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namedSheetViews/namedSheetView1.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ilaryb\CmisSync\files.sprep.org\PacWastePlusLocal\REPORTS &amp; OUTPUTS\2025-05 - Sustainable Finance Models x2\"/>
    </mc:Choice>
  </mc:AlternateContent>
  <xr:revisionPtr revIDLastSave="0" documentId="13_ncr:1_{8E169409-C499-483A-B621-65088E81D723}" xr6:coauthVersionLast="47" xr6:coauthVersionMax="47" xr10:uidLastSave="{00000000-0000-0000-0000-000000000000}"/>
  <bookViews>
    <workbookView xWindow="14295" yWindow="0" windowWidth="14610" windowHeight="15585" xr2:uid="{B04BDBFE-F0C4-444B-918A-2FA0F9CE048E}"/>
  </bookViews>
  <sheets>
    <sheet name="Intro." sheetId="12" r:id="rId1"/>
    <sheet name="Questions" sheetId="30" r:id="rId2"/>
    <sheet name="Customs raw" sheetId="17" r:id="rId3"/>
    <sheet name="Customs calc" sheetId="22" r:id="rId4"/>
    <sheet name="Scheme Items &amp; Costs Calc" sheetId="19" r:id="rId5"/>
    <sheet name="Summary Scheme Fees &amp; Deposit" sheetId="26" r:id="rId6"/>
    <sheet name="Daily Data Collection" sheetId="28" r:id="rId7"/>
    <sheet name="Scheme Performance" sheetId="29" r:id="rId8"/>
    <sheet name="Assumptions" sheetId="15" r:id="rId9"/>
    <sheet name="HS Heading Index" sheetId="25"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2</definedName>
    <definedName name="_AtRisk_SimSetting_ReportOptionReportSelection" hidden="1">1</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Pal_Workbook_GUID" hidden="1">"4Z361AJERBH5D1ZHZYJH7BYL"</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5" l="1"/>
  <c r="W2005" i="22" l="1"/>
  <c r="U2005" i="22"/>
  <c r="S2005" i="22"/>
  <c r="R2005" i="22"/>
  <c r="L2005" i="22"/>
  <c r="I2005" i="22"/>
  <c r="F2005" i="22"/>
  <c r="E2005" i="22"/>
  <c r="A2005" i="22"/>
  <c r="B2005" i="22" s="1"/>
  <c r="C2005" i="22" s="1"/>
  <c r="W2004" i="22"/>
  <c r="U2004" i="22"/>
  <c r="S2004" i="22"/>
  <c r="R2004" i="22"/>
  <c r="L2004" i="22"/>
  <c r="I2004" i="22"/>
  <c r="F2004" i="22"/>
  <c r="E2004" i="22"/>
  <c r="A2004" i="22"/>
  <c r="B2004" i="22" s="1"/>
  <c r="C2004" i="22" s="1"/>
  <c r="W2003" i="22"/>
  <c r="U2003" i="22"/>
  <c r="S2003" i="22"/>
  <c r="R2003" i="22"/>
  <c r="L2003" i="22"/>
  <c r="I2003" i="22"/>
  <c r="F2003" i="22"/>
  <c r="E2003" i="22"/>
  <c r="A2003" i="22"/>
  <c r="B2003" i="22" s="1"/>
  <c r="C2003" i="22" s="1"/>
  <c r="W2002" i="22"/>
  <c r="U2002" i="22"/>
  <c r="S2002" i="22"/>
  <c r="R2002" i="22"/>
  <c r="L2002" i="22"/>
  <c r="I2002" i="22"/>
  <c r="F2002" i="22"/>
  <c r="E2002" i="22"/>
  <c r="A2002" i="22"/>
  <c r="B2002" i="22" s="1"/>
  <c r="C2002" i="22" s="1"/>
  <c r="W2001" i="22"/>
  <c r="U2001" i="22"/>
  <c r="S2001" i="22"/>
  <c r="R2001" i="22"/>
  <c r="L2001" i="22"/>
  <c r="I2001" i="22"/>
  <c r="F2001" i="22"/>
  <c r="E2001" i="22"/>
  <c r="B2001" i="22"/>
  <c r="C2001" i="22" s="1"/>
  <c r="A2001" i="22"/>
  <c r="W2000" i="22"/>
  <c r="U2000" i="22"/>
  <c r="S2000" i="22"/>
  <c r="R2000" i="22"/>
  <c r="L2000" i="22"/>
  <c r="I2000" i="22"/>
  <c r="F2000" i="22"/>
  <c r="E2000" i="22"/>
  <c r="A2000" i="22"/>
  <c r="B2000" i="22" s="1"/>
  <c r="C2000" i="22" s="1"/>
  <c r="W1999" i="22"/>
  <c r="U1999" i="22"/>
  <c r="S1999" i="22"/>
  <c r="R1999" i="22"/>
  <c r="L1999" i="22"/>
  <c r="I1999" i="22"/>
  <c r="F1999" i="22"/>
  <c r="E1999" i="22"/>
  <c r="A1999" i="22"/>
  <c r="B1999" i="22" s="1"/>
  <c r="C1999" i="22" s="1"/>
  <c r="W1998" i="22"/>
  <c r="U1998" i="22"/>
  <c r="S1998" i="22"/>
  <c r="R1998" i="22"/>
  <c r="L1998" i="22"/>
  <c r="I1998" i="22"/>
  <c r="F1998" i="22"/>
  <c r="E1998" i="22"/>
  <c r="A1998" i="22"/>
  <c r="B1998" i="22" s="1"/>
  <c r="C1998" i="22" s="1"/>
  <c r="W1997" i="22"/>
  <c r="U1997" i="22"/>
  <c r="S1997" i="22"/>
  <c r="R1997" i="22"/>
  <c r="L1997" i="22"/>
  <c r="I1997" i="22"/>
  <c r="F1997" i="22"/>
  <c r="E1997" i="22"/>
  <c r="A1997" i="22"/>
  <c r="B1997" i="22" s="1"/>
  <c r="C1997" i="22" s="1"/>
  <c r="W1996" i="22"/>
  <c r="U1996" i="22"/>
  <c r="S1996" i="22"/>
  <c r="R1996" i="22"/>
  <c r="L1996" i="22"/>
  <c r="I1996" i="22"/>
  <c r="F1996" i="22"/>
  <c r="E1996" i="22"/>
  <c r="A1996" i="22"/>
  <c r="B1996" i="22" s="1"/>
  <c r="C1996" i="22" s="1"/>
  <c r="W1995" i="22"/>
  <c r="U1995" i="22"/>
  <c r="S1995" i="22"/>
  <c r="R1995" i="22"/>
  <c r="L1995" i="22"/>
  <c r="I1995" i="22"/>
  <c r="F1995" i="22"/>
  <c r="E1995" i="22"/>
  <c r="A1995" i="22"/>
  <c r="B1995" i="22" s="1"/>
  <c r="C1995" i="22" s="1"/>
  <c r="W1994" i="22"/>
  <c r="U1994" i="22"/>
  <c r="S1994" i="22"/>
  <c r="R1994" i="22"/>
  <c r="L1994" i="22"/>
  <c r="I1994" i="22"/>
  <c r="F1994" i="22"/>
  <c r="E1994" i="22"/>
  <c r="A1994" i="22"/>
  <c r="B1994" i="22" s="1"/>
  <c r="C1994" i="22" s="1"/>
  <c r="W1993" i="22"/>
  <c r="U1993" i="22"/>
  <c r="S1993" i="22"/>
  <c r="R1993" i="22"/>
  <c r="L1993" i="22"/>
  <c r="I1993" i="22"/>
  <c r="F1993" i="22"/>
  <c r="E1993" i="22"/>
  <c r="A1993" i="22"/>
  <c r="B1993" i="22" s="1"/>
  <c r="C1993" i="22" s="1"/>
  <c r="W1992" i="22"/>
  <c r="U1992" i="22"/>
  <c r="S1992" i="22"/>
  <c r="R1992" i="22"/>
  <c r="L1992" i="22"/>
  <c r="I1992" i="22"/>
  <c r="F1992" i="22"/>
  <c r="E1992" i="22"/>
  <c r="A1992" i="22"/>
  <c r="B1992" i="22" s="1"/>
  <c r="C1992" i="22" s="1"/>
  <c r="W1991" i="22"/>
  <c r="U1991" i="22"/>
  <c r="S1991" i="22"/>
  <c r="R1991" i="22"/>
  <c r="L1991" i="22"/>
  <c r="I1991" i="22"/>
  <c r="F1991" i="22"/>
  <c r="E1991" i="22"/>
  <c r="A1991" i="22"/>
  <c r="B1991" i="22" s="1"/>
  <c r="C1991" i="22" s="1"/>
  <c r="W1990" i="22"/>
  <c r="U1990" i="22"/>
  <c r="S1990" i="22"/>
  <c r="R1990" i="22"/>
  <c r="L1990" i="22"/>
  <c r="I1990" i="22"/>
  <c r="F1990" i="22"/>
  <c r="E1990" i="22"/>
  <c r="A1990" i="22"/>
  <c r="B1990" i="22" s="1"/>
  <c r="C1990" i="22" s="1"/>
  <c r="W1989" i="22"/>
  <c r="U1989" i="22"/>
  <c r="S1989" i="22"/>
  <c r="R1989" i="22"/>
  <c r="L1989" i="22"/>
  <c r="I1989" i="22"/>
  <c r="F1989" i="22"/>
  <c r="E1989" i="22"/>
  <c r="A1989" i="22"/>
  <c r="B1989" i="22" s="1"/>
  <c r="C1989" i="22" s="1"/>
  <c r="W1988" i="22"/>
  <c r="U1988" i="22"/>
  <c r="S1988" i="22"/>
  <c r="R1988" i="22"/>
  <c r="L1988" i="22"/>
  <c r="I1988" i="22"/>
  <c r="F1988" i="22"/>
  <c r="E1988" i="22"/>
  <c r="A1988" i="22"/>
  <c r="B1988" i="22" s="1"/>
  <c r="C1988" i="22" s="1"/>
  <c r="W1987" i="22"/>
  <c r="U1987" i="22"/>
  <c r="S1987" i="22"/>
  <c r="R1987" i="22"/>
  <c r="L1987" i="22"/>
  <c r="I1987" i="22"/>
  <c r="F1987" i="22"/>
  <c r="E1987" i="22"/>
  <c r="A1987" i="22"/>
  <c r="B1987" i="22" s="1"/>
  <c r="C1987" i="22" s="1"/>
  <c r="W1986" i="22"/>
  <c r="U1986" i="22"/>
  <c r="S1986" i="22"/>
  <c r="R1986" i="22"/>
  <c r="L1986" i="22"/>
  <c r="I1986" i="22"/>
  <c r="F1986" i="22"/>
  <c r="E1986" i="22"/>
  <c r="A1986" i="22"/>
  <c r="B1986" i="22" s="1"/>
  <c r="C1986" i="22" s="1"/>
  <c r="W1985" i="22"/>
  <c r="U1985" i="22"/>
  <c r="S1985" i="22"/>
  <c r="R1985" i="22"/>
  <c r="L1985" i="22"/>
  <c r="I1985" i="22"/>
  <c r="F1985" i="22"/>
  <c r="E1985" i="22"/>
  <c r="A1985" i="22"/>
  <c r="B1985" i="22" s="1"/>
  <c r="C1985" i="22" s="1"/>
  <c r="W1984" i="22"/>
  <c r="U1984" i="22"/>
  <c r="S1984" i="22"/>
  <c r="R1984" i="22"/>
  <c r="L1984" i="22"/>
  <c r="I1984" i="22"/>
  <c r="F1984" i="22"/>
  <c r="E1984" i="22"/>
  <c r="A1984" i="22"/>
  <c r="B1984" i="22" s="1"/>
  <c r="C1984" i="22" s="1"/>
  <c r="W1983" i="22"/>
  <c r="U1983" i="22"/>
  <c r="S1983" i="22"/>
  <c r="R1983" i="22"/>
  <c r="L1983" i="22"/>
  <c r="I1983" i="22"/>
  <c r="F1983" i="22"/>
  <c r="E1983" i="22"/>
  <c r="A1983" i="22"/>
  <c r="B1983" i="22" s="1"/>
  <c r="C1983" i="22" s="1"/>
  <c r="W1982" i="22"/>
  <c r="U1982" i="22"/>
  <c r="S1982" i="22"/>
  <c r="R1982" i="22"/>
  <c r="L1982" i="22"/>
  <c r="I1982" i="22"/>
  <c r="F1982" i="22"/>
  <c r="E1982" i="22"/>
  <c r="A1982" i="22"/>
  <c r="B1982" i="22" s="1"/>
  <c r="C1982" i="22" s="1"/>
  <c r="W1981" i="22"/>
  <c r="U1981" i="22"/>
  <c r="S1981" i="22"/>
  <c r="R1981" i="22"/>
  <c r="L1981" i="22"/>
  <c r="I1981" i="22"/>
  <c r="F1981" i="22"/>
  <c r="E1981" i="22"/>
  <c r="A1981" i="22"/>
  <c r="B1981" i="22" s="1"/>
  <c r="C1981" i="22" s="1"/>
  <c r="W1980" i="22"/>
  <c r="U1980" i="22"/>
  <c r="S1980" i="22"/>
  <c r="R1980" i="22"/>
  <c r="L1980" i="22"/>
  <c r="I1980" i="22"/>
  <c r="F1980" i="22"/>
  <c r="E1980" i="22"/>
  <c r="A1980" i="22"/>
  <c r="B1980" i="22" s="1"/>
  <c r="C1980" i="22" s="1"/>
  <c r="W1979" i="22"/>
  <c r="U1979" i="22"/>
  <c r="S1979" i="22"/>
  <c r="R1979" i="22"/>
  <c r="L1979" i="22"/>
  <c r="I1979" i="22"/>
  <c r="F1979" i="22"/>
  <c r="E1979" i="22"/>
  <c r="A1979" i="22"/>
  <c r="B1979" i="22" s="1"/>
  <c r="C1979" i="22" s="1"/>
  <c r="W1978" i="22"/>
  <c r="U1978" i="22"/>
  <c r="S1978" i="22"/>
  <c r="R1978" i="22"/>
  <c r="L1978" i="22"/>
  <c r="I1978" i="22"/>
  <c r="F1978" i="22"/>
  <c r="E1978" i="22"/>
  <c r="A1978" i="22"/>
  <c r="B1978" i="22" s="1"/>
  <c r="C1978" i="22" s="1"/>
  <c r="W1977" i="22"/>
  <c r="U1977" i="22"/>
  <c r="S1977" i="22"/>
  <c r="R1977" i="22"/>
  <c r="L1977" i="22"/>
  <c r="I1977" i="22"/>
  <c r="F1977" i="22"/>
  <c r="E1977" i="22"/>
  <c r="A1977" i="22"/>
  <c r="B1977" i="22" s="1"/>
  <c r="C1977" i="22" s="1"/>
  <c r="W1976" i="22"/>
  <c r="U1976" i="22"/>
  <c r="S1976" i="22"/>
  <c r="R1976" i="22"/>
  <c r="L1976" i="22"/>
  <c r="I1976" i="22"/>
  <c r="F1976" i="22"/>
  <c r="E1976" i="22"/>
  <c r="A1976" i="22"/>
  <c r="B1976" i="22" s="1"/>
  <c r="C1976" i="22" s="1"/>
  <c r="W1975" i="22"/>
  <c r="U1975" i="22"/>
  <c r="S1975" i="22"/>
  <c r="R1975" i="22"/>
  <c r="L1975" i="22"/>
  <c r="I1975" i="22"/>
  <c r="F1975" i="22"/>
  <c r="E1975" i="22"/>
  <c r="A1975" i="22"/>
  <c r="B1975" i="22" s="1"/>
  <c r="C1975" i="22" s="1"/>
  <c r="W1974" i="22"/>
  <c r="U1974" i="22"/>
  <c r="S1974" i="22"/>
  <c r="R1974" i="22"/>
  <c r="L1974" i="22"/>
  <c r="I1974" i="22"/>
  <c r="F1974" i="22"/>
  <c r="E1974" i="22"/>
  <c r="A1974" i="22"/>
  <c r="B1974" i="22" s="1"/>
  <c r="C1974" i="22" s="1"/>
  <c r="W1973" i="22"/>
  <c r="U1973" i="22"/>
  <c r="S1973" i="22"/>
  <c r="R1973" i="22"/>
  <c r="L1973" i="22"/>
  <c r="I1973" i="22"/>
  <c r="F1973" i="22"/>
  <c r="E1973" i="22"/>
  <c r="A1973" i="22"/>
  <c r="B1973" i="22" s="1"/>
  <c r="C1973" i="22" s="1"/>
  <c r="W1972" i="22"/>
  <c r="U1972" i="22"/>
  <c r="S1972" i="22"/>
  <c r="R1972" i="22"/>
  <c r="L1972" i="22"/>
  <c r="I1972" i="22"/>
  <c r="F1972" i="22"/>
  <c r="E1972" i="22"/>
  <c r="A1972" i="22"/>
  <c r="B1972" i="22" s="1"/>
  <c r="C1972" i="22" s="1"/>
  <c r="W1971" i="22"/>
  <c r="U1971" i="22"/>
  <c r="S1971" i="22"/>
  <c r="R1971" i="22"/>
  <c r="L1971" i="22"/>
  <c r="I1971" i="22"/>
  <c r="F1971" i="22"/>
  <c r="E1971" i="22"/>
  <c r="B1971" i="22"/>
  <c r="C1971" i="22" s="1"/>
  <c r="A1971" i="22"/>
  <c r="W1970" i="22"/>
  <c r="U1970" i="22"/>
  <c r="S1970" i="22"/>
  <c r="R1970" i="22"/>
  <c r="L1970" i="22"/>
  <c r="I1970" i="22"/>
  <c r="F1970" i="22"/>
  <c r="E1970" i="22"/>
  <c r="A1970" i="22"/>
  <c r="B1970" i="22" s="1"/>
  <c r="C1970" i="22" s="1"/>
  <c r="W1969" i="22"/>
  <c r="U1969" i="22"/>
  <c r="S1969" i="22"/>
  <c r="R1969" i="22"/>
  <c r="L1969" i="22"/>
  <c r="I1969" i="22"/>
  <c r="F1969" i="22"/>
  <c r="E1969" i="22"/>
  <c r="A1969" i="22"/>
  <c r="B1969" i="22" s="1"/>
  <c r="C1969" i="22" s="1"/>
  <c r="W1968" i="22"/>
  <c r="U1968" i="22"/>
  <c r="S1968" i="22"/>
  <c r="R1968" i="22"/>
  <c r="L1968" i="22"/>
  <c r="I1968" i="22"/>
  <c r="F1968" i="22"/>
  <c r="E1968" i="22"/>
  <c r="A1968" i="22"/>
  <c r="B1968" i="22" s="1"/>
  <c r="C1968" i="22" s="1"/>
  <c r="W1967" i="22"/>
  <c r="U1967" i="22"/>
  <c r="S1967" i="22"/>
  <c r="R1967" i="22"/>
  <c r="L1967" i="22"/>
  <c r="I1967" i="22"/>
  <c r="F1967" i="22"/>
  <c r="E1967" i="22"/>
  <c r="A1967" i="22"/>
  <c r="B1967" i="22" s="1"/>
  <c r="C1967" i="22" s="1"/>
  <c r="W1966" i="22"/>
  <c r="U1966" i="22"/>
  <c r="S1966" i="22"/>
  <c r="R1966" i="22"/>
  <c r="L1966" i="22"/>
  <c r="I1966" i="22"/>
  <c r="F1966" i="22"/>
  <c r="E1966" i="22"/>
  <c r="A1966" i="22"/>
  <c r="B1966" i="22" s="1"/>
  <c r="C1966" i="22" s="1"/>
  <c r="W1965" i="22"/>
  <c r="U1965" i="22"/>
  <c r="S1965" i="22"/>
  <c r="R1965" i="22"/>
  <c r="L1965" i="22"/>
  <c r="I1965" i="22"/>
  <c r="F1965" i="22"/>
  <c r="E1965" i="22"/>
  <c r="A1965" i="22"/>
  <c r="B1965" i="22" s="1"/>
  <c r="C1965" i="22" s="1"/>
  <c r="W1964" i="22"/>
  <c r="U1964" i="22"/>
  <c r="S1964" i="22"/>
  <c r="R1964" i="22"/>
  <c r="L1964" i="22"/>
  <c r="I1964" i="22"/>
  <c r="F1964" i="22"/>
  <c r="E1964" i="22"/>
  <c r="A1964" i="22"/>
  <c r="B1964" i="22" s="1"/>
  <c r="C1964" i="22" s="1"/>
  <c r="W1963" i="22"/>
  <c r="U1963" i="22"/>
  <c r="S1963" i="22"/>
  <c r="R1963" i="22"/>
  <c r="L1963" i="22"/>
  <c r="I1963" i="22"/>
  <c r="F1963" i="22"/>
  <c r="E1963" i="22"/>
  <c r="A1963" i="22"/>
  <c r="B1963" i="22" s="1"/>
  <c r="C1963" i="22" s="1"/>
  <c r="W1962" i="22"/>
  <c r="U1962" i="22"/>
  <c r="S1962" i="22"/>
  <c r="R1962" i="22"/>
  <c r="L1962" i="22"/>
  <c r="I1962" i="22"/>
  <c r="F1962" i="22"/>
  <c r="E1962" i="22"/>
  <c r="A1962" i="22"/>
  <c r="B1962" i="22" s="1"/>
  <c r="C1962" i="22" s="1"/>
  <c r="W1961" i="22"/>
  <c r="U1961" i="22"/>
  <c r="S1961" i="22"/>
  <c r="R1961" i="22"/>
  <c r="L1961" i="22"/>
  <c r="I1961" i="22"/>
  <c r="F1961" i="22"/>
  <c r="E1961" i="22"/>
  <c r="A1961" i="22"/>
  <c r="B1961" i="22" s="1"/>
  <c r="C1961" i="22" s="1"/>
  <c r="W1960" i="22"/>
  <c r="U1960" i="22"/>
  <c r="S1960" i="22"/>
  <c r="R1960" i="22"/>
  <c r="L1960" i="22"/>
  <c r="I1960" i="22"/>
  <c r="F1960" i="22"/>
  <c r="E1960" i="22"/>
  <c r="A1960" i="22"/>
  <c r="B1960" i="22" s="1"/>
  <c r="C1960" i="22" s="1"/>
  <c r="W1959" i="22"/>
  <c r="U1959" i="22"/>
  <c r="S1959" i="22"/>
  <c r="R1959" i="22"/>
  <c r="L1959" i="22"/>
  <c r="I1959" i="22"/>
  <c r="F1959" i="22"/>
  <c r="E1959" i="22"/>
  <c r="A1959" i="22"/>
  <c r="B1959" i="22" s="1"/>
  <c r="C1959" i="22" s="1"/>
  <c r="W1958" i="22"/>
  <c r="U1958" i="22"/>
  <c r="S1958" i="22"/>
  <c r="R1958" i="22"/>
  <c r="L1958" i="22"/>
  <c r="I1958" i="22"/>
  <c r="F1958" i="22"/>
  <c r="E1958" i="22"/>
  <c r="A1958" i="22"/>
  <c r="B1958" i="22" s="1"/>
  <c r="C1958" i="22" s="1"/>
  <c r="W1957" i="22"/>
  <c r="U1957" i="22"/>
  <c r="S1957" i="22"/>
  <c r="R1957" i="22"/>
  <c r="L1957" i="22"/>
  <c r="I1957" i="22"/>
  <c r="F1957" i="22"/>
  <c r="E1957" i="22"/>
  <c r="A1957" i="22"/>
  <c r="B1957" i="22" s="1"/>
  <c r="C1957" i="22" s="1"/>
  <c r="W1956" i="22"/>
  <c r="U1956" i="22"/>
  <c r="S1956" i="22"/>
  <c r="R1956" i="22"/>
  <c r="L1956" i="22"/>
  <c r="I1956" i="22"/>
  <c r="F1956" i="22"/>
  <c r="E1956" i="22"/>
  <c r="A1956" i="22"/>
  <c r="B1956" i="22" s="1"/>
  <c r="C1956" i="22" s="1"/>
  <c r="W1955" i="22"/>
  <c r="U1955" i="22"/>
  <c r="S1955" i="22"/>
  <c r="R1955" i="22"/>
  <c r="L1955" i="22"/>
  <c r="I1955" i="22"/>
  <c r="F1955" i="22"/>
  <c r="E1955" i="22"/>
  <c r="A1955" i="22"/>
  <c r="B1955" i="22" s="1"/>
  <c r="C1955" i="22" s="1"/>
  <c r="W1954" i="22"/>
  <c r="U1954" i="22"/>
  <c r="S1954" i="22"/>
  <c r="R1954" i="22"/>
  <c r="L1954" i="22"/>
  <c r="I1954" i="22"/>
  <c r="F1954" i="22"/>
  <c r="E1954" i="22"/>
  <c r="A1954" i="22"/>
  <c r="B1954" i="22" s="1"/>
  <c r="C1954" i="22" s="1"/>
  <c r="W1953" i="22"/>
  <c r="U1953" i="22"/>
  <c r="S1953" i="22"/>
  <c r="R1953" i="22"/>
  <c r="L1953" i="22"/>
  <c r="I1953" i="22"/>
  <c r="F1953" i="22"/>
  <c r="E1953" i="22"/>
  <c r="A1953" i="22"/>
  <c r="B1953" i="22" s="1"/>
  <c r="C1953" i="22" s="1"/>
  <c r="W1952" i="22"/>
  <c r="U1952" i="22"/>
  <c r="S1952" i="22"/>
  <c r="R1952" i="22"/>
  <c r="L1952" i="22"/>
  <c r="I1952" i="22"/>
  <c r="F1952" i="22"/>
  <c r="E1952" i="22"/>
  <c r="A1952" i="22"/>
  <c r="B1952" i="22" s="1"/>
  <c r="C1952" i="22" s="1"/>
  <c r="W1951" i="22"/>
  <c r="U1951" i="22"/>
  <c r="S1951" i="22"/>
  <c r="R1951" i="22"/>
  <c r="L1951" i="22"/>
  <c r="I1951" i="22"/>
  <c r="F1951" i="22"/>
  <c r="E1951" i="22"/>
  <c r="A1951" i="22"/>
  <c r="B1951" i="22" s="1"/>
  <c r="C1951" i="22" s="1"/>
  <c r="W1950" i="22"/>
  <c r="U1950" i="22"/>
  <c r="S1950" i="22"/>
  <c r="R1950" i="22"/>
  <c r="L1950" i="22"/>
  <c r="I1950" i="22"/>
  <c r="F1950" i="22"/>
  <c r="E1950" i="22"/>
  <c r="A1950" i="22"/>
  <c r="B1950" i="22" s="1"/>
  <c r="C1950" i="22" s="1"/>
  <c r="W1949" i="22"/>
  <c r="U1949" i="22"/>
  <c r="S1949" i="22"/>
  <c r="R1949" i="22"/>
  <c r="L1949" i="22"/>
  <c r="I1949" i="22"/>
  <c r="F1949" i="22"/>
  <c r="E1949" i="22"/>
  <c r="A1949" i="22"/>
  <c r="B1949" i="22" s="1"/>
  <c r="C1949" i="22" s="1"/>
  <c r="W1948" i="22"/>
  <c r="U1948" i="22"/>
  <c r="S1948" i="22"/>
  <c r="R1948" i="22"/>
  <c r="L1948" i="22"/>
  <c r="I1948" i="22"/>
  <c r="F1948" i="22"/>
  <c r="E1948" i="22"/>
  <c r="A1948" i="22"/>
  <c r="B1948" i="22" s="1"/>
  <c r="C1948" i="22" s="1"/>
  <c r="W1947" i="22"/>
  <c r="U1947" i="22"/>
  <c r="S1947" i="22"/>
  <c r="R1947" i="22"/>
  <c r="L1947" i="22"/>
  <c r="I1947" i="22"/>
  <c r="F1947" i="22"/>
  <c r="E1947" i="22"/>
  <c r="A1947" i="22"/>
  <c r="B1947" i="22" s="1"/>
  <c r="C1947" i="22" s="1"/>
  <c r="W1946" i="22"/>
  <c r="U1946" i="22"/>
  <c r="S1946" i="22"/>
  <c r="R1946" i="22"/>
  <c r="L1946" i="22"/>
  <c r="I1946" i="22"/>
  <c r="F1946" i="22"/>
  <c r="E1946" i="22"/>
  <c r="A1946" i="22"/>
  <c r="B1946" i="22" s="1"/>
  <c r="C1946" i="22" s="1"/>
  <c r="W1945" i="22"/>
  <c r="U1945" i="22"/>
  <c r="S1945" i="22"/>
  <c r="R1945" i="22"/>
  <c r="L1945" i="22"/>
  <c r="I1945" i="22"/>
  <c r="F1945" i="22"/>
  <c r="E1945" i="22"/>
  <c r="A1945" i="22"/>
  <c r="B1945" i="22" s="1"/>
  <c r="C1945" i="22" s="1"/>
  <c r="W1944" i="22"/>
  <c r="U1944" i="22"/>
  <c r="S1944" i="22"/>
  <c r="R1944" i="22"/>
  <c r="L1944" i="22"/>
  <c r="I1944" i="22"/>
  <c r="F1944" i="22"/>
  <c r="E1944" i="22"/>
  <c r="A1944" i="22"/>
  <c r="B1944" i="22" s="1"/>
  <c r="C1944" i="22" s="1"/>
  <c r="W1943" i="22"/>
  <c r="U1943" i="22"/>
  <c r="S1943" i="22"/>
  <c r="R1943" i="22"/>
  <c r="L1943" i="22"/>
  <c r="I1943" i="22"/>
  <c r="F1943" i="22"/>
  <c r="E1943" i="22"/>
  <c r="A1943" i="22"/>
  <c r="B1943" i="22" s="1"/>
  <c r="C1943" i="22" s="1"/>
  <c r="W1942" i="22"/>
  <c r="U1942" i="22"/>
  <c r="S1942" i="22"/>
  <c r="R1942" i="22"/>
  <c r="L1942" i="22"/>
  <c r="I1942" i="22"/>
  <c r="F1942" i="22"/>
  <c r="E1942" i="22"/>
  <c r="A1942" i="22"/>
  <c r="B1942" i="22" s="1"/>
  <c r="C1942" i="22" s="1"/>
  <c r="W1941" i="22"/>
  <c r="U1941" i="22"/>
  <c r="S1941" i="22"/>
  <c r="R1941" i="22"/>
  <c r="L1941" i="22"/>
  <c r="I1941" i="22"/>
  <c r="F1941" i="22"/>
  <c r="E1941" i="22"/>
  <c r="A1941" i="22"/>
  <c r="B1941" i="22" s="1"/>
  <c r="C1941" i="22" s="1"/>
  <c r="W1940" i="22"/>
  <c r="U1940" i="22"/>
  <c r="S1940" i="22"/>
  <c r="R1940" i="22"/>
  <c r="L1940" i="22"/>
  <c r="I1940" i="22"/>
  <c r="F1940" i="22"/>
  <c r="E1940" i="22"/>
  <c r="A1940" i="22"/>
  <c r="B1940" i="22" s="1"/>
  <c r="C1940" i="22" s="1"/>
  <c r="W1939" i="22"/>
  <c r="U1939" i="22"/>
  <c r="S1939" i="22"/>
  <c r="R1939" i="22"/>
  <c r="L1939" i="22"/>
  <c r="I1939" i="22"/>
  <c r="F1939" i="22"/>
  <c r="E1939" i="22"/>
  <c r="A1939" i="22"/>
  <c r="B1939" i="22" s="1"/>
  <c r="C1939" i="22" s="1"/>
  <c r="W1938" i="22"/>
  <c r="U1938" i="22"/>
  <c r="S1938" i="22"/>
  <c r="R1938" i="22"/>
  <c r="L1938" i="22"/>
  <c r="I1938" i="22"/>
  <c r="F1938" i="22"/>
  <c r="E1938" i="22"/>
  <c r="A1938" i="22"/>
  <c r="B1938" i="22" s="1"/>
  <c r="C1938" i="22" s="1"/>
  <c r="W1937" i="22"/>
  <c r="U1937" i="22"/>
  <c r="S1937" i="22"/>
  <c r="R1937" i="22"/>
  <c r="L1937" i="22"/>
  <c r="I1937" i="22"/>
  <c r="F1937" i="22"/>
  <c r="E1937" i="22"/>
  <c r="B1937" i="22"/>
  <c r="C1937" i="22" s="1"/>
  <c r="A1937" i="22"/>
  <c r="W1936" i="22"/>
  <c r="U1936" i="22"/>
  <c r="S1936" i="22"/>
  <c r="R1936" i="22"/>
  <c r="L1936" i="22"/>
  <c r="I1936" i="22"/>
  <c r="F1936" i="22"/>
  <c r="E1936" i="22"/>
  <c r="A1936" i="22"/>
  <c r="B1936" i="22" s="1"/>
  <c r="C1936" i="22" s="1"/>
  <c r="W1935" i="22"/>
  <c r="U1935" i="22"/>
  <c r="S1935" i="22"/>
  <c r="R1935" i="22"/>
  <c r="L1935" i="22"/>
  <c r="I1935" i="22"/>
  <c r="F1935" i="22"/>
  <c r="E1935" i="22"/>
  <c r="A1935" i="22"/>
  <c r="B1935" i="22" s="1"/>
  <c r="C1935" i="22" s="1"/>
  <c r="W1934" i="22"/>
  <c r="U1934" i="22"/>
  <c r="S1934" i="22"/>
  <c r="R1934" i="22"/>
  <c r="L1934" i="22"/>
  <c r="I1934" i="22"/>
  <c r="F1934" i="22"/>
  <c r="E1934" i="22"/>
  <c r="A1934" i="22"/>
  <c r="B1934" i="22" s="1"/>
  <c r="C1934" i="22" s="1"/>
  <c r="W1933" i="22"/>
  <c r="U1933" i="22"/>
  <c r="S1933" i="22"/>
  <c r="R1933" i="22"/>
  <c r="L1933" i="22"/>
  <c r="I1933" i="22"/>
  <c r="F1933" i="22"/>
  <c r="E1933" i="22"/>
  <c r="A1933" i="22"/>
  <c r="B1933" i="22" s="1"/>
  <c r="C1933" i="22" s="1"/>
  <c r="W1932" i="22"/>
  <c r="U1932" i="22"/>
  <c r="S1932" i="22"/>
  <c r="R1932" i="22"/>
  <c r="L1932" i="22"/>
  <c r="I1932" i="22"/>
  <c r="F1932" i="22"/>
  <c r="E1932" i="22"/>
  <c r="A1932" i="22"/>
  <c r="B1932" i="22" s="1"/>
  <c r="C1932" i="22" s="1"/>
  <c r="W1931" i="22"/>
  <c r="U1931" i="22"/>
  <c r="S1931" i="22"/>
  <c r="R1931" i="22"/>
  <c r="L1931" i="22"/>
  <c r="I1931" i="22"/>
  <c r="F1931" i="22"/>
  <c r="E1931" i="22"/>
  <c r="A1931" i="22"/>
  <c r="B1931" i="22" s="1"/>
  <c r="C1931" i="22" s="1"/>
  <c r="W1930" i="22"/>
  <c r="U1930" i="22"/>
  <c r="S1930" i="22"/>
  <c r="R1930" i="22"/>
  <c r="L1930" i="22"/>
  <c r="I1930" i="22"/>
  <c r="F1930" i="22"/>
  <c r="E1930" i="22"/>
  <c r="A1930" i="22"/>
  <c r="B1930" i="22" s="1"/>
  <c r="C1930" i="22" s="1"/>
  <c r="W1929" i="22"/>
  <c r="U1929" i="22"/>
  <c r="S1929" i="22"/>
  <c r="R1929" i="22"/>
  <c r="L1929" i="22"/>
  <c r="I1929" i="22"/>
  <c r="F1929" i="22"/>
  <c r="E1929" i="22"/>
  <c r="A1929" i="22"/>
  <c r="B1929" i="22" s="1"/>
  <c r="C1929" i="22" s="1"/>
  <c r="W1928" i="22"/>
  <c r="U1928" i="22"/>
  <c r="S1928" i="22"/>
  <c r="R1928" i="22"/>
  <c r="L1928" i="22"/>
  <c r="I1928" i="22"/>
  <c r="F1928" i="22"/>
  <c r="E1928" i="22"/>
  <c r="A1928" i="22"/>
  <c r="B1928" i="22" s="1"/>
  <c r="C1928" i="22" s="1"/>
  <c r="W1927" i="22"/>
  <c r="U1927" i="22"/>
  <c r="S1927" i="22"/>
  <c r="R1927" i="22"/>
  <c r="L1927" i="22"/>
  <c r="I1927" i="22"/>
  <c r="F1927" i="22"/>
  <c r="E1927" i="22"/>
  <c r="A1927" i="22"/>
  <c r="B1927" i="22" s="1"/>
  <c r="C1927" i="22" s="1"/>
  <c r="W1926" i="22"/>
  <c r="U1926" i="22"/>
  <c r="S1926" i="22"/>
  <c r="R1926" i="22"/>
  <c r="L1926" i="22"/>
  <c r="I1926" i="22"/>
  <c r="F1926" i="22"/>
  <c r="E1926" i="22"/>
  <c r="A1926" i="22"/>
  <c r="B1926" i="22" s="1"/>
  <c r="C1926" i="22" s="1"/>
  <c r="W1925" i="22"/>
  <c r="U1925" i="22"/>
  <c r="S1925" i="22"/>
  <c r="R1925" i="22"/>
  <c r="L1925" i="22"/>
  <c r="I1925" i="22"/>
  <c r="F1925" i="22"/>
  <c r="E1925" i="22"/>
  <c r="A1925" i="22"/>
  <c r="B1925" i="22" s="1"/>
  <c r="C1925" i="22" s="1"/>
  <c r="W1924" i="22"/>
  <c r="U1924" i="22"/>
  <c r="S1924" i="22"/>
  <c r="R1924" i="22"/>
  <c r="L1924" i="22"/>
  <c r="I1924" i="22"/>
  <c r="F1924" i="22"/>
  <c r="E1924" i="22"/>
  <c r="A1924" i="22"/>
  <c r="B1924" i="22" s="1"/>
  <c r="C1924" i="22" s="1"/>
  <c r="W1923" i="22"/>
  <c r="U1923" i="22"/>
  <c r="S1923" i="22"/>
  <c r="R1923" i="22"/>
  <c r="L1923" i="22"/>
  <c r="I1923" i="22"/>
  <c r="F1923" i="22"/>
  <c r="E1923" i="22"/>
  <c r="A1923" i="22"/>
  <c r="B1923" i="22" s="1"/>
  <c r="C1923" i="22" s="1"/>
  <c r="W1922" i="22"/>
  <c r="U1922" i="22"/>
  <c r="S1922" i="22"/>
  <c r="R1922" i="22"/>
  <c r="L1922" i="22"/>
  <c r="I1922" i="22"/>
  <c r="F1922" i="22"/>
  <c r="E1922" i="22"/>
  <c r="A1922" i="22"/>
  <c r="B1922" i="22" s="1"/>
  <c r="C1922" i="22" s="1"/>
  <c r="W1921" i="22"/>
  <c r="U1921" i="22"/>
  <c r="S1921" i="22"/>
  <c r="R1921" i="22"/>
  <c r="L1921" i="22"/>
  <c r="I1921" i="22"/>
  <c r="F1921" i="22"/>
  <c r="E1921" i="22"/>
  <c r="A1921" i="22"/>
  <c r="B1921" i="22" s="1"/>
  <c r="C1921" i="22" s="1"/>
  <c r="W1920" i="22"/>
  <c r="U1920" i="22"/>
  <c r="S1920" i="22"/>
  <c r="R1920" i="22"/>
  <c r="L1920" i="22"/>
  <c r="I1920" i="22"/>
  <c r="F1920" i="22"/>
  <c r="E1920" i="22"/>
  <c r="A1920" i="22"/>
  <c r="B1920" i="22" s="1"/>
  <c r="C1920" i="22" s="1"/>
  <c r="W1919" i="22"/>
  <c r="U1919" i="22"/>
  <c r="S1919" i="22"/>
  <c r="R1919" i="22"/>
  <c r="L1919" i="22"/>
  <c r="I1919" i="22"/>
  <c r="F1919" i="22"/>
  <c r="E1919" i="22"/>
  <c r="A1919" i="22"/>
  <c r="B1919" i="22" s="1"/>
  <c r="C1919" i="22" s="1"/>
  <c r="W1918" i="22"/>
  <c r="U1918" i="22"/>
  <c r="S1918" i="22"/>
  <c r="R1918" i="22"/>
  <c r="L1918" i="22"/>
  <c r="I1918" i="22"/>
  <c r="F1918" i="22"/>
  <c r="E1918" i="22"/>
  <c r="A1918" i="22"/>
  <c r="B1918" i="22" s="1"/>
  <c r="C1918" i="22" s="1"/>
  <c r="W1917" i="22"/>
  <c r="U1917" i="22"/>
  <c r="S1917" i="22"/>
  <c r="R1917" i="22"/>
  <c r="L1917" i="22"/>
  <c r="I1917" i="22"/>
  <c r="F1917" i="22"/>
  <c r="E1917" i="22"/>
  <c r="A1917" i="22"/>
  <c r="B1917" i="22" s="1"/>
  <c r="C1917" i="22" s="1"/>
  <c r="W1916" i="22"/>
  <c r="U1916" i="22"/>
  <c r="S1916" i="22"/>
  <c r="R1916" i="22"/>
  <c r="L1916" i="22"/>
  <c r="I1916" i="22"/>
  <c r="F1916" i="22"/>
  <c r="E1916" i="22"/>
  <c r="A1916" i="22"/>
  <c r="B1916" i="22" s="1"/>
  <c r="C1916" i="22" s="1"/>
  <c r="W1915" i="22"/>
  <c r="U1915" i="22"/>
  <c r="S1915" i="22"/>
  <c r="R1915" i="22"/>
  <c r="L1915" i="22"/>
  <c r="I1915" i="22"/>
  <c r="F1915" i="22"/>
  <c r="E1915" i="22"/>
  <c r="A1915" i="22"/>
  <c r="B1915" i="22" s="1"/>
  <c r="C1915" i="22" s="1"/>
  <c r="W1914" i="22"/>
  <c r="U1914" i="22"/>
  <c r="S1914" i="22"/>
  <c r="R1914" i="22"/>
  <c r="L1914" i="22"/>
  <c r="I1914" i="22"/>
  <c r="F1914" i="22"/>
  <c r="E1914" i="22"/>
  <c r="A1914" i="22"/>
  <c r="B1914" i="22" s="1"/>
  <c r="C1914" i="22" s="1"/>
  <c r="W1913" i="22"/>
  <c r="U1913" i="22"/>
  <c r="S1913" i="22"/>
  <c r="R1913" i="22"/>
  <c r="L1913" i="22"/>
  <c r="I1913" i="22"/>
  <c r="F1913" i="22"/>
  <c r="E1913" i="22"/>
  <c r="A1913" i="22"/>
  <c r="B1913" i="22" s="1"/>
  <c r="C1913" i="22" s="1"/>
  <c r="W1912" i="22"/>
  <c r="U1912" i="22"/>
  <c r="S1912" i="22"/>
  <c r="R1912" i="22"/>
  <c r="L1912" i="22"/>
  <c r="I1912" i="22"/>
  <c r="F1912" i="22"/>
  <c r="E1912" i="22"/>
  <c r="A1912" i="22"/>
  <c r="B1912" i="22" s="1"/>
  <c r="C1912" i="22" s="1"/>
  <c r="W1911" i="22"/>
  <c r="U1911" i="22"/>
  <c r="S1911" i="22"/>
  <c r="R1911" i="22"/>
  <c r="L1911" i="22"/>
  <c r="I1911" i="22"/>
  <c r="F1911" i="22"/>
  <c r="E1911" i="22"/>
  <c r="A1911" i="22"/>
  <c r="B1911" i="22" s="1"/>
  <c r="C1911" i="22" s="1"/>
  <c r="W1910" i="22"/>
  <c r="U1910" i="22"/>
  <c r="S1910" i="22"/>
  <c r="R1910" i="22"/>
  <c r="L1910" i="22"/>
  <c r="I1910" i="22"/>
  <c r="F1910" i="22"/>
  <c r="E1910" i="22"/>
  <c r="A1910" i="22"/>
  <c r="B1910" i="22" s="1"/>
  <c r="C1910" i="22" s="1"/>
  <c r="W1909" i="22"/>
  <c r="U1909" i="22"/>
  <c r="S1909" i="22"/>
  <c r="R1909" i="22"/>
  <c r="L1909" i="22"/>
  <c r="I1909" i="22"/>
  <c r="F1909" i="22"/>
  <c r="E1909" i="22"/>
  <c r="A1909" i="22"/>
  <c r="B1909" i="22" s="1"/>
  <c r="C1909" i="22" s="1"/>
  <c r="W1908" i="22"/>
  <c r="U1908" i="22"/>
  <c r="S1908" i="22"/>
  <c r="R1908" i="22"/>
  <c r="L1908" i="22"/>
  <c r="I1908" i="22"/>
  <c r="F1908" i="22"/>
  <c r="E1908" i="22"/>
  <c r="A1908" i="22"/>
  <c r="B1908" i="22" s="1"/>
  <c r="C1908" i="22" s="1"/>
  <c r="W1907" i="22"/>
  <c r="U1907" i="22"/>
  <c r="S1907" i="22"/>
  <c r="R1907" i="22"/>
  <c r="L1907" i="22"/>
  <c r="I1907" i="22"/>
  <c r="F1907" i="22"/>
  <c r="E1907" i="22"/>
  <c r="B1907" i="22"/>
  <c r="C1907" i="22" s="1"/>
  <c r="A1907" i="22"/>
  <c r="W1906" i="22"/>
  <c r="U1906" i="22"/>
  <c r="S1906" i="22"/>
  <c r="R1906" i="22"/>
  <c r="L1906" i="22"/>
  <c r="I1906" i="22"/>
  <c r="F1906" i="22"/>
  <c r="E1906" i="22"/>
  <c r="A1906" i="22"/>
  <c r="B1906" i="22" s="1"/>
  <c r="C1906" i="22" s="1"/>
  <c r="W1905" i="22"/>
  <c r="U1905" i="22"/>
  <c r="S1905" i="22"/>
  <c r="R1905" i="22"/>
  <c r="L1905" i="22"/>
  <c r="I1905" i="22"/>
  <c r="F1905" i="22"/>
  <c r="E1905" i="22"/>
  <c r="A1905" i="22"/>
  <c r="B1905" i="22" s="1"/>
  <c r="C1905" i="22" s="1"/>
  <c r="W1904" i="22"/>
  <c r="U1904" i="22"/>
  <c r="S1904" i="22"/>
  <c r="R1904" i="22"/>
  <c r="L1904" i="22"/>
  <c r="I1904" i="22"/>
  <c r="F1904" i="22"/>
  <c r="E1904" i="22"/>
  <c r="A1904" i="22"/>
  <c r="B1904" i="22" s="1"/>
  <c r="C1904" i="22" s="1"/>
  <c r="W1903" i="22"/>
  <c r="U1903" i="22"/>
  <c r="S1903" i="22"/>
  <c r="R1903" i="22"/>
  <c r="L1903" i="22"/>
  <c r="I1903" i="22"/>
  <c r="F1903" i="22"/>
  <c r="E1903" i="22"/>
  <c r="A1903" i="22"/>
  <c r="B1903" i="22" s="1"/>
  <c r="C1903" i="22" s="1"/>
  <c r="W1902" i="22"/>
  <c r="U1902" i="22"/>
  <c r="S1902" i="22"/>
  <c r="R1902" i="22"/>
  <c r="L1902" i="22"/>
  <c r="I1902" i="22"/>
  <c r="F1902" i="22"/>
  <c r="E1902" i="22"/>
  <c r="A1902" i="22"/>
  <c r="B1902" i="22" s="1"/>
  <c r="C1902" i="22" s="1"/>
  <c r="W1901" i="22"/>
  <c r="U1901" i="22"/>
  <c r="S1901" i="22"/>
  <c r="R1901" i="22"/>
  <c r="L1901" i="22"/>
  <c r="I1901" i="22"/>
  <c r="F1901" i="22"/>
  <c r="E1901" i="22"/>
  <c r="A1901" i="22"/>
  <c r="B1901" i="22" s="1"/>
  <c r="C1901" i="22" s="1"/>
  <c r="W1900" i="22"/>
  <c r="U1900" i="22"/>
  <c r="S1900" i="22"/>
  <c r="R1900" i="22"/>
  <c r="L1900" i="22"/>
  <c r="I1900" i="22"/>
  <c r="F1900" i="22"/>
  <c r="E1900" i="22"/>
  <c r="A1900" i="22"/>
  <c r="B1900" i="22" s="1"/>
  <c r="C1900" i="22" s="1"/>
  <c r="W1899" i="22"/>
  <c r="U1899" i="22"/>
  <c r="S1899" i="22"/>
  <c r="R1899" i="22"/>
  <c r="L1899" i="22"/>
  <c r="I1899" i="22"/>
  <c r="F1899" i="22"/>
  <c r="E1899" i="22"/>
  <c r="A1899" i="22"/>
  <c r="B1899" i="22" s="1"/>
  <c r="C1899" i="22" s="1"/>
  <c r="W1898" i="22"/>
  <c r="U1898" i="22"/>
  <c r="S1898" i="22"/>
  <c r="R1898" i="22"/>
  <c r="L1898" i="22"/>
  <c r="I1898" i="22"/>
  <c r="F1898" i="22"/>
  <c r="E1898" i="22"/>
  <c r="A1898" i="22"/>
  <c r="B1898" i="22" s="1"/>
  <c r="C1898" i="22" s="1"/>
  <c r="W1897" i="22"/>
  <c r="U1897" i="22"/>
  <c r="S1897" i="22"/>
  <c r="R1897" i="22"/>
  <c r="L1897" i="22"/>
  <c r="I1897" i="22"/>
  <c r="F1897" i="22"/>
  <c r="E1897" i="22"/>
  <c r="A1897" i="22"/>
  <c r="B1897" i="22" s="1"/>
  <c r="C1897" i="22" s="1"/>
  <c r="W1896" i="22"/>
  <c r="U1896" i="22"/>
  <c r="S1896" i="22"/>
  <c r="R1896" i="22"/>
  <c r="L1896" i="22"/>
  <c r="I1896" i="22"/>
  <c r="F1896" i="22"/>
  <c r="E1896" i="22"/>
  <c r="A1896" i="22"/>
  <c r="B1896" i="22" s="1"/>
  <c r="C1896" i="22" s="1"/>
  <c r="W1895" i="22"/>
  <c r="U1895" i="22"/>
  <c r="S1895" i="22"/>
  <c r="R1895" i="22"/>
  <c r="L1895" i="22"/>
  <c r="I1895" i="22"/>
  <c r="F1895" i="22"/>
  <c r="E1895" i="22"/>
  <c r="A1895" i="22"/>
  <c r="B1895" i="22" s="1"/>
  <c r="C1895" i="22" s="1"/>
  <c r="W1894" i="22"/>
  <c r="U1894" i="22"/>
  <c r="S1894" i="22"/>
  <c r="R1894" i="22"/>
  <c r="L1894" i="22"/>
  <c r="I1894" i="22"/>
  <c r="F1894" i="22"/>
  <c r="E1894" i="22"/>
  <c r="A1894" i="22"/>
  <c r="B1894" i="22" s="1"/>
  <c r="C1894" i="22" s="1"/>
  <c r="W1893" i="22"/>
  <c r="U1893" i="22"/>
  <c r="S1893" i="22"/>
  <c r="R1893" i="22"/>
  <c r="L1893" i="22"/>
  <c r="I1893" i="22"/>
  <c r="F1893" i="22"/>
  <c r="E1893" i="22"/>
  <c r="B1893" i="22"/>
  <c r="C1893" i="22" s="1"/>
  <c r="A1893" i="22"/>
  <c r="W1892" i="22"/>
  <c r="U1892" i="22"/>
  <c r="S1892" i="22"/>
  <c r="R1892" i="22"/>
  <c r="L1892" i="22"/>
  <c r="I1892" i="22"/>
  <c r="F1892" i="22"/>
  <c r="E1892" i="22"/>
  <c r="A1892" i="22"/>
  <c r="B1892" i="22" s="1"/>
  <c r="C1892" i="22" s="1"/>
  <c r="W1891" i="22"/>
  <c r="U1891" i="22"/>
  <c r="S1891" i="22"/>
  <c r="R1891" i="22"/>
  <c r="L1891" i="22"/>
  <c r="I1891" i="22"/>
  <c r="F1891" i="22"/>
  <c r="E1891" i="22"/>
  <c r="A1891" i="22"/>
  <c r="B1891" i="22" s="1"/>
  <c r="C1891" i="22" s="1"/>
  <c r="W1890" i="22"/>
  <c r="U1890" i="22"/>
  <c r="S1890" i="22"/>
  <c r="R1890" i="22"/>
  <c r="L1890" i="22"/>
  <c r="I1890" i="22"/>
  <c r="F1890" i="22"/>
  <c r="E1890" i="22"/>
  <c r="A1890" i="22"/>
  <c r="B1890" i="22" s="1"/>
  <c r="C1890" i="22" s="1"/>
  <c r="W1889" i="22"/>
  <c r="U1889" i="22"/>
  <c r="S1889" i="22"/>
  <c r="R1889" i="22"/>
  <c r="L1889" i="22"/>
  <c r="I1889" i="22"/>
  <c r="F1889" i="22"/>
  <c r="E1889" i="22"/>
  <c r="A1889" i="22"/>
  <c r="B1889" i="22" s="1"/>
  <c r="C1889" i="22" s="1"/>
  <c r="W1888" i="22"/>
  <c r="U1888" i="22"/>
  <c r="S1888" i="22"/>
  <c r="R1888" i="22"/>
  <c r="L1888" i="22"/>
  <c r="I1888" i="22"/>
  <c r="F1888" i="22"/>
  <c r="E1888" i="22"/>
  <c r="A1888" i="22"/>
  <c r="B1888" i="22" s="1"/>
  <c r="C1888" i="22" s="1"/>
  <c r="W1887" i="22"/>
  <c r="U1887" i="22"/>
  <c r="S1887" i="22"/>
  <c r="R1887" i="22"/>
  <c r="L1887" i="22"/>
  <c r="I1887" i="22"/>
  <c r="F1887" i="22"/>
  <c r="E1887" i="22"/>
  <c r="A1887" i="22"/>
  <c r="B1887" i="22" s="1"/>
  <c r="C1887" i="22" s="1"/>
  <c r="W1886" i="22"/>
  <c r="U1886" i="22"/>
  <c r="S1886" i="22"/>
  <c r="R1886" i="22"/>
  <c r="L1886" i="22"/>
  <c r="I1886" i="22"/>
  <c r="F1886" i="22"/>
  <c r="E1886" i="22"/>
  <c r="A1886" i="22"/>
  <c r="B1886" i="22" s="1"/>
  <c r="C1886" i="22" s="1"/>
  <c r="W1885" i="22"/>
  <c r="U1885" i="22"/>
  <c r="S1885" i="22"/>
  <c r="R1885" i="22"/>
  <c r="L1885" i="22"/>
  <c r="I1885" i="22"/>
  <c r="F1885" i="22"/>
  <c r="E1885" i="22"/>
  <c r="A1885" i="22"/>
  <c r="B1885" i="22" s="1"/>
  <c r="C1885" i="22" s="1"/>
  <c r="W1884" i="22"/>
  <c r="U1884" i="22"/>
  <c r="S1884" i="22"/>
  <c r="R1884" i="22"/>
  <c r="L1884" i="22"/>
  <c r="I1884" i="22"/>
  <c r="F1884" i="22"/>
  <c r="E1884" i="22"/>
  <c r="A1884" i="22"/>
  <c r="B1884" i="22" s="1"/>
  <c r="C1884" i="22" s="1"/>
  <c r="W1883" i="22"/>
  <c r="U1883" i="22"/>
  <c r="S1883" i="22"/>
  <c r="R1883" i="22"/>
  <c r="L1883" i="22"/>
  <c r="I1883" i="22"/>
  <c r="F1883" i="22"/>
  <c r="E1883" i="22"/>
  <c r="A1883" i="22"/>
  <c r="B1883" i="22" s="1"/>
  <c r="C1883" i="22" s="1"/>
  <c r="W1882" i="22"/>
  <c r="U1882" i="22"/>
  <c r="S1882" i="22"/>
  <c r="R1882" i="22"/>
  <c r="L1882" i="22"/>
  <c r="I1882" i="22"/>
  <c r="F1882" i="22"/>
  <c r="E1882" i="22"/>
  <c r="A1882" i="22"/>
  <c r="B1882" i="22" s="1"/>
  <c r="C1882" i="22" s="1"/>
  <c r="W1881" i="22"/>
  <c r="U1881" i="22"/>
  <c r="S1881" i="22"/>
  <c r="R1881" i="22"/>
  <c r="L1881" i="22"/>
  <c r="I1881" i="22"/>
  <c r="F1881" i="22"/>
  <c r="E1881" i="22"/>
  <c r="A1881" i="22"/>
  <c r="B1881" i="22" s="1"/>
  <c r="C1881" i="22" s="1"/>
  <c r="W1880" i="22"/>
  <c r="U1880" i="22"/>
  <c r="S1880" i="22"/>
  <c r="R1880" i="22"/>
  <c r="L1880" i="22"/>
  <c r="I1880" i="22"/>
  <c r="F1880" i="22"/>
  <c r="E1880" i="22"/>
  <c r="A1880" i="22"/>
  <c r="B1880" i="22" s="1"/>
  <c r="C1880" i="22" s="1"/>
  <c r="W1879" i="22"/>
  <c r="U1879" i="22"/>
  <c r="S1879" i="22"/>
  <c r="R1879" i="22"/>
  <c r="L1879" i="22"/>
  <c r="I1879" i="22"/>
  <c r="F1879" i="22"/>
  <c r="E1879" i="22"/>
  <c r="A1879" i="22"/>
  <c r="B1879" i="22" s="1"/>
  <c r="C1879" i="22" s="1"/>
  <c r="W1878" i="22"/>
  <c r="U1878" i="22"/>
  <c r="S1878" i="22"/>
  <c r="R1878" i="22"/>
  <c r="L1878" i="22"/>
  <c r="I1878" i="22"/>
  <c r="F1878" i="22"/>
  <c r="E1878" i="22"/>
  <c r="A1878" i="22"/>
  <c r="B1878" i="22" s="1"/>
  <c r="C1878" i="22" s="1"/>
  <c r="W1877" i="22"/>
  <c r="U1877" i="22"/>
  <c r="S1877" i="22"/>
  <c r="R1877" i="22"/>
  <c r="L1877" i="22"/>
  <c r="I1877" i="22"/>
  <c r="F1877" i="22"/>
  <c r="E1877" i="22"/>
  <c r="A1877" i="22"/>
  <c r="B1877" i="22" s="1"/>
  <c r="C1877" i="22" s="1"/>
  <c r="W1876" i="22"/>
  <c r="U1876" i="22"/>
  <c r="S1876" i="22"/>
  <c r="R1876" i="22"/>
  <c r="L1876" i="22"/>
  <c r="I1876" i="22"/>
  <c r="F1876" i="22"/>
  <c r="E1876" i="22"/>
  <c r="A1876" i="22"/>
  <c r="B1876" i="22" s="1"/>
  <c r="C1876" i="22" s="1"/>
  <c r="W1875" i="22"/>
  <c r="U1875" i="22"/>
  <c r="S1875" i="22"/>
  <c r="R1875" i="22"/>
  <c r="L1875" i="22"/>
  <c r="I1875" i="22"/>
  <c r="F1875" i="22"/>
  <c r="E1875" i="22"/>
  <c r="A1875" i="22"/>
  <c r="B1875" i="22" s="1"/>
  <c r="C1875" i="22" s="1"/>
  <c r="W1874" i="22"/>
  <c r="U1874" i="22"/>
  <c r="S1874" i="22"/>
  <c r="R1874" i="22"/>
  <c r="L1874" i="22"/>
  <c r="I1874" i="22"/>
  <c r="F1874" i="22"/>
  <c r="E1874" i="22"/>
  <c r="A1874" i="22"/>
  <c r="B1874" i="22" s="1"/>
  <c r="C1874" i="22" s="1"/>
  <c r="W1873" i="22"/>
  <c r="U1873" i="22"/>
  <c r="S1873" i="22"/>
  <c r="R1873" i="22"/>
  <c r="L1873" i="22"/>
  <c r="I1873" i="22"/>
  <c r="F1873" i="22"/>
  <c r="E1873" i="22"/>
  <c r="B1873" i="22"/>
  <c r="C1873" i="22" s="1"/>
  <c r="A1873" i="22"/>
  <c r="W1872" i="22"/>
  <c r="U1872" i="22"/>
  <c r="S1872" i="22"/>
  <c r="R1872" i="22"/>
  <c r="L1872" i="22"/>
  <c r="I1872" i="22"/>
  <c r="F1872" i="22"/>
  <c r="E1872" i="22"/>
  <c r="A1872" i="22"/>
  <c r="B1872" i="22" s="1"/>
  <c r="C1872" i="22" s="1"/>
  <c r="W1871" i="22"/>
  <c r="U1871" i="22"/>
  <c r="S1871" i="22"/>
  <c r="R1871" i="22"/>
  <c r="L1871" i="22"/>
  <c r="I1871" i="22"/>
  <c r="F1871" i="22"/>
  <c r="E1871" i="22"/>
  <c r="A1871" i="22"/>
  <c r="B1871" i="22" s="1"/>
  <c r="C1871" i="22" s="1"/>
  <c r="W1870" i="22"/>
  <c r="U1870" i="22"/>
  <c r="S1870" i="22"/>
  <c r="R1870" i="22"/>
  <c r="L1870" i="22"/>
  <c r="I1870" i="22"/>
  <c r="F1870" i="22"/>
  <c r="E1870" i="22"/>
  <c r="A1870" i="22"/>
  <c r="B1870" i="22" s="1"/>
  <c r="C1870" i="22" s="1"/>
  <c r="W1869" i="22"/>
  <c r="U1869" i="22"/>
  <c r="S1869" i="22"/>
  <c r="R1869" i="22"/>
  <c r="L1869" i="22"/>
  <c r="I1869" i="22"/>
  <c r="F1869" i="22"/>
  <c r="E1869" i="22"/>
  <c r="A1869" i="22"/>
  <c r="B1869" i="22" s="1"/>
  <c r="C1869" i="22" s="1"/>
  <c r="W1868" i="22"/>
  <c r="U1868" i="22"/>
  <c r="S1868" i="22"/>
  <c r="R1868" i="22"/>
  <c r="L1868" i="22"/>
  <c r="I1868" i="22"/>
  <c r="F1868" i="22"/>
  <c r="E1868" i="22"/>
  <c r="A1868" i="22"/>
  <c r="B1868" i="22" s="1"/>
  <c r="C1868" i="22" s="1"/>
  <c r="W1867" i="22"/>
  <c r="U1867" i="22"/>
  <c r="S1867" i="22"/>
  <c r="R1867" i="22"/>
  <c r="L1867" i="22"/>
  <c r="I1867" i="22"/>
  <c r="F1867" i="22"/>
  <c r="E1867" i="22"/>
  <c r="A1867" i="22"/>
  <c r="B1867" i="22" s="1"/>
  <c r="C1867" i="22" s="1"/>
  <c r="W1866" i="22"/>
  <c r="U1866" i="22"/>
  <c r="S1866" i="22"/>
  <c r="R1866" i="22"/>
  <c r="L1866" i="22"/>
  <c r="I1866" i="22"/>
  <c r="F1866" i="22"/>
  <c r="E1866" i="22"/>
  <c r="A1866" i="22"/>
  <c r="B1866" i="22" s="1"/>
  <c r="C1866" i="22" s="1"/>
  <c r="W1865" i="22"/>
  <c r="U1865" i="22"/>
  <c r="S1865" i="22"/>
  <c r="R1865" i="22"/>
  <c r="L1865" i="22"/>
  <c r="I1865" i="22"/>
  <c r="F1865" i="22"/>
  <c r="E1865" i="22"/>
  <c r="A1865" i="22"/>
  <c r="B1865" i="22" s="1"/>
  <c r="C1865" i="22" s="1"/>
  <c r="W1864" i="22"/>
  <c r="U1864" i="22"/>
  <c r="S1864" i="22"/>
  <c r="R1864" i="22"/>
  <c r="L1864" i="22"/>
  <c r="I1864" i="22"/>
  <c r="F1864" i="22"/>
  <c r="E1864" i="22"/>
  <c r="A1864" i="22"/>
  <c r="B1864" i="22" s="1"/>
  <c r="C1864" i="22" s="1"/>
  <c r="W1863" i="22"/>
  <c r="U1863" i="22"/>
  <c r="S1863" i="22"/>
  <c r="R1863" i="22"/>
  <c r="L1863" i="22"/>
  <c r="I1863" i="22"/>
  <c r="F1863" i="22"/>
  <c r="E1863" i="22"/>
  <c r="A1863" i="22"/>
  <c r="B1863" i="22" s="1"/>
  <c r="C1863" i="22" s="1"/>
  <c r="W1862" i="22"/>
  <c r="U1862" i="22"/>
  <c r="S1862" i="22"/>
  <c r="R1862" i="22"/>
  <c r="L1862" i="22"/>
  <c r="I1862" i="22"/>
  <c r="F1862" i="22"/>
  <c r="E1862" i="22"/>
  <c r="A1862" i="22"/>
  <c r="B1862" i="22" s="1"/>
  <c r="C1862" i="22" s="1"/>
  <c r="W1861" i="22"/>
  <c r="U1861" i="22"/>
  <c r="S1861" i="22"/>
  <c r="R1861" i="22"/>
  <c r="L1861" i="22"/>
  <c r="I1861" i="22"/>
  <c r="F1861" i="22"/>
  <c r="E1861" i="22"/>
  <c r="A1861" i="22"/>
  <c r="B1861" i="22" s="1"/>
  <c r="C1861" i="22" s="1"/>
  <c r="W1860" i="22"/>
  <c r="U1860" i="22"/>
  <c r="S1860" i="22"/>
  <c r="R1860" i="22"/>
  <c r="L1860" i="22"/>
  <c r="I1860" i="22"/>
  <c r="F1860" i="22"/>
  <c r="E1860" i="22"/>
  <c r="A1860" i="22"/>
  <c r="B1860" i="22" s="1"/>
  <c r="C1860" i="22" s="1"/>
  <c r="W1859" i="22"/>
  <c r="U1859" i="22"/>
  <c r="S1859" i="22"/>
  <c r="R1859" i="22"/>
  <c r="L1859" i="22"/>
  <c r="I1859" i="22"/>
  <c r="F1859" i="22"/>
  <c r="E1859" i="22"/>
  <c r="A1859" i="22"/>
  <c r="B1859" i="22" s="1"/>
  <c r="C1859" i="22" s="1"/>
  <c r="W1858" i="22"/>
  <c r="U1858" i="22"/>
  <c r="S1858" i="22"/>
  <c r="R1858" i="22"/>
  <c r="L1858" i="22"/>
  <c r="I1858" i="22"/>
  <c r="F1858" i="22"/>
  <c r="E1858" i="22"/>
  <c r="A1858" i="22"/>
  <c r="B1858" i="22" s="1"/>
  <c r="C1858" i="22" s="1"/>
  <c r="W1857" i="22"/>
  <c r="U1857" i="22"/>
  <c r="S1857" i="22"/>
  <c r="R1857" i="22"/>
  <c r="L1857" i="22"/>
  <c r="I1857" i="22"/>
  <c r="F1857" i="22"/>
  <c r="E1857" i="22"/>
  <c r="A1857" i="22"/>
  <c r="B1857" i="22" s="1"/>
  <c r="C1857" i="22" s="1"/>
  <c r="W1856" i="22"/>
  <c r="U1856" i="22"/>
  <c r="S1856" i="22"/>
  <c r="R1856" i="22"/>
  <c r="L1856" i="22"/>
  <c r="I1856" i="22"/>
  <c r="F1856" i="22"/>
  <c r="E1856" i="22"/>
  <c r="A1856" i="22"/>
  <c r="B1856" i="22" s="1"/>
  <c r="C1856" i="22" s="1"/>
  <c r="W1855" i="22"/>
  <c r="U1855" i="22"/>
  <c r="S1855" i="22"/>
  <c r="R1855" i="22"/>
  <c r="L1855" i="22"/>
  <c r="I1855" i="22"/>
  <c r="F1855" i="22"/>
  <c r="E1855" i="22"/>
  <c r="A1855" i="22"/>
  <c r="B1855" i="22" s="1"/>
  <c r="C1855" i="22" s="1"/>
  <c r="W1854" i="22"/>
  <c r="U1854" i="22"/>
  <c r="S1854" i="22"/>
  <c r="R1854" i="22"/>
  <c r="L1854" i="22"/>
  <c r="I1854" i="22"/>
  <c r="F1854" i="22"/>
  <c r="E1854" i="22"/>
  <c r="A1854" i="22"/>
  <c r="B1854" i="22" s="1"/>
  <c r="C1854" i="22" s="1"/>
  <c r="W1853" i="22"/>
  <c r="U1853" i="22"/>
  <c r="S1853" i="22"/>
  <c r="R1853" i="22"/>
  <c r="L1853" i="22"/>
  <c r="I1853" i="22"/>
  <c r="F1853" i="22"/>
  <c r="E1853" i="22"/>
  <c r="A1853" i="22"/>
  <c r="B1853" i="22" s="1"/>
  <c r="C1853" i="22" s="1"/>
  <c r="W1852" i="22"/>
  <c r="U1852" i="22"/>
  <c r="S1852" i="22"/>
  <c r="R1852" i="22"/>
  <c r="L1852" i="22"/>
  <c r="I1852" i="22"/>
  <c r="F1852" i="22"/>
  <c r="E1852" i="22"/>
  <c r="A1852" i="22"/>
  <c r="B1852" i="22" s="1"/>
  <c r="C1852" i="22" s="1"/>
  <c r="W1851" i="22"/>
  <c r="U1851" i="22"/>
  <c r="S1851" i="22"/>
  <c r="R1851" i="22"/>
  <c r="L1851" i="22"/>
  <c r="I1851" i="22"/>
  <c r="F1851" i="22"/>
  <c r="E1851" i="22"/>
  <c r="A1851" i="22"/>
  <c r="B1851" i="22" s="1"/>
  <c r="C1851" i="22" s="1"/>
  <c r="W1850" i="22"/>
  <c r="U1850" i="22"/>
  <c r="S1850" i="22"/>
  <c r="R1850" i="22"/>
  <c r="L1850" i="22"/>
  <c r="I1850" i="22"/>
  <c r="F1850" i="22"/>
  <c r="E1850" i="22"/>
  <c r="A1850" i="22"/>
  <c r="B1850" i="22" s="1"/>
  <c r="C1850" i="22" s="1"/>
  <c r="W1849" i="22"/>
  <c r="U1849" i="22"/>
  <c r="S1849" i="22"/>
  <c r="R1849" i="22"/>
  <c r="L1849" i="22"/>
  <c r="I1849" i="22"/>
  <c r="F1849" i="22"/>
  <c r="E1849" i="22"/>
  <c r="A1849" i="22"/>
  <c r="B1849" i="22" s="1"/>
  <c r="C1849" i="22" s="1"/>
  <c r="W1848" i="22"/>
  <c r="U1848" i="22"/>
  <c r="S1848" i="22"/>
  <c r="R1848" i="22"/>
  <c r="L1848" i="22"/>
  <c r="I1848" i="22"/>
  <c r="F1848" i="22"/>
  <c r="E1848" i="22"/>
  <c r="A1848" i="22"/>
  <c r="B1848" i="22" s="1"/>
  <c r="C1848" i="22" s="1"/>
  <c r="W1847" i="22"/>
  <c r="U1847" i="22"/>
  <c r="S1847" i="22"/>
  <c r="R1847" i="22"/>
  <c r="L1847" i="22"/>
  <c r="I1847" i="22"/>
  <c r="F1847" i="22"/>
  <c r="E1847" i="22"/>
  <c r="A1847" i="22"/>
  <c r="B1847" i="22" s="1"/>
  <c r="C1847" i="22" s="1"/>
  <c r="W1846" i="22"/>
  <c r="U1846" i="22"/>
  <c r="S1846" i="22"/>
  <c r="R1846" i="22"/>
  <c r="L1846" i="22"/>
  <c r="I1846" i="22"/>
  <c r="F1846" i="22"/>
  <c r="E1846" i="22"/>
  <c r="A1846" i="22"/>
  <c r="B1846" i="22" s="1"/>
  <c r="C1846" i="22" s="1"/>
  <c r="W1845" i="22"/>
  <c r="U1845" i="22"/>
  <c r="S1845" i="22"/>
  <c r="R1845" i="22"/>
  <c r="L1845" i="22"/>
  <c r="I1845" i="22"/>
  <c r="F1845" i="22"/>
  <c r="E1845" i="22"/>
  <c r="A1845" i="22"/>
  <c r="B1845" i="22" s="1"/>
  <c r="C1845" i="22" s="1"/>
  <c r="W1844" i="22"/>
  <c r="U1844" i="22"/>
  <c r="S1844" i="22"/>
  <c r="R1844" i="22"/>
  <c r="L1844" i="22"/>
  <c r="I1844" i="22"/>
  <c r="F1844" i="22"/>
  <c r="E1844" i="22"/>
  <c r="A1844" i="22"/>
  <c r="B1844" i="22" s="1"/>
  <c r="C1844" i="22" s="1"/>
  <c r="W1843" i="22"/>
  <c r="U1843" i="22"/>
  <c r="S1843" i="22"/>
  <c r="R1843" i="22"/>
  <c r="L1843" i="22"/>
  <c r="I1843" i="22"/>
  <c r="F1843" i="22"/>
  <c r="E1843" i="22"/>
  <c r="A1843" i="22"/>
  <c r="B1843" i="22" s="1"/>
  <c r="C1843" i="22" s="1"/>
  <c r="W1842" i="22"/>
  <c r="U1842" i="22"/>
  <c r="S1842" i="22"/>
  <c r="R1842" i="22"/>
  <c r="L1842" i="22"/>
  <c r="I1842" i="22"/>
  <c r="F1842" i="22"/>
  <c r="E1842" i="22"/>
  <c r="A1842" i="22"/>
  <c r="B1842" i="22" s="1"/>
  <c r="C1842" i="22" s="1"/>
  <c r="W1841" i="22"/>
  <c r="U1841" i="22"/>
  <c r="S1841" i="22"/>
  <c r="R1841" i="22"/>
  <c r="L1841" i="22"/>
  <c r="I1841" i="22"/>
  <c r="F1841" i="22"/>
  <c r="E1841" i="22"/>
  <c r="A1841" i="22"/>
  <c r="B1841" i="22" s="1"/>
  <c r="C1841" i="22" s="1"/>
  <c r="W1840" i="22"/>
  <c r="U1840" i="22"/>
  <c r="S1840" i="22"/>
  <c r="R1840" i="22"/>
  <c r="L1840" i="22"/>
  <c r="I1840" i="22"/>
  <c r="F1840" i="22"/>
  <c r="E1840" i="22"/>
  <c r="A1840" i="22"/>
  <c r="B1840" i="22" s="1"/>
  <c r="C1840" i="22" s="1"/>
  <c r="W1839" i="22"/>
  <c r="U1839" i="22"/>
  <c r="S1839" i="22"/>
  <c r="R1839" i="22"/>
  <c r="L1839" i="22"/>
  <c r="I1839" i="22"/>
  <c r="F1839" i="22"/>
  <c r="E1839" i="22"/>
  <c r="A1839" i="22"/>
  <c r="B1839" i="22" s="1"/>
  <c r="C1839" i="22" s="1"/>
  <c r="W1838" i="22"/>
  <c r="U1838" i="22"/>
  <c r="S1838" i="22"/>
  <c r="R1838" i="22"/>
  <c r="L1838" i="22"/>
  <c r="I1838" i="22"/>
  <c r="F1838" i="22"/>
  <c r="E1838" i="22"/>
  <c r="A1838" i="22"/>
  <c r="B1838" i="22" s="1"/>
  <c r="C1838" i="22" s="1"/>
  <c r="W1837" i="22"/>
  <c r="U1837" i="22"/>
  <c r="S1837" i="22"/>
  <c r="R1837" i="22"/>
  <c r="L1837" i="22"/>
  <c r="I1837" i="22"/>
  <c r="F1837" i="22"/>
  <c r="E1837" i="22"/>
  <c r="A1837" i="22"/>
  <c r="B1837" i="22" s="1"/>
  <c r="C1837" i="22" s="1"/>
  <c r="W1836" i="22"/>
  <c r="U1836" i="22"/>
  <c r="S1836" i="22"/>
  <c r="R1836" i="22"/>
  <c r="L1836" i="22"/>
  <c r="I1836" i="22"/>
  <c r="F1836" i="22"/>
  <c r="E1836" i="22"/>
  <c r="A1836" i="22"/>
  <c r="B1836" i="22" s="1"/>
  <c r="C1836" i="22" s="1"/>
  <c r="W1835" i="22"/>
  <c r="U1835" i="22"/>
  <c r="S1835" i="22"/>
  <c r="R1835" i="22"/>
  <c r="L1835" i="22"/>
  <c r="I1835" i="22"/>
  <c r="F1835" i="22"/>
  <c r="E1835" i="22"/>
  <c r="A1835" i="22"/>
  <c r="B1835" i="22" s="1"/>
  <c r="C1835" i="22" s="1"/>
  <c r="W1834" i="22"/>
  <c r="U1834" i="22"/>
  <c r="S1834" i="22"/>
  <c r="R1834" i="22"/>
  <c r="L1834" i="22"/>
  <c r="I1834" i="22"/>
  <c r="F1834" i="22"/>
  <c r="E1834" i="22"/>
  <c r="A1834" i="22"/>
  <c r="B1834" i="22" s="1"/>
  <c r="C1834" i="22" s="1"/>
  <c r="W1833" i="22"/>
  <c r="U1833" i="22"/>
  <c r="S1833" i="22"/>
  <c r="R1833" i="22"/>
  <c r="L1833" i="22"/>
  <c r="I1833" i="22"/>
  <c r="F1833" i="22"/>
  <c r="E1833" i="22"/>
  <c r="A1833" i="22"/>
  <c r="B1833" i="22" s="1"/>
  <c r="C1833" i="22" s="1"/>
  <c r="W1832" i="22"/>
  <c r="U1832" i="22"/>
  <c r="S1832" i="22"/>
  <c r="R1832" i="22"/>
  <c r="L1832" i="22"/>
  <c r="I1832" i="22"/>
  <c r="F1832" i="22"/>
  <c r="E1832" i="22"/>
  <c r="A1832" i="22"/>
  <c r="B1832" i="22" s="1"/>
  <c r="C1832" i="22" s="1"/>
  <c r="W1831" i="22"/>
  <c r="U1831" i="22"/>
  <c r="S1831" i="22"/>
  <c r="R1831" i="22"/>
  <c r="L1831" i="22"/>
  <c r="I1831" i="22"/>
  <c r="F1831" i="22"/>
  <c r="E1831" i="22"/>
  <c r="A1831" i="22"/>
  <c r="B1831" i="22" s="1"/>
  <c r="C1831" i="22" s="1"/>
  <c r="W1830" i="22"/>
  <c r="U1830" i="22"/>
  <c r="S1830" i="22"/>
  <c r="R1830" i="22"/>
  <c r="L1830" i="22"/>
  <c r="I1830" i="22"/>
  <c r="F1830" i="22"/>
  <c r="E1830" i="22"/>
  <c r="A1830" i="22"/>
  <c r="B1830" i="22" s="1"/>
  <c r="C1830" i="22" s="1"/>
  <c r="W1829" i="22"/>
  <c r="U1829" i="22"/>
  <c r="S1829" i="22"/>
  <c r="R1829" i="22"/>
  <c r="L1829" i="22"/>
  <c r="I1829" i="22"/>
  <c r="F1829" i="22"/>
  <c r="E1829" i="22"/>
  <c r="A1829" i="22"/>
  <c r="B1829" i="22" s="1"/>
  <c r="C1829" i="22" s="1"/>
  <c r="W1828" i="22"/>
  <c r="U1828" i="22"/>
  <c r="S1828" i="22"/>
  <c r="R1828" i="22"/>
  <c r="L1828" i="22"/>
  <c r="I1828" i="22"/>
  <c r="F1828" i="22"/>
  <c r="E1828" i="22"/>
  <c r="A1828" i="22"/>
  <c r="B1828" i="22" s="1"/>
  <c r="C1828" i="22" s="1"/>
  <c r="W1827" i="22"/>
  <c r="U1827" i="22"/>
  <c r="S1827" i="22"/>
  <c r="R1827" i="22"/>
  <c r="L1827" i="22"/>
  <c r="I1827" i="22"/>
  <c r="F1827" i="22"/>
  <c r="E1827" i="22"/>
  <c r="A1827" i="22"/>
  <c r="B1827" i="22" s="1"/>
  <c r="C1827" i="22" s="1"/>
  <c r="W1826" i="22"/>
  <c r="U1826" i="22"/>
  <c r="S1826" i="22"/>
  <c r="R1826" i="22"/>
  <c r="L1826" i="22"/>
  <c r="I1826" i="22"/>
  <c r="F1826" i="22"/>
  <c r="E1826" i="22"/>
  <c r="A1826" i="22"/>
  <c r="B1826" i="22" s="1"/>
  <c r="C1826" i="22" s="1"/>
  <c r="W1825" i="22"/>
  <c r="U1825" i="22"/>
  <c r="S1825" i="22"/>
  <c r="R1825" i="22"/>
  <c r="L1825" i="22"/>
  <c r="I1825" i="22"/>
  <c r="F1825" i="22"/>
  <c r="E1825" i="22"/>
  <c r="A1825" i="22"/>
  <c r="B1825" i="22" s="1"/>
  <c r="C1825" i="22" s="1"/>
  <c r="W1824" i="22"/>
  <c r="U1824" i="22"/>
  <c r="S1824" i="22"/>
  <c r="R1824" i="22"/>
  <c r="L1824" i="22"/>
  <c r="I1824" i="22"/>
  <c r="F1824" i="22"/>
  <c r="E1824" i="22"/>
  <c r="A1824" i="22"/>
  <c r="B1824" i="22" s="1"/>
  <c r="C1824" i="22" s="1"/>
  <c r="W1823" i="22"/>
  <c r="U1823" i="22"/>
  <c r="S1823" i="22"/>
  <c r="R1823" i="22"/>
  <c r="L1823" i="22"/>
  <c r="I1823" i="22"/>
  <c r="F1823" i="22"/>
  <c r="E1823" i="22"/>
  <c r="A1823" i="22"/>
  <c r="B1823" i="22" s="1"/>
  <c r="C1823" i="22" s="1"/>
  <c r="W1822" i="22"/>
  <c r="U1822" i="22"/>
  <c r="S1822" i="22"/>
  <c r="R1822" i="22"/>
  <c r="L1822" i="22"/>
  <c r="I1822" i="22"/>
  <c r="F1822" i="22"/>
  <c r="E1822" i="22"/>
  <c r="A1822" i="22"/>
  <c r="B1822" i="22" s="1"/>
  <c r="C1822" i="22" s="1"/>
  <c r="W1821" i="22"/>
  <c r="U1821" i="22"/>
  <c r="S1821" i="22"/>
  <c r="R1821" i="22"/>
  <c r="L1821" i="22"/>
  <c r="I1821" i="22"/>
  <c r="F1821" i="22"/>
  <c r="E1821" i="22"/>
  <c r="A1821" i="22"/>
  <c r="B1821" i="22" s="1"/>
  <c r="C1821" i="22" s="1"/>
  <c r="W1820" i="22"/>
  <c r="U1820" i="22"/>
  <c r="S1820" i="22"/>
  <c r="R1820" i="22"/>
  <c r="L1820" i="22"/>
  <c r="I1820" i="22"/>
  <c r="F1820" i="22"/>
  <c r="E1820" i="22"/>
  <c r="A1820" i="22"/>
  <c r="B1820" i="22" s="1"/>
  <c r="C1820" i="22" s="1"/>
  <c r="W1819" i="22"/>
  <c r="U1819" i="22"/>
  <c r="S1819" i="22"/>
  <c r="R1819" i="22"/>
  <c r="L1819" i="22"/>
  <c r="I1819" i="22"/>
  <c r="F1819" i="22"/>
  <c r="E1819" i="22"/>
  <c r="A1819" i="22"/>
  <c r="B1819" i="22" s="1"/>
  <c r="C1819" i="22" s="1"/>
  <c r="W1818" i="22"/>
  <c r="U1818" i="22"/>
  <c r="S1818" i="22"/>
  <c r="R1818" i="22"/>
  <c r="L1818" i="22"/>
  <c r="I1818" i="22"/>
  <c r="F1818" i="22"/>
  <c r="E1818" i="22"/>
  <c r="A1818" i="22"/>
  <c r="B1818" i="22" s="1"/>
  <c r="C1818" i="22" s="1"/>
  <c r="W1817" i="22"/>
  <c r="U1817" i="22"/>
  <c r="S1817" i="22"/>
  <c r="R1817" i="22"/>
  <c r="L1817" i="22"/>
  <c r="I1817" i="22"/>
  <c r="F1817" i="22"/>
  <c r="E1817" i="22"/>
  <c r="A1817" i="22"/>
  <c r="B1817" i="22" s="1"/>
  <c r="C1817" i="22" s="1"/>
  <c r="W1816" i="22"/>
  <c r="U1816" i="22"/>
  <c r="S1816" i="22"/>
  <c r="R1816" i="22"/>
  <c r="L1816" i="22"/>
  <c r="I1816" i="22"/>
  <c r="F1816" i="22"/>
  <c r="E1816" i="22"/>
  <c r="A1816" i="22"/>
  <c r="B1816" i="22" s="1"/>
  <c r="C1816" i="22" s="1"/>
  <c r="W1815" i="22"/>
  <c r="U1815" i="22"/>
  <c r="S1815" i="22"/>
  <c r="R1815" i="22"/>
  <c r="L1815" i="22"/>
  <c r="I1815" i="22"/>
  <c r="F1815" i="22"/>
  <c r="E1815" i="22"/>
  <c r="A1815" i="22"/>
  <c r="B1815" i="22" s="1"/>
  <c r="C1815" i="22" s="1"/>
  <c r="W1814" i="22"/>
  <c r="U1814" i="22"/>
  <c r="S1814" i="22"/>
  <c r="R1814" i="22"/>
  <c r="L1814" i="22"/>
  <c r="I1814" i="22"/>
  <c r="F1814" i="22"/>
  <c r="E1814" i="22"/>
  <c r="A1814" i="22"/>
  <c r="B1814" i="22" s="1"/>
  <c r="C1814" i="22" s="1"/>
  <c r="W1813" i="22"/>
  <c r="U1813" i="22"/>
  <c r="S1813" i="22"/>
  <c r="R1813" i="22"/>
  <c r="L1813" i="22"/>
  <c r="I1813" i="22"/>
  <c r="F1813" i="22"/>
  <c r="E1813" i="22"/>
  <c r="A1813" i="22"/>
  <c r="B1813" i="22" s="1"/>
  <c r="C1813" i="22" s="1"/>
  <c r="W1812" i="22"/>
  <c r="U1812" i="22"/>
  <c r="S1812" i="22"/>
  <c r="R1812" i="22"/>
  <c r="L1812" i="22"/>
  <c r="I1812" i="22"/>
  <c r="F1812" i="22"/>
  <c r="E1812" i="22"/>
  <c r="A1812" i="22"/>
  <c r="B1812" i="22" s="1"/>
  <c r="C1812" i="22" s="1"/>
  <c r="W1811" i="22"/>
  <c r="U1811" i="22"/>
  <c r="S1811" i="22"/>
  <c r="R1811" i="22"/>
  <c r="L1811" i="22"/>
  <c r="I1811" i="22"/>
  <c r="F1811" i="22"/>
  <c r="E1811" i="22"/>
  <c r="A1811" i="22"/>
  <c r="B1811" i="22" s="1"/>
  <c r="C1811" i="22" s="1"/>
  <c r="W1810" i="22"/>
  <c r="U1810" i="22"/>
  <c r="S1810" i="22"/>
  <c r="R1810" i="22"/>
  <c r="L1810" i="22"/>
  <c r="I1810" i="22"/>
  <c r="F1810" i="22"/>
  <c r="E1810" i="22"/>
  <c r="A1810" i="22"/>
  <c r="B1810" i="22" s="1"/>
  <c r="C1810" i="22" s="1"/>
  <c r="W1809" i="22"/>
  <c r="U1809" i="22"/>
  <c r="S1809" i="22"/>
  <c r="R1809" i="22"/>
  <c r="L1809" i="22"/>
  <c r="I1809" i="22"/>
  <c r="F1809" i="22"/>
  <c r="E1809" i="22"/>
  <c r="B1809" i="22"/>
  <c r="C1809" i="22" s="1"/>
  <c r="A1809" i="22"/>
  <c r="W1808" i="22"/>
  <c r="U1808" i="22"/>
  <c r="S1808" i="22"/>
  <c r="R1808" i="22"/>
  <c r="L1808" i="22"/>
  <c r="I1808" i="22"/>
  <c r="F1808" i="22"/>
  <c r="E1808" i="22"/>
  <c r="A1808" i="22"/>
  <c r="B1808" i="22" s="1"/>
  <c r="C1808" i="22" s="1"/>
  <c r="W1807" i="22"/>
  <c r="U1807" i="22"/>
  <c r="S1807" i="22"/>
  <c r="R1807" i="22"/>
  <c r="L1807" i="22"/>
  <c r="I1807" i="22"/>
  <c r="F1807" i="22"/>
  <c r="E1807" i="22"/>
  <c r="A1807" i="22"/>
  <c r="B1807" i="22" s="1"/>
  <c r="C1807" i="22" s="1"/>
  <c r="W1806" i="22"/>
  <c r="U1806" i="22"/>
  <c r="S1806" i="22"/>
  <c r="R1806" i="22"/>
  <c r="L1806" i="22"/>
  <c r="I1806" i="22"/>
  <c r="F1806" i="22"/>
  <c r="E1806" i="22"/>
  <c r="A1806" i="22"/>
  <c r="B1806" i="22" s="1"/>
  <c r="C1806" i="22" s="1"/>
  <c r="W1805" i="22"/>
  <c r="U1805" i="22"/>
  <c r="S1805" i="22"/>
  <c r="R1805" i="22"/>
  <c r="L1805" i="22"/>
  <c r="I1805" i="22"/>
  <c r="F1805" i="22"/>
  <c r="E1805" i="22"/>
  <c r="A1805" i="22"/>
  <c r="B1805" i="22" s="1"/>
  <c r="C1805" i="22" s="1"/>
  <c r="W1804" i="22"/>
  <c r="U1804" i="22"/>
  <c r="S1804" i="22"/>
  <c r="R1804" i="22"/>
  <c r="L1804" i="22"/>
  <c r="I1804" i="22"/>
  <c r="F1804" i="22"/>
  <c r="E1804" i="22"/>
  <c r="A1804" i="22"/>
  <c r="B1804" i="22" s="1"/>
  <c r="C1804" i="22" s="1"/>
  <c r="W1803" i="22"/>
  <c r="U1803" i="22"/>
  <c r="S1803" i="22"/>
  <c r="R1803" i="22"/>
  <c r="L1803" i="22"/>
  <c r="I1803" i="22"/>
  <c r="F1803" i="22"/>
  <c r="E1803" i="22"/>
  <c r="A1803" i="22"/>
  <c r="B1803" i="22" s="1"/>
  <c r="C1803" i="22" s="1"/>
  <c r="W1802" i="22"/>
  <c r="U1802" i="22"/>
  <c r="S1802" i="22"/>
  <c r="R1802" i="22"/>
  <c r="L1802" i="22"/>
  <c r="I1802" i="22"/>
  <c r="F1802" i="22"/>
  <c r="E1802" i="22"/>
  <c r="A1802" i="22"/>
  <c r="B1802" i="22" s="1"/>
  <c r="C1802" i="22" s="1"/>
  <c r="W1801" i="22"/>
  <c r="U1801" i="22"/>
  <c r="S1801" i="22"/>
  <c r="R1801" i="22"/>
  <c r="L1801" i="22"/>
  <c r="I1801" i="22"/>
  <c r="F1801" i="22"/>
  <c r="E1801" i="22"/>
  <c r="A1801" i="22"/>
  <c r="B1801" i="22" s="1"/>
  <c r="C1801" i="22" s="1"/>
  <c r="W1800" i="22"/>
  <c r="U1800" i="22"/>
  <c r="S1800" i="22"/>
  <c r="R1800" i="22"/>
  <c r="L1800" i="22"/>
  <c r="I1800" i="22"/>
  <c r="F1800" i="22"/>
  <c r="E1800" i="22"/>
  <c r="A1800" i="22"/>
  <c r="B1800" i="22" s="1"/>
  <c r="C1800" i="22" s="1"/>
  <c r="W1799" i="22"/>
  <c r="U1799" i="22"/>
  <c r="S1799" i="22"/>
  <c r="R1799" i="22"/>
  <c r="L1799" i="22"/>
  <c r="I1799" i="22"/>
  <c r="F1799" i="22"/>
  <c r="E1799" i="22"/>
  <c r="A1799" i="22"/>
  <c r="B1799" i="22" s="1"/>
  <c r="C1799" i="22" s="1"/>
  <c r="W1798" i="22"/>
  <c r="U1798" i="22"/>
  <c r="S1798" i="22"/>
  <c r="R1798" i="22"/>
  <c r="L1798" i="22"/>
  <c r="I1798" i="22"/>
  <c r="F1798" i="22"/>
  <c r="E1798" i="22"/>
  <c r="A1798" i="22"/>
  <c r="B1798" i="22" s="1"/>
  <c r="C1798" i="22" s="1"/>
  <c r="W1797" i="22"/>
  <c r="U1797" i="22"/>
  <c r="S1797" i="22"/>
  <c r="R1797" i="22"/>
  <c r="L1797" i="22"/>
  <c r="I1797" i="22"/>
  <c r="F1797" i="22"/>
  <c r="E1797" i="22"/>
  <c r="A1797" i="22"/>
  <c r="B1797" i="22" s="1"/>
  <c r="C1797" i="22" s="1"/>
  <c r="W1796" i="22"/>
  <c r="U1796" i="22"/>
  <c r="S1796" i="22"/>
  <c r="R1796" i="22"/>
  <c r="L1796" i="22"/>
  <c r="I1796" i="22"/>
  <c r="F1796" i="22"/>
  <c r="E1796" i="22"/>
  <c r="B1796" i="22"/>
  <c r="C1796" i="22" s="1"/>
  <c r="A1796" i="22"/>
  <c r="W1795" i="22"/>
  <c r="U1795" i="22"/>
  <c r="S1795" i="22"/>
  <c r="R1795" i="22"/>
  <c r="L1795" i="22"/>
  <c r="I1795" i="22"/>
  <c r="F1795" i="22"/>
  <c r="E1795" i="22"/>
  <c r="A1795" i="22"/>
  <c r="B1795" i="22" s="1"/>
  <c r="C1795" i="22" s="1"/>
  <c r="W1794" i="22"/>
  <c r="U1794" i="22"/>
  <c r="S1794" i="22"/>
  <c r="R1794" i="22"/>
  <c r="L1794" i="22"/>
  <c r="I1794" i="22"/>
  <c r="F1794" i="22"/>
  <c r="E1794" i="22"/>
  <c r="A1794" i="22"/>
  <c r="B1794" i="22" s="1"/>
  <c r="C1794" i="22" s="1"/>
  <c r="W1793" i="22"/>
  <c r="U1793" i="22"/>
  <c r="S1793" i="22"/>
  <c r="R1793" i="22"/>
  <c r="L1793" i="22"/>
  <c r="I1793" i="22"/>
  <c r="F1793" i="22"/>
  <c r="E1793" i="22"/>
  <c r="A1793" i="22"/>
  <c r="B1793" i="22" s="1"/>
  <c r="C1793" i="22" s="1"/>
  <c r="W1792" i="22"/>
  <c r="U1792" i="22"/>
  <c r="S1792" i="22"/>
  <c r="R1792" i="22"/>
  <c r="L1792" i="22"/>
  <c r="I1792" i="22"/>
  <c r="F1792" i="22"/>
  <c r="E1792" i="22"/>
  <c r="A1792" i="22"/>
  <c r="B1792" i="22" s="1"/>
  <c r="C1792" i="22" s="1"/>
  <c r="W1791" i="22"/>
  <c r="U1791" i="22"/>
  <c r="S1791" i="22"/>
  <c r="R1791" i="22"/>
  <c r="L1791" i="22"/>
  <c r="I1791" i="22"/>
  <c r="F1791" i="22"/>
  <c r="E1791" i="22"/>
  <c r="A1791" i="22"/>
  <c r="B1791" i="22" s="1"/>
  <c r="C1791" i="22" s="1"/>
  <c r="W1790" i="22"/>
  <c r="U1790" i="22"/>
  <c r="S1790" i="22"/>
  <c r="R1790" i="22"/>
  <c r="L1790" i="22"/>
  <c r="I1790" i="22"/>
  <c r="F1790" i="22"/>
  <c r="E1790" i="22"/>
  <c r="A1790" i="22"/>
  <c r="B1790" i="22" s="1"/>
  <c r="C1790" i="22" s="1"/>
  <c r="W1789" i="22"/>
  <c r="U1789" i="22"/>
  <c r="S1789" i="22"/>
  <c r="R1789" i="22"/>
  <c r="L1789" i="22"/>
  <c r="I1789" i="22"/>
  <c r="F1789" i="22"/>
  <c r="E1789" i="22"/>
  <c r="A1789" i="22"/>
  <c r="B1789" i="22" s="1"/>
  <c r="C1789" i="22" s="1"/>
  <c r="W1788" i="22"/>
  <c r="U1788" i="22"/>
  <c r="S1788" i="22"/>
  <c r="R1788" i="22"/>
  <c r="L1788" i="22"/>
  <c r="I1788" i="22"/>
  <c r="F1788" i="22"/>
  <c r="E1788" i="22"/>
  <c r="A1788" i="22"/>
  <c r="B1788" i="22" s="1"/>
  <c r="C1788" i="22" s="1"/>
  <c r="W1787" i="22"/>
  <c r="U1787" i="22"/>
  <c r="S1787" i="22"/>
  <c r="R1787" i="22"/>
  <c r="L1787" i="22"/>
  <c r="I1787" i="22"/>
  <c r="F1787" i="22"/>
  <c r="E1787" i="22"/>
  <c r="A1787" i="22"/>
  <c r="B1787" i="22" s="1"/>
  <c r="C1787" i="22" s="1"/>
  <c r="W1786" i="22"/>
  <c r="U1786" i="22"/>
  <c r="S1786" i="22"/>
  <c r="R1786" i="22"/>
  <c r="L1786" i="22"/>
  <c r="I1786" i="22"/>
  <c r="F1786" i="22"/>
  <c r="E1786" i="22"/>
  <c r="A1786" i="22"/>
  <c r="B1786" i="22" s="1"/>
  <c r="C1786" i="22" s="1"/>
  <c r="W1785" i="22"/>
  <c r="U1785" i="22"/>
  <c r="S1785" i="22"/>
  <c r="R1785" i="22"/>
  <c r="L1785" i="22"/>
  <c r="I1785" i="22"/>
  <c r="F1785" i="22"/>
  <c r="E1785" i="22"/>
  <c r="A1785" i="22"/>
  <c r="B1785" i="22" s="1"/>
  <c r="C1785" i="22" s="1"/>
  <c r="W1784" i="22"/>
  <c r="U1784" i="22"/>
  <c r="S1784" i="22"/>
  <c r="R1784" i="22"/>
  <c r="L1784" i="22"/>
  <c r="I1784" i="22"/>
  <c r="F1784" i="22"/>
  <c r="E1784" i="22"/>
  <c r="A1784" i="22"/>
  <c r="B1784" i="22" s="1"/>
  <c r="C1784" i="22" s="1"/>
  <c r="W1783" i="22"/>
  <c r="U1783" i="22"/>
  <c r="S1783" i="22"/>
  <c r="R1783" i="22"/>
  <c r="L1783" i="22"/>
  <c r="I1783" i="22"/>
  <c r="F1783" i="22"/>
  <c r="E1783" i="22"/>
  <c r="A1783" i="22"/>
  <c r="B1783" i="22" s="1"/>
  <c r="C1783" i="22" s="1"/>
  <c r="W1782" i="22"/>
  <c r="U1782" i="22"/>
  <c r="S1782" i="22"/>
  <c r="R1782" i="22"/>
  <c r="L1782" i="22"/>
  <c r="I1782" i="22"/>
  <c r="F1782" i="22"/>
  <c r="E1782" i="22"/>
  <c r="A1782" i="22"/>
  <c r="B1782" i="22" s="1"/>
  <c r="C1782" i="22" s="1"/>
  <c r="W1781" i="22"/>
  <c r="U1781" i="22"/>
  <c r="S1781" i="22"/>
  <c r="R1781" i="22"/>
  <c r="L1781" i="22"/>
  <c r="I1781" i="22"/>
  <c r="F1781" i="22"/>
  <c r="E1781" i="22"/>
  <c r="A1781" i="22"/>
  <c r="B1781" i="22" s="1"/>
  <c r="C1781" i="22" s="1"/>
  <c r="W1780" i="22"/>
  <c r="U1780" i="22"/>
  <c r="S1780" i="22"/>
  <c r="R1780" i="22"/>
  <c r="L1780" i="22"/>
  <c r="I1780" i="22"/>
  <c r="F1780" i="22"/>
  <c r="E1780" i="22"/>
  <c r="A1780" i="22"/>
  <c r="B1780" i="22" s="1"/>
  <c r="C1780" i="22" s="1"/>
  <c r="W1779" i="22"/>
  <c r="U1779" i="22"/>
  <c r="S1779" i="22"/>
  <c r="R1779" i="22"/>
  <c r="L1779" i="22"/>
  <c r="I1779" i="22"/>
  <c r="F1779" i="22"/>
  <c r="E1779" i="22"/>
  <c r="A1779" i="22"/>
  <c r="B1779" i="22" s="1"/>
  <c r="C1779" i="22" s="1"/>
  <c r="W1778" i="22"/>
  <c r="U1778" i="22"/>
  <c r="S1778" i="22"/>
  <c r="R1778" i="22"/>
  <c r="L1778" i="22"/>
  <c r="I1778" i="22"/>
  <c r="F1778" i="22"/>
  <c r="E1778" i="22"/>
  <c r="A1778" i="22"/>
  <c r="B1778" i="22" s="1"/>
  <c r="C1778" i="22" s="1"/>
  <c r="W1777" i="22"/>
  <c r="U1777" i="22"/>
  <c r="S1777" i="22"/>
  <c r="R1777" i="22"/>
  <c r="L1777" i="22"/>
  <c r="I1777" i="22"/>
  <c r="F1777" i="22"/>
  <c r="E1777" i="22"/>
  <c r="A1777" i="22"/>
  <c r="B1777" i="22" s="1"/>
  <c r="C1777" i="22" s="1"/>
  <c r="W1776" i="22"/>
  <c r="U1776" i="22"/>
  <c r="S1776" i="22"/>
  <c r="R1776" i="22"/>
  <c r="L1776" i="22"/>
  <c r="I1776" i="22"/>
  <c r="F1776" i="22"/>
  <c r="E1776" i="22"/>
  <c r="A1776" i="22"/>
  <c r="B1776" i="22" s="1"/>
  <c r="C1776" i="22" s="1"/>
  <c r="W1775" i="22"/>
  <c r="U1775" i="22"/>
  <c r="S1775" i="22"/>
  <c r="R1775" i="22"/>
  <c r="L1775" i="22"/>
  <c r="I1775" i="22"/>
  <c r="F1775" i="22"/>
  <c r="E1775" i="22"/>
  <c r="A1775" i="22"/>
  <c r="B1775" i="22" s="1"/>
  <c r="C1775" i="22" s="1"/>
  <c r="W1774" i="22"/>
  <c r="U1774" i="22"/>
  <c r="S1774" i="22"/>
  <c r="R1774" i="22"/>
  <c r="L1774" i="22"/>
  <c r="I1774" i="22"/>
  <c r="F1774" i="22"/>
  <c r="E1774" i="22"/>
  <c r="A1774" i="22"/>
  <c r="B1774" i="22" s="1"/>
  <c r="C1774" i="22" s="1"/>
  <c r="W1773" i="22"/>
  <c r="U1773" i="22"/>
  <c r="S1773" i="22"/>
  <c r="R1773" i="22"/>
  <c r="L1773" i="22"/>
  <c r="I1773" i="22"/>
  <c r="F1773" i="22"/>
  <c r="E1773" i="22"/>
  <c r="A1773" i="22"/>
  <c r="B1773" i="22" s="1"/>
  <c r="C1773" i="22" s="1"/>
  <c r="W1772" i="22"/>
  <c r="U1772" i="22"/>
  <c r="S1772" i="22"/>
  <c r="R1772" i="22"/>
  <c r="L1772" i="22"/>
  <c r="I1772" i="22"/>
  <c r="F1772" i="22"/>
  <c r="E1772" i="22"/>
  <c r="A1772" i="22"/>
  <c r="B1772" i="22" s="1"/>
  <c r="C1772" i="22" s="1"/>
  <c r="W1771" i="22"/>
  <c r="U1771" i="22"/>
  <c r="S1771" i="22"/>
  <c r="R1771" i="22"/>
  <c r="L1771" i="22"/>
  <c r="I1771" i="22"/>
  <c r="F1771" i="22"/>
  <c r="E1771" i="22"/>
  <c r="A1771" i="22"/>
  <c r="B1771" i="22" s="1"/>
  <c r="C1771" i="22" s="1"/>
  <c r="W1770" i="22"/>
  <c r="U1770" i="22"/>
  <c r="S1770" i="22"/>
  <c r="R1770" i="22"/>
  <c r="L1770" i="22"/>
  <c r="I1770" i="22"/>
  <c r="F1770" i="22"/>
  <c r="E1770" i="22"/>
  <c r="A1770" i="22"/>
  <c r="B1770" i="22" s="1"/>
  <c r="C1770" i="22" s="1"/>
  <c r="W1769" i="22"/>
  <c r="U1769" i="22"/>
  <c r="S1769" i="22"/>
  <c r="R1769" i="22"/>
  <c r="L1769" i="22"/>
  <c r="I1769" i="22"/>
  <c r="F1769" i="22"/>
  <c r="E1769" i="22"/>
  <c r="A1769" i="22"/>
  <c r="B1769" i="22" s="1"/>
  <c r="C1769" i="22" s="1"/>
  <c r="W1768" i="22"/>
  <c r="U1768" i="22"/>
  <c r="S1768" i="22"/>
  <c r="R1768" i="22"/>
  <c r="L1768" i="22"/>
  <c r="I1768" i="22"/>
  <c r="F1768" i="22"/>
  <c r="E1768" i="22"/>
  <c r="A1768" i="22"/>
  <c r="B1768" i="22" s="1"/>
  <c r="C1768" i="22" s="1"/>
  <c r="W1767" i="22"/>
  <c r="U1767" i="22"/>
  <c r="S1767" i="22"/>
  <c r="R1767" i="22"/>
  <c r="L1767" i="22"/>
  <c r="I1767" i="22"/>
  <c r="F1767" i="22"/>
  <c r="E1767" i="22"/>
  <c r="A1767" i="22"/>
  <c r="B1767" i="22" s="1"/>
  <c r="C1767" i="22" s="1"/>
  <c r="W1766" i="22"/>
  <c r="U1766" i="22"/>
  <c r="S1766" i="22"/>
  <c r="R1766" i="22"/>
  <c r="L1766" i="22"/>
  <c r="I1766" i="22"/>
  <c r="F1766" i="22"/>
  <c r="E1766" i="22"/>
  <c r="A1766" i="22"/>
  <c r="B1766" i="22" s="1"/>
  <c r="C1766" i="22" s="1"/>
  <c r="W1765" i="22"/>
  <c r="U1765" i="22"/>
  <c r="S1765" i="22"/>
  <c r="R1765" i="22"/>
  <c r="L1765" i="22"/>
  <c r="I1765" i="22"/>
  <c r="F1765" i="22"/>
  <c r="E1765" i="22"/>
  <c r="B1765" i="22"/>
  <c r="C1765" i="22" s="1"/>
  <c r="A1765" i="22"/>
  <c r="W1764" i="22"/>
  <c r="U1764" i="22"/>
  <c r="S1764" i="22"/>
  <c r="R1764" i="22"/>
  <c r="L1764" i="22"/>
  <c r="I1764" i="22"/>
  <c r="F1764" i="22"/>
  <c r="E1764" i="22"/>
  <c r="A1764" i="22"/>
  <c r="B1764" i="22" s="1"/>
  <c r="C1764" i="22" s="1"/>
  <c r="W1763" i="22"/>
  <c r="U1763" i="22"/>
  <c r="S1763" i="22"/>
  <c r="R1763" i="22"/>
  <c r="L1763" i="22"/>
  <c r="I1763" i="22"/>
  <c r="F1763" i="22"/>
  <c r="E1763" i="22"/>
  <c r="A1763" i="22"/>
  <c r="B1763" i="22" s="1"/>
  <c r="C1763" i="22" s="1"/>
  <c r="W1762" i="22"/>
  <c r="U1762" i="22"/>
  <c r="S1762" i="22"/>
  <c r="R1762" i="22"/>
  <c r="L1762" i="22"/>
  <c r="I1762" i="22"/>
  <c r="F1762" i="22"/>
  <c r="E1762" i="22"/>
  <c r="A1762" i="22"/>
  <c r="B1762" i="22" s="1"/>
  <c r="C1762" i="22" s="1"/>
  <c r="W1761" i="22"/>
  <c r="U1761" i="22"/>
  <c r="S1761" i="22"/>
  <c r="R1761" i="22"/>
  <c r="L1761" i="22"/>
  <c r="I1761" i="22"/>
  <c r="F1761" i="22"/>
  <c r="E1761" i="22"/>
  <c r="A1761" i="22"/>
  <c r="B1761" i="22" s="1"/>
  <c r="C1761" i="22" s="1"/>
  <c r="W1760" i="22"/>
  <c r="U1760" i="22"/>
  <c r="S1760" i="22"/>
  <c r="R1760" i="22"/>
  <c r="L1760" i="22"/>
  <c r="I1760" i="22"/>
  <c r="F1760" i="22"/>
  <c r="E1760" i="22"/>
  <c r="A1760" i="22"/>
  <c r="B1760" i="22" s="1"/>
  <c r="C1760" i="22" s="1"/>
  <c r="W1759" i="22"/>
  <c r="U1759" i="22"/>
  <c r="S1759" i="22"/>
  <c r="R1759" i="22"/>
  <c r="L1759" i="22"/>
  <c r="I1759" i="22"/>
  <c r="F1759" i="22"/>
  <c r="E1759" i="22"/>
  <c r="A1759" i="22"/>
  <c r="B1759" i="22" s="1"/>
  <c r="C1759" i="22" s="1"/>
  <c r="W1758" i="22"/>
  <c r="U1758" i="22"/>
  <c r="S1758" i="22"/>
  <c r="R1758" i="22"/>
  <c r="L1758" i="22"/>
  <c r="I1758" i="22"/>
  <c r="F1758" i="22"/>
  <c r="E1758" i="22"/>
  <c r="A1758" i="22"/>
  <c r="B1758" i="22" s="1"/>
  <c r="C1758" i="22" s="1"/>
  <c r="W1757" i="22"/>
  <c r="U1757" i="22"/>
  <c r="S1757" i="22"/>
  <c r="R1757" i="22"/>
  <c r="L1757" i="22"/>
  <c r="I1757" i="22"/>
  <c r="F1757" i="22"/>
  <c r="E1757" i="22"/>
  <c r="A1757" i="22"/>
  <c r="B1757" i="22" s="1"/>
  <c r="C1757" i="22" s="1"/>
  <c r="W1756" i="22"/>
  <c r="U1756" i="22"/>
  <c r="S1756" i="22"/>
  <c r="R1756" i="22"/>
  <c r="L1756" i="22"/>
  <c r="I1756" i="22"/>
  <c r="F1756" i="22"/>
  <c r="E1756" i="22"/>
  <c r="A1756" i="22"/>
  <c r="B1756" i="22" s="1"/>
  <c r="C1756" i="22" s="1"/>
  <c r="W1755" i="22"/>
  <c r="U1755" i="22"/>
  <c r="S1755" i="22"/>
  <c r="R1755" i="22"/>
  <c r="L1755" i="22"/>
  <c r="I1755" i="22"/>
  <c r="F1755" i="22"/>
  <c r="E1755" i="22"/>
  <c r="A1755" i="22"/>
  <c r="B1755" i="22" s="1"/>
  <c r="C1755" i="22" s="1"/>
  <c r="W1754" i="22"/>
  <c r="U1754" i="22"/>
  <c r="S1754" i="22"/>
  <c r="R1754" i="22"/>
  <c r="L1754" i="22"/>
  <c r="I1754" i="22"/>
  <c r="F1754" i="22"/>
  <c r="E1754" i="22"/>
  <c r="A1754" i="22"/>
  <c r="B1754" i="22" s="1"/>
  <c r="C1754" i="22" s="1"/>
  <c r="W1753" i="22"/>
  <c r="U1753" i="22"/>
  <c r="S1753" i="22"/>
  <c r="R1753" i="22"/>
  <c r="L1753" i="22"/>
  <c r="I1753" i="22"/>
  <c r="F1753" i="22"/>
  <c r="E1753" i="22"/>
  <c r="A1753" i="22"/>
  <c r="B1753" i="22" s="1"/>
  <c r="C1753" i="22" s="1"/>
  <c r="W1752" i="22"/>
  <c r="U1752" i="22"/>
  <c r="S1752" i="22"/>
  <c r="R1752" i="22"/>
  <c r="L1752" i="22"/>
  <c r="I1752" i="22"/>
  <c r="F1752" i="22"/>
  <c r="E1752" i="22"/>
  <c r="A1752" i="22"/>
  <c r="B1752" i="22" s="1"/>
  <c r="C1752" i="22" s="1"/>
  <c r="W1751" i="22"/>
  <c r="U1751" i="22"/>
  <c r="S1751" i="22"/>
  <c r="R1751" i="22"/>
  <c r="L1751" i="22"/>
  <c r="I1751" i="22"/>
  <c r="F1751" i="22"/>
  <c r="E1751" i="22"/>
  <c r="A1751" i="22"/>
  <c r="B1751" i="22" s="1"/>
  <c r="C1751" i="22" s="1"/>
  <c r="W1750" i="22"/>
  <c r="U1750" i="22"/>
  <c r="S1750" i="22"/>
  <c r="R1750" i="22"/>
  <c r="L1750" i="22"/>
  <c r="I1750" i="22"/>
  <c r="F1750" i="22"/>
  <c r="E1750" i="22"/>
  <c r="A1750" i="22"/>
  <c r="B1750" i="22" s="1"/>
  <c r="C1750" i="22" s="1"/>
  <c r="W1749" i="22"/>
  <c r="U1749" i="22"/>
  <c r="S1749" i="22"/>
  <c r="R1749" i="22"/>
  <c r="L1749" i="22"/>
  <c r="I1749" i="22"/>
  <c r="F1749" i="22"/>
  <c r="E1749" i="22"/>
  <c r="A1749" i="22"/>
  <c r="B1749" i="22" s="1"/>
  <c r="C1749" i="22" s="1"/>
  <c r="W1748" i="22"/>
  <c r="U1748" i="22"/>
  <c r="S1748" i="22"/>
  <c r="R1748" i="22"/>
  <c r="L1748" i="22"/>
  <c r="I1748" i="22"/>
  <c r="F1748" i="22"/>
  <c r="E1748" i="22"/>
  <c r="A1748" i="22"/>
  <c r="B1748" i="22" s="1"/>
  <c r="C1748" i="22" s="1"/>
  <c r="W1747" i="22"/>
  <c r="U1747" i="22"/>
  <c r="S1747" i="22"/>
  <c r="R1747" i="22"/>
  <c r="L1747" i="22"/>
  <c r="I1747" i="22"/>
  <c r="F1747" i="22"/>
  <c r="E1747" i="22"/>
  <c r="A1747" i="22"/>
  <c r="B1747" i="22" s="1"/>
  <c r="C1747" i="22" s="1"/>
  <c r="W1746" i="22"/>
  <c r="U1746" i="22"/>
  <c r="S1746" i="22"/>
  <c r="R1746" i="22"/>
  <c r="L1746" i="22"/>
  <c r="I1746" i="22"/>
  <c r="F1746" i="22"/>
  <c r="E1746" i="22"/>
  <c r="A1746" i="22"/>
  <c r="B1746" i="22" s="1"/>
  <c r="C1746" i="22" s="1"/>
  <c r="W1745" i="22"/>
  <c r="U1745" i="22"/>
  <c r="S1745" i="22"/>
  <c r="R1745" i="22"/>
  <c r="L1745" i="22"/>
  <c r="I1745" i="22"/>
  <c r="F1745" i="22"/>
  <c r="E1745" i="22"/>
  <c r="A1745" i="22"/>
  <c r="B1745" i="22" s="1"/>
  <c r="C1745" i="22" s="1"/>
  <c r="W1744" i="22"/>
  <c r="U1744" i="22"/>
  <c r="S1744" i="22"/>
  <c r="R1744" i="22"/>
  <c r="L1744" i="22"/>
  <c r="I1744" i="22"/>
  <c r="F1744" i="22"/>
  <c r="E1744" i="22"/>
  <c r="A1744" i="22"/>
  <c r="B1744" i="22" s="1"/>
  <c r="C1744" i="22" s="1"/>
  <c r="W1743" i="22"/>
  <c r="U1743" i="22"/>
  <c r="S1743" i="22"/>
  <c r="R1743" i="22"/>
  <c r="L1743" i="22"/>
  <c r="I1743" i="22"/>
  <c r="F1743" i="22"/>
  <c r="E1743" i="22"/>
  <c r="A1743" i="22"/>
  <c r="B1743" i="22" s="1"/>
  <c r="C1743" i="22" s="1"/>
  <c r="W1742" i="22"/>
  <c r="U1742" i="22"/>
  <c r="S1742" i="22"/>
  <c r="R1742" i="22"/>
  <c r="L1742" i="22"/>
  <c r="I1742" i="22"/>
  <c r="F1742" i="22"/>
  <c r="E1742" i="22"/>
  <c r="A1742" i="22"/>
  <c r="B1742" i="22" s="1"/>
  <c r="C1742" i="22" s="1"/>
  <c r="W1741" i="22"/>
  <c r="U1741" i="22"/>
  <c r="S1741" i="22"/>
  <c r="R1741" i="22"/>
  <c r="L1741" i="22"/>
  <c r="I1741" i="22"/>
  <c r="F1741" i="22"/>
  <c r="E1741" i="22"/>
  <c r="A1741" i="22"/>
  <c r="B1741" i="22" s="1"/>
  <c r="C1741" i="22" s="1"/>
  <c r="W1740" i="22"/>
  <c r="U1740" i="22"/>
  <c r="S1740" i="22"/>
  <c r="R1740" i="22"/>
  <c r="L1740" i="22"/>
  <c r="I1740" i="22"/>
  <c r="F1740" i="22"/>
  <c r="E1740" i="22"/>
  <c r="A1740" i="22"/>
  <c r="B1740" i="22" s="1"/>
  <c r="C1740" i="22" s="1"/>
  <c r="W1739" i="22"/>
  <c r="U1739" i="22"/>
  <c r="S1739" i="22"/>
  <c r="R1739" i="22"/>
  <c r="L1739" i="22"/>
  <c r="I1739" i="22"/>
  <c r="F1739" i="22"/>
  <c r="E1739" i="22"/>
  <c r="A1739" i="22"/>
  <c r="B1739" i="22" s="1"/>
  <c r="C1739" i="22" s="1"/>
  <c r="W1738" i="22"/>
  <c r="U1738" i="22"/>
  <c r="S1738" i="22"/>
  <c r="R1738" i="22"/>
  <c r="L1738" i="22"/>
  <c r="I1738" i="22"/>
  <c r="F1738" i="22"/>
  <c r="E1738" i="22"/>
  <c r="A1738" i="22"/>
  <c r="B1738" i="22" s="1"/>
  <c r="C1738" i="22" s="1"/>
  <c r="W1737" i="22"/>
  <c r="U1737" i="22"/>
  <c r="S1737" i="22"/>
  <c r="R1737" i="22"/>
  <c r="L1737" i="22"/>
  <c r="I1737" i="22"/>
  <c r="F1737" i="22"/>
  <c r="E1737" i="22"/>
  <c r="A1737" i="22"/>
  <c r="B1737" i="22" s="1"/>
  <c r="C1737" i="22" s="1"/>
  <c r="W1736" i="22"/>
  <c r="U1736" i="22"/>
  <c r="S1736" i="22"/>
  <c r="R1736" i="22"/>
  <c r="L1736" i="22"/>
  <c r="I1736" i="22"/>
  <c r="F1736" i="22"/>
  <c r="E1736" i="22"/>
  <c r="A1736" i="22"/>
  <c r="B1736" i="22" s="1"/>
  <c r="C1736" i="22" s="1"/>
  <c r="W1735" i="22"/>
  <c r="U1735" i="22"/>
  <c r="S1735" i="22"/>
  <c r="R1735" i="22"/>
  <c r="L1735" i="22"/>
  <c r="I1735" i="22"/>
  <c r="F1735" i="22"/>
  <c r="E1735" i="22"/>
  <c r="A1735" i="22"/>
  <c r="B1735" i="22" s="1"/>
  <c r="C1735" i="22" s="1"/>
  <c r="W1734" i="22"/>
  <c r="U1734" i="22"/>
  <c r="S1734" i="22"/>
  <c r="R1734" i="22"/>
  <c r="L1734" i="22"/>
  <c r="I1734" i="22"/>
  <c r="F1734" i="22"/>
  <c r="E1734" i="22"/>
  <c r="A1734" i="22"/>
  <c r="B1734" i="22" s="1"/>
  <c r="C1734" i="22" s="1"/>
  <c r="W1733" i="22"/>
  <c r="U1733" i="22"/>
  <c r="S1733" i="22"/>
  <c r="R1733" i="22"/>
  <c r="L1733" i="22"/>
  <c r="I1733" i="22"/>
  <c r="F1733" i="22"/>
  <c r="E1733" i="22"/>
  <c r="A1733" i="22"/>
  <c r="B1733" i="22" s="1"/>
  <c r="C1733" i="22" s="1"/>
  <c r="W1732" i="22"/>
  <c r="U1732" i="22"/>
  <c r="S1732" i="22"/>
  <c r="R1732" i="22"/>
  <c r="L1732" i="22"/>
  <c r="I1732" i="22"/>
  <c r="F1732" i="22"/>
  <c r="E1732" i="22"/>
  <c r="A1732" i="22"/>
  <c r="B1732" i="22" s="1"/>
  <c r="C1732" i="22" s="1"/>
  <c r="W1731" i="22"/>
  <c r="U1731" i="22"/>
  <c r="S1731" i="22"/>
  <c r="R1731" i="22"/>
  <c r="L1731" i="22"/>
  <c r="I1731" i="22"/>
  <c r="F1731" i="22"/>
  <c r="E1731" i="22"/>
  <c r="A1731" i="22"/>
  <c r="B1731" i="22" s="1"/>
  <c r="C1731" i="22" s="1"/>
  <c r="W1730" i="22"/>
  <c r="U1730" i="22"/>
  <c r="S1730" i="22"/>
  <c r="R1730" i="22"/>
  <c r="L1730" i="22"/>
  <c r="I1730" i="22"/>
  <c r="F1730" i="22"/>
  <c r="E1730" i="22"/>
  <c r="A1730" i="22"/>
  <c r="B1730" i="22" s="1"/>
  <c r="C1730" i="22" s="1"/>
  <c r="W1729" i="22"/>
  <c r="U1729" i="22"/>
  <c r="S1729" i="22"/>
  <c r="R1729" i="22"/>
  <c r="L1729" i="22"/>
  <c r="I1729" i="22"/>
  <c r="F1729" i="22"/>
  <c r="E1729" i="22"/>
  <c r="A1729" i="22"/>
  <c r="B1729" i="22" s="1"/>
  <c r="C1729" i="22" s="1"/>
  <c r="W1728" i="22"/>
  <c r="U1728" i="22"/>
  <c r="S1728" i="22"/>
  <c r="R1728" i="22"/>
  <c r="L1728" i="22"/>
  <c r="I1728" i="22"/>
  <c r="F1728" i="22"/>
  <c r="E1728" i="22"/>
  <c r="A1728" i="22"/>
  <c r="B1728" i="22" s="1"/>
  <c r="C1728" i="22" s="1"/>
  <c r="W1727" i="22"/>
  <c r="U1727" i="22"/>
  <c r="S1727" i="22"/>
  <c r="R1727" i="22"/>
  <c r="L1727" i="22"/>
  <c r="I1727" i="22"/>
  <c r="F1727" i="22"/>
  <c r="E1727" i="22"/>
  <c r="A1727" i="22"/>
  <c r="B1727" i="22" s="1"/>
  <c r="C1727" i="22" s="1"/>
  <c r="W1726" i="22"/>
  <c r="U1726" i="22"/>
  <c r="S1726" i="22"/>
  <c r="R1726" i="22"/>
  <c r="L1726" i="22"/>
  <c r="I1726" i="22"/>
  <c r="F1726" i="22"/>
  <c r="E1726" i="22"/>
  <c r="A1726" i="22"/>
  <c r="B1726" i="22" s="1"/>
  <c r="C1726" i="22" s="1"/>
  <c r="W1725" i="22"/>
  <c r="U1725" i="22"/>
  <c r="S1725" i="22"/>
  <c r="R1725" i="22"/>
  <c r="L1725" i="22"/>
  <c r="I1725" i="22"/>
  <c r="F1725" i="22"/>
  <c r="E1725" i="22"/>
  <c r="A1725" i="22"/>
  <c r="B1725" i="22" s="1"/>
  <c r="C1725" i="22" s="1"/>
  <c r="W1724" i="22"/>
  <c r="U1724" i="22"/>
  <c r="S1724" i="22"/>
  <c r="R1724" i="22"/>
  <c r="L1724" i="22"/>
  <c r="I1724" i="22"/>
  <c r="F1724" i="22"/>
  <c r="E1724" i="22"/>
  <c r="A1724" i="22"/>
  <c r="B1724" i="22" s="1"/>
  <c r="C1724" i="22" s="1"/>
  <c r="W1723" i="22"/>
  <c r="U1723" i="22"/>
  <c r="S1723" i="22"/>
  <c r="R1723" i="22"/>
  <c r="L1723" i="22"/>
  <c r="I1723" i="22"/>
  <c r="F1723" i="22"/>
  <c r="E1723" i="22"/>
  <c r="A1723" i="22"/>
  <c r="B1723" i="22" s="1"/>
  <c r="C1723" i="22" s="1"/>
  <c r="W1722" i="22"/>
  <c r="U1722" i="22"/>
  <c r="S1722" i="22"/>
  <c r="R1722" i="22"/>
  <c r="L1722" i="22"/>
  <c r="I1722" i="22"/>
  <c r="F1722" i="22"/>
  <c r="E1722" i="22"/>
  <c r="A1722" i="22"/>
  <c r="B1722" i="22" s="1"/>
  <c r="C1722" i="22" s="1"/>
  <c r="W1721" i="22"/>
  <c r="U1721" i="22"/>
  <c r="S1721" i="22"/>
  <c r="R1721" i="22"/>
  <c r="L1721" i="22"/>
  <c r="I1721" i="22"/>
  <c r="F1721" i="22"/>
  <c r="E1721" i="22"/>
  <c r="A1721" i="22"/>
  <c r="B1721" i="22" s="1"/>
  <c r="C1721" i="22" s="1"/>
  <c r="W1720" i="22"/>
  <c r="U1720" i="22"/>
  <c r="S1720" i="22"/>
  <c r="R1720" i="22"/>
  <c r="L1720" i="22"/>
  <c r="I1720" i="22"/>
  <c r="F1720" i="22"/>
  <c r="E1720" i="22"/>
  <c r="A1720" i="22"/>
  <c r="B1720" i="22" s="1"/>
  <c r="C1720" i="22" s="1"/>
  <c r="W1719" i="22"/>
  <c r="U1719" i="22"/>
  <c r="S1719" i="22"/>
  <c r="R1719" i="22"/>
  <c r="L1719" i="22"/>
  <c r="I1719" i="22"/>
  <c r="F1719" i="22"/>
  <c r="E1719" i="22"/>
  <c r="A1719" i="22"/>
  <c r="B1719" i="22" s="1"/>
  <c r="C1719" i="22" s="1"/>
  <c r="W1718" i="22"/>
  <c r="U1718" i="22"/>
  <c r="S1718" i="22"/>
  <c r="R1718" i="22"/>
  <c r="L1718" i="22"/>
  <c r="I1718" i="22"/>
  <c r="F1718" i="22"/>
  <c r="E1718" i="22"/>
  <c r="A1718" i="22"/>
  <c r="B1718" i="22" s="1"/>
  <c r="C1718" i="22" s="1"/>
  <c r="W1717" i="22"/>
  <c r="U1717" i="22"/>
  <c r="S1717" i="22"/>
  <c r="R1717" i="22"/>
  <c r="L1717" i="22"/>
  <c r="I1717" i="22"/>
  <c r="F1717" i="22"/>
  <c r="E1717" i="22"/>
  <c r="A1717" i="22"/>
  <c r="B1717" i="22" s="1"/>
  <c r="C1717" i="22" s="1"/>
  <c r="W1716" i="22"/>
  <c r="U1716" i="22"/>
  <c r="S1716" i="22"/>
  <c r="R1716" i="22"/>
  <c r="L1716" i="22"/>
  <c r="I1716" i="22"/>
  <c r="F1716" i="22"/>
  <c r="E1716" i="22"/>
  <c r="A1716" i="22"/>
  <c r="B1716" i="22" s="1"/>
  <c r="C1716" i="22" s="1"/>
  <c r="W1715" i="22"/>
  <c r="U1715" i="22"/>
  <c r="S1715" i="22"/>
  <c r="R1715" i="22"/>
  <c r="L1715" i="22"/>
  <c r="I1715" i="22"/>
  <c r="F1715" i="22"/>
  <c r="E1715" i="22"/>
  <c r="A1715" i="22"/>
  <c r="B1715" i="22" s="1"/>
  <c r="C1715" i="22" s="1"/>
  <c r="W1714" i="22"/>
  <c r="U1714" i="22"/>
  <c r="S1714" i="22"/>
  <c r="R1714" i="22"/>
  <c r="L1714" i="22"/>
  <c r="I1714" i="22"/>
  <c r="F1714" i="22"/>
  <c r="E1714" i="22"/>
  <c r="A1714" i="22"/>
  <c r="B1714" i="22" s="1"/>
  <c r="C1714" i="22" s="1"/>
  <c r="W1713" i="22"/>
  <c r="U1713" i="22"/>
  <c r="S1713" i="22"/>
  <c r="R1713" i="22"/>
  <c r="L1713" i="22"/>
  <c r="I1713" i="22"/>
  <c r="F1713" i="22"/>
  <c r="E1713" i="22"/>
  <c r="A1713" i="22"/>
  <c r="B1713" i="22" s="1"/>
  <c r="C1713" i="22" s="1"/>
  <c r="W1712" i="22"/>
  <c r="U1712" i="22"/>
  <c r="S1712" i="22"/>
  <c r="R1712" i="22"/>
  <c r="L1712" i="22"/>
  <c r="I1712" i="22"/>
  <c r="F1712" i="22"/>
  <c r="E1712" i="22"/>
  <c r="A1712" i="22"/>
  <c r="B1712" i="22" s="1"/>
  <c r="C1712" i="22" s="1"/>
  <c r="W1711" i="22"/>
  <c r="U1711" i="22"/>
  <c r="S1711" i="22"/>
  <c r="R1711" i="22"/>
  <c r="L1711" i="22"/>
  <c r="I1711" i="22"/>
  <c r="F1711" i="22"/>
  <c r="E1711" i="22"/>
  <c r="A1711" i="22"/>
  <c r="B1711" i="22" s="1"/>
  <c r="C1711" i="22" s="1"/>
  <c r="W1710" i="22"/>
  <c r="U1710" i="22"/>
  <c r="S1710" i="22"/>
  <c r="R1710" i="22"/>
  <c r="L1710" i="22"/>
  <c r="I1710" i="22"/>
  <c r="F1710" i="22"/>
  <c r="E1710" i="22"/>
  <c r="A1710" i="22"/>
  <c r="B1710" i="22" s="1"/>
  <c r="C1710" i="22" s="1"/>
  <c r="W1709" i="22"/>
  <c r="U1709" i="22"/>
  <c r="S1709" i="22"/>
  <c r="R1709" i="22"/>
  <c r="L1709" i="22"/>
  <c r="I1709" i="22"/>
  <c r="F1709" i="22"/>
  <c r="E1709" i="22"/>
  <c r="A1709" i="22"/>
  <c r="B1709" i="22" s="1"/>
  <c r="C1709" i="22" s="1"/>
  <c r="W1708" i="22"/>
  <c r="U1708" i="22"/>
  <c r="S1708" i="22"/>
  <c r="R1708" i="22"/>
  <c r="L1708" i="22"/>
  <c r="I1708" i="22"/>
  <c r="F1708" i="22"/>
  <c r="E1708" i="22"/>
  <c r="A1708" i="22"/>
  <c r="B1708" i="22" s="1"/>
  <c r="C1708" i="22" s="1"/>
  <c r="W1707" i="22"/>
  <c r="U1707" i="22"/>
  <c r="S1707" i="22"/>
  <c r="R1707" i="22"/>
  <c r="L1707" i="22"/>
  <c r="I1707" i="22"/>
  <c r="F1707" i="22"/>
  <c r="E1707" i="22"/>
  <c r="A1707" i="22"/>
  <c r="B1707" i="22" s="1"/>
  <c r="C1707" i="22" s="1"/>
  <c r="W1706" i="22"/>
  <c r="U1706" i="22"/>
  <c r="S1706" i="22"/>
  <c r="R1706" i="22"/>
  <c r="L1706" i="22"/>
  <c r="I1706" i="22"/>
  <c r="F1706" i="22"/>
  <c r="E1706" i="22"/>
  <c r="A1706" i="22"/>
  <c r="B1706" i="22" s="1"/>
  <c r="C1706" i="22" s="1"/>
  <c r="W1705" i="22"/>
  <c r="U1705" i="22"/>
  <c r="S1705" i="22"/>
  <c r="R1705" i="22"/>
  <c r="L1705" i="22"/>
  <c r="I1705" i="22"/>
  <c r="F1705" i="22"/>
  <c r="E1705" i="22"/>
  <c r="A1705" i="22"/>
  <c r="B1705" i="22" s="1"/>
  <c r="C1705" i="22" s="1"/>
  <c r="W1704" i="22"/>
  <c r="U1704" i="22"/>
  <c r="S1704" i="22"/>
  <c r="R1704" i="22"/>
  <c r="L1704" i="22"/>
  <c r="I1704" i="22"/>
  <c r="F1704" i="22"/>
  <c r="E1704" i="22"/>
  <c r="A1704" i="22"/>
  <c r="B1704" i="22" s="1"/>
  <c r="C1704" i="22" s="1"/>
  <c r="W1703" i="22"/>
  <c r="U1703" i="22"/>
  <c r="S1703" i="22"/>
  <c r="R1703" i="22"/>
  <c r="L1703" i="22"/>
  <c r="I1703" i="22"/>
  <c r="F1703" i="22"/>
  <c r="E1703" i="22"/>
  <c r="A1703" i="22"/>
  <c r="B1703" i="22" s="1"/>
  <c r="C1703" i="22" s="1"/>
  <c r="W1702" i="22"/>
  <c r="U1702" i="22"/>
  <c r="S1702" i="22"/>
  <c r="R1702" i="22"/>
  <c r="L1702" i="22"/>
  <c r="I1702" i="22"/>
  <c r="F1702" i="22"/>
  <c r="E1702" i="22"/>
  <c r="A1702" i="22"/>
  <c r="B1702" i="22" s="1"/>
  <c r="C1702" i="22" s="1"/>
  <c r="W1701" i="22"/>
  <c r="U1701" i="22"/>
  <c r="S1701" i="22"/>
  <c r="R1701" i="22"/>
  <c r="L1701" i="22"/>
  <c r="I1701" i="22"/>
  <c r="F1701" i="22"/>
  <c r="E1701" i="22"/>
  <c r="A1701" i="22"/>
  <c r="B1701" i="22" s="1"/>
  <c r="C1701" i="22" s="1"/>
  <c r="W1700" i="22"/>
  <c r="U1700" i="22"/>
  <c r="S1700" i="22"/>
  <c r="R1700" i="22"/>
  <c r="L1700" i="22"/>
  <c r="I1700" i="22"/>
  <c r="F1700" i="22"/>
  <c r="E1700" i="22"/>
  <c r="A1700" i="22"/>
  <c r="B1700" i="22" s="1"/>
  <c r="C1700" i="22" s="1"/>
  <c r="W1699" i="22"/>
  <c r="U1699" i="22"/>
  <c r="S1699" i="22"/>
  <c r="R1699" i="22"/>
  <c r="L1699" i="22"/>
  <c r="I1699" i="22"/>
  <c r="F1699" i="22"/>
  <c r="E1699" i="22"/>
  <c r="A1699" i="22"/>
  <c r="B1699" i="22" s="1"/>
  <c r="C1699" i="22" s="1"/>
  <c r="W1698" i="22"/>
  <c r="U1698" i="22"/>
  <c r="S1698" i="22"/>
  <c r="R1698" i="22"/>
  <c r="L1698" i="22"/>
  <c r="I1698" i="22"/>
  <c r="F1698" i="22"/>
  <c r="E1698" i="22"/>
  <c r="A1698" i="22"/>
  <c r="B1698" i="22" s="1"/>
  <c r="C1698" i="22" s="1"/>
  <c r="W1697" i="22"/>
  <c r="U1697" i="22"/>
  <c r="S1697" i="22"/>
  <c r="R1697" i="22"/>
  <c r="L1697" i="22"/>
  <c r="I1697" i="22"/>
  <c r="F1697" i="22"/>
  <c r="E1697" i="22"/>
  <c r="A1697" i="22"/>
  <c r="B1697" i="22" s="1"/>
  <c r="C1697" i="22" s="1"/>
  <c r="W1696" i="22"/>
  <c r="U1696" i="22"/>
  <c r="S1696" i="22"/>
  <c r="R1696" i="22"/>
  <c r="L1696" i="22"/>
  <c r="I1696" i="22"/>
  <c r="F1696" i="22"/>
  <c r="E1696" i="22"/>
  <c r="A1696" i="22"/>
  <c r="B1696" i="22" s="1"/>
  <c r="C1696" i="22" s="1"/>
  <c r="W1695" i="22"/>
  <c r="U1695" i="22"/>
  <c r="S1695" i="22"/>
  <c r="R1695" i="22"/>
  <c r="L1695" i="22"/>
  <c r="I1695" i="22"/>
  <c r="F1695" i="22"/>
  <c r="E1695" i="22"/>
  <c r="A1695" i="22"/>
  <c r="B1695" i="22" s="1"/>
  <c r="C1695" i="22" s="1"/>
  <c r="W1694" i="22"/>
  <c r="U1694" i="22"/>
  <c r="S1694" i="22"/>
  <c r="R1694" i="22"/>
  <c r="L1694" i="22"/>
  <c r="I1694" i="22"/>
  <c r="F1694" i="22"/>
  <c r="E1694" i="22"/>
  <c r="A1694" i="22"/>
  <c r="B1694" i="22" s="1"/>
  <c r="C1694" i="22" s="1"/>
  <c r="W1693" i="22"/>
  <c r="U1693" i="22"/>
  <c r="S1693" i="22"/>
  <c r="R1693" i="22"/>
  <c r="L1693" i="22"/>
  <c r="I1693" i="22"/>
  <c r="F1693" i="22"/>
  <c r="E1693" i="22"/>
  <c r="A1693" i="22"/>
  <c r="B1693" i="22" s="1"/>
  <c r="C1693" i="22" s="1"/>
  <c r="W1692" i="22"/>
  <c r="U1692" i="22"/>
  <c r="S1692" i="22"/>
  <c r="R1692" i="22"/>
  <c r="L1692" i="22"/>
  <c r="I1692" i="22"/>
  <c r="F1692" i="22"/>
  <c r="E1692" i="22"/>
  <c r="A1692" i="22"/>
  <c r="B1692" i="22" s="1"/>
  <c r="C1692" i="22" s="1"/>
  <c r="W1691" i="22"/>
  <c r="U1691" i="22"/>
  <c r="S1691" i="22"/>
  <c r="R1691" i="22"/>
  <c r="L1691" i="22"/>
  <c r="I1691" i="22"/>
  <c r="F1691" i="22"/>
  <c r="E1691" i="22"/>
  <c r="A1691" i="22"/>
  <c r="B1691" i="22" s="1"/>
  <c r="C1691" i="22" s="1"/>
  <c r="W1690" i="22"/>
  <c r="U1690" i="22"/>
  <c r="S1690" i="22"/>
  <c r="R1690" i="22"/>
  <c r="L1690" i="22"/>
  <c r="I1690" i="22"/>
  <c r="F1690" i="22"/>
  <c r="E1690" i="22"/>
  <c r="A1690" i="22"/>
  <c r="B1690" i="22" s="1"/>
  <c r="C1690" i="22" s="1"/>
  <c r="W1689" i="22"/>
  <c r="U1689" i="22"/>
  <c r="S1689" i="22"/>
  <c r="R1689" i="22"/>
  <c r="L1689" i="22"/>
  <c r="I1689" i="22"/>
  <c r="F1689" i="22"/>
  <c r="E1689" i="22"/>
  <c r="A1689" i="22"/>
  <c r="B1689" i="22" s="1"/>
  <c r="C1689" i="22" s="1"/>
  <c r="W1688" i="22"/>
  <c r="U1688" i="22"/>
  <c r="S1688" i="22"/>
  <c r="R1688" i="22"/>
  <c r="L1688" i="22"/>
  <c r="I1688" i="22"/>
  <c r="F1688" i="22"/>
  <c r="E1688" i="22"/>
  <c r="A1688" i="22"/>
  <c r="B1688" i="22" s="1"/>
  <c r="C1688" i="22" s="1"/>
  <c r="W1687" i="22"/>
  <c r="U1687" i="22"/>
  <c r="S1687" i="22"/>
  <c r="R1687" i="22"/>
  <c r="L1687" i="22"/>
  <c r="I1687" i="22"/>
  <c r="F1687" i="22"/>
  <c r="E1687" i="22"/>
  <c r="A1687" i="22"/>
  <c r="B1687" i="22" s="1"/>
  <c r="C1687" i="22" s="1"/>
  <c r="W1686" i="22"/>
  <c r="U1686" i="22"/>
  <c r="S1686" i="22"/>
  <c r="R1686" i="22"/>
  <c r="L1686" i="22"/>
  <c r="I1686" i="22"/>
  <c r="F1686" i="22"/>
  <c r="E1686" i="22"/>
  <c r="A1686" i="22"/>
  <c r="B1686" i="22" s="1"/>
  <c r="C1686" i="22" s="1"/>
  <c r="W1685" i="22"/>
  <c r="U1685" i="22"/>
  <c r="S1685" i="22"/>
  <c r="R1685" i="22"/>
  <c r="L1685" i="22"/>
  <c r="I1685" i="22"/>
  <c r="F1685" i="22"/>
  <c r="E1685" i="22"/>
  <c r="A1685" i="22"/>
  <c r="B1685" i="22" s="1"/>
  <c r="C1685" i="22" s="1"/>
  <c r="W1684" i="22"/>
  <c r="U1684" i="22"/>
  <c r="S1684" i="22"/>
  <c r="R1684" i="22"/>
  <c r="L1684" i="22"/>
  <c r="I1684" i="22"/>
  <c r="F1684" i="22"/>
  <c r="E1684" i="22"/>
  <c r="A1684" i="22"/>
  <c r="B1684" i="22" s="1"/>
  <c r="C1684" i="22" s="1"/>
  <c r="W1683" i="22"/>
  <c r="U1683" i="22"/>
  <c r="S1683" i="22"/>
  <c r="R1683" i="22"/>
  <c r="L1683" i="22"/>
  <c r="I1683" i="22"/>
  <c r="F1683" i="22"/>
  <c r="E1683" i="22"/>
  <c r="A1683" i="22"/>
  <c r="B1683" i="22" s="1"/>
  <c r="C1683" i="22" s="1"/>
  <c r="W1682" i="22"/>
  <c r="U1682" i="22"/>
  <c r="S1682" i="22"/>
  <c r="R1682" i="22"/>
  <c r="L1682" i="22"/>
  <c r="I1682" i="22"/>
  <c r="F1682" i="22"/>
  <c r="E1682" i="22"/>
  <c r="A1682" i="22"/>
  <c r="B1682" i="22" s="1"/>
  <c r="C1682" i="22" s="1"/>
  <c r="W1681" i="22"/>
  <c r="U1681" i="22"/>
  <c r="S1681" i="22"/>
  <c r="R1681" i="22"/>
  <c r="L1681" i="22"/>
  <c r="I1681" i="22"/>
  <c r="F1681" i="22"/>
  <c r="E1681" i="22"/>
  <c r="B1681" i="22"/>
  <c r="C1681" i="22" s="1"/>
  <c r="A1681" i="22"/>
  <c r="W1680" i="22"/>
  <c r="U1680" i="22"/>
  <c r="S1680" i="22"/>
  <c r="R1680" i="22"/>
  <c r="L1680" i="22"/>
  <c r="I1680" i="22"/>
  <c r="F1680" i="22"/>
  <c r="E1680" i="22"/>
  <c r="A1680" i="22"/>
  <c r="B1680" i="22" s="1"/>
  <c r="C1680" i="22" s="1"/>
  <c r="W1679" i="22"/>
  <c r="U1679" i="22"/>
  <c r="S1679" i="22"/>
  <c r="R1679" i="22"/>
  <c r="L1679" i="22"/>
  <c r="I1679" i="22"/>
  <c r="F1679" i="22"/>
  <c r="E1679" i="22"/>
  <c r="A1679" i="22"/>
  <c r="B1679" i="22" s="1"/>
  <c r="C1679" i="22" s="1"/>
  <c r="W1678" i="22"/>
  <c r="U1678" i="22"/>
  <c r="S1678" i="22"/>
  <c r="R1678" i="22"/>
  <c r="L1678" i="22"/>
  <c r="I1678" i="22"/>
  <c r="F1678" i="22"/>
  <c r="E1678" i="22"/>
  <c r="A1678" i="22"/>
  <c r="B1678" i="22" s="1"/>
  <c r="C1678" i="22" s="1"/>
  <c r="W1677" i="22"/>
  <c r="U1677" i="22"/>
  <c r="S1677" i="22"/>
  <c r="R1677" i="22"/>
  <c r="L1677" i="22"/>
  <c r="I1677" i="22"/>
  <c r="F1677" i="22"/>
  <c r="E1677" i="22"/>
  <c r="A1677" i="22"/>
  <c r="B1677" i="22" s="1"/>
  <c r="C1677" i="22" s="1"/>
  <c r="W1676" i="22"/>
  <c r="U1676" i="22"/>
  <c r="S1676" i="22"/>
  <c r="R1676" i="22"/>
  <c r="L1676" i="22"/>
  <c r="I1676" i="22"/>
  <c r="F1676" i="22"/>
  <c r="E1676" i="22"/>
  <c r="A1676" i="22"/>
  <c r="B1676" i="22" s="1"/>
  <c r="C1676" i="22" s="1"/>
  <c r="W1675" i="22"/>
  <c r="U1675" i="22"/>
  <c r="S1675" i="22"/>
  <c r="R1675" i="22"/>
  <c r="L1675" i="22"/>
  <c r="I1675" i="22"/>
  <c r="F1675" i="22"/>
  <c r="E1675" i="22"/>
  <c r="A1675" i="22"/>
  <c r="B1675" i="22" s="1"/>
  <c r="C1675" i="22" s="1"/>
  <c r="W1674" i="22"/>
  <c r="U1674" i="22"/>
  <c r="S1674" i="22"/>
  <c r="R1674" i="22"/>
  <c r="L1674" i="22"/>
  <c r="I1674" i="22"/>
  <c r="F1674" i="22"/>
  <c r="E1674" i="22"/>
  <c r="A1674" i="22"/>
  <c r="B1674" i="22" s="1"/>
  <c r="C1674" i="22" s="1"/>
  <c r="W1673" i="22"/>
  <c r="U1673" i="22"/>
  <c r="S1673" i="22"/>
  <c r="R1673" i="22"/>
  <c r="L1673" i="22"/>
  <c r="I1673" i="22"/>
  <c r="F1673" i="22"/>
  <c r="E1673" i="22"/>
  <c r="A1673" i="22"/>
  <c r="B1673" i="22" s="1"/>
  <c r="C1673" i="22" s="1"/>
  <c r="W1672" i="22"/>
  <c r="U1672" i="22"/>
  <c r="S1672" i="22"/>
  <c r="R1672" i="22"/>
  <c r="L1672" i="22"/>
  <c r="I1672" i="22"/>
  <c r="F1672" i="22"/>
  <c r="E1672" i="22"/>
  <c r="A1672" i="22"/>
  <c r="B1672" i="22" s="1"/>
  <c r="C1672" i="22" s="1"/>
  <c r="W1671" i="22"/>
  <c r="U1671" i="22"/>
  <c r="S1671" i="22"/>
  <c r="R1671" i="22"/>
  <c r="L1671" i="22"/>
  <c r="I1671" i="22"/>
  <c r="F1671" i="22"/>
  <c r="E1671" i="22"/>
  <c r="A1671" i="22"/>
  <c r="B1671" i="22" s="1"/>
  <c r="C1671" i="22" s="1"/>
  <c r="W1670" i="22"/>
  <c r="U1670" i="22"/>
  <c r="S1670" i="22"/>
  <c r="R1670" i="22"/>
  <c r="L1670" i="22"/>
  <c r="I1670" i="22"/>
  <c r="F1670" i="22"/>
  <c r="E1670" i="22"/>
  <c r="A1670" i="22"/>
  <c r="B1670" i="22" s="1"/>
  <c r="C1670" i="22" s="1"/>
  <c r="W1669" i="22"/>
  <c r="U1669" i="22"/>
  <c r="S1669" i="22"/>
  <c r="R1669" i="22"/>
  <c r="L1669" i="22"/>
  <c r="I1669" i="22"/>
  <c r="F1669" i="22"/>
  <c r="E1669" i="22"/>
  <c r="A1669" i="22"/>
  <c r="B1669" i="22" s="1"/>
  <c r="C1669" i="22" s="1"/>
  <c r="W1668" i="22"/>
  <c r="U1668" i="22"/>
  <c r="S1668" i="22"/>
  <c r="R1668" i="22"/>
  <c r="L1668" i="22"/>
  <c r="I1668" i="22"/>
  <c r="F1668" i="22"/>
  <c r="E1668" i="22"/>
  <c r="A1668" i="22"/>
  <c r="B1668" i="22" s="1"/>
  <c r="C1668" i="22" s="1"/>
  <c r="W1667" i="22"/>
  <c r="U1667" i="22"/>
  <c r="S1667" i="22"/>
  <c r="R1667" i="22"/>
  <c r="L1667" i="22"/>
  <c r="I1667" i="22"/>
  <c r="F1667" i="22"/>
  <c r="E1667" i="22"/>
  <c r="A1667" i="22"/>
  <c r="B1667" i="22" s="1"/>
  <c r="C1667" i="22" s="1"/>
  <c r="W1666" i="22"/>
  <c r="U1666" i="22"/>
  <c r="S1666" i="22"/>
  <c r="R1666" i="22"/>
  <c r="L1666" i="22"/>
  <c r="I1666" i="22"/>
  <c r="F1666" i="22"/>
  <c r="E1666" i="22"/>
  <c r="A1666" i="22"/>
  <c r="B1666" i="22" s="1"/>
  <c r="C1666" i="22" s="1"/>
  <c r="W1665" i="22"/>
  <c r="U1665" i="22"/>
  <c r="S1665" i="22"/>
  <c r="R1665" i="22"/>
  <c r="L1665" i="22"/>
  <c r="I1665" i="22"/>
  <c r="F1665" i="22"/>
  <c r="E1665" i="22"/>
  <c r="A1665" i="22"/>
  <c r="B1665" i="22" s="1"/>
  <c r="C1665" i="22" s="1"/>
  <c r="W1664" i="22"/>
  <c r="U1664" i="22"/>
  <c r="S1664" i="22"/>
  <c r="R1664" i="22"/>
  <c r="L1664" i="22"/>
  <c r="I1664" i="22"/>
  <c r="F1664" i="22"/>
  <c r="E1664" i="22"/>
  <c r="A1664" i="22"/>
  <c r="B1664" i="22" s="1"/>
  <c r="C1664" i="22" s="1"/>
  <c r="W1663" i="22"/>
  <c r="U1663" i="22"/>
  <c r="S1663" i="22"/>
  <c r="R1663" i="22"/>
  <c r="L1663" i="22"/>
  <c r="I1663" i="22"/>
  <c r="F1663" i="22"/>
  <c r="E1663" i="22"/>
  <c r="A1663" i="22"/>
  <c r="B1663" i="22" s="1"/>
  <c r="C1663" i="22" s="1"/>
  <c r="W1662" i="22"/>
  <c r="U1662" i="22"/>
  <c r="S1662" i="22"/>
  <c r="R1662" i="22"/>
  <c r="L1662" i="22"/>
  <c r="I1662" i="22"/>
  <c r="F1662" i="22"/>
  <c r="E1662" i="22"/>
  <c r="A1662" i="22"/>
  <c r="B1662" i="22" s="1"/>
  <c r="C1662" i="22" s="1"/>
  <c r="W1661" i="22"/>
  <c r="U1661" i="22"/>
  <c r="S1661" i="22"/>
  <c r="R1661" i="22"/>
  <c r="L1661" i="22"/>
  <c r="I1661" i="22"/>
  <c r="F1661" i="22"/>
  <c r="E1661" i="22"/>
  <c r="A1661" i="22"/>
  <c r="B1661" i="22" s="1"/>
  <c r="C1661" i="22" s="1"/>
  <c r="W1660" i="22"/>
  <c r="U1660" i="22"/>
  <c r="S1660" i="22"/>
  <c r="R1660" i="22"/>
  <c r="L1660" i="22"/>
  <c r="I1660" i="22"/>
  <c r="F1660" i="22"/>
  <c r="E1660" i="22"/>
  <c r="A1660" i="22"/>
  <c r="B1660" i="22" s="1"/>
  <c r="C1660" i="22" s="1"/>
  <c r="W1659" i="22"/>
  <c r="U1659" i="22"/>
  <c r="S1659" i="22"/>
  <c r="R1659" i="22"/>
  <c r="L1659" i="22"/>
  <c r="I1659" i="22"/>
  <c r="F1659" i="22"/>
  <c r="E1659" i="22"/>
  <c r="A1659" i="22"/>
  <c r="B1659" i="22" s="1"/>
  <c r="C1659" i="22" s="1"/>
  <c r="W1658" i="22"/>
  <c r="U1658" i="22"/>
  <c r="S1658" i="22"/>
  <c r="R1658" i="22"/>
  <c r="L1658" i="22"/>
  <c r="I1658" i="22"/>
  <c r="F1658" i="22"/>
  <c r="E1658" i="22"/>
  <c r="A1658" i="22"/>
  <c r="B1658" i="22" s="1"/>
  <c r="C1658" i="22" s="1"/>
  <c r="W1657" i="22"/>
  <c r="U1657" i="22"/>
  <c r="S1657" i="22"/>
  <c r="R1657" i="22"/>
  <c r="L1657" i="22"/>
  <c r="I1657" i="22"/>
  <c r="F1657" i="22"/>
  <c r="E1657" i="22"/>
  <c r="A1657" i="22"/>
  <c r="B1657" i="22" s="1"/>
  <c r="C1657" i="22" s="1"/>
  <c r="W1656" i="22"/>
  <c r="U1656" i="22"/>
  <c r="S1656" i="22"/>
  <c r="R1656" i="22"/>
  <c r="L1656" i="22"/>
  <c r="I1656" i="22"/>
  <c r="F1656" i="22"/>
  <c r="E1656" i="22"/>
  <c r="A1656" i="22"/>
  <c r="B1656" i="22" s="1"/>
  <c r="C1656" i="22" s="1"/>
  <c r="W1655" i="22"/>
  <c r="U1655" i="22"/>
  <c r="S1655" i="22"/>
  <c r="R1655" i="22"/>
  <c r="L1655" i="22"/>
  <c r="I1655" i="22"/>
  <c r="F1655" i="22"/>
  <c r="E1655" i="22"/>
  <c r="A1655" i="22"/>
  <c r="B1655" i="22" s="1"/>
  <c r="C1655" i="22" s="1"/>
  <c r="W1654" i="22"/>
  <c r="U1654" i="22"/>
  <c r="S1654" i="22"/>
  <c r="R1654" i="22"/>
  <c r="L1654" i="22"/>
  <c r="I1654" i="22"/>
  <c r="F1654" i="22"/>
  <c r="E1654" i="22"/>
  <c r="A1654" i="22"/>
  <c r="B1654" i="22" s="1"/>
  <c r="C1654" i="22" s="1"/>
  <c r="W1653" i="22"/>
  <c r="U1653" i="22"/>
  <c r="S1653" i="22"/>
  <c r="R1653" i="22"/>
  <c r="L1653" i="22"/>
  <c r="I1653" i="22"/>
  <c r="F1653" i="22"/>
  <c r="E1653" i="22"/>
  <c r="A1653" i="22"/>
  <c r="B1653" i="22" s="1"/>
  <c r="C1653" i="22" s="1"/>
  <c r="W1652" i="22"/>
  <c r="U1652" i="22"/>
  <c r="S1652" i="22"/>
  <c r="R1652" i="22"/>
  <c r="L1652" i="22"/>
  <c r="I1652" i="22"/>
  <c r="F1652" i="22"/>
  <c r="E1652" i="22"/>
  <c r="A1652" i="22"/>
  <c r="B1652" i="22" s="1"/>
  <c r="C1652" i="22" s="1"/>
  <c r="W1651" i="22"/>
  <c r="U1651" i="22"/>
  <c r="S1651" i="22"/>
  <c r="R1651" i="22"/>
  <c r="L1651" i="22"/>
  <c r="I1651" i="22"/>
  <c r="F1651" i="22"/>
  <c r="E1651" i="22"/>
  <c r="B1651" i="22"/>
  <c r="C1651" i="22" s="1"/>
  <c r="A1651" i="22"/>
  <c r="W1650" i="22"/>
  <c r="U1650" i="22"/>
  <c r="S1650" i="22"/>
  <c r="R1650" i="22"/>
  <c r="L1650" i="22"/>
  <c r="I1650" i="22"/>
  <c r="F1650" i="22"/>
  <c r="E1650" i="22"/>
  <c r="A1650" i="22"/>
  <c r="B1650" i="22" s="1"/>
  <c r="C1650" i="22" s="1"/>
  <c r="W1649" i="22"/>
  <c r="U1649" i="22"/>
  <c r="S1649" i="22"/>
  <c r="R1649" i="22"/>
  <c r="L1649" i="22"/>
  <c r="I1649" i="22"/>
  <c r="F1649" i="22"/>
  <c r="E1649" i="22"/>
  <c r="A1649" i="22"/>
  <c r="B1649" i="22" s="1"/>
  <c r="C1649" i="22" s="1"/>
  <c r="W1648" i="22"/>
  <c r="U1648" i="22"/>
  <c r="S1648" i="22"/>
  <c r="R1648" i="22"/>
  <c r="L1648" i="22"/>
  <c r="I1648" i="22"/>
  <c r="F1648" i="22"/>
  <c r="E1648" i="22"/>
  <c r="A1648" i="22"/>
  <c r="B1648" i="22" s="1"/>
  <c r="C1648" i="22" s="1"/>
  <c r="W1647" i="22"/>
  <c r="U1647" i="22"/>
  <c r="S1647" i="22"/>
  <c r="R1647" i="22"/>
  <c r="L1647" i="22"/>
  <c r="I1647" i="22"/>
  <c r="F1647" i="22"/>
  <c r="E1647" i="22"/>
  <c r="A1647" i="22"/>
  <c r="B1647" i="22" s="1"/>
  <c r="C1647" i="22" s="1"/>
  <c r="W1646" i="22"/>
  <c r="U1646" i="22"/>
  <c r="S1646" i="22"/>
  <c r="R1646" i="22"/>
  <c r="L1646" i="22"/>
  <c r="I1646" i="22"/>
  <c r="F1646" i="22"/>
  <c r="E1646" i="22"/>
  <c r="A1646" i="22"/>
  <c r="B1646" i="22" s="1"/>
  <c r="C1646" i="22" s="1"/>
  <c r="W1645" i="22"/>
  <c r="U1645" i="22"/>
  <c r="S1645" i="22"/>
  <c r="R1645" i="22"/>
  <c r="L1645" i="22"/>
  <c r="I1645" i="22"/>
  <c r="F1645" i="22"/>
  <c r="E1645" i="22"/>
  <c r="A1645" i="22"/>
  <c r="B1645" i="22" s="1"/>
  <c r="C1645" i="22" s="1"/>
  <c r="W1644" i="22"/>
  <c r="U1644" i="22"/>
  <c r="S1644" i="22"/>
  <c r="R1644" i="22"/>
  <c r="L1644" i="22"/>
  <c r="I1644" i="22"/>
  <c r="F1644" i="22"/>
  <c r="E1644" i="22"/>
  <c r="A1644" i="22"/>
  <c r="B1644" i="22" s="1"/>
  <c r="C1644" i="22" s="1"/>
  <c r="W1643" i="22"/>
  <c r="U1643" i="22"/>
  <c r="S1643" i="22"/>
  <c r="R1643" i="22"/>
  <c r="L1643" i="22"/>
  <c r="I1643" i="22"/>
  <c r="F1643" i="22"/>
  <c r="E1643" i="22"/>
  <c r="A1643" i="22"/>
  <c r="B1643" i="22" s="1"/>
  <c r="C1643" i="22" s="1"/>
  <c r="W1642" i="22"/>
  <c r="U1642" i="22"/>
  <c r="S1642" i="22"/>
  <c r="R1642" i="22"/>
  <c r="L1642" i="22"/>
  <c r="I1642" i="22"/>
  <c r="F1642" i="22"/>
  <c r="E1642" i="22"/>
  <c r="A1642" i="22"/>
  <c r="B1642" i="22" s="1"/>
  <c r="C1642" i="22" s="1"/>
  <c r="W1641" i="22"/>
  <c r="U1641" i="22"/>
  <c r="S1641" i="22"/>
  <c r="R1641" i="22"/>
  <c r="L1641" i="22"/>
  <c r="I1641" i="22"/>
  <c r="F1641" i="22"/>
  <c r="E1641" i="22"/>
  <c r="A1641" i="22"/>
  <c r="B1641" i="22" s="1"/>
  <c r="C1641" i="22" s="1"/>
  <c r="W1640" i="22"/>
  <c r="U1640" i="22"/>
  <c r="S1640" i="22"/>
  <c r="R1640" i="22"/>
  <c r="L1640" i="22"/>
  <c r="I1640" i="22"/>
  <c r="F1640" i="22"/>
  <c r="E1640" i="22"/>
  <c r="A1640" i="22"/>
  <c r="B1640" i="22" s="1"/>
  <c r="C1640" i="22" s="1"/>
  <c r="W1639" i="22"/>
  <c r="U1639" i="22"/>
  <c r="S1639" i="22"/>
  <c r="R1639" i="22"/>
  <c r="L1639" i="22"/>
  <c r="I1639" i="22"/>
  <c r="F1639" i="22"/>
  <c r="E1639" i="22"/>
  <c r="A1639" i="22"/>
  <c r="B1639" i="22" s="1"/>
  <c r="C1639" i="22" s="1"/>
  <c r="W1638" i="22"/>
  <c r="U1638" i="22"/>
  <c r="S1638" i="22"/>
  <c r="R1638" i="22"/>
  <c r="L1638" i="22"/>
  <c r="I1638" i="22"/>
  <c r="F1638" i="22"/>
  <c r="E1638" i="22"/>
  <c r="A1638" i="22"/>
  <c r="B1638" i="22" s="1"/>
  <c r="C1638" i="22" s="1"/>
  <c r="W1637" i="22"/>
  <c r="U1637" i="22"/>
  <c r="S1637" i="22"/>
  <c r="R1637" i="22"/>
  <c r="L1637" i="22"/>
  <c r="I1637" i="22"/>
  <c r="F1637" i="22"/>
  <c r="E1637" i="22"/>
  <c r="B1637" i="22"/>
  <c r="C1637" i="22" s="1"/>
  <c r="A1637" i="22"/>
  <c r="W1636" i="22"/>
  <c r="U1636" i="22"/>
  <c r="S1636" i="22"/>
  <c r="R1636" i="22"/>
  <c r="L1636" i="22"/>
  <c r="I1636" i="22"/>
  <c r="F1636" i="22"/>
  <c r="E1636" i="22"/>
  <c r="A1636" i="22"/>
  <c r="B1636" i="22" s="1"/>
  <c r="C1636" i="22" s="1"/>
  <c r="W1635" i="22"/>
  <c r="U1635" i="22"/>
  <c r="S1635" i="22"/>
  <c r="R1635" i="22"/>
  <c r="L1635" i="22"/>
  <c r="I1635" i="22"/>
  <c r="F1635" i="22"/>
  <c r="E1635" i="22"/>
  <c r="A1635" i="22"/>
  <c r="B1635" i="22" s="1"/>
  <c r="C1635" i="22" s="1"/>
  <c r="W1634" i="22"/>
  <c r="U1634" i="22"/>
  <c r="S1634" i="22"/>
  <c r="R1634" i="22"/>
  <c r="L1634" i="22"/>
  <c r="I1634" i="22"/>
  <c r="F1634" i="22"/>
  <c r="E1634" i="22"/>
  <c r="A1634" i="22"/>
  <c r="B1634" i="22" s="1"/>
  <c r="C1634" i="22" s="1"/>
  <c r="W1633" i="22"/>
  <c r="U1633" i="22"/>
  <c r="S1633" i="22"/>
  <c r="R1633" i="22"/>
  <c r="L1633" i="22"/>
  <c r="I1633" i="22"/>
  <c r="F1633" i="22"/>
  <c r="E1633" i="22"/>
  <c r="B1633" i="22"/>
  <c r="C1633" i="22" s="1"/>
  <c r="A1633" i="22"/>
  <c r="W1632" i="22"/>
  <c r="U1632" i="22"/>
  <c r="S1632" i="22"/>
  <c r="R1632" i="22"/>
  <c r="L1632" i="22"/>
  <c r="I1632" i="22"/>
  <c r="F1632" i="22"/>
  <c r="E1632" i="22"/>
  <c r="A1632" i="22"/>
  <c r="B1632" i="22" s="1"/>
  <c r="C1632" i="22" s="1"/>
  <c r="W1631" i="22"/>
  <c r="U1631" i="22"/>
  <c r="S1631" i="22"/>
  <c r="R1631" i="22"/>
  <c r="L1631" i="22"/>
  <c r="I1631" i="22"/>
  <c r="F1631" i="22"/>
  <c r="E1631" i="22"/>
  <c r="A1631" i="22"/>
  <c r="B1631" i="22" s="1"/>
  <c r="C1631" i="22" s="1"/>
  <c r="W1630" i="22"/>
  <c r="U1630" i="22"/>
  <c r="S1630" i="22"/>
  <c r="R1630" i="22"/>
  <c r="L1630" i="22"/>
  <c r="I1630" i="22"/>
  <c r="F1630" i="22"/>
  <c r="E1630" i="22"/>
  <c r="A1630" i="22"/>
  <c r="B1630" i="22" s="1"/>
  <c r="C1630" i="22" s="1"/>
  <c r="W1629" i="22"/>
  <c r="U1629" i="22"/>
  <c r="S1629" i="22"/>
  <c r="R1629" i="22"/>
  <c r="L1629" i="22"/>
  <c r="I1629" i="22"/>
  <c r="F1629" i="22"/>
  <c r="E1629" i="22"/>
  <c r="A1629" i="22"/>
  <c r="B1629" i="22" s="1"/>
  <c r="C1629" i="22" s="1"/>
  <c r="W1628" i="22"/>
  <c r="U1628" i="22"/>
  <c r="S1628" i="22"/>
  <c r="R1628" i="22"/>
  <c r="L1628" i="22"/>
  <c r="I1628" i="22"/>
  <c r="F1628" i="22"/>
  <c r="E1628" i="22"/>
  <c r="A1628" i="22"/>
  <c r="B1628" i="22" s="1"/>
  <c r="C1628" i="22" s="1"/>
  <c r="W1627" i="22"/>
  <c r="U1627" i="22"/>
  <c r="S1627" i="22"/>
  <c r="R1627" i="22"/>
  <c r="L1627" i="22"/>
  <c r="I1627" i="22"/>
  <c r="F1627" i="22"/>
  <c r="E1627" i="22"/>
  <c r="A1627" i="22"/>
  <c r="B1627" i="22" s="1"/>
  <c r="C1627" i="22" s="1"/>
  <c r="W1626" i="22"/>
  <c r="U1626" i="22"/>
  <c r="S1626" i="22"/>
  <c r="R1626" i="22"/>
  <c r="L1626" i="22"/>
  <c r="I1626" i="22"/>
  <c r="F1626" i="22"/>
  <c r="E1626" i="22"/>
  <c r="A1626" i="22"/>
  <c r="B1626" i="22" s="1"/>
  <c r="C1626" i="22" s="1"/>
  <c r="W1625" i="22"/>
  <c r="U1625" i="22"/>
  <c r="S1625" i="22"/>
  <c r="R1625" i="22"/>
  <c r="L1625" i="22"/>
  <c r="I1625" i="22"/>
  <c r="F1625" i="22"/>
  <c r="E1625" i="22"/>
  <c r="A1625" i="22"/>
  <c r="B1625" i="22" s="1"/>
  <c r="C1625" i="22" s="1"/>
  <c r="W1624" i="22"/>
  <c r="U1624" i="22"/>
  <c r="S1624" i="22"/>
  <c r="R1624" i="22"/>
  <c r="L1624" i="22"/>
  <c r="I1624" i="22"/>
  <c r="F1624" i="22"/>
  <c r="E1624" i="22"/>
  <c r="A1624" i="22"/>
  <c r="B1624" i="22" s="1"/>
  <c r="C1624" i="22" s="1"/>
  <c r="W1623" i="22"/>
  <c r="U1623" i="22"/>
  <c r="S1623" i="22"/>
  <c r="R1623" i="22"/>
  <c r="L1623" i="22"/>
  <c r="I1623" i="22"/>
  <c r="F1623" i="22"/>
  <c r="E1623" i="22"/>
  <c r="A1623" i="22"/>
  <c r="B1623" i="22" s="1"/>
  <c r="C1623" i="22" s="1"/>
  <c r="W1622" i="22"/>
  <c r="U1622" i="22"/>
  <c r="S1622" i="22"/>
  <c r="R1622" i="22"/>
  <c r="L1622" i="22"/>
  <c r="I1622" i="22"/>
  <c r="F1622" i="22"/>
  <c r="E1622" i="22"/>
  <c r="A1622" i="22"/>
  <c r="B1622" i="22" s="1"/>
  <c r="C1622" i="22" s="1"/>
  <c r="W1621" i="22"/>
  <c r="U1621" i="22"/>
  <c r="S1621" i="22"/>
  <c r="R1621" i="22"/>
  <c r="L1621" i="22"/>
  <c r="I1621" i="22"/>
  <c r="F1621" i="22"/>
  <c r="E1621" i="22"/>
  <c r="A1621" i="22"/>
  <c r="B1621" i="22" s="1"/>
  <c r="C1621" i="22" s="1"/>
  <c r="W1620" i="22"/>
  <c r="U1620" i="22"/>
  <c r="S1620" i="22"/>
  <c r="R1620" i="22"/>
  <c r="L1620" i="22"/>
  <c r="I1620" i="22"/>
  <c r="F1620" i="22"/>
  <c r="E1620" i="22"/>
  <c r="A1620" i="22"/>
  <c r="B1620" i="22" s="1"/>
  <c r="C1620" i="22" s="1"/>
  <c r="W1619" i="22"/>
  <c r="U1619" i="22"/>
  <c r="S1619" i="22"/>
  <c r="R1619" i="22"/>
  <c r="L1619" i="22"/>
  <c r="I1619" i="22"/>
  <c r="F1619" i="22"/>
  <c r="E1619" i="22"/>
  <c r="B1619" i="22"/>
  <c r="C1619" i="22" s="1"/>
  <c r="A1619" i="22"/>
  <c r="W1618" i="22"/>
  <c r="U1618" i="22"/>
  <c r="S1618" i="22"/>
  <c r="R1618" i="22"/>
  <c r="L1618" i="22"/>
  <c r="I1618" i="22"/>
  <c r="F1618" i="22"/>
  <c r="E1618" i="22"/>
  <c r="A1618" i="22"/>
  <c r="B1618" i="22" s="1"/>
  <c r="C1618" i="22" s="1"/>
  <c r="W1617" i="22"/>
  <c r="U1617" i="22"/>
  <c r="S1617" i="22"/>
  <c r="R1617" i="22"/>
  <c r="L1617" i="22"/>
  <c r="I1617" i="22"/>
  <c r="F1617" i="22"/>
  <c r="E1617" i="22"/>
  <c r="B1617" i="22"/>
  <c r="C1617" i="22" s="1"/>
  <c r="A1617" i="22"/>
  <c r="W1616" i="22"/>
  <c r="U1616" i="22"/>
  <c r="S1616" i="22"/>
  <c r="R1616" i="22"/>
  <c r="L1616" i="22"/>
  <c r="I1616" i="22"/>
  <c r="F1616" i="22"/>
  <c r="E1616" i="22"/>
  <c r="A1616" i="22"/>
  <c r="B1616" i="22" s="1"/>
  <c r="C1616" i="22" s="1"/>
  <c r="W1615" i="22"/>
  <c r="U1615" i="22"/>
  <c r="S1615" i="22"/>
  <c r="R1615" i="22"/>
  <c r="L1615" i="22"/>
  <c r="I1615" i="22"/>
  <c r="F1615" i="22"/>
  <c r="E1615" i="22"/>
  <c r="A1615" i="22"/>
  <c r="B1615" i="22" s="1"/>
  <c r="C1615" i="22" s="1"/>
  <c r="W1614" i="22"/>
  <c r="U1614" i="22"/>
  <c r="S1614" i="22"/>
  <c r="R1614" i="22"/>
  <c r="L1614" i="22"/>
  <c r="I1614" i="22"/>
  <c r="F1614" i="22"/>
  <c r="E1614" i="22"/>
  <c r="A1614" i="22"/>
  <c r="B1614" i="22" s="1"/>
  <c r="C1614" i="22" s="1"/>
  <c r="W1613" i="22"/>
  <c r="U1613" i="22"/>
  <c r="S1613" i="22"/>
  <c r="R1613" i="22"/>
  <c r="L1613" i="22"/>
  <c r="I1613" i="22"/>
  <c r="F1613" i="22"/>
  <c r="E1613" i="22"/>
  <c r="A1613" i="22"/>
  <c r="B1613" i="22" s="1"/>
  <c r="C1613" i="22" s="1"/>
  <c r="W1612" i="22"/>
  <c r="U1612" i="22"/>
  <c r="S1612" i="22"/>
  <c r="R1612" i="22"/>
  <c r="L1612" i="22"/>
  <c r="I1612" i="22"/>
  <c r="F1612" i="22"/>
  <c r="E1612" i="22"/>
  <c r="A1612" i="22"/>
  <c r="B1612" i="22" s="1"/>
  <c r="C1612" i="22" s="1"/>
  <c r="W1611" i="22"/>
  <c r="U1611" i="22"/>
  <c r="S1611" i="22"/>
  <c r="R1611" i="22"/>
  <c r="L1611" i="22"/>
  <c r="I1611" i="22"/>
  <c r="F1611" i="22"/>
  <c r="E1611" i="22"/>
  <c r="A1611" i="22"/>
  <c r="B1611" i="22" s="1"/>
  <c r="C1611" i="22" s="1"/>
  <c r="W1610" i="22"/>
  <c r="U1610" i="22"/>
  <c r="S1610" i="22"/>
  <c r="R1610" i="22"/>
  <c r="L1610" i="22"/>
  <c r="I1610" i="22"/>
  <c r="F1610" i="22"/>
  <c r="E1610" i="22"/>
  <c r="A1610" i="22"/>
  <c r="B1610" i="22" s="1"/>
  <c r="C1610" i="22" s="1"/>
  <c r="W1609" i="22"/>
  <c r="U1609" i="22"/>
  <c r="S1609" i="22"/>
  <c r="R1609" i="22"/>
  <c r="L1609" i="22"/>
  <c r="I1609" i="22"/>
  <c r="F1609" i="22"/>
  <c r="E1609" i="22"/>
  <c r="A1609" i="22"/>
  <c r="B1609" i="22" s="1"/>
  <c r="C1609" i="22" s="1"/>
  <c r="W1608" i="22"/>
  <c r="U1608" i="22"/>
  <c r="S1608" i="22"/>
  <c r="R1608" i="22"/>
  <c r="L1608" i="22"/>
  <c r="I1608" i="22"/>
  <c r="F1608" i="22"/>
  <c r="E1608" i="22"/>
  <c r="A1608" i="22"/>
  <c r="B1608" i="22" s="1"/>
  <c r="C1608" i="22" s="1"/>
  <c r="W1607" i="22"/>
  <c r="U1607" i="22"/>
  <c r="S1607" i="22"/>
  <c r="R1607" i="22"/>
  <c r="L1607" i="22"/>
  <c r="I1607" i="22"/>
  <c r="F1607" i="22"/>
  <c r="E1607" i="22"/>
  <c r="A1607" i="22"/>
  <c r="B1607" i="22" s="1"/>
  <c r="C1607" i="22" s="1"/>
  <c r="W1606" i="22"/>
  <c r="U1606" i="22"/>
  <c r="S1606" i="22"/>
  <c r="R1606" i="22"/>
  <c r="L1606" i="22"/>
  <c r="I1606" i="22"/>
  <c r="F1606" i="22"/>
  <c r="E1606" i="22"/>
  <c r="A1606" i="22"/>
  <c r="B1606" i="22" s="1"/>
  <c r="C1606" i="22" s="1"/>
  <c r="W1605" i="22"/>
  <c r="U1605" i="22"/>
  <c r="S1605" i="22"/>
  <c r="R1605" i="22"/>
  <c r="L1605" i="22"/>
  <c r="I1605" i="22"/>
  <c r="F1605" i="22"/>
  <c r="E1605" i="22"/>
  <c r="B1605" i="22"/>
  <c r="C1605" i="22" s="1"/>
  <c r="A1605" i="22"/>
  <c r="W1604" i="22"/>
  <c r="U1604" i="22"/>
  <c r="S1604" i="22"/>
  <c r="R1604" i="22"/>
  <c r="L1604" i="22"/>
  <c r="I1604" i="22"/>
  <c r="F1604" i="22"/>
  <c r="E1604" i="22"/>
  <c r="B1604" i="22"/>
  <c r="C1604" i="22" s="1"/>
  <c r="A1604" i="22"/>
  <c r="W1603" i="22"/>
  <c r="U1603" i="22"/>
  <c r="S1603" i="22"/>
  <c r="R1603" i="22"/>
  <c r="L1603" i="22"/>
  <c r="I1603" i="22"/>
  <c r="F1603" i="22"/>
  <c r="E1603" i="22"/>
  <c r="A1603" i="22"/>
  <c r="B1603" i="22" s="1"/>
  <c r="C1603" i="22" s="1"/>
  <c r="W1602" i="22"/>
  <c r="U1602" i="22"/>
  <c r="S1602" i="22"/>
  <c r="R1602" i="22"/>
  <c r="L1602" i="22"/>
  <c r="I1602" i="22"/>
  <c r="F1602" i="22"/>
  <c r="E1602" i="22"/>
  <c r="A1602" i="22"/>
  <c r="B1602" i="22" s="1"/>
  <c r="C1602" i="22" s="1"/>
  <c r="W1601" i="22"/>
  <c r="U1601" i="22"/>
  <c r="S1601" i="22"/>
  <c r="R1601" i="22"/>
  <c r="L1601" i="22"/>
  <c r="I1601" i="22"/>
  <c r="F1601" i="22"/>
  <c r="E1601" i="22"/>
  <c r="A1601" i="22"/>
  <c r="B1601" i="22" s="1"/>
  <c r="C1601" i="22" s="1"/>
  <c r="W1600" i="22"/>
  <c r="U1600" i="22"/>
  <c r="S1600" i="22"/>
  <c r="R1600" i="22"/>
  <c r="L1600" i="22"/>
  <c r="I1600" i="22"/>
  <c r="F1600" i="22"/>
  <c r="E1600" i="22"/>
  <c r="A1600" i="22"/>
  <c r="B1600" i="22" s="1"/>
  <c r="C1600" i="22" s="1"/>
  <c r="W1599" i="22"/>
  <c r="U1599" i="22"/>
  <c r="S1599" i="22"/>
  <c r="R1599" i="22"/>
  <c r="L1599" i="22"/>
  <c r="I1599" i="22"/>
  <c r="F1599" i="22"/>
  <c r="E1599" i="22"/>
  <c r="A1599" i="22"/>
  <c r="B1599" i="22" s="1"/>
  <c r="C1599" i="22" s="1"/>
  <c r="W1598" i="22"/>
  <c r="U1598" i="22"/>
  <c r="S1598" i="22"/>
  <c r="R1598" i="22"/>
  <c r="L1598" i="22"/>
  <c r="I1598" i="22"/>
  <c r="F1598" i="22"/>
  <c r="E1598" i="22"/>
  <c r="A1598" i="22"/>
  <c r="B1598" i="22" s="1"/>
  <c r="C1598" i="22" s="1"/>
  <c r="W1597" i="22"/>
  <c r="U1597" i="22"/>
  <c r="S1597" i="22"/>
  <c r="R1597" i="22"/>
  <c r="L1597" i="22"/>
  <c r="I1597" i="22"/>
  <c r="F1597" i="22"/>
  <c r="E1597" i="22"/>
  <c r="A1597" i="22"/>
  <c r="B1597" i="22" s="1"/>
  <c r="C1597" i="22" s="1"/>
  <c r="W1596" i="22"/>
  <c r="U1596" i="22"/>
  <c r="S1596" i="22"/>
  <c r="R1596" i="22"/>
  <c r="L1596" i="22"/>
  <c r="I1596" i="22"/>
  <c r="F1596" i="22"/>
  <c r="E1596" i="22"/>
  <c r="A1596" i="22"/>
  <c r="B1596" i="22" s="1"/>
  <c r="C1596" i="22" s="1"/>
  <c r="W1595" i="22"/>
  <c r="U1595" i="22"/>
  <c r="S1595" i="22"/>
  <c r="R1595" i="22"/>
  <c r="L1595" i="22"/>
  <c r="I1595" i="22"/>
  <c r="F1595" i="22"/>
  <c r="E1595" i="22"/>
  <c r="A1595" i="22"/>
  <c r="B1595" i="22" s="1"/>
  <c r="C1595" i="22" s="1"/>
  <c r="W1594" i="22"/>
  <c r="U1594" i="22"/>
  <c r="S1594" i="22"/>
  <c r="R1594" i="22"/>
  <c r="L1594" i="22"/>
  <c r="I1594" i="22"/>
  <c r="F1594" i="22"/>
  <c r="E1594" i="22"/>
  <c r="A1594" i="22"/>
  <c r="B1594" i="22" s="1"/>
  <c r="C1594" i="22" s="1"/>
  <c r="W1593" i="22"/>
  <c r="U1593" i="22"/>
  <c r="S1593" i="22"/>
  <c r="R1593" i="22"/>
  <c r="L1593" i="22"/>
  <c r="I1593" i="22"/>
  <c r="F1593" i="22"/>
  <c r="E1593" i="22"/>
  <c r="A1593" i="22"/>
  <c r="B1593" i="22" s="1"/>
  <c r="C1593" i="22" s="1"/>
  <c r="W1592" i="22"/>
  <c r="U1592" i="22"/>
  <c r="S1592" i="22"/>
  <c r="R1592" i="22"/>
  <c r="L1592" i="22"/>
  <c r="I1592" i="22"/>
  <c r="F1592" i="22"/>
  <c r="E1592" i="22"/>
  <c r="A1592" i="22"/>
  <c r="B1592" i="22" s="1"/>
  <c r="C1592" i="22" s="1"/>
  <c r="W1591" i="22"/>
  <c r="U1591" i="22"/>
  <c r="S1591" i="22"/>
  <c r="R1591" i="22"/>
  <c r="L1591" i="22"/>
  <c r="I1591" i="22"/>
  <c r="F1591" i="22"/>
  <c r="E1591" i="22"/>
  <c r="A1591" i="22"/>
  <c r="B1591" i="22" s="1"/>
  <c r="C1591" i="22" s="1"/>
  <c r="W1590" i="22"/>
  <c r="U1590" i="22"/>
  <c r="S1590" i="22"/>
  <c r="R1590" i="22"/>
  <c r="L1590" i="22"/>
  <c r="I1590" i="22"/>
  <c r="F1590" i="22"/>
  <c r="E1590" i="22"/>
  <c r="A1590" i="22"/>
  <c r="B1590" i="22" s="1"/>
  <c r="C1590" i="22" s="1"/>
  <c r="W1589" i="22"/>
  <c r="U1589" i="22"/>
  <c r="S1589" i="22"/>
  <c r="R1589" i="22"/>
  <c r="L1589" i="22"/>
  <c r="I1589" i="22"/>
  <c r="F1589" i="22"/>
  <c r="E1589" i="22"/>
  <c r="A1589" i="22"/>
  <c r="B1589" i="22" s="1"/>
  <c r="C1589" i="22" s="1"/>
  <c r="W1588" i="22"/>
  <c r="U1588" i="22"/>
  <c r="S1588" i="22"/>
  <c r="R1588" i="22"/>
  <c r="L1588" i="22"/>
  <c r="I1588" i="22"/>
  <c r="F1588" i="22"/>
  <c r="E1588" i="22"/>
  <c r="A1588" i="22"/>
  <c r="B1588" i="22" s="1"/>
  <c r="C1588" i="22" s="1"/>
  <c r="W1587" i="22"/>
  <c r="U1587" i="22"/>
  <c r="S1587" i="22"/>
  <c r="R1587" i="22"/>
  <c r="L1587" i="22"/>
  <c r="I1587" i="22"/>
  <c r="F1587" i="22"/>
  <c r="E1587" i="22"/>
  <c r="A1587" i="22"/>
  <c r="B1587" i="22" s="1"/>
  <c r="C1587" i="22" s="1"/>
  <c r="W1586" i="22"/>
  <c r="U1586" i="22"/>
  <c r="S1586" i="22"/>
  <c r="R1586" i="22"/>
  <c r="L1586" i="22"/>
  <c r="I1586" i="22"/>
  <c r="F1586" i="22"/>
  <c r="E1586" i="22"/>
  <c r="A1586" i="22"/>
  <c r="B1586" i="22" s="1"/>
  <c r="C1586" i="22" s="1"/>
  <c r="W1585" i="22"/>
  <c r="U1585" i="22"/>
  <c r="S1585" i="22"/>
  <c r="R1585" i="22"/>
  <c r="L1585" i="22"/>
  <c r="I1585" i="22"/>
  <c r="F1585" i="22"/>
  <c r="E1585" i="22"/>
  <c r="A1585" i="22"/>
  <c r="B1585" i="22" s="1"/>
  <c r="C1585" i="22" s="1"/>
  <c r="W1584" i="22"/>
  <c r="U1584" i="22"/>
  <c r="S1584" i="22"/>
  <c r="R1584" i="22"/>
  <c r="L1584" i="22"/>
  <c r="I1584" i="22"/>
  <c r="F1584" i="22"/>
  <c r="E1584" i="22"/>
  <c r="A1584" i="22"/>
  <c r="B1584" i="22" s="1"/>
  <c r="C1584" i="22" s="1"/>
  <c r="W1583" i="22"/>
  <c r="U1583" i="22"/>
  <c r="S1583" i="22"/>
  <c r="R1583" i="22"/>
  <c r="L1583" i="22"/>
  <c r="I1583" i="22"/>
  <c r="F1583" i="22"/>
  <c r="E1583" i="22"/>
  <c r="A1583" i="22"/>
  <c r="B1583" i="22" s="1"/>
  <c r="C1583" i="22" s="1"/>
  <c r="W1582" i="22"/>
  <c r="U1582" i="22"/>
  <c r="S1582" i="22"/>
  <c r="R1582" i="22"/>
  <c r="L1582" i="22"/>
  <c r="I1582" i="22"/>
  <c r="F1582" i="22"/>
  <c r="E1582" i="22"/>
  <c r="A1582" i="22"/>
  <c r="B1582" i="22" s="1"/>
  <c r="C1582" i="22" s="1"/>
  <c r="W1581" i="22"/>
  <c r="U1581" i="22"/>
  <c r="S1581" i="22"/>
  <c r="R1581" i="22"/>
  <c r="L1581" i="22"/>
  <c r="I1581" i="22"/>
  <c r="F1581" i="22"/>
  <c r="E1581" i="22"/>
  <c r="A1581" i="22"/>
  <c r="B1581" i="22" s="1"/>
  <c r="C1581" i="22" s="1"/>
  <c r="W1580" i="22"/>
  <c r="U1580" i="22"/>
  <c r="S1580" i="22"/>
  <c r="R1580" i="22"/>
  <c r="L1580" i="22"/>
  <c r="I1580" i="22"/>
  <c r="F1580" i="22"/>
  <c r="E1580" i="22"/>
  <c r="A1580" i="22"/>
  <c r="B1580" i="22" s="1"/>
  <c r="C1580" i="22" s="1"/>
  <c r="W1579" i="22"/>
  <c r="U1579" i="22"/>
  <c r="S1579" i="22"/>
  <c r="R1579" i="22"/>
  <c r="L1579" i="22"/>
  <c r="I1579" i="22"/>
  <c r="F1579" i="22"/>
  <c r="E1579" i="22"/>
  <c r="A1579" i="22"/>
  <c r="B1579" i="22" s="1"/>
  <c r="C1579" i="22" s="1"/>
  <c r="W1578" i="22"/>
  <c r="U1578" i="22"/>
  <c r="S1578" i="22"/>
  <c r="R1578" i="22"/>
  <c r="L1578" i="22"/>
  <c r="I1578" i="22"/>
  <c r="F1578" i="22"/>
  <c r="E1578" i="22"/>
  <c r="A1578" i="22"/>
  <c r="B1578" i="22" s="1"/>
  <c r="C1578" i="22" s="1"/>
  <c r="W1577" i="22"/>
  <c r="U1577" i="22"/>
  <c r="S1577" i="22"/>
  <c r="R1577" i="22"/>
  <c r="L1577" i="22"/>
  <c r="I1577" i="22"/>
  <c r="F1577" i="22"/>
  <c r="E1577" i="22"/>
  <c r="A1577" i="22"/>
  <c r="B1577" i="22" s="1"/>
  <c r="C1577" i="22" s="1"/>
  <c r="W1576" i="22"/>
  <c r="U1576" i="22"/>
  <c r="S1576" i="22"/>
  <c r="R1576" i="22"/>
  <c r="L1576" i="22"/>
  <c r="I1576" i="22"/>
  <c r="F1576" i="22"/>
  <c r="E1576" i="22"/>
  <c r="A1576" i="22"/>
  <c r="B1576" i="22" s="1"/>
  <c r="C1576" i="22" s="1"/>
  <c r="W1575" i="22"/>
  <c r="U1575" i="22"/>
  <c r="S1575" i="22"/>
  <c r="R1575" i="22"/>
  <c r="L1575" i="22"/>
  <c r="I1575" i="22"/>
  <c r="F1575" i="22"/>
  <c r="E1575" i="22"/>
  <c r="A1575" i="22"/>
  <c r="B1575" i="22" s="1"/>
  <c r="C1575" i="22" s="1"/>
  <c r="W1574" i="22"/>
  <c r="U1574" i="22"/>
  <c r="S1574" i="22"/>
  <c r="R1574" i="22"/>
  <c r="L1574" i="22"/>
  <c r="I1574" i="22"/>
  <c r="F1574" i="22"/>
  <c r="E1574" i="22"/>
  <c r="A1574" i="22"/>
  <c r="B1574" i="22" s="1"/>
  <c r="C1574" i="22" s="1"/>
  <c r="W1573" i="22"/>
  <c r="U1573" i="22"/>
  <c r="S1573" i="22"/>
  <c r="R1573" i="22"/>
  <c r="L1573" i="22"/>
  <c r="I1573" i="22"/>
  <c r="F1573" i="22"/>
  <c r="E1573" i="22"/>
  <c r="A1573" i="22"/>
  <c r="B1573" i="22" s="1"/>
  <c r="C1573" i="22" s="1"/>
  <c r="W1572" i="22"/>
  <c r="U1572" i="22"/>
  <c r="S1572" i="22"/>
  <c r="R1572" i="22"/>
  <c r="L1572" i="22"/>
  <c r="I1572" i="22"/>
  <c r="F1572" i="22"/>
  <c r="E1572" i="22"/>
  <c r="A1572" i="22"/>
  <c r="B1572" i="22" s="1"/>
  <c r="C1572" i="22" s="1"/>
  <c r="W1571" i="22"/>
  <c r="U1571" i="22"/>
  <c r="S1571" i="22"/>
  <c r="R1571" i="22"/>
  <c r="L1571" i="22"/>
  <c r="I1571" i="22"/>
  <c r="F1571" i="22"/>
  <c r="E1571" i="22"/>
  <c r="A1571" i="22"/>
  <c r="B1571" i="22" s="1"/>
  <c r="C1571" i="22" s="1"/>
  <c r="W1570" i="22"/>
  <c r="U1570" i="22"/>
  <c r="S1570" i="22"/>
  <c r="R1570" i="22"/>
  <c r="L1570" i="22"/>
  <c r="I1570" i="22"/>
  <c r="F1570" i="22"/>
  <c r="E1570" i="22"/>
  <c r="A1570" i="22"/>
  <c r="B1570" i="22" s="1"/>
  <c r="C1570" i="22" s="1"/>
  <c r="W1569" i="22"/>
  <c r="U1569" i="22"/>
  <c r="S1569" i="22"/>
  <c r="R1569" i="22"/>
  <c r="L1569" i="22"/>
  <c r="I1569" i="22"/>
  <c r="F1569" i="22"/>
  <c r="E1569" i="22"/>
  <c r="A1569" i="22"/>
  <c r="B1569" i="22" s="1"/>
  <c r="C1569" i="22" s="1"/>
  <c r="W1568" i="22"/>
  <c r="U1568" i="22"/>
  <c r="S1568" i="22"/>
  <c r="R1568" i="22"/>
  <c r="L1568" i="22"/>
  <c r="I1568" i="22"/>
  <c r="F1568" i="22"/>
  <c r="E1568" i="22"/>
  <c r="A1568" i="22"/>
  <c r="B1568" i="22" s="1"/>
  <c r="C1568" i="22" s="1"/>
  <c r="W1567" i="22"/>
  <c r="U1567" i="22"/>
  <c r="S1567" i="22"/>
  <c r="R1567" i="22"/>
  <c r="L1567" i="22"/>
  <c r="I1567" i="22"/>
  <c r="F1567" i="22"/>
  <c r="E1567" i="22"/>
  <c r="A1567" i="22"/>
  <c r="B1567" i="22" s="1"/>
  <c r="C1567" i="22" s="1"/>
  <c r="W1566" i="22"/>
  <c r="U1566" i="22"/>
  <c r="S1566" i="22"/>
  <c r="R1566" i="22"/>
  <c r="L1566" i="22"/>
  <c r="I1566" i="22"/>
  <c r="F1566" i="22"/>
  <c r="E1566" i="22"/>
  <c r="A1566" i="22"/>
  <c r="B1566" i="22" s="1"/>
  <c r="C1566" i="22" s="1"/>
  <c r="W1565" i="22"/>
  <c r="U1565" i="22"/>
  <c r="S1565" i="22"/>
  <c r="R1565" i="22"/>
  <c r="L1565" i="22"/>
  <c r="I1565" i="22"/>
  <c r="F1565" i="22"/>
  <c r="E1565" i="22"/>
  <c r="A1565" i="22"/>
  <c r="B1565" i="22" s="1"/>
  <c r="C1565" i="22" s="1"/>
  <c r="W1564" i="22"/>
  <c r="U1564" i="22"/>
  <c r="S1564" i="22"/>
  <c r="R1564" i="22"/>
  <c r="L1564" i="22"/>
  <c r="I1564" i="22"/>
  <c r="F1564" i="22"/>
  <c r="E1564" i="22"/>
  <c r="A1564" i="22"/>
  <c r="B1564" i="22" s="1"/>
  <c r="C1564" i="22" s="1"/>
  <c r="W1563" i="22"/>
  <c r="U1563" i="22"/>
  <c r="S1563" i="22"/>
  <c r="R1563" i="22"/>
  <c r="L1563" i="22"/>
  <c r="I1563" i="22"/>
  <c r="F1563" i="22"/>
  <c r="E1563" i="22"/>
  <c r="A1563" i="22"/>
  <c r="B1563" i="22" s="1"/>
  <c r="C1563" i="22" s="1"/>
  <c r="W1562" i="22"/>
  <c r="U1562" i="22"/>
  <c r="S1562" i="22"/>
  <c r="R1562" i="22"/>
  <c r="L1562" i="22"/>
  <c r="I1562" i="22"/>
  <c r="F1562" i="22"/>
  <c r="E1562" i="22"/>
  <c r="A1562" i="22"/>
  <c r="B1562" i="22" s="1"/>
  <c r="C1562" i="22" s="1"/>
  <c r="W1561" i="22"/>
  <c r="U1561" i="22"/>
  <c r="S1561" i="22"/>
  <c r="R1561" i="22"/>
  <c r="L1561" i="22"/>
  <c r="I1561" i="22"/>
  <c r="F1561" i="22"/>
  <c r="E1561" i="22"/>
  <c r="A1561" i="22"/>
  <c r="B1561" i="22" s="1"/>
  <c r="C1561" i="22" s="1"/>
  <c r="W1560" i="22"/>
  <c r="U1560" i="22"/>
  <c r="S1560" i="22"/>
  <c r="R1560" i="22"/>
  <c r="L1560" i="22"/>
  <c r="I1560" i="22"/>
  <c r="F1560" i="22"/>
  <c r="E1560" i="22"/>
  <c r="A1560" i="22"/>
  <c r="B1560" i="22" s="1"/>
  <c r="C1560" i="22" s="1"/>
  <c r="W1559" i="22"/>
  <c r="U1559" i="22"/>
  <c r="S1559" i="22"/>
  <c r="R1559" i="22"/>
  <c r="L1559" i="22"/>
  <c r="I1559" i="22"/>
  <c r="F1559" i="22"/>
  <c r="E1559" i="22"/>
  <c r="A1559" i="22"/>
  <c r="B1559" i="22" s="1"/>
  <c r="C1559" i="22" s="1"/>
  <c r="W1558" i="22"/>
  <c r="U1558" i="22"/>
  <c r="S1558" i="22"/>
  <c r="R1558" i="22"/>
  <c r="L1558" i="22"/>
  <c r="I1558" i="22"/>
  <c r="F1558" i="22"/>
  <c r="E1558" i="22"/>
  <c r="A1558" i="22"/>
  <c r="B1558" i="22" s="1"/>
  <c r="C1558" i="22" s="1"/>
  <c r="W1557" i="22"/>
  <c r="U1557" i="22"/>
  <c r="S1557" i="22"/>
  <c r="R1557" i="22"/>
  <c r="L1557" i="22"/>
  <c r="I1557" i="22"/>
  <c r="F1557" i="22"/>
  <c r="E1557" i="22"/>
  <c r="A1557" i="22"/>
  <c r="B1557" i="22" s="1"/>
  <c r="C1557" i="22" s="1"/>
  <c r="W1556" i="22"/>
  <c r="U1556" i="22"/>
  <c r="S1556" i="22"/>
  <c r="R1556" i="22"/>
  <c r="L1556" i="22"/>
  <c r="I1556" i="22"/>
  <c r="F1556" i="22"/>
  <c r="E1556" i="22"/>
  <c r="B1556" i="22"/>
  <c r="C1556" i="22" s="1"/>
  <c r="A1556" i="22"/>
  <c r="W1555" i="22"/>
  <c r="U1555" i="22"/>
  <c r="S1555" i="22"/>
  <c r="R1555" i="22"/>
  <c r="L1555" i="22"/>
  <c r="I1555" i="22"/>
  <c r="F1555" i="22"/>
  <c r="E1555" i="22"/>
  <c r="A1555" i="22"/>
  <c r="B1555" i="22" s="1"/>
  <c r="C1555" i="22" s="1"/>
  <c r="W1554" i="22"/>
  <c r="U1554" i="22"/>
  <c r="S1554" i="22"/>
  <c r="R1554" i="22"/>
  <c r="L1554" i="22"/>
  <c r="I1554" i="22"/>
  <c r="F1554" i="22"/>
  <c r="E1554" i="22"/>
  <c r="A1554" i="22"/>
  <c r="B1554" i="22" s="1"/>
  <c r="C1554" i="22" s="1"/>
  <c r="W1553" i="22"/>
  <c r="U1553" i="22"/>
  <c r="S1553" i="22"/>
  <c r="R1553" i="22"/>
  <c r="L1553" i="22"/>
  <c r="I1553" i="22"/>
  <c r="F1553" i="22"/>
  <c r="E1553" i="22"/>
  <c r="A1553" i="22"/>
  <c r="B1553" i="22" s="1"/>
  <c r="C1553" i="22" s="1"/>
  <c r="W1552" i="22"/>
  <c r="U1552" i="22"/>
  <c r="S1552" i="22"/>
  <c r="R1552" i="22"/>
  <c r="L1552" i="22"/>
  <c r="I1552" i="22"/>
  <c r="F1552" i="22"/>
  <c r="E1552" i="22"/>
  <c r="A1552" i="22"/>
  <c r="B1552" i="22" s="1"/>
  <c r="C1552" i="22" s="1"/>
  <c r="W1551" i="22"/>
  <c r="U1551" i="22"/>
  <c r="S1551" i="22"/>
  <c r="R1551" i="22"/>
  <c r="L1551" i="22"/>
  <c r="I1551" i="22"/>
  <c r="F1551" i="22"/>
  <c r="E1551" i="22"/>
  <c r="A1551" i="22"/>
  <c r="B1551" i="22" s="1"/>
  <c r="C1551" i="22" s="1"/>
  <c r="W1550" i="22"/>
  <c r="U1550" i="22"/>
  <c r="S1550" i="22"/>
  <c r="R1550" i="22"/>
  <c r="L1550" i="22"/>
  <c r="I1550" i="22"/>
  <c r="F1550" i="22"/>
  <c r="E1550" i="22"/>
  <c r="A1550" i="22"/>
  <c r="B1550" i="22" s="1"/>
  <c r="C1550" i="22" s="1"/>
  <c r="W1549" i="22"/>
  <c r="U1549" i="22"/>
  <c r="S1549" i="22"/>
  <c r="R1549" i="22"/>
  <c r="L1549" i="22"/>
  <c r="I1549" i="22"/>
  <c r="F1549" i="22"/>
  <c r="E1549" i="22"/>
  <c r="A1549" i="22"/>
  <c r="B1549" i="22" s="1"/>
  <c r="C1549" i="22" s="1"/>
  <c r="W1548" i="22"/>
  <c r="U1548" i="22"/>
  <c r="S1548" i="22"/>
  <c r="R1548" i="22"/>
  <c r="L1548" i="22"/>
  <c r="I1548" i="22"/>
  <c r="F1548" i="22"/>
  <c r="E1548" i="22"/>
  <c r="A1548" i="22"/>
  <c r="B1548" i="22" s="1"/>
  <c r="C1548" i="22" s="1"/>
  <c r="W1547" i="22"/>
  <c r="U1547" i="22"/>
  <c r="S1547" i="22"/>
  <c r="R1547" i="22"/>
  <c r="L1547" i="22"/>
  <c r="I1547" i="22"/>
  <c r="F1547" i="22"/>
  <c r="E1547" i="22"/>
  <c r="A1547" i="22"/>
  <c r="B1547" i="22" s="1"/>
  <c r="C1547" i="22" s="1"/>
  <c r="W1546" i="22"/>
  <c r="U1546" i="22"/>
  <c r="S1546" i="22"/>
  <c r="R1546" i="22"/>
  <c r="L1546" i="22"/>
  <c r="I1546" i="22"/>
  <c r="F1546" i="22"/>
  <c r="E1546" i="22"/>
  <c r="A1546" i="22"/>
  <c r="B1546" i="22" s="1"/>
  <c r="C1546" i="22" s="1"/>
  <c r="W1545" i="22"/>
  <c r="U1545" i="22"/>
  <c r="S1545" i="22"/>
  <c r="R1545" i="22"/>
  <c r="L1545" i="22"/>
  <c r="I1545" i="22"/>
  <c r="F1545" i="22"/>
  <c r="E1545" i="22"/>
  <c r="A1545" i="22"/>
  <c r="B1545" i="22" s="1"/>
  <c r="C1545" i="22" s="1"/>
  <c r="W1544" i="22"/>
  <c r="U1544" i="22"/>
  <c r="S1544" i="22"/>
  <c r="R1544" i="22"/>
  <c r="L1544" i="22"/>
  <c r="I1544" i="22"/>
  <c r="F1544" i="22"/>
  <c r="E1544" i="22"/>
  <c r="A1544" i="22"/>
  <c r="B1544" i="22" s="1"/>
  <c r="C1544" i="22" s="1"/>
  <c r="W1543" i="22"/>
  <c r="U1543" i="22"/>
  <c r="S1543" i="22"/>
  <c r="R1543" i="22"/>
  <c r="L1543" i="22"/>
  <c r="I1543" i="22"/>
  <c r="F1543" i="22"/>
  <c r="E1543" i="22"/>
  <c r="A1543" i="22"/>
  <c r="B1543" i="22" s="1"/>
  <c r="C1543" i="22" s="1"/>
  <c r="W1542" i="22"/>
  <c r="U1542" i="22"/>
  <c r="S1542" i="22"/>
  <c r="R1542" i="22"/>
  <c r="L1542" i="22"/>
  <c r="I1542" i="22"/>
  <c r="F1542" i="22"/>
  <c r="E1542" i="22"/>
  <c r="A1542" i="22"/>
  <c r="B1542" i="22" s="1"/>
  <c r="C1542" i="22" s="1"/>
  <c r="W1541" i="22"/>
  <c r="U1541" i="22"/>
  <c r="S1541" i="22"/>
  <c r="R1541" i="22"/>
  <c r="L1541" i="22"/>
  <c r="I1541" i="22"/>
  <c r="F1541" i="22"/>
  <c r="E1541" i="22"/>
  <c r="A1541" i="22"/>
  <c r="B1541" i="22" s="1"/>
  <c r="C1541" i="22" s="1"/>
  <c r="W1540" i="22"/>
  <c r="U1540" i="22"/>
  <c r="S1540" i="22"/>
  <c r="R1540" i="22"/>
  <c r="L1540" i="22"/>
  <c r="I1540" i="22"/>
  <c r="F1540" i="22"/>
  <c r="E1540" i="22"/>
  <c r="A1540" i="22"/>
  <c r="B1540" i="22" s="1"/>
  <c r="C1540" i="22" s="1"/>
  <c r="W1539" i="22"/>
  <c r="U1539" i="22"/>
  <c r="S1539" i="22"/>
  <c r="R1539" i="22"/>
  <c r="L1539" i="22"/>
  <c r="I1539" i="22"/>
  <c r="F1539" i="22"/>
  <c r="E1539" i="22"/>
  <c r="A1539" i="22"/>
  <c r="B1539" i="22" s="1"/>
  <c r="C1539" i="22" s="1"/>
  <c r="W1538" i="22"/>
  <c r="U1538" i="22"/>
  <c r="S1538" i="22"/>
  <c r="R1538" i="22"/>
  <c r="L1538" i="22"/>
  <c r="I1538" i="22"/>
  <c r="F1538" i="22"/>
  <c r="E1538" i="22"/>
  <c r="A1538" i="22"/>
  <c r="B1538" i="22" s="1"/>
  <c r="C1538" i="22" s="1"/>
  <c r="W1537" i="22"/>
  <c r="U1537" i="22"/>
  <c r="S1537" i="22"/>
  <c r="R1537" i="22"/>
  <c r="L1537" i="22"/>
  <c r="I1537" i="22"/>
  <c r="F1537" i="22"/>
  <c r="E1537" i="22"/>
  <c r="B1537" i="22"/>
  <c r="C1537" i="22" s="1"/>
  <c r="A1537" i="22"/>
  <c r="W1536" i="22"/>
  <c r="U1536" i="22"/>
  <c r="S1536" i="22"/>
  <c r="R1536" i="22"/>
  <c r="L1536" i="22"/>
  <c r="I1536" i="22"/>
  <c r="F1536" i="22"/>
  <c r="E1536" i="22"/>
  <c r="A1536" i="22"/>
  <c r="B1536" i="22" s="1"/>
  <c r="C1536" i="22" s="1"/>
  <c r="W1535" i="22"/>
  <c r="U1535" i="22"/>
  <c r="S1535" i="22"/>
  <c r="R1535" i="22"/>
  <c r="L1535" i="22"/>
  <c r="I1535" i="22"/>
  <c r="F1535" i="22"/>
  <c r="E1535" i="22"/>
  <c r="A1535" i="22"/>
  <c r="B1535" i="22" s="1"/>
  <c r="C1535" i="22" s="1"/>
  <c r="W1534" i="22"/>
  <c r="U1534" i="22"/>
  <c r="S1534" i="22"/>
  <c r="R1534" i="22"/>
  <c r="L1534" i="22"/>
  <c r="I1534" i="22"/>
  <c r="F1534" i="22"/>
  <c r="E1534" i="22"/>
  <c r="A1534" i="22"/>
  <c r="B1534" i="22" s="1"/>
  <c r="C1534" i="22" s="1"/>
  <c r="W1533" i="22"/>
  <c r="U1533" i="22"/>
  <c r="S1533" i="22"/>
  <c r="R1533" i="22"/>
  <c r="L1533" i="22"/>
  <c r="I1533" i="22"/>
  <c r="F1533" i="22"/>
  <c r="E1533" i="22"/>
  <c r="A1533" i="22"/>
  <c r="B1533" i="22" s="1"/>
  <c r="C1533" i="22" s="1"/>
  <c r="W1532" i="22"/>
  <c r="U1532" i="22"/>
  <c r="S1532" i="22"/>
  <c r="R1532" i="22"/>
  <c r="L1532" i="22"/>
  <c r="I1532" i="22"/>
  <c r="F1532" i="22"/>
  <c r="E1532" i="22"/>
  <c r="A1532" i="22"/>
  <c r="B1532" i="22" s="1"/>
  <c r="C1532" i="22" s="1"/>
  <c r="W1531" i="22"/>
  <c r="U1531" i="22"/>
  <c r="S1531" i="22"/>
  <c r="R1531" i="22"/>
  <c r="L1531" i="22"/>
  <c r="I1531" i="22"/>
  <c r="F1531" i="22"/>
  <c r="E1531" i="22"/>
  <c r="A1531" i="22"/>
  <c r="B1531" i="22" s="1"/>
  <c r="C1531" i="22" s="1"/>
  <c r="W1530" i="22"/>
  <c r="U1530" i="22"/>
  <c r="S1530" i="22"/>
  <c r="R1530" i="22"/>
  <c r="L1530" i="22"/>
  <c r="I1530" i="22"/>
  <c r="F1530" i="22"/>
  <c r="E1530" i="22"/>
  <c r="A1530" i="22"/>
  <c r="B1530" i="22" s="1"/>
  <c r="C1530" i="22" s="1"/>
  <c r="W1529" i="22"/>
  <c r="U1529" i="22"/>
  <c r="S1529" i="22"/>
  <c r="R1529" i="22"/>
  <c r="L1529" i="22"/>
  <c r="I1529" i="22"/>
  <c r="F1529" i="22"/>
  <c r="E1529" i="22"/>
  <c r="A1529" i="22"/>
  <c r="B1529" i="22" s="1"/>
  <c r="C1529" i="22" s="1"/>
  <c r="W1528" i="22"/>
  <c r="U1528" i="22"/>
  <c r="S1528" i="22"/>
  <c r="R1528" i="22"/>
  <c r="L1528" i="22"/>
  <c r="I1528" i="22"/>
  <c r="F1528" i="22"/>
  <c r="E1528" i="22"/>
  <c r="A1528" i="22"/>
  <c r="B1528" i="22" s="1"/>
  <c r="C1528" i="22" s="1"/>
  <c r="W1527" i="22"/>
  <c r="U1527" i="22"/>
  <c r="S1527" i="22"/>
  <c r="R1527" i="22"/>
  <c r="L1527" i="22"/>
  <c r="I1527" i="22"/>
  <c r="F1527" i="22"/>
  <c r="E1527" i="22"/>
  <c r="A1527" i="22"/>
  <c r="B1527" i="22" s="1"/>
  <c r="C1527" i="22" s="1"/>
  <c r="W1526" i="22"/>
  <c r="U1526" i="22"/>
  <c r="S1526" i="22"/>
  <c r="R1526" i="22"/>
  <c r="L1526" i="22"/>
  <c r="I1526" i="22"/>
  <c r="F1526" i="22"/>
  <c r="E1526" i="22"/>
  <c r="A1526" i="22"/>
  <c r="B1526" i="22" s="1"/>
  <c r="C1526" i="22" s="1"/>
  <c r="W1525" i="22"/>
  <c r="U1525" i="22"/>
  <c r="S1525" i="22"/>
  <c r="R1525" i="22"/>
  <c r="L1525" i="22"/>
  <c r="I1525" i="22"/>
  <c r="F1525" i="22"/>
  <c r="E1525" i="22"/>
  <c r="A1525" i="22"/>
  <c r="B1525" i="22" s="1"/>
  <c r="C1525" i="22" s="1"/>
  <c r="W1524" i="22"/>
  <c r="U1524" i="22"/>
  <c r="S1524" i="22"/>
  <c r="R1524" i="22"/>
  <c r="L1524" i="22"/>
  <c r="I1524" i="22"/>
  <c r="F1524" i="22"/>
  <c r="E1524" i="22"/>
  <c r="A1524" i="22"/>
  <c r="B1524" i="22" s="1"/>
  <c r="C1524" i="22" s="1"/>
  <c r="W1523" i="22"/>
  <c r="U1523" i="22"/>
  <c r="S1523" i="22"/>
  <c r="R1523" i="22"/>
  <c r="L1523" i="22"/>
  <c r="I1523" i="22"/>
  <c r="F1523" i="22"/>
  <c r="E1523" i="22"/>
  <c r="B1523" i="22"/>
  <c r="C1523" i="22" s="1"/>
  <c r="A1523" i="22"/>
  <c r="W1522" i="22"/>
  <c r="U1522" i="22"/>
  <c r="S1522" i="22"/>
  <c r="R1522" i="22"/>
  <c r="L1522" i="22"/>
  <c r="I1522" i="22"/>
  <c r="F1522" i="22"/>
  <c r="E1522" i="22"/>
  <c r="A1522" i="22"/>
  <c r="B1522" i="22" s="1"/>
  <c r="C1522" i="22" s="1"/>
  <c r="W1521" i="22"/>
  <c r="U1521" i="22"/>
  <c r="S1521" i="22"/>
  <c r="R1521" i="22"/>
  <c r="L1521" i="22"/>
  <c r="I1521" i="22"/>
  <c r="F1521" i="22"/>
  <c r="E1521" i="22"/>
  <c r="A1521" i="22"/>
  <c r="B1521" i="22" s="1"/>
  <c r="C1521" i="22" s="1"/>
  <c r="W1520" i="22"/>
  <c r="U1520" i="22"/>
  <c r="S1520" i="22"/>
  <c r="R1520" i="22"/>
  <c r="L1520" i="22"/>
  <c r="I1520" i="22"/>
  <c r="F1520" i="22"/>
  <c r="E1520" i="22"/>
  <c r="A1520" i="22"/>
  <c r="B1520" i="22" s="1"/>
  <c r="C1520" i="22" s="1"/>
  <c r="W1519" i="22"/>
  <c r="U1519" i="22"/>
  <c r="S1519" i="22"/>
  <c r="R1519" i="22"/>
  <c r="L1519" i="22"/>
  <c r="I1519" i="22"/>
  <c r="F1519" i="22"/>
  <c r="E1519" i="22"/>
  <c r="A1519" i="22"/>
  <c r="B1519" i="22" s="1"/>
  <c r="C1519" i="22" s="1"/>
  <c r="W1518" i="22"/>
  <c r="U1518" i="22"/>
  <c r="S1518" i="22"/>
  <c r="R1518" i="22"/>
  <c r="L1518" i="22"/>
  <c r="I1518" i="22"/>
  <c r="F1518" i="22"/>
  <c r="E1518" i="22"/>
  <c r="A1518" i="22"/>
  <c r="B1518" i="22" s="1"/>
  <c r="C1518" i="22" s="1"/>
  <c r="W1517" i="22"/>
  <c r="U1517" i="22"/>
  <c r="S1517" i="22"/>
  <c r="R1517" i="22"/>
  <c r="L1517" i="22"/>
  <c r="I1517" i="22"/>
  <c r="F1517" i="22"/>
  <c r="E1517" i="22"/>
  <c r="A1517" i="22"/>
  <c r="B1517" i="22" s="1"/>
  <c r="C1517" i="22" s="1"/>
  <c r="W1516" i="22"/>
  <c r="U1516" i="22"/>
  <c r="S1516" i="22"/>
  <c r="R1516" i="22"/>
  <c r="L1516" i="22"/>
  <c r="I1516" i="22"/>
  <c r="F1516" i="22"/>
  <c r="E1516" i="22"/>
  <c r="A1516" i="22"/>
  <c r="B1516" i="22" s="1"/>
  <c r="C1516" i="22" s="1"/>
  <c r="W1515" i="22"/>
  <c r="U1515" i="22"/>
  <c r="S1515" i="22"/>
  <c r="R1515" i="22"/>
  <c r="L1515" i="22"/>
  <c r="I1515" i="22"/>
  <c r="F1515" i="22"/>
  <c r="E1515" i="22"/>
  <c r="A1515" i="22"/>
  <c r="B1515" i="22" s="1"/>
  <c r="C1515" i="22" s="1"/>
  <c r="W1514" i="22"/>
  <c r="U1514" i="22"/>
  <c r="S1514" i="22"/>
  <c r="R1514" i="22"/>
  <c r="L1514" i="22"/>
  <c r="I1514" i="22"/>
  <c r="F1514" i="22"/>
  <c r="E1514" i="22"/>
  <c r="A1514" i="22"/>
  <c r="B1514" i="22" s="1"/>
  <c r="C1514" i="22" s="1"/>
  <c r="W1513" i="22"/>
  <c r="U1513" i="22"/>
  <c r="S1513" i="22"/>
  <c r="R1513" i="22"/>
  <c r="L1513" i="22"/>
  <c r="I1513" i="22"/>
  <c r="F1513" i="22"/>
  <c r="E1513" i="22"/>
  <c r="A1513" i="22"/>
  <c r="B1513" i="22" s="1"/>
  <c r="C1513" i="22" s="1"/>
  <c r="W1512" i="22"/>
  <c r="U1512" i="22"/>
  <c r="S1512" i="22"/>
  <c r="R1512" i="22"/>
  <c r="L1512" i="22"/>
  <c r="I1512" i="22"/>
  <c r="F1512" i="22"/>
  <c r="E1512" i="22"/>
  <c r="A1512" i="22"/>
  <c r="B1512" i="22" s="1"/>
  <c r="C1512" i="22" s="1"/>
  <c r="W1511" i="22"/>
  <c r="U1511" i="22"/>
  <c r="S1511" i="22"/>
  <c r="R1511" i="22"/>
  <c r="L1511" i="22"/>
  <c r="I1511" i="22"/>
  <c r="F1511" i="22"/>
  <c r="E1511" i="22"/>
  <c r="A1511" i="22"/>
  <c r="B1511" i="22" s="1"/>
  <c r="C1511" i="22" s="1"/>
  <c r="W1510" i="22"/>
  <c r="U1510" i="22"/>
  <c r="S1510" i="22"/>
  <c r="R1510" i="22"/>
  <c r="L1510" i="22"/>
  <c r="I1510" i="22"/>
  <c r="F1510" i="22"/>
  <c r="E1510" i="22"/>
  <c r="A1510" i="22"/>
  <c r="B1510" i="22" s="1"/>
  <c r="C1510" i="22" s="1"/>
  <c r="W1509" i="22"/>
  <c r="U1509" i="22"/>
  <c r="S1509" i="22"/>
  <c r="R1509" i="22"/>
  <c r="L1509" i="22"/>
  <c r="I1509" i="22"/>
  <c r="F1509" i="22"/>
  <c r="E1509" i="22"/>
  <c r="B1509" i="22"/>
  <c r="C1509" i="22" s="1"/>
  <c r="A1509" i="22"/>
  <c r="W1508" i="22"/>
  <c r="U1508" i="22"/>
  <c r="S1508" i="22"/>
  <c r="R1508" i="22"/>
  <c r="L1508" i="22"/>
  <c r="I1508" i="22"/>
  <c r="F1508" i="22"/>
  <c r="E1508" i="22"/>
  <c r="A1508" i="22"/>
  <c r="B1508" i="22" s="1"/>
  <c r="C1508" i="22" s="1"/>
  <c r="W1507" i="22"/>
  <c r="U1507" i="22"/>
  <c r="S1507" i="22"/>
  <c r="R1507" i="22"/>
  <c r="L1507" i="22"/>
  <c r="I1507" i="22"/>
  <c r="F1507" i="22"/>
  <c r="E1507" i="22"/>
  <c r="A1507" i="22"/>
  <c r="B1507" i="22" s="1"/>
  <c r="C1507" i="22" s="1"/>
  <c r="W1506" i="22"/>
  <c r="U1506" i="22"/>
  <c r="S1506" i="22"/>
  <c r="R1506" i="22"/>
  <c r="L1506" i="22"/>
  <c r="I1506" i="22"/>
  <c r="F1506" i="22"/>
  <c r="E1506" i="22"/>
  <c r="A1506" i="22"/>
  <c r="B1506" i="22" s="1"/>
  <c r="C1506" i="22" s="1"/>
  <c r="W1505" i="22"/>
  <c r="U1505" i="22"/>
  <c r="S1505" i="22"/>
  <c r="R1505" i="22"/>
  <c r="L1505" i="22"/>
  <c r="I1505" i="22"/>
  <c r="F1505" i="22"/>
  <c r="E1505" i="22"/>
  <c r="A1505" i="22"/>
  <c r="B1505" i="22" s="1"/>
  <c r="C1505" i="22" s="1"/>
  <c r="W1504" i="22"/>
  <c r="U1504" i="22"/>
  <c r="S1504" i="22"/>
  <c r="R1504" i="22"/>
  <c r="L1504" i="22"/>
  <c r="I1504" i="22"/>
  <c r="F1504" i="22"/>
  <c r="E1504" i="22"/>
  <c r="A1504" i="22"/>
  <c r="B1504" i="22" s="1"/>
  <c r="C1504" i="22" s="1"/>
  <c r="W1503" i="22"/>
  <c r="U1503" i="22"/>
  <c r="S1503" i="22"/>
  <c r="R1503" i="22"/>
  <c r="L1503" i="22"/>
  <c r="I1503" i="22"/>
  <c r="F1503" i="22"/>
  <c r="E1503" i="22"/>
  <c r="A1503" i="22"/>
  <c r="B1503" i="22" s="1"/>
  <c r="C1503" i="22" s="1"/>
  <c r="W1502" i="22"/>
  <c r="U1502" i="22"/>
  <c r="S1502" i="22"/>
  <c r="R1502" i="22"/>
  <c r="L1502" i="22"/>
  <c r="I1502" i="22"/>
  <c r="F1502" i="22"/>
  <c r="E1502" i="22"/>
  <c r="A1502" i="22"/>
  <c r="B1502" i="22" s="1"/>
  <c r="C1502" i="22" s="1"/>
  <c r="W1501" i="22"/>
  <c r="U1501" i="22"/>
  <c r="S1501" i="22"/>
  <c r="R1501" i="22"/>
  <c r="L1501" i="22"/>
  <c r="I1501" i="22"/>
  <c r="F1501" i="22"/>
  <c r="E1501" i="22"/>
  <c r="A1501" i="22"/>
  <c r="B1501" i="22" s="1"/>
  <c r="C1501" i="22" s="1"/>
  <c r="W1500" i="22"/>
  <c r="U1500" i="22"/>
  <c r="S1500" i="22"/>
  <c r="R1500" i="22"/>
  <c r="L1500" i="22"/>
  <c r="I1500" i="22"/>
  <c r="F1500" i="22"/>
  <c r="E1500" i="22"/>
  <c r="A1500" i="22"/>
  <c r="B1500" i="22" s="1"/>
  <c r="C1500" i="22" s="1"/>
  <c r="W1499" i="22"/>
  <c r="U1499" i="22"/>
  <c r="S1499" i="22"/>
  <c r="R1499" i="22"/>
  <c r="L1499" i="22"/>
  <c r="I1499" i="22"/>
  <c r="F1499" i="22"/>
  <c r="E1499" i="22"/>
  <c r="A1499" i="22"/>
  <c r="B1499" i="22" s="1"/>
  <c r="C1499" i="22" s="1"/>
  <c r="W1498" i="22"/>
  <c r="U1498" i="22"/>
  <c r="S1498" i="22"/>
  <c r="R1498" i="22"/>
  <c r="L1498" i="22"/>
  <c r="I1498" i="22"/>
  <c r="F1498" i="22"/>
  <c r="E1498" i="22"/>
  <c r="A1498" i="22"/>
  <c r="B1498" i="22" s="1"/>
  <c r="C1498" i="22" s="1"/>
  <c r="W1497" i="22"/>
  <c r="U1497" i="22"/>
  <c r="S1497" i="22"/>
  <c r="R1497" i="22"/>
  <c r="L1497" i="22"/>
  <c r="I1497" i="22"/>
  <c r="F1497" i="22"/>
  <c r="E1497" i="22"/>
  <c r="A1497" i="22"/>
  <c r="B1497" i="22" s="1"/>
  <c r="C1497" i="22" s="1"/>
  <c r="W1496" i="22"/>
  <c r="U1496" i="22"/>
  <c r="S1496" i="22"/>
  <c r="R1496" i="22"/>
  <c r="L1496" i="22"/>
  <c r="I1496" i="22"/>
  <c r="F1496" i="22"/>
  <c r="E1496" i="22"/>
  <c r="A1496" i="22"/>
  <c r="B1496" i="22" s="1"/>
  <c r="C1496" i="22" s="1"/>
  <c r="W1495" i="22"/>
  <c r="U1495" i="22"/>
  <c r="S1495" i="22"/>
  <c r="R1495" i="22"/>
  <c r="L1495" i="22"/>
  <c r="I1495" i="22"/>
  <c r="F1495" i="22"/>
  <c r="E1495" i="22"/>
  <c r="A1495" i="22"/>
  <c r="B1495" i="22" s="1"/>
  <c r="C1495" i="22" s="1"/>
  <c r="W1494" i="22"/>
  <c r="U1494" i="22"/>
  <c r="S1494" i="22"/>
  <c r="R1494" i="22"/>
  <c r="L1494" i="22"/>
  <c r="I1494" i="22"/>
  <c r="F1494" i="22"/>
  <c r="E1494" i="22"/>
  <c r="A1494" i="22"/>
  <c r="B1494" i="22" s="1"/>
  <c r="C1494" i="22" s="1"/>
  <c r="W1493" i="22"/>
  <c r="U1493" i="22"/>
  <c r="S1493" i="22"/>
  <c r="R1493" i="22"/>
  <c r="L1493" i="22"/>
  <c r="I1493" i="22"/>
  <c r="F1493" i="22"/>
  <c r="E1493" i="22"/>
  <c r="A1493" i="22"/>
  <c r="B1493" i="22" s="1"/>
  <c r="C1493" i="22" s="1"/>
  <c r="W1492" i="22"/>
  <c r="U1492" i="22"/>
  <c r="S1492" i="22"/>
  <c r="R1492" i="22"/>
  <c r="L1492" i="22"/>
  <c r="I1492" i="22"/>
  <c r="F1492" i="22"/>
  <c r="E1492" i="22"/>
  <c r="B1492" i="22"/>
  <c r="C1492" i="22" s="1"/>
  <c r="A1492" i="22"/>
  <c r="W1491" i="22"/>
  <c r="U1491" i="22"/>
  <c r="S1491" i="22"/>
  <c r="R1491" i="22"/>
  <c r="L1491" i="22"/>
  <c r="I1491" i="22"/>
  <c r="F1491" i="22"/>
  <c r="E1491" i="22"/>
  <c r="A1491" i="22"/>
  <c r="B1491" i="22" s="1"/>
  <c r="C1491" i="22" s="1"/>
  <c r="W1490" i="22"/>
  <c r="U1490" i="22"/>
  <c r="S1490" i="22"/>
  <c r="R1490" i="22"/>
  <c r="L1490" i="22"/>
  <c r="I1490" i="22"/>
  <c r="F1490" i="22"/>
  <c r="E1490" i="22"/>
  <c r="A1490" i="22"/>
  <c r="B1490" i="22" s="1"/>
  <c r="C1490" i="22" s="1"/>
  <c r="W1489" i="22"/>
  <c r="U1489" i="22"/>
  <c r="S1489" i="22"/>
  <c r="R1489" i="22"/>
  <c r="L1489" i="22"/>
  <c r="I1489" i="22"/>
  <c r="F1489" i="22"/>
  <c r="E1489" i="22"/>
  <c r="A1489" i="22"/>
  <c r="B1489" i="22" s="1"/>
  <c r="C1489" i="22" s="1"/>
  <c r="W1488" i="22"/>
  <c r="U1488" i="22"/>
  <c r="S1488" i="22"/>
  <c r="R1488" i="22"/>
  <c r="L1488" i="22"/>
  <c r="I1488" i="22"/>
  <c r="F1488" i="22"/>
  <c r="E1488" i="22"/>
  <c r="A1488" i="22"/>
  <c r="B1488" i="22" s="1"/>
  <c r="C1488" i="22" s="1"/>
  <c r="W1487" i="22"/>
  <c r="U1487" i="22"/>
  <c r="S1487" i="22"/>
  <c r="R1487" i="22"/>
  <c r="L1487" i="22"/>
  <c r="I1487" i="22"/>
  <c r="F1487" i="22"/>
  <c r="E1487" i="22"/>
  <c r="A1487" i="22"/>
  <c r="B1487" i="22" s="1"/>
  <c r="C1487" i="22" s="1"/>
  <c r="W1486" i="22"/>
  <c r="U1486" i="22"/>
  <c r="S1486" i="22"/>
  <c r="R1486" i="22"/>
  <c r="L1486" i="22"/>
  <c r="I1486" i="22"/>
  <c r="F1486" i="22"/>
  <c r="E1486" i="22"/>
  <c r="A1486" i="22"/>
  <c r="B1486" i="22" s="1"/>
  <c r="C1486" i="22" s="1"/>
  <c r="W1485" i="22"/>
  <c r="U1485" i="22"/>
  <c r="S1485" i="22"/>
  <c r="R1485" i="22"/>
  <c r="L1485" i="22"/>
  <c r="I1485" i="22"/>
  <c r="F1485" i="22"/>
  <c r="E1485" i="22"/>
  <c r="A1485" i="22"/>
  <c r="B1485" i="22" s="1"/>
  <c r="C1485" i="22" s="1"/>
  <c r="W1484" i="22"/>
  <c r="U1484" i="22"/>
  <c r="S1484" i="22"/>
  <c r="R1484" i="22"/>
  <c r="L1484" i="22"/>
  <c r="I1484" i="22"/>
  <c r="F1484" i="22"/>
  <c r="E1484" i="22"/>
  <c r="A1484" i="22"/>
  <c r="B1484" i="22" s="1"/>
  <c r="C1484" i="22" s="1"/>
  <c r="W1483" i="22"/>
  <c r="U1483" i="22"/>
  <c r="S1483" i="22"/>
  <c r="R1483" i="22"/>
  <c r="L1483" i="22"/>
  <c r="I1483" i="22"/>
  <c r="F1483" i="22"/>
  <c r="E1483" i="22"/>
  <c r="A1483" i="22"/>
  <c r="B1483" i="22" s="1"/>
  <c r="C1483" i="22" s="1"/>
  <c r="W1482" i="22"/>
  <c r="U1482" i="22"/>
  <c r="S1482" i="22"/>
  <c r="R1482" i="22"/>
  <c r="L1482" i="22"/>
  <c r="I1482" i="22"/>
  <c r="F1482" i="22"/>
  <c r="E1482" i="22"/>
  <c r="A1482" i="22"/>
  <c r="B1482" i="22" s="1"/>
  <c r="C1482" i="22" s="1"/>
  <c r="W1481" i="22"/>
  <c r="U1481" i="22"/>
  <c r="S1481" i="22"/>
  <c r="R1481" i="22"/>
  <c r="L1481" i="22"/>
  <c r="I1481" i="22"/>
  <c r="F1481" i="22"/>
  <c r="E1481" i="22"/>
  <c r="A1481" i="22"/>
  <c r="B1481" i="22" s="1"/>
  <c r="C1481" i="22" s="1"/>
  <c r="W1480" i="22"/>
  <c r="U1480" i="22"/>
  <c r="S1480" i="22"/>
  <c r="R1480" i="22"/>
  <c r="L1480" i="22"/>
  <c r="I1480" i="22"/>
  <c r="F1480" i="22"/>
  <c r="E1480" i="22"/>
  <c r="A1480" i="22"/>
  <c r="B1480" i="22" s="1"/>
  <c r="C1480" i="22" s="1"/>
  <c r="W1479" i="22"/>
  <c r="U1479" i="22"/>
  <c r="S1479" i="22"/>
  <c r="R1479" i="22"/>
  <c r="L1479" i="22"/>
  <c r="I1479" i="22"/>
  <c r="F1479" i="22"/>
  <c r="E1479" i="22"/>
  <c r="A1479" i="22"/>
  <c r="B1479" i="22" s="1"/>
  <c r="C1479" i="22" s="1"/>
  <c r="W1478" i="22"/>
  <c r="U1478" i="22"/>
  <c r="S1478" i="22"/>
  <c r="R1478" i="22"/>
  <c r="L1478" i="22"/>
  <c r="I1478" i="22"/>
  <c r="F1478" i="22"/>
  <c r="E1478" i="22"/>
  <c r="A1478" i="22"/>
  <c r="B1478" i="22" s="1"/>
  <c r="C1478" i="22" s="1"/>
  <c r="W1477" i="22"/>
  <c r="U1477" i="22"/>
  <c r="S1477" i="22"/>
  <c r="R1477" i="22"/>
  <c r="L1477" i="22"/>
  <c r="I1477" i="22"/>
  <c r="F1477" i="22"/>
  <c r="E1477" i="22"/>
  <c r="A1477" i="22"/>
  <c r="B1477" i="22" s="1"/>
  <c r="C1477" i="22" s="1"/>
  <c r="W1476" i="22"/>
  <c r="U1476" i="22"/>
  <c r="S1476" i="22"/>
  <c r="R1476" i="22"/>
  <c r="L1476" i="22"/>
  <c r="I1476" i="22"/>
  <c r="F1476" i="22"/>
  <c r="E1476" i="22"/>
  <c r="A1476" i="22"/>
  <c r="B1476" i="22" s="1"/>
  <c r="C1476" i="22" s="1"/>
  <c r="W1475" i="22"/>
  <c r="U1475" i="22"/>
  <c r="S1475" i="22"/>
  <c r="R1475" i="22"/>
  <c r="L1475" i="22"/>
  <c r="I1475" i="22"/>
  <c r="F1475" i="22"/>
  <c r="E1475" i="22"/>
  <c r="A1475" i="22"/>
  <c r="B1475" i="22" s="1"/>
  <c r="C1475" i="22" s="1"/>
  <c r="W1474" i="22"/>
  <c r="U1474" i="22"/>
  <c r="S1474" i="22"/>
  <c r="R1474" i="22"/>
  <c r="L1474" i="22"/>
  <c r="I1474" i="22"/>
  <c r="F1474" i="22"/>
  <c r="E1474" i="22"/>
  <c r="A1474" i="22"/>
  <c r="B1474" i="22" s="1"/>
  <c r="C1474" i="22" s="1"/>
  <c r="W1473" i="22"/>
  <c r="U1473" i="22"/>
  <c r="S1473" i="22"/>
  <c r="R1473" i="22"/>
  <c r="L1473" i="22"/>
  <c r="I1473" i="22"/>
  <c r="F1473" i="22"/>
  <c r="E1473" i="22"/>
  <c r="B1473" i="22"/>
  <c r="C1473" i="22" s="1"/>
  <c r="A1473" i="22"/>
  <c r="W1472" i="22"/>
  <c r="U1472" i="22"/>
  <c r="S1472" i="22"/>
  <c r="R1472" i="22"/>
  <c r="L1472" i="22"/>
  <c r="I1472" i="22"/>
  <c r="F1472" i="22"/>
  <c r="E1472" i="22"/>
  <c r="A1472" i="22"/>
  <c r="B1472" i="22" s="1"/>
  <c r="C1472" i="22" s="1"/>
  <c r="W1471" i="22"/>
  <c r="U1471" i="22"/>
  <c r="S1471" i="22"/>
  <c r="R1471" i="22"/>
  <c r="L1471" i="22"/>
  <c r="I1471" i="22"/>
  <c r="F1471" i="22"/>
  <c r="E1471" i="22"/>
  <c r="A1471" i="22"/>
  <c r="B1471" i="22" s="1"/>
  <c r="C1471" i="22" s="1"/>
  <c r="W1470" i="22"/>
  <c r="U1470" i="22"/>
  <c r="S1470" i="22"/>
  <c r="R1470" i="22"/>
  <c r="L1470" i="22"/>
  <c r="I1470" i="22"/>
  <c r="F1470" i="22"/>
  <c r="E1470" i="22"/>
  <c r="A1470" i="22"/>
  <c r="B1470" i="22" s="1"/>
  <c r="C1470" i="22" s="1"/>
  <c r="W1469" i="22"/>
  <c r="U1469" i="22"/>
  <c r="S1469" i="22"/>
  <c r="R1469" i="22"/>
  <c r="L1469" i="22"/>
  <c r="I1469" i="22"/>
  <c r="F1469" i="22"/>
  <c r="E1469" i="22"/>
  <c r="A1469" i="22"/>
  <c r="B1469" i="22" s="1"/>
  <c r="C1469" i="22" s="1"/>
  <c r="W1468" i="22"/>
  <c r="U1468" i="22"/>
  <c r="S1468" i="22"/>
  <c r="R1468" i="22"/>
  <c r="L1468" i="22"/>
  <c r="I1468" i="22"/>
  <c r="F1468" i="22"/>
  <c r="E1468" i="22"/>
  <c r="A1468" i="22"/>
  <c r="B1468" i="22" s="1"/>
  <c r="C1468" i="22" s="1"/>
  <c r="W1467" i="22"/>
  <c r="U1467" i="22"/>
  <c r="S1467" i="22"/>
  <c r="R1467" i="22"/>
  <c r="L1467" i="22"/>
  <c r="I1467" i="22"/>
  <c r="F1467" i="22"/>
  <c r="E1467" i="22"/>
  <c r="A1467" i="22"/>
  <c r="B1467" i="22" s="1"/>
  <c r="C1467" i="22" s="1"/>
  <c r="W1466" i="22"/>
  <c r="U1466" i="22"/>
  <c r="S1466" i="22"/>
  <c r="R1466" i="22"/>
  <c r="L1466" i="22"/>
  <c r="I1466" i="22"/>
  <c r="F1466" i="22"/>
  <c r="E1466" i="22"/>
  <c r="A1466" i="22"/>
  <c r="B1466" i="22" s="1"/>
  <c r="C1466" i="22" s="1"/>
  <c r="W1465" i="22"/>
  <c r="U1465" i="22"/>
  <c r="S1465" i="22"/>
  <c r="R1465" i="22"/>
  <c r="L1465" i="22"/>
  <c r="I1465" i="22"/>
  <c r="F1465" i="22"/>
  <c r="E1465" i="22"/>
  <c r="A1465" i="22"/>
  <c r="B1465" i="22" s="1"/>
  <c r="C1465" i="22" s="1"/>
  <c r="W1464" i="22"/>
  <c r="U1464" i="22"/>
  <c r="S1464" i="22"/>
  <c r="R1464" i="22"/>
  <c r="L1464" i="22"/>
  <c r="I1464" i="22"/>
  <c r="F1464" i="22"/>
  <c r="E1464" i="22"/>
  <c r="A1464" i="22"/>
  <c r="B1464" i="22" s="1"/>
  <c r="C1464" i="22" s="1"/>
  <c r="W1463" i="22"/>
  <c r="U1463" i="22"/>
  <c r="S1463" i="22"/>
  <c r="R1463" i="22"/>
  <c r="L1463" i="22"/>
  <c r="I1463" i="22"/>
  <c r="F1463" i="22"/>
  <c r="E1463" i="22"/>
  <c r="A1463" i="22"/>
  <c r="B1463" i="22" s="1"/>
  <c r="C1463" i="22" s="1"/>
  <c r="W1462" i="22"/>
  <c r="U1462" i="22"/>
  <c r="S1462" i="22"/>
  <c r="R1462" i="22"/>
  <c r="L1462" i="22"/>
  <c r="I1462" i="22"/>
  <c r="F1462" i="22"/>
  <c r="E1462" i="22"/>
  <c r="A1462" i="22"/>
  <c r="B1462" i="22" s="1"/>
  <c r="C1462" i="22" s="1"/>
  <c r="W1461" i="22"/>
  <c r="U1461" i="22"/>
  <c r="S1461" i="22"/>
  <c r="R1461" i="22"/>
  <c r="L1461" i="22"/>
  <c r="I1461" i="22"/>
  <c r="F1461" i="22"/>
  <c r="E1461" i="22"/>
  <c r="A1461" i="22"/>
  <c r="B1461" i="22" s="1"/>
  <c r="C1461" i="22" s="1"/>
  <c r="W1460" i="22"/>
  <c r="U1460" i="22"/>
  <c r="S1460" i="22"/>
  <c r="R1460" i="22"/>
  <c r="L1460" i="22"/>
  <c r="I1460" i="22"/>
  <c r="F1460" i="22"/>
  <c r="E1460" i="22"/>
  <c r="A1460" i="22"/>
  <c r="B1460" i="22" s="1"/>
  <c r="C1460" i="22" s="1"/>
  <c r="W1459" i="22"/>
  <c r="U1459" i="22"/>
  <c r="S1459" i="22"/>
  <c r="R1459" i="22"/>
  <c r="L1459" i="22"/>
  <c r="I1459" i="22"/>
  <c r="F1459" i="22"/>
  <c r="E1459" i="22"/>
  <c r="A1459" i="22"/>
  <c r="B1459" i="22" s="1"/>
  <c r="C1459" i="22" s="1"/>
  <c r="W1458" i="22"/>
  <c r="U1458" i="22"/>
  <c r="S1458" i="22"/>
  <c r="R1458" i="22"/>
  <c r="L1458" i="22"/>
  <c r="I1458" i="22"/>
  <c r="F1458" i="22"/>
  <c r="E1458" i="22"/>
  <c r="A1458" i="22"/>
  <c r="B1458" i="22" s="1"/>
  <c r="C1458" i="22" s="1"/>
  <c r="W1457" i="22"/>
  <c r="U1457" i="22"/>
  <c r="S1457" i="22"/>
  <c r="R1457" i="22"/>
  <c r="L1457" i="22"/>
  <c r="I1457" i="22"/>
  <c r="F1457" i="22"/>
  <c r="E1457" i="22"/>
  <c r="A1457" i="22"/>
  <c r="B1457" i="22" s="1"/>
  <c r="C1457" i="22" s="1"/>
  <c r="W1456" i="22"/>
  <c r="U1456" i="22"/>
  <c r="S1456" i="22"/>
  <c r="R1456" i="22"/>
  <c r="L1456" i="22"/>
  <c r="I1456" i="22"/>
  <c r="F1456" i="22"/>
  <c r="E1456" i="22"/>
  <c r="A1456" i="22"/>
  <c r="B1456" i="22" s="1"/>
  <c r="C1456" i="22" s="1"/>
  <c r="W1455" i="22"/>
  <c r="U1455" i="22"/>
  <c r="S1455" i="22"/>
  <c r="R1455" i="22"/>
  <c r="L1455" i="22"/>
  <c r="I1455" i="22"/>
  <c r="F1455" i="22"/>
  <c r="E1455" i="22"/>
  <c r="A1455" i="22"/>
  <c r="B1455" i="22" s="1"/>
  <c r="C1455" i="22" s="1"/>
  <c r="W1454" i="22"/>
  <c r="U1454" i="22"/>
  <c r="S1454" i="22"/>
  <c r="R1454" i="22"/>
  <c r="L1454" i="22"/>
  <c r="I1454" i="22"/>
  <c r="F1454" i="22"/>
  <c r="E1454" i="22"/>
  <c r="A1454" i="22"/>
  <c r="B1454" i="22" s="1"/>
  <c r="C1454" i="22" s="1"/>
  <c r="W1453" i="22"/>
  <c r="U1453" i="22"/>
  <c r="S1453" i="22"/>
  <c r="R1453" i="22"/>
  <c r="L1453" i="22"/>
  <c r="I1453" i="22"/>
  <c r="F1453" i="22"/>
  <c r="E1453" i="22"/>
  <c r="A1453" i="22"/>
  <c r="B1453" i="22" s="1"/>
  <c r="C1453" i="22" s="1"/>
  <c r="W1452" i="22"/>
  <c r="U1452" i="22"/>
  <c r="S1452" i="22"/>
  <c r="R1452" i="22"/>
  <c r="L1452" i="22"/>
  <c r="I1452" i="22"/>
  <c r="F1452" i="22"/>
  <c r="E1452" i="22"/>
  <c r="A1452" i="22"/>
  <c r="B1452" i="22" s="1"/>
  <c r="C1452" i="22" s="1"/>
  <c r="W1451" i="22"/>
  <c r="U1451" i="22"/>
  <c r="S1451" i="22"/>
  <c r="R1451" i="22"/>
  <c r="L1451" i="22"/>
  <c r="I1451" i="22"/>
  <c r="F1451" i="22"/>
  <c r="E1451" i="22"/>
  <c r="A1451" i="22"/>
  <c r="B1451" i="22" s="1"/>
  <c r="C1451" i="22" s="1"/>
  <c r="W1450" i="22"/>
  <c r="U1450" i="22"/>
  <c r="S1450" i="22"/>
  <c r="R1450" i="22"/>
  <c r="L1450" i="22"/>
  <c r="I1450" i="22"/>
  <c r="F1450" i="22"/>
  <c r="E1450" i="22"/>
  <c r="A1450" i="22"/>
  <c r="B1450" i="22" s="1"/>
  <c r="C1450" i="22" s="1"/>
  <c r="W1449" i="22"/>
  <c r="U1449" i="22"/>
  <c r="S1449" i="22"/>
  <c r="R1449" i="22"/>
  <c r="L1449" i="22"/>
  <c r="I1449" i="22"/>
  <c r="F1449" i="22"/>
  <c r="E1449" i="22"/>
  <c r="A1449" i="22"/>
  <c r="B1449" i="22" s="1"/>
  <c r="C1449" i="22" s="1"/>
  <c r="W1448" i="22"/>
  <c r="U1448" i="22"/>
  <c r="S1448" i="22"/>
  <c r="R1448" i="22"/>
  <c r="L1448" i="22"/>
  <c r="I1448" i="22"/>
  <c r="F1448" i="22"/>
  <c r="E1448" i="22"/>
  <c r="A1448" i="22"/>
  <c r="B1448" i="22" s="1"/>
  <c r="C1448" i="22" s="1"/>
  <c r="W1447" i="22"/>
  <c r="U1447" i="22"/>
  <c r="S1447" i="22"/>
  <c r="R1447" i="22"/>
  <c r="L1447" i="22"/>
  <c r="I1447" i="22"/>
  <c r="F1447" i="22"/>
  <c r="E1447" i="22"/>
  <c r="A1447" i="22"/>
  <c r="B1447" i="22" s="1"/>
  <c r="C1447" i="22" s="1"/>
  <c r="W1446" i="22"/>
  <c r="U1446" i="22"/>
  <c r="S1446" i="22"/>
  <c r="R1446" i="22"/>
  <c r="L1446" i="22"/>
  <c r="I1446" i="22"/>
  <c r="F1446" i="22"/>
  <c r="E1446" i="22"/>
  <c r="A1446" i="22"/>
  <c r="B1446" i="22" s="1"/>
  <c r="C1446" i="22" s="1"/>
  <c r="W1445" i="22"/>
  <c r="U1445" i="22"/>
  <c r="S1445" i="22"/>
  <c r="R1445" i="22"/>
  <c r="L1445" i="22"/>
  <c r="I1445" i="22"/>
  <c r="F1445" i="22"/>
  <c r="E1445" i="22"/>
  <c r="B1445" i="22"/>
  <c r="C1445" i="22" s="1"/>
  <c r="A1445" i="22"/>
  <c r="W1444" i="22"/>
  <c r="U1444" i="22"/>
  <c r="S1444" i="22"/>
  <c r="R1444" i="22"/>
  <c r="L1444" i="22"/>
  <c r="I1444" i="22"/>
  <c r="F1444" i="22"/>
  <c r="E1444" i="22"/>
  <c r="B1444" i="22"/>
  <c r="C1444" i="22" s="1"/>
  <c r="A1444" i="22"/>
  <c r="W1443" i="22"/>
  <c r="U1443" i="22"/>
  <c r="S1443" i="22"/>
  <c r="R1443" i="22"/>
  <c r="L1443" i="22"/>
  <c r="I1443" i="22"/>
  <c r="F1443" i="22"/>
  <c r="E1443" i="22"/>
  <c r="A1443" i="22"/>
  <c r="B1443" i="22" s="1"/>
  <c r="C1443" i="22" s="1"/>
  <c r="W1442" i="22"/>
  <c r="U1442" i="22"/>
  <c r="S1442" i="22"/>
  <c r="R1442" i="22"/>
  <c r="L1442" i="22"/>
  <c r="I1442" i="22"/>
  <c r="F1442" i="22"/>
  <c r="E1442" i="22"/>
  <c r="A1442" i="22"/>
  <c r="B1442" i="22" s="1"/>
  <c r="C1442" i="22" s="1"/>
  <c r="W1441" i="22"/>
  <c r="U1441" i="22"/>
  <c r="S1441" i="22"/>
  <c r="R1441" i="22"/>
  <c r="L1441" i="22"/>
  <c r="I1441" i="22"/>
  <c r="F1441" i="22"/>
  <c r="E1441" i="22"/>
  <c r="A1441" i="22"/>
  <c r="B1441" i="22" s="1"/>
  <c r="C1441" i="22" s="1"/>
  <c r="W1440" i="22"/>
  <c r="U1440" i="22"/>
  <c r="S1440" i="22"/>
  <c r="R1440" i="22"/>
  <c r="L1440" i="22"/>
  <c r="I1440" i="22"/>
  <c r="F1440" i="22"/>
  <c r="E1440" i="22"/>
  <c r="A1440" i="22"/>
  <c r="B1440" i="22" s="1"/>
  <c r="C1440" i="22" s="1"/>
  <c r="W1439" i="22"/>
  <c r="U1439" i="22"/>
  <c r="S1439" i="22"/>
  <c r="R1439" i="22"/>
  <c r="L1439" i="22"/>
  <c r="I1439" i="22"/>
  <c r="F1439" i="22"/>
  <c r="E1439" i="22"/>
  <c r="A1439" i="22"/>
  <c r="B1439" i="22" s="1"/>
  <c r="C1439" i="22" s="1"/>
  <c r="W1438" i="22"/>
  <c r="U1438" i="22"/>
  <c r="S1438" i="22"/>
  <c r="R1438" i="22"/>
  <c r="L1438" i="22"/>
  <c r="I1438" i="22"/>
  <c r="F1438" i="22"/>
  <c r="E1438" i="22"/>
  <c r="A1438" i="22"/>
  <c r="B1438" i="22" s="1"/>
  <c r="C1438" i="22" s="1"/>
  <c r="W1437" i="22"/>
  <c r="U1437" i="22"/>
  <c r="S1437" i="22"/>
  <c r="R1437" i="22"/>
  <c r="L1437" i="22"/>
  <c r="I1437" i="22"/>
  <c r="F1437" i="22"/>
  <c r="E1437" i="22"/>
  <c r="A1437" i="22"/>
  <c r="B1437" i="22" s="1"/>
  <c r="C1437" i="22" s="1"/>
  <c r="W1436" i="22"/>
  <c r="U1436" i="22"/>
  <c r="S1436" i="22"/>
  <c r="R1436" i="22"/>
  <c r="L1436" i="22"/>
  <c r="I1436" i="22"/>
  <c r="F1436" i="22"/>
  <c r="E1436" i="22"/>
  <c r="A1436" i="22"/>
  <c r="B1436" i="22" s="1"/>
  <c r="C1436" i="22" s="1"/>
  <c r="W1435" i="22"/>
  <c r="U1435" i="22"/>
  <c r="S1435" i="22"/>
  <c r="R1435" i="22"/>
  <c r="L1435" i="22"/>
  <c r="I1435" i="22"/>
  <c r="F1435" i="22"/>
  <c r="E1435" i="22"/>
  <c r="A1435" i="22"/>
  <c r="B1435" i="22" s="1"/>
  <c r="C1435" i="22" s="1"/>
  <c r="W1434" i="22"/>
  <c r="U1434" i="22"/>
  <c r="S1434" i="22"/>
  <c r="R1434" i="22"/>
  <c r="L1434" i="22"/>
  <c r="I1434" i="22"/>
  <c r="F1434" i="22"/>
  <c r="E1434" i="22"/>
  <c r="A1434" i="22"/>
  <c r="B1434" i="22" s="1"/>
  <c r="C1434" i="22" s="1"/>
  <c r="W1433" i="22"/>
  <c r="U1433" i="22"/>
  <c r="S1433" i="22"/>
  <c r="R1433" i="22"/>
  <c r="L1433" i="22"/>
  <c r="I1433" i="22"/>
  <c r="F1433" i="22"/>
  <c r="E1433" i="22"/>
  <c r="A1433" i="22"/>
  <c r="B1433" i="22" s="1"/>
  <c r="C1433" i="22" s="1"/>
  <c r="W1432" i="22"/>
  <c r="U1432" i="22"/>
  <c r="S1432" i="22"/>
  <c r="R1432" i="22"/>
  <c r="L1432" i="22"/>
  <c r="I1432" i="22"/>
  <c r="F1432" i="22"/>
  <c r="E1432" i="22"/>
  <c r="A1432" i="22"/>
  <c r="B1432" i="22" s="1"/>
  <c r="C1432" i="22" s="1"/>
  <c r="W1431" i="22"/>
  <c r="U1431" i="22"/>
  <c r="S1431" i="22"/>
  <c r="R1431" i="22"/>
  <c r="L1431" i="22"/>
  <c r="I1431" i="22"/>
  <c r="F1431" i="22"/>
  <c r="E1431" i="22"/>
  <c r="A1431" i="22"/>
  <c r="B1431" i="22" s="1"/>
  <c r="C1431" i="22" s="1"/>
  <c r="W1430" i="22"/>
  <c r="U1430" i="22"/>
  <c r="S1430" i="22"/>
  <c r="R1430" i="22"/>
  <c r="L1430" i="22"/>
  <c r="I1430" i="22"/>
  <c r="F1430" i="22"/>
  <c r="E1430" i="22"/>
  <c r="A1430" i="22"/>
  <c r="B1430" i="22" s="1"/>
  <c r="C1430" i="22" s="1"/>
  <c r="W1429" i="22"/>
  <c r="U1429" i="22"/>
  <c r="S1429" i="22"/>
  <c r="R1429" i="22"/>
  <c r="L1429" i="22"/>
  <c r="I1429" i="22"/>
  <c r="F1429" i="22"/>
  <c r="E1429" i="22"/>
  <c r="A1429" i="22"/>
  <c r="B1429" i="22" s="1"/>
  <c r="C1429" i="22" s="1"/>
  <c r="W1428" i="22"/>
  <c r="U1428" i="22"/>
  <c r="S1428" i="22"/>
  <c r="R1428" i="22"/>
  <c r="L1428" i="22"/>
  <c r="I1428" i="22"/>
  <c r="F1428" i="22"/>
  <c r="E1428" i="22"/>
  <c r="A1428" i="22"/>
  <c r="B1428" i="22" s="1"/>
  <c r="C1428" i="22" s="1"/>
  <c r="W1427" i="22"/>
  <c r="U1427" i="22"/>
  <c r="S1427" i="22"/>
  <c r="R1427" i="22"/>
  <c r="L1427" i="22"/>
  <c r="I1427" i="22"/>
  <c r="F1427" i="22"/>
  <c r="E1427" i="22"/>
  <c r="A1427" i="22"/>
  <c r="B1427" i="22" s="1"/>
  <c r="C1427" i="22" s="1"/>
  <c r="W1426" i="22"/>
  <c r="U1426" i="22"/>
  <c r="S1426" i="22"/>
  <c r="R1426" i="22"/>
  <c r="L1426" i="22"/>
  <c r="I1426" i="22"/>
  <c r="F1426" i="22"/>
  <c r="E1426" i="22"/>
  <c r="A1426" i="22"/>
  <c r="B1426" i="22" s="1"/>
  <c r="C1426" i="22" s="1"/>
  <c r="W1425" i="22"/>
  <c r="U1425" i="22"/>
  <c r="S1425" i="22"/>
  <c r="R1425" i="22"/>
  <c r="L1425" i="22"/>
  <c r="I1425" i="22"/>
  <c r="F1425" i="22"/>
  <c r="E1425" i="22"/>
  <c r="A1425" i="22"/>
  <c r="B1425" i="22" s="1"/>
  <c r="C1425" i="22" s="1"/>
  <c r="W1424" i="22"/>
  <c r="U1424" i="22"/>
  <c r="S1424" i="22"/>
  <c r="R1424" i="22"/>
  <c r="L1424" i="22"/>
  <c r="I1424" i="22"/>
  <c r="F1424" i="22"/>
  <c r="E1424" i="22"/>
  <c r="A1424" i="22"/>
  <c r="B1424" i="22" s="1"/>
  <c r="C1424" i="22" s="1"/>
  <c r="W1423" i="22"/>
  <c r="U1423" i="22"/>
  <c r="S1423" i="22"/>
  <c r="R1423" i="22"/>
  <c r="L1423" i="22"/>
  <c r="I1423" i="22"/>
  <c r="F1423" i="22"/>
  <c r="E1423" i="22"/>
  <c r="A1423" i="22"/>
  <c r="B1423" i="22" s="1"/>
  <c r="C1423" i="22" s="1"/>
  <c r="W1422" i="22"/>
  <c r="U1422" i="22"/>
  <c r="S1422" i="22"/>
  <c r="R1422" i="22"/>
  <c r="L1422" i="22"/>
  <c r="I1422" i="22"/>
  <c r="F1422" i="22"/>
  <c r="E1422" i="22"/>
  <c r="A1422" i="22"/>
  <c r="B1422" i="22" s="1"/>
  <c r="C1422" i="22" s="1"/>
  <c r="W1421" i="22"/>
  <c r="U1421" i="22"/>
  <c r="S1421" i="22"/>
  <c r="R1421" i="22"/>
  <c r="L1421" i="22"/>
  <c r="I1421" i="22"/>
  <c r="F1421" i="22"/>
  <c r="E1421" i="22"/>
  <c r="A1421" i="22"/>
  <c r="B1421" i="22" s="1"/>
  <c r="C1421" i="22" s="1"/>
  <c r="W1420" i="22"/>
  <c r="U1420" i="22"/>
  <c r="S1420" i="22"/>
  <c r="R1420" i="22"/>
  <c r="L1420" i="22"/>
  <c r="I1420" i="22"/>
  <c r="F1420" i="22"/>
  <c r="E1420" i="22"/>
  <c r="A1420" i="22"/>
  <c r="B1420" i="22" s="1"/>
  <c r="C1420" i="22" s="1"/>
  <c r="W1419" i="22"/>
  <c r="U1419" i="22"/>
  <c r="S1419" i="22"/>
  <c r="R1419" i="22"/>
  <c r="L1419" i="22"/>
  <c r="I1419" i="22"/>
  <c r="F1419" i="22"/>
  <c r="E1419" i="22"/>
  <c r="A1419" i="22"/>
  <c r="B1419" i="22" s="1"/>
  <c r="C1419" i="22" s="1"/>
  <c r="W1418" i="22"/>
  <c r="U1418" i="22"/>
  <c r="S1418" i="22"/>
  <c r="R1418" i="22"/>
  <c r="L1418" i="22"/>
  <c r="I1418" i="22"/>
  <c r="F1418" i="22"/>
  <c r="E1418" i="22"/>
  <c r="A1418" i="22"/>
  <c r="B1418" i="22" s="1"/>
  <c r="C1418" i="22" s="1"/>
  <c r="W1417" i="22"/>
  <c r="U1417" i="22"/>
  <c r="S1417" i="22"/>
  <c r="R1417" i="22"/>
  <c r="L1417" i="22"/>
  <c r="I1417" i="22"/>
  <c r="F1417" i="22"/>
  <c r="E1417" i="22"/>
  <c r="A1417" i="22"/>
  <c r="B1417" i="22" s="1"/>
  <c r="C1417" i="22" s="1"/>
  <c r="W1416" i="22"/>
  <c r="U1416" i="22"/>
  <c r="S1416" i="22"/>
  <c r="R1416" i="22"/>
  <c r="L1416" i="22"/>
  <c r="I1416" i="22"/>
  <c r="F1416" i="22"/>
  <c r="E1416" i="22"/>
  <c r="A1416" i="22"/>
  <c r="B1416" i="22" s="1"/>
  <c r="C1416" i="22" s="1"/>
  <c r="W1415" i="22"/>
  <c r="U1415" i="22"/>
  <c r="S1415" i="22"/>
  <c r="R1415" i="22"/>
  <c r="L1415" i="22"/>
  <c r="I1415" i="22"/>
  <c r="F1415" i="22"/>
  <c r="E1415" i="22"/>
  <c r="A1415" i="22"/>
  <c r="B1415" i="22" s="1"/>
  <c r="C1415" i="22" s="1"/>
  <c r="W1414" i="22"/>
  <c r="U1414" i="22"/>
  <c r="S1414" i="22"/>
  <c r="R1414" i="22"/>
  <c r="L1414" i="22"/>
  <c r="I1414" i="22"/>
  <c r="F1414" i="22"/>
  <c r="E1414" i="22"/>
  <c r="A1414" i="22"/>
  <c r="B1414" i="22" s="1"/>
  <c r="C1414" i="22" s="1"/>
  <c r="W1413" i="22"/>
  <c r="U1413" i="22"/>
  <c r="S1413" i="22"/>
  <c r="R1413" i="22"/>
  <c r="L1413" i="22"/>
  <c r="I1413" i="22"/>
  <c r="F1413" i="22"/>
  <c r="E1413" i="22"/>
  <c r="A1413" i="22"/>
  <c r="B1413" i="22" s="1"/>
  <c r="C1413" i="22" s="1"/>
  <c r="W1412" i="22"/>
  <c r="U1412" i="22"/>
  <c r="S1412" i="22"/>
  <c r="R1412" i="22"/>
  <c r="L1412" i="22"/>
  <c r="I1412" i="22"/>
  <c r="F1412" i="22"/>
  <c r="E1412" i="22"/>
  <c r="A1412" i="22"/>
  <c r="B1412" i="22" s="1"/>
  <c r="C1412" i="22" s="1"/>
  <c r="W1411" i="22"/>
  <c r="U1411" i="22"/>
  <c r="S1411" i="22"/>
  <c r="R1411" i="22"/>
  <c r="L1411" i="22"/>
  <c r="I1411" i="22"/>
  <c r="F1411" i="22"/>
  <c r="E1411" i="22"/>
  <c r="A1411" i="22"/>
  <c r="B1411" i="22" s="1"/>
  <c r="C1411" i="22" s="1"/>
  <c r="W1410" i="22"/>
  <c r="U1410" i="22"/>
  <c r="S1410" i="22"/>
  <c r="R1410" i="22"/>
  <c r="L1410" i="22"/>
  <c r="I1410" i="22"/>
  <c r="F1410" i="22"/>
  <c r="E1410" i="22"/>
  <c r="A1410" i="22"/>
  <c r="B1410" i="22" s="1"/>
  <c r="C1410" i="22" s="1"/>
  <c r="W1409" i="22"/>
  <c r="U1409" i="22"/>
  <c r="S1409" i="22"/>
  <c r="R1409" i="22"/>
  <c r="L1409" i="22"/>
  <c r="I1409" i="22"/>
  <c r="F1409" i="22"/>
  <c r="E1409" i="22"/>
  <c r="A1409" i="22"/>
  <c r="B1409" i="22" s="1"/>
  <c r="C1409" i="22" s="1"/>
  <c r="W1408" i="22"/>
  <c r="U1408" i="22"/>
  <c r="S1408" i="22"/>
  <c r="R1408" i="22"/>
  <c r="L1408" i="22"/>
  <c r="I1408" i="22"/>
  <c r="F1408" i="22"/>
  <c r="E1408" i="22"/>
  <c r="A1408" i="22"/>
  <c r="B1408" i="22" s="1"/>
  <c r="C1408" i="22" s="1"/>
  <c r="W1407" i="22"/>
  <c r="U1407" i="22"/>
  <c r="S1407" i="22"/>
  <c r="R1407" i="22"/>
  <c r="L1407" i="22"/>
  <c r="I1407" i="22"/>
  <c r="F1407" i="22"/>
  <c r="E1407" i="22"/>
  <c r="A1407" i="22"/>
  <c r="B1407" i="22" s="1"/>
  <c r="C1407" i="22" s="1"/>
  <c r="W1406" i="22"/>
  <c r="U1406" i="22"/>
  <c r="S1406" i="22"/>
  <c r="R1406" i="22"/>
  <c r="L1406" i="22"/>
  <c r="I1406" i="22"/>
  <c r="F1406" i="22"/>
  <c r="E1406" i="22"/>
  <c r="A1406" i="22"/>
  <c r="B1406" i="22" s="1"/>
  <c r="C1406" i="22" s="1"/>
  <c r="W1405" i="22"/>
  <c r="U1405" i="22"/>
  <c r="S1405" i="22"/>
  <c r="R1405" i="22"/>
  <c r="L1405" i="22"/>
  <c r="I1405" i="22"/>
  <c r="F1405" i="22"/>
  <c r="E1405" i="22"/>
  <c r="A1405" i="22"/>
  <c r="B1405" i="22" s="1"/>
  <c r="C1405" i="22" s="1"/>
  <c r="W1404" i="22"/>
  <c r="U1404" i="22"/>
  <c r="S1404" i="22"/>
  <c r="R1404" i="22"/>
  <c r="L1404" i="22"/>
  <c r="I1404" i="22"/>
  <c r="F1404" i="22"/>
  <c r="E1404" i="22"/>
  <c r="A1404" i="22"/>
  <c r="B1404" i="22" s="1"/>
  <c r="C1404" i="22" s="1"/>
  <c r="W1403" i="22"/>
  <c r="U1403" i="22"/>
  <c r="S1403" i="22"/>
  <c r="R1403" i="22"/>
  <c r="L1403" i="22"/>
  <c r="I1403" i="22"/>
  <c r="F1403" i="22"/>
  <c r="E1403" i="22"/>
  <c r="A1403" i="22"/>
  <c r="B1403" i="22" s="1"/>
  <c r="C1403" i="22" s="1"/>
  <c r="W1402" i="22"/>
  <c r="U1402" i="22"/>
  <c r="S1402" i="22"/>
  <c r="R1402" i="22"/>
  <c r="L1402" i="22"/>
  <c r="I1402" i="22"/>
  <c r="F1402" i="22"/>
  <c r="E1402" i="22"/>
  <c r="A1402" i="22"/>
  <c r="B1402" i="22" s="1"/>
  <c r="C1402" i="22" s="1"/>
  <c r="W1401" i="22"/>
  <c r="U1401" i="22"/>
  <c r="S1401" i="22"/>
  <c r="R1401" i="22"/>
  <c r="L1401" i="22"/>
  <c r="I1401" i="22"/>
  <c r="F1401" i="22"/>
  <c r="E1401" i="22"/>
  <c r="A1401" i="22"/>
  <c r="B1401" i="22" s="1"/>
  <c r="C1401" i="22" s="1"/>
  <c r="W1400" i="22"/>
  <c r="U1400" i="22"/>
  <c r="S1400" i="22"/>
  <c r="R1400" i="22"/>
  <c r="L1400" i="22"/>
  <c r="I1400" i="22"/>
  <c r="F1400" i="22"/>
  <c r="E1400" i="22"/>
  <c r="A1400" i="22"/>
  <c r="B1400" i="22" s="1"/>
  <c r="C1400" i="22" s="1"/>
  <c r="W1399" i="22"/>
  <c r="U1399" i="22"/>
  <c r="S1399" i="22"/>
  <c r="R1399" i="22"/>
  <c r="L1399" i="22"/>
  <c r="I1399" i="22"/>
  <c r="F1399" i="22"/>
  <c r="E1399" i="22"/>
  <c r="A1399" i="22"/>
  <c r="B1399" i="22" s="1"/>
  <c r="C1399" i="22" s="1"/>
  <c r="W1398" i="22"/>
  <c r="U1398" i="22"/>
  <c r="S1398" i="22"/>
  <c r="R1398" i="22"/>
  <c r="L1398" i="22"/>
  <c r="I1398" i="22"/>
  <c r="F1398" i="22"/>
  <c r="E1398" i="22"/>
  <c r="A1398" i="22"/>
  <c r="B1398" i="22" s="1"/>
  <c r="C1398" i="22" s="1"/>
  <c r="W1397" i="22"/>
  <c r="U1397" i="22"/>
  <c r="S1397" i="22"/>
  <c r="R1397" i="22"/>
  <c r="L1397" i="22"/>
  <c r="I1397" i="22"/>
  <c r="F1397" i="22"/>
  <c r="E1397" i="22"/>
  <c r="A1397" i="22"/>
  <c r="B1397" i="22" s="1"/>
  <c r="C1397" i="22" s="1"/>
  <c r="W1396" i="22"/>
  <c r="U1396" i="22"/>
  <c r="S1396" i="22"/>
  <c r="R1396" i="22"/>
  <c r="L1396" i="22"/>
  <c r="I1396" i="22"/>
  <c r="F1396" i="22"/>
  <c r="E1396" i="22"/>
  <c r="B1396" i="22"/>
  <c r="C1396" i="22" s="1"/>
  <c r="A1396" i="22"/>
  <c r="W1395" i="22"/>
  <c r="U1395" i="22"/>
  <c r="S1395" i="22"/>
  <c r="R1395" i="22"/>
  <c r="L1395" i="22"/>
  <c r="I1395" i="22"/>
  <c r="F1395" i="22"/>
  <c r="E1395" i="22"/>
  <c r="A1395" i="22"/>
  <c r="B1395" i="22" s="1"/>
  <c r="C1395" i="22" s="1"/>
  <c r="W1394" i="22"/>
  <c r="U1394" i="22"/>
  <c r="S1394" i="22"/>
  <c r="R1394" i="22"/>
  <c r="L1394" i="22"/>
  <c r="I1394" i="22"/>
  <c r="F1394" i="22"/>
  <c r="E1394" i="22"/>
  <c r="A1394" i="22"/>
  <c r="B1394" i="22" s="1"/>
  <c r="C1394" i="22" s="1"/>
  <c r="W1393" i="22"/>
  <c r="U1393" i="22"/>
  <c r="S1393" i="22"/>
  <c r="R1393" i="22"/>
  <c r="L1393" i="22"/>
  <c r="I1393" i="22"/>
  <c r="F1393" i="22"/>
  <c r="E1393" i="22"/>
  <c r="B1393" i="22"/>
  <c r="C1393" i="22" s="1"/>
  <c r="A1393" i="22"/>
  <c r="W1392" i="22"/>
  <c r="U1392" i="22"/>
  <c r="S1392" i="22"/>
  <c r="R1392" i="22"/>
  <c r="L1392" i="22"/>
  <c r="I1392" i="22"/>
  <c r="F1392" i="22"/>
  <c r="E1392" i="22"/>
  <c r="A1392" i="22"/>
  <c r="B1392" i="22" s="1"/>
  <c r="C1392" i="22" s="1"/>
  <c r="W1391" i="22"/>
  <c r="U1391" i="22"/>
  <c r="S1391" i="22"/>
  <c r="R1391" i="22"/>
  <c r="L1391" i="22"/>
  <c r="I1391" i="22"/>
  <c r="F1391" i="22"/>
  <c r="E1391" i="22"/>
  <c r="A1391" i="22"/>
  <c r="B1391" i="22" s="1"/>
  <c r="C1391" i="22" s="1"/>
  <c r="W1390" i="22"/>
  <c r="U1390" i="22"/>
  <c r="S1390" i="22"/>
  <c r="R1390" i="22"/>
  <c r="L1390" i="22"/>
  <c r="I1390" i="22"/>
  <c r="F1390" i="22"/>
  <c r="E1390" i="22"/>
  <c r="A1390" i="22"/>
  <c r="B1390" i="22" s="1"/>
  <c r="C1390" i="22" s="1"/>
  <c r="W1389" i="22"/>
  <c r="U1389" i="22"/>
  <c r="S1389" i="22"/>
  <c r="R1389" i="22"/>
  <c r="L1389" i="22"/>
  <c r="I1389" i="22"/>
  <c r="F1389" i="22"/>
  <c r="E1389" i="22"/>
  <c r="A1389" i="22"/>
  <c r="B1389" i="22" s="1"/>
  <c r="C1389" i="22" s="1"/>
  <c r="W1388" i="22"/>
  <c r="U1388" i="22"/>
  <c r="S1388" i="22"/>
  <c r="R1388" i="22"/>
  <c r="L1388" i="22"/>
  <c r="I1388" i="22"/>
  <c r="F1388" i="22"/>
  <c r="E1388" i="22"/>
  <c r="A1388" i="22"/>
  <c r="B1388" i="22" s="1"/>
  <c r="C1388" i="22" s="1"/>
  <c r="W1387" i="22"/>
  <c r="U1387" i="22"/>
  <c r="S1387" i="22"/>
  <c r="R1387" i="22"/>
  <c r="L1387" i="22"/>
  <c r="I1387" i="22"/>
  <c r="F1387" i="22"/>
  <c r="E1387" i="22"/>
  <c r="A1387" i="22"/>
  <c r="B1387" i="22" s="1"/>
  <c r="C1387" i="22" s="1"/>
  <c r="W1386" i="22"/>
  <c r="U1386" i="22"/>
  <c r="S1386" i="22"/>
  <c r="R1386" i="22"/>
  <c r="L1386" i="22"/>
  <c r="I1386" i="22"/>
  <c r="F1386" i="22"/>
  <c r="E1386" i="22"/>
  <c r="A1386" i="22"/>
  <c r="B1386" i="22" s="1"/>
  <c r="C1386" i="22" s="1"/>
  <c r="W1385" i="22"/>
  <c r="U1385" i="22"/>
  <c r="S1385" i="22"/>
  <c r="R1385" i="22"/>
  <c r="L1385" i="22"/>
  <c r="I1385" i="22"/>
  <c r="F1385" i="22"/>
  <c r="E1385" i="22"/>
  <c r="A1385" i="22"/>
  <c r="B1385" i="22" s="1"/>
  <c r="C1385" i="22" s="1"/>
  <c r="W1384" i="22"/>
  <c r="U1384" i="22"/>
  <c r="S1384" i="22"/>
  <c r="R1384" i="22"/>
  <c r="L1384" i="22"/>
  <c r="I1384" i="22"/>
  <c r="F1384" i="22"/>
  <c r="E1384" i="22"/>
  <c r="A1384" i="22"/>
  <c r="B1384" i="22" s="1"/>
  <c r="C1384" i="22" s="1"/>
  <c r="W1383" i="22"/>
  <c r="U1383" i="22"/>
  <c r="S1383" i="22"/>
  <c r="R1383" i="22"/>
  <c r="L1383" i="22"/>
  <c r="I1383" i="22"/>
  <c r="F1383" i="22"/>
  <c r="E1383" i="22"/>
  <c r="A1383" i="22"/>
  <c r="B1383" i="22" s="1"/>
  <c r="C1383" i="22" s="1"/>
  <c r="W1382" i="22"/>
  <c r="U1382" i="22"/>
  <c r="S1382" i="22"/>
  <c r="R1382" i="22"/>
  <c r="L1382" i="22"/>
  <c r="I1382" i="22"/>
  <c r="F1382" i="22"/>
  <c r="E1382" i="22"/>
  <c r="A1382" i="22"/>
  <c r="B1382" i="22" s="1"/>
  <c r="C1382" i="22" s="1"/>
  <c r="W1381" i="22"/>
  <c r="U1381" i="22"/>
  <c r="S1381" i="22"/>
  <c r="R1381" i="22"/>
  <c r="L1381" i="22"/>
  <c r="I1381" i="22"/>
  <c r="F1381" i="22"/>
  <c r="E1381" i="22"/>
  <c r="A1381" i="22"/>
  <c r="B1381" i="22" s="1"/>
  <c r="C1381" i="22" s="1"/>
  <c r="W1380" i="22"/>
  <c r="U1380" i="22"/>
  <c r="S1380" i="22"/>
  <c r="R1380" i="22"/>
  <c r="L1380" i="22"/>
  <c r="I1380" i="22"/>
  <c r="F1380" i="22"/>
  <c r="E1380" i="22"/>
  <c r="A1380" i="22"/>
  <c r="B1380" i="22" s="1"/>
  <c r="C1380" i="22" s="1"/>
  <c r="W1379" i="22"/>
  <c r="U1379" i="22"/>
  <c r="S1379" i="22"/>
  <c r="R1379" i="22"/>
  <c r="L1379" i="22"/>
  <c r="I1379" i="22"/>
  <c r="F1379" i="22"/>
  <c r="E1379" i="22"/>
  <c r="A1379" i="22"/>
  <c r="B1379" i="22" s="1"/>
  <c r="C1379" i="22" s="1"/>
  <c r="W1378" i="22"/>
  <c r="U1378" i="22"/>
  <c r="S1378" i="22"/>
  <c r="R1378" i="22"/>
  <c r="L1378" i="22"/>
  <c r="I1378" i="22"/>
  <c r="F1378" i="22"/>
  <c r="E1378" i="22"/>
  <c r="A1378" i="22"/>
  <c r="B1378" i="22" s="1"/>
  <c r="C1378" i="22" s="1"/>
  <c r="W1377" i="22"/>
  <c r="U1377" i="22"/>
  <c r="S1377" i="22"/>
  <c r="R1377" i="22"/>
  <c r="L1377" i="22"/>
  <c r="I1377" i="22"/>
  <c r="F1377" i="22"/>
  <c r="E1377" i="22"/>
  <c r="A1377" i="22"/>
  <c r="B1377" i="22" s="1"/>
  <c r="C1377" i="22" s="1"/>
  <c r="W1376" i="22"/>
  <c r="U1376" i="22"/>
  <c r="S1376" i="22"/>
  <c r="R1376" i="22"/>
  <c r="L1376" i="22"/>
  <c r="I1376" i="22"/>
  <c r="F1376" i="22"/>
  <c r="E1376" i="22"/>
  <c r="A1376" i="22"/>
  <c r="B1376" i="22" s="1"/>
  <c r="C1376" i="22" s="1"/>
  <c r="W1375" i="22"/>
  <c r="U1375" i="22"/>
  <c r="S1375" i="22"/>
  <c r="R1375" i="22"/>
  <c r="L1375" i="22"/>
  <c r="I1375" i="22"/>
  <c r="F1375" i="22"/>
  <c r="E1375" i="22"/>
  <c r="A1375" i="22"/>
  <c r="B1375" i="22" s="1"/>
  <c r="C1375" i="22" s="1"/>
  <c r="W1374" i="22"/>
  <c r="U1374" i="22"/>
  <c r="S1374" i="22"/>
  <c r="R1374" i="22"/>
  <c r="L1374" i="22"/>
  <c r="I1374" i="22"/>
  <c r="F1374" i="22"/>
  <c r="E1374" i="22"/>
  <c r="A1374" i="22"/>
  <c r="B1374" i="22" s="1"/>
  <c r="C1374" i="22" s="1"/>
  <c r="W1373" i="22"/>
  <c r="U1373" i="22"/>
  <c r="S1373" i="22"/>
  <c r="R1373" i="22"/>
  <c r="L1373" i="22"/>
  <c r="I1373" i="22"/>
  <c r="F1373" i="22"/>
  <c r="E1373" i="22"/>
  <c r="A1373" i="22"/>
  <c r="B1373" i="22" s="1"/>
  <c r="C1373" i="22" s="1"/>
  <c r="W1372" i="22"/>
  <c r="U1372" i="22"/>
  <c r="S1372" i="22"/>
  <c r="R1372" i="22"/>
  <c r="L1372" i="22"/>
  <c r="I1372" i="22"/>
  <c r="F1372" i="22"/>
  <c r="E1372" i="22"/>
  <c r="A1372" i="22"/>
  <c r="B1372" i="22" s="1"/>
  <c r="C1372" i="22" s="1"/>
  <c r="W1371" i="22"/>
  <c r="U1371" i="22"/>
  <c r="S1371" i="22"/>
  <c r="R1371" i="22"/>
  <c r="L1371" i="22"/>
  <c r="I1371" i="22"/>
  <c r="F1371" i="22"/>
  <c r="E1371" i="22"/>
  <c r="A1371" i="22"/>
  <c r="B1371" i="22" s="1"/>
  <c r="C1371" i="22" s="1"/>
  <c r="W1370" i="22"/>
  <c r="U1370" i="22"/>
  <c r="S1370" i="22"/>
  <c r="R1370" i="22"/>
  <c r="L1370" i="22"/>
  <c r="I1370" i="22"/>
  <c r="F1370" i="22"/>
  <c r="E1370" i="22"/>
  <c r="A1370" i="22"/>
  <c r="B1370" i="22" s="1"/>
  <c r="C1370" i="22" s="1"/>
  <c r="W1369" i="22"/>
  <c r="U1369" i="22"/>
  <c r="S1369" i="22"/>
  <c r="R1369" i="22"/>
  <c r="L1369" i="22"/>
  <c r="I1369" i="22"/>
  <c r="F1369" i="22"/>
  <c r="E1369" i="22"/>
  <c r="A1369" i="22"/>
  <c r="B1369" i="22" s="1"/>
  <c r="C1369" i="22" s="1"/>
  <c r="W1368" i="22"/>
  <c r="U1368" i="22"/>
  <c r="S1368" i="22"/>
  <c r="R1368" i="22"/>
  <c r="L1368" i="22"/>
  <c r="I1368" i="22"/>
  <c r="F1368" i="22"/>
  <c r="E1368" i="22"/>
  <c r="A1368" i="22"/>
  <c r="B1368" i="22" s="1"/>
  <c r="C1368" i="22" s="1"/>
  <c r="W1367" i="22"/>
  <c r="U1367" i="22"/>
  <c r="S1367" i="22"/>
  <c r="R1367" i="22"/>
  <c r="L1367" i="22"/>
  <c r="I1367" i="22"/>
  <c r="F1367" i="22"/>
  <c r="E1367" i="22"/>
  <c r="A1367" i="22"/>
  <c r="B1367" i="22" s="1"/>
  <c r="C1367" i="22" s="1"/>
  <c r="W1366" i="22"/>
  <c r="U1366" i="22"/>
  <c r="S1366" i="22"/>
  <c r="R1366" i="22"/>
  <c r="L1366" i="22"/>
  <c r="I1366" i="22"/>
  <c r="F1366" i="22"/>
  <c r="E1366" i="22"/>
  <c r="A1366" i="22"/>
  <c r="B1366" i="22" s="1"/>
  <c r="C1366" i="22" s="1"/>
  <c r="W1365" i="22"/>
  <c r="U1365" i="22"/>
  <c r="S1365" i="22"/>
  <c r="R1365" i="22"/>
  <c r="L1365" i="22"/>
  <c r="I1365" i="22"/>
  <c r="F1365" i="22"/>
  <c r="E1365" i="22"/>
  <c r="A1365" i="22"/>
  <c r="B1365" i="22" s="1"/>
  <c r="C1365" i="22" s="1"/>
  <c r="W1364" i="22"/>
  <c r="U1364" i="22"/>
  <c r="S1364" i="22"/>
  <c r="R1364" i="22"/>
  <c r="L1364" i="22"/>
  <c r="I1364" i="22"/>
  <c r="F1364" i="22"/>
  <c r="E1364" i="22"/>
  <c r="A1364" i="22"/>
  <c r="B1364" i="22" s="1"/>
  <c r="C1364" i="22" s="1"/>
  <c r="W1363" i="22"/>
  <c r="U1363" i="22"/>
  <c r="S1363" i="22"/>
  <c r="R1363" i="22"/>
  <c r="L1363" i="22"/>
  <c r="I1363" i="22"/>
  <c r="F1363" i="22"/>
  <c r="E1363" i="22"/>
  <c r="A1363" i="22"/>
  <c r="B1363" i="22" s="1"/>
  <c r="C1363" i="22" s="1"/>
  <c r="W1362" i="22"/>
  <c r="U1362" i="22"/>
  <c r="S1362" i="22"/>
  <c r="R1362" i="22"/>
  <c r="L1362" i="22"/>
  <c r="I1362" i="22"/>
  <c r="F1362" i="22"/>
  <c r="E1362" i="22"/>
  <c r="A1362" i="22"/>
  <c r="B1362" i="22" s="1"/>
  <c r="C1362" i="22" s="1"/>
  <c r="W1361" i="22"/>
  <c r="U1361" i="22"/>
  <c r="S1361" i="22"/>
  <c r="R1361" i="22"/>
  <c r="L1361" i="22"/>
  <c r="I1361" i="22"/>
  <c r="F1361" i="22"/>
  <c r="E1361" i="22"/>
  <c r="A1361" i="22"/>
  <c r="B1361" i="22" s="1"/>
  <c r="C1361" i="22" s="1"/>
  <c r="W1360" i="22"/>
  <c r="U1360" i="22"/>
  <c r="S1360" i="22"/>
  <c r="R1360" i="22"/>
  <c r="L1360" i="22"/>
  <c r="I1360" i="22"/>
  <c r="F1360" i="22"/>
  <c r="E1360" i="22"/>
  <c r="A1360" i="22"/>
  <c r="B1360" i="22" s="1"/>
  <c r="C1360" i="22" s="1"/>
  <c r="W1359" i="22"/>
  <c r="U1359" i="22"/>
  <c r="S1359" i="22"/>
  <c r="R1359" i="22"/>
  <c r="L1359" i="22"/>
  <c r="I1359" i="22"/>
  <c r="F1359" i="22"/>
  <c r="E1359" i="22"/>
  <c r="A1359" i="22"/>
  <c r="B1359" i="22" s="1"/>
  <c r="C1359" i="22" s="1"/>
  <c r="W1358" i="22"/>
  <c r="U1358" i="22"/>
  <c r="S1358" i="22"/>
  <c r="R1358" i="22"/>
  <c r="L1358" i="22"/>
  <c r="I1358" i="22"/>
  <c r="F1358" i="22"/>
  <c r="E1358" i="22"/>
  <c r="A1358" i="22"/>
  <c r="B1358" i="22" s="1"/>
  <c r="C1358" i="22" s="1"/>
  <c r="W1357" i="22"/>
  <c r="U1357" i="22"/>
  <c r="S1357" i="22"/>
  <c r="R1357" i="22"/>
  <c r="L1357" i="22"/>
  <c r="I1357" i="22"/>
  <c r="F1357" i="22"/>
  <c r="E1357" i="22"/>
  <c r="A1357" i="22"/>
  <c r="B1357" i="22" s="1"/>
  <c r="C1357" i="22" s="1"/>
  <c r="W1356" i="22"/>
  <c r="U1356" i="22"/>
  <c r="S1356" i="22"/>
  <c r="R1356" i="22"/>
  <c r="L1356" i="22"/>
  <c r="I1356" i="22"/>
  <c r="F1356" i="22"/>
  <c r="E1356" i="22"/>
  <c r="A1356" i="22"/>
  <c r="B1356" i="22" s="1"/>
  <c r="C1356" i="22" s="1"/>
  <c r="W1355" i="22"/>
  <c r="U1355" i="22"/>
  <c r="S1355" i="22"/>
  <c r="R1355" i="22"/>
  <c r="L1355" i="22"/>
  <c r="I1355" i="22"/>
  <c r="F1355" i="22"/>
  <c r="E1355" i="22"/>
  <c r="A1355" i="22"/>
  <c r="B1355" i="22" s="1"/>
  <c r="C1355" i="22" s="1"/>
  <c r="W1354" i="22"/>
  <c r="U1354" i="22"/>
  <c r="S1354" i="22"/>
  <c r="R1354" i="22"/>
  <c r="L1354" i="22"/>
  <c r="I1354" i="22"/>
  <c r="F1354" i="22"/>
  <c r="E1354" i="22"/>
  <c r="A1354" i="22"/>
  <c r="B1354" i="22" s="1"/>
  <c r="C1354" i="22" s="1"/>
  <c r="W1353" i="22"/>
  <c r="U1353" i="22"/>
  <c r="S1353" i="22"/>
  <c r="R1353" i="22"/>
  <c r="L1353" i="22"/>
  <c r="I1353" i="22"/>
  <c r="F1353" i="22"/>
  <c r="E1353" i="22"/>
  <c r="A1353" i="22"/>
  <c r="B1353" i="22" s="1"/>
  <c r="C1353" i="22" s="1"/>
  <c r="W1352" i="22"/>
  <c r="U1352" i="22"/>
  <c r="S1352" i="22"/>
  <c r="R1352" i="22"/>
  <c r="L1352" i="22"/>
  <c r="I1352" i="22"/>
  <c r="F1352" i="22"/>
  <c r="E1352" i="22"/>
  <c r="A1352" i="22"/>
  <c r="B1352" i="22" s="1"/>
  <c r="C1352" i="22" s="1"/>
  <c r="W1351" i="22"/>
  <c r="U1351" i="22"/>
  <c r="S1351" i="22"/>
  <c r="R1351" i="22"/>
  <c r="L1351" i="22"/>
  <c r="I1351" i="22"/>
  <c r="F1351" i="22"/>
  <c r="E1351" i="22"/>
  <c r="A1351" i="22"/>
  <c r="B1351" i="22" s="1"/>
  <c r="C1351" i="22" s="1"/>
  <c r="W1350" i="22"/>
  <c r="U1350" i="22"/>
  <c r="S1350" i="22"/>
  <c r="R1350" i="22"/>
  <c r="L1350" i="22"/>
  <c r="I1350" i="22"/>
  <c r="F1350" i="22"/>
  <c r="E1350" i="22"/>
  <c r="A1350" i="22"/>
  <c r="B1350" i="22" s="1"/>
  <c r="C1350" i="22" s="1"/>
  <c r="W1349" i="22"/>
  <c r="U1349" i="22"/>
  <c r="S1349" i="22"/>
  <c r="R1349" i="22"/>
  <c r="L1349" i="22"/>
  <c r="I1349" i="22"/>
  <c r="F1349" i="22"/>
  <c r="E1349" i="22"/>
  <c r="B1349" i="22"/>
  <c r="C1349" i="22" s="1"/>
  <c r="A1349" i="22"/>
  <c r="W1348" i="22"/>
  <c r="U1348" i="22"/>
  <c r="S1348" i="22"/>
  <c r="R1348" i="22"/>
  <c r="L1348" i="22"/>
  <c r="I1348" i="22"/>
  <c r="F1348" i="22"/>
  <c r="E1348" i="22"/>
  <c r="B1348" i="22"/>
  <c r="C1348" i="22" s="1"/>
  <c r="A1348" i="22"/>
  <c r="W1347" i="22"/>
  <c r="U1347" i="22"/>
  <c r="S1347" i="22"/>
  <c r="R1347" i="22"/>
  <c r="L1347" i="22"/>
  <c r="I1347" i="22"/>
  <c r="F1347" i="22"/>
  <c r="E1347" i="22"/>
  <c r="A1347" i="22"/>
  <c r="B1347" i="22" s="1"/>
  <c r="C1347" i="22" s="1"/>
  <c r="W1346" i="22"/>
  <c r="U1346" i="22"/>
  <c r="S1346" i="22"/>
  <c r="R1346" i="22"/>
  <c r="L1346" i="22"/>
  <c r="I1346" i="22"/>
  <c r="F1346" i="22"/>
  <c r="E1346" i="22"/>
  <c r="A1346" i="22"/>
  <c r="B1346" i="22" s="1"/>
  <c r="C1346" i="22" s="1"/>
  <c r="W1345" i="22"/>
  <c r="U1345" i="22"/>
  <c r="S1345" i="22"/>
  <c r="R1345" i="22"/>
  <c r="L1345" i="22"/>
  <c r="I1345" i="22"/>
  <c r="F1345" i="22"/>
  <c r="E1345" i="22"/>
  <c r="A1345" i="22"/>
  <c r="B1345" i="22" s="1"/>
  <c r="C1345" i="22" s="1"/>
  <c r="W1344" i="22"/>
  <c r="U1344" i="22"/>
  <c r="S1344" i="22"/>
  <c r="R1344" i="22"/>
  <c r="L1344" i="22"/>
  <c r="I1344" i="22"/>
  <c r="F1344" i="22"/>
  <c r="E1344" i="22"/>
  <c r="A1344" i="22"/>
  <c r="B1344" i="22" s="1"/>
  <c r="C1344" i="22" s="1"/>
  <c r="W1343" i="22"/>
  <c r="U1343" i="22"/>
  <c r="S1343" i="22"/>
  <c r="R1343" i="22"/>
  <c r="L1343" i="22"/>
  <c r="I1343" i="22"/>
  <c r="F1343" i="22"/>
  <c r="E1343" i="22"/>
  <c r="A1343" i="22"/>
  <c r="B1343" i="22" s="1"/>
  <c r="C1343" i="22" s="1"/>
  <c r="W1342" i="22"/>
  <c r="U1342" i="22"/>
  <c r="S1342" i="22"/>
  <c r="R1342" i="22"/>
  <c r="L1342" i="22"/>
  <c r="I1342" i="22"/>
  <c r="F1342" i="22"/>
  <c r="E1342" i="22"/>
  <c r="A1342" i="22"/>
  <c r="B1342" i="22" s="1"/>
  <c r="C1342" i="22" s="1"/>
  <c r="W1341" i="22"/>
  <c r="U1341" i="22"/>
  <c r="S1341" i="22"/>
  <c r="R1341" i="22"/>
  <c r="L1341" i="22"/>
  <c r="I1341" i="22"/>
  <c r="F1341" i="22"/>
  <c r="E1341" i="22"/>
  <c r="A1341" i="22"/>
  <c r="B1341" i="22" s="1"/>
  <c r="C1341" i="22" s="1"/>
  <c r="W1340" i="22"/>
  <c r="U1340" i="22"/>
  <c r="S1340" i="22"/>
  <c r="R1340" i="22"/>
  <c r="L1340" i="22"/>
  <c r="I1340" i="22"/>
  <c r="F1340" i="22"/>
  <c r="E1340" i="22"/>
  <c r="A1340" i="22"/>
  <c r="B1340" i="22" s="1"/>
  <c r="C1340" i="22" s="1"/>
  <c r="W1339" i="22"/>
  <c r="U1339" i="22"/>
  <c r="S1339" i="22"/>
  <c r="R1339" i="22"/>
  <c r="L1339" i="22"/>
  <c r="I1339" i="22"/>
  <c r="F1339" i="22"/>
  <c r="E1339" i="22"/>
  <c r="A1339" i="22"/>
  <c r="B1339" i="22" s="1"/>
  <c r="C1339" i="22" s="1"/>
  <c r="W1338" i="22"/>
  <c r="U1338" i="22"/>
  <c r="S1338" i="22"/>
  <c r="R1338" i="22"/>
  <c r="L1338" i="22"/>
  <c r="I1338" i="22"/>
  <c r="F1338" i="22"/>
  <c r="E1338" i="22"/>
  <c r="A1338" i="22"/>
  <c r="B1338" i="22" s="1"/>
  <c r="C1338" i="22" s="1"/>
  <c r="W1337" i="22"/>
  <c r="U1337" i="22"/>
  <c r="S1337" i="22"/>
  <c r="R1337" i="22"/>
  <c r="L1337" i="22"/>
  <c r="I1337" i="22"/>
  <c r="F1337" i="22"/>
  <c r="E1337" i="22"/>
  <c r="A1337" i="22"/>
  <c r="B1337" i="22" s="1"/>
  <c r="C1337" i="22" s="1"/>
  <c r="W1336" i="22"/>
  <c r="U1336" i="22"/>
  <c r="S1336" i="22"/>
  <c r="R1336" i="22"/>
  <c r="L1336" i="22"/>
  <c r="I1336" i="22"/>
  <c r="F1336" i="22"/>
  <c r="E1336" i="22"/>
  <c r="A1336" i="22"/>
  <c r="B1336" i="22" s="1"/>
  <c r="C1336" i="22" s="1"/>
  <c r="W1335" i="22"/>
  <c r="U1335" i="22"/>
  <c r="S1335" i="22"/>
  <c r="R1335" i="22"/>
  <c r="L1335" i="22"/>
  <c r="I1335" i="22"/>
  <c r="F1335" i="22"/>
  <c r="E1335" i="22"/>
  <c r="A1335" i="22"/>
  <c r="B1335" i="22" s="1"/>
  <c r="C1335" i="22" s="1"/>
  <c r="W1334" i="22"/>
  <c r="U1334" i="22"/>
  <c r="S1334" i="22"/>
  <c r="R1334" i="22"/>
  <c r="L1334" i="22"/>
  <c r="I1334" i="22"/>
  <c r="F1334" i="22"/>
  <c r="E1334" i="22"/>
  <c r="A1334" i="22"/>
  <c r="B1334" i="22" s="1"/>
  <c r="C1334" i="22" s="1"/>
  <c r="W1333" i="22"/>
  <c r="U1333" i="22"/>
  <c r="S1333" i="22"/>
  <c r="R1333" i="22"/>
  <c r="L1333" i="22"/>
  <c r="I1333" i="22"/>
  <c r="F1333" i="22"/>
  <c r="E1333" i="22"/>
  <c r="A1333" i="22"/>
  <c r="B1333" i="22" s="1"/>
  <c r="C1333" i="22" s="1"/>
  <c r="W1332" i="22"/>
  <c r="U1332" i="22"/>
  <c r="S1332" i="22"/>
  <c r="R1332" i="22"/>
  <c r="L1332" i="22"/>
  <c r="I1332" i="22"/>
  <c r="F1332" i="22"/>
  <c r="E1332" i="22"/>
  <c r="A1332" i="22"/>
  <c r="B1332" i="22" s="1"/>
  <c r="C1332" i="22" s="1"/>
  <c r="W1331" i="22"/>
  <c r="U1331" i="22"/>
  <c r="S1331" i="22"/>
  <c r="R1331" i="22"/>
  <c r="L1331" i="22"/>
  <c r="I1331" i="22"/>
  <c r="F1331" i="22"/>
  <c r="E1331" i="22"/>
  <c r="A1331" i="22"/>
  <c r="B1331" i="22" s="1"/>
  <c r="C1331" i="22" s="1"/>
  <c r="W1330" i="22"/>
  <c r="U1330" i="22"/>
  <c r="S1330" i="22"/>
  <c r="R1330" i="22"/>
  <c r="L1330" i="22"/>
  <c r="I1330" i="22"/>
  <c r="F1330" i="22"/>
  <c r="E1330" i="22"/>
  <c r="A1330" i="22"/>
  <c r="B1330" i="22" s="1"/>
  <c r="C1330" i="22" s="1"/>
  <c r="W1329" i="22"/>
  <c r="U1329" i="22"/>
  <c r="S1329" i="22"/>
  <c r="R1329" i="22"/>
  <c r="L1329" i="22"/>
  <c r="I1329" i="22"/>
  <c r="F1329" i="22"/>
  <c r="E1329" i="22"/>
  <c r="A1329" i="22"/>
  <c r="B1329" i="22" s="1"/>
  <c r="C1329" i="22" s="1"/>
  <c r="W1328" i="22"/>
  <c r="U1328" i="22"/>
  <c r="S1328" i="22"/>
  <c r="R1328" i="22"/>
  <c r="L1328" i="22"/>
  <c r="I1328" i="22"/>
  <c r="F1328" i="22"/>
  <c r="E1328" i="22"/>
  <c r="A1328" i="22"/>
  <c r="B1328" i="22" s="1"/>
  <c r="C1328" i="22" s="1"/>
  <c r="W1327" i="22"/>
  <c r="U1327" i="22"/>
  <c r="S1327" i="22"/>
  <c r="R1327" i="22"/>
  <c r="L1327" i="22"/>
  <c r="I1327" i="22"/>
  <c r="F1327" i="22"/>
  <c r="E1327" i="22"/>
  <c r="A1327" i="22"/>
  <c r="B1327" i="22" s="1"/>
  <c r="C1327" i="22" s="1"/>
  <c r="W1326" i="22"/>
  <c r="U1326" i="22"/>
  <c r="S1326" i="22"/>
  <c r="R1326" i="22"/>
  <c r="L1326" i="22"/>
  <c r="I1326" i="22"/>
  <c r="F1326" i="22"/>
  <c r="E1326" i="22"/>
  <c r="A1326" i="22"/>
  <c r="B1326" i="22" s="1"/>
  <c r="C1326" i="22" s="1"/>
  <c r="W1325" i="22"/>
  <c r="U1325" i="22"/>
  <c r="S1325" i="22"/>
  <c r="R1325" i="22"/>
  <c r="L1325" i="22"/>
  <c r="I1325" i="22"/>
  <c r="F1325" i="22"/>
  <c r="E1325" i="22"/>
  <c r="A1325" i="22"/>
  <c r="B1325" i="22" s="1"/>
  <c r="C1325" i="22" s="1"/>
  <c r="W1324" i="22"/>
  <c r="U1324" i="22"/>
  <c r="S1324" i="22"/>
  <c r="R1324" i="22"/>
  <c r="L1324" i="22"/>
  <c r="I1324" i="22"/>
  <c r="F1324" i="22"/>
  <c r="E1324" i="22"/>
  <c r="A1324" i="22"/>
  <c r="B1324" i="22" s="1"/>
  <c r="C1324" i="22" s="1"/>
  <c r="W1323" i="22"/>
  <c r="U1323" i="22"/>
  <c r="S1323" i="22"/>
  <c r="R1323" i="22"/>
  <c r="L1323" i="22"/>
  <c r="I1323" i="22"/>
  <c r="F1323" i="22"/>
  <c r="E1323" i="22"/>
  <c r="A1323" i="22"/>
  <c r="B1323" i="22" s="1"/>
  <c r="C1323" i="22" s="1"/>
  <c r="W1322" i="22"/>
  <c r="U1322" i="22"/>
  <c r="S1322" i="22"/>
  <c r="R1322" i="22"/>
  <c r="L1322" i="22"/>
  <c r="I1322" i="22"/>
  <c r="F1322" i="22"/>
  <c r="E1322" i="22"/>
  <c r="A1322" i="22"/>
  <c r="B1322" i="22" s="1"/>
  <c r="C1322" i="22" s="1"/>
  <c r="W1321" i="22"/>
  <c r="U1321" i="22"/>
  <c r="S1321" i="22"/>
  <c r="R1321" i="22"/>
  <c r="L1321" i="22"/>
  <c r="I1321" i="22"/>
  <c r="F1321" i="22"/>
  <c r="E1321" i="22"/>
  <c r="A1321" i="22"/>
  <c r="B1321" i="22" s="1"/>
  <c r="C1321" i="22" s="1"/>
  <c r="W1320" i="22"/>
  <c r="U1320" i="22"/>
  <c r="S1320" i="22"/>
  <c r="R1320" i="22"/>
  <c r="L1320" i="22"/>
  <c r="I1320" i="22"/>
  <c r="F1320" i="22"/>
  <c r="E1320" i="22"/>
  <c r="A1320" i="22"/>
  <c r="B1320" i="22" s="1"/>
  <c r="C1320" i="22" s="1"/>
  <c r="W1319" i="22"/>
  <c r="U1319" i="22"/>
  <c r="S1319" i="22"/>
  <c r="R1319" i="22"/>
  <c r="L1319" i="22"/>
  <c r="I1319" i="22"/>
  <c r="F1319" i="22"/>
  <c r="E1319" i="22"/>
  <c r="A1319" i="22"/>
  <c r="B1319" i="22" s="1"/>
  <c r="C1319" i="22" s="1"/>
  <c r="W1318" i="22"/>
  <c r="U1318" i="22"/>
  <c r="S1318" i="22"/>
  <c r="R1318" i="22"/>
  <c r="L1318" i="22"/>
  <c r="I1318" i="22"/>
  <c r="F1318" i="22"/>
  <c r="E1318" i="22"/>
  <c r="A1318" i="22"/>
  <c r="B1318" i="22" s="1"/>
  <c r="C1318" i="22" s="1"/>
  <c r="W1317" i="22"/>
  <c r="U1317" i="22"/>
  <c r="S1317" i="22"/>
  <c r="R1317" i="22"/>
  <c r="L1317" i="22"/>
  <c r="I1317" i="22"/>
  <c r="F1317" i="22"/>
  <c r="E1317" i="22"/>
  <c r="A1317" i="22"/>
  <c r="B1317" i="22" s="1"/>
  <c r="C1317" i="22" s="1"/>
  <c r="W1316" i="22"/>
  <c r="U1316" i="22"/>
  <c r="S1316" i="22"/>
  <c r="R1316" i="22"/>
  <c r="L1316" i="22"/>
  <c r="I1316" i="22"/>
  <c r="F1316" i="22"/>
  <c r="E1316" i="22"/>
  <c r="A1316" i="22"/>
  <c r="B1316" i="22" s="1"/>
  <c r="C1316" i="22" s="1"/>
  <c r="W1315" i="22"/>
  <c r="U1315" i="22"/>
  <c r="S1315" i="22"/>
  <c r="R1315" i="22"/>
  <c r="L1315" i="22"/>
  <c r="I1315" i="22"/>
  <c r="F1315" i="22"/>
  <c r="E1315" i="22"/>
  <c r="A1315" i="22"/>
  <c r="B1315" i="22" s="1"/>
  <c r="C1315" i="22" s="1"/>
  <c r="W1314" i="22"/>
  <c r="U1314" i="22"/>
  <c r="S1314" i="22"/>
  <c r="R1314" i="22"/>
  <c r="L1314" i="22"/>
  <c r="I1314" i="22"/>
  <c r="F1314" i="22"/>
  <c r="E1314" i="22"/>
  <c r="A1314" i="22"/>
  <c r="B1314" i="22" s="1"/>
  <c r="C1314" i="22" s="1"/>
  <c r="W1313" i="22"/>
  <c r="U1313" i="22"/>
  <c r="S1313" i="22"/>
  <c r="R1313" i="22"/>
  <c r="L1313" i="22"/>
  <c r="I1313" i="22"/>
  <c r="F1313" i="22"/>
  <c r="E1313" i="22"/>
  <c r="A1313" i="22"/>
  <c r="B1313" i="22" s="1"/>
  <c r="C1313" i="22" s="1"/>
  <c r="W1312" i="22"/>
  <c r="U1312" i="22"/>
  <c r="S1312" i="22"/>
  <c r="R1312" i="22"/>
  <c r="L1312" i="22"/>
  <c r="I1312" i="22"/>
  <c r="F1312" i="22"/>
  <c r="E1312" i="22"/>
  <c r="A1312" i="22"/>
  <c r="B1312" i="22" s="1"/>
  <c r="C1312" i="22" s="1"/>
  <c r="W1311" i="22"/>
  <c r="U1311" i="22"/>
  <c r="S1311" i="22"/>
  <c r="R1311" i="22"/>
  <c r="L1311" i="22"/>
  <c r="I1311" i="22"/>
  <c r="F1311" i="22"/>
  <c r="E1311" i="22"/>
  <c r="A1311" i="22"/>
  <c r="B1311" i="22" s="1"/>
  <c r="C1311" i="22" s="1"/>
  <c r="W1310" i="22"/>
  <c r="U1310" i="22"/>
  <c r="S1310" i="22"/>
  <c r="R1310" i="22"/>
  <c r="L1310" i="22"/>
  <c r="I1310" i="22"/>
  <c r="F1310" i="22"/>
  <c r="E1310" i="22"/>
  <c r="A1310" i="22"/>
  <c r="B1310" i="22" s="1"/>
  <c r="C1310" i="22" s="1"/>
  <c r="W1309" i="22"/>
  <c r="U1309" i="22"/>
  <c r="S1309" i="22"/>
  <c r="R1309" i="22"/>
  <c r="L1309" i="22"/>
  <c r="I1309" i="22"/>
  <c r="F1309" i="22"/>
  <c r="E1309" i="22"/>
  <c r="A1309" i="22"/>
  <c r="B1309" i="22" s="1"/>
  <c r="C1309" i="22" s="1"/>
  <c r="W1308" i="22"/>
  <c r="U1308" i="22"/>
  <c r="S1308" i="22"/>
  <c r="R1308" i="22"/>
  <c r="L1308" i="22"/>
  <c r="I1308" i="22"/>
  <c r="F1308" i="22"/>
  <c r="E1308" i="22"/>
  <c r="A1308" i="22"/>
  <c r="B1308" i="22" s="1"/>
  <c r="C1308" i="22" s="1"/>
  <c r="W1307" i="22"/>
  <c r="U1307" i="22"/>
  <c r="S1307" i="22"/>
  <c r="R1307" i="22"/>
  <c r="L1307" i="22"/>
  <c r="I1307" i="22"/>
  <c r="F1307" i="22"/>
  <c r="E1307" i="22"/>
  <c r="A1307" i="22"/>
  <c r="B1307" i="22" s="1"/>
  <c r="C1307" i="22" s="1"/>
  <c r="W1306" i="22"/>
  <c r="U1306" i="22"/>
  <c r="S1306" i="22"/>
  <c r="R1306" i="22"/>
  <c r="L1306" i="22"/>
  <c r="I1306" i="22"/>
  <c r="F1306" i="22"/>
  <c r="E1306" i="22"/>
  <c r="A1306" i="22"/>
  <c r="B1306" i="22" s="1"/>
  <c r="C1306" i="22" s="1"/>
  <c r="W1305" i="22"/>
  <c r="U1305" i="22"/>
  <c r="S1305" i="22"/>
  <c r="R1305" i="22"/>
  <c r="L1305" i="22"/>
  <c r="I1305" i="22"/>
  <c r="F1305" i="22"/>
  <c r="E1305" i="22"/>
  <c r="A1305" i="22"/>
  <c r="B1305" i="22" s="1"/>
  <c r="C1305" i="22" s="1"/>
  <c r="W1304" i="22"/>
  <c r="U1304" i="22"/>
  <c r="S1304" i="22"/>
  <c r="R1304" i="22"/>
  <c r="L1304" i="22"/>
  <c r="I1304" i="22"/>
  <c r="F1304" i="22"/>
  <c r="E1304" i="22"/>
  <c r="A1304" i="22"/>
  <c r="B1304" i="22" s="1"/>
  <c r="C1304" i="22" s="1"/>
  <c r="W1303" i="22"/>
  <c r="U1303" i="22"/>
  <c r="S1303" i="22"/>
  <c r="R1303" i="22"/>
  <c r="L1303" i="22"/>
  <c r="I1303" i="22"/>
  <c r="F1303" i="22"/>
  <c r="E1303" i="22"/>
  <c r="A1303" i="22"/>
  <c r="B1303" i="22" s="1"/>
  <c r="C1303" i="22" s="1"/>
  <c r="W1302" i="22"/>
  <c r="U1302" i="22"/>
  <c r="S1302" i="22"/>
  <c r="R1302" i="22"/>
  <c r="L1302" i="22"/>
  <c r="I1302" i="22"/>
  <c r="F1302" i="22"/>
  <c r="E1302" i="22"/>
  <c r="A1302" i="22"/>
  <c r="B1302" i="22" s="1"/>
  <c r="C1302" i="22" s="1"/>
  <c r="W1301" i="22"/>
  <c r="U1301" i="22"/>
  <c r="S1301" i="22"/>
  <c r="R1301" i="22"/>
  <c r="L1301" i="22"/>
  <c r="I1301" i="22"/>
  <c r="F1301" i="22"/>
  <c r="E1301" i="22"/>
  <c r="A1301" i="22"/>
  <c r="B1301" i="22" s="1"/>
  <c r="C1301" i="22" s="1"/>
  <c r="W1300" i="22"/>
  <c r="U1300" i="22"/>
  <c r="S1300" i="22"/>
  <c r="R1300" i="22"/>
  <c r="L1300" i="22"/>
  <c r="I1300" i="22"/>
  <c r="F1300" i="22"/>
  <c r="E1300" i="22"/>
  <c r="A1300" i="22"/>
  <c r="B1300" i="22" s="1"/>
  <c r="C1300" i="22" s="1"/>
  <c r="W1299" i="22"/>
  <c r="U1299" i="22"/>
  <c r="S1299" i="22"/>
  <c r="R1299" i="22"/>
  <c r="L1299" i="22"/>
  <c r="I1299" i="22"/>
  <c r="F1299" i="22"/>
  <c r="E1299" i="22"/>
  <c r="A1299" i="22"/>
  <c r="B1299" i="22" s="1"/>
  <c r="C1299" i="22" s="1"/>
  <c r="W1298" i="22"/>
  <c r="U1298" i="22"/>
  <c r="S1298" i="22"/>
  <c r="R1298" i="22"/>
  <c r="L1298" i="22"/>
  <c r="I1298" i="22"/>
  <c r="F1298" i="22"/>
  <c r="E1298" i="22"/>
  <c r="A1298" i="22"/>
  <c r="B1298" i="22" s="1"/>
  <c r="C1298" i="22" s="1"/>
  <c r="W1297" i="22"/>
  <c r="U1297" i="22"/>
  <c r="S1297" i="22"/>
  <c r="R1297" i="22"/>
  <c r="L1297" i="22"/>
  <c r="I1297" i="22"/>
  <c r="F1297" i="22"/>
  <c r="E1297" i="22"/>
  <c r="A1297" i="22"/>
  <c r="B1297" i="22" s="1"/>
  <c r="C1297" i="22" s="1"/>
  <c r="W1296" i="22"/>
  <c r="U1296" i="22"/>
  <c r="S1296" i="22"/>
  <c r="R1296" i="22"/>
  <c r="L1296" i="22"/>
  <c r="I1296" i="22"/>
  <c r="F1296" i="22"/>
  <c r="E1296" i="22"/>
  <c r="A1296" i="22"/>
  <c r="B1296" i="22" s="1"/>
  <c r="C1296" i="22" s="1"/>
  <c r="W1295" i="22"/>
  <c r="U1295" i="22"/>
  <c r="S1295" i="22"/>
  <c r="R1295" i="22"/>
  <c r="L1295" i="22"/>
  <c r="I1295" i="22"/>
  <c r="F1295" i="22"/>
  <c r="E1295" i="22"/>
  <c r="A1295" i="22"/>
  <c r="B1295" i="22" s="1"/>
  <c r="C1295" i="22" s="1"/>
  <c r="W1294" i="22"/>
  <c r="U1294" i="22"/>
  <c r="S1294" i="22"/>
  <c r="R1294" i="22"/>
  <c r="L1294" i="22"/>
  <c r="I1294" i="22"/>
  <c r="F1294" i="22"/>
  <c r="E1294" i="22"/>
  <c r="A1294" i="22"/>
  <c r="B1294" i="22" s="1"/>
  <c r="C1294" i="22" s="1"/>
  <c r="W1293" i="22"/>
  <c r="U1293" i="22"/>
  <c r="S1293" i="22"/>
  <c r="R1293" i="22"/>
  <c r="L1293" i="22"/>
  <c r="I1293" i="22"/>
  <c r="F1293" i="22"/>
  <c r="E1293" i="22"/>
  <c r="A1293" i="22"/>
  <c r="B1293" i="22" s="1"/>
  <c r="C1293" i="22" s="1"/>
  <c r="W1292" i="22"/>
  <c r="U1292" i="22"/>
  <c r="S1292" i="22"/>
  <c r="R1292" i="22"/>
  <c r="L1292" i="22"/>
  <c r="I1292" i="22"/>
  <c r="F1292" i="22"/>
  <c r="E1292" i="22"/>
  <c r="A1292" i="22"/>
  <c r="B1292" i="22" s="1"/>
  <c r="C1292" i="22" s="1"/>
  <c r="W1291" i="22"/>
  <c r="U1291" i="22"/>
  <c r="S1291" i="22"/>
  <c r="R1291" i="22"/>
  <c r="L1291" i="22"/>
  <c r="I1291" i="22"/>
  <c r="F1291" i="22"/>
  <c r="E1291" i="22"/>
  <c r="A1291" i="22"/>
  <c r="B1291" i="22" s="1"/>
  <c r="C1291" i="22" s="1"/>
  <c r="W1290" i="22"/>
  <c r="U1290" i="22"/>
  <c r="S1290" i="22"/>
  <c r="R1290" i="22"/>
  <c r="L1290" i="22"/>
  <c r="I1290" i="22"/>
  <c r="F1290" i="22"/>
  <c r="E1290" i="22"/>
  <c r="A1290" i="22"/>
  <c r="B1290" i="22" s="1"/>
  <c r="C1290" i="22" s="1"/>
  <c r="W1289" i="22"/>
  <c r="U1289" i="22"/>
  <c r="S1289" i="22"/>
  <c r="R1289" i="22"/>
  <c r="L1289" i="22"/>
  <c r="I1289" i="22"/>
  <c r="F1289" i="22"/>
  <c r="E1289" i="22"/>
  <c r="A1289" i="22"/>
  <c r="B1289" i="22" s="1"/>
  <c r="C1289" i="22" s="1"/>
  <c r="W1288" i="22"/>
  <c r="U1288" i="22"/>
  <c r="S1288" i="22"/>
  <c r="R1288" i="22"/>
  <c r="L1288" i="22"/>
  <c r="I1288" i="22"/>
  <c r="F1288" i="22"/>
  <c r="E1288" i="22"/>
  <c r="A1288" i="22"/>
  <c r="B1288" i="22" s="1"/>
  <c r="C1288" i="22" s="1"/>
  <c r="W1287" i="22"/>
  <c r="U1287" i="22"/>
  <c r="S1287" i="22"/>
  <c r="R1287" i="22"/>
  <c r="L1287" i="22"/>
  <c r="I1287" i="22"/>
  <c r="F1287" i="22"/>
  <c r="E1287" i="22"/>
  <c r="A1287" i="22"/>
  <c r="B1287" i="22" s="1"/>
  <c r="C1287" i="22" s="1"/>
  <c r="W1286" i="22"/>
  <c r="U1286" i="22"/>
  <c r="S1286" i="22"/>
  <c r="R1286" i="22"/>
  <c r="L1286" i="22"/>
  <c r="I1286" i="22"/>
  <c r="F1286" i="22"/>
  <c r="E1286" i="22"/>
  <c r="A1286" i="22"/>
  <c r="B1286" i="22" s="1"/>
  <c r="C1286" i="22" s="1"/>
  <c r="W1285" i="22"/>
  <c r="U1285" i="22"/>
  <c r="S1285" i="22"/>
  <c r="R1285" i="22"/>
  <c r="L1285" i="22"/>
  <c r="I1285" i="22"/>
  <c r="F1285" i="22"/>
  <c r="E1285" i="22"/>
  <c r="A1285" i="22"/>
  <c r="B1285" i="22" s="1"/>
  <c r="C1285" i="22" s="1"/>
  <c r="W1284" i="22"/>
  <c r="U1284" i="22"/>
  <c r="S1284" i="22"/>
  <c r="R1284" i="22"/>
  <c r="L1284" i="22"/>
  <c r="I1284" i="22"/>
  <c r="F1284" i="22"/>
  <c r="E1284" i="22"/>
  <c r="A1284" i="22"/>
  <c r="B1284" i="22" s="1"/>
  <c r="C1284" i="22" s="1"/>
  <c r="W1283" i="22"/>
  <c r="U1283" i="22"/>
  <c r="S1283" i="22"/>
  <c r="R1283" i="22"/>
  <c r="L1283" i="22"/>
  <c r="I1283" i="22"/>
  <c r="F1283" i="22"/>
  <c r="E1283" i="22"/>
  <c r="A1283" i="22"/>
  <c r="B1283" i="22" s="1"/>
  <c r="C1283" i="22" s="1"/>
  <c r="W1282" i="22"/>
  <c r="U1282" i="22"/>
  <c r="S1282" i="22"/>
  <c r="R1282" i="22"/>
  <c r="L1282" i="22"/>
  <c r="I1282" i="22"/>
  <c r="F1282" i="22"/>
  <c r="E1282" i="22"/>
  <c r="A1282" i="22"/>
  <c r="B1282" i="22" s="1"/>
  <c r="C1282" i="22" s="1"/>
  <c r="W1281" i="22"/>
  <c r="U1281" i="22"/>
  <c r="S1281" i="22"/>
  <c r="R1281" i="22"/>
  <c r="L1281" i="22"/>
  <c r="I1281" i="22"/>
  <c r="F1281" i="22"/>
  <c r="E1281" i="22"/>
  <c r="B1281" i="22"/>
  <c r="C1281" i="22" s="1"/>
  <c r="A1281" i="22"/>
  <c r="W1280" i="22"/>
  <c r="U1280" i="22"/>
  <c r="S1280" i="22"/>
  <c r="R1280" i="22"/>
  <c r="L1280" i="22"/>
  <c r="I1280" i="22"/>
  <c r="F1280" i="22"/>
  <c r="E1280" i="22"/>
  <c r="A1280" i="22"/>
  <c r="B1280" i="22" s="1"/>
  <c r="C1280" i="22" s="1"/>
  <c r="W1279" i="22"/>
  <c r="U1279" i="22"/>
  <c r="S1279" i="22"/>
  <c r="R1279" i="22"/>
  <c r="L1279" i="22"/>
  <c r="I1279" i="22"/>
  <c r="F1279" i="22"/>
  <c r="E1279" i="22"/>
  <c r="A1279" i="22"/>
  <c r="B1279" i="22" s="1"/>
  <c r="C1279" i="22" s="1"/>
  <c r="W1278" i="22"/>
  <c r="U1278" i="22"/>
  <c r="S1278" i="22"/>
  <c r="R1278" i="22"/>
  <c r="L1278" i="22"/>
  <c r="I1278" i="22"/>
  <c r="F1278" i="22"/>
  <c r="E1278" i="22"/>
  <c r="A1278" i="22"/>
  <c r="B1278" i="22" s="1"/>
  <c r="C1278" i="22" s="1"/>
  <c r="W1277" i="22"/>
  <c r="U1277" i="22"/>
  <c r="S1277" i="22"/>
  <c r="R1277" i="22"/>
  <c r="L1277" i="22"/>
  <c r="I1277" i="22"/>
  <c r="F1277" i="22"/>
  <c r="E1277" i="22"/>
  <c r="A1277" i="22"/>
  <c r="B1277" i="22" s="1"/>
  <c r="C1277" i="22" s="1"/>
  <c r="W1276" i="22"/>
  <c r="U1276" i="22"/>
  <c r="S1276" i="22"/>
  <c r="R1276" i="22"/>
  <c r="L1276" i="22"/>
  <c r="I1276" i="22"/>
  <c r="F1276" i="22"/>
  <c r="E1276" i="22"/>
  <c r="A1276" i="22"/>
  <c r="B1276" i="22" s="1"/>
  <c r="C1276" i="22" s="1"/>
  <c r="W1275" i="22"/>
  <c r="U1275" i="22"/>
  <c r="S1275" i="22"/>
  <c r="R1275" i="22"/>
  <c r="L1275" i="22"/>
  <c r="I1275" i="22"/>
  <c r="F1275" i="22"/>
  <c r="E1275" i="22"/>
  <c r="A1275" i="22"/>
  <c r="B1275" i="22" s="1"/>
  <c r="C1275" i="22" s="1"/>
  <c r="W1274" i="22"/>
  <c r="U1274" i="22"/>
  <c r="S1274" i="22"/>
  <c r="R1274" i="22"/>
  <c r="L1274" i="22"/>
  <c r="I1274" i="22"/>
  <c r="F1274" i="22"/>
  <c r="E1274" i="22"/>
  <c r="A1274" i="22"/>
  <c r="B1274" i="22" s="1"/>
  <c r="C1274" i="22" s="1"/>
  <c r="W1273" i="22"/>
  <c r="U1273" i="22"/>
  <c r="S1273" i="22"/>
  <c r="R1273" i="22"/>
  <c r="L1273" i="22"/>
  <c r="I1273" i="22"/>
  <c r="F1273" i="22"/>
  <c r="E1273" i="22"/>
  <c r="A1273" i="22"/>
  <c r="B1273" i="22" s="1"/>
  <c r="C1273" i="22" s="1"/>
  <c r="W1272" i="22"/>
  <c r="U1272" i="22"/>
  <c r="S1272" i="22"/>
  <c r="R1272" i="22"/>
  <c r="L1272" i="22"/>
  <c r="I1272" i="22"/>
  <c r="F1272" i="22"/>
  <c r="E1272" i="22"/>
  <c r="A1272" i="22"/>
  <c r="B1272" i="22" s="1"/>
  <c r="C1272" i="22" s="1"/>
  <c r="W1271" i="22"/>
  <c r="U1271" i="22"/>
  <c r="S1271" i="22"/>
  <c r="R1271" i="22"/>
  <c r="L1271" i="22"/>
  <c r="I1271" i="22"/>
  <c r="F1271" i="22"/>
  <c r="E1271" i="22"/>
  <c r="A1271" i="22"/>
  <c r="B1271" i="22" s="1"/>
  <c r="C1271" i="22" s="1"/>
  <c r="W1270" i="22"/>
  <c r="U1270" i="22"/>
  <c r="S1270" i="22"/>
  <c r="R1270" i="22"/>
  <c r="L1270" i="22"/>
  <c r="I1270" i="22"/>
  <c r="F1270" i="22"/>
  <c r="E1270" i="22"/>
  <c r="A1270" i="22"/>
  <c r="B1270" i="22" s="1"/>
  <c r="C1270" i="22" s="1"/>
  <c r="W1269" i="22"/>
  <c r="U1269" i="22"/>
  <c r="S1269" i="22"/>
  <c r="R1269" i="22"/>
  <c r="L1269" i="22"/>
  <c r="I1269" i="22"/>
  <c r="F1269" i="22"/>
  <c r="E1269" i="22"/>
  <c r="A1269" i="22"/>
  <c r="B1269" i="22" s="1"/>
  <c r="C1269" i="22" s="1"/>
  <c r="W1268" i="22"/>
  <c r="U1268" i="22"/>
  <c r="S1268" i="22"/>
  <c r="R1268" i="22"/>
  <c r="L1268" i="22"/>
  <c r="I1268" i="22"/>
  <c r="F1268" i="22"/>
  <c r="E1268" i="22"/>
  <c r="B1268" i="22"/>
  <c r="C1268" i="22" s="1"/>
  <c r="A1268" i="22"/>
  <c r="W1267" i="22"/>
  <c r="U1267" i="22"/>
  <c r="S1267" i="22"/>
  <c r="R1267" i="22"/>
  <c r="L1267" i="22"/>
  <c r="I1267" i="22"/>
  <c r="F1267" i="22"/>
  <c r="E1267" i="22"/>
  <c r="B1267" i="22"/>
  <c r="C1267" i="22" s="1"/>
  <c r="A1267" i="22"/>
  <c r="W1266" i="22"/>
  <c r="U1266" i="22"/>
  <c r="S1266" i="22"/>
  <c r="R1266" i="22"/>
  <c r="L1266" i="22"/>
  <c r="I1266" i="22"/>
  <c r="F1266" i="22"/>
  <c r="E1266" i="22"/>
  <c r="A1266" i="22"/>
  <c r="B1266" i="22" s="1"/>
  <c r="C1266" i="22" s="1"/>
  <c r="W1265" i="22"/>
  <c r="U1265" i="22"/>
  <c r="S1265" i="22"/>
  <c r="R1265" i="22"/>
  <c r="L1265" i="22"/>
  <c r="I1265" i="22"/>
  <c r="F1265" i="22"/>
  <c r="E1265" i="22"/>
  <c r="A1265" i="22"/>
  <c r="B1265" i="22" s="1"/>
  <c r="C1265" i="22" s="1"/>
  <c r="W1264" i="22"/>
  <c r="U1264" i="22"/>
  <c r="S1264" i="22"/>
  <c r="R1264" i="22"/>
  <c r="L1264" i="22"/>
  <c r="I1264" i="22"/>
  <c r="F1264" i="22"/>
  <c r="E1264" i="22"/>
  <c r="A1264" i="22"/>
  <c r="B1264" i="22" s="1"/>
  <c r="C1264" i="22" s="1"/>
  <c r="W1263" i="22"/>
  <c r="U1263" i="22"/>
  <c r="S1263" i="22"/>
  <c r="R1263" i="22"/>
  <c r="L1263" i="22"/>
  <c r="I1263" i="22"/>
  <c r="F1263" i="22"/>
  <c r="E1263" i="22"/>
  <c r="A1263" i="22"/>
  <c r="B1263" i="22" s="1"/>
  <c r="C1263" i="22" s="1"/>
  <c r="W1262" i="22"/>
  <c r="U1262" i="22"/>
  <c r="S1262" i="22"/>
  <c r="R1262" i="22"/>
  <c r="L1262" i="22"/>
  <c r="I1262" i="22"/>
  <c r="F1262" i="22"/>
  <c r="E1262" i="22"/>
  <c r="A1262" i="22"/>
  <c r="B1262" i="22" s="1"/>
  <c r="C1262" i="22" s="1"/>
  <c r="W1261" i="22"/>
  <c r="U1261" i="22"/>
  <c r="S1261" i="22"/>
  <c r="R1261" i="22"/>
  <c r="L1261" i="22"/>
  <c r="I1261" i="22"/>
  <c r="F1261" i="22"/>
  <c r="E1261" i="22"/>
  <c r="A1261" i="22"/>
  <c r="B1261" i="22" s="1"/>
  <c r="C1261" i="22" s="1"/>
  <c r="W1260" i="22"/>
  <c r="U1260" i="22"/>
  <c r="S1260" i="22"/>
  <c r="R1260" i="22"/>
  <c r="L1260" i="22"/>
  <c r="I1260" i="22"/>
  <c r="F1260" i="22"/>
  <c r="E1260" i="22"/>
  <c r="A1260" i="22"/>
  <c r="B1260" i="22" s="1"/>
  <c r="C1260" i="22" s="1"/>
  <c r="W1259" i="22"/>
  <c r="U1259" i="22"/>
  <c r="S1259" i="22"/>
  <c r="R1259" i="22"/>
  <c r="L1259" i="22"/>
  <c r="I1259" i="22"/>
  <c r="F1259" i="22"/>
  <c r="E1259" i="22"/>
  <c r="A1259" i="22"/>
  <c r="B1259" i="22" s="1"/>
  <c r="C1259" i="22" s="1"/>
  <c r="W1258" i="22"/>
  <c r="U1258" i="22"/>
  <c r="S1258" i="22"/>
  <c r="R1258" i="22"/>
  <c r="L1258" i="22"/>
  <c r="I1258" i="22"/>
  <c r="F1258" i="22"/>
  <c r="E1258" i="22"/>
  <c r="A1258" i="22"/>
  <c r="B1258" i="22" s="1"/>
  <c r="C1258" i="22" s="1"/>
  <c r="W1257" i="22"/>
  <c r="U1257" i="22"/>
  <c r="S1257" i="22"/>
  <c r="R1257" i="22"/>
  <c r="L1257" i="22"/>
  <c r="I1257" i="22"/>
  <c r="F1257" i="22"/>
  <c r="E1257" i="22"/>
  <c r="A1257" i="22"/>
  <c r="B1257" i="22" s="1"/>
  <c r="C1257" i="22" s="1"/>
  <c r="W1256" i="22"/>
  <c r="U1256" i="22"/>
  <c r="S1256" i="22"/>
  <c r="R1256" i="22"/>
  <c r="L1256" i="22"/>
  <c r="I1256" i="22"/>
  <c r="F1256" i="22"/>
  <c r="E1256" i="22"/>
  <c r="A1256" i="22"/>
  <c r="B1256" i="22" s="1"/>
  <c r="C1256" i="22" s="1"/>
  <c r="W1255" i="22"/>
  <c r="U1255" i="22"/>
  <c r="S1255" i="22"/>
  <c r="R1255" i="22"/>
  <c r="L1255" i="22"/>
  <c r="I1255" i="22"/>
  <c r="F1255" i="22"/>
  <c r="E1255" i="22"/>
  <c r="A1255" i="22"/>
  <c r="B1255" i="22" s="1"/>
  <c r="C1255" i="22" s="1"/>
  <c r="W1254" i="22"/>
  <c r="U1254" i="22"/>
  <c r="S1254" i="22"/>
  <c r="R1254" i="22"/>
  <c r="L1254" i="22"/>
  <c r="I1254" i="22"/>
  <c r="F1254" i="22"/>
  <c r="E1254" i="22"/>
  <c r="A1254" i="22"/>
  <c r="B1254" i="22" s="1"/>
  <c r="C1254" i="22" s="1"/>
  <c r="W1253" i="22"/>
  <c r="U1253" i="22"/>
  <c r="S1253" i="22"/>
  <c r="R1253" i="22"/>
  <c r="L1253" i="22"/>
  <c r="I1253" i="22"/>
  <c r="F1253" i="22"/>
  <c r="E1253" i="22"/>
  <c r="A1253" i="22"/>
  <c r="B1253" i="22" s="1"/>
  <c r="C1253" i="22" s="1"/>
  <c r="W1252" i="22"/>
  <c r="U1252" i="22"/>
  <c r="S1252" i="22"/>
  <c r="R1252" i="22"/>
  <c r="L1252" i="22"/>
  <c r="I1252" i="22"/>
  <c r="F1252" i="22"/>
  <c r="E1252" i="22"/>
  <c r="A1252" i="22"/>
  <c r="B1252" i="22" s="1"/>
  <c r="C1252" i="22" s="1"/>
  <c r="W1251" i="22"/>
  <c r="U1251" i="22"/>
  <c r="S1251" i="22"/>
  <c r="R1251" i="22"/>
  <c r="L1251" i="22"/>
  <c r="I1251" i="22"/>
  <c r="F1251" i="22"/>
  <c r="E1251" i="22"/>
  <c r="A1251" i="22"/>
  <c r="B1251" i="22" s="1"/>
  <c r="C1251" i="22" s="1"/>
  <c r="W1250" i="22"/>
  <c r="U1250" i="22"/>
  <c r="S1250" i="22"/>
  <c r="R1250" i="22"/>
  <c r="L1250" i="22"/>
  <c r="I1250" i="22"/>
  <c r="F1250" i="22"/>
  <c r="E1250" i="22"/>
  <c r="A1250" i="22"/>
  <c r="B1250" i="22" s="1"/>
  <c r="C1250" i="22" s="1"/>
  <c r="W1249" i="22"/>
  <c r="U1249" i="22"/>
  <c r="S1249" i="22"/>
  <c r="R1249" i="22"/>
  <c r="L1249" i="22"/>
  <c r="I1249" i="22"/>
  <c r="F1249" i="22"/>
  <c r="E1249" i="22"/>
  <c r="A1249" i="22"/>
  <c r="B1249" i="22" s="1"/>
  <c r="C1249" i="22" s="1"/>
  <c r="W1248" i="22"/>
  <c r="U1248" i="22"/>
  <c r="S1248" i="22"/>
  <c r="R1248" i="22"/>
  <c r="L1248" i="22"/>
  <c r="I1248" i="22"/>
  <c r="F1248" i="22"/>
  <c r="E1248" i="22"/>
  <c r="A1248" i="22"/>
  <c r="B1248" i="22" s="1"/>
  <c r="C1248" i="22" s="1"/>
  <c r="W1247" i="22"/>
  <c r="U1247" i="22"/>
  <c r="S1247" i="22"/>
  <c r="R1247" i="22"/>
  <c r="L1247" i="22"/>
  <c r="I1247" i="22"/>
  <c r="F1247" i="22"/>
  <c r="E1247" i="22"/>
  <c r="A1247" i="22"/>
  <c r="B1247" i="22" s="1"/>
  <c r="C1247" i="22" s="1"/>
  <c r="W1246" i="22"/>
  <c r="U1246" i="22"/>
  <c r="S1246" i="22"/>
  <c r="R1246" i="22"/>
  <c r="L1246" i="22"/>
  <c r="I1246" i="22"/>
  <c r="F1246" i="22"/>
  <c r="E1246" i="22"/>
  <c r="A1246" i="22"/>
  <c r="B1246" i="22" s="1"/>
  <c r="C1246" i="22" s="1"/>
  <c r="W1245" i="22"/>
  <c r="U1245" i="22"/>
  <c r="S1245" i="22"/>
  <c r="R1245" i="22"/>
  <c r="L1245" i="22"/>
  <c r="I1245" i="22"/>
  <c r="F1245" i="22"/>
  <c r="E1245" i="22"/>
  <c r="A1245" i="22"/>
  <c r="B1245" i="22" s="1"/>
  <c r="C1245" i="22" s="1"/>
  <c r="W1244" i="22"/>
  <c r="U1244" i="22"/>
  <c r="S1244" i="22"/>
  <c r="R1244" i="22"/>
  <c r="L1244" i="22"/>
  <c r="I1244" i="22"/>
  <c r="F1244" i="22"/>
  <c r="E1244" i="22"/>
  <c r="A1244" i="22"/>
  <c r="B1244" i="22" s="1"/>
  <c r="C1244" i="22" s="1"/>
  <c r="W1243" i="22"/>
  <c r="U1243" i="22"/>
  <c r="S1243" i="22"/>
  <c r="R1243" i="22"/>
  <c r="L1243" i="22"/>
  <c r="I1243" i="22"/>
  <c r="F1243" i="22"/>
  <c r="E1243" i="22"/>
  <c r="A1243" i="22"/>
  <c r="B1243" i="22" s="1"/>
  <c r="C1243" i="22" s="1"/>
  <c r="W1242" i="22"/>
  <c r="U1242" i="22"/>
  <c r="S1242" i="22"/>
  <c r="R1242" i="22"/>
  <c r="L1242" i="22"/>
  <c r="I1242" i="22"/>
  <c r="F1242" i="22"/>
  <c r="E1242" i="22"/>
  <c r="A1242" i="22"/>
  <c r="B1242" i="22" s="1"/>
  <c r="C1242" i="22" s="1"/>
  <c r="W1241" i="22"/>
  <c r="U1241" i="22"/>
  <c r="S1241" i="22"/>
  <c r="R1241" i="22"/>
  <c r="L1241" i="22"/>
  <c r="I1241" i="22"/>
  <c r="F1241" i="22"/>
  <c r="E1241" i="22"/>
  <c r="A1241" i="22"/>
  <c r="B1241" i="22" s="1"/>
  <c r="C1241" i="22" s="1"/>
  <c r="W1240" i="22"/>
  <c r="U1240" i="22"/>
  <c r="S1240" i="22"/>
  <c r="R1240" i="22"/>
  <c r="L1240" i="22"/>
  <c r="I1240" i="22"/>
  <c r="F1240" i="22"/>
  <c r="E1240" i="22"/>
  <c r="A1240" i="22"/>
  <c r="B1240" i="22" s="1"/>
  <c r="C1240" i="22" s="1"/>
  <c r="W1239" i="22"/>
  <c r="U1239" i="22"/>
  <c r="S1239" i="22"/>
  <c r="R1239" i="22"/>
  <c r="L1239" i="22"/>
  <c r="I1239" i="22"/>
  <c r="F1239" i="22"/>
  <c r="E1239" i="22"/>
  <c r="A1239" i="22"/>
  <c r="B1239" i="22" s="1"/>
  <c r="C1239" i="22" s="1"/>
  <c r="W1238" i="22"/>
  <c r="U1238" i="22"/>
  <c r="S1238" i="22"/>
  <c r="R1238" i="22"/>
  <c r="L1238" i="22"/>
  <c r="I1238" i="22"/>
  <c r="F1238" i="22"/>
  <c r="E1238" i="22"/>
  <c r="A1238" i="22"/>
  <c r="B1238" i="22" s="1"/>
  <c r="C1238" i="22" s="1"/>
  <c r="W1237" i="22"/>
  <c r="U1237" i="22"/>
  <c r="S1237" i="22"/>
  <c r="R1237" i="22"/>
  <c r="L1237" i="22"/>
  <c r="I1237" i="22"/>
  <c r="F1237" i="22"/>
  <c r="E1237" i="22"/>
  <c r="A1237" i="22"/>
  <c r="B1237" i="22" s="1"/>
  <c r="C1237" i="22" s="1"/>
  <c r="W1236" i="22"/>
  <c r="U1236" i="22"/>
  <c r="S1236" i="22"/>
  <c r="R1236" i="22"/>
  <c r="L1236" i="22"/>
  <c r="I1236" i="22"/>
  <c r="F1236" i="22"/>
  <c r="E1236" i="22"/>
  <c r="A1236" i="22"/>
  <c r="B1236" i="22" s="1"/>
  <c r="C1236" i="22" s="1"/>
  <c r="W1235" i="22"/>
  <c r="U1235" i="22"/>
  <c r="S1235" i="22"/>
  <c r="R1235" i="22"/>
  <c r="L1235" i="22"/>
  <c r="I1235" i="22"/>
  <c r="F1235" i="22"/>
  <c r="E1235" i="22"/>
  <c r="A1235" i="22"/>
  <c r="B1235" i="22" s="1"/>
  <c r="C1235" i="22" s="1"/>
  <c r="W1234" i="22"/>
  <c r="U1234" i="22"/>
  <c r="S1234" i="22"/>
  <c r="R1234" i="22"/>
  <c r="L1234" i="22"/>
  <c r="I1234" i="22"/>
  <c r="F1234" i="22"/>
  <c r="E1234" i="22"/>
  <c r="A1234" i="22"/>
  <c r="B1234" i="22" s="1"/>
  <c r="C1234" i="22" s="1"/>
  <c r="W1233" i="22"/>
  <c r="U1233" i="22"/>
  <c r="S1233" i="22"/>
  <c r="R1233" i="22"/>
  <c r="L1233" i="22"/>
  <c r="I1233" i="22"/>
  <c r="F1233" i="22"/>
  <c r="E1233" i="22"/>
  <c r="A1233" i="22"/>
  <c r="B1233" i="22" s="1"/>
  <c r="C1233" i="22" s="1"/>
  <c r="W1232" i="22"/>
  <c r="U1232" i="22"/>
  <c r="S1232" i="22"/>
  <c r="R1232" i="22"/>
  <c r="L1232" i="22"/>
  <c r="I1232" i="22"/>
  <c r="F1232" i="22"/>
  <c r="E1232" i="22"/>
  <c r="A1232" i="22"/>
  <c r="B1232" i="22" s="1"/>
  <c r="C1232" i="22" s="1"/>
  <c r="W1231" i="22"/>
  <c r="U1231" i="22"/>
  <c r="S1231" i="22"/>
  <c r="R1231" i="22"/>
  <c r="L1231" i="22"/>
  <c r="I1231" i="22"/>
  <c r="F1231" i="22"/>
  <c r="E1231" i="22"/>
  <c r="A1231" i="22"/>
  <c r="B1231" i="22" s="1"/>
  <c r="C1231" i="22" s="1"/>
  <c r="W1230" i="22"/>
  <c r="U1230" i="22"/>
  <c r="S1230" i="22"/>
  <c r="R1230" i="22"/>
  <c r="L1230" i="22"/>
  <c r="I1230" i="22"/>
  <c r="F1230" i="22"/>
  <c r="E1230" i="22"/>
  <c r="A1230" i="22"/>
  <c r="B1230" i="22" s="1"/>
  <c r="C1230" i="22" s="1"/>
  <c r="W1229" i="22"/>
  <c r="U1229" i="22"/>
  <c r="S1229" i="22"/>
  <c r="R1229" i="22"/>
  <c r="L1229" i="22"/>
  <c r="I1229" i="22"/>
  <c r="F1229" i="22"/>
  <c r="E1229" i="22"/>
  <c r="A1229" i="22"/>
  <c r="B1229" i="22" s="1"/>
  <c r="C1229" i="22" s="1"/>
  <c r="W1228" i="22"/>
  <c r="U1228" i="22"/>
  <c r="S1228" i="22"/>
  <c r="R1228" i="22"/>
  <c r="L1228" i="22"/>
  <c r="I1228" i="22"/>
  <c r="F1228" i="22"/>
  <c r="E1228" i="22"/>
  <c r="A1228" i="22"/>
  <c r="B1228" i="22" s="1"/>
  <c r="C1228" i="22" s="1"/>
  <c r="W1227" i="22"/>
  <c r="U1227" i="22"/>
  <c r="S1227" i="22"/>
  <c r="R1227" i="22"/>
  <c r="L1227" i="22"/>
  <c r="I1227" i="22"/>
  <c r="F1227" i="22"/>
  <c r="E1227" i="22"/>
  <c r="A1227" i="22"/>
  <c r="B1227" i="22" s="1"/>
  <c r="C1227" i="22" s="1"/>
  <c r="W1226" i="22"/>
  <c r="U1226" i="22"/>
  <c r="S1226" i="22"/>
  <c r="R1226" i="22"/>
  <c r="L1226" i="22"/>
  <c r="I1226" i="22"/>
  <c r="F1226" i="22"/>
  <c r="E1226" i="22"/>
  <c r="A1226" i="22"/>
  <c r="B1226" i="22" s="1"/>
  <c r="C1226" i="22" s="1"/>
  <c r="W1225" i="22"/>
  <c r="U1225" i="22"/>
  <c r="S1225" i="22"/>
  <c r="R1225" i="22"/>
  <c r="L1225" i="22"/>
  <c r="I1225" i="22"/>
  <c r="F1225" i="22"/>
  <c r="E1225" i="22"/>
  <c r="A1225" i="22"/>
  <c r="B1225" i="22" s="1"/>
  <c r="C1225" i="22" s="1"/>
  <c r="W1224" i="22"/>
  <c r="U1224" i="22"/>
  <c r="S1224" i="22"/>
  <c r="R1224" i="22"/>
  <c r="L1224" i="22"/>
  <c r="I1224" i="22"/>
  <c r="F1224" i="22"/>
  <c r="E1224" i="22"/>
  <c r="A1224" i="22"/>
  <c r="B1224" i="22" s="1"/>
  <c r="C1224" i="22" s="1"/>
  <c r="W1223" i="22"/>
  <c r="U1223" i="22"/>
  <c r="S1223" i="22"/>
  <c r="R1223" i="22"/>
  <c r="L1223" i="22"/>
  <c r="I1223" i="22"/>
  <c r="F1223" i="22"/>
  <c r="E1223" i="22"/>
  <c r="A1223" i="22"/>
  <c r="B1223" i="22" s="1"/>
  <c r="C1223" i="22" s="1"/>
  <c r="W1222" i="22"/>
  <c r="U1222" i="22"/>
  <c r="S1222" i="22"/>
  <c r="R1222" i="22"/>
  <c r="L1222" i="22"/>
  <c r="I1222" i="22"/>
  <c r="F1222" i="22"/>
  <c r="E1222" i="22"/>
  <c r="A1222" i="22"/>
  <c r="B1222" i="22" s="1"/>
  <c r="C1222" i="22" s="1"/>
  <c r="W1221" i="22"/>
  <c r="U1221" i="22"/>
  <c r="S1221" i="22"/>
  <c r="R1221" i="22"/>
  <c r="L1221" i="22"/>
  <c r="I1221" i="22"/>
  <c r="F1221" i="22"/>
  <c r="E1221" i="22"/>
  <c r="A1221" i="22"/>
  <c r="B1221" i="22" s="1"/>
  <c r="C1221" i="22" s="1"/>
  <c r="W1220" i="22"/>
  <c r="U1220" i="22"/>
  <c r="S1220" i="22"/>
  <c r="R1220" i="22"/>
  <c r="L1220" i="22"/>
  <c r="I1220" i="22"/>
  <c r="F1220" i="22"/>
  <c r="E1220" i="22"/>
  <c r="A1220" i="22"/>
  <c r="B1220" i="22" s="1"/>
  <c r="C1220" i="22" s="1"/>
  <c r="W1219" i="22"/>
  <c r="U1219" i="22"/>
  <c r="S1219" i="22"/>
  <c r="R1219" i="22"/>
  <c r="L1219" i="22"/>
  <c r="I1219" i="22"/>
  <c r="F1219" i="22"/>
  <c r="E1219" i="22"/>
  <c r="A1219" i="22"/>
  <c r="B1219" i="22" s="1"/>
  <c r="C1219" i="22" s="1"/>
  <c r="W1218" i="22"/>
  <c r="U1218" i="22"/>
  <c r="S1218" i="22"/>
  <c r="R1218" i="22"/>
  <c r="L1218" i="22"/>
  <c r="I1218" i="22"/>
  <c r="F1218" i="22"/>
  <c r="E1218" i="22"/>
  <c r="A1218" i="22"/>
  <c r="B1218" i="22" s="1"/>
  <c r="C1218" i="22" s="1"/>
  <c r="W1217" i="22"/>
  <c r="U1217" i="22"/>
  <c r="S1217" i="22"/>
  <c r="R1217" i="22"/>
  <c r="L1217" i="22"/>
  <c r="I1217" i="22"/>
  <c r="F1217" i="22"/>
  <c r="E1217" i="22"/>
  <c r="A1217" i="22"/>
  <c r="B1217" i="22" s="1"/>
  <c r="C1217" i="22" s="1"/>
  <c r="W1216" i="22"/>
  <c r="U1216" i="22"/>
  <c r="S1216" i="22"/>
  <c r="R1216" i="22"/>
  <c r="L1216" i="22"/>
  <c r="I1216" i="22"/>
  <c r="F1216" i="22"/>
  <c r="E1216" i="22"/>
  <c r="A1216" i="22"/>
  <c r="B1216" i="22" s="1"/>
  <c r="C1216" i="22" s="1"/>
  <c r="W1215" i="22"/>
  <c r="U1215" i="22"/>
  <c r="S1215" i="22"/>
  <c r="R1215" i="22"/>
  <c r="L1215" i="22"/>
  <c r="I1215" i="22"/>
  <c r="F1215" i="22"/>
  <c r="E1215" i="22"/>
  <c r="A1215" i="22"/>
  <c r="B1215" i="22" s="1"/>
  <c r="C1215" i="22" s="1"/>
  <c r="W1214" i="22"/>
  <c r="U1214" i="22"/>
  <c r="S1214" i="22"/>
  <c r="R1214" i="22"/>
  <c r="L1214" i="22"/>
  <c r="I1214" i="22"/>
  <c r="F1214" i="22"/>
  <c r="E1214" i="22"/>
  <c r="A1214" i="22"/>
  <c r="B1214" i="22" s="1"/>
  <c r="C1214" i="22" s="1"/>
  <c r="W1213" i="22"/>
  <c r="U1213" i="22"/>
  <c r="S1213" i="22"/>
  <c r="R1213" i="22"/>
  <c r="L1213" i="22"/>
  <c r="I1213" i="22"/>
  <c r="F1213" i="22"/>
  <c r="E1213" i="22"/>
  <c r="A1213" i="22"/>
  <c r="B1213" i="22" s="1"/>
  <c r="C1213" i="22" s="1"/>
  <c r="W1212" i="22"/>
  <c r="U1212" i="22"/>
  <c r="S1212" i="22"/>
  <c r="R1212" i="22"/>
  <c r="L1212" i="22"/>
  <c r="I1212" i="22"/>
  <c r="F1212" i="22"/>
  <c r="E1212" i="22"/>
  <c r="A1212" i="22"/>
  <c r="B1212" i="22" s="1"/>
  <c r="C1212" i="22" s="1"/>
  <c r="W1211" i="22"/>
  <c r="U1211" i="22"/>
  <c r="S1211" i="22"/>
  <c r="R1211" i="22"/>
  <c r="L1211" i="22"/>
  <c r="I1211" i="22"/>
  <c r="F1211" i="22"/>
  <c r="E1211" i="22"/>
  <c r="A1211" i="22"/>
  <c r="B1211" i="22" s="1"/>
  <c r="C1211" i="22" s="1"/>
  <c r="W1210" i="22"/>
  <c r="U1210" i="22"/>
  <c r="S1210" i="22"/>
  <c r="R1210" i="22"/>
  <c r="L1210" i="22"/>
  <c r="I1210" i="22"/>
  <c r="F1210" i="22"/>
  <c r="E1210" i="22"/>
  <c r="A1210" i="22"/>
  <c r="B1210" i="22" s="1"/>
  <c r="C1210" i="22" s="1"/>
  <c r="W1209" i="22"/>
  <c r="U1209" i="22"/>
  <c r="S1209" i="22"/>
  <c r="R1209" i="22"/>
  <c r="L1209" i="22"/>
  <c r="I1209" i="22"/>
  <c r="F1209" i="22"/>
  <c r="E1209" i="22"/>
  <c r="A1209" i="22"/>
  <c r="B1209" i="22" s="1"/>
  <c r="C1209" i="22" s="1"/>
  <c r="W1208" i="22"/>
  <c r="U1208" i="22"/>
  <c r="S1208" i="22"/>
  <c r="R1208" i="22"/>
  <c r="L1208" i="22"/>
  <c r="I1208" i="22"/>
  <c r="F1208" i="22"/>
  <c r="E1208" i="22"/>
  <c r="A1208" i="22"/>
  <c r="B1208" i="22" s="1"/>
  <c r="C1208" i="22" s="1"/>
  <c r="W1207" i="22"/>
  <c r="U1207" i="22"/>
  <c r="S1207" i="22"/>
  <c r="R1207" i="22"/>
  <c r="L1207" i="22"/>
  <c r="I1207" i="22"/>
  <c r="F1207" i="22"/>
  <c r="E1207" i="22"/>
  <c r="A1207" i="22"/>
  <c r="B1207" i="22" s="1"/>
  <c r="C1207" i="22" s="1"/>
  <c r="W1206" i="22"/>
  <c r="U1206" i="22"/>
  <c r="S1206" i="22"/>
  <c r="R1206" i="22"/>
  <c r="L1206" i="22"/>
  <c r="I1206" i="22"/>
  <c r="F1206" i="22"/>
  <c r="E1206" i="22"/>
  <c r="A1206" i="22"/>
  <c r="B1206" i="22" s="1"/>
  <c r="C1206" i="22" s="1"/>
  <c r="W1205" i="22"/>
  <c r="U1205" i="22"/>
  <c r="S1205" i="22"/>
  <c r="R1205" i="22"/>
  <c r="L1205" i="22"/>
  <c r="I1205" i="22"/>
  <c r="F1205" i="22"/>
  <c r="E1205" i="22"/>
  <c r="A1205" i="22"/>
  <c r="B1205" i="22" s="1"/>
  <c r="C1205" i="22" s="1"/>
  <c r="W1204" i="22"/>
  <c r="U1204" i="22"/>
  <c r="S1204" i="22"/>
  <c r="R1204" i="22"/>
  <c r="L1204" i="22"/>
  <c r="I1204" i="22"/>
  <c r="F1204" i="22"/>
  <c r="E1204" i="22"/>
  <c r="A1204" i="22"/>
  <c r="B1204" i="22" s="1"/>
  <c r="C1204" i="22" s="1"/>
  <c r="W1203" i="22"/>
  <c r="U1203" i="22"/>
  <c r="S1203" i="22"/>
  <c r="R1203" i="22"/>
  <c r="L1203" i="22"/>
  <c r="I1203" i="22"/>
  <c r="F1203" i="22"/>
  <c r="E1203" i="22"/>
  <c r="A1203" i="22"/>
  <c r="B1203" i="22" s="1"/>
  <c r="C1203" i="22" s="1"/>
  <c r="W1202" i="22"/>
  <c r="U1202" i="22"/>
  <c r="S1202" i="22"/>
  <c r="R1202" i="22"/>
  <c r="L1202" i="22"/>
  <c r="I1202" i="22"/>
  <c r="F1202" i="22"/>
  <c r="E1202" i="22"/>
  <c r="A1202" i="22"/>
  <c r="B1202" i="22" s="1"/>
  <c r="C1202" i="22" s="1"/>
  <c r="W1201" i="22"/>
  <c r="U1201" i="22"/>
  <c r="S1201" i="22"/>
  <c r="R1201" i="22"/>
  <c r="L1201" i="22"/>
  <c r="I1201" i="22"/>
  <c r="F1201" i="22"/>
  <c r="E1201" i="22"/>
  <c r="A1201" i="22"/>
  <c r="B1201" i="22" s="1"/>
  <c r="C1201" i="22" s="1"/>
  <c r="W1200" i="22"/>
  <c r="U1200" i="22"/>
  <c r="S1200" i="22"/>
  <c r="R1200" i="22"/>
  <c r="L1200" i="22"/>
  <c r="I1200" i="22"/>
  <c r="F1200" i="22"/>
  <c r="E1200" i="22"/>
  <c r="A1200" i="22"/>
  <c r="B1200" i="22" s="1"/>
  <c r="C1200" i="22" s="1"/>
  <c r="W1199" i="22"/>
  <c r="U1199" i="22"/>
  <c r="S1199" i="22"/>
  <c r="R1199" i="22"/>
  <c r="L1199" i="22"/>
  <c r="I1199" i="22"/>
  <c r="F1199" i="22"/>
  <c r="E1199" i="22"/>
  <c r="A1199" i="22"/>
  <c r="B1199" i="22" s="1"/>
  <c r="C1199" i="22" s="1"/>
  <c r="W1198" i="22"/>
  <c r="U1198" i="22"/>
  <c r="S1198" i="22"/>
  <c r="R1198" i="22"/>
  <c r="L1198" i="22"/>
  <c r="I1198" i="22"/>
  <c r="F1198" i="22"/>
  <c r="E1198" i="22"/>
  <c r="A1198" i="22"/>
  <c r="B1198" i="22" s="1"/>
  <c r="C1198" i="22" s="1"/>
  <c r="W1197" i="22"/>
  <c r="U1197" i="22"/>
  <c r="S1197" i="22"/>
  <c r="R1197" i="22"/>
  <c r="L1197" i="22"/>
  <c r="I1197" i="22"/>
  <c r="F1197" i="22"/>
  <c r="E1197" i="22"/>
  <c r="A1197" i="22"/>
  <c r="B1197" i="22" s="1"/>
  <c r="C1197" i="22" s="1"/>
  <c r="W1196" i="22"/>
  <c r="U1196" i="22"/>
  <c r="S1196" i="22"/>
  <c r="R1196" i="22"/>
  <c r="L1196" i="22"/>
  <c r="I1196" i="22"/>
  <c r="F1196" i="22"/>
  <c r="E1196" i="22"/>
  <c r="A1196" i="22"/>
  <c r="B1196" i="22" s="1"/>
  <c r="C1196" i="22" s="1"/>
  <c r="W1195" i="22"/>
  <c r="U1195" i="22"/>
  <c r="S1195" i="22"/>
  <c r="R1195" i="22"/>
  <c r="L1195" i="22"/>
  <c r="I1195" i="22"/>
  <c r="F1195" i="22"/>
  <c r="E1195" i="22"/>
  <c r="A1195" i="22"/>
  <c r="B1195" i="22" s="1"/>
  <c r="C1195" i="22" s="1"/>
  <c r="W1194" i="22"/>
  <c r="U1194" i="22"/>
  <c r="S1194" i="22"/>
  <c r="R1194" i="22"/>
  <c r="L1194" i="22"/>
  <c r="I1194" i="22"/>
  <c r="F1194" i="22"/>
  <c r="E1194" i="22"/>
  <c r="A1194" i="22"/>
  <c r="B1194" i="22" s="1"/>
  <c r="C1194" i="22" s="1"/>
  <c r="W1193" i="22"/>
  <c r="U1193" i="22"/>
  <c r="S1193" i="22"/>
  <c r="R1193" i="22"/>
  <c r="L1193" i="22"/>
  <c r="I1193" i="22"/>
  <c r="F1193" i="22"/>
  <c r="E1193" i="22"/>
  <c r="A1193" i="22"/>
  <c r="B1193" i="22" s="1"/>
  <c r="C1193" i="22" s="1"/>
  <c r="W1192" i="22"/>
  <c r="U1192" i="22"/>
  <c r="S1192" i="22"/>
  <c r="R1192" i="22"/>
  <c r="L1192" i="22"/>
  <c r="I1192" i="22"/>
  <c r="F1192" i="22"/>
  <c r="E1192" i="22"/>
  <c r="A1192" i="22"/>
  <c r="B1192" i="22" s="1"/>
  <c r="C1192" i="22" s="1"/>
  <c r="W1191" i="22"/>
  <c r="U1191" i="22"/>
  <c r="S1191" i="22"/>
  <c r="R1191" i="22"/>
  <c r="L1191" i="22"/>
  <c r="I1191" i="22"/>
  <c r="F1191" i="22"/>
  <c r="E1191" i="22"/>
  <c r="A1191" i="22"/>
  <c r="B1191" i="22" s="1"/>
  <c r="C1191" i="22" s="1"/>
  <c r="W1190" i="22"/>
  <c r="U1190" i="22"/>
  <c r="S1190" i="22"/>
  <c r="R1190" i="22"/>
  <c r="L1190" i="22"/>
  <c r="I1190" i="22"/>
  <c r="F1190" i="22"/>
  <c r="E1190" i="22"/>
  <c r="A1190" i="22"/>
  <c r="B1190" i="22" s="1"/>
  <c r="C1190" i="22" s="1"/>
  <c r="W1189" i="22"/>
  <c r="U1189" i="22"/>
  <c r="S1189" i="22"/>
  <c r="R1189" i="22"/>
  <c r="L1189" i="22"/>
  <c r="I1189" i="22"/>
  <c r="F1189" i="22"/>
  <c r="E1189" i="22"/>
  <c r="A1189" i="22"/>
  <c r="B1189" i="22" s="1"/>
  <c r="C1189" i="22" s="1"/>
  <c r="W1188" i="22"/>
  <c r="U1188" i="22"/>
  <c r="S1188" i="22"/>
  <c r="R1188" i="22"/>
  <c r="L1188" i="22"/>
  <c r="I1188" i="22"/>
  <c r="F1188" i="22"/>
  <c r="E1188" i="22"/>
  <c r="B1188" i="22"/>
  <c r="C1188" i="22" s="1"/>
  <c r="A1188" i="22"/>
  <c r="W1187" i="22"/>
  <c r="U1187" i="22"/>
  <c r="S1187" i="22"/>
  <c r="R1187" i="22"/>
  <c r="L1187" i="22"/>
  <c r="I1187" i="22"/>
  <c r="F1187" i="22"/>
  <c r="E1187" i="22"/>
  <c r="A1187" i="22"/>
  <c r="B1187" i="22" s="1"/>
  <c r="C1187" i="22" s="1"/>
  <c r="W1186" i="22"/>
  <c r="U1186" i="22"/>
  <c r="S1186" i="22"/>
  <c r="R1186" i="22"/>
  <c r="L1186" i="22"/>
  <c r="I1186" i="22"/>
  <c r="F1186" i="22"/>
  <c r="E1186" i="22"/>
  <c r="A1186" i="22"/>
  <c r="B1186" i="22" s="1"/>
  <c r="C1186" i="22" s="1"/>
  <c r="W1185" i="22"/>
  <c r="U1185" i="22"/>
  <c r="S1185" i="22"/>
  <c r="R1185" i="22"/>
  <c r="L1185" i="22"/>
  <c r="I1185" i="22"/>
  <c r="F1185" i="22"/>
  <c r="E1185" i="22"/>
  <c r="A1185" i="22"/>
  <c r="B1185" i="22" s="1"/>
  <c r="C1185" i="22" s="1"/>
  <c r="W1184" i="22"/>
  <c r="U1184" i="22"/>
  <c r="S1184" i="22"/>
  <c r="R1184" i="22"/>
  <c r="L1184" i="22"/>
  <c r="I1184" i="22"/>
  <c r="F1184" i="22"/>
  <c r="E1184" i="22"/>
  <c r="A1184" i="22"/>
  <c r="B1184" i="22" s="1"/>
  <c r="C1184" i="22" s="1"/>
  <c r="W1183" i="22"/>
  <c r="U1183" i="22"/>
  <c r="S1183" i="22"/>
  <c r="R1183" i="22"/>
  <c r="L1183" i="22"/>
  <c r="I1183" i="22"/>
  <c r="F1183" i="22"/>
  <c r="E1183" i="22"/>
  <c r="A1183" i="22"/>
  <c r="B1183" i="22" s="1"/>
  <c r="C1183" i="22" s="1"/>
  <c r="W1182" i="22"/>
  <c r="U1182" i="22"/>
  <c r="S1182" i="22"/>
  <c r="R1182" i="22"/>
  <c r="L1182" i="22"/>
  <c r="I1182" i="22"/>
  <c r="F1182" i="22"/>
  <c r="E1182" i="22"/>
  <c r="A1182" i="22"/>
  <c r="B1182" i="22" s="1"/>
  <c r="C1182" i="22" s="1"/>
  <c r="W1181" i="22"/>
  <c r="U1181" i="22"/>
  <c r="S1181" i="22"/>
  <c r="R1181" i="22"/>
  <c r="L1181" i="22"/>
  <c r="I1181" i="22"/>
  <c r="F1181" i="22"/>
  <c r="E1181" i="22"/>
  <c r="A1181" i="22"/>
  <c r="B1181" i="22" s="1"/>
  <c r="C1181" i="22" s="1"/>
  <c r="W1180" i="22"/>
  <c r="U1180" i="22"/>
  <c r="S1180" i="22"/>
  <c r="R1180" i="22"/>
  <c r="L1180" i="22"/>
  <c r="I1180" i="22"/>
  <c r="F1180" i="22"/>
  <c r="E1180" i="22"/>
  <c r="A1180" i="22"/>
  <c r="B1180" i="22" s="1"/>
  <c r="C1180" i="22" s="1"/>
  <c r="W1179" i="22"/>
  <c r="U1179" i="22"/>
  <c r="S1179" i="22"/>
  <c r="R1179" i="22"/>
  <c r="L1179" i="22"/>
  <c r="I1179" i="22"/>
  <c r="F1179" i="22"/>
  <c r="E1179" i="22"/>
  <c r="A1179" i="22"/>
  <c r="B1179" i="22" s="1"/>
  <c r="C1179" i="22" s="1"/>
  <c r="W1178" i="22"/>
  <c r="U1178" i="22"/>
  <c r="S1178" i="22"/>
  <c r="R1178" i="22"/>
  <c r="L1178" i="22"/>
  <c r="I1178" i="22"/>
  <c r="F1178" i="22"/>
  <c r="E1178" i="22"/>
  <c r="A1178" i="22"/>
  <c r="B1178" i="22" s="1"/>
  <c r="C1178" i="22" s="1"/>
  <c r="W1177" i="22"/>
  <c r="U1177" i="22"/>
  <c r="S1177" i="22"/>
  <c r="R1177" i="22"/>
  <c r="L1177" i="22"/>
  <c r="I1177" i="22"/>
  <c r="F1177" i="22"/>
  <c r="E1177" i="22"/>
  <c r="A1177" i="22"/>
  <c r="B1177" i="22" s="1"/>
  <c r="C1177" i="22" s="1"/>
  <c r="W1176" i="22"/>
  <c r="U1176" i="22"/>
  <c r="S1176" i="22"/>
  <c r="R1176" i="22"/>
  <c r="L1176" i="22"/>
  <c r="I1176" i="22"/>
  <c r="F1176" i="22"/>
  <c r="E1176" i="22"/>
  <c r="A1176" i="22"/>
  <c r="B1176" i="22" s="1"/>
  <c r="C1176" i="22" s="1"/>
  <c r="W1175" i="22"/>
  <c r="U1175" i="22"/>
  <c r="S1175" i="22"/>
  <c r="R1175" i="22"/>
  <c r="L1175" i="22"/>
  <c r="I1175" i="22"/>
  <c r="F1175" i="22"/>
  <c r="E1175" i="22"/>
  <c r="A1175" i="22"/>
  <c r="B1175" i="22" s="1"/>
  <c r="C1175" i="22" s="1"/>
  <c r="W1174" i="22"/>
  <c r="U1174" i="22"/>
  <c r="S1174" i="22"/>
  <c r="R1174" i="22"/>
  <c r="L1174" i="22"/>
  <c r="I1174" i="22"/>
  <c r="F1174" i="22"/>
  <c r="E1174" i="22"/>
  <c r="A1174" i="22"/>
  <c r="B1174" i="22" s="1"/>
  <c r="C1174" i="22" s="1"/>
  <c r="W1173" i="22"/>
  <c r="U1173" i="22"/>
  <c r="S1173" i="22"/>
  <c r="R1173" i="22"/>
  <c r="L1173" i="22"/>
  <c r="I1173" i="22"/>
  <c r="F1173" i="22"/>
  <c r="E1173" i="22"/>
  <c r="A1173" i="22"/>
  <c r="B1173" i="22" s="1"/>
  <c r="C1173" i="22" s="1"/>
  <c r="W1172" i="22"/>
  <c r="U1172" i="22"/>
  <c r="S1172" i="22"/>
  <c r="R1172" i="22"/>
  <c r="L1172" i="22"/>
  <c r="I1172" i="22"/>
  <c r="F1172" i="22"/>
  <c r="E1172" i="22"/>
  <c r="A1172" i="22"/>
  <c r="B1172" i="22" s="1"/>
  <c r="C1172" i="22" s="1"/>
  <c r="W1171" i="22"/>
  <c r="U1171" i="22"/>
  <c r="S1171" i="22"/>
  <c r="R1171" i="22"/>
  <c r="L1171" i="22"/>
  <c r="I1171" i="22"/>
  <c r="F1171" i="22"/>
  <c r="E1171" i="22"/>
  <c r="A1171" i="22"/>
  <c r="B1171" i="22" s="1"/>
  <c r="C1171" i="22" s="1"/>
  <c r="W1170" i="22"/>
  <c r="U1170" i="22"/>
  <c r="S1170" i="22"/>
  <c r="R1170" i="22"/>
  <c r="L1170" i="22"/>
  <c r="I1170" i="22"/>
  <c r="F1170" i="22"/>
  <c r="E1170" i="22"/>
  <c r="A1170" i="22"/>
  <c r="B1170" i="22" s="1"/>
  <c r="C1170" i="22" s="1"/>
  <c r="W1169" i="22"/>
  <c r="U1169" i="22"/>
  <c r="S1169" i="22"/>
  <c r="R1169" i="22"/>
  <c r="L1169" i="22"/>
  <c r="I1169" i="22"/>
  <c r="F1169" i="22"/>
  <c r="E1169" i="22"/>
  <c r="A1169" i="22"/>
  <c r="B1169" i="22" s="1"/>
  <c r="C1169" i="22" s="1"/>
  <c r="W1168" i="22"/>
  <c r="U1168" i="22"/>
  <c r="S1168" i="22"/>
  <c r="R1168" i="22"/>
  <c r="L1168" i="22"/>
  <c r="I1168" i="22"/>
  <c r="F1168" i="22"/>
  <c r="E1168" i="22"/>
  <c r="A1168" i="22"/>
  <c r="B1168" i="22" s="1"/>
  <c r="C1168" i="22" s="1"/>
  <c r="W1167" i="22"/>
  <c r="U1167" i="22"/>
  <c r="S1167" i="22"/>
  <c r="R1167" i="22"/>
  <c r="L1167" i="22"/>
  <c r="I1167" i="22"/>
  <c r="F1167" i="22"/>
  <c r="E1167" i="22"/>
  <c r="A1167" i="22"/>
  <c r="B1167" i="22" s="1"/>
  <c r="C1167" i="22" s="1"/>
  <c r="W1166" i="22"/>
  <c r="U1166" i="22"/>
  <c r="S1166" i="22"/>
  <c r="R1166" i="22"/>
  <c r="L1166" i="22"/>
  <c r="I1166" i="22"/>
  <c r="F1166" i="22"/>
  <c r="E1166" i="22"/>
  <c r="A1166" i="22"/>
  <c r="B1166" i="22" s="1"/>
  <c r="C1166" i="22" s="1"/>
  <c r="W1165" i="22"/>
  <c r="U1165" i="22"/>
  <c r="S1165" i="22"/>
  <c r="R1165" i="22"/>
  <c r="L1165" i="22"/>
  <c r="I1165" i="22"/>
  <c r="F1165" i="22"/>
  <c r="E1165" i="22"/>
  <c r="A1165" i="22"/>
  <c r="B1165" i="22" s="1"/>
  <c r="C1165" i="22" s="1"/>
  <c r="W1164" i="22"/>
  <c r="U1164" i="22"/>
  <c r="S1164" i="22"/>
  <c r="R1164" i="22"/>
  <c r="L1164" i="22"/>
  <c r="I1164" i="22"/>
  <c r="F1164" i="22"/>
  <c r="E1164" i="22"/>
  <c r="A1164" i="22"/>
  <c r="B1164" i="22" s="1"/>
  <c r="C1164" i="22" s="1"/>
  <c r="W1163" i="22"/>
  <c r="U1163" i="22"/>
  <c r="S1163" i="22"/>
  <c r="R1163" i="22"/>
  <c r="L1163" i="22"/>
  <c r="I1163" i="22"/>
  <c r="F1163" i="22"/>
  <c r="E1163" i="22"/>
  <c r="A1163" i="22"/>
  <c r="B1163" i="22" s="1"/>
  <c r="C1163" i="22" s="1"/>
  <c r="W1162" i="22"/>
  <c r="U1162" i="22"/>
  <c r="S1162" i="22"/>
  <c r="R1162" i="22"/>
  <c r="L1162" i="22"/>
  <c r="I1162" i="22"/>
  <c r="F1162" i="22"/>
  <c r="E1162" i="22"/>
  <c r="A1162" i="22"/>
  <c r="B1162" i="22" s="1"/>
  <c r="C1162" i="22" s="1"/>
  <c r="W1161" i="22"/>
  <c r="U1161" i="22"/>
  <c r="S1161" i="22"/>
  <c r="R1161" i="22"/>
  <c r="L1161" i="22"/>
  <c r="I1161" i="22"/>
  <c r="F1161" i="22"/>
  <c r="E1161" i="22"/>
  <c r="A1161" i="22"/>
  <c r="B1161" i="22" s="1"/>
  <c r="C1161" i="22" s="1"/>
  <c r="W1160" i="22"/>
  <c r="U1160" i="22"/>
  <c r="S1160" i="22"/>
  <c r="R1160" i="22"/>
  <c r="L1160" i="22"/>
  <c r="I1160" i="22"/>
  <c r="F1160" i="22"/>
  <c r="E1160" i="22"/>
  <c r="A1160" i="22"/>
  <c r="B1160" i="22" s="1"/>
  <c r="C1160" i="22" s="1"/>
  <c r="W1159" i="22"/>
  <c r="U1159" i="22"/>
  <c r="S1159" i="22"/>
  <c r="R1159" i="22"/>
  <c r="L1159" i="22"/>
  <c r="I1159" i="22"/>
  <c r="F1159" i="22"/>
  <c r="E1159" i="22"/>
  <c r="A1159" i="22"/>
  <c r="B1159" i="22" s="1"/>
  <c r="C1159" i="22" s="1"/>
  <c r="W1158" i="22"/>
  <c r="U1158" i="22"/>
  <c r="S1158" i="22"/>
  <c r="R1158" i="22"/>
  <c r="L1158" i="22"/>
  <c r="I1158" i="22"/>
  <c r="F1158" i="22"/>
  <c r="E1158" i="22"/>
  <c r="A1158" i="22"/>
  <c r="B1158" i="22" s="1"/>
  <c r="C1158" i="22" s="1"/>
  <c r="W1157" i="22"/>
  <c r="U1157" i="22"/>
  <c r="S1157" i="22"/>
  <c r="R1157" i="22"/>
  <c r="L1157" i="22"/>
  <c r="I1157" i="22"/>
  <c r="F1157" i="22"/>
  <c r="E1157" i="22"/>
  <c r="A1157" i="22"/>
  <c r="B1157" i="22" s="1"/>
  <c r="C1157" i="22" s="1"/>
  <c r="W1156" i="22"/>
  <c r="U1156" i="22"/>
  <c r="S1156" i="22"/>
  <c r="R1156" i="22"/>
  <c r="L1156" i="22"/>
  <c r="I1156" i="22"/>
  <c r="F1156" i="22"/>
  <c r="E1156" i="22"/>
  <c r="A1156" i="22"/>
  <c r="B1156" i="22" s="1"/>
  <c r="C1156" i="22" s="1"/>
  <c r="W1155" i="22"/>
  <c r="U1155" i="22"/>
  <c r="S1155" i="22"/>
  <c r="R1155" i="22"/>
  <c r="L1155" i="22"/>
  <c r="I1155" i="22"/>
  <c r="F1155" i="22"/>
  <c r="E1155" i="22"/>
  <c r="A1155" i="22"/>
  <c r="B1155" i="22" s="1"/>
  <c r="C1155" i="22" s="1"/>
  <c r="W1154" i="22"/>
  <c r="U1154" i="22"/>
  <c r="S1154" i="22"/>
  <c r="R1154" i="22"/>
  <c r="L1154" i="22"/>
  <c r="I1154" i="22"/>
  <c r="F1154" i="22"/>
  <c r="E1154" i="22"/>
  <c r="A1154" i="22"/>
  <c r="B1154" i="22" s="1"/>
  <c r="C1154" i="22" s="1"/>
  <c r="W1153" i="22"/>
  <c r="U1153" i="22"/>
  <c r="S1153" i="22"/>
  <c r="R1153" i="22"/>
  <c r="L1153" i="22"/>
  <c r="I1153" i="22"/>
  <c r="F1153" i="22"/>
  <c r="E1153" i="22"/>
  <c r="A1153" i="22"/>
  <c r="B1153" i="22" s="1"/>
  <c r="C1153" i="22" s="1"/>
  <c r="W1152" i="22"/>
  <c r="U1152" i="22"/>
  <c r="S1152" i="22"/>
  <c r="R1152" i="22"/>
  <c r="L1152" i="22"/>
  <c r="I1152" i="22"/>
  <c r="F1152" i="22"/>
  <c r="E1152" i="22"/>
  <c r="A1152" i="22"/>
  <c r="B1152" i="22" s="1"/>
  <c r="C1152" i="22" s="1"/>
  <c r="W1151" i="22"/>
  <c r="U1151" i="22"/>
  <c r="S1151" i="22"/>
  <c r="R1151" i="22"/>
  <c r="L1151" i="22"/>
  <c r="I1151" i="22"/>
  <c r="F1151" i="22"/>
  <c r="E1151" i="22"/>
  <c r="A1151" i="22"/>
  <c r="B1151" i="22" s="1"/>
  <c r="C1151" i="22" s="1"/>
  <c r="W1150" i="22"/>
  <c r="U1150" i="22"/>
  <c r="S1150" i="22"/>
  <c r="R1150" i="22"/>
  <c r="L1150" i="22"/>
  <c r="I1150" i="22"/>
  <c r="F1150" i="22"/>
  <c r="E1150" i="22"/>
  <c r="A1150" i="22"/>
  <c r="B1150" i="22" s="1"/>
  <c r="C1150" i="22" s="1"/>
  <c r="W1149" i="22"/>
  <c r="U1149" i="22"/>
  <c r="S1149" i="22"/>
  <c r="R1149" i="22"/>
  <c r="L1149" i="22"/>
  <c r="I1149" i="22"/>
  <c r="F1149" i="22"/>
  <c r="E1149" i="22"/>
  <c r="A1149" i="22"/>
  <c r="B1149" i="22" s="1"/>
  <c r="C1149" i="22" s="1"/>
  <c r="W1148" i="22"/>
  <c r="U1148" i="22"/>
  <c r="S1148" i="22"/>
  <c r="R1148" i="22"/>
  <c r="L1148" i="22"/>
  <c r="I1148" i="22"/>
  <c r="F1148" i="22"/>
  <c r="E1148" i="22"/>
  <c r="A1148" i="22"/>
  <c r="B1148" i="22" s="1"/>
  <c r="C1148" i="22" s="1"/>
  <c r="W1147" i="22"/>
  <c r="U1147" i="22"/>
  <c r="S1147" i="22"/>
  <c r="R1147" i="22"/>
  <c r="L1147" i="22"/>
  <c r="I1147" i="22"/>
  <c r="F1147" i="22"/>
  <c r="E1147" i="22"/>
  <c r="A1147" i="22"/>
  <c r="B1147" i="22" s="1"/>
  <c r="C1147" i="22" s="1"/>
  <c r="W1146" i="22"/>
  <c r="U1146" i="22"/>
  <c r="S1146" i="22"/>
  <c r="R1146" i="22"/>
  <c r="L1146" i="22"/>
  <c r="I1146" i="22"/>
  <c r="F1146" i="22"/>
  <c r="E1146" i="22"/>
  <c r="A1146" i="22"/>
  <c r="B1146" i="22" s="1"/>
  <c r="C1146" i="22" s="1"/>
  <c r="W1145" i="22"/>
  <c r="U1145" i="22"/>
  <c r="S1145" i="22"/>
  <c r="R1145" i="22"/>
  <c r="L1145" i="22"/>
  <c r="I1145" i="22"/>
  <c r="F1145" i="22"/>
  <c r="E1145" i="22"/>
  <c r="A1145" i="22"/>
  <c r="B1145" i="22" s="1"/>
  <c r="C1145" i="22" s="1"/>
  <c r="W1144" i="22"/>
  <c r="U1144" i="22"/>
  <c r="S1144" i="22"/>
  <c r="R1144" i="22"/>
  <c r="L1144" i="22"/>
  <c r="I1144" i="22"/>
  <c r="F1144" i="22"/>
  <c r="E1144" i="22"/>
  <c r="A1144" i="22"/>
  <c r="B1144" i="22" s="1"/>
  <c r="C1144" i="22" s="1"/>
  <c r="W1143" i="22"/>
  <c r="U1143" i="22"/>
  <c r="S1143" i="22"/>
  <c r="R1143" i="22"/>
  <c r="L1143" i="22"/>
  <c r="I1143" i="22"/>
  <c r="F1143" i="22"/>
  <c r="E1143" i="22"/>
  <c r="A1143" i="22"/>
  <c r="B1143" i="22" s="1"/>
  <c r="C1143" i="22" s="1"/>
  <c r="W1142" i="22"/>
  <c r="U1142" i="22"/>
  <c r="S1142" i="22"/>
  <c r="R1142" i="22"/>
  <c r="L1142" i="22"/>
  <c r="I1142" i="22"/>
  <c r="F1142" i="22"/>
  <c r="E1142" i="22"/>
  <c r="A1142" i="22"/>
  <c r="B1142" i="22" s="1"/>
  <c r="C1142" i="22" s="1"/>
  <c r="W1141" i="22"/>
  <c r="U1141" i="22"/>
  <c r="S1141" i="22"/>
  <c r="R1141" i="22"/>
  <c r="L1141" i="22"/>
  <c r="I1141" i="22"/>
  <c r="F1141" i="22"/>
  <c r="E1141" i="22"/>
  <c r="A1141" i="22"/>
  <c r="B1141" i="22" s="1"/>
  <c r="C1141" i="22" s="1"/>
  <c r="W1140" i="22"/>
  <c r="U1140" i="22"/>
  <c r="S1140" i="22"/>
  <c r="R1140" i="22"/>
  <c r="L1140" i="22"/>
  <c r="I1140" i="22"/>
  <c r="F1140" i="22"/>
  <c r="E1140" i="22"/>
  <c r="A1140" i="22"/>
  <c r="B1140" i="22" s="1"/>
  <c r="C1140" i="22" s="1"/>
  <c r="W1139" i="22"/>
  <c r="U1139" i="22"/>
  <c r="S1139" i="22"/>
  <c r="R1139" i="22"/>
  <c r="L1139" i="22"/>
  <c r="I1139" i="22"/>
  <c r="F1139" i="22"/>
  <c r="E1139" i="22"/>
  <c r="A1139" i="22"/>
  <c r="B1139" i="22" s="1"/>
  <c r="C1139" i="22" s="1"/>
  <c r="W1138" i="22"/>
  <c r="U1138" i="22"/>
  <c r="S1138" i="22"/>
  <c r="R1138" i="22"/>
  <c r="L1138" i="22"/>
  <c r="I1138" i="22"/>
  <c r="F1138" i="22"/>
  <c r="E1138" i="22"/>
  <c r="A1138" i="22"/>
  <c r="B1138" i="22" s="1"/>
  <c r="C1138" i="22" s="1"/>
  <c r="W1137" i="22"/>
  <c r="U1137" i="22"/>
  <c r="S1137" i="22"/>
  <c r="R1137" i="22"/>
  <c r="L1137" i="22"/>
  <c r="I1137" i="22"/>
  <c r="F1137" i="22"/>
  <c r="E1137" i="22"/>
  <c r="A1137" i="22"/>
  <c r="B1137" i="22" s="1"/>
  <c r="C1137" i="22" s="1"/>
  <c r="W1136" i="22"/>
  <c r="U1136" i="22"/>
  <c r="S1136" i="22"/>
  <c r="R1136" i="22"/>
  <c r="L1136" i="22"/>
  <c r="I1136" i="22"/>
  <c r="F1136" i="22"/>
  <c r="E1136" i="22"/>
  <c r="A1136" i="22"/>
  <c r="B1136" i="22" s="1"/>
  <c r="C1136" i="22" s="1"/>
  <c r="W1135" i="22"/>
  <c r="U1135" i="22"/>
  <c r="S1135" i="22"/>
  <c r="R1135" i="22"/>
  <c r="L1135" i="22"/>
  <c r="I1135" i="22"/>
  <c r="F1135" i="22"/>
  <c r="E1135" i="22"/>
  <c r="A1135" i="22"/>
  <c r="B1135" i="22" s="1"/>
  <c r="C1135" i="22" s="1"/>
  <c r="W1134" i="22"/>
  <c r="U1134" i="22"/>
  <c r="S1134" i="22"/>
  <c r="R1134" i="22"/>
  <c r="L1134" i="22"/>
  <c r="I1134" i="22"/>
  <c r="F1134" i="22"/>
  <c r="E1134" i="22"/>
  <c r="A1134" i="22"/>
  <c r="B1134" i="22" s="1"/>
  <c r="C1134" i="22" s="1"/>
  <c r="W1133" i="22"/>
  <c r="U1133" i="22"/>
  <c r="S1133" i="22"/>
  <c r="R1133" i="22"/>
  <c r="L1133" i="22"/>
  <c r="I1133" i="22"/>
  <c r="F1133" i="22"/>
  <c r="E1133" i="22"/>
  <c r="A1133" i="22"/>
  <c r="B1133" i="22" s="1"/>
  <c r="C1133" i="22" s="1"/>
  <c r="W1132" i="22"/>
  <c r="U1132" i="22"/>
  <c r="S1132" i="22"/>
  <c r="R1132" i="22"/>
  <c r="L1132" i="22"/>
  <c r="I1132" i="22"/>
  <c r="F1132" i="22"/>
  <c r="E1132" i="22"/>
  <c r="A1132" i="22"/>
  <c r="B1132" i="22" s="1"/>
  <c r="C1132" i="22" s="1"/>
  <c r="W1131" i="22"/>
  <c r="U1131" i="22"/>
  <c r="S1131" i="22"/>
  <c r="R1131" i="22"/>
  <c r="L1131" i="22"/>
  <c r="I1131" i="22"/>
  <c r="F1131" i="22"/>
  <c r="E1131" i="22"/>
  <c r="A1131" i="22"/>
  <c r="B1131" i="22" s="1"/>
  <c r="C1131" i="22" s="1"/>
  <c r="W1130" i="22"/>
  <c r="U1130" i="22"/>
  <c r="S1130" i="22"/>
  <c r="R1130" i="22"/>
  <c r="L1130" i="22"/>
  <c r="I1130" i="22"/>
  <c r="F1130" i="22"/>
  <c r="E1130" i="22"/>
  <c r="A1130" i="22"/>
  <c r="B1130" i="22" s="1"/>
  <c r="C1130" i="22" s="1"/>
  <c r="W1129" i="22"/>
  <c r="U1129" i="22"/>
  <c r="S1129" i="22"/>
  <c r="R1129" i="22"/>
  <c r="L1129" i="22"/>
  <c r="I1129" i="22"/>
  <c r="F1129" i="22"/>
  <c r="E1129" i="22"/>
  <c r="A1129" i="22"/>
  <c r="B1129" i="22" s="1"/>
  <c r="C1129" i="22" s="1"/>
  <c r="W1128" i="22"/>
  <c r="U1128" i="22"/>
  <c r="S1128" i="22"/>
  <c r="R1128" i="22"/>
  <c r="L1128" i="22"/>
  <c r="I1128" i="22"/>
  <c r="F1128" i="22"/>
  <c r="E1128" i="22"/>
  <c r="A1128" i="22"/>
  <c r="B1128" i="22" s="1"/>
  <c r="C1128" i="22" s="1"/>
  <c r="W1127" i="22"/>
  <c r="U1127" i="22"/>
  <c r="S1127" i="22"/>
  <c r="R1127" i="22"/>
  <c r="L1127" i="22"/>
  <c r="I1127" i="22"/>
  <c r="F1127" i="22"/>
  <c r="E1127" i="22"/>
  <c r="A1127" i="22"/>
  <c r="B1127" i="22" s="1"/>
  <c r="C1127" i="22" s="1"/>
  <c r="W1126" i="22"/>
  <c r="U1126" i="22"/>
  <c r="S1126" i="22"/>
  <c r="R1126" i="22"/>
  <c r="L1126" i="22"/>
  <c r="I1126" i="22"/>
  <c r="F1126" i="22"/>
  <c r="E1126" i="22"/>
  <c r="A1126" i="22"/>
  <c r="B1126" i="22" s="1"/>
  <c r="C1126" i="22" s="1"/>
  <c r="W1125" i="22"/>
  <c r="U1125" i="22"/>
  <c r="S1125" i="22"/>
  <c r="R1125" i="22"/>
  <c r="L1125" i="22"/>
  <c r="I1125" i="22"/>
  <c r="F1125" i="22"/>
  <c r="E1125" i="22"/>
  <c r="A1125" i="22"/>
  <c r="B1125" i="22" s="1"/>
  <c r="C1125" i="22" s="1"/>
  <c r="W1124" i="22"/>
  <c r="U1124" i="22"/>
  <c r="S1124" i="22"/>
  <c r="R1124" i="22"/>
  <c r="L1124" i="22"/>
  <c r="I1124" i="22"/>
  <c r="F1124" i="22"/>
  <c r="E1124" i="22"/>
  <c r="A1124" i="22"/>
  <c r="B1124" i="22" s="1"/>
  <c r="C1124" i="22" s="1"/>
  <c r="W1123" i="22"/>
  <c r="U1123" i="22"/>
  <c r="S1123" i="22"/>
  <c r="R1123" i="22"/>
  <c r="L1123" i="22"/>
  <c r="I1123" i="22"/>
  <c r="F1123" i="22"/>
  <c r="E1123" i="22"/>
  <c r="A1123" i="22"/>
  <c r="B1123" i="22" s="1"/>
  <c r="C1123" i="22" s="1"/>
  <c r="W1122" i="22"/>
  <c r="U1122" i="22"/>
  <c r="S1122" i="22"/>
  <c r="R1122" i="22"/>
  <c r="L1122" i="22"/>
  <c r="I1122" i="22"/>
  <c r="F1122" i="22"/>
  <c r="E1122" i="22"/>
  <c r="A1122" i="22"/>
  <c r="B1122" i="22" s="1"/>
  <c r="C1122" i="22" s="1"/>
  <c r="W1121" i="22"/>
  <c r="U1121" i="22"/>
  <c r="S1121" i="22"/>
  <c r="R1121" i="22"/>
  <c r="L1121" i="22"/>
  <c r="I1121" i="22"/>
  <c r="F1121" i="22"/>
  <c r="E1121" i="22"/>
  <c r="A1121" i="22"/>
  <c r="B1121" i="22" s="1"/>
  <c r="C1121" i="22" s="1"/>
  <c r="W1120" i="22"/>
  <c r="U1120" i="22"/>
  <c r="S1120" i="22"/>
  <c r="R1120" i="22"/>
  <c r="L1120" i="22"/>
  <c r="I1120" i="22"/>
  <c r="F1120" i="22"/>
  <c r="E1120" i="22"/>
  <c r="A1120" i="22"/>
  <c r="B1120" i="22" s="1"/>
  <c r="C1120" i="22" s="1"/>
  <c r="W1119" i="22"/>
  <c r="U1119" i="22"/>
  <c r="S1119" i="22"/>
  <c r="R1119" i="22"/>
  <c r="L1119" i="22"/>
  <c r="I1119" i="22"/>
  <c r="F1119" i="22"/>
  <c r="E1119" i="22"/>
  <c r="A1119" i="22"/>
  <c r="B1119" i="22" s="1"/>
  <c r="C1119" i="22" s="1"/>
  <c r="W1118" i="22"/>
  <c r="U1118" i="22"/>
  <c r="S1118" i="22"/>
  <c r="R1118" i="22"/>
  <c r="L1118" i="22"/>
  <c r="I1118" i="22"/>
  <c r="F1118" i="22"/>
  <c r="E1118" i="22"/>
  <c r="A1118" i="22"/>
  <c r="B1118" i="22" s="1"/>
  <c r="C1118" i="22" s="1"/>
  <c r="W1117" i="22"/>
  <c r="U1117" i="22"/>
  <c r="S1117" i="22"/>
  <c r="R1117" i="22"/>
  <c r="L1117" i="22"/>
  <c r="I1117" i="22"/>
  <c r="F1117" i="22"/>
  <c r="E1117" i="22"/>
  <c r="A1117" i="22"/>
  <c r="B1117" i="22" s="1"/>
  <c r="C1117" i="22" s="1"/>
  <c r="W1116" i="22"/>
  <c r="U1116" i="22"/>
  <c r="S1116" i="22"/>
  <c r="R1116" i="22"/>
  <c r="L1116" i="22"/>
  <c r="I1116" i="22"/>
  <c r="F1116" i="22"/>
  <c r="E1116" i="22"/>
  <c r="A1116" i="22"/>
  <c r="B1116" i="22" s="1"/>
  <c r="C1116" i="22" s="1"/>
  <c r="W1115" i="22"/>
  <c r="U1115" i="22"/>
  <c r="S1115" i="22"/>
  <c r="R1115" i="22"/>
  <c r="L1115" i="22"/>
  <c r="I1115" i="22"/>
  <c r="F1115" i="22"/>
  <c r="E1115" i="22"/>
  <c r="A1115" i="22"/>
  <c r="B1115" i="22" s="1"/>
  <c r="C1115" i="22" s="1"/>
  <c r="W1114" i="22"/>
  <c r="U1114" i="22"/>
  <c r="S1114" i="22"/>
  <c r="R1114" i="22"/>
  <c r="L1114" i="22"/>
  <c r="I1114" i="22"/>
  <c r="F1114" i="22"/>
  <c r="E1114" i="22"/>
  <c r="A1114" i="22"/>
  <c r="B1114" i="22" s="1"/>
  <c r="C1114" i="22" s="1"/>
  <c r="W1113" i="22"/>
  <c r="U1113" i="22"/>
  <c r="S1113" i="22"/>
  <c r="R1113" i="22"/>
  <c r="L1113" i="22"/>
  <c r="I1113" i="22"/>
  <c r="F1113" i="22"/>
  <c r="E1113" i="22"/>
  <c r="A1113" i="22"/>
  <c r="B1113" i="22" s="1"/>
  <c r="C1113" i="22" s="1"/>
  <c r="W1112" i="22"/>
  <c r="U1112" i="22"/>
  <c r="S1112" i="22"/>
  <c r="R1112" i="22"/>
  <c r="L1112" i="22"/>
  <c r="I1112" i="22"/>
  <c r="F1112" i="22"/>
  <c r="E1112" i="22"/>
  <c r="A1112" i="22"/>
  <c r="B1112" i="22" s="1"/>
  <c r="C1112" i="22" s="1"/>
  <c r="W1111" i="22"/>
  <c r="U1111" i="22"/>
  <c r="S1111" i="22"/>
  <c r="R1111" i="22"/>
  <c r="L1111" i="22"/>
  <c r="I1111" i="22"/>
  <c r="F1111" i="22"/>
  <c r="E1111" i="22"/>
  <c r="A1111" i="22"/>
  <c r="B1111" i="22" s="1"/>
  <c r="C1111" i="22" s="1"/>
  <c r="W1110" i="22"/>
  <c r="U1110" i="22"/>
  <c r="S1110" i="22"/>
  <c r="R1110" i="22"/>
  <c r="L1110" i="22"/>
  <c r="I1110" i="22"/>
  <c r="F1110" i="22"/>
  <c r="E1110" i="22"/>
  <c r="A1110" i="22"/>
  <c r="B1110" i="22" s="1"/>
  <c r="C1110" i="22" s="1"/>
  <c r="W1109" i="22"/>
  <c r="U1109" i="22"/>
  <c r="S1109" i="22"/>
  <c r="R1109" i="22"/>
  <c r="L1109" i="22"/>
  <c r="I1109" i="22"/>
  <c r="F1109" i="22"/>
  <c r="E1109" i="22"/>
  <c r="A1109" i="22"/>
  <c r="B1109" i="22" s="1"/>
  <c r="C1109" i="22" s="1"/>
  <c r="W1108" i="22"/>
  <c r="U1108" i="22"/>
  <c r="S1108" i="22"/>
  <c r="R1108" i="22"/>
  <c r="L1108" i="22"/>
  <c r="I1108" i="22"/>
  <c r="F1108" i="22"/>
  <c r="E1108" i="22"/>
  <c r="A1108" i="22"/>
  <c r="B1108" i="22" s="1"/>
  <c r="C1108" i="22" s="1"/>
  <c r="W1107" i="22"/>
  <c r="U1107" i="22"/>
  <c r="S1107" i="22"/>
  <c r="R1107" i="22"/>
  <c r="L1107" i="22"/>
  <c r="I1107" i="22"/>
  <c r="F1107" i="22"/>
  <c r="E1107" i="22"/>
  <c r="A1107" i="22"/>
  <c r="B1107" i="22" s="1"/>
  <c r="C1107" i="22" s="1"/>
  <c r="W1106" i="22"/>
  <c r="U1106" i="22"/>
  <c r="S1106" i="22"/>
  <c r="R1106" i="22"/>
  <c r="L1106" i="22"/>
  <c r="I1106" i="22"/>
  <c r="F1106" i="22"/>
  <c r="E1106" i="22"/>
  <c r="A1106" i="22"/>
  <c r="B1106" i="22" s="1"/>
  <c r="C1106" i="22" s="1"/>
  <c r="W1105" i="22"/>
  <c r="U1105" i="22"/>
  <c r="S1105" i="22"/>
  <c r="R1105" i="22"/>
  <c r="L1105" i="22"/>
  <c r="I1105" i="22"/>
  <c r="F1105" i="22"/>
  <c r="E1105" i="22"/>
  <c r="A1105" i="22"/>
  <c r="B1105" i="22" s="1"/>
  <c r="C1105" i="22" s="1"/>
  <c r="W1104" i="22"/>
  <c r="U1104" i="22"/>
  <c r="S1104" i="22"/>
  <c r="R1104" i="22"/>
  <c r="L1104" i="22"/>
  <c r="I1104" i="22"/>
  <c r="F1104" i="22"/>
  <c r="E1104" i="22"/>
  <c r="A1104" i="22"/>
  <c r="B1104" i="22" s="1"/>
  <c r="C1104" i="22" s="1"/>
  <c r="W1103" i="22"/>
  <c r="U1103" i="22"/>
  <c r="S1103" i="22"/>
  <c r="R1103" i="22"/>
  <c r="L1103" i="22"/>
  <c r="I1103" i="22"/>
  <c r="F1103" i="22"/>
  <c r="E1103" i="22"/>
  <c r="A1103" i="22"/>
  <c r="B1103" i="22" s="1"/>
  <c r="C1103" i="22" s="1"/>
  <c r="W1102" i="22"/>
  <c r="U1102" i="22"/>
  <c r="S1102" i="22"/>
  <c r="R1102" i="22"/>
  <c r="L1102" i="22"/>
  <c r="I1102" i="22"/>
  <c r="F1102" i="22"/>
  <c r="E1102" i="22"/>
  <c r="A1102" i="22"/>
  <c r="B1102" i="22" s="1"/>
  <c r="C1102" i="22" s="1"/>
  <c r="W1101" i="22"/>
  <c r="U1101" i="22"/>
  <c r="S1101" i="22"/>
  <c r="R1101" i="22"/>
  <c r="L1101" i="22"/>
  <c r="I1101" i="22"/>
  <c r="F1101" i="22"/>
  <c r="E1101" i="22"/>
  <c r="A1101" i="22"/>
  <c r="B1101" i="22" s="1"/>
  <c r="C1101" i="22" s="1"/>
  <c r="W1100" i="22"/>
  <c r="U1100" i="22"/>
  <c r="S1100" i="22"/>
  <c r="R1100" i="22"/>
  <c r="L1100" i="22"/>
  <c r="I1100" i="22"/>
  <c r="F1100" i="22"/>
  <c r="E1100" i="22"/>
  <c r="A1100" i="22"/>
  <c r="B1100" i="22" s="1"/>
  <c r="C1100" i="22" s="1"/>
  <c r="W1099" i="22"/>
  <c r="U1099" i="22"/>
  <c r="S1099" i="22"/>
  <c r="R1099" i="22"/>
  <c r="L1099" i="22"/>
  <c r="I1099" i="22"/>
  <c r="F1099" i="22"/>
  <c r="E1099" i="22"/>
  <c r="A1099" i="22"/>
  <c r="B1099" i="22" s="1"/>
  <c r="C1099" i="22" s="1"/>
  <c r="W1098" i="22"/>
  <c r="U1098" i="22"/>
  <c r="S1098" i="22"/>
  <c r="R1098" i="22"/>
  <c r="L1098" i="22"/>
  <c r="I1098" i="22"/>
  <c r="F1098" i="22"/>
  <c r="E1098" i="22"/>
  <c r="A1098" i="22"/>
  <c r="B1098" i="22" s="1"/>
  <c r="C1098" i="22" s="1"/>
  <c r="W1097" i="22"/>
  <c r="U1097" i="22"/>
  <c r="S1097" i="22"/>
  <c r="R1097" i="22"/>
  <c r="L1097" i="22"/>
  <c r="I1097" i="22"/>
  <c r="F1097" i="22"/>
  <c r="E1097" i="22"/>
  <c r="A1097" i="22"/>
  <c r="B1097" i="22" s="1"/>
  <c r="C1097" i="22" s="1"/>
  <c r="W1096" i="22"/>
  <c r="U1096" i="22"/>
  <c r="S1096" i="22"/>
  <c r="R1096" i="22"/>
  <c r="L1096" i="22"/>
  <c r="I1096" i="22"/>
  <c r="F1096" i="22"/>
  <c r="E1096" i="22"/>
  <c r="A1096" i="22"/>
  <c r="B1096" i="22" s="1"/>
  <c r="C1096" i="22" s="1"/>
  <c r="W1095" i="22"/>
  <c r="U1095" i="22"/>
  <c r="S1095" i="22"/>
  <c r="R1095" i="22"/>
  <c r="L1095" i="22"/>
  <c r="I1095" i="22"/>
  <c r="F1095" i="22"/>
  <c r="E1095" i="22"/>
  <c r="A1095" i="22"/>
  <c r="B1095" i="22" s="1"/>
  <c r="C1095" i="22" s="1"/>
  <c r="W1094" i="22"/>
  <c r="U1094" i="22"/>
  <c r="S1094" i="22"/>
  <c r="R1094" i="22"/>
  <c r="L1094" i="22"/>
  <c r="I1094" i="22"/>
  <c r="F1094" i="22"/>
  <c r="E1094" i="22"/>
  <c r="A1094" i="22"/>
  <c r="B1094" i="22" s="1"/>
  <c r="C1094" i="22" s="1"/>
  <c r="W1093" i="22"/>
  <c r="U1093" i="22"/>
  <c r="S1093" i="22"/>
  <c r="R1093" i="22"/>
  <c r="L1093" i="22"/>
  <c r="I1093" i="22"/>
  <c r="F1093" i="22"/>
  <c r="E1093" i="22"/>
  <c r="A1093" i="22"/>
  <c r="B1093" i="22" s="1"/>
  <c r="C1093" i="22" s="1"/>
  <c r="W1092" i="22"/>
  <c r="U1092" i="22"/>
  <c r="S1092" i="22"/>
  <c r="R1092" i="22"/>
  <c r="L1092" i="22"/>
  <c r="I1092" i="22"/>
  <c r="F1092" i="22"/>
  <c r="E1092" i="22"/>
  <c r="B1092" i="22"/>
  <c r="C1092" i="22" s="1"/>
  <c r="A1092" i="22"/>
  <c r="W1091" i="22"/>
  <c r="U1091" i="22"/>
  <c r="S1091" i="22"/>
  <c r="R1091" i="22"/>
  <c r="L1091" i="22"/>
  <c r="I1091" i="22"/>
  <c r="F1091" i="22"/>
  <c r="E1091" i="22"/>
  <c r="A1091" i="22"/>
  <c r="B1091" i="22" s="1"/>
  <c r="C1091" i="22" s="1"/>
  <c r="W1090" i="22"/>
  <c r="U1090" i="22"/>
  <c r="S1090" i="22"/>
  <c r="R1090" i="22"/>
  <c r="L1090" i="22"/>
  <c r="I1090" i="22"/>
  <c r="F1090" i="22"/>
  <c r="E1090" i="22"/>
  <c r="A1090" i="22"/>
  <c r="B1090" i="22" s="1"/>
  <c r="C1090" i="22" s="1"/>
  <c r="W1089" i="22"/>
  <c r="U1089" i="22"/>
  <c r="S1089" i="22"/>
  <c r="R1089" i="22"/>
  <c r="L1089" i="22"/>
  <c r="I1089" i="22"/>
  <c r="F1089" i="22"/>
  <c r="E1089" i="22"/>
  <c r="B1089" i="22"/>
  <c r="C1089" i="22" s="1"/>
  <c r="A1089" i="22"/>
  <c r="W1088" i="22"/>
  <c r="U1088" i="22"/>
  <c r="S1088" i="22"/>
  <c r="R1088" i="22"/>
  <c r="L1088" i="22"/>
  <c r="I1088" i="22"/>
  <c r="F1088" i="22"/>
  <c r="E1088" i="22"/>
  <c r="A1088" i="22"/>
  <c r="B1088" i="22" s="1"/>
  <c r="C1088" i="22" s="1"/>
  <c r="W1087" i="22"/>
  <c r="U1087" i="22"/>
  <c r="S1087" i="22"/>
  <c r="R1087" i="22"/>
  <c r="L1087" i="22"/>
  <c r="I1087" i="22"/>
  <c r="F1087" i="22"/>
  <c r="E1087" i="22"/>
  <c r="A1087" i="22"/>
  <c r="B1087" i="22" s="1"/>
  <c r="C1087" i="22" s="1"/>
  <c r="W1086" i="22"/>
  <c r="U1086" i="22"/>
  <c r="S1086" i="22"/>
  <c r="R1086" i="22"/>
  <c r="L1086" i="22"/>
  <c r="I1086" i="22"/>
  <c r="F1086" i="22"/>
  <c r="E1086" i="22"/>
  <c r="A1086" i="22"/>
  <c r="B1086" i="22" s="1"/>
  <c r="C1086" i="22" s="1"/>
  <c r="W1085" i="22"/>
  <c r="U1085" i="22"/>
  <c r="S1085" i="22"/>
  <c r="R1085" i="22"/>
  <c r="L1085" i="22"/>
  <c r="I1085" i="22"/>
  <c r="F1085" i="22"/>
  <c r="E1085" i="22"/>
  <c r="A1085" i="22"/>
  <c r="B1085" i="22" s="1"/>
  <c r="C1085" i="22" s="1"/>
  <c r="W1084" i="22"/>
  <c r="U1084" i="22"/>
  <c r="S1084" i="22"/>
  <c r="R1084" i="22"/>
  <c r="L1084" i="22"/>
  <c r="I1084" i="22"/>
  <c r="F1084" i="22"/>
  <c r="E1084" i="22"/>
  <c r="A1084" i="22"/>
  <c r="B1084" i="22" s="1"/>
  <c r="C1084" i="22" s="1"/>
  <c r="W1083" i="22"/>
  <c r="U1083" i="22"/>
  <c r="S1083" i="22"/>
  <c r="R1083" i="22"/>
  <c r="L1083" i="22"/>
  <c r="I1083" i="22"/>
  <c r="F1083" i="22"/>
  <c r="E1083" i="22"/>
  <c r="A1083" i="22"/>
  <c r="B1083" i="22" s="1"/>
  <c r="C1083" i="22" s="1"/>
  <c r="W1082" i="22"/>
  <c r="U1082" i="22"/>
  <c r="S1082" i="22"/>
  <c r="R1082" i="22"/>
  <c r="L1082" i="22"/>
  <c r="I1082" i="22"/>
  <c r="F1082" i="22"/>
  <c r="E1082" i="22"/>
  <c r="A1082" i="22"/>
  <c r="B1082" i="22" s="1"/>
  <c r="C1082" i="22" s="1"/>
  <c r="W1081" i="22"/>
  <c r="U1081" i="22"/>
  <c r="S1081" i="22"/>
  <c r="R1081" i="22"/>
  <c r="L1081" i="22"/>
  <c r="I1081" i="22"/>
  <c r="F1081" i="22"/>
  <c r="E1081" i="22"/>
  <c r="A1081" i="22"/>
  <c r="B1081" i="22" s="1"/>
  <c r="C1081" i="22" s="1"/>
  <c r="W1080" i="22"/>
  <c r="U1080" i="22"/>
  <c r="S1080" i="22"/>
  <c r="R1080" i="22"/>
  <c r="L1080" i="22"/>
  <c r="I1080" i="22"/>
  <c r="F1080" i="22"/>
  <c r="E1080" i="22"/>
  <c r="A1080" i="22"/>
  <c r="B1080" i="22" s="1"/>
  <c r="C1080" i="22" s="1"/>
  <c r="W1079" i="22"/>
  <c r="U1079" i="22"/>
  <c r="S1079" i="22"/>
  <c r="R1079" i="22"/>
  <c r="L1079" i="22"/>
  <c r="I1079" i="22"/>
  <c r="F1079" i="22"/>
  <c r="E1079" i="22"/>
  <c r="A1079" i="22"/>
  <c r="B1079" i="22" s="1"/>
  <c r="C1079" i="22" s="1"/>
  <c r="W1078" i="22"/>
  <c r="U1078" i="22"/>
  <c r="S1078" i="22"/>
  <c r="R1078" i="22"/>
  <c r="L1078" i="22"/>
  <c r="I1078" i="22"/>
  <c r="F1078" i="22"/>
  <c r="E1078" i="22"/>
  <c r="A1078" i="22"/>
  <c r="B1078" i="22" s="1"/>
  <c r="C1078" i="22" s="1"/>
  <c r="W1077" i="22"/>
  <c r="U1077" i="22"/>
  <c r="S1077" i="22"/>
  <c r="R1077" i="22"/>
  <c r="L1077" i="22"/>
  <c r="I1077" i="22"/>
  <c r="F1077" i="22"/>
  <c r="E1077" i="22"/>
  <c r="A1077" i="22"/>
  <c r="B1077" i="22" s="1"/>
  <c r="C1077" i="22" s="1"/>
  <c r="W1076" i="22"/>
  <c r="U1076" i="22"/>
  <c r="S1076" i="22"/>
  <c r="R1076" i="22"/>
  <c r="L1076" i="22"/>
  <c r="I1076" i="22"/>
  <c r="F1076" i="22"/>
  <c r="E1076" i="22"/>
  <c r="A1076" i="22"/>
  <c r="B1076" i="22" s="1"/>
  <c r="C1076" i="22" s="1"/>
  <c r="W1075" i="22"/>
  <c r="U1075" i="22"/>
  <c r="S1075" i="22"/>
  <c r="R1075" i="22"/>
  <c r="L1075" i="22"/>
  <c r="I1075" i="22"/>
  <c r="F1075" i="22"/>
  <c r="E1075" i="22"/>
  <c r="A1075" i="22"/>
  <c r="B1075" i="22" s="1"/>
  <c r="C1075" i="22" s="1"/>
  <c r="W1074" i="22"/>
  <c r="U1074" i="22"/>
  <c r="S1074" i="22"/>
  <c r="R1074" i="22"/>
  <c r="L1074" i="22"/>
  <c r="I1074" i="22"/>
  <c r="F1074" i="22"/>
  <c r="E1074" i="22"/>
  <c r="A1074" i="22"/>
  <c r="B1074" i="22" s="1"/>
  <c r="C1074" i="22" s="1"/>
  <c r="W1073" i="22"/>
  <c r="U1073" i="22"/>
  <c r="S1073" i="22"/>
  <c r="R1073" i="22"/>
  <c r="L1073" i="22"/>
  <c r="I1073" i="22"/>
  <c r="F1073" i="22"/>
  <c r="E1073" i="22"/>
  <c r="A1073" i="22"/>
  <c r="B1073" i="22" s="1"/>
  <c r="C1073" i="22" s="1"/>
  <c r="W1072" i="22"/>
  <c r="U1072" i="22"/>
  <c r="S1072" i="22"/>
  <c r="R1072" i="22"/>
  <c r="L1072" i="22"/>
  <c r="I1072" i="22"/>
  <c r="F1072" i="22"/>
  <c r="E1072" i="22"/>
  <c r="A1072" i="22"/>
  <c r="B1072" i="22" s="1"/>
  <c r="C1072" i="22" s="1"/>
  <c r="W1071" i="22"/>
  <c r="U1071" i="22"/>
  <c r="S1071" i="22"/>
  <c r="R1071" i="22"/>
  <c r="L1071" i="22"/>
  <c r="I1071" i="22"/>
  <c r="F1071" i="22"/>
  <c r="E1071" i="22"/>
  <c r="A1071" i="22"/>
  <c r="B1071" i="22" s="1"/>
  <c r="C1071" i="22" s="1"/>
  <c r="W1070" i="22"/>
  <c r="U1070" i="22"/>
  <c r="S1070" i="22"/>
  <c r="R1070" i="22"/>
  <c r="L1070" i="22"/>
  <c r="I1070" i="22"/>
  <c r="F1070" i="22"/>
  <c r="E1070" i="22"/>
  <c r="A1070" i="22"/>
  <c r="B1070" i="22" s="1"/>
  <c r="C1070" i="22" s="1"/>
  <c r="W1069" i="22"/>
  <c r="U1069" i="22"/>
  <c r="S1069" i="22"/>
  <c r="R1069" i="22"/>
  <c r="L1069" i="22"/>
  <c r="I1069" i="22"/>
  <c r="F1069" i="22"/>
  <c r="E1069" i="22"/>
  <c r="A1069" i="22"/>
  <c r="B1069" i="22" s="1"/>
  <c r="C1069" i="22" s="1"/>
  <c r="W1068" i="22"/>
  <c r="U1068" i="22"/>
  <c r="S1068" i="22"/>
  <c r="R1068" i="22"/>
  <c r="L1068" i="22"/>
  <c r="I1068" i="22"/>
  <c r="F1068" i="22"/>
  <c r="E1068" i="22"/>
  <c r="A1068" i="22"/>
  <c r="B1068" i="22" s="1"/>
  <c r="C1068" i="22" s="1"/>
  <c r="W1067" i="22"/>
  <c r="U1067" i="22"/>
  <c r="S1067" i="22"/>
  <c r="R1067" i="22"/>
  <c r="L1067" i="22"/>
  <c r="I1067" i="22"/>
  <c r="F1067" i="22"/>
  <c r="E1067" i="22"/>
  <c r="A1067" i="22"/>
  <c r="B1067" i="22" s="1"/>
  <c r="C1067" i="22" s="1"/>
  <c r="W1066" i="22"/>
  <c r="U1066" i="22"/>
  <c r="S1066" i="22"/>
  <c r="R1066" i="22"/>
  <c r="L1066" i="22"/>
  <c r="I1066" i="22"/>
  <c r="F1066" i="22"/>
  <c r="E1066" i="22"/>
  <c r="A1066" i="22"/>
  <c r="B1066" i="22" s="1"/>
  <c r="C1066" i="22" s="1"/>
  <c r="W1065" i="22"/>
  <c r="U1065" i="22"/>
  <c r="S1065" i="22"/>
  <c r="R1065" i="22"/>
  <c r="L1065" i="22"/>
  <c r="I1065" i="22"/>
  <c r="F1065" i="22"/>
  <c r="E1065" i="22"/>
  <c r="A1065" i="22"/>
  <c r="B1065" i="22" s="1"/>
  <c r="C1065" i="22" s="1"/>
  <c r="W1064" i="22"/>
  <c r="U1064" i="22"/>
  <c r="S1064" i="22"/>
  <c r="R1064" i="22"/>
  <c r="L1064" i="22"/>
  <c r="I1064" i="22"/>
  <c r="F1064" i="22"/>
  <c r="E1064" i="22"/>
  <c r="A1064" i="22"/>
  <c r="B1064" i="22" s="1"/>
  <c r="C1064" i="22" s="1"/>
  <c r="W1063" i="22"/>
  <c r="U1063" i="22"/>
  <c r="S1063" i="22"/>
  <c r="R1063" i="22"/>
  <c r="L1063" i="22"/>
  <c r="I1063" i="22"/>
  <c r="F1063" i="22"/>
  <c r="E1063" i="22"/>
  <c r="A1063" i="22"/>
  <c r="B1063" i="22" s="1"/>
  <c r="C1063" i="22" s="1"/>
  <c r="W1062" i="22"/>
  <c r="U1062" i="22"/>
  <c r="S1062" i="22"/>
  <c r="R1062" i="22"/>
  <c r="L1062" i="22"/>
  <c r="I1062" i="22"/>
  <c r="F1062" i="22"/>
  <c r="E1062" i="22"/>
  <c r="A1062" i="22"/>
  <c r="B1062" i="22" s="1"/>
  <c r="C1062" i="22" s="1"/>
  <c r="W1061" i="22"/>
  <c r="U1061" i="22"/>
  <c r="S1061" i="22"/>
  <c r="R1061" i="22"/>
  <c r="L1061" i="22"/>
  <c r="I1061" i="22"/>
  <c r="F1061" i="22"/>
  <c r="E1061" i="22"/>
  <c r="A1061" i="22"/>
  <c r="B1061" i="22" s="1"/>
  <c r="C1061" i="22" s="1"/>
  <c r="W1060" i="22"/>
  <c r="U1060" i="22"/>
  <c r="S1060" i="22"/>
  <c r="R1060" i="22"/>
  <c r="L1060" i="22"/>
  <c r="I1060" i="22"/>
  <c r="F1060" i="22"/>
  <c r="E1060" i="22"/>
  <c r="B1060" i="22"/>
  <c r="C1060" i="22" s="1"/>
  <c r="A1060" i="22"/>
  <c r="W1059" i="22"/>
  <c r="U1059" i="22"/>
  <c r="S1059" i="22"/>
  <c r="R1059" i="22"/>
  <c r="L1059" i="22"/>
  <c r="I1059" i="22"/>
  <c r="F1059" i="22"/>
  <c r="E1059" i="22"/>
  <c r="A1059" i="22"/>
  <c r="B1059" i="22" s="1"/>
  <c r="C1059" i="22" s="1"/>
  <c r="W1058" i="22"/>
  <c r="U1058" i="22"/>
  <c r="S1058" i="22"/>
  <c r="R1058" i="22"/>
  <c r="L1058" i="22"/>
  <c r="I1058" i="22"/>
  <c r="F1058" i="22"/>
  <c r="E1058" i="22"/>
  <c r="A1058" i="22"/>
  <c r="B1058" i="22" s="1"/>
  <c r="C1058" i="22" s="1"/>
  <c r="W1057" i="22"/>
  <c r="U1057" i="22"/>
  <c r="S1057" i="22"/>
  <c r="R1057" i="22"/>
  <c r="L1057" i="22"/>
  <c r="I1057" i="22"/>
  <c r="F1057" i="22"/>
  <c r="E1057" i="22"/>
  <c r="A1057" i="22"/>
  <c r="B1057" i="22" s="1"/>
  <c r="C1057" i="22" s="1"/>
  <c r="W1056" i="22"/>
  <c r="U1056" i="22"/>
  <c r="S1056" i="22"/>
  <c r="R1056" i="22"/>
  <c r="L1056" i="22"/>
  <c r="I1056" i="22"/>
  <c r="F1056" i="22"/>
  <c r="E1056" i="22"/>
  <c r="A1056" i="22"/>
  <c r="B1056" i="22" s="1"/>
  <c r="C1056" i="22" s="1"/>
  <c r="W1055" i="22"/>
  <c r="U1055" i="22"/>
  <c r="S1055" i="22"/>
  <c r="R1055" i="22"/>
  <c r="L1055" i="22"/>
  <c r="I1055" i="22"/>
  <c r="F1055" i="22"/>
  <c r="E1055" i="22"/>
  <c r="A1055" i="22"/>
  <c r="B1055" i="22" s="1"/>
  <c r="C1055" i="22" s="1"/>
  <c r="W1054" i="22"/>
  <c r="U1054" i="22"/>
  <c r="S1054" i="22"/>
  <c r="R1054" i="22"/>
  <c r="L1054" i="22"/>
  <c r="I1054" i="22"/>
  <c r="F1054" i="22"/>
  <c r="E1054" i="22"/>
  <c r="A1054" i="22"/>
  <c r="B1054" i="22" s="1"/>
  <c r="C1054" i="22" s="1"/>
  <c r="W1053" i="22"/>
  <c r="U1053" i="22"/>
  <c r="S1053" i="22"/>
  <c r="R1053" i="22"/>
  <c r="L1053" i="22"/>
  <c r="I1053" i="22"/>
  <c r="F1053" i="22"/>
  <c r="E1053" i="22"/>
  <c r="A1053" i="22"/>
  <c r="B1053" i="22" s="1"/>
  <c r="C1053" i="22" s="1"/>
  <c r="W1052" i="22"/>
  <c r="U1052" i="22"/>
  <c r="S1052" i="22"/>
  <c r="R1052" i="22"/>
  <c r="L1052" i="22"/>
  <c r="I1052" i="22"/>
  <c r="F1052" i="22"/>
  <c r="E1052" i="22"/>
  <c r="A1052" i="22"/>
  <c r="B1052" i="22" s="1"/>
  <c r="C1052" i="22" s="1"/>
  <c r="W1051" i="22"/>
  <c r="U1051" i="22"/>
  <c r="S1051" i="22"/>
  <c r="R1051" i="22"/>
  <c r="L1051" i="22"/>
  <c r="I1051" i="22"/>
  <c r="F1051" i="22"/>
  <c r="E1051" i="22"/>
  <c r="A1051" i="22"/>
  <c r="B1051" i="22" s="1"/>
  <c r="C1051" i="22" s="1"/>
  <c r="W1050" i="22"/>
  <c r="U1050" i="22"/>
  <c r="S1050" i="22"/>
  <c r="R1050" i="22"/>
  <c r="L1050" i="22"/>
  <c r="I1050" i="22"/>
  <c r="F1050" i="22"/>
  <c r="E1050" i="22"/>
  <c r="A1050" i="22"/>
  <c r="B1050" i="22" s="1"/>
  <c r="C1050" i="22" s="1"/>
  <c r="W1049" i="22"/>
  <c r="U1049" i="22"/>
  <c r="S1049" i="22"/>
  <c r="R1049" i="22"/>
  <c r="L1049" i="22"/>
  <c r="I1049" i="22"/>
  <c r="F1049" i="22"/>
  <c r="E1049" i="22"/>
  <c r="A1049" i="22"/>
  <c r="B1049" i="22" s="1"/>
  <c r="C1049" i="22" s="1"/>
  <c r="W1048" i="22"/>
  <c r="U1048" i="22"/>
  <c r="S1048" i="22"/>
  <c r="R1048" i="22"/>
  <c r="L1048" i="22"/>
  <c r="I1048" i="22"/>
  <c r="F1048" i="22"/>
  <c r="E1048" i="22"/>
  <c r="A1048" i="22"/>
  <c r="B1048" i="22" s="1"/>
  <c r="C1048" i="22" s="1"/>
  <c r="W1047" i="22"/>
  <c r="U1047" i="22"/>
  <c r="S1047" i="22"/>
  <c r="R1047" i="22"/>
  <c r="L1047" i="22"/>
  <c r="I1047" i="22"/>
  <c r="F1047" i="22"/>
  <c r="E1047" i="22"/>
  <c r="A1047" i="22"/>
  <c r="B1047" i="22" s="1"/>
  <c r="C1047" i="22" s="1"/>
  <c r="W1046" i="22"/>
  <c r="U1046" i="22"/>
  <c r="S1046" i="22"/>
  <c r="R1046" i="22"/>
  <c r="L1046" i="22"/>
  <c r="I1046" i="22"/>
  <c r="F1046" i="22"/>
  <c r="E1046" i="22"/>
  <c r="A1046" i="22"/>
  <c r="B1046" i="22" s="1"/>
  <c r="C1046" i="22" s="1"/>
  <c r="W1045" i="22"/>
  <c r="U1045" i="22"/>
  <c r="S1045" i="22"/>
  <c r="R1045" i="22"/>
  <c r="L1045" i="22"/>
  <c r="I1045" i="22"/>
  <c r="F1045" i="22"/>
  <c r="E1045" i="22"/>
  <c r="A1045" i="22"/>
  <c r="B1045" i="22" s="1"/>
  <c r="C1045" i="22" s="1"/>
  <c r="W1044" i="22"/>
  <c r="U1044" i="22"/>
  <c r="S1044" i="22"/>
  <c r="R1044" i="22"/>
  <c r="L1044" i="22"/>
  <c r="I1044" i="22"/>
  <c r="F1044" i="22"/>
  <c r="E1044" i="22"/>
  <c r="A1044" i="22"/>
  <c r="B1044" i="22" s="1"/>
  <c r="C1044" i="22" s="1"/>
  <c r="W1043" i="22"/>
  <c r="U1043" i="22"/>
  <c r="S1043" i="22"/>
  <c r="R1043" i="22"/>
  <c r="L1043" i="22"/>
  <c r="I1043" i="22"/>
  <c r="F1043" i="22"/>
  <c r="E1043" i="22"/>
  <c r="B1043" i="22"/>
  <c r="C1043" i="22" s="1"/>
  <c r="A1043" i="22"/>
  <c r="W1042" i="22"/>
  <c r="U1042" i="22"/>
  <c r="S1042" i="22"/>
  <c r="R1042" i="22"/>
  <c r="L1042" i="22"/>
  <c r="I1042" i="22"/>
  <c r="F1042" i="22"/>
  <c r="E1042" i="22"/>
  <c r="A1042" i="22"/>
  <c r="B1042" i="22" s="1"/>
  <c r="C1042" i="22" s="1"/>
  <c r="W1041" i="22"/>
  <c r="U1041" i="22"/>
  <c r="S1041" i="22"/>
  <c r="R1041" i="22"/>
  <c r="L1041" i="22"/>
  <c r="I1041" i="22"/>
  <c r="F1041" i="22"/>
  <c r="E1041" i="22"/>
  <c r="A1041" i="22"/>
  <c r="B1041" i="22" s="1"/>
  <c r="C1041" i="22" s="1"/>
  <c r="W1040" i="22"/>
  <c r="U1040" i="22"/>
  <c r="S1040" i="22"/>
  <c r="R1040" i="22"/>
  <c r="L1040" i="22"/>
  <c r="I1040" i="22"/>
  <c r="F1040" i="22"/>
  <c r="E1040" i="22"/>
  <c r="A1040" i="22"/>
  <c r="B1040" i="22" s="1"/>
  <c r="C1040" i="22" s="1"/>
  <c r="W1039" i="22"/>
  <c r="U1039" i="22"/>
  <c r="S1039" i="22"/>
  <c r="R1039" i="22"/>
  <c r="L1039" i="22"/>
  <c r="I1039" i="22"/>
  <c r="F1039" i="22"/>
  <c r="E1039" i="22"/>
  <c r="A1039" i="22"/>
  <c r="B1039" i="22" s="1"/>
  <c r="C1039" i="22" s="1"/>
  <c r="W1038" i="22"/>
  <c r="U1038" i="22"/>
  <c r="S1038" i="22"/>
  <c r="R1038" i="22"/>
  <c r="L1038" i="22"/>
  <c r="I1038" i="22"/>
  <c r="F1038" i="22"/>
  <c r="E1038" i="22"/>
  <c r="A1038" i="22"/>
  <c r="B1038" i="22" s="1"/>
  <c r="C1038" i="22" s="1"/>
  <c r="W1037" i="22"/>
  <c r="U1037" i="22"/>
  <c r="S1037" i="22"/>
  <c r="R1037" i="22"/>
  <c r="L1037" i="22"/>
  <c r="I1037" i="22"/>
  <c r="F1037" i="22"/>
  <c r="E1037" i="22"/>
  <c r="A1037" i="22"/>
  <c r="B1037" i="22" s="1"/>
  <c r="C1037" i="22" s="1"/>
  <c r="W1036" i="22"/>
  <c r="U1036" i="22"/>
  <c r="S1036" i="22"/>
  <c r="R1036" i="22"/>
  <c r="L1036" i="22"/>
  <c r="I1036" i="22"/>
  <c r="F1036" i="22"/>
  <c r="E1036" i="22"/>
  <c r="A1036" i="22"/>
  <c r="B1036" i="22" s="1"/>
  <c r="C1036" i="22" s="1"/>
  <c r="W1035" i="22"/>
  <c r="U1035" i="22"/>
  <c r="S1035" i="22"/>
  <c r="R1035" i="22"/>
  <c r="L1035" i="22"/>
  <c r="I1035" i="22"/>
  <c r="F1035" i="22"/>
  <c r="E1035" i="22"/>
  <c r="A1035" i="22"/>
  <c r="B1035" i="22" s="1"/>
  <c r="C1035" i="22" s="1"/>
  <c r="W1034" i="22"/>
  <c r="U1034" i="22"/>
  <c r="S1034" i="22"/>
  <c r="R1034" i="22"/>
  <c r="L1034" i="22"/>
  <c r="I1034" i="22"/>
  <c r="F1034" i="22"/>
  <c r="E1034" i="22"/>
  <c r="A1034" i="22"/>
  <c r="B1034" i="22" s="1"/>
  <c r="C1034" i="22" s="1"/>
  <c r="W1033" i="22"/>
  <c r="U1033" i="22"/>
  <c r="S1033" i="22"/>
  <c r="R1033" i="22"/>
  <c r="L1033" i="22"/>
  <c r="I1033" i="22"/>
  <c r="F1033" i="22"/>
  <c r="E1033" i="22"/>
  <c r="A1033" i="22"/>
  <c r="B1033" i="22" s="1"/>
  <c r="C1033" i="22" s="1"/>
  <c r="W1032" i="22"/>
  <c r="U1032" i="22"/>
  <c r="S1032" i="22"/>
  <c r="R1032" i="22"/>
  <c r="L1032" i="22"/>
  <c r="I1032" i="22"/>
  <c r="F1032" i="22"/>
  <c r="E1032" i="22"/>
  <c r="A1032" i="22"/>
  <c r="B1032" i="22" s="1"/>
  <c r="C1032" i="22" s="1"/>
  <c r="W1031" i="22"/>
  <c r="U1031" i="22"/>
  <c r="S1031" i="22"/>
  <c r="R1031" i="22"/>
  <c r="L1031" i="22"/>
  <c r="I1031" i="22"/>
  <c r="F1031" i="22"/>
  <c r="E1031" i="22"/>
  <c r="A1031" i="22"/>
  <c r="B1031" i="22" s="1"/>
  <c r="C1031" i="22" s="1"/>
  <c r="W1030" i="22"/>
  <c r="U1030" i="22"/>
  <c r="S1030" i="22"/>
  <c r="R1030" i="22"/>
  <c r="L1030" i="22"/>
  <c r="I1030" i="22"/>
  <c r="F1030" i="22"/>
  <c r="E1030" i="22"/>
  <c r="A1030" i="22"/>
  <c r="B1030" i="22" s="1"/>
  <c r="C1030" i="22" s="1"/>
  <c r="W1029" i="22"/>
  <c r="U1029" i="22"/>
  <c r="S1029" i="22"/>
  <c r="R1029" i="22"/>
  <c r="L1029" i="22"/>
  <c r="I1029" i="22"/>
  <c r="F1029" i="22"/>
  <c r="E1029" i="22"/>
  <c r="B1029" i="22"/>
  <c r="C1029" i="22" s="1"/>
  <c r="A1029" i="22"/>
  <c r="W1028" i="22"/>
  <c r="U1028" i="22"/>
  <c r="S1028" i="22"/>
  <c r="R1028" i="22"/>
  <c r="L1028" i="22"/>
  <c r="I1028" i="22"/>
  <c r="F1028" i="22"/>
  <c r="E1028" i="22"/>
  <c r="A1028" i="22"/>
  <c r="B1028" i="22" s="1"/>
  <c r="C1028" i="22" s="1"/>
  <c r="W1027" i="22"/>
  <c r="U1027" i="22"/>
  <c r="S1027" i="22"/>
  <c r="R1027" i="22"/>
  <c r="L1027" i="22"/>
  <c r="I1027" i="22"/>
  <c r="F1027" i="22"/>
  <c r="E1027" i="22"/>
  <c r="A1027" i="22"/>
  <c r="B1027" i="22" s="1"/>
  <c r="C1027" i="22" s="1"/>
  <c r="W1026" i="22"/>
  <c r="U1026" i="22"/>
  <c r="S1026" i="22"/>
  <c r="R1026" i="22"/>
  <c r="L1026" i="22"/>
  <c r="I1026" i="22"/>
  <c r="F1026" i="22"/>
  <c r="E1026" i="22"/>
  <c r="A1026" i="22"/>
  <c r="B1026" i="22" s="1"/>
  <c r="C1026" i="22" s="1"/>
  <c r="W1025" i="22"/>
  <c r="U1025" i="22"/>
  <c r="S1025" i="22"/>
  <c r="R1025" i="22"/>
  <c r="L1025" i="22"/>
  <c r="I1025" i="22"/>
  <c r="F1025" i="22"/>
  <c r="E1025" i="22"/>
  <c r="A1025" i="22"/>
  <c r="B1025" i="22" s="1"/>
  <c r="C1025" i="22" s="1"/>
  <c r="W1024" i="22"/>
  <c r="U1024" i="22"/>
  <c r="S1024" i="22"/>
  <c r="R1024" i="22"/>
  <c r="L1024" i="22"/>
  <c r="I1024" i="22"/>
  <c r="F1024" i="22"/>
  <c r="E1024" i="22"/>
  <c r="A1024" i="22"/>
  <c r="B1024" i="22" s="1"/>
  <c r="C1024" i="22" s="1"/>
  <c r="W1023" i="22"/>
  <c r="U1023" i="22"/>
  <c r="S1023" i="22"/>
  <c r="R1023" i="22"/>
  <c r="L1023" i="22"/>
  <c r="I1023" i="22"/>
  <c r="F1023" i="22"/>
  <c r="E1023" i="22"/>
  <c r="A1023" i="22"/>
  <c r="B1023" i="22" s="1"/>
  <c r="C1023" i="22" s="1"/>
  <c r="W1022" i="22"/>
  <c r="U1022" i="22"/>
  <c r="S1022" i="22"/>
  <c r="R1022" i="22"/>
  <c r="L1022" i="22"/>
  <c r="I1022" i="22"/>
  <c r="F1022" i="22"/>
  <c r="E1022" i="22"/>
  <c r="A1022" i="22"/>
  <c r="B1022" i="22" s="1"/>
  <c r="C1022" i="22" s="1"/>
  <c r="W1021" i="22"/>
  <c r="U1021" i="22"/>
  <c r="S1021" i="22"/>
  <c r="R1021" i="22"/>
  <c r="L1021" i="22"/>
  <c r="I1021" i="22"/>
  <c r="F1021" i="22"/>
  <c r="E1021" i="22"/>
  <c r="A1021" i="22"/>
  <c r="B1021" i="22" s="1"/>
  <c r="C1021" i="22" s="1"/>
  <c r="W1020" i="22"/>
  <c r="U1020" i="22"/>
  <c r="S1020" i="22"/>
  <c r="R1020" i="22"/>
  <c r="L1020" i="22"/>
  <c r="I1020" i="22"/>
  <c r="F1020" i="22"/>
  <c r="E1020" i="22"/>
  <c r="A1020" i="22"/>
  <c r="B1020" i="22" s="1"/>
  <c r="C1020" i="22" s="1"/>
  <c r="W1019" i="22"/>
  <c r="U1019" i="22"/>
  <c r="S1019" i="22"/>
  <c r="R1019" i="22"/>
  <c r="L1019" i="22"/>
  <c r="I1019" i="22"/>
  <c r="F1019" i="22"/>
  <c r="E1019" i="22"/>
  <c r="A1019" i="22"/>
  <c r="B1019" i="22" s="1"/>
  <c r="C1019" i="22" s="1"/>
  <c r="W1018" i="22"/>
  <c r="U1018" i="22"/>
  <c r="S1018" i="22"/>
  <c r="R1018" i="22"/>
  <c r="L1018" i="22"/>
  <c r="I1018" i="22"/>
  <c r="F1018" i="22"/>
  <c r="E1018" i="22"/>
  <c r="A1018" i="22"/>
  <c r="B1018" i="22" s="1"/>
  <c r="C1018" i="22" s="1"/>
  <c r="W1017" i="22"/>
  <c r="U1017" i="22"/>
  <c r="S1017" i="22"/>
  <c r="R1017" i="22"/>
  <c r="L1017" i="22"/>
  <c r="I1017" i="22"/>
  <c r="F1017" i="22"/>
  <c r="E1017" i="22"/>
  <c r="A1017" i="22"/>
  <c r="B1017" i="22" s="1"/>
  <c r="C1017" i="22" s="1"/>
  <c r="W1016" i="22"/>
  <c r="U1016" i="22"/>
  <c r="S1016" i="22"/>
  <c r="R1016" i="22"/>
  <c r="L1016" i="22"/>
  <c r="I1016" i="22"/>
  <c r="F1016" i="22"/>
  <c r="E1016" i="22"/>
  <c r="A1016" i="22"/>
  <c r="B1016" i="22" s="1"/>
  <c r="C1016" i="22" s="1"/>
  <c r="W1015" i="22"/>
  <c r="U1015" i="22"/>
  <c r="S1015" i="22"/>
  <c r="R1015" i="22"/>
  <c r="L1015" i="22"/>
  <c r="I1015" i="22"/>
  <c r="F1015" i="22"/>
  <c r="E1015" i="22"/>
  <c r="A1015" i="22"/>
  <c r="B1015" i="22" s="1"/>
  <c r="C1015" i="22" s="1"/>
  <c r="W1014" i="22"/>
  <c r="U1014" i="22"/>
  <c r="S1014" i="22"/>
  <c r="R1014" i="22"/>
  <c r="L1014" i="22"/>
  <c r="I1014" i="22"/>
  <c r="F1014" i="22"/>
  <c r="E1014" i="22"/>
  <c r="A1014" i="22"/>
  <c r="B1014" i="22" s="1"/>
  <c r="C1014" i="22" s="1"/>
  <c r="W1013" i="22"/>
  <c r="U1013" i="22"/>
  <c r="S1013" i="22"/>
  <c r="R1013" i="22"/>
  <c r="L1013" i="22"/>
  <c r="I1013" i="22"/>
  <c r="F1013" i="22"/>
  <c r="E1013" i="22"/>
  <c r="A1013" i="22"/>
  <c r="B1013" i="22" s="1"/>
  <c r="C1013" i="22" s="1"/>
  <c r="W1012" i="22"/>
  <c r="U1012" i="22"/>
  <c r="S1012" i="22"/>
  <c r="R1012" i="22"/>
  <c r="L1012" i="22"/>
  <c r="I1012" i="22"/>
  <c r="F1012" i="22"/>
  <c r="E1012" i="22"/>
  <c r="A1012" i="22"/>
  <c r="B1012" i="22" s="1"/>
  <c r="C1012" i="22" s="1"/>
  <c r="W1011" i="22"/>
  <c r="U1011" i="22"/>
  <c r="S1011" i="22"/>
  <c r="R1011" i="22"/>
  <c r="L1011" i="22"/>
  <c r="I1011" i="22"/>
  <c r="F1011" i="22"/>
  <c r="E1011" i="22"/>
  <c r="A1011" i="22"/>
  <c r="B1011" i="22" s="1"/>
  <c r="C1011" i="22" s="1"/>
  <c r="W1010" i="22"/>
  <c r="U1010" i="22"/>
  <c r="S1010" i="22"/>
  <c r="R1010" i="22"/>
  <c r="L1010" i="22"/>
  <c r="I1010" i="22"/>
  <c r="F1010" i="22"/>
  <c r="E1010" i="22"/>
  <c r="A1010" i="22"/>
  <c r="B1010" i="22" s="1"/>
  <c r="C1010" i="22" s="1"/>
  <c r="W1009" i="22"/>
  <c r="U1009" i="22"/>
  <c r="S1009" i="22"/>
  <c r="R1009" i="22"/>
  <c r="L1009" i="22"/>
  <c r="I1009" i="22"/>
  <c r="F1009" i="22"/>
  <c r="E1009" i="22"/>
  <c r="A1009" i="22"/>
  <c r="B1009" i="22" s="1"/>
  <c r="C1009" i="22" s="1"/>
  <c r="W1008" i="22"/>
  <c r="U1008" i="22"/>
  <c r="S1008" i="22"/>
  <c r="R1008" i="22"/>
  <c r="L1008" i="22"/>
  <c r="I1008" i="22"/>
  <c r="F1008" i="22"/>
  <c r="E1008" i="22"/>
  <c r="A1008" i="22"/>
  <c r="B1008" i="22" s="1"/>
  <c r="C1008" i="22" s="1"/>
  <c r="W1007" i="22"/>
  <c r="U1007" i="22"/>
  <c r="S1007" i="22"/>
  <c r="R1007" i="22"/>
  <c r="L1007" i="22"/>
  <c r="I1007" i="22"/>
  <c r="F1007" i="22"/>
  <c r="E1007" i="22"/>
  <c r="A1007" i="22"/>
  <c r="B1007" i="22" s="1"/>
  <c r="C1007" i="22" s="1"/>
  <c r="W1006" i="22"/>
  <c r="U1006" i="22"/>
  <c r="S1006" i="22"/>
  <c r="R1006" i="22"/>
  <c r="L1006" i="22"/>
  <c r="I1006" i="22"/>
  <c r="F1006" i="22"/>
  <c r="E1006" i="22"/>
  <c r="A1006" i="22"/>
  <c r="B1006" i="22" s="1"/>
  <c r="C1006" i="22" s="1"/>
  <c r="W1005" i="22"/>
  <c r="U1005" i="22"/>
  <c r="S1005" i="22"/>
  <c r="R1005" i="22"/>
  <c r="L1005" i="22"/>
  <c r="I1005" i="22"/>
  <c r="F1005" i="22"/>
  <c r="E1005" i="22"/>
  <c r="A1005" i="22"/>
  <c r="B1005" i="22" s="1"/>
  <c r="C1005" i="22" s="1"/>
  <c r="W1004" i="22"/>
  <c r="U1004" i="22"/>
  <c r="S1004" i="22"/>
  <c r="R1004" i="22"/>
  <c r="L1004" i="22"/>
  <c r="I1004" i="22"/>
  <c r="F1004" i="22"/>
  <c r="E1004" i="22"/>
  <c r="A1004" i="22"/>
  <c r="B1004" i="22" s="1"/>
  <c r="C1004" i="22" s="1"/>
  <c r="W1003" i="22"/>
  <c r="U1003" i="22"/>
  <c r="S1003" i="22"/>
  <c r="R1003" i="22"/>
  <c r="L1003" i="22"/>
  <c r="I1003" i="22"/>
  <c r="F1003" i="22"/>
  <c r="E1003" i="22"/>
  <c r="A1003" i="22"/>
  <c r="B1003" i="22" s="1"/>
  <c r="C1003" i="22" s="1"/>
  <c r="W1002" i="22"/>
  <c r="U1002" i="22"/>
  <c r="S1002" i="22"/>
  <c r="R1002" i="22"/>
  <c r="L1002" i="22"/>
  <c r="I1002" i="22"/>
  <c r="F1002" i="22"/>
  <c r="E1002" i="22"/>
  <c r="A1002" i="22"/>
  <c r="B1002" i="22" s="1"/>
  <c r="C1002" i="22" s="1"/>
  <c r="W1001" i="22"/>
  <c r="U1001" i="22"/>
  <c r="S1001" i="22"/>
  <c r="R1001" i="22"/>
  <c r="L1001" i="22"/>
  <c r="I1001" i="22"/>
  <c r="F1001" i="22"/>
  <c r="E1001" i="22"/>
  <c r="A1001" i="22"/>
  <c r="B1001" i="22" s="1"/>
  <c r="C1001" i="22" s="1"/>
  <c r="W1000" i="22"/>
  <c r="U1000" i="22"/>
  <c r="S1000" i="22"/>
  <c r="R1000" i="22"/>
  <c r="L1000" i="22"/>
  <c r="I1000" i="22"/>
  <c r="F1000" i="22"/>
  <c r="E1000" i="22"/>
  <c r="A1000" i="22"/>
  <c r="B1000" i="22" s="1"/>
  <c r="C1000" i="22" s="1"/>
  <c r="W999" i="22"/>
  <c r="U999" i="22"/>
  <c r="S999" i="22"/>
  <c r="R999" i="22"/>
  <c r="L999" i="22"/>
  <c r="I999" i="22"/>
  <c r="F999" i="22"/>
  <c r="E999" i="22"/>
  <c r="A999" i="22"/>
  <c r="B999" i="22" s="1"/>
  <c r="C999" i="22" s="1"/>
  <c r="W998" i="22"/>
  <c r="U998" i="22"/>
  <c r="S998" i="22"/>
  <c r="R998" i="22"/>
  <c r="L998" i="22"/>
  <c r="I998" i="22"/>
  <c r="F998" i="22"/>
  <c r="E998" i="22"/>
  <c r="A998" i="22"/>
  <c r="B998" i="22" s="1"/>
  <c r="C998" i="22" s="1"/>
  <c r="W997" i="22"/>
  <c r="U997" i="22"/>
  <c r="S997" i="22"/>
  <c r="R997" i="22"/>
  <c r="L997" i="22"/>
  <c r="I997" i="22"/>
  <c r="F997" i="22"/>
  <c r="E997" i="22"/>
  <c r="A997" i="22"/>
  <c r="B997" i="22" s="1"/>
  <c r="C997" i="22" s="1"/>
  <c r="W996" i="22"/>
  <c r="U996" i="22"/>
  <c r="S996" i="22"/>
  <c r="R996" i="22"/>
  <c r="L996" i="22"/>
  <c r="I996" i="22"/>
  <c r="F996" i="22"/>
  <c r="E996" i="22"/>
  <c r="A996" i="22"/>
  <c r="B996" i="22" s="1"/>
  <c r="C996" i="22" s="1"/>
  <c r="W995" i="22"/>
  <c r="U995" i="22"/>
  <c r="S995" i="22"/>
  <c r="R995" i="22"/>
  <c r="L995" i="22"/>
  <c r="I995" i="22"/>
  <c r="F995" i="22"/>
  <c r="E995" i="22"/>
  <c r="A995" i="22"/>
  <c r="B995" i="22" s="1"/>
  <c r="C995" i="22" s="1"/>
  <c r="W994" i="22"/>
  <c r="U994" i="22"/>
  <c r="S994" i="22"/>
  <c r="R994" i="22"/>
  <c r="L994" i="22"/>
  <c r="I994" i="22"/>
  <c r="F994" i="22"/>
  <c r="E994" i="22"/>
  <c r="A994" i="22"/>
  <c r="B994" i="22" s="1"/>
  <c r="C994" i="22" s="1"/>
  <c r="W993" i="22"/>
  <c r="U993" i="22"/>
  <c r="S993" i="22"/>
  <c r="R993" i="22"/>
  <c r="L993" i="22"/>
  <c r="I993" i="22"/>
  <c r="F993" i="22"/>
  <c r="E993" i="22"/>
  <c r="A993" i="22"/>
  <c r="B993" i="22" s="1"/>
  <c r="C993" i="22" s="1"/>
  <c r="W992" i="22"/>
  <c r="U992" i="22"/>
  <c r="S992" i="22"/>
  <c r="R992" i="22"/>
  <c r="L992" i="22"/>
  <c r="I992" i="22"/>
  <c r="F992" i="22"/>
  <c r="E992" i="22"/>
  <c r="A992" i="22"/>
  <c r="B992" i="22" s="1"/>
  <c r="C992" i="22" s="1"/>
  <c r="W991" i="22"/>
  <c r="U991" i="22"/>
  <c r="S991" i="22"/>
  <c r="R991" i="22"/>
  <c r="L991" i="22"/>
  <c r="I991" i="22"/>
  <c r="F991" i="22"/>
  <c r="E991" i="22"/>
  <c r="A991" i="22"/>
  <c r="B991" i="22" s="1"/>
  <c r="C991" i="22" s="1"/>
  <c r="W990" i="22"/>
  <c r="U990" i="22"/>
  <c r="S990" i="22"/>
  <c r="R990" i="22"/>
  <c r="L990" i="22"/>
  <c r="I990" i="22"/>
  <c r="F990" i="22"/>
  <c r="E990" i="22"/>
  <c r="A990" i="22"/>
  <c r="B990" i="22" s="1"/>
  <c r="C990" i="22" s="1"/>
  <c r="W989" i="22"/>
  <c r="U989" i="22"/>
  <c r="S989" i="22"/>
  <c r="R989" i="22"/>
  <c r="L989" i="22"/>
  <c r="I989" i="22"/>
  <c r="F989" i="22"/>
  <c r="E989" i="22"/>
  <c r="A989" i="22"/>
  <c r="B989" i="22" s="1"/>
  <c r="C989" i="22" s="1"/>
  <c r="W988" i="22"/>
  <c r="U988" i="22"/>
  <c r="S988" i="22"/>
  <c r="R988" i="22"/>
  <c r="L988" i="22"/>
  <c r="I988" i="22"/>
  <c r="F988" i="22"/>
  <c r="E988" i="22"/>
  <c r="A988" i="22"/>
  <c r="B988" i="22" s="1"/>
  <c r="C988" i="22" s="1"/>
  <c r="W987" i="22"/>
  <c r="U987" i="22"/>
  <c r="S987" i="22"/>
  <c r="R987" i="22"/>
  <c r="L987" i="22"/>
  <c r="I987" i="22"/>
  <c r="F987" i="22"/>
  <c r="E987" i="22"/>
  <c r="A987" i="22"/>
  <c r="B987" i="22" s="1"/>
  <c r="C987" i="22" s="1"/>
  <c r="W986" i="22"/>
  <c r="U986" i="22"/>
  <c r="S986" i="22"/>
  <c r="R986" i="22"/>
  <c r="L986" i="22"/>
  <c r="I986" i="22"/>
  <c r="F986" i="22"/>
  <c r="E986" i="22"/>
  <c r="A986" i="22"/>
  <c r="B986" i="22" s="1"/>
  <c r="C986" i="22" s="1"/>
  <c r="W985" i="22"/>
  <c r="U985" i="22"/>
  <c r="S985" i="22"/>
  <c r="R985" i="22"/>
  <c r="L985" i="22"/>
  <c r="I985" i="22"/>
  <c r="F985" i="22"/>
  <c r="E985" i="22"/>
  <c r="A985" i="22"/>
  <c r="B985" i="22" s="1"/>
  <c r="C985" i="22" s="1"/>
  <c r="W984" i="22"/>
  <c r="U984" i="22"/>
  <c r="S984" i="22"/>
  <c r="R984" i="22"/>
  <c r="L984" i="22"/>
  <c r="I984" i="22"/>
  <c r="F984" i="22"/>
  <c r="E984" i="22"/>
  <c r="A984" i="22"/>
  <c r="B984" i="22" s="1"/>
  <c r="C984" i="22" s="1"/>
  <c r="W983" i="22"/>
  <c r="U983" i="22"/>
  <c r="S983" i="22"/>
  <c r="R983" i="22"/>
  <c r="L983" i="22"/>
  <c r="I983" i="22"/>
  <c r="F983" i="22"/>
  <c r="E983" i="22"/>
  <c r="A983" i="22"/>
  <c r="B983" i="22" s="1"/>
  <c r="C983" i="22" s="1"/>
  <c r="W982" i="22"/>
  <c r="U982" i="22"/>
  <c r="S982" i="22"/>
  <c r="R982" i="22"/>
  <c r="L982" i="22"/>
  <c r="I982" i="22"/>
  <c r="F982" i="22"/>
  <c r="E982" i="22"/>
  <c r="A982" i="22"/>
  <c r="B982" i="22" s="1"/>
  <c r="C982" i="22" s="1"/>
  <c r="W981" i="22"/>
  <c r="U981" i="22"/>
  <c r="S981" i="22"/>
  <c r="R981" i="22"/>
  <c r="L981" i="22"/>
  <c r="I981" i="22"/>
  <c r="F981" i="22"/>
  <c r="E981" i="22"/>
  <c r="A981" i="22"/>
  <c r="B981" i="22" s="1"/>
  <c r="C981" i="22" s="1"/>
  <c r="W980" i="22"/>
  <c r="U980" i="22"/>
  <c r="S980" i="22"/>
  <c r="R980" i="22"/>
  <c r="L980" i="22"/>
  <c r="I980" i="22"/>
  <c r="F980" i="22"/>
  <c r="E980" i="22"/>
  <c r="A980" i="22"/>
  <c r="B980" i="22" s="1"/>
  <c r="C980" i="22" s="1"/>
  <c r="W979" i="22"/>
  <c r="U979" i="22"/>
  <c r="S979" i="22"/>
  <c r="R979" i="22"/>
  <c r="L979" i="22"/>
  <c r="I979" i="22"/>
  <c r="F979" i="22"/>
  <c r="E979" i="22"/>
  <c r="A979" i="22"/>
  <c r="B979" i="22" s="1"/>
  <c r="C979" i="22" s="1"/>
  <c r="W978" i="22"/>
  <c r="U978" i="22"/>
  <c r="S978" i="22"/>
  <c r="R978" i="22"/>
  <c r="L978" i="22"/>
  <c r="I978" i="22"/>
  <c r="F978" i="22"/>
  <c r="E978" i="22"/>
  <c r="A978" i="22"/>
  <c r="B978" i="22" s="1"/>
  <c r="C978" i="22" s="1"/>
  <c r="W977" i="22"/>
  <c r="U977" i="22"/>
  <c r="S977" i="22"/>
  <c r="R977" i="22"/>
  <c r="L977" i="22"/>
  <c r="I977" i="22"/>
  <c r="F977" i="22"/>
  <c r="E977" i="22"/>
  <c r="A977" i="22"/>
  <c r="B977" i="22" s="1"/>
  <c r="C977" i="22" s="1"/>
  <c r="W976" i="22"/>
  <c r="U976" i="22"/>
  <c r="S976" i="22"/>
  <c r="R976" i="22"/>
  <c r="L976" i="22"/>
  <c r="I976" i="22"/>
  <c r="F976" i="22"/>
  <c r="E976" i="22"/>
  <c r="A976" i="22"/>
  <c r="B976" i="22" s="1"/>
  <c r="C976" i="22" s="1"/>
  <c r="W975" i="22"/>
  <c r="U975" i="22"/>
  <c r="S975" i="22"/>
  <c r="R975" i="22"/>
  <c r="L975" i="22"/>
  <c r="I975" i="22"/>
  <c r="F975" i="22"/>
  <c r="E975" i="22"/>
  <c r="A975" i="22"/>
  <c r="B975" i="22" s="1"/>
  <c r="C975" i="22" s="1"/>
  <c r="W974" i="22"/>
  <c r="U974" i="22"/>
  <c r="S974" i="22"/>
  <c r="R974" i="22"/>
  <c r="L974" i="22"/>
  <c r="I974" i="22"/>
  <c r="F974" i="22"/>
  <c r="E974" i="22"/>
  <c r="A974" i="22"/>
  <c r="B974" i="22" s="1"/>
  <c r="C974" i="22" s="1"/>
  <c r="W973" i="22"/>
  <c r="U973" i="22"/>
  <c r="S973" i="22"/>
  <c r="R973" i="22"/>
  <c r="L973" i="22"/>
  <c r="I973" i="22"/>
  <c r="F973" i="22"/>
  <c r="E973" i="22"/>
  <c r="A973" i="22"/>
  <c r="B973" i="22" s="1"/>
  <c r="C973" i="22" s="1"/>
  <c r="W972" i="22"/>
  <c r="U972" i="22"/>
  <c r="S972" i="22"/>
  <c r="R972" i="22"/>
  <c r="L972" i="22"/>
  <c r="I972" i="22"/>
  <c r="F972" i="22"/>
  <c r="E972" i="22"/>
  <c r="A972" i="22"/>
  <c r="B972" i="22" s="1"/>
  <c r="C972" i="22" s="1"/>
  <c r="W971" i="22"/>
  <c r="U971" i="22"/>
  <c r="S971" i="22"/>
  <c r="R971" i="22"/>
  <c r="L971" i="22"/>
  <c r="I971" i="22"/>
  <c r="F971" i="22"/>
  <c r="E971" i="22"/>
  <c r="A971" i="22"/>
  <c r="B971" i="22" s="1"/>
  <c r="C971" i="22" s="1"/>
  <c r="W970" i="22"/>
  <c r="U970" i="22"/>
  <c r="S970" i="22"/>
  <c r="R970" i="22"/>
  <c r="L970" i="22"/>
  <c r="I970" i="22"/>
  <c r="F970" i="22"/>
  <c r="E970" i="22"/>
  <c r="A970" i="22"/>
  <c r="B970" i="22" s="1"/>
  <c r="C970" i="22" s="1"/>
  <c r="W969" i="22"/>
  <c r="U969" i="22"/>
  <c r="S969" i="22"/>
  <c r="R969" i="22"/>
  <c r="L969" i="22"/>
  <c r="I969" i="22"/>
  <c r="F969" i="22"/>
  <c r="E969" i="22"/>
  <c r="A969" i="22"/>
  <c r="B969" i="22" s="1"/>
  <c r="C969" i="22" s="1"/>
  <c r="W968" i="22"/>
  <c r="U968" i="22"/>
  <c r="S968" i="22"/>
  <c r="R968" i="22"/>
  <c r="L968" i="22"/>
  <c r="I968" i="22"/>
  <c r="F968" i="22"/>
  <c r="E968" i="22"/>
  <c r="A968" i="22"/>
  <c r="B968" i="22" s="1"/>
  <c r="C968" i="22" s="1"/>
  <c r="W967" i="22"/>
  <c r="U967" i="22"/>
  <c r="S967" i="22"/>
  <c r="R967" i="22"/>
  <c r="L967" i="22"/>
  <c r="I967" i="22"/>
  <c r="F967" i="22"/>
  <c r="E967" i="22"/>
  <c r="A967" i="22"/>
  <c r="B967" i="22" s="1"/>
  <c r="C967" i="22" s="1"/>
  <c r="W966" i="22"/>
  <c r="U966" i="22"/>
  <c r="S966" i="22"/>
  <c r="R966" i="22"/>
  <c r="L966" i="22"/>
  <c r="I966" i="22"/>
  <c r="F966" i="22"/>
  <c r="E966" i="22"/>
  <c r="A966" i="22"/>
  <c r="B966" i="22" s="1"/>
  <c r="C966" i="22" s="1"/>
  <c r="W965" i="22"/>
  <c r="U965" i="22"/>
  <c r="S965" i="22"/>
  <c r="R965" i="22"/>
  <c r="L965" i="22"/>
  <c r="I965" i="22"/>
  <c r="F965" i="22"/>
  <c r="E965" i="22"/>
  <c r="A965" i="22"/>
  <c r="B965" i="22" s="1"/>
  <c r="C965" i="22" s="1"/>
  <c r="W964" i="22"/>
  <c r="U964" i="22"/>
  <c r="S964" i="22"/>
  <c r="R964" i="22"/>
  <c r="L964" i="22"/>
  <c r="I964" i="22"/>
  <c r="F964" i="22"/>
  <c r="E964" i="22"/>
  <c r="A964" i="22"/>
  <c r="B964" i="22" s="1"/>
  <c r="C964" i="22" s="1"/>
  <c r="W963" i="22"/>
  <c r="U963" i="22"/>
  <c r="S963" i="22"/>
  <c r="R963" i="22"/>
  <c r="L963" i="22"/>
  <c r="I963" i="22"/>
  <c r="F963" i="22"/>
  <c r="E963" i="22"/>
  <c r="A963" i="22"/>
  <c r="B963" i="22" s="1"/>
  <c r="C963" i="22" s="1"/>
  <c r="W962" i="22"/>
  <c r="U962" i="22"/>
  <c r="S962" i="22"/>
  <c r="R962" i="22"/>
  <c r="L962" i="22"/>
  <c r="I962" i="22"/>
  <c r="F962" i="22"/>
  <c r="E962" i="22"/>
  <c r="A962" i="22"/>
  <c r="B962" i="22" s="1"/>
  <c r="C962" i="22" s="1"/>
  <c r="W961" i="22"/>
  <c r="U961" i="22"/>
  <c r="S961" i="22"/>
  <c r="R961" i="22"/>
  <c r="L961" i="22"/>
  <c r="I961" i="22"/>
  <c r="F961" i="22"/>
  <c r="E961" i="22"/>
  <c r="A961" i="22"/>
  <c r="B961" i="22" s="1"/>
  <c r="C961" i="22" s="1"/>
  <c r="W960" i="22"/>
  <c r="U960" i="22"/>
  <c r="S960" i="22"/>
  <c r="R960" i="22"/>
  <c r="L960" i="22"/>
  <c r="I960" i="22"/>
  <c r="F960" i="22"/>
  <c r="E960" i="22"/>
  <c r="A960" i="22"/>
  <c r="B960" i="22" s="1"/>
  <c r="C960" i="22" s="1"/>
  <c r="W959" i="22"/>
  <c r="U959" i="22"/>
  <c r="S959" i="22"/>
  <c r="R959" i="22"/>
  <c r="L959" i="22"/>
  <c r="I959" i="22"/>
  <c r="F959" i="22"/>
  <c r="E959" i="22"/>
  <c r="A959" i="22"/>
  <c r="B959" i="22" s="1"/>
  <c r="C959" i="22" s="1"/>
  <c r="W958" i="22"/>
  <c r="U958" i="22"/>
  <c r="S958" i="22"/>
  <c r="R958" i="22"/>
  <c r="L958" i="22"/>
  <c r="I958" i="22"/>
  <c r="F958" i="22"/>
  <c r="E958" i="22"/>
  <c r="A958" i="22"/>
  <c r="B958" i="22" s="1"/>
  <c r="C958" i="22" s="1"/>
  <c r="W957" i="22"/>
  <c r="U957" i="22"/>
  <c r="S957" i="22"/>
  <c r="R957" i="22"/>
  <c r="L957" i="22"/>
  <c r="I957" i="22"/>
  <c r="F957" i="22"/>
  <c r="E957" i="22"/>
  <c r="A957" i="22"/>
  <c r="B957" i="22" s="1"/>
  <c r="C957" i="22" s="1"/>
  <c r="W956" i="22"/>
  <c r="U956" i="22"/>
  <c r="S956" i="22"/>
  <c r="R956" i="22"/>
  <c r="L956" i="22"/>
  <c r="I956" i="22"/>
  <c r="F956" i="22"/>
  <c r="E956" i="22"/>
  <c r="A956" i="22"/>
  <c r="B956" i="22" s="1"/>
  <c r="C956" i="22" s="1"/>
  <c r="W955" i="22"/>
  <c r="U955" i="22"/>
  <c r="S955" i="22"/>
  <c r="R955" i="22"/>
  <c r="L955" i="22"/>
  <c r="I955" i="22"/>
  <c r="F955" i="22"/>
  <c r="E955" i="22"/>
  <c r="A955" i="22"/>
  <c r="B955" i="22" s="1"/>
  <c r="C955" i="22" s="1"/>
  <c r="W954" i="22"/>
  <c r="U954" i="22"/>
  <c r="S954" i="22"/>
  <c r="R954" i="22"/>
  <c r="L954" i="22"/>
  <c r="I954" i="22"/>
  <c r="F954" i="22"/>
  <c r="E954" i="22"/>
  <c r="A954" i="22"/>
  <c r="B954" i="22" s="1"/>
  <c r="C954" i="22" s="1"/>
  <c r="W953" i="22"/>
  <c r="U953" i="22"/>
  <c r="S953" i="22"/>
  <c r="R953" i="22"/>
  <c r="L953" i="22"/>
  <c r="I953" i="22"/>
  <c r="F953" i="22"/>
  <c r="E953" i="22"/>
  <c r="A953" i="22"/>
  <c r="B953" i="22" s="1"/>
  <c r="C953" i="22" s="1"/>
  <c r="W952" i="22"/>
  <c r="U952" i="22"/>
  <c r="S952" i="22"/>
  <c r="R952" i="22"/>
  <c r="L952" i="22"/>
  <c r="I952" i="22"/>
  <c r="F952" i="22"/>
  <c r="E952" i="22"/>
  <c r="A952" i="22"/>
  <c r="B952" i="22" s="1"/>
  <c r="C952" i="22" s="1"/>
  <c r="W951" i="22"/>
  <c r="U951" i="22"/>
  <c r="S951" i="22"/>
  <c r="R951" i="22"/>
  <c r="L951" i="22"/>
  <c r="I951" i="22"/>
  <c r="F951" i="22"/>
  <c r="E951" i="22"/>
  <c r="A951" i="22"/>
  <c r="B951" i="22" s="1"/>
  <c r="C951" i="22" s="1"/>
  <c r="W950" i="22"/>
  <c r="U950" i="22"/>
  <c r="S950" i="22"/>
  <c r="R950" i="22"/>
  <c r="L950" i="22"/>
  <c r="I950" i="22"/>
  <c r="F950" i="22"/>
  <c r="E950" i="22"/>
  <c r="A950" i="22"/>
  <c r="B950" i="22" s="1"/>
  <c r="C950" i="22" s="1"/>
  <c r="W949" i="22"/>
  <c r="U949" i="22"/>
  <c r="S949" i="22"/>
  <c r="R949" i="22"/>
  <c r="L949" i="22"/>
  <c r="I949" i="22"/>
  <c r="F949" i="22"/>
  <c r="E949" i="22"/>
  <c r="A949" i="22"/>
  <c r="B949" i="22" s="1"/>
  <c r="C949" i="22" s="1"/>
  <c r="W948" i="22"/>
  <c r="U948" i="22"/>
  <c r="S948" i="22"/>
  <c r="R948" i="22"/>
  <c r="L948" i="22"/>
  <c r="I948" i="22"/>
  <c r="F948" i="22"/>
  <c r="E948" i="22"/>
  <c r="A948" i="22"/>
  <c r="B948" i="22" s="1"/>
  <c r="C948" i="22" s="1"/>
  <c r="W947" i="22"/>
  <c r="U947" i="22"/>
  <c r="S947" i="22"/>
  <c r="R947" i="22"/>
  <c r="L947" i="22"/>
  <c r="I947" i="22"/>
  <c r="F947" i="22"/>
  <c r="E947" i="22"/>
  <c r="A947" i="22"/>
  <c r="B947" i="22" s="1"/>
  <c r="C947" i="22" s="1"/>
  <c r="W946" i="22"/>
  <c r="U946" i="22"/>
  <c r="S946" i="22"/>
  <c r="R946" i="22"/>
  <c r="L946" i="22"/>
  <c r="I946" i="22"/>
  <c r="F946" i="22"/>
  <c r="E946" i="22"/>
  <c r="A946" i="22"/>
  <c r="B946" i="22" s="1"/>
  <c r="C946" i="22" s="1"/>
  <c r="W945" i="22"/>
  <c r="U945" i="22"/>
  <c r="S945" i="22"/>
  <c r="R945" i="22"/>
  <c r="L945" i="22"/>
  <c r="I945" i="22"/>
  <c r="F945" i="22"/>
  <c r="E945" i="22"/>
  <c r="A945" i="22"/>
  <c r="B945" i="22" s="1"/>
  <c r="C945" i="22" s="1"/>
  <c r="W944" i="22"/>
  <c r="U944" i="22"/>
  <c r="S944" i="22"/>
  <c r="R944" i="22"/>
  <c r="L944" i="22"/>
  <c r="I944" i="22"/>
  <c r="F944" i="22"/>
  <c r="E944" i="22"/>
  <c r="A944" i="22"/>
  <c r="B944" i="22" s="1"/>
  <c r="C944" i="22" s="1"/>
  <c r="W943" i="22"/>
  <c r="U943" i="22"/>
  <c r="S943" i="22"/>
  <c r="R943" i="22"/>
  <c r="L943" i="22"/>
  <c r="I943" i="22"/>
  <c r="F943" i="22"/>
  <c r="E943" i="22"/>
  <c r="A943" i="22"/>
  <c r="B943" i="22" s="1"/>
  <c r="C943" i="22" s="1"/>
  <c r="W942" i="22"/>
  <c r="U942" i="22"/>
  <c r="S942" i="22"/>
  <c r="R942" i="22"/>
  <c r="L942" i="22"/>
  <c r="I942" i="22"/>
  <c r="F942" i="22"/>
  <c r="E942" i="22"/>
  <c r="A942" i="22"/>
  <c r="B942" i="22" s="1"/>
  <c r="C942" i="22" s="1"/>
  <c r="W941" i="22"/>
  <c r="U941" i="22"/>
  <c r="S941" i="22"/>
  <c r="R941" i="22"/>
  <c r="L941" i="22"/>
  <c r="I941" i="22"/>
  <c r="F941" i="22"/>
  <c r="E941" i="22"/>
  <c r="A941" i="22"/>
  <c r="B941" i="22" s="1"/>
  <c r="C941" i="22" s="1"/>
  <c r="W940" i="22"/>
  <c r="U940" i="22"/>
  <c r="S940" i="22"/>
  <c r="R940" i="22"/>
  <c r="L940" i="22"/>
  <c r="I940" i="22"/>
  <c r="F940" i="22"/>
  <c r="E940" i="22"/>
  <c r="A940" i="22"/>
  <c r="B940" i="22" s="1"/>
  <c r="C940" i="22" s="1"/>
  <c r="W939" i="22"/>
  <c r="U939" i="22"/>
  <c r="S939" i="22"/>
  <c r="R939" i="22"/>
  <c r="L939" i="22"/>
  <c r="I939" i="22"/>
  <c r="F939" i="22"/>
  <c r="E939" i="22"/>
  <c r="A939" i="22"/>
  <c r="B939" i="22" s="1"/>
  <c r="C939" i="22" s="1"/>
  <c r="W938" i="22"/>
  <c r="U938" i="22"/>
  <c r="S938" i="22"/>
  <c r="R938" i="22"/>
  <c r="L938" i="22"/>
  <c r="I938" i="22"/>
  <c r="F938" i="22"/>
  <c r="E938" i="22"/>
  <c r="A938" i="22"/>
  <c r="B938" i="22" s="1"/>
  <c r="C938" i="22" s="1"/>
  <c r="W937" i="22"/>
  <c r="U937" i="22"/>
  <c r="S937" i="22"/>
  <c r="R937" i="22"/>
  <c r="L937" i="22"/>
  <c r="I937" i="22"/>
  <c r="F937" i="22"/>
  <c r="E937" i="22"/>
  <c r="A937" i="22"/>
  <c r="B937" i="22" s="1"/>
  <c r="C937" i="22" s="1"/>
  <c r="W936" i="22"/>
  <c r="U936" i="22"/>
  <c r="S936" i="22"/>
  <c r="R936" i="22"/>
  <c r="L936" i="22"/>
  <c r="I936" i="22"/>
  <c r="F936" i="22"/>
  <c r="E936" i="22"/>
  <c r="A936" i="22"/>
  <c r="B936" i="22" s="1"/>
  <c r="C936" i="22" s="1"/>
  <c r="W935" i="22"/>
  <c r="U935" i="22"/>
  <c r="S935" i="22"/>
  <c r="R935" i="22"/>
  <c r="L935" i="22"/>
  <c r="I935" i="22"/>
  <c r="F935" i="22"/>
  <c r="E935" i="22"/>
  <c r="A935" i="22"/>
  <c r="B935" i="22" s="1"/>
  <c r="C935" i="22" s="1"/>
  <c r="W934" i="22"/>
  <c r="U934" i="22"/>
  <c r="S934" i="22"/>
  <c r="R934" i="22"/>
  <c r="L934" i="22"/>
  <c r="I934" i="22"/>
  <c r="F934" i="22"/>
  <c r="E934" i="22"/>
  <c r="A934" i="22"/>
  <c r="B934" i="22" s="1"/>
  <c r="C934" i="22" s="1"/>
  <c r="W933" i="22"/>
  <c r="U933" i="22"/>
  <c r="S933" i="22"/>
  <c r="R933" i="22"/>
  <c r="L933" i="22"/>
  <c r="I933" i="22"/>
  <c r="F933" i="22"/>
  <c r="E933" i="22"/>
  <c r="B933" i="22"/>
  <c r="C933" i="22" s="1"/>
  <c r="A933" i="22"/>
  <c r="W932" i="22"/>
  <c r="U932" i="22"/>
  <c r="S932" i="22"/>
  <c r="R932" i="22"/>
  <c r="L932" i="22"/>
  <c r="I932" i="22"/>
  <c r="F932" i="22"/>
  <c r="E932" i="22"/>
  <c r="B932" i="22"/>
  <c r="C932" i="22" s="1"/>
  <c r="A932" i="22"/>
  <c r="W931" i="22"/>
  <c r="U931" i="22"/>
  <c r="S931" i="22"/>
  <c r="R931" i="22"/>
  <c r="L931" i="22"/>
  <c r="I931" i="22"/>
  <c r="F931" i="22"/>
  <c r="E931" i="22"/>
  <c r="A931" i="22"/>
  <c r="B931" i="22" s="1"/>
  <c r="C931" i="22" s="1"/>
  <c r="W930" i="22"/>
  <c r="U930" i="22"/>
  <c r="S930" i="22"/>
  <c r="R930" i="22"/>
  <c r="L930" i="22"/>
  <c r="I930" i="22"/>
  <c r="F930" i="22"/>
  <c r="E930" i="22"/>
  <c r="A930" i="22"/>
  <c r="B930" i="22" s="1"/>
  <c r="C930" i="22" s="1"/>
  <c r="W929" i="22"/>
  <c r="U929" i="22"/>
  <c r="S929" i="22"/>
  <c r="R929" i="22"/>
  <c r="L929" i="22"/>
  <c r="I929" i="22"/>
  <c r="F929" i="22"/>
  <c r="E929" i="22"/>
  <c r="A929" i="22"/>
  <c r="B929" i="22" s="1"/>
  <c r="C929" i="22" s="1"/>
  <c r="W928" i="22"/>
  <c r="U928" i="22"/>
  <c r="S928" i="22"/>
  <c r="R928" i="22"/>
  <c r="L928" i="22"/>
  <c r="I928" i="22"/>
  <c r="F928" i="22"/>
  <c r="E928" i="22"/>
  <c r="A928" i="22"/>
  <c r="B928" i="22" s="1"/>
  <c r="C928" i="22" s="1"/>
  <c r="W927" i="22"/>
  <c r="U927" i="22"/>
  <c r="S927" i="22"/>
  <c r="R927" i="22"/>
  <c r="L927" i="22"/>
  <c r="I927" i="22"/>
  <c r="F927" i="22"/>
  <c r="E927" i="22"/>
  <c r="A927" i="22"/>
  <c r="B927" i="22" s="1"/>
  <c r="C927" i="22" s="1"/>
  <c r="W926" i="22"/>
  <c r="U926" i="22"/>
  <c r="S926" i="22"/>
  <c r="R926" i="22"/>
  <c r="L926" i="22"/>
  <c r="I926" i="22"/>
  <c r="F926" i="22"/>
  <c r="E926" i="22"/>
  <c r="A926" i="22"/>
  <c r="B926" i="22" s="1"/>
  <c r="C926" i="22" s="1"/>
  <c r="W925" i="22"/>
  <c r="U925" i="22"/>
  <c r="S925" i="22"/>
  <c r="R925" i="22"/>
  <c r="L925" i="22"/>
  <c r="I925" i="22"/>
  <c r="F925" i="22"/>
  <c r="E925" i="22"/>
  <c r="A925" i="22"/>
  <c r="B925" i="22" s="1"/>
  <c r="C925" i="22" s="1"/>
  <c r="W924" i="22"/>
  <c r="U924" i="22"/>
  <c r="S924" i="22"/>
  <c r="R924" i="22"/>
  <c r="L924" i="22"/>
  <c r="I924" i="22"/>
  <c r="F924" i="22"/>
  <c r="E924" i="22"/>
  <c r="A924" i="22"/>
  <c r="B924" i="22" s="1"/>
  <c r="C924" i="22" s="1"/>
  <c r="W923" i="22"/>
  <c r="U923" i="22"/>
  <c r="S923" i="22"/>
  <c r="R923" i="22"/>
  <c r="L923" i="22"/>
  <c r="I923" i="22"/>
  <c r="F923" i="22"/>
  <c r="E923" i="22"/>
  <c r="A923" i="22"/>
  <c r="B923" i="22" s="1"/>
  <c r="C923" i="22" s="1"/>
  <c r="W922" i="22"/>
  <c r="U922" i="22"/>
  <c r="S922" i="22"/>
  <c r="R922" i="22"/>
  <c r="L922" i="22"/>
  <c r="I922" i="22"/>
  <c r="F922" i="22"/>
  <c r="E922" i="22"/>
  <c r="A922" i="22"/>
  <c r="B922" i="22" s="1"/>
  <c r="C922" i="22" s="1"/>
  <c r="W921" i="22"/>
  <c r="U921" i="22"/>
  <c r="S921" i="22"/>
  <c r="R921" i="22"/>
  <c r="L921" i="22"/>
  <c r="I921" i="22"/>
  <c r="F921" i="22"/>
  <c r="E921" i="22"/>
  <c r="A921" i="22"/>
  <c r="B921" i="22" s="1"/>
  <c r="C921" i="22" s="1"/>
  <c r="W920" i="22"/>
  <c r="U920" i="22"/>
  <c r="S920" i="22"/>
  <c r="R920" i="22"/>
  <c r="L920" i="22"/>
  <c r="I920" i="22"/>
  <c r="F920" i="22"/>
  <c r="E920" i="22"/>
  <c r="A920" i="22"/>
  <c r="B920" i="22" s="1"/>
  <c r="C920" i="22" s="1"/>
  <c r="W919" i="22"/>
  <c r="U919" i="22"/>
  <c r="S919" i="22"/>
  <c r="R919" i="22"/>
  <c r="L919" i="22"/>
  <c r="I919" i="22"/>
  <c r="F919" i="22"/>
  <c r="E919" i="22"/>
  <c r="A919" i="22"/>
  <c r="B919" i="22" s="1"/>
  <c r="C919" i="22" s="1"/>
  <c r="W918" i="22"/>
  <c r="U918" i="22"/>
  <c r="S918" i="22"/>
  <c r="R918" i="22"/>
  <c r="L918" i="22"/>
  <c r="I918" i="22"/>
  <c r="F918" i="22"/>
  <c r="E918" i="22"/>
  <c r="A918" i="22"/>
  <c r="B918" i="22" s="1"/>
  <c r="C918" i="22" s="1"/>
  <c r="W917" i="22"/>
  <c r="U917" i="22"/>
  <c r="S917" i="22"/>
  <c r="R917" i="22"/>
  <c r="L917" i="22"/>
  <c r="I917" i="22"/>
  <c r="F917" i="22"/>
  <c r="E917" i="22"/>
  <c r="A917" i="22"/>
  <c r="B917" i="22" s="1"/>
  <c r="C917" i="22" s="1"/>
  <c r="W916" i="22"/>
  <c r="U916" i="22"/>
  <c r="S916" i="22"/>
  <c r="R916" i="22"/>
  <c r="L916" i="22"/>
  <c r="I916" i="22"/>
  <c r="F916" i="22"/>
  <c r="E916" i="22"/>
  <c r="A916" i="22"/>
  <c r="B916" i="22" s="1"/>
  <c r="C916" i="22" s="1"/>
  <c r="W915" i="22"/>
  <c r="U915" i="22"/>
  <c r="S915" i="22"/>
  <c r="R915" i="22"/>
  <c r="L915" i="22"/>
  <c r="I915" i="22"/>
  <c r="F915" i="22"/>
  <c r="E915" i="22"/>
  <c r="B915" i="22"/>
  <c r="C915" i="22" s="1"/>
  <c r="A915" i="22"/>
  <c r="W914" i="22"/>
  <c r="U914" i="22"/>
  <c r="S914" i="22"/>
  <c r="R914" i="22"/>
  <c r="L914" i="22"/>
  <c r="I914" i="22"/>
  <c r="F914" i="22"/>
  <c r="E914" i="22"/>
  <c r="A914" i="22"/>
  <c r="B914" i="22" s="1"/>
  <c r="C914" i="22" s="1"/>
  <c r="W913" i="22"/>
  <c r="U913" i="22"/>
  <c r="S913" i="22"/>
  <c r="R913" i="22"/>
  <c r="L913" i="22"/>
  <c r="I913" i="22"/>
  <c r="F913" i="22"/>
  <c r="E913" i="22"/>
  <c r="A913" i="22"/>
  <c r="B913" i="22" s="1"/>
  <c r="C913" i="22" s="1"/>
  <c r="W912" i="22"/>
  <c r="U912" i="22"/>
  <c r="S912" i="22"/>
  <c r="R912" i="22"/>
  <c r="L912" i="22"/>
  <c r="I912" i="22"/>
  <c r="F912" i="22"/>
  <c r="E912" i="22"/>
  <c r="A912" i="22"/>
  <c r="B912" i="22" s="1"/>
  <c r="C912" i="22" s="1"/>
  <c r="W911" i="22"/>
  <c r="U911" i="22"/>
  <c r="S911" i="22"/>
  <c r="R911" i="22"/>
  <c r="L911" i="22"/>
  <c r="I911" i="22"/>
  <c r="F911" i="22"/>
  <c r="E911" i="22"/>
  <c r="A911" i="22"/>
  <c r="B911" i="22" s="1"/>
  <c r="C911" i="22" s="1"/>
  <c r="W910" i="22"/>
  <c r="U910" i="22"/>
  <c r="S910" i="22"/>
  <c r="R910" i="22"/>
  <c r="L910" i="22"/>
  <c r="I910" i="22"/>
  <c r="F910" i="22"/>
  <c r="E910" i="22"/>
  <c r="A910" i="22"/>
  <c r="B910" i="22" s="1"/>
  <c r="C910" i="22" s="1"/>
  <c r="W909" i="22"/>
  <c r="U909" i="22"/>
  <c r="S909" i="22"/>
  <c r="R909" i="22"/>
  <c r="L909" i="22"/>
  <c r="I909" i="22"/>
  <c r="F909" i="22"/>
  <c r="E909" i="22"/>
  <c r="A909" i="22"/>
  <c r="B909" i="22" s="1"/>
  <c r="C909" i="22" s="1"/>
  <c r="W908" i="22"/>
  <c r="U908" i="22"/>
  <c r="S908" i="22"/>
  <c r="R908" i="22"/>
  <c r="L908" i="22"/>
  <c r="I908" i="22"/>
  <c r="F908" i="22"/>
  <c r="E908" i="22"/>
  <c r="A908" i="22"/>
  <c r="B908" i="22" s="1"/>
  <c r="C908" i="22" s="1"/>
  <c r="W907" i="22"/>
  <c r="U907" i="22"/>
  <c r="S907" i="22"/>
  <c r="R907" i="22"/>
  <c r="L907" i="22"/>
  <c r="I907" i="22"/>
  <c r="F907" i="22"/>
  <c r="E907" i="22"/>
  <c r="A907" i="22"/>
  <c r="B907" i="22" s="1"/>
  <c r="C907" i="22" s="1"/>
  <c r="W906" i="22"/>
  <c r="U906" i="22"/>
  <c r="S906" i="22"/>
  <c r="R906" i="22"/>
  <c r="L906" i="22"/>
  <c r="I906" i="22"/>
  <c r="F906" i="22"/>
  <c r="E906" i="22"/>
  <c r="A906" i="22"/>
  <c r="B906" i="22" s="1"/>
  <c r="C906" i="22" s="1"/>
  <c r="W905" i="22"/>
  <c r="U905" i="22"/>
  <c r="S905" i="22"/>
  <c r="R905" i="22"/>
  <c r="L905" i="22"/>
  <c r="I905" i="22"/>
  <c r="F905" i="22"/>
  <c r="E905" i="22"/>
  <c r="A905" i="22"/>
  <c r="B905" i="22" s="1"/>
  <c r="C905" i="22" s="1"/>
  <c r="W904" i="22"/>
  <c r="U904" i="22"/>
  <c r="S904" i="22"/>
  <c r="R904" i="22"/>
  <c r="L904" i="22"/>
  <c r="I904" i="22"/>
  <c r="F904" i="22"/>
  <c r="E904" i="22"/>
  <c r="A904" i="22"/>
  <c r="B904" i="22" s="1"/>
  <c r="C904" i="22" s="1"/>
  <c r="W903" i="22"/>
  <c r="U903" i="22"/>
  <c r="S903" i="22"/>
  <c r="R903" i="22"/>
  <c r="L903" i="22"/>
  <c r="I903" i="22"/>
  <c r="F903" i="22"/>
  <c r="E903" i="22"/>
  <c r="A903" i="22"/>
  <c r="B903" i="22" s="1"/>
  <c r="C903" i="22" s="1"/>
  <c r="W902" i="22"/>
  <c r="U902" i="22"/>
  <c r="S902" i="22"/>
  <c r="R902" i="22"/>
  <c r="L902" i="22"/>
  <c r="I902" i="22"/>
  <c r="F902" i="22"/>
  <c r="E902" i="22"/>
  <c r="A902" i="22"/>
  <c r="B902" i="22" s="1"/>
  <c r="C902" i="22" s="1"/>
  <c r="W901" i="22"/>
  <c r="U901" i="22"/>
  <c r="S901" i="22"/>
  <c r="R901" i="22"/>
  <c r="L901" i="22"/>
  <c r="I901" i="22"/>
  <c r="F901" i="22"/>
  <c r="E901" i="22"/>
  <c r="B901" i="22"/>
  <c r="C901" i="22" s="1"/>
  <c r="A901" i="22"/>
  <c r="W900" i="22"/>
  <c r="U900" i="22"/>
  <c r="S900" i="22"/>
  <c r="R900" i="22"/>
  <c r="L900" i="22"/>
  <c r="I900" i="22"/>
  <c r="F900" i="22"/>
  <c r="E900" i="22"/>
  <c r="A900" i="22"/>
  <c r="B900" i="22" s="1"/>
  <c r="C900" i="22" s="1"/>
  <c r="W899" i="22"/>
  <c r="U899" i="22"/>
  <c r="S899" i="22"/>
  <c r="R899" i="22"/>
  <c r="L899" i="22"/>
  <c r="I899" i="22"/>
  <c r="F899" i="22"/>
  <c r="E899" i="22"/>
  <c r="A899" i="22"/>
  <c r="B899" i="22" s="1"/>
  <c r="C899" i="22" s="1"/>
  <c r="W898" i="22"/>
  <c r="U898" i="22"/>
  <c r="S898" i="22"/>
  <c r="R898" i="22"/>
  <c r="L898" i="22"/>
  <c r="I898" i="22"/>
  <c r="F898" i="22"/>
  <c r="E898" i="22"/>
  <c r="A898" i="22"/>
  <c r="B898" i="22" s="1"/>
  <c r="C898" i="22" s="1"/>
  <c r="W897" i="22"/>
  <c r="U897" i="22"/>
  <c r="S897" i="22"/>
  <c r="R897" i="22"/>
  <c r="L897" i="22"/>
  <c r="I897" i="22"/>
  <c r="F897" i="22"/>
  <c r="E897" i="22"/>
  <c r="A897" i="22"/>
  <c r="B897" i="22" s="1"/>
  <c r="C897" i="22" s="1"/>
  <c r="W896" i="22"/>
  <c r="U896" i="22"/>
  <c r="S896" i="22"/>
  <c r="R896" i="22"/>
  <c r="L896" i="22"/>
  <c r="I896" i="22"/>
  <c r="F896" i="22"/>
  <c r="E896" i="22"/>
  <c r="A896" i="22"/>
  <c r="B896" i="22" s="1"/>
  <c r="C896" i="22" s="1"/>
  <c r="W895" i="22"/>
  <c r="U895" i="22"/>
  <c r="S895" i="22"/>
  <c r="R895" i="22"/>
  <c r="L895" i="22"/>
  <c r="I895" i="22"/>
  <c r="F895" i="22"/>
  <c r="E895" i="22"/>
  <c r="A895" i="22"/>
  <c r="B895" i="22" s="1"/>
  <c r="C895" i="22" s="1"/>
  <c r="W894" i="22"/>
  <c r="U894" i="22"/>
  <c r="S894" i="22"/>
  <c r="R894" i="22"/>
  <c r="L894" i="22"/>
  <c r="I894" i="22"/>
  <c r="F894" i="22"/>
  <c r="E894" i="22"/>
  <c r="A894" i="22"/>
  <c r="B894" i="22" s="1"/>
  <c r="C894" i="22" s="1"/>
  <c r="W893" i="22"/>
  <c r="U893" i="22"/>
  <c r="S893" i="22"/>
  <c r="R893" i="22"/>
  <c r="L893" i="22"/>
  <c r="I893" i="22"/>
  <c r="F893" i="22"/>
  <c r="E893" i="22"/>
  <c r="A893" i="22"/>
  <c r="B893" i="22" s="1"/>
  <c r="C893" i="22" s="1"/>
  <c r="W892" i="22"/>
  <c r="U892" i="22"/>
  <c r="S892" i="22"/>
  <c r="R892" i="22"/>
  <c r="L892" i="22"/>
  <c r="I892" i="22"/>
  <c r="F892" i="22"/>
  <c r="E892" i="22"/>
  <c r="A892" i="22"/>
  <c r="B892" i="22" s="1"/>
  <c r="C892" i="22" s="1"/>
  <c r="W891" i="22"/>
  <c r="U891" i="22"/>
  <c r="S891" i="22"/>
  <c r="R891" i="22"/>
  <c r="L891" i="22"/>
  <c r="I891" i="22"/>
  <c r="F891" i="22"/>
  <c r="E891" i="22"/>
  <c r="A891" i="22"/>
  <c r="B891" i="22" s="1"/>
  <c r="C891" i="22" s="1"/>
  <c r="W890" i="22"/>
  <c r="U890" i="22"/>
  <c r="S890" i="22"/>
  <c r="R890" i="22"/>
  <c r="L890" i="22"/>
  <c r="I890" i="22"/>
  <c r="F890" i="22"/>
  <c r="E890" i="22"/>
  <c r="A890" i="22"/>
  <c r="B890" i="22" s="1"/>
  <c r="C890" i="22" s="1"/>
  <c r="W889" i="22"/>
  <c r="U889" i="22"/>
  <c r="S889" i="22"/>
  <c r="R889" i="22"/>
  <c r="L889" i="22"/>
  <c r="I889" i="22"/>
  <c r="F889" i="22"/>
  <c r="E889" i="22"/>
  <c r="A889" i="22"/>
  <c r="B889" i="22" s="1"/>
  <c r="C889" i="22" s="1"/>
  <c r="W888" i="22"/>
  <c r="U888" i="22"/>
  <c r="S888" i="22"/>
  <c r="R888" i="22"/>
  <c r="L888" i="22"/>
  <c r="I888" i="22"/>
  <c r="F888" i="22"/>
  <c r="E888" i="22"/>
  <c r="A888" i="22"/>
  <c r="B888" i="22" s="1"/>
  <c r="C888" i="22" s="1"/>
  <c r="W887" i="22"/>
  <c r="U887" i="22"/>
  <c r="S887" i="22"/>
  <c r="R887" i="22"/>
  <c r="L887" i="22"/>
  <c r="I887" i="22"/>
  <c r="F887" i="22"/>
  <c r="E887" i="22"/>
  <c r="A887" i="22"/>
  <c r="B887" i="22" s="1"/>
  <c r="C887" i="22" s="1"/>
  <c r="W886" i="22"/>
  <c r="U886" i="22"/>
  <c r="S886" i="22"/>
  <c r="R886" i="22"/>
  <c r="L886" i="22"/>
  <c r="I886" i="22"/>
  <c r="F886" i="22"/>
  <c r="E886" i="22"/>
  <c r="A886" i="22"/>
  <c r="B886" i="22" s="1"/>
  <c r="C886" i="22" s="1"/>
  <c r="W885" i="22"/>
  <c r="U885" i="22"/>
  <c r="S885" i="22"/>
  <c r="R885" i="22"/>
  <c r="L885" i="22"/>
  <c r="I885" i="22"/>
  <c r="F885" i="22"/>
  <c r="E885" i="22"/>
  <c r="A885" i="22"/>
  <c r="B885" i="22" s="1"/>
  <c r="C885" i="22" s="1"/>
  <c r="W884" i="22"/>
  <c r="U884" i="22"/>
  <c r="S884" i="22"/>
  <c r="R884" i="22"/>
  <c r="L884" i="22"/>
  <c r="I884" i="22"/>
  <c r="F884" i="22"/>
  <c r="E884" i="22"/>
  <c r="A884" i="22"/>
  <c r="B884" i="22" s="1"/>
  <c r="C884" i="22" s="1"/>
  <c r="W883" i="22"/>
  <c r="U883" i="22"/>
  <c r="S883" i="22"/>
  <c r="R883" i="22"/>
  <c r="L883" i="22"/>
  <c r="I883" i="22"/>
  <c r="F883" i="22"/>
  <c r="E883" i="22"/>
  <c r="A883" i="22"/>
  <c r="B883" i="22" s="1"/>
  <c r="C883" i="22" s="1"/>
  <c r="W882" i="22"/>
  <c r="U882" i="22"/>
  <c r="S882" i="22"/>
  <c r="R882" i="22"/>
  <c r="L882" i="22"/>
  <c r="I882" i="22"/>
  <c r="F882" i="22"/>
  <c r="E882" i="22"/>
  <c r="A882" i="22"/>
  <c r="B882" i="22" s="1"/>
  <c r="C882" i="22" s="1"/>
  <c r="W881" i="22"/>
  <c r="U881" i="22"/>
  <c r="S881" i="22"/>
  <c r="R881" i="22"/>
  <c r="L881" i="22"/>
  <c r="I881" i="22"/>
  <c r="F881" i="22"/>
  <c r="E881" i="22"/>
  <c r="A881" i="22"/>
  <c r="B881" i="22" s="1"/>
  <c r="C881" i="22" s="1"/>
  <c r="W880" i="22"/>
  <c r="U880" i="22"/>
  <c r="S880" i="22"/>
  <c r="R880" i="22"/>
  <c r="L880" i="22"/>
  <c r="I880" i="22"/>
  <c r="F880" i="22"/>
  <c r="E880" i="22"/>
  <c r="A880" i="22"/>
  <c r="B880" i="22" s="1"/>
  <c r="C880" i="22" s="1"/>
  <c r="W879" i="22"/>
  <c r="U879" i="22"/>
  <c r="S879" i="22"/>
  <c r="R879" i="22"/>
  <c r="L879" i="22"/>
  <c r="I879" i="22"/>
  <c r="F879" i="22"/>
  <c r="E879" i="22"/>
  <c r="A879" i="22"/>
  <c r="B879" i="22" s="1"/>
  <c r="C879" i="22" s="1"/>
  <c r="W878" i="22"/>
  <c r="U878" i="22"/>
  <c r="S878" i="22"/>
  <c r="R878" i="22"/>
  <c r="L878" i="22"/>
  <c r="I878" i="22"/>
  <c r="F878" i="22"/>
  <c r="E878" i="22"/>
  <c r="A878" i="22"/>
  <c r="B878" i="22" s="1"/>
  <c r="C878" i="22" s="1"/>
  <c r="W877" i="22"/>
  <c r="U877" i="22"/>
  <c r="S877" i="22"/>
  <c r="R877" i="22"/>
  <c r="L877" i="22"/>
  <c r="I877" i="22"/>
  <c r="F877" i="22"/>
  <c r="E877" i="22"/>
  <c r="A877" i="22"/>
  <c r="B877" i="22" s="1"/>
  <c r="C877" i="22" s="1"/>
  <c r="W876" i="22"/>
  <c r="U876" i="22"/>
  <c r="S876" i="22"/>
  <c r="R876" i="22"/>
  <c r="L876" i="22"/>
  <c r="I876" i="22"/>
  <c r="F876" i="22"/>
  <c r="E876" i="22"/>
  <c r="A876" i="22"/>
  <c r="B876" i="22" s="1"/>
  <c r="C876" i="22" s="1"/>
  <c r="W875" i="22"/>
  <c r="U875" i="22"/>
  <c r="S875" i="22"/>
  <c r="R875" i="22"/>
  <c r="L875" i="22"/>
  <c r="I875" i="22"/>
  <c r="F875" i="22"/>
  <c r="E875" i="22"/>
  <c r="A875" i="22"/>
  <c r="B875" i="22" s="1"/>
  <c r="C875" i="22" s="1"/>
  <c r="W874" i="22"/>
  <c r="U874" i="22"/>
  <c r="S874" i="22"/>
  <c r="R874" i="22"/>
  <c r="L874" i="22"/>
  <c r="I874" i="22"/>
  <c r="F874" i="22"/>
  <c r="E874" i="22"/>
  <c r="A874" i="22"/>
  <c r="B874" i="22" s="1"/>
  <c r="C874" i="22" s="1"/>
  <c r="W873" i="22"/>
  <c r="U873" i="22"/>
  <c r="S873" i="22"/>
  <c r="R873" i="22"/>
  <c r="L873" i="22"/>
  <c r="I873" i="22"/>
  <c r="F873" i="22"/>
  <c r="E873" i="22"/>
  <c r="A873" i="22"/>
  <c r="B873" i="22" s="1"/>
  <c r="C873" i="22" s="1"/>
  <c r="W872" i="22"/>
  <c r="U872" i="22"/>
  <c r="S872" i="22"/>
  <c r="R872" i="22"/>
  <c r="L872" i="22"/>
  <c r="I872" i="22"/>
  <c r="F872" i="22"/>
  <c r="E872" i="22"/>
  <c r="A872" i="22"/>
  <c r="B872" i="22" s="1"/>
  <c r="C872" i="22" s="1"/>
  <c r="W871" i="22"/>
  <c r="U871" i="22"/>
  <c r="S871" i="22"/>
  <c r="R871" i="22"/>
  <c r="L871" i="22"/>
  <c r="I871" i="22"/>
  <c r="F871" i="22"/>
  <c r="E871" i="22"/>
  <c r="A871" i="22"/>
  <c r="B871" i="22" s="1"/>
  <c r="C871" i="22" s="1"/>
  <c r="W870" i="22"/>
  <c r="U870" i="22"/>
  <c r="S870" i="22"/>
  <c r="R870" i="22"/>
  <c r="L870" i="22"/>
  <c r="I870" i="22"/>
  <c r="F870" i="22"/>
  <c r="E870" i="22"/>
  <c r="A870" i="22"/>
  <c r="B870" i="22" s="1"/>
  <c r="C870" i="22" s="1"/>
  <c r="W869" i="22"/>
  <c r="U869" i="22"/>
  <c r="S869" i="22"/>
  <c r="R869" i="22"/>
  <c r="L869" i="22"/>
  <c r="I869" i="22"/>
  <c r="F869" i="22"/>
  <c r="E869" i="22"/>
  <c r="A869" i="22"/>
  <c r="B869" i="22" s="1"/>
  <c r="C869" i="22" s="1"/>
  <c r="W868" i="22"/>
  <c r="U868" i="22"/>
  <c r="S868" i="22"/>
  <c r="R868" i="22"/>
  <c r="L868" i="22"/>
  <c r="I868" i="22"/>
  <c r="F868" i="22"/>
  <c r="E868" i="22"/>
  <c r="A868" i="22"/>
  <c r="B868" i="22" s="1"/>
  <c r="C868" i="22" s="1"/>
  <c r="W867" i="22"/>
  <c r="U867" i="22"/>
  <c r="S867" i="22"/>
  <c r="R867" i="22"/>
  <c r="L867" i="22"/>
  <c r="I867" i="22"/>
  <c r="F867" i="22"/>
  <c r="E867" i="22"/>
  <c r="A867" i="22"/>
  <c r="B867" i="22" s="1"/>
  <c r="C867" i="22" s="1"/>
  <c r="W866" i="22"/>
  <c r="U866" i="22"/>
  <c r="S866" i="22"/>
  <c r="R866" i="22"/>
  <c r="L866" i="22"/>
  <c r="I866" i="22"/>
  <c r="F866" i="22"/>
  <c r="E866" i="22"/>
  <c r="A866" i="22"/>
  <c r="B866" i="22" s="1"/>
  <c r="C866" i="22" s="1"/>
  <c r="W865" i="22"/>
  <c r="U865" i="22"/>
  <c r="S865" i="22"/>
  <c r="R865" i="22"/>
  <c r="L865" i="22"/>
  <c r="I865" i="22"/>
  <c r="F865" i="22"/>
  <c r="E865" i="22"/>
  <c r="A865" i="22"/>
  <c r="B865" i="22" s="1"/>
  <c r="C865" i="22" s="1"/>
  <c r="W864" i="22"/>
  <c r="U864" i="22"/>
  <c r="S864" i="22"/>
  <c r="R864" i="22"/>
  <c r="L864" i="22"/>
  <c r="I864" i="22"/>
  <c r="F864" i="22"/>
  <c r="E864" i="22"/>
  <c r="A864" i="22"/>
  <c r="B864" i="22" s="1"/>
  <c r="C864" i="22" s="1"/>
  <c r="W863" i="22"/>
  <c r="U863" i="22"/>
  <c r="S863" i="22"/>
  <c r="R863" i="22"/>
  <c r="L863" i="22"/>
  <c r="I863" i="22"/>
  <c r="F863" i="22"/>
  <c r="E863" i="22"/>
  <c r="A863" i="22"/>
  <c r="B863" i="22" s="1"/>
  <c r="C863" i="22" s="1"/>
  <c r="W862" i="22"/>
  <c r="U862" i="22"/>
  <c r="S862" i="22"/>
  <c r="R862" i="22"/>
  <c r="L862" i="22"/>
  <c r="I862" i="22"/>
  <c r="F862" i="22"/>
  <c r="E862" i="22"/>
  <c r="A862" i="22"/>
  <c r="B862" i="22" s="1"/>
  <c r="C862" i="22" s="1"/>
  <c r="W861" i="22"/>
  <c r="U861" i="22"/>
  <c r="S861" i="22"/>
  <c r="R861" i="22"/>
  <c r="L861" i="22"/>
  <c r="I861" i="22"/>
  <c r="F861" i="22"/>
  <c r="E861" i="22"/>
  <c r="A861" i="22"/>
  <c r="B861" i="22" s="1"/>
  <c r="C861" i="22" s="1"/>
  <c r="W860" i="22"/>
  <c r="U860" i="22"/>
  <c r="S860" i="22"/>
  <c r="R860" i="22"/>
  <c r="L860" i="22"/>
  <c r="I860" i="22"/>
  <c r="F860" i="22"/>
  <c r="E860" i="22"/>
  <c r="A860" i="22"/>
  <c r="B860" i="22" s="1"/>
  <c r="C860" i="22" s="1"/>
  <c r="W859" i="22"/>
  <c r="U859" i="22"/>
  <c r="S859" i="22"/>
  <c r="R859" i="22"/>
  <c r="L859" i="22"/>
  <c r="I859" i="22"/>
  <c r="F859" i="22"/>
  <c r="E859" i="22"/>
  <c r="A859" i="22"/>
  <c r="B859" i="22" s="1"/>
  <c r="C859" i="22" s="1"/>
  <c r="W858" i="22"/>
  <c r="U858" i="22"/>
  <c r="S858" i="22"/>
  <c r="R858" i="22"/>
  <c r="L858" i="22"/>
  <c r="I858" i="22"/>
  <c r="F858" i="22"/>
  <c r="E858" i="22"/>
  <c r="A858" i="22"/>
  <c r="B858" i="22" s="1"/>
  <c r="C858" i="22" s="1"/>
  <c r="W857" i="22"/>
  <c r="U857" i="22"/>
  <c r="S857" i="22"/>
  <c r="R857" i="22"/>
  <c r="L857" i="22"/>
  <c r="I857" i="22"/>
  <c r="F857" i="22"/>
  <c r="E857" i="22"/>
  <c r="A857" i="22"/>
  <c r="B857" i="22" s="1"/>
  <c r="C857" i="22" s="1"/>
  <c r="W856" i="22"/>
  <c r="U856" i="22"/>
  <c r="S856" i="22"/>
  <c r="R856" i="22"/>
  <c r="L856" i="22"/>
  <c r="I856" i="22"/>
  <c r="F856" i="22"/>
  <c r="E856" i="22"/>
  <c r="A856" i="22"/>
  <c r="B856" i="22" s="1"/>
  <c r="C856" i="22" s="1"/>
  <c r="W855" i="22"/>
  <c r="U855" i="22"/>
  <c r="S855" i="22"/>
  <c r="R855" i="22"/>
  <c r="L855" i="22"/>
  <c r="I855" i="22"/>
  <c r="F855" i="22"/>
  <c r="E855" i="22"/>
  <c r="A855" i="22"/>
  <c r="B855" i="22" s="1"/>
  <c r="C855" i="22" s="1"/>
  <c r="W854" i="22"/>
  <c r="U854" i="22"/>
  <c r="S854" i="22"/>
  <c r="R854" i="22"/>
  <c r="L854" i="22"/>
  <c r="I854" i="22"/>
  <c r="F854" i="22"/>
  <c r="E854" i="22"/>
  <c r="A854" i="22"/>
  <c r="B854" i="22" s="1"/>
  <c r="C854" i="22" s="1"/>
  <c r="W853" i="22"/>
  <c r="U853" i="22"/>
  <c r="S853" i="22"/>
  <c r="R853" i="22"/>
  <c r="L853" i="22"/>
  <c r="I853" i="22"/>
  <c r="F853" i="22"/>
  <c r="E853" i="22"/>
  <c r="A853" i="22"/>
  <c r="B853" i="22" s="1"/>
  <c r="C853" i="22" s="1"/>
  <c r="W852" i="22"/>
  <c r="U852" i="22"/>
  <c r="S852" i="22"/>
  <c r="R852" i="22"/>
  <c r="L852" i="22"/>
  <c r="I852" i="22"/>
  <c r="F852" i="22"/>
  <c r="E852" i="22"/>
  <c r="A852" i="22"/>
  <c r="B852" i="22" s="1"/>
  <c r="C852" i="22" s="1"/>
  <c r="W851" i="22"/>
  <c r="U851" i="22"/>
  <c r="S851" i="22"/>
  <c r="R851" i="22"/>
  <c r="L851" i="22"/>
  <c r="I851" i="22"/>
  <c r="F851" i="22"/>
  <c r="E851" i="22"/>
  <c r="B851" i="22"/>
  <c r="C851" i="22" s="1"/>
  <c r="A851" i="22"/>
  <c r="W850" i="22"/>
  <c r="U850" i="22"/>
  <c r="S850" i="22"/>
  <c r="R850" i="22"/>
  <c r="L850" i="22"/>
  <c r="I850" i="22"/>
  <c r="F850" i="22"/>
  <c r="E850" i="22"/>
  <c r="A850" i="22"/>
  <c r="B850" i="22" s="1"/>
  <c r="C850" i="22" s="1"/>
  <c r="W849" i="22"/>
  <c r="U849" i="22"/>
  <c r="S849" i="22"/>
  <c r="R849" i="22"/>
  <c r="L849" i="22"/>
  <c r="I849" i="22"/>
  <c r="F849" i="22"/>
  <c r="E849" i="22"/>
  <c r="A849" i="22"/>
  <c r="B849" i="22" s="1"/>
  <c r="C849" i="22" s="1"/>
  <c r="W848" i="22"/>
  <c r="U848" i="22"/>
  <c r="S848" i="22"/>
  <c r="R848" i="22"/>
  <c r="L848" i="22"/>
  <c r="I848" i="22"/>
  <c r="F848" i="22"/>
  <c r="E848" i="22"/>
  <c r="A848" i="22"/>
  <c r="B848" i="22" s="1"/>
  <c r="C848" i="22" s="1"/>
  <c r="W847" i="22"/>
  <c r="U847" i="22"/>
  <c r="S847" i="22"/>
  <c r="R847" i="22"/>
  <c r="L847" i="22"/>
  <c r="I847" i="22"/>
  <c r="F847" i="22"/>
  <c r="E847" i="22"/>
  <c r="A847" i="22"/>
  <c r="B847" i="22" s="1"/>
  <c r="C847" i="22" s="1"/>
  <c r="W846" i="22"/>
  <c r="U846" i="22"/>
  <c r="S846" i="22"/>
  <c r="R846" i="22"/>
  <c r="L846" i="22"/>
  <c r="I846" i="22"/>
  <c r="F846" i="22"/>
  <c r="E846" i="22"/>
  <c r="A846" i="22"/>
  <c r="B846" i="22" s="1"/>
  <c r="C846" i="22" s="1"/>
  <c r="W845" i="22"/>
  <c r="U845" i="22"/>
  <c r="S845" i="22"/>
  <c r="R845" i="22"/>
  <c r="L845" i="22"/>
  <c r="I845" i="22"/>
  <c r="F845" i="22"/>
  <c r="E845" i="22"/>
  <c r="A845" i="22"/>
  <c r="B845" i="22" s="1"/>
  <c r="C845" i="22" s="1"/>
  <c r="W844" i="22"/>
  <c r="U844" i="22"/>
  <c r="S844" i="22"/>
  <c r="R844" i="22"/>
  <c r="L844" i="22"/>
  <c r="I844" i="22"/>
  <c r="F844" i="22"/>
  <c r="E844" i="22"/>
  <c r="A844" i="22"/>
  <c r="B844" i="22" s="1"/>
  <c r="C844" i="22" s="1"/>
  <c r="W843" i="22"/>
  <c r="U843" i="22"/>
  <c r="S843" i="22"/>
  <c r="R843" i="22"/>
  <c r="L843" i="22"/>
  <c r="I843" i="22"/>
  <c r="F843" i="22"/>
  <c r="E843" i="22"/>
  <c r="A843" i="22"/>
  <c r="B843" i="22" s="1"/>
  <c r="C843" i="22" s="1"/>
  <c r="W842" i="22"/>
  <c r="U842" i="22"/>
  <c r="S842" i="22"/>
  <c r="R842" i="22"/>
  <c r="L842" i="22"/>
  <c r="I842" i="22"/>
  <c r="F842" i="22"/>
  <c r="E842" i="22"/>
  <c r="A842" i="22"/>
  <c r="B842" i="22" s="1"/>
  <c r="C842" i="22" s="1"/>
  <c r="W841" i="22"/>
  <c r="U841" i="22"/>
  <c r="S841" i="22"/>
  <c r="R841" i="22"/>
  <c r="L841" i="22"/>
  <c r="I841" i="22"/>
  <c r="F841" i="22"/>
  <c r="E841" i="22"/>
  <c r="A841" i="22"/>
  <c r="B841" i="22" s="1"/>
  <c r="C841" i="22" s="1"/>
  <c r="W840" i="22"/>
  <c r="U840" i="22"/>
  <c r="S840" i="22"/>
  <c r="R840" i="22"/>
  <c r="L840" i="22"/>
  <c r="I840" i="22"/>
  <c r="F840" i="22"/>
  <c r="E840" i="22"/>
  <c r="A840" i="22"/>
  <c r="B840" i="22" s="1"/>
  <c r="C840" i="22" s="1"/>
  <c r="W839" i="22"/>
  <c r="U839" i="22"/>
  <c r="S839" i="22"/>
  <c r="R839" i="22"/>
  <c r="L839" i="22"/>
  <c r="I839" i="22"/>
  <c r="F839" i="22"/>
  <c r="E839" i="22"/>
  <c r="A839" i="22"/>
  <c r="B839" i="22" s="1"/>
  <c r="C839" i="22" s="1"/>
  <c r="W838" i="22"/>
  <c r="U838" i="22"/>
  <c r="S838" i="22"/>
  <c r="R838" i="22"/>
  <c r="L838" i="22"/>
  <c r="I838" i="22"/>
  <c r="F838" i="22"/>
  <c r="E838" i="22"/>
  <c r="A838" i="22"/>
  <c r="B838" i="22" s="1"/>
  <c r="C838" i="22" s="1"/>
  <c r="W837" i="22"/>
  <c r="U837" i="22"/>
  <c r="S837" i="22"/>
  <c r="R837" i="22"/>
  <c r="L837" i="22"/>
  <c r="I837" i="22"/>
  <c r="F837" i="22"/>
  <c r="E837" i="22"/>
  <c r="A837" i="22"/>
  <c r="B837" i="22" s="1"/>
  <c r="C837" i="22" s="1"/>
  <c r="W836" i="22"/>
  <c r="U836" i="22"/>
  <c r="S836" i="22"/>
  <c r="R836" i="22"/>
  <c r="L836" i="22"/>
  <c r="I836" i="22"/>
  <c r="F836" i="22"/>
  <c r="E836" i="22"/>
  <c r="A836" i="22"/>
  <c r="B836" i="22" s="1"/>
  <c r="C836" i="22" s="1"/>
  <c r="W835" i="22"/>
  <c r="U835" i="22"/>
  <c r="S835" i="22"/>
  <c r="R835" i="22"/>
  <c r="L835" i="22"/>
  <c r="I835" i="22"/>
  <c r="F835" i="22"/>
  <c r="E835" i="22"/>
  <c r="A835" i="22"/>
  <c r="B835" i="22" s="1"/>
  <c r="C835" i="22" s="1"/>
  <c r="W834" i="22"/>
  <c r="U834" i="22"/>
  <c r="S834" i="22"/>
  <c r="R834" i="22"/>
  <c r="L834" i="22"/>
  <c r="I834" i="22"/>
  <c r="F834" i="22"/>
  <c r="E834" i="22"/>
  <c r="A834" i="22"/>
  <c r="B834" i="22" s="1"/>
  <c r="C834" i="22" s="1"/>
  <c r="W833" i="22"/>
  <c r="U833" i="22"/>
  <c r="S833" i="22"/>
  <c r="R833" i="22"/>
  <c r="L833" i="22"/>
  <c r="I833" i="22"/>
  <c r="F833" i="22"/>
  <c r="E833" i="22"/>
  <c r="A833" i="22"/>
  <c r="B833" i="22" s="1"/>
  <c r="C833" i="22" s="1"/>
  <c r="W832" i="22"/>
  <c r="U832" i="22"/>
  <c r="S832" i="22"/>
  <c r="R832" i="22"/>
  <c r="L832" i="22"/>
  <c r="I832" i="22"/>
  <c r="F832" i="22"/>
  <c r="E832" i="22"/>
  <c r="A832" i="22"/>
  <c r="B832" i="22" s="1"/>
  <c r="C832" i="22" s="1"/>
  <c r="W831" i="22"/>
  <c r="U831" i="22"/>
  <c r="S831" i="22"/>
  <c r="R831" i="22"/>
  <c r="L831" i="22"/>
  <c r="I831" i="22"/>
  <c r="F831" i="22"/>
  <c r="E831" i="22"/>
  <c r="A831" i="22"/>
  <c r="B831" i="22" s="1"/>
  <c r="C831" i="22" s="1"/>
  <c r="W830" i="22"/>
  <c r="U830" i="22"/>
  <c r="S830" i="22"/>
  <c r="R830" i="22"/>
  <c r="L830" i="22"/>
  <c r="I830" i="22"/>
  <c r="F830" i="22"/>
  <c r="E830" i="22"/>
  <c r="A830" i="22"/>
  <c r="B830" i="22" s="1"/>
  <c r="C830" i="22" s="1"/>
  <c r="W829" i="22"/>
  <c r="U829" i="22"/>
  <c r="S829" i="22"/>
  <c r="R829" i="22"/>
  <c r="L829" i="22"/>
  <c r="I829" i="22"/>
  <c r="F829" i="22"/>
  <c r="E829" i="22"/>
  <c r="A829" i="22"/>
  <c r="B829" i="22" s="1"/>
  <c r="C829" i="22" s="1"/>
  <c r="W828" i="22"/>
  <c r="U828" i="22"/>
  <c r="S828" i="22"/>
  <c r="R828" i="22"/>
  <c r="L828" i="22"/>
  <c r="I828" i="22"/>
  <c r="F828" i="22"/>
  <c r="E828" i="22"/>
  <c r="A828" i="22"/>
  <c r="B828" i="22" s="1"/>
  <c r="C828" i="22" s="1"/>
  <c r="W827" i="22"/>
  <c r="U827" i="22"/>
  <c r="S827" i="22"/>
  <c r="R827" i="22"/>
  <c r="L827" i="22"/>
  <c r="I827" i="22"/>
  <c r="F827" i="22"/>
  <c r="E827" i="22"/>
  <c r="A827" i="22"/>
  <c r="B827" i="22" s="1"/>
  <c r="C827" i="22" s="1"/>
  <c r="W826" i="22"/>
  <c r="U826" i="22"/>
  <c r="S826" i="22"/>
  <c r="R826" i="22"/>
  <c r="L826" i="22"/>
  <c r="I826" i="22"/>
  <c r="F826" i="22"/>
  <c r="E826" i="22"/>
  <c r="A826" i="22"/>
  <c r="B826" i="22" s="1"/>
  <c r="C826" i="22" s="1"/>
  <c r="W825" i="22"/>
  <c r="U825" i="22"/>
  <c r="S825" i="22"/>
  <c r="R825" i="22"/>
  <c r="L825" i="22"/>
  <c r="I825" i="22"/>
  <c r="F825" i="22"/>
  <c r="E825" i="22"/>
  <c r="A825" i="22"/>
  <c r="B825" i="22" s="1"/>
  <c r="C825" i="22" s="1"/>
  <c r="W824" i="22"/>
  <c r="U824" i="22"/>
  <c r="S824" i="22"/>
  <c r="R824" i="22"/>
  <c r="L824" i="22"/>
  <c r="I824" i="22"/>
  <c r="F824" i="22"/>
  <c r="E824" i="22"/>
  <c r="A824" i="22"/>
  <c r="B824" i="22" s="1"/>
  <c r="C824" i="22" s="1"/>
  <c r="W823" i="22"/>
  <c r="U823" i="22"/>
  <c r="S823" i="22"/>
  <c r="R823" i="22"/>
  <c r="L823" i="22"/>
  <c r="I823" i="22"/>
  <c r="F823" i="22"/>
  <c r="E823" i="22"/>
  <c r="A823" i="22"/>
  <c r="B823" i="22" s="1"/>
  <c r="C823" i="22" s="1"/>
  <c r="W822" i="22"/>
  <c r="U822" i="22"/>
  <c r="S822" i="22"/>
  <c r="R822" i="22"/>
  <c r="L822" i="22"/>
  <c r="I822" i="22"/>
  <c r="F822" i="22"/>
  <c r="E822" i="22"/>
  <c r="A822" i="22"/>
  <c r="B822" i="22" s="1"/>
  <c r="C822" i="22" s="1"/>
  <c r="W821" i="22"/>
  <c r="U821" i="22"/>
  <c r="S821" i="22"/>
  <c r="R821" i="22"/>
  <c r="L821" i="22"/>
  <c r="I821" i="22"/>
  <c r="F821" i="22"/>
  <c r="E821" i="22"/>
  <c r="A821" i="22"/>
  <c r="B821" i="22" s="1"/>
  <c r="C821" i="22" s="1"/>
  <c r="W820" i="22"/>
  <c r="U820" i="22"/>
  <c r="S820" i="22"/>
  <c r="R820" i="22"/>
  <c r="L820" i="22"/>
  <c r="I820" i="22"/>
  <c r="F820" i="22"/>
  <c r="E820" i="22"/>
  <c r="A820" i="22"/>
  <c r="B820" i="22" s="1"/>
  <c r="C820" i="22" s="1"/>
  <c r="W819" i="22"/>
  <c r="U819" i="22"/>
  <c r="S819" i="22"/>
  <c r="R819" i="22"/>
  <c r="L819" i="22"/>
  <c r="I819" i="22"/>
  <c r="F819" i="22"/>
  <c r="E819" i="22"/>
  <c r="B819" i="22"/>
  <c r="C819" i="22" s="1"/>
  <c r="A819" i="22"/>
  <c r="W818" i="22"/>
  <c r="U818" i="22"/>
  <c r="S818" i="22"/>
  <c r="R818" i="22"/>
  <c r="L818" i="22"/>
  <c r="I818" i="22"/>
  <c r="F818" i="22"/>
  <c r="E818" i="22"/>
  <c r="A818" i="22"/>
  <c r="B818" i="22" s="1"/>
  <c r="C818" i="22" s="1"/>
  <c r="W817" i="22"/>
  <c r="U817" i="22"/>
  <c r="S817" i="22"/>
  <c r="R817" i="22"/>
  <c r="L817" i="22"/>
  <c r="I817" i="22"/>
  <c r="F817" i="22"/>
  <c r="E817" i="22"/>
  <c r="A817" i="22"/>
  <c r="B817" i="22" s="1"/>
  <c r="C817" i="22" s="1"/>
  <c r="W816" i="22"/>
  <c r="U816" i="22"/>
  <c r="S816" i="22"/>
  <c r="R816" i="22"/>
  <c r="L816" i="22"/>
  <c r="I816" i="22"/>
  <c r="F816" i="22"/>
  <c r="E816" i="22"/>
  <c r="A816" i="22"/>
  <c r="B816" i="22" s="1"/>
  <c r="C816" i="22" s="1"/>
  <c r="W815" i="22"/>
  <c r="U815" i="22"/>
  <c r="S815" i="22"/>
  <c r="R815" i="22"/>
  <c r="L815" i="22"/>
  <c r="I815" i="22"/>
  <c r="F815" i="22"/>
  <c r="E815" i="22"/>
  <c r="A815" i="22"/>
  <c r="B815" i="22" s="1"/>
  <c r="C815" i="22" s="1"/>
  <c r="W814" i="22"/>
  <c r="U814" i="22"/>
  <c r="S814" i="22"/>
  <c r="R814" i="22"/>
  <c r="L814" i="22"/>
  <c r="I814" i="22"/>
  <c r="F814" i="22"/>
  <c r="E814" i="22"/>
  <c r="A814" i="22"/>
  <c r="B814" i="22" s="1"/>
  <c r="C814" i="22" s="1"/>
  <c r="W813" i="22"/>
  <c r="U813" i="22"/>
  <c r="S813" i="22"/>
  <c r="R813" i="22"/>
  <c r="L813" i="22"/>
  <c r="I813" i="22"/>
  <c r="F813" i="22"/>
  <c r="E813" i="22"/>
  <c r="A813" i="22"/>
  <c r="B813" i="22" s="1"/>
  <c r="C813" i="22" s="1"/>
  <c r="W812" i="22"/>
  <c r="U812" i="22"/>
  <c r="S812" i="22"/>
  <c r="R812" i="22"/>
  <c r="L812" i="22"/>
  <c r="I812" i="22"/>
  <c r="F812" i="22"/>
  <c r="E812" i="22"/>
  <c r="A812" i="22"/>
  <c r="B812" i="22" s="1"/>
  <c r="C812" i="22" s="1"/>
  <c r="W811" i="22"/>
  <c r="U811" i="22"/>
  <c r="S811" i="22"/>
  <c r="R811" i="22"/>
  <c r="L811" i="22"/>
  <c r="I811" i="22"/>
  <c r="F811" i="22"/>
  <c r="E811" i="22"/>
  <c r="A811" i="22"/>
  <c r="B811" i="22" s="1"/>
  <c r="C811" i="22" s="1"/>
  <c r="W810" i="22"/>
  <c r="U810" i="22"/>
  <c r="S810" i="22"/>
  <c r="R810" i="22"/>
  <c r="L810" i="22"/>
  <c r="I810" i="22"/>
  <c r="F810" i="22"/>
  <c r="E810" i="22"/>
  <c r="A810" i="22"/>
  <c r="B810" i="22" s="1"/>
  <c r="C810" i="22" s="1"/>
  <c r="W809" i="22"/>
  <c r="U809" i="22"/>
  <c r="S809" i="22"/>
  <c r="R809" i="22"/>
  <c r="L809" i="22"/>
  <c r="I809" i="22"/>
  <c r="F809" i="22"/>
  <c r="E809" i="22"/>
  <c r="A809" i="22"/>
  <c r="B809" i="22" s="1"/>
  <c r="C809" i="22" s="1"/>
  <c r="W808" i="22"/>
  <c r="U808" i="22"/>
  <c r="S808" i="22"/>
  <c r="R808" i="22"/>
  <c r="L808" i="22"/>
  <c r="I808" i="22"/>
  <c r="F808" i="22"/>
  <c r="E808" i="22"/>
  <c r="A808" i="22"/>
  <c r="B808" i="22" s="1"/>
  <c r="C808" i="22" s="1"/>
  <c r="W807" i="22"/>
  <c r="U807" i="22"/>
  <c r="S807" i="22"/>
  <c r="R807" i="22"/>
  <c r="L807" i="22"/>
  <c r="I807" i="22"/>
  <c r="F807" i="22"/>
  <c r="E807" i="22"/>
  <c r="A807" i="22"/>
  <c r="B807" i="22" s="1"/>
  <c r="C807" i="22" s="1"/>
  <c r="W806" i="22"/>
  <c r="U806" i="22"/>
  <c r="S806" i="22"/>
  <c r="R806" i="22"/>
  <c r="L806" i="22"/>
  <c r="I806" i="22"/>
  <c r="F806" i="22"/>
  <c r="E806" i="22"/>
  <c r="A806" i="22"/>
  <c r="B806" i="22" s="1"/>
  <c r="C806" i="22" s="1"/>
  <c r="W805" i="22"/>
  <c r="U805" i="22"/>
  <c r="S805" i="22"/>
  <c r="R805" i="22"/>
  <c r="L805" i="22"/>
  <c r="I805" i="22"/>
  <c r="F805" i="22"/>
  <c r="E805" i="22"/>
  <c r="B805" i="22"/>
  <c r="C805" i="22" s="1"/>
  <c r="A805" i="22"/>
  <c r="W804" i="22"/>
  <c r="U804" i="22"/>
  <c r="S804" i="22"/>
  <c r="R804" i="22"/>
  <c r="L804" i="22"/>
  <c r="I804" i="22"/>
  <c r="F804" i="22"/>
  <c r="E804" i="22"/>
  <c r="A804" i="22"/>
  <c r="B804" i="22" s="1"/>
  <c r="C804" i="22" s="1"/>
  <c r="W803" i="22"/>
  <c r="U803" i="22"/>
  <c r="S803" i="22"/>
  <c r="R803" i="22"/>
  <c r="L803" i="22"/>
  <c r="I803" i="22"/>
  <c r="F803" i="22"/>
  <c r="E803" i="22"/>
  <c r="A803" i="22"/>
  <c r="B803" i="22" s="1"/>
  <c r="C803" i="22" s="1"/>
  <c r="W802" i="22"/>
  <c r="U802" i="22"/>
  <c r="S802" i="22"/>
  <c r="R802" i="22"/>
  <c r="L802" i="22"/>
  <c r="I802" i="22"/>
  <c r="F802" i="22"/>
  <c r="E802" i="22"/>
  <c r="A802" i="22"/>
  <c r="B802" i="22" s="1"/>
  <c r="C802" i="22" s="1"/>
  <c r="W801" i="22"/>
  <c r="U801" i="22"/>
  <c r="S801" i="22"/>
  <c r="R801" i="22"/>
  <c r="L801" i="22"/>
  <c r="I801" i="22"/>
  <c r="F801" i="22"/>
  <c r="E801" i="22"/>
  <c r="A801" i="22"/>
  <c r="B801" i="22" s="1"/>
  <c r="C801" i="22" s="1"/>
  <c r="W800" i="22"/>
  <c r="U800" i="22"/>
  <c r="S800" i="22"/>
  <c r="R800" i="22"/>
  <c r="L800" i="22"/>
  <c r="I800" i="22"/>
  <c r="F800" i="22"/>
  <c r="E800" i="22"/>
  <c r="A800" i="22"/>
  <c r="B800" i="22" s="1"/>
  <c r="C800" i="22" s="1"/>
  <c r="W799" i="22"/>
  <c r="U799" i="22"/>
  <c r="S799" i="22"/>
  <c r="R799" i="22"/>
  <c r="L799" i="22"/>
  <c r="I799" i="22"/>
  <c r="F799" i="22"/>
  <c r="E799" i="22"/>
  <c r="A799" i="22"/>
  <c r="B799" i="22" s="1"/>
  <c r="C799" i="22" s="1"/>
  <c r="W798" i="22"/>
  <c r="U798" i="22"/>
  <c r="S798" i="22"/>
  <c r="R798" i="22"/>
  <c r="L798" i="22"/>
  <c r="I798" i="22"/>
  <c r="F798" i="22"/>
  <c r="E798" i="22"/>
  <c r="A798" i="22"/>
  <c r="B798" i="22" s="1"/>
  <c r="C798" i="22" s="1"/>
  <c r="W797" i="22"/>
  <c r="U797" i="22"/>
  <c r="S797" i="22"/>
  <c r="R797" i="22"/>
  <c r="L797" i="22"/>
  <c r="I797" i="22"/>
  <c r="F797" i="22"/>
  <c r="E797" i="22"/>
  <c r="A797" i="22"/>
  <c r="B797" i="22" s="1"/>
  <c r="C797" i="22" s="1"/>
  <c r="W796" i="22"/>
  <c r="U796" i="22"/>
  <c r="S796" i="22"/>
  <c r="R796" i="22"/>
  <c r="L796" i="22"/>
  <c r="I796" i="22"/>
  <c r="F796" i="22"/>
  <c r="E796" i="22"/>
  <c r="A796" i="22"/>
  <c r="B796" i="22" s="1"/>
  <c r="C796" i="22" s="1"/>
  <c r="W795" i="22"/>
  <c r="U795" i="22"/>
  <c r="S795" i="22"/>
  <c r="R795" i="22"/>
  <c r="L795" i="22"/>
  <c r="I795" i="22"/>
  <c r="F795" i="22"/>
  <c r="E795" i="22"/>
  <c r="A795" i="22"/>
  <c r="B795" i="22" s="1"/>
  <c r="C795" i="22" s="1"/>
  <c r="W794" i="22"/>
  <c r="U794" i="22"/>
  <c r="S794" i="22"/>
  <c r="R794" i="22"/>
  <c r="L794" i="22"/>
  <c r="I794" i="22"/>
  <c r="F794" i="22"/>
  <c r="E794" i="22"/>
  <c r="A794" i="22"/>
  <c r="B794" i="22" s="1"/>
  <c r="C794" i="22" s="1"/>
  <c r="W793" i="22"/>
  <c r="U793" i="22"/>
  <c r="S793" i="22"/>
  <c r="R793" i="22"/>
  <c r="L793" i="22"/>
  <c r="I793" i="22"/>
  <c r="F793" i="22"/>
  <c r="E793" i="22"/>
  <c r="A793" i="22"/>
  <c r="B793" i="22" s="1"/>
  <c r="C793" i="22" s="1"/>
  <c r="W792" i="22"/>
  <c r="U792" i="22"/>
  <c r="S792" i="22"/>
  <c r="R792" i="22"/>
  <c r="L792" i="22"/>
  <c r="I792" i="22"/>
  <c r="F792" i="22"/>
  <c r="E792" i="22"/>
  <c r="A792" i="22"/>
  <c r="B792" i="22" s="1"/>
  <c r="C792" i="22" s="1"/>
  <c r="W791" i="22"/>
  <c r="U791" i="22"/>
  <c r="S791" i="22"/>
  <c r="R791" i="22"/>
  <c r="L791" i="22"/>
  <c r="I791" i="22"/>
  <c r="F791" i="22"/>
  <c r="E791" i="22"/>
  <c r="A791" i="22"/>
  <c r="B791" i="22" s="1"/>
  <c r="C791" i="22" s="1"/>
  <c r="W790" i="22"/>
  <c r="U790" i="22"/>
  <c r="S790" i="22"/>
  <c r="R790" i="22"/>
  <c r="L790" i="22"/>
  <c r="I790" i="22"/>
  <c r="F790" i="22"/>
  <c r="E790" i="22"/>
  <c r="A790" i="22"/>
  <c r="B790" i="22" s="1"/>
  <c r="C790" i="22" s="1"/>
  <c r="W789" i="22"/>
  <c r="U789" i="22"/>
  <c r="S789" i="22"/>
  <c r="R789" i="22"/>
  <c r="L789" i="22"/>
  <c r="I789" i="22"/>
  <c r="F789" i="22"/>
  <c r="E789" i="22"/>
  <c r="A789" i="22"/>
  <c r="B789" i="22" s="1"/>
  <c r="C789" i="22" s="1"/>
  <c r="W788" i="22"/>
  <c r="U788" i="22"/>
  <c r="S788" i="22"/>
  <c r="R788" i="22"/>
  <c r="L788" i="22"/>
  <c r="I788" i="22"/>
  <c r="F788" i="22"/>
  <c r="E788" i="22"/>
  <c r="A788" i="22"/>
  <c r="B788" i="22" s="1"/>
  <c r="C788" i="22" s="1"/>
  <c r="W787" i="22"/>
  <c r="U787" i="22"/>
  <c r="S787" i="22"/>
  <c r="R787" i="22"/>
  <c r="L787" i="22"/>
  <c r="I787" i="22"/>
  <c r="F787" i="22"/>
  <c r="E787" i="22"/>
  <c r="B787" i="22"/>
  <c r="C787" i="22" s="1"/>
  <c r="A787" i="22"/>
  <c r="W786" i="22"/>
  <c r="U786" i="22"/>
  <c r="S786" i="22"/>
  <c r="R786" i="22"/>
  <c r="L786" i="22"/>
  <c r="I786" i="22"/>
  <c r="F786" i="22"/>
  <c r="E786" i="22"/>
  <c r="A786" i="22"/>
  <c r="B786" i="22" s="1"/>
  <c r="C786" i="22" s="1"/>
  <c r="W785" i="22"/>
  <c r="U785" i="22"/>
  <c r="S785" i="22"/>
  <c r="R785" i="22"/>
  <c r="L785" i="22"/>
  <c r="I785" i="22"/>
  <c r="F785" i="22"/>
  <c r="E785" i="22"/>
  <c r="B785" i="22"/>
  <c r="C785" i="22" s="1"/>
  <c r="A785" i="22"/>
  <c r="W784" i="22"/>
  <c r="U784" i="22"/>
  <c r="S784" i="22"/>
  <c r="R784" i="22"/>
  <c r="L784" i="22"/>
  <c r="I784" i="22"/>
  <c r="F784" i="22"/>
  <c r="E784" i="22"/>
  <c r="A784" i="22"/>
  <c r="B784" i="22" s="1"/>
  <c r="C784" i="22" s="1"/>
  <c r="W783" i="22"/>
  <c r="U783" i="22"/>
  <c r="S783" i="22"/>
  <c r="R783" i="22"/>
  <c r="L783" i="22"/>
  <c r="I783" i="22"/>
  <c r="F783" i="22"/>
  <c r="E783" i="22"/>
  <c r="A783" i="22"/>
  <c r="B783" i="22" s="1"/>
  <c r="C783" i="22" s="1"/>
  <c r="W782" i="22"/>
  <c r="U782" i="22"/>
  <c r="S782" i="22"/>
  <c r="R782" i="22"/>
  <c r="L782" i="22"/>
  <c r="I782" i="22"/>
  <c r="F782" i="22"/>
  <c r="E782" i="22"/>
  <c r="A782" i="22"/>
  <c r="B782" i="22" s="1"/>
  <c r="C782" i="22" s="1"/>
  <c r="W781" i="22"/>
  <c r="U781" i="22"/>
  <c r="S781" i="22"/>
  <c r="R781" i="22"/>
  <c r="L781" i="22"/>
  <c r="I781" i="22"/>
  <c r="F781" i="22"/>
  <c r="E781" i="22"/>
  <c r="A781" i="22"/>
  <c r="B781" i="22" s="1"/>
  <c r="C781" i="22" s="1"/>
  <c r="W780" i="22"/>
  <c r="U780" i="22"/>
  <c r="S780" i="22"/>
  <c r="R780" i="22"/>
  <c r="L780" i="22"/>
  <c r="I780" i="22"/>
  <c r="F780" i="22"/>
  <c r="E780" i="22"/>
  <c r="A780" i="22"/>
  <c r="B780" i="22" s="1"/>
  <c r="C780" i="22" s="1"/>
  <c r="W779" i="22"/>
  <c r="U779" i="22"/>
  <c r="S779" i="22"/>
  <c r="R779" i="22"/>
  <c r="L779" i="22"/>
  <c r="I779" i="22"/>
  <c r="F779" i="22"/>
  <c r="E779" i="22"/>
  <c r="A779" i="22"/>
  <c r="B779" i="22" s="1"/>
  <c r="C779" i="22" s="1"/>
  <c r="W778" i="22"/>
  <c r="U778" i="22"/>
  <c r="S778" i="22"/>
  <c r="R778" i="22"/>
  <c r="L778" i="22"/>
  <c r="I778" i="22"/>
  <c r="F778" i="22"/>
  <c r="E778" i="22"/>
  <c r="A778" i="22"/>
  <c r="B778" i="22" s="1"/>
  <c r="C778" i="22" s="1"/>
  <c r="W777" i="22"/>
  <c r="U777" i="22"/>
  <c r="S777" i="22"/>
  <c r="R777" i="22"/>
  <c r="L777" i="22"/>
  <c r="I777" i="22"/>
  <c r="F777" i="22"/>
  <c r="E777" i="22"/>
  <c r="A777" i="22"/>
  <c r="B777" i="22" s="1"/>
  <c r="C777" i="22" s="1"/>
  <c r="W776" i="22"/>
  <c r="U776" i="22"/>
  <c r="S776" i="22"/>
  <c r="R776" i="22"/>
  <c r="L776" i="22"/>
  <c r="I776" i="22"/>
  <c r="F776" i="22"/>
  <c r="E776" i="22"/>
  <c r="A776" i="22"/>
  <c r="B776" i="22" s="1"/>
  <c r="C776" i="22" s="1"/>
  <c r="W775" i="22"/>
  <c r="U775" i="22"/>
  <c r="S775" i="22"/>
  <c r="R775" i="22"/>
  <c r="L775" i="22"/>
  <c r="I775" i="22"/>
  <c r="F775" i="22"/>
  <c r="E775" i="22"/>
  <c r="A775" i="22"/>
  <c r="B775" i="22" s="1"/>
  <c r="C775" i="22" s="1"/>
  <c r="W774" i="22"/>
  <c r="U774" i="22"/>
  <c r="S774" i="22"/>
  <c r="R774" i="22"/>
  <c r="L774" i="22"/>
  <c r="I774" i="22"/>
  <c r="F774" i="22"/>
  <c r="E774" i="22"/>
  <c r="A774" i="22"/>
  <c r="B774" i="22" s="1"/>
  <c r="C774" i="22" s="1"/>
  <c r="W773" i="22"/>
  <c r="U773" i="22"/>
  <c r="S773" i="22"/>
  <c r="R773" i="22"/>
  <c r="L773" i="22"/>
  <c r="I773" i="22"/>
  <c r="F773" i="22"/>
  <c r="E773" i="22"/>
  <c r="B773" i="22"/>
  <c r="C773" i="22" s="1"/>
  <c r="A773" i="22"/>
  <c r="W772" i="22"/>
  <c r="U772" i="22"/>
  <c r="S772" i="22"/>
  <c r="R772" i="22"/>
  <c r="L772" i="22"/>
  <c r="I772" i="22"/>
  <c r="F772" i="22"/>
  <c r="E772" i="22"/>
  <c r="B772" i="22"/>
  <c r="C772" i="22" s="1"/>
  <c r="A772" i="22"/>
  <c r="W771" i="22"/>
  <c r="U771" i="22"/>
  <c r="S771" i="22"/>
  <c r="R771" i="22"/>
  <c r="L771" i="22"/>
  <c r="I771" i="22"/>
  <c r="F771" i="22"/>
  <c r="E771" i="22"/>
  <c r="A771" i="22"/>
  <c r="B771" i="22" s="1"/>
  <c r="C771" i="22" s="1"/>
  <c r="W770" i="22"/>
  <c r="U770" i="22"/>
  <c r="S770" i="22"/>
  <c r="R770" i="22"/>
  <c r="L770" i="22"/>
  <c r="I770" i="22"/>
  <c r="F770" i="22"/>
  <c r="E770" i="22"/>
  <c r="A770" i="22"/>
  <c r="B770" i="22" s="1"/>
  <c r="C770" i="22" s="1"/>
  <c r="W769" i="22"/>
  <c r="U769" i="22"/>
  <c r="S769" i="22"/>
  <c r="R769" i="22"/>
  <c r="L769" i="22"/>
  <c r="I769" i="22"/>
  <c r="F769" i="22"/>
  <c r="E769" i="22"/>
  <c r="A769" i="22"/>
  <c r="B769" i="22" s="1"/>
  <c r="C769" i="22" s="1"/>
  <c r="W768" i="22"/>
  <c r="U768" i="22"/>
  <c r="S768" i="22"/>
  <c r="R768" i="22"/>
  <c r="L768" i="22"/>
  <c r="I768" i="22"/>
  <c r="F768" i="22"/>
  <c r="E768" i="22"/>
  <c r="A768" i="22"/>
  <c r="B768" i="22" s="1"/>
  <c r="C768" i="22" s="1"/>
  <c r="W767" i="22"/>
  <c r="U767" i="22"/>
  <c r="S767" i="22"/>
  <c r="R767" i="22"/>
  <c r="L767" i="22"/>
  <c r="I767" i="22"/>
  <c r="F767" i="22"/>
  <c r="E767" i="22"/>
  <c r="A767" i="22"/>
  <c r="B767" i="22" s="1"/>
  <c r="C767" i="22" s="1"/>
  <c r="W766" i="22"/>
  <c r="U766" i="22"/>
  <c r="S766" i="22"/>
  <c r="R766" i="22"/>
  <c r="L766" i="22"/>
  <c r="I766" i="22"/>
  <c r="F766" i="22"/>
  <c r="E766" i="22"/>
  <c r="A766" i="22"/>
  <c r="B766" i="22" s="1"/>
  <c r="C766" i="22" s="1"/>
  <c r="W765" i="22"/>
  <c r="U765" i="22"/>
  <c r="S765" i="22"/>
  <c r="R765" i="22"/>
  <c r="L765" i="22"/>
  <c r="I765" i="22"/>
  <c r="F765" i="22"/>
  <c r="E765" i="22"/>
  <c r="A765" i="22"/>
  <c r="B765" i="22" s="1"/>
  <c r="C765" i="22" s="1"/>
  <c r="W764" i="22"/>
  <c r="U764" i="22"/>
  <c r="S764" i="22"/>
  <c r="R764" i="22"/>
  <c r="L764" i="22"/>
  <c r="I764" i="22"/>
  <c r="F764" i="22"/>
  <c r="E764" i="22"/>
  <c r="A764" i="22"/>
  <c r="B764" i="22" s="1"/>
  <c r="C764" i="22" s="1"/>
  <c r="W763" i="22"/>
  <c r="U763" i="22"/>
  <c r="S763" i="22"/>
  <c r="R763" i="22"/>
  <c r="L763" i="22"/>
  <c r="I763" i="22"/>
  <c r="F763" i="22"/>
  <c r="E763" i="22"/>
  <c r="A763" i="22"/>
  <c r="B763" i="22" s="1"/>
  <c r="C763" i="22" s="1"/>
  <c r="W762" i="22"/>
  <c r="U762" i="22"/>
  <c r="S762" i="22"/>
  <c r="R762" i="22"/>
  <c r="L762" i="22"/>
  <c r="I762" i="22"/>
  <c r="F762" i="22"/>
  <c r="E762" i="22"/>
  <c r="A762" i="22"/>
  <c r="B762" i="22" s="1"/>
  <c r="C762" i="22" s="1"/>
  <c r="W761" i="22"/>
  <c r="U761" i="22"/>
  <c r="S761" i="22"/>
  <c r="R761" i="22"/>
  <c r="L761" i="22"/>
  <c r="I761" i="22"/>
  <c r="F761" i="22"/>
  <c r="E761" i="22"/>
  <c r="A761" i="22"/>
  <c r="B761" i="22" s="1"/>
  <c r="C761" i="22" s="1"/>
  <c r="W760" i="22"/>
  <c r="U760" i="22"/>
  <c r="S760" i="22"/>
  <c r="R760" i="22"/>
  <c r="L760" i="22"/>
  <c r="I760" i="22"/>
  <c r="F760" i="22"/>
  <c r="E760" i="22"/>
  <c r="A760" i="22"/>
  <c r="B760" i="22" s="1"/>
  <c r="C760" i="22" s="1"/>
  <c r="W759" i="22"/>
  <c r="U759" i="22"/>
  <c r="S759" i="22"/>
  <c r="R759" i="22"/>
  <c r="L759" i="22"/>
  <c r="I759" i="22"/>
  <c r="F759" i="22"/>
  <c r="E759" i="22"/>
  <c r="A759" i="22"/>
  <c r="B759" i="22" s="1"/>
  <c r="C759" i="22" s="1"/>
  <c r="W758" i="22"/>
  <c r="U758" i="22"/>
  <c r="S758" i="22"/>
  <c r="R758" i="22"/>
  <c r="L758" i="22"/>
  <c r="I758" i="22"/>
  <c r="F758" i="22"/>
  <c r="E758" i="22"/>
  <c r="A758" i="22"/>
  <c r="B758" i="22" s="1"/>
  <c r="C758" i="22" s="1"/>
  <c r="W757" i="22"/>
  <c r="U757" i="22"/>
  <c r="S757" i="22"/>
  <c r="R757" i="22"/>
  <c r="L757" i="22"/>
  <c r="I757" i="22"/>
  <c r="F757" i="22"/>
  <c r="E757" i="22"/>
  <c r="A757" i="22"/>
  <c r="B757" i="22" s="1"/>
  <c r="C757" i="22" s="1"/>
  <c r="W756" i="22"/>
  <c r="U756" i="22"/>
  <c r="S756" i="22"/>
  <c r="R756" i="22"/>
  <c r="L756" i="22"/>
  <c r="I756" i="22"/>
  <c r="F756" i="22"/>
  <c r="E756" i="22"/>
  <c r="A756" i="22"/>
  <c r="B756" i="22" s="1"/>
  <c r="C756" i="22" s="1"/>
  <c r="W755" i="22"/>
  <c r="U755" i="22"/>
  <c r="S755" i="22"/>
  <c r="R755" i="22"/>
  <c r="L755" i="22"/>
  <c r="I755" i="22"/>
  <c r="F755" i="22"/>
  <c r="E755" i="22"/>
  <c r="B755" i="22"/>
  <c r="C755" i="22" s="1"/>
  <c r="A755" i="22"/>
  <c r="W754" i="22"/>
  <c r="U754" i="22"/>
  <c r="S754" i="22"/>
  <c r="R754" i="22"/>
  <c r="L754" i="22"/>
  <c r="I754" i="22"/>
  <c r="F754" i="22"/>
  <c r="E754" i="22"/>
  <c r="A754" i="22"/>
  <c r="B754" i="22" s="1"/>
  <c r="C754" i="22" s="1"/>
  <c r="W753" i="22"/>
  <c r="U753" i="22"/>
  <c r="S753" i="22"/>
  <c r="R753" i="22"/>
  <c r="L753" i="22"/>
  <c r="I753" i="22"/>
  <c r="F753" i="22"/>
  <c r="E753" i="22"/>
  <c r="A753" i="22"/>
  <c r="B753" i="22" s="1"/>
  <c r="C753" i="22" s="1"/>
  <c r="W752" i="22"/>
  <c r="U752" i="22"/>
  <c r="S752" i="22"/>
  <c r="R752" i="22"/>
  <c r="L752" i="22"/>
  <c r="I752" i="22"/>
  <c r="F752" i="22"/>
  <c r="E752" i="22"/>
  <c r="A752" i="22"/>
  <c r="B752" i="22" s="1"/>
  <c r="C752" i="22" s="1"/>
  <c r="W751" i="22"/>
  <c r="U751" i="22"/>
  <c r="S751" i="22"/>
  <c r="R751" i="22"/>
  <c r="L751" i="22"/>
  <c r="I751" i="22"/>
  <c r="F751" i="22"/>
  <c r="E751" i="22"/>
  <c r="A751" i="22"/>
  <c r="B751" i="22" s="1"/>
  <c r="C751" i="22" s="1"/>
  <c r="W750" i="22"/>
  <c r="U750" i="22"/>
  <c r="S750" i="22"/>
  <c r="R750" i="22"/>
  <c r="L750" i="22"/>
  <c r="I750" i="22"/>
  <c r="F750" i="22"/>
  <c r="E750" i="22"/>
  <c r="A750" i="22"/>
  <c r="B750" i="22" s="1"/>
  <c r="C750" i="22" s="1"/>
  <c r="W749" i="22"/>
  <c r="U749" i="22"/>
  <c r="S749" i="22"/>
  <c r="R749" i="22"/>
  <c r="L749" i="22"/>
  <c r="I749" i="22"/>
  <c r="F749" i="22"/>
  <c r="E749" i="22"/>
  <c r="A749" i="22"/>
  <c r="B749" i="22" s="1"/>
  <c r="C749" i="22" s="1"/>
  <c r="W748" i="22"/>
  <c r="U748" i="22"/>
  <c r="S748" i="22"/>
  <c r="R748" i="22"/>
  <c r="L748" i="22"/>
  <c r="I748" i="22"/>
  <c r="F748" i="22"/>
  <c r="E748" i="22"/>
  <c r="A748" i="22"/>
  <c r="B748" i="22" s="1"/>
  <c r="C748" i="22" s="1"/>
  <c r="W747" i="22"/>
  <c r="U747" i="22"/>
  <c r="S747" i="22"/>
  <c r="R747" i="22"/>
  <c r="L747" i="22"/>
  <c r="I747" i="22"/>
  <c r="F747" i="22"/>
  <c r="E747" i="22"/>
  <c r="A747" i="22"/>
  <c r="B747" i="22" s="1"/>
  <c r="C747" i="22" s="1"/>
  <c r="W746" i="22"/>
  <c r="U746" i="22"/>
  <c r="S746" i="22"/>
  <c r="R746" i="22"/>
  <c r="L746" i="22"/>
  <c r="I746" i="22"/>
  <c r="F746" i="22"/>
  <c r="E746" i="22"/>
  <c r="A746" i="22"/>
  <c r="B746" i="22" s="1"/>
  <c r="C746" i="22" s="1"/>
  <c r="W745" i="22"/>
  <c r="U745" i="22"/>
  <c r="S745" i="22"/>
  <c r="R745" i="22"/>
  <c r="L745" i="22"/>
  <c r="I745" i="22"/>
  <c r="F745" i="22"/>
  <c r="E745" i="22"/>
  <c r="A745" i="22"/>
  <c r="B745" i="22" s="1"/>
  <c r="C745" i="22" s="1"/>
  <c r="W744" i="22"/>
  <c r="U744" i="22"/>
  <c r="S744" i="22"/>
  <c r="R744" i="22"/>
  <c r="L744" i="22"/>
  <c r="I744" i="22"/>
  <c r="F744" i="22"/>
  <c r="E744" i="22"/>
  <c r="A744" i="22"/>
  <c r="B744" i="22" s="1"/>
  <c r="C744" i="22" s="1"/>
  <c r="W743" i="22"/>
  <c r="U743" i="22"/>
  <c r="S743" i="22"/>
  <c r="R743" i="22"/>
  <c r="L743" i="22"/>
  <c r="I743" i="22"/>
  <c r="F743" i="22"/>
  <c r="E743" i="22"/>
  <c r="A743" i="22"/>
  <c r="B743" i="22" s="1"/>
  <c r="C743" i="22" s="1"/>
  <c r="W742" i="22"/>
  <c r="U742" i="22"/>
  <c r="S742" i="22"/>
  <c r="R742" i="22"/>
  <c r="L742" i="22"/>
  <c r="I742" i="22"/>
  <c r="F742" i="22"/>
  <c r="E742" i="22"/>
  <c r="A742" i="22"/>
  <c r="B742" i="22" s="1"/>
  <c r="C742" i="22" s="1"/>
  <c r="W741" i="22"/>
  <c r="U741" i="22"/>
  <c r="S741" i="22"/>
  <c r="R741" i="22"/>
  <c r="L741" i="22"/>
  <c r="I741" i="22"/>
  <c r="F741" i="22"/>
  <c r="E741" i="22"/>
  <c r="B741" i="22"/>
  <c r="C741" i="22" s="1"/>
  <c r="A741" i="22"/>
  <c r="W740" i="22"/>
  <c r="U740" i="22"/>
  <c r="S740" i="22"/>
  <c r="R740" i="22"/>
  <c r="L740" i="22"/>
  <c r="I740" i="22"/>
  <c r="F740" i="22"/>
  <c r="E740" i="22"/>
  <c r="A740" i="22"/>
  <c r="B740" i="22" s="1"/>
  <c r="C740" i="22" s="1"/>
  <c r="W739" i="22"/>
  <c r="U739" i="22"/>
  <c r="S739" i="22"/>
  <c r="R739" i="22"/>
  <c r="L739" i="22"/>
  <c r="I739" i="22"/>
  <c r="F739" i="22"/>
  <c r="E739" i="22"/>
  <c r="A739" i="22"/>
  <c r="B739" i="22" s="1"/>
  <c r="C739" i="22" s="1"/>
  <c r="W738" i="22"/>
  <c r="U738" i="22"/>
  <c r="S738" i="22"/>
  <c r="R738" i="22"/>
  <c r="L738" i="22"/>
  <c r="I738" i="22"/>
  <c r="F738" i="22"/>
  <c r="E738" i="22"/>
  <c r="A738" i="22"/>
  <c r="B738" i="22" s="1"/>
  <c r="C738" i="22" s="1"/>
  <c r="W737" i="22"/>
  <c r="U737" i="22"/>
  <c r="S737" i="22"/>
  <c r="R737" i="22"/>
  <c r="L737" i="22"/>
  <c r="I737" i="22"/>
  <c r="F737" i="22"/>
  <c r="E737" i="22"/>
  <c r="A737" i="22"/>
  <c r="B737" i="22" s="1"/>
  <c r="C737" i="22" s="1"/>
  <c r="W736" i="22"/>
  <c r="U736" i="22"/>
  <c r="S736" i="22"/>
  <c r="R736" i="22"/>
  <c r="L736" i="22"/>
  <c r="I736" i="22"/>
  <c r="F736" i="22"/>
  <c r="E736" i="22"/>
  <c r="A736" i="22"/>
  <c r="B736" i="22" s="1"/>
  <c r="C736" i="22" s="1"/>
  <c r="W735" i="22"/>
  <c r="U735" i="22"/>
  <c r="S735" i="22"/>
  <c r="R735" i="22"/>
  <c r="L735" i="22"/>
  <c r="I735" i="22"/>
  <c r="F735" i="22"/>
  <c r="E735" i="22"/>
  <c r="A735" i="22"/>
  <c r="B735" i="22" s="1"/>
  <c r="C735" i="22" s="1"/>
  <c r="W734" i="22"/>
  <c r="U734" i="22"/>
  <c r="S734" i="22"/>
  <c r="R734" i="22"/>
  <c r="L734" i="22"/>
  <c r="I734" i="22"/>
  <c r="F734" i="22"/>
  <c r="E734" i="22"/>
  <c r="A734" i="22"/>
  <c r="B734" i="22" s="1"/>
  <c r="C734" i="22" s="1"/>
  <c r="W733" i="22"/>
  <c r="U733" i="22"/>
  <c r="S733" i="22"/>
  <c r="R733" i="22"/>
  <c r="L733" i="22"/>
  <c r="I733" i="22"/>
  <c r="F733" i="22"/>
  <c r="E733" i="22"/>
  <c r="A733" i="22"/>
  <c r="B733" i="22" s="1"/>
  <c r="C733" i="22" s="1"/>
  <c r="W732" i="22"/>
  <c r="U732" i="22"/>
  <c r="S732" i="22"/>
  <c r="R732" i="22"/>
  <c r="L732" i="22"/>
  <c r="I732" i="22"/>
  <c r="F732" i="22"/>
  <c r="E732" i="22"/>
  <c r="A732" i="22"/>
  <c r="B732" i="22" s="1"/>
  <c r="C732" i="22" s="1"/>
  <c r="W731" i="22"/>
  <c r="U731" i="22"/>
  <c r="S731" i="22"/>
  <c r="R731" i="22"/>
  <c r="L731" i="22"/>
  <c r="I731" i="22"/>
  <c r="F731" i="22"/>
  <c r="E731" i="22"/>
  <c r="A731" i="22"/>
  <c r="B731" i="22" s="1"/>
  <c r="C731" i="22" s="1"/>
  <c r="W730" i="22"/>
  <c r="U730" i="22"/>
  <c r="S730" i="22"/>
  <c r="R730" i="22"/>
  <c r="L730" i="22"/>
  <c r="I730" i="22"/>
  <c r="F730" i="22"/>
  <c r="E730" i="22"/>
  <c r="A730" i="22"/>
  <c r="B730" i="22" s="1"/>
  <c r="C730" i="22" s="1"/>
  <c r="W729" i="22"/>
  <c r="U729" i="22"/>
  <c r="S729" i="22"/>
  <c r="R729" i="22"/>
  <c r="L729" i="22"/>
  <c r="I729" i="22"/>
  <c r="F729" i="22"/>
  <c r="E729" i="22"/>
  <c r="A729" i="22"/>
  <c r="B729" i="22" s="1"/>
  <c r="C729" i="22" s="1"/>
  <c r="W728" i="22"/>
  <c r="U728" i="22"/>
  <c r="S728" i="22"/>
  <c r="R728" i="22"/>
  <c r="L728" i="22"/>
  <c r="I728" i="22"/>
  <c r="F728" i="22"/>
  <c r="E728" i="22"/>
  <c r="A728" i="22"/>
  <c r="B728" i="22" s="1"/>
  <c r="C728" i="22" s="1"/>
  <c r="W727" i="22"/>
  <c r="U727" i="22"/>
  <c r="S727" i="22"/>
  <c r="R727" i="22"/>
  <c r="L727" i="22"/>
  <c r="I727" i="22"/>
  <c r="F727" i="22"/>
  <c r="E727" i="22"/>
  <c r="A727" i="22"/>
  <c r="B727" i="22" s="1"/>
  <c r="C727" i="22" s="1"/>
  <c r="W726" i="22"/>
  <c r="U726" i="22"/>
  <c r="S726" i="22"/>
  <c r="R726" i="22"/>
  <c r="L726" i="22"/>
  <c r="I726" i="22"/>
  <c r="F726" i="22"/>
  <c r="E726" i="22"/>
  <c r="A726" i="22"/>
  <c r="B726" i="22" s="1"/>
  <c r="C726" i="22" s="1"/>
  <c r="W725" i="22"/>
  <c r="U725" i="22"/>
  <c r="S725" i="22"/>
  <c r="R725" i="22"/>
  <c r="L725" i="22"/>
  <c r="I725" i="22"/>
  <c r="F725" i="22"/>
  <c r="E725" i="22"/>
  <c r="A725" i="22"/>
  <c r="B725" i="22" s="1"/>
  <c r="C725" i="22" s="1"/>
  <c r="W724" i="22"/>
  <c r="U724" i="22"/>
  <c r="S724" i="22"/>
  <c r="R724" i="22"/>
  <c r="L724" i="22"/>
  <c r="I724" i="22"/>
  <c r="F724" i="22"/>
  <c r="E724" i="22"/>
  <c r="A724" i="22"/>
  <c r="B724" i="22" s="1"/>
  <c r="C724" i="22" s="1"/>
  <c r="W723" i="22"/>
  <c r="U723" i="22"/>
  <c r="S723" i="22"/>
  <c r="R723" i="22"/>
  <c r="L723" i="22"/>
  <c r="I723" i="22"/>
  <c r="F723" i="22"/>
  <c r="E723" i="22"/>
  <c r="B723" i="22"/>
  <c r="C723" i="22" s="1"/>
  <c r="A723" i="22"/>
  <c r="W722" i="22"/>
  <c r="U722" i="22"/>
  <c r="S722" i="22"/>
  <c r="R722" i="22"/>
  <c r="L722" i="22"/>
  <c r="I722" i="22"/>
  <c r="F722" i="22"/>
  <c r="E722" i="22"/>
  <c r="A722" i="22"/>
  <c r="B722" i="22" s="1"/>
  <c r="C722" i="22" s="1"/>
  <c r="W721" i="22"/>
  <c r="U721" i="22"/>
  <c r="S721" i="22"/>
  <c r="R721" i="22"/>
  <c r="L721" i="22"/>
  <c r="I721" i="22"/>
  <c r="F721" i="22"/>
  <c r="E721" i="22"/>
  <c r="B721" i="22"/>
  <c r="C721" i="22" s="1"/>
  <c r="A721" i="22"/>
  <c r="W720" i="22"/>
  <c r="U720" i="22"/>
  <c r="S720" i="22"/>
  <c r="R720" i="22"/>
  <c r="L720" i="22"/>
  <c r="I720" i="22"/>
  <c r="F720" i="22"/>
  <c r="E720" i="22"/>
  <c r="A720" i="22"/>
  <c r="B720" i="22" s="1"/>
  <c r="C720" i="22" s="1"/>
  <c r="W719" i="22"/>
  <c r="U719" i="22"/>
  <c r="S719" i="22"/>
  <c r="R719" i="22"/>
  <c r="L719" i="22"/>
  <c r="I719" i="22"/>
  <c r="F719" i="22"/>
  <c r="E719" i="22"/>
  <c r="A719" i="22"/>
  <c r="B719" i="22" s="1"/>
  <c r="C719" i="22" s="1"/>
  <c r="W718" i="22"/>
  <c r="U718" i="22"/>
  <c r="S718" i="22"/>
  <c r="R718" i="22"/>
  <c r="L718" i="22"/>
  <c r="I718" i="22"/>
  <c r="F718" i="22"/>
  <c r="E718" i="22"/>
  <c r="A718" i="22"/>
  <c r="B718" i="22" s="1"/>
  <c r="C718" i="22" s="1"/>
  <c r="W717" i="22"/>
  <c r="U717" i="22"/>
  <c r="S717" i="22"/>
  <c r="R717" i="22"/>
  <c r="L717" i="22"/>
  <c r="I717" i="22"/>
  <c r="F717" i="22"/>
  <c r="E717" i="22"/>
  <c r="A717" i="22"/>
  <c r="B717" i="22" s="1"/>
  <c r="C717" i="22" s="1"/>
  <c r="W716" i="22"/>
  <c r="U716" i="22"/>
  <c r="S716" i="22"/>
  <c r="R716" i="22"/>
  <c r="L716" i="22"/>
  <c r="I716" i="22"/>
  <c r="F716" i="22"/>
  <c r="E716" i="22"/>
  <c r="A716" i="22"/>
  <c r="B716" i="22" s="1"/>
  <c r="C716" i="22" s="1"/>
  <c r="W715" i="22"/>
  <c r="U715" i="22"/>
  <c r="S715" i="22"/>
  <c r="R715" i="22"/>
  <c r="L715" i="22"/>
  <c r="I715" i="22"/>
  <c r="F715" i="22"/>
  <c r="E715" i="22"/>
  <c r="A715" i="22"/>
  <c r="B715" i="22" s="1"/>
  <c r="C715" i="22" s="1"/>
  <c r="W714" i="22"/>
  <c r="U714" i="22"/>
  <c r="S714" i="22"/>
  <c r="R714" i="22"/>
  <c r="L714" i="22"/>
  <c r="I714" i="22"/>
  <c r="F714" i="22"/>
  <c r="E714" i="22"/>
  <c r="A714" i="22"/>
  <c r="B714" i="22" s="1"/>
  <c r="C714" i="22" s="1"/>
  <c r="W713" i="22"/>
  <c r="U713" i="22"/>
  <c r="S713" i="22"/>
  <c r="R713" i="22"/>
  <c r="L713" i="22"/>
  <c r="I713" i="22"/>
  <c r="F713" i="22"/>
  <c r="E713" i="22"/>
  <c r="A713" i="22"/>
  <c r="B713" i="22" s="1"/>
  <c r="C713" i="22" s="1"/>
  <c r="W712" i="22"/>
  <c r="U712" i="22"/>
  <c r="S712" i="22"/>
  <c r="R712" i="22"/>
  <c r="L712" i="22"/>
  <c r="I712" i="22"/>
  <c r="F712" i="22"/>
  <c r="E712" i="22"/>
  <c r="A712" i="22"/>
  <c r="B712" i="22" s="1"/>
  <c r="C712" i="22" s="1"/>
  <c r="W711" i="22"/>
  <c r="U711" i="22"/>
  <c r="S711" i="22"/>
  <c r="R711" i="22"/>
  <c r="L711" i="22"/>
  <c r="I711" i="22"/>
  <c r="F711" i="22"/>
  <c r="E711" i="22"/>
  <c r="A711" i="22"/>
  <c r="B711" i="22" s="1"/>
  <c r="C711" i="22" s="1"/>
  <c r="W710" i="22"/>
  <c r="U710" i="22"/>
  <c r="S710" i="22"/>
  <c r="R710" i="22"/>
  <c r="L710" i="22"/>
  <c r="I710" i="22"/>
  <c r="F710" i="22"/>
  <c r="E710" i="22"/>
  <c r="A710" i="22"/>
  <c r="B710" i="22" s="1"/>
  <c r="C710" i="22" s="1"/>
  <c r="W709" i="22"/>
  <c r="U709" i="22"/>
  <c r="S709" i="22"/>
  <c r="R709" i="22"/>
  <c r="L709" i="22"/>
  <c r="I709" i="22"/>
  <c r="F709" i="22"/>
  <c r="E709" i="22"/>
  <c r="B709" i="22"/>
  <c r="C709" i="22" s="1"/>
  <c r="A709" i="22"/>
  <c r="W708" i="22"/>
  <c r="U708" i="22"/>
  <c r="S708" i="22"/>
  <c r="R708" i="22"/>
  <c r="L708" i="22"/>
  <c r="I708" i="22"/>
  <c r="F708" i="22"/>
  <c r="E708" i="22"/>
  <c r="A708" i="22"/>
  <c r="B708" i="22" s="1"/>
  <c r="C708" i="22" s="1"/>
  <c r="W707" i="22"/>
  <c r="U707" i="22"/>
  <c r="S707" i="22"/>
  <c r="R707" i="22"/>
  <c r="L707" i="22"/>
  <c r="I707" i="22"/>
  <c r="F707" i="22"/>
  <c r="E707" i="22"/>
  <c r="A707" i="22"/>
  <c r="B707" i="22" s="1"/>
  <c r="C707" i="22" s="1"/>
  <c r="W706" i="22"/>
  <c r="U706" i="22"/>
  <c r="S706" i="22"/>
  <c r="R706" i="22"/>
  <c r="L706" i="22"/>
  <c r="I706" i="22"/>
  <c r="F706" i="22"/>
  <c r="E706" i="22"/>
  <c r="A706" i="22"/>
  <c r="B706" i="22" s="1"/>
  <c r="C706" i="22" s="1"/>
  <c r="W705" i="22"/>
  <c r="U705" i="22"/>
  <c r="S705" i="22"/>
  <c r="R705" i="22"/>
  <c r="L705" i="22"/>
  <c r="I705" i="22"/>
  <c r="F705" i="22"/>
  <c r="E705" i="22"/>
  <c r="A705" i="22"/>
  <c r="B705" i="22" s="1"/>
  <c r="C705" i="22" s="1"/>
  <c r="W704" i="22"/>
  <c r="U704" i="22"/>
  <c r="S704" i="22"/>
  <c r="R704" i="22"/>
  <c r="L704" i="22"/>
  <c r="I704" i="22"/>
  <c r="F704" i="22"/>
  <c r="E704" i="22"/>
  <c r="A704" i="22"/>
  <c r="B704" i="22" s="1"/>
  <c r="C704" i="22" s="1"/>
  <c r="W703" i="22"/>
  <c r="U703" i="22"/>
  <c r="S703" i="22"/>
  <c r="R703" i="22"/>
  <c r="L703" i="22"/>
  <c r="I703" i="22"/>
  <c r="F703" i="22"/>
  <c r="E703" i="22"/>
  <c r="A703" i="22"/>
  <c r="B703" i="22" s="1"/>
  <c r="C703" i="22" s="1"/>
  <c r="W702" i="22"/>
  <c r="U702" i="22"/>
  <c r="S702" i="22"/>
  <c r="R702" i="22"/>
  <c r="L702" i="22"/>
  <c r="I702" i="22"/>
  <c r="F702" i="22"/>
  <c r="E702" i="22"/>
  <c r="A702" i="22"/>
  <c r="B702" i="22" s="1"/>
  <c r="C702" i="22" s="1"/>
  <c r="W701" i="22"/>
  <c r="U701" i="22"/>
  <c r="S701" i="22"/>
  <c r="R701" i="22"/>
  <c r="L701" i="22"/>
  <c r="I701" i="22"/>
  <c r="F701" i="22"/>
  <c r="E701" i="22"/>
  <c r="A701" i="22"/>
  <c r="B701" i="22" s="1"/>
  <c r="C701" i="22" s="1"/>
  <c r="W700" i="22"/>
  <c r="U700" i="22"/>
  <c r="S700" i="22"/>
  <c r="R700" i="22"/>
  <c r="L700" i="22"/>
  <c r="I700" i="22"/>
  <c r="F700" i="22"/>
  <c r="E700" i="22"/>
  <c r="A700" i="22"/>
  <c r="B700" i="22" s="1"/>
  <c r="C700" i="22" s="1"/>
  <c r="W699" i="22"/>
  <c r="U699" i="22"/>
  <c r="S699" i="22"/>
  <c r="R699" i="22"/>
  <c r="L699" i="22"/>
  <c r="I699" i="22"/>
  <c r="F699" i="22"/>
  <c r="E699" i="22"/>
  <c r="A699" i="22"/>
  <c r="B699" i="22" s="1"/>
  <c r="C699" i="22" s="1"/>
  <c r="W698" i="22"/>
  <c r="U698" i="22"/>
  <c r="S698" i="22"/>
  <c r="R698" i="22"/>
  <c r="L698" i="22"/>
  <c r="I698" i="22"/>
  <c r="F698" i="22"/>
  <c r="E698" i="22"/>
  <c r="A698" i="22"/>
  <c r="B698" i="22" s="1"/>
  <c r="C698" i="22" s="1"/>
  <c r="W697" i="22"/>
  <c r="U697" i="22"/>
  <c r="S697" i="22"/>
  <c r="R697" i="22"/>
  <c r="L697" i="22"/>
  <c r="I697" i="22"/>
  <c r="F697" i="22"/>
  <c r="E697" i="22"/>
  <c r="A697" i="22"/>
  <c r="B697" i="22" s="1"/>
  <c r="C697" i="22" s="1"/>
  <c r="W696" i="22"/>
  <c r="U696" i="22"/>
  <c r="S696" i="22"/>
  <c r="R696" i="22"/>
  <c r="L696" i="22"/>
  <c r="I696" i="22"/>
  <c r="F696" i="22"/>
  <c r="E696" i="22"/>
  <c r="A696" i="22"/>
  <c r="B696" i="22" s="1"/>
  <c r="C696" i="22" s="1"/>
  <c r="W695" i="22"/>
  <c r="U695" i="22"/>
  <c r="S695" i="22"/>
  <c r="R695" i="22"/>
  <c r="L695" i="22"/>
  <c r="I695" i="22"/>
  <c r="F695" i="22"/>
  <c r="E695" i="22"/>
  <c r="A695" i="22"/>
  <c r="B695" i="22" s="1"/>
  <c r="C695" i="22" s="1"/>
  <c r="W694" i="22"/>
  <c r="U694" i="22"/>
  <c r="S694" i="22"/>
  <c r="R694" i="22"/>
  <c r="L694" i="22"/>
  <c r="I694" i="22"/>
  <c r="F694" i="22"/>
  <c r="E694" i="22"/>
  <c r="A694" i="22"/>
  <c r="B694" i="22" s="1"/>
  <c r="C694" i="22" s="1"/>
  <c r="W693" i="22"/>
  <c r="U693" i="22"/>
  <c r="S693" i="22"/>
  <c r="R693" i="22"/>
  <c r="L693" i="22"/>
  <c r="I693" i="22"/>
  <c r="F693" i="22"/>
  <c r="E693" i="22"/>
  <c r="A693" i="22"/>
  <c r="B693" i="22" s="1"/>
  <c r="C693" i="22" s="1"/>
  <c r="W692" i="22"/>
  <c r="U692" i="22"/>
  <c r="S692" i="22"/>
  <c r="R692" i="22"/>
  <c r="L692" i="22"/>
  <c r="I692" i="22"/>
  <c r="F692" i="22"/>
  <c r="E692" i="22"/>
  <c r="A692" i="22"/>
  <c r="B692" i="22" s="1"/>
  <c r="C692" i="22" s="1"/>
  <c r="W691" i="22"/>
  <c r="U691" i="22"/>
  <c r="S691" i="22"/>
  <c r="R691" i="22"/>
  <c r="L691" i="22"/>
  <c r="I691" i="22"/>
  <c r="F691" i="22"/>
  <c r="E691" i="22"/>
  <c r="B691" i="22"/>
  <c r="C691" i="22" s="1"/>
  <c r="A691" i="22"/>
  <c r="W690" i="22"/>
  <c r="U690" i="22"/>
  <c r="S690" i="22"/>
  <c r="R690" i="22"/>
  <c r="L690" i="22"/>
  <c r="I690" i="22"/>
  <c r="F690" i="22"/>
  <c r="E690" i="22"/>
  <c r="A690" i="22"/>
  <c r="B690" i="22" s="1"/>
  <c r="C690" i="22" s="1"/>
  <c r="W689" i="22"/>
  <c r="U689" i="22"/>
  <c r="S689" i="22"/>
  <c r="R689" i="22"/>
  <c r="L689" i="22"/>
  <c r="I689" i="22"/>
  <c r="F689" i="22"/>
  <c r="E689" i="22"/>
  <c r="A689" i="22"/>
  <c r="B689" i="22" s="1"/>
  <c r="C689" i="22" s="1"/>
  <c r="W688" i="22"/>
  <c r="U688" i="22"/>
  <c r="S688" i="22"/>
  <c r="R688" i="22"/>
  <c r="L688" i="22"/>
  <c r="I688" i="22"/>
  <c r="F688" i="22"/>
  <c r="E688" i="22"/>
  <c r="A688" i="22"/>
  <c r="B688" i="22" s="1"/>
  <c r="C688" i="22" s="1"/>
  <c r="W687" i="22"/>
  <c r="U687" i="22"/>
  <c r="S687" i="22"/>
  <c r="R687" i="22"/>
  <c r="L687" i="22"/>
  <c r="I687" i="22"/>
  <c r="F687" i="22"/>
  <c r="E687" i="22"/>
  <c r="A687" i="22"/>
  <c r="B687" i="22" s="1"/>
  <c r="C687" i="22" s="1"/>
  <c r="W686" i="22"/>
  <c r="U686" i="22"/>
  <c r="S686" i="22"/>
  <c r="R686" i="22"/>
  <c r="L686" i="22"/>
  <c r="I686" i="22"/>
  <c r="F686" i="22"/>
  <c r="E686" i="22"/>
  <c r="A686" i="22"/>
  <c r="B686" i="22" s="1"/>
  <c r="C686" i="22" s="1"/>
  <c r="W685" i="22"/>
  <c r="U685" i="22"/>
  <c r="S685" i="22"/>
  <c r="R685" i="22"/>
  <c r="L685" i="22"/>
  <c r="I685" i="22"/>
  <c r="F685" i="22"/>
  <c r="E685" i="22"/>
  <c r="A685" i="22"/>
  <c r="B685" i="22" s="1"/>
  <c r="C685" i="22" s="1"/>
  <c r="W684" i="22"/>
  <c r="U684" i="22"/>
  <c r="S684" i="22"/>
  <c r="R684" i="22"/>
  <c r="L684" i="22"/>
  <c r="I684" i="22"/>
  <c r="F684" i="22"/>
  <c r="E684" i="22"/>
  <c r="A684" i="22"/>
  <c r="B684" i="22" s="1"/>
  <c r="C684" i="22" s="1"/>
  <c r="W683" i="22"/>
  <c r="U683" i="22"/>
  <c r="S683" i="22"/>
  <c r="R683" i="22"/>
  <c r="L683" i="22"/>
  <c r="I683" i="22"/>
  <c r="F683" i="22"/>
  <c r="E683" i="22"/>
  <c r="A683" i="22"/>
  <c r="B683" i="22" s="1"/>
  <c r="C683" i="22" s="1"/>
  <c r="W682" i="22"/>
  <c r="U682" i="22"/>
  <c r="S682" i="22"/>
  <c r="R682" i="22"/>
  <c r="L682" i="22"/>
  <c r="I682" i="22"/>
  <c r="F682" i="22"/>
  <c r="E682" i="22"/>
  <c r="A682" i="22"/>
  <c r="B682" i="22" s="1"/>
  <c r="C682" i="22" s="1"/>
  <c r="W681" i="22"/>
  <c r="U681" i="22"/>
  <c r="S681" i="22"/>
  <c r="R681" i="22"/>
  <c r="L681" i="22"/>
  <c r="I681" i="22"/>
  <c r="F681" i="22"/>
  <c r="E681" i="22"/>
  <c r="A681" i="22"/>
  <c r="B681" i="22" s="1"/>
  <c r="C681" i="22" s="1"/>
  <c r="W680" i="22"/>
  <c r="U680" i="22"/>
  <c r="S680" i="22"/>
  <c r="R680" i="22"/>
  <c r="L680" i="22"/>
  <c r="I680" i="22"/>
  <c r="F680" i="22"/>
  <c r="E680" i="22"/>
  <c r="A680" i="22"/>
  <c r="B680" i="22" s="1"/>
  <c r="C680" i="22" s="1"/>
  <c r="W679" i="22"/>
  <c r="U679" i="22"/>
  <c r="S679" i="22"/>
  <c r="R679" i="22"/>
  <c r="L679" i="22"/>
  <c r="I679" i="22"/>
  <c r="F679" i="22"/>
  <c r="E679" i="22"/>
  <c r="A679" i="22"/>
  <c r="B679" i="22" s="1"/>
  <c r="C679" i="22" s="1"/>
  <c r="W678" i="22"/>
  <c r="U678" i="22"/>
  <c r="S678" i="22"/>
  <c r="R678" i="22"/>
  <c r="L678" i="22"/>
  <c r="I678" i="22"/>
  <c r="F678" i="22"/>
  <c r="E678" i="22"/>
  <c r="A678" i="22"/>
  <c r="B678" i="22" s="1"/>
  <c r="C678" i="22" s="1"/>
  <c r="W677" i="22"/>
  <c r="U677" i="22"/>
  <c r="S677" i="22"/>
  <c r="R677" i="22"/>
  <c r="L677" i="22"/>
  <c r="I677" i="22"/>
  <c r="F677" i="22"/>
  <c r="E677" i="22"/>
  <c r="B677" i="22"/>
  <c r="C677" i="22" s="1"/>
  <c r="A677" i="22"/>
  <c r="W676" i="22"/>
  <c r="U676" i="22"/>
  <c r="S676" i="22"/>
  <c r="R676" i="22"/>
  <c r="L676" i="22"/>
  <c r="I676" i="22"/>
  <c r="F676" i="22"/>
  <c r="E676" i="22"/>
  <c r="B676" i="22"/>
  <c r="C676" i="22" s="1"/>
  <c r="A676" i="22"/>
  <c r="W675" i="22"/>
  <c r="U675" i="22"/>
  <c r="S675" i="22"/>
  <c r="R675" i="22"/>
  <c r="L675" i="22"/>
  <c r="I675" i="22"/>
  <c r="F675" i="22"/>
  <c r="E675" i="22"/>
  <c r="A675" i="22"/>
  <c r="B675" i="22" s="1"/>
  <c r="C675" i="22" s="1"/>
  <c r="W674" i="22"/>
  <c r="U674" i="22"/>
  <c r="S674" i="22"/>
  <c r="R674" i="22"/>
  <c r="L674" i="22"/>
  <c r="I674" i="22"/>
  <c r="F674" i="22"/>
  <c r="E674" i="22"/>
  <c r="A674" i="22"/>
  <c r="B674" i="22" s="1"/>
  <c r="C674" i="22" s="1"/>
  <c r="W673" i="22"/>
  <c r="U673" i="22"/>
  <c r="S673" i="22"/>
  <c r="R673" i="22"/>
  <c r="L673" i="22"/>
  <c r="I673" i="22"/>
  <c r="F673" i="22"/>
  <c r="E673" i="22"/>
  <c r="A673" i="22"/>
  <c r="B673" i="22" s="1"/>
  <c r="C673" i="22" s="1"/>
  <c r="W672" i="22"/>
  <c r="U672" i="22"/>
  <c r="S672" i="22"/>
  <c r="R672" i="22"/>
  <c r="L672" i="22"/>
  <c r="I672" i="22"/>
  <c r="F672" i="22"/>
  <c r="E672" i="22"/>
  <c r="A672" i="22"/>
  <c r="B672" i="22" s="1"/>
  <c r="C672" i="22" s="1"/>
  <c r="W671" i="22"/>
  <c r="U671" i="22"/>
  <c r="S671" i="22"/>
  <c r="R671" i="22"/>
  <c r="L671" i="22"/>
  <c r="I671" i="22"/>
  <c r="F671" i="22"/>
  <c r="E671" i="22"/>
  <c r="A671" i="22"/>
  <c r="B671" i="22" s="1"/>
  <c r="C671" i="22" s="1"/>
  <c r="W670" i="22"/>
  <c r="U670" i="22"/>
  <c r="S670" i="22"/>
  <c r="R670" i="22"/>
  <c r="L670" i="22"/>
  <c r="I670" i="22"/>
  <c r="F670" i="22"/>
  <c r="E670" i="22"/>
  <c r="A670" i="22"/>
  <c r="B670" i="22" s="1"/>
  <c r="C670" i="22" s="1"/>
  <c r="W669" i="22"/>
  <c r="U669" i="22"/>
  <c r="S669" i="22"/>
  <c r="R669" i="22"/>
  <c r="L669" i="22"/>
  <c r="I669" i="22"/>
  <c r="F669" i="22"/>
  <c r="E669" i="22"/>
  <c r="A669" i="22"/>
  <c r="B669" i="22" s="1"/>
  <c r="C669" i="22" s="1"/>
  <c r="W668" i="22"/>
  <c r="U668" i="22"/>
  <c r="S668" i="22"/>
  <c r="R668" i="22"/>
  <c r="L668" i="22"/>
  <c r="I668" i="22"/>
  <c r="F668" i="22"/>
  <c r="E668" i="22"/>
  <c r="A668" i="22"/>
  <c r="B668" i="22" s="1"/>
  <c r="C668" i="22" s="1"/>
  <c r="W667" i="22"/>
  <c r="U667" i="22"/>
  <c r="S667" i="22"/>
  <c r="R667" i="22"/>
  <c r="L667" i="22"/>
  <c r="I667" i="22"/>
  <c r="F667" i="22"/>
  <c r="E667" i="22"/>
  <c r="A667" i="22"/>
  <c r="B667" i="22" s="1"/>
  <c r="C667" i="22" s="1"/>
  <c r="W666" i="22"/>
  <c r="U666" i="22"/>
  <c r="S666" i="22"/>
  <c r="R666" i="22"/>
  <c r="L666" i="22"/>
  <c r="I666" i="22"/>
  <c r="F666" i="22"/>
  <c r="E666" i="22"/>
  <c r="A666" i="22"/>
  <c r="B666" i="22" s="1"/>
  <c r="C666" i="22" s="1"/>
  <c r="W665" i="22"/>
  <c r="U665" i="22"/>
  <c r="S665" i="22"/>
  <c r="R665" i="22"/>
  <c r="L665" i="22"/>
  <c r="I665" i="22"/>
  <c r="F665" i="22"/>
  <c r="E665" i="22"/>
  <c r="A665" i="22"/>
  <c r="B665" i="22" s="1"/>
  <c r="C665" i="22" s="1"/>
  <c r="W664" i="22"/>
  <c r="U664" i="22"/>
  <c r="S664" i="22"/>
  <c r="R664" i="22"/>
  <c r="L664" i="22"/>
  <c r="I664" i="22"/>
  <c r="F664" i="22"/>
  <c r="E664" i="22"/>
  <c r="A664" i="22"/>
  <c r="B664" i="22" s="1"/>
  <c r="C664" i="22" s="1"/>
  <c r="W663" i="22"/>
  <c r="U663" i="22"/>
  <c r="S663" i="22"/>
  <c r="R663" i="22"/>
  <c r="L663" i="22"/>
  <c r="I663" i="22"/>
  <c r="F663" i="22"/>
  <c r="E663" i="22"/>
  <c r="A663" i="22"/>
  <c r="B663" i="22" s="1"/>
  <c r="C663" i="22" s="1"/>
  <c r="W662" i="22"/>
  <c r="U662" i="22"/>
  <c r="S662" i="22"/>
  <c r="R662" i="22"/>
  <c r="L662" i="22"/>
  <c r="I662" i="22"/>
  <c r="F662" i="22"/>
  <c r="E662" i="22"/>
  <c r="A662" i="22"/>
  <c r="B662" i="22" s="1"/>
  <c r="C662" i="22" s="1"/>
  <c r="W661" i="22"/>
  <c r="U661" i="22"/>
  <c r="S661" i="22"/>
  <c r="R661" i="22"/>
  <c r="L661" i="22"/>
  <c r="I661" i="22"/>
  <c r="F661" i="22"/>
  <c r="E661" i="22"/>
  <c r="A661" i="22"/>
  <c r="B661" i="22" s="1"/>
  <c r="C661" i="22" s="1"/>
  <c r="W660" i="22"/>
  <c r="U660" i="22"/>
  <c r="S660" i="22"/>
  <c r="R660" i="22"/>
  <c r="L660" i="22"/>
  <c r="I660" i="22"/>
  <c r="F660" i="22"/>
  <c r="E660" i="22"/>
  <c r="A660" i="22"/>
  <c r="B660" i="22" s="1"/>
  <c r="C660" i="22" s="1"/>
  <c r="W659" i="22"/>
  <c r="U659" i="22"/>
  <c r="S659" i="22"/>
  <c r="R659" i="22"/>
  <c r="L659" i="22"/>
  <c r="I659" i="22"/>
  <c r="F659" i="22"/>
  <c r="E659" i="22"/>
  <c r="A659" i="22"/>
  <c r="B659" i="22" s="1"/>
  <c r="C659" i="22" s="1"/>
  <c r="W658" i="22"/>
  <c r="U658" i="22"/>
  <c r="S658" i="22"/>
  <c r="R658" i="22"/>
  <c r="L658" i="22"/>
  <c r="I658" i="22"/>
  <c r="F658" i="22"/>
  <c r="E658" i="22"/>
  <c r="A658" i="22"/>
  <c r="B658" i="22" s="1"/>
  <c r="C658" i="22" s="1"/>
  <c r="W657" i="22"/>
  <c r="U657" i="22"/>
  <c r="S657" i="22"/>
  <c r="R657" i="22"/>
  <c r="L657" i="22"/>
  <c r="I657" i="22"/>
  <c r="F657" i="22"/>
  <c r="E657" i="22"/>
  <c r="B657" i="22"/>
  <c r="C657" i="22" s="1"/>
  <c r="A657" i="22"/>
  <c r="W656" i="22"/>
  <c r="U656" i="22"/>
  <c r="S656" i="22"/>
  <c r="R656" i="22"/>
  <c r="L656" i="22"/>
  <c r="I656" i="22"/>
  <c r="F656" i="22"/>
  <c r="E656" i="22"/>
  <c r="A656" i="22"/>
  <c r="B656" i="22" s="1"/>
  <c r="C656" i="22" s="1"/>
  <c r="W655" i="22"/>
  <c r="U655" i="22"/>
  <c r="S655" i="22"/>
  <c r="R655" i="22"/>
  <c r="L655" i="22"/>
  <c r="I655" i="22"/>
  <c r="F655" i="22"/>
  <c r="E655" i="22"/>
  <c r="A655" i="22"/>
  <c r="B655" i="22" s="1"/>
  <c r="C655" i="22" s="1"/>
  <c r="W654" i="22"/>
  <c r="U654" i="22"/>
  <c r="S654" i="22"/>
  <c r="R654" i="22"/>
  <c r="L654" i="22"/>
  <c r="I654" i="22"/>
  <c r="F654" i="22"/>
  <c r="E654" i="22"/>
  <c r="A654" i="22"/>
  <c r="B654" i="22" s="1"/>
  <c r="C654" i="22" s="1"/>
  <c r="W653" i="22"/>
  <c r="U653" i="22"/>
  <c r="S653" i="22"/>
  <c r="R653" i="22"/>
  <c r="L653" i="22"/>
  <c r="I653" i="22"/>
  <c r="F653" i="22"/>
  <c r="E653" i="22"/>
  <c r="A653" i="22"/>
  <c r="B653" i="22" s="1"/>
  <c r="C653" i="22" s="1"/>
  <c r="W652" i="22"/>
  <c r="U652" i="22"/>
  <c r="S652" i="22"/>
  <c r="R652" i="22"/>
  <c r="L652" i="22"/>
  <c r="I652" i="22"/>
  <c r="F652" i="22"/>
  <c r="E652" i="22"/>
  <c r="A652" i="22"/>
  <c r="B652" i="22" s="1"/>
  <c r="C652" i="22" s="1"/>
  <c r="W651" i="22"/>
  <c r="U651" i="22"/>
  <c r="S651" i="22"/>
  <c r="R651" i="22"/>
  <c r="L651" i="22"/>
  <c r="I651" i="22"/>
  <c r="F651" i="22"/>
  <c r="E651" i="22"/>
  <c r="A651" i="22"/>
  <c r="B651" i="22" s="1"/>
  <c r="C651" i="22" s="1"/>
  <c r="W650" i="22"/>
  <c r="U650" i="22"/>
  <c r="S650" i="22"/>
  <c r="R650" i="22"/>
  <c r="L650" i="22"/>
  <c r="I650" i="22"/>
  <c r="F650" i="22"/>
  <c r="E650" i="22"/>
  <c r="A650" i="22"/>
  <c r="B650" i="22" s="1"/>
  <c r="C650" i="22" s="1"/>
  <c r="W649" i="22"/>
  <c r="U649" i="22"/>
  <c r="S649" i="22"/>
  <c r="R649" i="22"/>
  <c r="L649" i="22"/>
  <c r="I649" i="22"/>
  <c r="F649" i="22"/>
  <c r="E649" i="22"/>
  <c r="A649" i="22"/>
  <c r="B649" i="22" s="1"/>
  <c r="C649" i="22" s="1"/>
  <c r="W648" i="22"/>
  <c r="U648" i="22"/>
  <c r="S648" i="22"/>
  <c r="R648" i="22"/>
  <c r="L648" i="22"/>
  <c r="I648" i="22"/>
  <c r="F648" i="22"/>
  <c r="E648" i="22"/>
  <c r="A648" i="22"/>
  <c r="B648" i="22" s="1"/>
  <c r="C648" i="22" s="1"/>
  <c r="W647" i="22"/>
  <c r="U647" i="22"/>
  <c r="S647" i="22"/>
  <c r="R647" i="22"/>
  <c r="L647" i="22"/>
  <c r="I647" i="22"/>
  <c r="F647" i="22"/>
  <c r="E647" i="22"/>
  <c r="A647" i="22"/>
  <c r="B647" i="22" s="1"/>
  <c r="C647" i="22" s="1"/>
  <c r="W646" i="22"/>
  <c r="U646" i="22"/>
  <c r="S646" i="22"/>
  <c r="R646" i="22"/>
  <c r="L646" i="22"/>
  <c r="I646" i="22"/>
  <c r="F646" i="22"/>
  <c r="E646" i="22"/>
  <c r="A646" i="22"/>
  <c r="B646" i="22" s="1"/>
  <c r="C646" i="22" s="1"/>
  <c r="W645" i="22"/>
  <c r="U645" i="22"/>
  <c r="S645" i="22"/>
  <c r="R645" i="22"/>
  <c r="L645" i="22"/>
  <c r="I645" i="22"/>
  <c r="F645" i="22"/>
  <c r="E645" i="22"/>
  <c r="A645" i="22"/>
  <c r="B645" i="22" s="1"/>
  <c r="C645" i="22" s="1"/>
  <c r="W644" i="22"/>
  <c r="U644" i="22"/>
  <c r="S644" i="22"/>
  <c r="R644" i="22"/>
  <c r="L644" i="22"/>
  <c r="I644" i="22"/>
  <c r="F644" i="22"/>
  <c r="E644" i="22"/>
  <c r="A644" i="22"/>
  <c r="B644" i="22" s="1"/>
  <c r="C644" i="22" s="1"/>
  <c r="W643" i="22"/>
  <c r="U643" i="22"/>
  <c r="S643" i="22"/>
  <c r="R643" i="22"/>
  <c r="L643" i="22"/>
  <c r="I643" i="22"/>
  <c r="F643" i="22"/>
  <c r="E643" i="22"/>
  <c r="A643" i="22"/>
  <c r="B643" i="22" s="1"/>
  <c r="C643" i="22" s="1"/>
  <c r="W642" i="22"/>
  <c r="U642" i="22"/>
  <c r="S642" i="22"/>
  <c r="R642" i="22"/>
  <c r="L642" i="22"/>
  <c r="I642" i="22"/>
  <c r="F642" i="22"/>
  <c r="E642" i="22"/>
  <c r="A642" i="22"/>
  <c r="B642" i="22" s="1"/>
  <c r="C642" i="22" s="1"/>
  <c r="W641" i="22"/>
  <c r="U641" i="22"/>
  <c r="S641" i="22"/>
  <c r="R641" i="22"/>
  <c r="L641" i="22"/>
  <c r="I641" i="22"/>
  <c r="F641" i="22"/>
  <c r="E641" i="22"/>
  <c r="B641" i="22"/>
  <c r="C641" i="22" s="1"/>
  <c r="A641" i="22"/>
  <c r="W640" i="22"/>
  <c r="U640" i="22"/>
  <c r="S640" i="22"/>
  <c r="R640" i="22"/>
  <c r="L640" i="22"/>
  <c r="I640" i="22"/>
  <c r="F640" i="22"/>
  <c r="E640" i="22"/>
  <c r="A640" i="22"/>
  <c r="B640" i="22" s="1"/>
  <c r="C640" i="22" s="1"/>
  <c r="W639" i="22"/>
  <c r="U639" i="22"/>
  <c r="S639" i="22"/>
  <c r="R639" i="22"/>
  <c r="L639" i="22"/>
  <c r="I639" i="22"/>
  <c r="F639" i="22"/>
  <c r="E639" i="22"/>
  <c r="A639" i="22"/>
  <c r="B639" i="22" s="1"/>
  <c r="C639" i="22" s="1"/>
  <c r="W638" i="22"/>
  <c r="U638" i="22"/>
  <c r="S638" i="22"/>
  <c r="R638" i="22"/>
  <c r="L638" i="22"/>
  <c r="I638" i="22"/>
  <c r="F638" i="22"/>
  <c r="E638" i="22"/>
  <c r="A638" i="22"/>
  <c r="B638" i="22" s="1"/>
  <c r="C638" i="22" s="1"/>
  <c r="W637" i="22"/>
  <c r="U637" i="22"/>
  <c r="S637" i="22"/>
  <c r="R637" i="22"/>
  <c r="L637" i="22"/>
  <c r="I637" i="22"/>
  <c r="F637" i="22"/>
  <c r="E637" i="22"/>
  <c r="A637" i="22"/>
  <c r="B637" i="22" s="1"/>
  <c r="C637" i="22" s="1"/>
  <c r="W636" i="22"/>
  <c r="U636" i="22"/>
  <c r="S636" i="22"/>
  <c r="R636" i="22"/>
  <c r="L636" i="22"/>
  <c r="I636" i="22"/>
  <c r="F636" i="22"/>
  <c r="E636" i="22"/>
  <c r="A636" i="22"/>
  <c r="B636" i="22" s="1"/>
  <c r="C636" i="22" s="1"/>
  <c r="W635" i="22"/>
  <c r="U635" i="22"/>
  <c r="S635" i="22"/>
  <c r="R635" i="22"/>
  <c r="L635" i="22"/>
  <c r="I635" i="22"/>
  <c r="F635" i="22"/>
  <c r="E635" i="22"/>
  <c r="A635" i="22"/>
  <c r="B635" i="22" s="1"/>
  <c r="C635" i="22" s="1"/>
  <c r="W634" i="22"/>
  <c r="U634" i="22"/>
  <c r="S634" i="22"/>
  <c r="R634" i="22"/>
  <c r="L634" i="22"/>
  <c r="I634" i="22"/>
  <c r="F634" i="22"/>
  <c r="E634" i="22"/>
  <c r="A634" i="22"/>
  <c r="B634" i="22" s="1"/>
  <c r="C634" i="22" s="1"/>
  <c r="W633" i="22"/>
  <c r="U633" i="22"/>
  <c r="S633" i="22"/>
  <c r="R633" i="22"/>
  <c r="L633" i="22"/>
  <c r="I633" i="22"/>
  <c r="F633" i="22"/>
  <c r="E633" i="22"/>
  <c r="A633" i="22"/>
  <c r="B633" i="22" s="1"/>
  <c r="C633" i="22" s="1"/>
  <c r="W632" i="22"/>
  <c r="U632" i="22"/>
  <c r="S632" i="22"/>
  <c r="R632" i="22"/>
  <c r="L632" i="22"/>
  <c r="I632" i="22"/>
  <c r="F632" i="22"/>
  <c r="E632" i="22"/>
  <c r="A632" i="22"/>
  <c r="B632" i="22" s="1"/>
  <c r="C632" i="22" s="1"/>
  <c r="W631" i="22"/>
  <c r="U631" i="22"/>
  <c r="S631" i="22"/>
  <c r="R631" i="22"/>
  <c r="L631" i="22"/>
  <c r="I631" i="22"/>
  <c r="F631" i="22"/>
  <c r="E631" i="22"/>
  <c r="A631" i="22"/>
  <c r="B631" i="22" s="1"/>
  <c r="C631" i="22" s="1"/>
  <c r="W630" i="22"/>
  <c r="U630" i="22"/>
  <c r="S630" i="22"/>
  <c r="R630" i="22"/>
  <c r="L630" i="22"/>
  <c r="I630" i="22"/>
  <c r="F630" i="22"/>
  <c r="E630" i="22"/>
  <c r="A630" i="22"/>
  <c r="B630" i="22" s="1"/>
  <c r="C630" i="22" s="1"/>
  <c r="W629" i="22"/>
  <c r="U629" i="22"/>
  <c r="S629" i="22"/>
  <c r="R629" i="22"/>
  <c r="L629" i="22"/>
  <c r="I629" i="22"/>
  <c r="F629" i="22"/>
  <c r="E629" i="22"/>
  <c r="A629" i="22"/>
  <c r="B629" i="22" s="1"/>
  <c r="C629" i="22" s="1"/>
  <c r="W628" i="22"/>
  <c r="U628" i="22"/>
  <c r="S628" i="22"/>
  <c r="R628" i="22"/>
  <c r="L628" i="22"/>
  <c r="I628" i="22"/>
  <c r="F628" i="22"/>
  <c r="E628" i="22"/>
  <c r="A628" i="22"/>
  <c r="B628" i="22" s="1"/>
  <c r="C628" i="22" s="1"/>
  <c r="W627" i="22"/>
  <c r="U627" i="22"/>
  <c r="S627" i="22"/>
  <c r="R627" i="22"/>
  <c r="L627" i="22"/>
  <c r="I627" i="22"/>
  <c r="F627" i="22"/>
  <c r="E627" i="22"/>
  <c r="B627" i="22"/>
  <c r="C627" i="22" s="1"/>
  <c r="A627" i="22"/>
  <c r="W626" i="22"/>
  <c r="U626" i="22"/>
  <c r="S626" i="22"/>
  <c r="R626" i="22"/>
  <c r="L626" i="22"/>
  <c r="I626" i="22"/>
  <c r="F626" i="22"/>
  <c r="E626" i="22"/>
  <c r="A626" i="22"/>
  <c r="B626" i="22" s="1"/>
  <c r="C626" i="22" s="1"/>
  <c r="W625" i="22"/>
  <c r="U625" i="22"/>
  <c r="S625" i="22"/>
  <c r="R625" i="22"/>
  <c r="L625" i="22"/>
  <c r="I625" i="22"/>
  <c r="F625" i="22"/>
  <c r="E625" i="22"/>
  <c r="B625" i="22"/>
  <c r="C625" i="22" s="1"/>
  <c r="A625" i="22"/>
  <c r="W624" i="22"/>
  <c r="U624" i="22"/>
  <c r="S624" i="22"/>
  <c r="R624" i="22"/>
  <c r="L624" i="22"/>
  <c r="I624" i="22"/>
  <c r="F624" i="22"/>
  <c r="E624" i="22"/>
  <c r="A624" i="22"/>
  <c r="B624" i="22" s="1"/>
  <c r="C624" i="22" s="1"/>
  <c r="W623" i="22"/>
  <c r="U623" i="22"/>
  <c r="S623" i="22"/>
  <c r="R623" i="22"/>
  <c r="L623" i="22"/>
  <c r="I623" i="22"/>
  <c r="F623" i="22"/>
  <c r="E623" i="22"/>
  <c r="A623" i="22"/>
  <c r="B623" i="22" s="1"/>
  <c r="C623" i="22" s="1"/>
  <c r="W622" i="22"/>
  <c r="U622" i="22"/>
  <c r="S622" i="22"/>
  <c r="R622" i="22"/>
  <c r="L622" i="22"/>
  <c r="I622" i="22"/>
  <c r="F622" i="22"/>
  <c r="E622" i="22"/>
  <c r="A622" i="22"/>
  <c r="B622" i="22" s="1"/>
  <c r="C622" i="22" s="1"/>
  <c r="W621" i="22"/>
  <c r="U621" i="22"/>
  <c r="S621" i="22"/>
  <c r="R621" i="22"/>
  <c r="L621" i="22"/>
  <c r="I621" i="22"/>
  <c r="F621" i="22"/>
  <c r="E621" i="22"/>
  <c r="A621" i="22"/>
  <c r="B621" i="22" s="1"/>
  <c r="C621" i="22" s="1"/>
  <c r="W620" i="22"/>
  <c r="U620" i="22"/>
  <c r="S620" i="22"/>
  <c r="R620" i="22"/>
  <c r="L620" i="22"/>
  <c r="I620" i="22"/>
  <c r="F620" i="22"/>
  <c r="E620" i="22"/>
  <c r="A620" i="22"/>
  <c r="B620" i="22" s="1"/>
  <c r="C620" i="22" s="1"/>
  <c r="W619" i="22"/>
  <c r="U619" i="22"/>
  <c r="S619" i="22"/>
  <c r="R619" i="22"/>
  <c r="L619" i="22"/>
  <c r="I619" i="22"/>
  <c r="F619" i="22"/>
  <c r="E619" i="22"/>
  <c r="A619" i="22"/>
  <c r="B619" i="22" s="1"/>
  <c r="C619" i="22" s="1"/>
  <c r="W618" i="22"/>
  <c r="U618" i="22"/>
  <c r="S618" i="22"/>
  <c r="R618" i="22"/>
  <c r="L618" i="22"/>
  <c r="I618" i="22"/>
  <c r="F618" i="22"/>
  <c r="E618" i="22"/>
  <c r="A618" i="22"/>
  <c r="B618" i="22" s="1"/>
  <c r="C618" i="22" s="1"/>
  <c r="W617" i="22"/>
  <c r="U617" i="22"/>
  <c r="S617" i="22"/>
  <c r="R617" i="22"/>
  <c r="L617" i="22"/>
  <c r="I617" i="22"/>
  <c r="F617" i="22"/>
  <c r="E617" i="22"/>
  <c r="A617" i="22"/>
  <c r="B617" i="22" s="1"/>
  <c r="C617" i="22" s="1"/>
  <c r="W616" i="22"/>
  <c r="U616" i="22"/>
  <c r="S616" i="22"/>
  <c r="R616" i="22"/>
  <c r="L616" i="22"/>
  <c r="I616" i="22"/>
  <c r="F616" i="22"/>
  <c r="E616" i="22"/>
  <c r="A616" i="22"/>
  <c r="B616" i="22" s="1"/>
  <c r="C616" i="22" s="1"/>
  <c r="W615" i="22"/>
  <c r="U615" i="22"/>
  <c r="S615" i="22"/>
  <c r="R615" i="22"/>
  <c r="L615" i="22"/>
  <c r="I615" i="22"/>
  <c r="F615" i="22"/>
  <c r="E615" i="22"/>
  <c r="A615" i="22"/>
  <c r="B615" i="22" s="1"/>
  <c r="C615" i="22" s="1"/>
  <c r="W614" i="22"/>
  <c r="U614" i="22"/>
  <c r="S614" i="22"/>
  <c r="R614" i="22"/>
  <c r="L614" i="22"/>
  <c r="I614" i="22"/>
  <c r="F614" i="22"/>
  <c r="E614" i="22"/>
  <c r="A614" i="22"/>
  <c r="B614" i="22" s="1"/>
  <c r="C614" i="22" s="1"/>
  <c r="W613" i="22"/>
  <c r="U613" i="22"/>
  <c r="S613" i="22"/>
  <c r="R613" i="22"/>
  <c r="L613" i="22"/>
  <c r="I613" i="22"/>
  <c r="F613" i="22"/>
  <c r="E613" i="22"/>
  <c r="B613" i="22"/>
  <c r="C613" i="22" s="1"/>
  <c r="A613" i="22"/>
  <c r="W612" i="22"/>
  <c r="U612" i="22"/>
  <c r="S612" i="22"/>
  <c r="R612" i="22"/>
  <c r="L612" i="22"/>
  <c r="I612" i="22"/>
  <c r="F612" i="22"/>
  <c r="E612" i="22"/>
  <c r="A612" i="22"/>
  <c r="B612" i="22" s="1"/>
  <c r="C612" i="22" s="1"/>
  <c r="W611" i="22"/>
  <c r="U611" i="22"/>
  <c r="S611" i="22"/>
  <c r="R611" i="22"/>
  <c r="L611" i="22"/>
  <c r="I611" i="22"/>
  <c r="F611" i="22"/>
  <c r="E611" i="22"/>
  <c r="A611" i="22"/>
  <c r="B611" i="22" s="1"/>
  <c r="C611" i="22" s="1"/>
  <c r="W610" i="22"/>
  <c r="U610" i="22"/>
  <c r="S610" i="22"/>
  <c r="R610" i="22"/>
  <c r="L610" i="22"/>
  <c r="I610" i="22"/>
  <c r="F610" i="22"/>
  <c r="E610" i="22"/>
  <c r="A610" i="22"/>
  <c r="B610" i="22" s="1"/>
  <c r="C610" i="22" s="1"/>
  <c r="W609" i="22"/>
  <c r="U609" i="22"/>
  <c r="S609" i="22"/>
  <c r="R609" i="22"/>
  <c r="L609" i="22"/>
  <c r="I609" i="22"/>
  <c r="F609" i="22"/>
  <c r="E609" i="22"/>
  <c r="A609" i="22"/>
  <c r="B609" i="22" s="1"/>
  <c r="C609" i="22" s="1"/>
  <c r="W608" i="22"/>
  <c r="U608" i="22"/>
  <c r="S608" i="22"/>
  <c r="R608" i="22"/>
  <c r="L608" i="22"/>
  <c r="I608" i="22"/>
  <c r="F608" i="22"/>
  <c r="E608" i="22"/>
  <c r="A608" i="22"/>
  <c r="B608" i="22" s="1"/>
  <c r="C608" i="22" s="1"/>
  <c r="W607" i="22"/>
  <c r="U607" i="22"/>
  <c r="S607" i="22"/>
  <c r="R607" i="22"/>
  <c r="L607" i="22"/>
  <c r="I607" i="22"/>
  <c r="F607" i="22"/>
  <c r="E607" i="22"/>
  <c r="A607" i="22"/>
  <c r="B607" i="22" s="1"/>
  <c r="C607" i="22" s="1"/>
  <c r="W606" i="22"/>
  <c r="U606" i="22"/>
  <c r="S606" i="22"/>
  <c r="R606" i="22"/>
  <c r="L606" i="22"/>
  <c r="I606" i="22"/>
  <c r="F606" i="22"/>
  <c r="E606" i="22"/>
  <c r="A606" i="22"/>
  <c r="B606" i="22" s="1"/>
  <c r="C606" i="22" s="1"/>
  <c r="W605" i="22"/>
  <c r="U605" i="22"/>
  <c r="S605" i="22"/>
  <c r="R605" i="22"/>
  <c r="L605" i="22"/>
  <c r="I605" i="22"/>
  <c r="F605" i="22"/>
  <c r="E605" i="22"/>
  <c r="A605" i="22"/>
  <c r="B605" i="22" s="1"/>
  <c r="C605" i="22" s="1"/>
  <c r="W604" i="22"/>
  <c r="U604" i="22"/>
  <c r="S604" i="22"/>
  <c r="R604" i="22"/>
  <c r="L604" i="22"/>
  <c r="I604" i="22"/>
  <c r="F604" i="22"/>
  <c r="E604" i="22"/>
  <c r="A604" i="22"/>
  <c r="B604" i="22" s="1"/>
  <c r="C604" i="22" s="1"/>
  <c r="W603" i="22"/>
  <c r="U603" i="22"/>
  <c r="S603" i="22"/>
  <c r="R603" i="22"/>
  <c r="L603" i="22"/>
  <c r="I603" i="22"/>
  <c r="F603" i="22"/>
  <c r="E603" i="22"/>
  <c r="A603" i="22"/>
  <c r="B603" i="22" s="1"/>
  <c r="C603" i="22" s="1"/>
  <c r="W602" i="22"/>
  <c r="U602" i="22"/>
  <c r="S602" i="22"/>
  <c r="R602" i="22"/>
  <c r="L602" i="22"/>
  <c r="I602" i="22"/>
  <c r="F602" i="22"/>
  <c r="E602" i="22"/>
  <c r="A602" i="22"/>
  <c r="B602" i="22" s="1"/>
  <c r="C602" i="22" s="1"/>
  <c r="W601" i="22"/>
  <c r="U601" i="22"/>
  <c r="S601" i="22"/>
  <c r="R601" i="22"/>
  <c r="L601" i="22"/>
  <c r="I601" i="22"/>
  <c r="F601" i="22"/>
  <c r="E601" i="22"/>
  <c r="A601" i="22"/>
  <c r="B601" i="22" s="1"/>
  <c r="C601" i="22" s="1"/>
  <c r="W600" i="22"/>
  <c r="U600" i="22"/>
  <c r="S600" i="22"/>
  <c r="R600" i="22"/>
  <c r="L600" i="22"/>
  <c r="I600" i="22"/>
  <c r="F600" i="22"/>
  <c r="E600" i="22"/>
  <c r="A600" i="22"/>
  <c r="B600" i="22" s="1"/>
  <c r="C600" i="22" s="1"/>
  <c r="W599" i="22"/>
  <c r="U599" i="22"/>
  <c r="S599" i="22"/>
  <c r="R599" i="22"/>
  <c r="L599" i="22"/>
  <c r="I599" i="22"/>
  <c r="F599" i="22"/>
  <c r="E599" i="22"/>
  <c r="A599" i="22"/>
  <c r="B599" i="22" s="1"/>
  <c r="C599" i="22" s="1"/>
  <c r="W598" i="22"/>
  <c r="U598" i="22"/>
  <c r="S598" i="22"/>
  <c r="R598" i="22"/>
  <c r="L598" i="22"/>
  <c r="I598" i="22"/>
  <c r="F598" i="22"/>
  <c r="E598" i="22"/>
  <c r="A598" i="22"/>
  <c r="B598" i="22" s="1"/>
  <c r="C598" i="22" s="1"/>
  <c r="W597" i="22"/>
  <c r="U597" i="22"/>
  <c r="S597" i="22"/>
  <c r="R597" i="22"/>
  <c r="L597" i="22"/>
  <c r="I597" i="22"/>
  <c r="F597" i="22"/>
  <c r="E597" i="22"/>
  <c r="A597" i="22"/>
  <c r="B597" i="22" s="1"/>
  <c r="C597" i="22" s="1"/>
  <c r="W596" i="22"/>
  <c r="U596" i="22"/>
  <c r="S596" i="22"/>
  <c r="R596" i="22"/>
  <c r="L596" i="22"/>
  <c r="I596" i="22"/>
  <c r="F596" i="22"/>
  <c r="E596" i="22"/>
  <c r="B596" i="22"/>
  <c r="C596" i="22" s="1"/>
  <c r="A596" i="22"/>
  <c r="W595" i="22"/>
  <c r="U595" i="22"/>
  <c r="S595" i="22"/>
  <c r="R595" i="22"/>
  <c r="L595" i="22"/>
  <c r="I595" i="22"/>
  <c r="F595" i="22"/>
  <c r="E595" i="22"/>
  <c r="A595" i="22"/>
  <c r="B595" i="22" s="1"/>
  <c r="C595" i="22" s="1"/>
  <c r="W594" i="22"/>
  <c r="U594" i="22"/>
  <c r="S594" i="22"/>
  <c r="R594" i="22"/>
  <c r="L594" i="22"/>
  <c r="I594" i="22"/>
  <c r="F594" i="22"/>
  <c r="E594" i="22"/>
  <c r="A594" i="22"/>
  <c r="B594" i="22" s="1"/>
  <c r="C594" i="22" s="1"/>
  <c r="W593" i="22"/>
  <c r="U593" i="22"/>
  <c r="S593" i="22"/>
  <c r="R593" i="22"/>
  <c r="L593" i="22"/>
  <c r="I593" i="22"/>
  <c r="F593" i="22"/>
  <c r="E593" i="22"/>
  <c r="B593" i="22"/>
  <c r="C593" i="22" s="1"/>
  <c r="A593" i="22"/>
  <c r="W592" i="22"/>
  <c r="U592" i="22"/>
  <c r="S592" i="22"/>
  <c r="R592" i="22"/>
  <c r="L592" i="22"/>
  <c r="I592" i="22"/>
  <c r="F592" i="22"/>
  <c r="E592" i="22"/>
  <c r="A592" i="22"/>
  <c r="B592" i="22" s="1"/>
  <c r="C592" i="22" s="1"/>
  <c r="W591" i="22"/>
  <c r="U591" i="22"/>
  <c r="S591" i="22"/>
  <c r="R591" i="22"/>
  <c r="L591" i="22"/>
  <c r="I591" i="22"/>
  <c r="F591" i="22"/>
  <c r="E591" i="22"/>
  <c r="A591" i="22"/>
  <c r="B591" i="22" s="1"/>
  <c r="C591" i="22" s="1"/>
  <c r="W590" i="22"/>
  <c r="U590" i="22"/>
  <c r="S590" i="22"/>
  <c r="R590" i="22"/>
  <c r="L590" i="22"/>
  <c r="I590" i="22"/>
  <c r="F590" i="22"/>
  <c r="E590" i="22"/>
  <c r="A590" i="22"/>
  <c r="B590" i="22" s="1"/>
  <c r="C590" i="22" s="1"/>
  <c r="W589" i="22"/>
  <c r="U589" i="22"/>
  <c r="S589" i="22"/>
  <c r="R589" i="22"/>
  <c r="L589" i="22"/>
  <c r="I589" i="22"/>
  <c r="F589" i="22"/>
  <c r="E589" i="22"/>
  <c r="A589" i="22"/>
  <c r="B589" i="22" s="1"/>
  <c r="C589" i="22" s="1"/>
  <c r="W588" i="22"/>
  <c r="U588" i="22"/>
  <c r="S588" i="22"/>
  <c r="R588" i="22"/>
  <c r="L588" i="22"/>
  <c r="I588" i="22"/>
  <c r="F588" i="22"/>
  <c r="E588" i="22"/>
  <c r="A588" i="22"/>
  <c r="B588" i="22" s="1"/>
  <c r="C588" i="22" s="1"/>
  <c r="W587" i="22"/>
  <c r="U587" i="22"/>
  <c r="S587" i="22"/>
  <c r="R587" i="22"/>
  <c r="L587" i="22"/>
  <c r="I587" i="22"/>
  <c r="F587" i="22"/>
  <c r="E587" i="22"/>
  <c r="A587" i="22"/>
  <c r="B587" i="22" s="1"/>
  <c r="C587" i="22" s="1"/>
  <c r="W586" i="22"/>
  <c r="U586" i="22"/>
  <c r="S586" i="22"/>
  <c r="R586" i="22"/>
  <c r="L586" i="22"/>
  <c r="I586" i="22"/>
  <c r="F586" i="22"/>
  <c r="E586" i="22"/>
  <c r="A586" i="22"/>
  <c r="B586" i="22" s="1"/>
  <c r="C586" i="22" s="1"/>
  <c r="W585" i="22"/>
  <c r="U585" i="22"/>
  <c r="S585" i="22"/>
  <c r="R585" i="22"/>
  <c r="L585" i="22"/>
  <c r="I585" i="22"/>
  <c r="F585" i="22"/>
  <c r="E585" i="22"/>
  <c r="A585" i="22"/>
  <c r="B585" i="22" s="1"/>
  <c r="C585" i="22" s="1"/>
  <c r="W584" i="22"/>
  <c r="U584" i="22"/>
  <c r="S584" i="22"/>
  <c r="R584" i="22"/>
  <c r="L584" i="22"/>
  <c r="I584" i="22"/>
  <c r="F584" i="22"/>
  <c r="E584" i="22"/>
  <c r="A584" i="22"/>
  <c r="B584" i="22" s="1"/>
  <c r="C584" i="22" s="1"/>
  <c r="W583" i="22"/>
  <c r="U583" i="22"/>
  <c r="S583" i="22"/>
  <c r="R583" i="22"/>
  <c r="L583" i="22"/>
  <c r="I583" i="22"/>
  <c r="F583" i="22"/>
  <c r="E583" i="22"/>
  <c r="A583" i="22"/>
  <c r="B583" i="22" s="1"/>
  <c r="C583" i="22" s="1"/>
  <c r="W582" i="22"/>
  <c r="U582" i="22"/>
  <c r="S582" i="22"/>
  <c r="R582" i="22"/>
  <c r="L582" i="22"/>
  <c r="I582" i="22"/>
  <c r="F582" i="22"/>
  <c r="E582" i="22"/>
  <c r="A582" i="22"/>
  <c r="B582" i="22" s="1"/>
  <c r="C582" i="22" s="1"/>
  <c r="W581" i="22"/>
  <c r="U581" i="22"/>
  <c r="S581" i="22"/>
  <c r="R581" i="22"/>
  <c r="L581" i="22"/>
  <c r="I581" i="22"/>
  <c r="F581" i="22"/>
  <c r="E581" i="22"/>
  <c r="A581" i="22"/>
  <c r="B581" i="22" s="1"/>
  <c r="C581" i="22" s="1"/>
  <c r="W580" i="22"/>
  <c r="U580" i="22"/>
  <c r="S580" i="22"/>
  <c r="R580" i="22"/>
  <c r="L580" i="22"/>
  <c r="I580" i="22"/>
  <c r="F580" i="22"/>
  <c r="E580" i="22"/>
  <c r="A580" i="22"/>
  <c r="B580" i="22" s="1"/>
  <c r="C580" i="22" s="1"/>
  <c r="W579" i="22"/>
  <c r="U579" i="22"/>
  <c r="S579" i="22"/>
  <c r="R579" i="22"/>
  <c r="L579" i="22"/>
  <c r="I579" i="22"/>
  <c r="F579" i="22"/>
  <c r="E579" i="22"/>
  <c r="A579" i="22"/>
  <c r="B579" i="22" s="1"/>
  <c r="C579" i="22" s="1"/>
  <c r="W578" i="22"/>
  <c r="U578" i="22"/>
  <c r="S578" i="22"/>
  <c r="R578" i="22"/>
  <c r="L578" i="22"/>
  <c r="I578" i="22"/>
  <c r="F578" i="22"/>
  <c r="E578" i="22"/>
  <c r="A578" i="22"/>
  <c r="B578" i="22" s="1"/>
  <c r="C578" i="22" s="1"/>
  <c r="W577" i="22"/>
  <c r="U577" i="22"/>
  <c r="S577" i="22"/>
  <c r="R577" i="22"/>
  <c r="L577" i="22"/>
  <c r="I577" i="22"/>
  <c r="F577" i="22"/>
  <c r="E577" i="22"/>
  <c r="B577" i="22"/>
  <c r="C577" i="22" s="1"/>
  <c r="A577" i="22"/>
  <c r="W576" i="22"/>
  <c r="U576" i="22"/>
  <c r="S576" i="22"/>
  <c r="R576" i="22"/>
  <c r="L576" i="22"/>
  <c r="I576" i="22"/>
  <c r="F576" i="22"/>
  <c r="E576" i="22"/>
  <c r="A576" i="22"/>
  <c r="B576" i="22" s="1"/>
  <c r="C576" i="22" s="1"/>
  <c r="W575" i="22"/>
  <c r="U575" i="22"/>
  <c r="S575" i="22"/>
  <c r="R575" i="22"/>
  <c r="L575" i="22"/>
  <c r="I575" i="22"/>
  <c r="F575" i="22"/>
  <c r="E575" i="22"/>
  <c r="A575" i="22"/>
  <c r="B575" i="22" s="1"/>
  <c r="C575" i="22" s="1"/>
  <c r="W574" i="22"/>
  <c r="U574" i="22"/>
  <c r="S574" i="22"/>
  <c r="R574" i="22"/>
  <c r="L574" i="22"/>
  <c r="I574" i="22"/>
  <c r="F574" i="22"/>
  <c r="E574" i="22"/>
  <c r="A574" i="22"/>
  <c r="B574" i="22" s="1"/>
  <c r="C574" i="22" s="1"/>
  <c r="W573" i="22"/>
  <c r="U573" i="22"/>
  <c r="S573" i="22"/>
  <c r="R573" i="22"/>
  <c r="L573" i="22"/>
  <c r="I573" i="22"/>
  <c r="F573" i="22"/>
  <c r="E573" i="22"/>
  <c r="A573" i="22"/>
  <c r="B573" i="22" s="1"/>
  <c r="C573" i="22" s="1"/>
  <c r="W572" i="22"/>
  <c r="U572" i="22"/>
  <c r="S572" i="22"/>
  <c r="R572" i="22"/>
  <c r="L572" i="22"/>
  <c r="I572" i="22"/>
  <c r="F572" i="22"/>
  <c r="E572" i="22"/>
  <c r="A572" i="22"/>
  <c r="B572" i="22" s="1"/>
  <c r="C572" i="22" s="1"/>
  <c r="W571" i="22"/>
  <c r="U571" i="22"/>
  <c r="S571" i="22"/>
  <c r="R571" i="22"/>
  <c r="L571" i="22"/>
  <c r="I571" i="22"/>
  <c r="F571" i="22"/>
  <c r="E571" i="22"/>
  <c r="A571" i="22"/>
  <c r="B571" i="22" s="1"/>
  <c r="C571" i="22" s="1"/>
  <c r="W570" i="22"/>
  <c r="U570" i="22"/>
  <c r="S570" i="22"/>
  <c r="R570" i="22"/>
  <c r="L570" i="22"/>
  <c r="I570" i="22"/>
  <c r="F570" i="22"/>
  <c r="E570" i="22"/>
  <c r="A570" i="22"/>
  <c r="B570" i="22" s="1"/>
  <c r="C570" i="22" s="1"/>
  <c r="W569" i="22"/>
  <c r="U569" i="22"/>
  <c r="S569" i="22"/>
  <c r="R569" i="22"/>
  <c r="L569" i="22"/>
  <c r="I569" i="22"/>
  <c r="F569" i="22"/>
  <c r="E569" i="22"/>
  <c r="A569" i="22"/>
  <c r="B569" i="22" s="1"/>
  <c r="C569" i="22" s="1"/>
  <c r="W568" i="22"/>
  <c r="U568" i="22"/>
  <c r="S568" i="22"/>
  <c r="R568" i="22"/>
  <c r="L568" i="22"/>
  <c r="I568" i="22"/>
  <c r="F568" i="22"/>
  <c r="E568" i="22"/>
  <c r="A568" i="22"/>
  <c r="B568" i="22" s="1"/>
  <c r="C568" i="22" s="1"/>
  <c r="W567" i="22"/>
  <c r="U567" i="22"/>
  <c r="S567" i="22"/>
  <c r="R567" i="22"/>
  <c r="L567" i="22"/>
  <c r="I567" i="22"/>
  <c r="F567" i="22"/>
  <c r="E567" i="22"/>
  <c r="A567" i="22"/>
  <c r="B567" i="22" s="1"/>
  <c r="C567" i="22" s="1"/>
  <c r="W566" i="22"/>
  <c r="U566" i="22"/>
  <c r="S566" i="22"/>
  <c r="R566" i="22"/>
  <c r="L566" i="22"/>
  <c r="I566" i="22"/>
  <c r="F566" i="22"/>
  <c r="E566" i="22"/>
  <c r="A566" i="22"/>
  <c r="B566" i="22" s="1"/>
  <c r="C566" i="22" s="1"/>
  <c r="W565" i="22"/>
  <c r="U565" i="22"/>
  <c r="S565" i="22"/>
  <c r="R565" i="22"/>
  <c r="L565" i="22"/>
  <c r="I565" i="22"/>
  <c r="F565" i="22"/>
  <c r="E565" i="22"/>
  <c r="A565" i="22"/>
  <c r="B565" i="22" s="1"/>
  <c r="C565" i="22" s="1"/>
  <c r="W564" i="22"/>
  <c r="U564" i="22"/>
  <c r="S564" i="22"/>
  <c r="R564" i="22"/>
  <c r="L564" i="22"/>
  <c r="I564" i="22"/>
  <c r="F564" i="22"/>
  <c r="E564" i="22"/>
  <c r="A564" i="22"/>
  <c r="B564" i="22" s="1"/>
  <c r="C564" i="22" s="1"/>
  <c r="W563" i="22"/>
  <c r="U563" i="22"/>
  <c r="S563" i="22"/>
  <c r="R563" i="22"/>
  <c r="L563" i="22"/>
  <c r="I563" i="22"/>
  <c r="F563" i="22"/>
  <c r="E563" i="22"/>
  <c r="A563" i="22"/>
  <c r="B563" i="22" s="1"/>
  <c r="C563" i="22" s="1"/>
  <c r="W562" i="22"/>
  <c r="U562" i="22"/>
  <c r="S562" i="22"/>
  <c r="R562" i="22"/>
  <c r="L562" i="22"/>
  <c r="I562" i="22"/>
  <c r="F562" i="22"/>
  <c r="E562" i="22"/>
  <c r="A562" i="22"/>
  <c r="B562" i="22" s="1"/>
  <c r="C562" i="22" s="1"/>
  <c r="W561" i="22"/>
  <c r="U561" i="22"/>
  <c r="S561" i="22"/>
  <c r="R561" i="22"/>
  <c r="L561" i="22"/>
  <c r="I561" i="22"/>
  <c r="F561" i="22"/>
  <c r="E561" i="22"/>
  <c r="A561" i="22"/>
  <c r="B561" i="22" s="1"/>
  <c r="C561" i="22" s="1"/>
  <c r="W560" i="22"/>
  <c r="U560" i="22"/>
  <c r="S560" i="22"/>
  <c r="R560" i="22"/>
  <c r="L560" i="22"/>
  <c r="I560" i="22"/>
  <c r="F560" i="22"/>
  <c r="E560" i="22"/>
  <c r="A560" i="22"/>
  <c r="B560" i="22" s="1"/>
  <c r="C560" i="22" s="1"/>
  <c r="W559" i="22"/>
  <c r="U559" i="22"/>
  <c r="S559" i="22"/>
  <c r="R559" i="22"/>
  <c r="L559" i="22"/>
  <c r="I559" i="22"/>
  <c r="F559" i="22"/>
  <c r="E559" i="22"/>
  <c r="A559" i="22"/>
  <c r="B559" i="22" s="1"/>
  <c r="C559" i="22" s="1"/>
  <c r="W558" i="22"/>
  <c r="U558" i="22"/>
  <c r="S558" i="22"/>
  <c r="R558" i="22"/>
  <c r="L558" i="22"/>
  <c r="I558" i="22"/>
  <c r="F558" i="22"/>
  <c r="E558" i="22"/>
  <c r="A558" i="22"/>
  <c r="B558" i="22" s="1"/>
  <c r="C558" i="22" s="1"/>
  <c r="W557" i="22"/>
  <c r="U557" i="22"/>
  <c r="S557" i="22"/>
  <c r="R557" i="22"/>
  <c r="L557" i="22"/>
  <c r="I557" i="22"/>
  <c r="F557" i="22"/>
  <c r="E557" i="22"/>
  <c r="A557" i="22"/>
  <c r="B557" i="22" s="1"/>
  <c r="C557" i="22" s="1"/>
  <c r="W556" i="22"/>
  <c r="U556" i="22"/>
  <c r="S556" i="22"/>
  <c r="R556" i="22"/>
  <c r="L556" i="22"/>
  <c r="I556" i="22"/>
  <c r="F556" i="22"/>
  <c r="E556" i="22"/>
  <c r="A556" i="22"/>
  <c r="B556" i="22" s="1"/>
  <c r="C556" i="22" s="1"/>
  <c r="W555" i="22"/>
  <c r="U555" i="22"/>
  <c r="S555" i="22"/>
  <c r="R555" i="22"/>
  <c r="L555" i="22"/>
  <c r="I555" i="22"/>
  <c r="F555" i="22"/>
  <c r="E555" i="22"/>
  <c r="A555" i="22"/>
  <c r="B555" i="22" s="1"/>
  <c r="C555" i="22" s="1"/>
  <c r="W554" i="22"/>
  <c r="U554" i="22"/>
  <c r="S554" i="22"/>
  <c r="R554" i="22"/>
  <c r="L554" i="22"/>
  <c r="I554" i="22"/>
  <c r="F554" i="22"/>
  <c r="E554" i="22"/>
  <c r="A554" i="22"/>
  <c r="B554" i="22" s="1"/>
  <c r="C554" i="22" s="1"/>
  <c r="W553" i="22"/>
  <c r="U553" i="22"/>
  <c r="S553" i="22"/>
  <c r="R553" i="22"/>
  <c r="L553" i="22"/>
  <c r="I553" i="22"/>
  <c r="F553" i="22"/>
  <c r="E553" i="22"/>
  <c r="A553" i="22"/>
  <c r="B553" i="22" s="1"/>
  <c r="C553" i="22" s="1"/>
  <c r="W552" i="22"/>
  <c r="U552" i="22"/>
  <c r="S552" i="22"/>
  <c r="R552" i="22"/>
  <c r="L552" i="22"/>
  <c r="I552" i="22"/>
  <c r="F552" i="22"/>
  <c r="E552" i="22"/>
  <c r="A552" i="22"/>
  <c r="B552" i="22" s="1"/>
  <c r="C552" i="22" s="1"/>
  <c r="W551" i="22"/>
  <c r="U551" i="22"/>
  <c r="S551" i="22"/>
  <c r="R551" i="22"/>
  <c r="L551" i="22"/>
  <c r="I551" i="22"/>
  <c r="F551" i="22"/>
  <c r="E551" i="22"/>
  <c r="A551" i="22"/>
  <c r="B551" i="22" s="1"/>
  <c r="C551" i="22" s="1"/>
  <c r="W550" i="22"/>
  <c r="U550" i="22"/>
  <c r="S550" i="22"/>
  <c r="R550" i="22"/>
  <c r="L550" i="22"/>
  <c r="I550" i="22"/>
  <c r="F550" i="22"/>
  <c r="E550" i="22"/>
  <c r="A550" i="22"/>
  <c r="B550" i="22" s="1"/>
  <c r="C550" i="22" s="1"/>
  <c r="W549" i="22"/>
  <c r="U549" i="22"/>
  <c r="S549" i="22"/>
  <c r="R549" i="22"/>
  <c r="L549" i="22"/>
  <c r="I549" i="22"/>
  <c r="F549" i="22"/>
  <c r="E549" i="22"/>
  <c r="A549" i="22"/>
  <c r="B549" i="22" s="1"/>
  <c r="C549" i="22" s="1"/>
  <c r="W548" i="22"/>
  <c r="U548" i="22"/>
  <c r="S548" i="22"/>
  <c r="R548" i="22"/>
  <c r="L548" i="22"/>
  <c r="I548" i="22"/>
  <c r="F548" i="22"/>
  <c r="E548" i="22"/>
  <c r="A548" i="22"/>
  <c r="B548" i="22" s="1"/>
  <c r="C548" i="22" s="1"/>
  <c r="W547" i="22"/>
  <c r="U547" i="22"/>
  <c r="S547" i="22"/>
  <c r="R547" i="22"/>
  <c r="L547" i="22"/>
  <c r="I547" i="22"/>
  <c r="F547" i="22"/>
  <c r="E547" i="22"/>
  <c r="A547" i="22"/>
  <c r="B547" i="22" s="1"/>
  <c r="C547" i="22" s="1"/>
  <c r="W546" i="22"/>
  <c r="U546" i="22"/>
  <c r="S546" i="22"/>
  <c r="R546" i="22"/>
  <c r="L546" i="22"/>
  <c r="I546" i="22"/>
  <c r="F546" i="22"/>
  <c r="E546" i="22"/>
  <c r="A546" i="22"/>
  <c r="B546" i="22" s="1"/>
  <c r="C546" i="22" s="1"/>
  <c r="W545" i="22"/>
  <c r="U545" i="22"/>
  <c r="S545" i="22"/>
  <c r="R545" i="22"/>
  <c r="L545" i="22"/>
  <c r="I545" i="22"/>
  <c r="F545" i="22"/>
  <c r="E545" i="22"/>
  <c r="A545" i="22"/>
  <c r="B545" i="22" s="1"/>
  <c r="C545" i="22" s="1"/>
  <c r="W544" i="22"/>
  <c r="U544" i="22"/>
  <c r="S544" i="22"/>
  <c r="R544" i="22"/>
  <c r="L544" i="22"/>
  <c r="I544" i="22"/>
  <c r="F544" i="22"/>
  <c r="E544" i="22"/>
  <c r="A544" i="22"/>
  <c r="B544" i="22" s="1"/>
  <c r="C544" i="22" s="1"/>
  <c r="W543" i="22"/>
  <c r="U543" i="22"/>
  <c r="S543" i="22"/>
  <c r="R543" i="22"/>
  <c r="L543" i="22"/>
  <c r="I543" i="22"/>
  <c r="F543" i="22"/>
  <c r="E543" i="22"/>
  <c r="A543" i="22"/>
  <c r="B543" i="22" s="1"/>
  <c r="C543" i="22" s="1"/>
  <c r="W542" i="22"/>
  <c r="U542" i="22"/>
  <c r="S542" i="22"/>
  <c r="R542" i="22"/>
  <c r="L542" i="22"/>
  <c r="I542" i="22"/>
  <c r="F542" i="22"/>
  <c r="E542" i="22"/>
  <c r="A542" i="22"/>
  <c r="B542" i="22" s="1"/>
  <c r="C542" i="22" s="1"/>
  <c r="W541" i="22"/>
  <c r="U541" i="22"/>
  <c r="S541" i="22"/>
  <c r="R541" i="22"/>
  <c r="L541" i="22"/>
  <c r="I541" i="22"/>
  <c r="F541" i="22"/>
  <c r="E541" i="22"/>
  <c r="A541" i="22"/>
  <c r="B541" i="22" s="1"/>
  <c r="C541" i="22" s="1"/>
  <c r="W540" i="22"/>
  <c r="U540" i="22"/>
  <c r="S540" i="22"/>
  <c r="R540" i="22"/>
  <c r="L540" i="22"/>
  <c r="I540" i="22"/>
  <c r="F540" i="22"/>
  <c r="E540" i="22"/>
  <c r="A540" i="22"/>
  <c r="B540" i="22" s="1"/>
  <c r="C540" i="22" s="1"/>
  <c r="W539" i="22"/>
  <c r="U539" i="22"/>
  <c r="S539" i="22"/>
  <c r="R539" i="22"/>
  <c r="L539" i="22"/>
  <c r="I539" i="22"/>
  <c r="F539" i="22"/>
  <c r="E539" i="22"/>
  <c r="A539" i="22"/>
  <c r="B539" i="22" s="1"/>
  <c r="C539" i="22" s="1"/>
  <c r="W538" i="22"/>
  <c r="U538" i="22"/>
  <c r="S538" i="22"/>
  <c r="R538" i="22"/>
  <c r="L538" i="22"/>
  <c r="I538" i="22"/>
  <c r="F538" i="22"/>
  <c r="E538" i="22"/>
  <c r="A538" i="22"/>
  <c r="B538" i="22" s="1"/>
  <c r="C538" i="22" s="1"/>
  <c r="W537" i="22"/>
  <c r="U537" i="22"/>
  <c r="S537" i="22"/>
  <c r="R537" i="22"/>
  <c r="L537" i="22"/>
  <c r="I537" i="22"/>
  <c r="F537" i="22"/>
  <c r="E537" i="22"/>
  <c r="A537" i="22"/>
  <c r="B537" i="22" s="1"/>
  <c r="C537" i="22" s="1"/>
  <c r="W536" i="22"/>
  <c r="U536" i="22"/>
  <c r="S536" i="22"/>
  <c r="R536" i="22"/>
  <c r="L536" i="22"/>
  <c r="I536" i="22"/>
  <c r="F536" i="22"/>
  <c r="E536" i="22"/>
  <c r="A536" i="22"/>
  <c r="B536" i="22" s="1"/>
  <c r="C536" i="22" s="1"/>
  <c r="W535" i="22"/>
  <c r="U535" i="22"/>
  <c r="S535" i="22"/>
  <c r="R535" i="22"/>
  <c r="L535" i="22"/>
  <c r="I535" i="22"/>
  <c r="F535" i="22"/>
  <c r="E535" i="22"/>
  <c r="A535" i="22"/>
  <c r="B535" i="22" s="1"/>
  <c r="C535" i="22" s="1"/>
  <c r="W534" i="22"/>
  <c r="U534" i="22"/>
  <c r="S534" i="22"/>
  <c r="R534" i="22"/>
  <c r="L534" i="22"/>
  <c r="I534" i="22"/>
  <c r="F534" i="22"/>
  <c r="E534" i="22"/>
  <c r="A534" i="22"/>
  <c r="B534" i="22" s="1"/>
  <c r="C534" i="22" s="1"/>
  <c r="W533" i="22"/>
  <c r="U533" i="22"/>
  <c r="S533" i="22"/>
  <c r="R533" i="22"/>
  <c r="L533" i="22"/>
  <c r="I533" i="22"/>
  <c r="F533" i="22"/>
  <c r="E533" i="22"/>
  <c r="A533" i="22"/>
  <c r="B533" i="22" s="1"/>
  <c r="C533" i="22" s="1"/>
  <c r="W532" i="22"/>
  <c r="U532" i="22"/>
  <c r="S532" i="22"/>
  <c r="R532" i="22"/>
  <c r="L532" i="22"/>
  <c r="I532" i="22"/>
  <c r="F532" i="22"/>
  <c r="E532" i="22"/>
  <c r="B532" i="22"/>
  <c r="C532" i="22" s="1"/>
  <c r="A532" i="22"/>
  <c r="W531" i="22"/>
  <c r="U531" i="22"/>
  <c r="S531" i="22"/>
  <c r="R531" i="22"/>
  <c r="L531" i="22"/>
  <c r="I531" i="22"/>
  <c r="F531" i="22"/>
  <c r="E531" i="22"/>
  <c r="A531" i="22"/>
  <c r="B531" i="22" s="1"/>
  <c r="C531" i="22" s="1"/>
  <c r="W530" i="22"/>
  <c r="U530" i="22"/>
  <c r="S530" i="22"/>
  <c r="R530" i="22"/>
  <c r="L530" i="22"/>
  <c r="I530" i="22"/>
  <c r="F530" i="22"/>
  <c r="E530" i="22"/>
  <c r="A530" i="22"/>
  <c r="B530" i="22" s="1"/>
  <c r="C530" i="22" s="1"/>
  <c r="W529" i="22"/>
  <c r="U529" i="22"/>
  <c r="S529" i="22"/>
  <c r="R529" i="22"/>
  <c r="L529" i="22"/>
  <c r="I529" i="22"/>
  <c r="F529" i="22"/>
  <c r="E529" i="22"/>
  <c r="A529" i="22"/>
  <c r="B529" i="22" s="1"/>
  <c r="C529" i="22" s="1"/>
  <c r="W528" i="22"/>
  <c r="U528" i="22"/>
  <c r="S528" i="22"/>
  <c r="R528" i="22"/>
  <c r="L528" i="22"/>
  <c r="I528" i="22"/>
  <c r="F528" i="22"/>
  <c r="E528" i="22"/>
  <c r="A528" i="22"/>
  <c r="B528" i="22" s="1"/>
  <c r="C528" i="22" s="1"/>
  <c r="W527" i="22"/>
  <c r="U527" i="22"/>
  <c r="S527" i="22"/>
  <c r="R527" i="22"/>
  <c r="L527" i="22"/>
  <c r="I527" i="22"/>
  <c r="F527" i="22"/>
  <c r="E527" i="22"/>
  <c r="A527" i="22"/>
  <c r="B527" i="22" s="1"/>
  <c r="C527" i="22" s="1"/>
  <c r="W526" i="22"/>
  <c r="U526" i="22"/>
  <c r="S526" i="22"/>
  <c r="R526" i="22"/>
  <c r="L526" i="22"/>
  <c r="I526" i="22"/>
  <c r="F526" i="22"/>
  <c r="E526" i="22"/>
  <c r="A526" i="22"/>
  <c r="B526" i="22" s="1"/>
  <c r="C526" i="22" s="1"/>
  <c r="W525" i="22"/>
  <c r="U525" i="22"/>
  <c r="S525" i="22"/>
  <c r="R525" i="22"/>
  <c r="L525" i="22"/>
  <c r="I525" i="22"/>
  <c r="F525" i="22"/>
  <c r="E525" i="22"/>
  <c r="A525" i="22"/>
  <c r="B525" i="22" s="1"/>
  <c r="C525" i="22" s="1"/>
  <c r="W524" i="22"/>
  <c r="U524" i="22"/>
  <c r="S524" i="22"/>
  <c r="R524" i="22"/>
  <c r="L524" i="22"/>
  <c r="I524" i="22"/>
  <c r="F524" i="22"/>
  <c r="E524" i="22"/>
  <c r="A524" i="22"/>
  <c r="B524" i="22" s="1"/>
  <c r="C524" i="22" s="1"/>
  <c r="W523" i="22"/>
  <c r="U523" i="22"/>
  <c r="S523" i="22"/>
  <c r="R523" i="22"/>
  <c r="L523" i="22"/>
  <c r="I523" i="22"/>
  <c r="F523" i="22"/>
  <c r="E523" i="22"/>
  <c r="A523" i="22"/>
  <c r="B523" i="22" s="1"/>
  <c r="C523" i="22" s="1"/>
  <c r="W522" i="22"/>
  <c r="U522" i="22"/>
  <c r="S522" i="22"/>
  <c r="R522" i="22"/>
  <c r="L522" i="22"/>
  <c r="I522" i="22"/>
  <c r="F522" i="22"/>
  <c r="E522" i="22"/>
  <c r="A522" i="22"/>
  <c r="B522" i="22" s="1"/>
  <c r="C522" i="22" s="1"/>
  <c r="W521" i="22"/>
  <c r="U521" i="22"/>
  <c r="S521" i="22"/>
  <c r="R521" i="22"/>
  <c r="L521" i="22"/>
  <c r="I521" i="22"/>
  <c r="F521" i="22"/>
  <c r="E521" i="22"/>
  <c r="A521" i="22"/>
  <c r="B521" i="22" s="1"/>
  <c r="C521" i="22" s="1"/>
  <c r="W520" i="22"/>
  <c r="U520" i="22"/>
  <c r="S520" i="22"/>
  <c r="R520" i="22"/>
  <c r="L520" i="22"/>
  <c r="I520" i="22"/>
  <c r="F520" i="22"/>
  <c r="E520" i="22"/>
  <c r="A520" i="22"/>
  <c r="B520" i="22" s="1"/>
  <c r="C520" i="22" s="1"/>
  <c r="W519" i="22"/>
  <c r="U519" i="22"/>
  <c r="S519" i="22"/>
  <c r="R519" i="22"/>
  <c r="L519" i="22"/>
  <c r="I519" i="22"/>
  <c r="F519" i="22"/>
  <c r="E519" i="22"/>
  <c r="A519" i="22"/>
  <c r="B519" i="22" s="1"/>
  <c r="C519" i="22" s="1"/>
  <c r="W518" i="22"/>
  <c r="U518" i="22"/>
  <c r="S518" i="22"/>
  <c r="R518" i="22"/>
  <c r="L518" i="22"/>
  <c r="I518" i="22"/>
  <c r="F518" i="22"/>
  <c r="E518" i="22"/>
  <c r="A518" i="22"/>
  <c r="B518" i="22" s="1"/>
  <c r="C518" i="22" s="1"/>
  <c r="W517" i="22"/>
  <c r="U517" i="22"/>
  <c r="S517" i="22"/>
  <c r="R517" i="22"/>
  <c r="L517" i="22"/>
  <c r="I517" i="22"/>
  <c r="F517" i="22"/>
  <c r="E517" i="22"/>
  <c r="B517" i="22"/>
  <c r="C517" i="22" s="1"/>
  <c r="A517" i="22"/>
  <c r="W516" i="22"/>
  <c r="U516" i="22"/>
  <c r="S516" i="22"/>
  <c r="R516" i="22"/>
  <c r="L516" i="22"/>
  <c r="I516" i="22"/>
  <c r="F516" i="22"/>
  <c r="E516" i="22"/>
  <c r="A516" i="22"/>
  <c r="B516" i="22" s="1"/>
  <c r="C516" i="22" s="1"/>
  <c r="W515" i="22"/>
  <c r="U515" i="22"/>
  <c r="S515" i="22"/>
  <c r="R515" i="22"/>
  <c r="L515" i="22"/>
  <c r="I515" i="22"/>
  <c r="F515" i="22"/>
  <c r="E515" i="22"/>
  <c r="A515" i="22"/>
  <c r="B515" i="22" s="1"/>
  <c r="C515" i="22" s="1"/>
  <c r="W514" i="22"/>
  <c r="U514" i="22"/>
  <c r="S514" i="22"/>
  <c r="R514" i="22"/>
  <c r="L514" i="22"/>
  <c r="I514" i="22"/>
  <c r="F514" i="22"/>
  <c r="E514" i="22"/>
  <c r="A514" i="22"/>
  <c r="B514" i="22" s="1"/>
  <c r="C514" i="22" s="1"/>
  <c r="W513" i="22"/>
  <c r="U513" i="22"/>
  <c r="S513" i="22"/>
  <c r="R513" i="22"/>
  <c r="L513" i="22"/>
  <c r="I513" i="22"/>
  <c r="F513" i="22"/>
  <c r="E513" i="22"/>
  <c r="B513" i="22"/>
  <c r="C513" i="22" s="1"/>
  <c r="A513" i="22"/>
  <c r="W512" i="22"/>
  <c r="U512" i="22"/>
  <c r="S512" i="22"/>
  <c r="R512" i="22"/>
  <c r="L512" i="22"/>
  <c r="I512" i="22"/>
  <c r="F512" i="22"/>
  <c r="E512" i="22"/>
  <c r="A512" i="22"/>
  <c r="B512" i="22" s="1"/>
  <c r="C512" i="22" s="1"/>
  <c r="W511" i="22"/>
  <c r="U511" i="22"/>
  <c r="S511" i="22"/>
  <c r="R511" i="22"/>
  <c r="L511" i="22"/>
  <c r="I511" i="22"/>
  <c r="F511" i="22"/>
  <c r="E511" i="22"/>
  <c r="A511" i="22"/>
  <c r="B511" i="22" s="1"/>
  <c r="C511" i="22" s="1"/>
  <c r="W510" i="22"/>
  <c r="U510" i="22"/>
  <c r="S510" i="22"/>
  <c r="R510" i="22"/>
  <c r="L510" i="22"/>
  <c r="I510" i="22"/>
  <c r="F510" i="22"/>
  <c r="E510" i="22"/>
  <c r="A510" i="22"/>
  <c r="B510" i="22" s="1"/>
  <c r="C510" i="22" s="1"/>
  <c r="W509" i="22"/>
  <c r="U509" i="22"/>
  <c r="S509" i="22"/>
  <c r="R509" i="22"/>
  <c r="L509" i="22"/>
  <c r="I509" i="22"/>
  <c r="F509" i="22"/>
  <c r="E509" i="22"/>
  <c r="A509" i="22"/>
  <c r="B509" i="22" s="1"/>
  <c r="C509" i="22" s="1"/>
  <c r="W508" i="22"/>
  <c r="U508" i="22"/>
  <c r="S508" i="22"/>
  <c r="R508" i="22"/>
  <c r="L508" i="22"/>
  <c r="I508" i="22"/>
  <c r="F508" i="22"/>
  <c r="E508" i="22"/>
  <c r="A508" i="22"/>
  <c r="B508" i="22" s="1"/>
  <c r="C508" i="22" s="1"/>
  <c r="W507" i="22"/>
  <c r="U507" i="22"/>
  <c r="S507" i="22"/>
  <c r="R507" i="22"/>
  <c r="L507" i="22"/>
  <c r="I507" i="22"/>
  <c r="F507" i="22"/>
  <c r="E507" i="22"/>
  <c r="A507" i="22"/>
  <c r="B507" i="22" s="1"/>
  <c r="C507" i="22" s="1"/>
  <c r="W506" i="22"/>
  <c r="U506" i="22"/>
  <c r="S506" i="22"/>
  <c r="R506" i="22"/>
  <c r="L506" i="22"/>
  <c r="I506" i="22"/>
  <c r="F506" i="22"/>
  <c r="E506" i="22"/>
  <c r="A506" i="22"/>
  <c r="B506" i="22" s="1"/>
  <c r="C506" i="22" s="1"/>
  <c r="W505" i="22"/>
  <c r="U505" i="22"/>
  <c r="S505" i="22"/>
  <c r="R505" i="22"/>
  <c r="L505" i="22"/>
  <c r="I505" i="22"/>
  <c r="F505" i="22"/>
  <c r="E505" i="22"/>
  <c r="A505" i="22"/>
  <c r="B505" i="22" s="1"/>
  <c r="C505" i="22" s="1"/>
  <c r="W504" i="22"/>
  <c r="U504" i="22"/>
  <c r="S504" i="22"/>
  <c r="R504" i="22"/>
  <c r="L504" i="22"/>
  <c r="I504" i="22"/>
  <c r="F504" i="22"/>
  <c r="E504" i="22"/>
  <c r="A504" i="22"/>
  <c r="B504" i="22" s="1"/>
  <c r="C504" i="22" s="1"/>
  <c r="W503" i="22"/>
  <c r="U503" i="22"/>
  <c r="S503" i="22"/>
  <c r="R503" i="22"/>
  <c r="L503" i="22"/>
  <c r="I503" i="22"/>
  <c r="F503" i="22"/>
  <c r="E503" i="22"/>
  <c r="A503" i="22"/>
  <c r="B503" i="22" s="1"/>
  <c r="C503" i="22" s="1"/>
  <c r="W502" i="22"/>
  <c r="U502" i="22"/>
  <c r="S502" i="22"/>
  <c r="R502" i="22"/>
  <c r="L502" i="22"/>
  <c r="I502" i="22"/>
  <c r="F502" i="22"/>
  <c r="E502" i="22"/>
  <c r="A502" i="22"/>
  <c r="B502" i="22" s="1"/>
  <c r="C502" i="22" s="1"/>
  <c r="W501" i="22"/>
  <c r="U501" i="22"/>
  <c r="S501" i="22"/>
  <c r="R501" i="22"/>
  <c r="L501" i="22"/>
  <c r="I501" i="22"/>
  <c r="F501" i="22"/>
  <c r="E501" i="22"/>
  <c r="A501" i="22"/>
  <c r="B501" i="22" s="1"/>
  <c r="C501" i="22" s="1"/>
  <c r="W500" i="22"/>
  <c r="U500" i="22"/>
  <c r="S500" i="22"/>
  <c r="R500" i="22"/>
  <c r="L500" i="22"/>
  <c r="I500" i="22"/>
  <c r="F500" i="22"/>
  <c r="E500" i="22"/>
  <c r="B500" i="22"/>
  <c r="C500" i="22" s="1"/>
  <c r="A500" i="22"/>
  <c r="W499" i="22"/>
  <c r="U499" i="22"/>
  <c r="S499" i="22"/>
  <c r="R499" i="22"/>
  <c r="L499" i="22"/>
  <c r="I499" i="22"/>
  <c r="F499" i="22"/>
  <c r="E499" i="22"/>
  <c r="B499" i="22"/>
  <c r="C499" i="22" s="1"/>
  <c r="A499" i="22"/>
  <c r="W498" i="22"/>
  <c r="U498" i="22"/>
  <c r="S498" i="22"/>
  <c r="R498" i="22"/>
  <c r="L498" i="22"/>
  <c r="I498" i="22"/>
  <c r="F498" i="22"/>
  <c r="E498" i="22"/>
  <c r="A498" i="22"/>
  <c r="B498" i="22" s="1"/>
  <c r="C498" i="22" s="1"/>
  <c r="W497" i="22"/>
  <c r="U497" i="22"/>
  <c r="S497" i="22"/>
  <c r="R497" i="22"/>
  <c r="L497" i="22"/>
  <c r="I497" i="22"/>
  <c r="F497" i="22"/>
  <c r="E497" i="22"/>
  <c r="B497" i="22"/>
  <c r="C497" i="22" s="1"/>
  <c r="A497" i="22"/>
  <c r="W496" i="22"/>
  <c r="U496" i="22"/>
  <c r="S496" i="22"/>
  <c r="R496" i="22"/>
  <c r="L496" i="22"/>
  <c r="I496" i="22"/>
  <c r="F496" i="22"/>
  <c r="E496" i="22"/>
  <c r="A496" i="22"/>
  <c r="B496" i="22" s="1"/>
  <c r="C496" i="22" s="1"/>
  <c r="W495" i="22"/>
  <c r="U495" i="22"/>
  <c r="S495" i="22"/>
  <c r="R495" i="22"/>
  <c r="L495" i="22"/>
  <c r="I495" i="22"/>
  <c r="F495" i="22"/>
  <c r="E495" i="22"/>
  <c r="A495" i="22"/>
  <c r="B495" i="22" s="1"/>
  <c r="C495" i="22" s="1"/>
  <c r="W494" i="22"/>
  <c r="U494" i="22"/>
  <c r="S494" i="22"/>
  <c r="R494" i="22"/>
  <c r="L494" i="22"/>
  <c r="I494" i="22"/>
  <c r="F494" i="22"/>
  <c r="E494" i="22"/>
  <c r="A494" i="22"/>
  <c r="B494" i="22" s="1"/>
  <c r="C494" i="22" s="1"/>
  <c r="W493" i="22"/>
  <c r="U493" i="22"/>
  <c r="S493" i="22"/>
  <c r="R493" i="22"/>
  <c r="L493" i="22"/>
  <c r="I493" i="22"/>
  <c r="F493" i="22"/>
  <c r="E493" i="22"/>
  <c r="A493" i="22"/>
  <c r="B493" i="22" s="1"/>
  <c r="C493" i="22" s="1"/>
  <c r="W492" i="22"/>
  <c r="U492" i="22"/>
  <c r="S492" i="22"/>
  <c r="R492" i="22"/>
  <c r="L492" i="22"/>
  <c r="I492" i="22"/>
  <c r="F492" i="22"/>
  <c r="E492" i="22"/>
  <c r="A492" i="22"/>
  <c r="B492" i="22" s="1"/>
  <c r="C492" i="22" s="1"/>
  <c r="W491" i="22"/>
  <c r="U491" i="22"/>
  <c r="S491" i="22"/>
  <c r="R491" i="22"/>
  <c r="L491" i="22"/>
  <c r="I491" i="22"/>
  <c r="F491" i="22"/>
  <c r="E491" i="22"/>
  <c r="A491" i="22"/>
  <c r="B491" i="22" s="1"/>
  <c r="C491" i="22" s="1"/>
  <c r="W490" i="22"/>
  <c r="U490" i="22"/>
  <c r="S490" i="22"/>
  <c r="R490" i="22"/>
  <c r="L490" i="22"/>
  <c r="I490" i="22"/>
  <c r="F490" i="22"/>
  <c r="E490" i="22"/>
  <c r="A490" i="22"/>
  <c r="B490" i="22" s="1"/>
  <c r="C490" i="22" s="1"/>
  <c r="W489" i="22"/>
  <c r="U489" i="22"/>
  <c r="S489" i="22"/>
  <c r="R489" i="22"/>
  <c r="L489" i="22"/>
  <c r="I489" i="22"/>
  <c r="F489" i="22"/>
  <c r="E489" i="22"/>
  <c r="A489" i="22"/>
  <c r="B489" i="22" s="1"/>
  <c r="C489" i="22" s="1"/>
  <c r="W488" i="22"/>
  <c r="U488" i="22"/>
  <c r="S488" i="22"/>
  <c r="R488" i="22"/>
  <c r="L488" i="22"/>
  <c r="I488" i="22"/>
  <c r="F488" i="22"/>
  <c r="E488" i="22"/>
  <c r="A488" i="22"/>
  <c r="B488" i="22" s="1"/>
  <c r="C488" i="22" s="1"/>
  <c r="W487" i="22"/>
  <c r="U487" i="22"/>
  <c r="S487" i="22"/>
  <c r="R487" i="22"/>
  <c r="L487" i="22"/>
  <c r="I487" i="22"/>
  <c r="F487" i="22"/>
  <c r="E487" i="22"/>
  <c r="A487" i="22"/>
  <c r="B487" i="22" s="1"/>
  <c r="C487" i="22" s="1"/>
  <c r="W486" i="22"/>
  <c r="U486" i="22"/>
  <c r="S486" i="22"/>
  <c r="R486" i="22"/>
  <c r="L486" i="22"/>
  <c r="I486" i="22"/>
  <c r="F486" i="22"/>
  <c r="E486" i="22"/>
  <c r="A486" i="22"/>
  <c r="B486" i="22" s="1"/>
  <c r="C486" i="22" s="1"/>
  <c r="W485" i="22"/>
  <c r="U485" i="22"/>
  <c r="S485" i="22"/>
  <c r="R485" i="22"/>
  <c r="L485" i="22"/>
  <c r="I485" i="22"/>
  <c r="F485" i="22"/>
  <c r="E485" i="22"/>
  <c r="B485" i="22"/>
  <c r="C485" i="22" s="1"/>
  <c r="A485" i="22"/>
  <c r="W484" i="22"/>
  <c r="U484" i="22"/>
  <c r="S484" i="22"/>
  <c r="R484" i="22"/>
  <c r="L484" i="22"/>
  <c r="I484" i="22"/>
  <c r="F484" i="22"/>
  <c r="E484" i="22"/>
  <c r="A484" i="22"/>
  <c r="B484" i="22" s="1"/>
  <c r="C484" i="22" s="1"/>
  <c r="W483" i="22"/>
  <c r="U483" i="22"/>
  <c r="S483" i="22"/>
  <c r="R483" i="22"/>
  <c r="L483" i="22"/>
  <c r="I483" i="22"/>
  <c r="F483" i="22"/>
  <c r="E483" i="22"/>
  <c r="A483" i="22"/>
  <c r="B483" i="22" s="1"/>
  <c r="C483" i="22" s="1"/>
  <c r="W482" i="22"/>
  <c r="U482" i="22"/>
  <c r="S482" i="22"/>
  <c r="R482" i="22"/>
  <c r="L482" i="22"/>
  <c r="I482" i="22"/>
  <c r="F482" i="22"/>
  <c r="E482" i="22"/>
  <c r="A482" i="22"/>
  <c r="B482" i="22" s="1"/>
  <c r="C482" i="22" s="1"/>
  <c r="W481" i="22"/>
  <c r="U481" i="22"/>
  <c r="S481" i="22"/>
  <c r="R481" i="22"/>
  <c r="L481" i="22"/>
  <c r="I481" i="22"/>
  <c r="F481" i="22"/>
  <c r="E481" i="22"/>
  <c r="A481" i="22"/>
  <c r="B481" i="22" s="1"/>
  <c r="C481" i="22" s="1"/>
  <c r="W480" i="22"/>
  <c r="U480" i="22"/>
  <c r="S480" i="22"/>
  <c r="R480" i="22"/>
  <c r="L480" i="22"/>
  <c r="I480" i="22"/>
  <c r="F480" i="22"/>
  <c r="E480" i="22"/>
  <c r="A480" i="22"/>
  <c r="B480" i="22" s="1"/>
  <c r="C480" i="22" s="1"/>
  <c r="W479" i="22"/>
  <c r="U479" i="22"/>
  <c r="S479" i="22"/>
  <c r="R479" i="22"/>
  <c r="L479" i="22"/>
  <c r="I479" i="22"/>
  <c r="F479" i="22"/>
  <c r="E479" i="22"/>
  <c r="A479" i="22"/>
  <c r="B479" i="22" s="1"/>
  <c r="C479" i="22" s="1"/>
  <c r="W478" i="22"/>
  <c r="U478" i="22"/>
  <c r="S478" i="22"/>
  <c r="R478" i="22"/>
  <c r="L478" i="22"/>
  <c r="I478" i="22"/>
  <c r="F478" i="22"/>
  <c r="E478" i="22"/>
  <c r="A478" i="22"/>
  <c r="B478" i="22" s="1"/>
  <c r="C478" i="22" s="1"/>
  <c r="W477" i="22"/>
  <c r="U477" i="22"/>
  <c r="S477" i="22"/>
  <c r="R477" i="22"/>
  <c r="L477" i="22"/>
  <c r="I477" i="22"/>
  <c r="F477" i="22"/>
  <c r="E477" i="22"/>
  <c r="A477" i="22"/>
  <c r="B477" i="22" s="1"/>
  <c r="C477" i="22" s="1"/>
  <c r="W476" i="22"/>
  <c r="U476" i="22"/>
  <c r="S476" i="22"/>
  <c r="R476" i="22"/>
  <c r="L476" i="22"/>
  <c r="I476" i="22"/>
  <c r="F476" i="22"/>
  <c r="E476" i="22"/>
  <c r="A476" i="22"/>
  <c r="B476" i="22" s="1"/>
  <c r="C476" i="22" s="1"/>
  <c r="W475" i="22"/>
  <c r="U475" i="22"/>
  <c r="S475" i="22"/>
  <c r="R475" i="22"/>
  <c r="L475" i="22"/>
  <c r="I475" i="22"/>
  <c r="F475" i="22"/>
  <c r="E475" i="22"/>
  <c r="A475" i="22"/>
  <c r="B475" i="22" s="1"/>
  <c r="C475" i="22" s="1"/>
  <c r="W474" i="22"/>
  <c r="U474" i="22"/>
  <c r="S474" i="22"/>
  <c r="R474" i="22"/>
  <c r="L474" i="22"/>
  <c r="I474" i="22"/>
  <c r="F474" i="22"/>
  <c r="E474" i="22"/>
  <c r="A474" i="22"/>
  <c r="B474" i="22" s="1"/>
  <c r="C474" i="22" s="1"/>
  <c r="W473" i="22"/>
  <c r="U473" i="22"/>
  <c r="S473" i="22"/>
  <c r="R473" i="22"/>
  <c r="L473" i="22"/>
  <c r="I473" i="22"/>
  <c r="F473" i="22"/>
  <c r="E473" i="22"/>
  <c r="A473" i="22"/>
  <c r="B473" i="22" s="1"/>
  <c r="C473" i="22" s="1"/>
  <c r="W472" i="22"/>
  <c r="U472" i="22"/>
  <c r="S472" i="22"/>
  <c r="R472" i="22"/>
  <c r="L472" i="22"/>
  <c r="I472" i="22"/>
  <c r="F472" i="22"/>
  <c r="E472" i="22"/>
  <c r="A472" i="22"/>
  <c r="B472" i="22" s="1"/>
  <c r="C472" i="22" s="1"/>
  <c r="W471" i="22"/>
  <c r="U471" i="22"/>
  <c r="S471" i="22"/>
  <c r="R471" i="22"/>
  <c r="L471" i="22"/>
  <c r="I471" i="22"/>
  <c r="F471" i="22"/>
  <c r="E471" i="22"/>
  <c r="A471" i="22"/>
  <c r="B471" i="22" s="1"/>
  <c r="C471" i="22" s="1"/>
  <c r="W470" i="22"/>
  <c r="U470" i="22"/>
  <c r="S470" i="22"/>
  <c r="R470" i="22"/>
  <c r="L470" i="22"/>
  <c r="I470" i="22"/>
  <c r="F470" i="22"/>
  <c r="E470" i="22"/>
  <c r="A470" i="22"/>
  <c r="B470" i="22" s="1"/>
  <c r="C470" i="22" s="1"/>
  <c r="W469" i="22"/>
  <c r="U469" i="22"/>
  <c r="S469" i="22"/>
  <c r="R469" i="22"/>
  <c r="L469" i="22"/>
  <c r="I469" i="22"/>
  <c r="F469" i="22"/>
  <c r="E469" i="22"/>
  <c r="A469" i="22"/>
  <c r="B469" i="22" s="1"/>
  <c r="C469" i="22" s="1"/>
  <c r="W468" i="22"/>
  <c r="U468" i="22"/>
  <c r="S468" i="22"/>
  <c r="R468" i="22"/>
  <c r="L468" i="22"/>
  <c r="I468" i="22"/>
  <c r="F468" i="22"/>
  <c r="E468" i="22"/>
  <c r="B468" i="22"/>
  <c r="C468" i="22" s="1"/>
  <c r="A468" i="22"/>
  <c r="W467" i="22"/>
  <c r="U467" i="22"/>
  <c r="S467" i="22"/>
  <c r="R467" i="22"/>
  <c r="L467" i="22"/>
  <c r="I467" i="22"/>
  <c r="F467" i="22"/>
  <c r="E467" i="22"/>
  <c r="A467" i="22"/>
  <c r="B467" i="22" s="1"/>
  <c r="C467" i="22" s="1"/>
  <c r="W466" i="22"/>
  <c r="U466" i="22"/>
  <c r="S466" i="22"/>
  <c r="R466" i="22"/>
  <c r="L466" i="22"/>
  <c r="I466" i="22"/>
  <c r="F466" i="22"/>
  <c r="E466" i="22"/>
  <c r="A466" i="22"/>
  <c r="B466" i="22" s="1"/>
  <c r="C466" i="22" s="1"/>
  <c r="W465" i="22"/>
  <c r="U465" i="22"/>
  <c r="S465" i="22"/>
  <c r="R465" i="22"/>
  <c r="L465" i="22"/>
  <c r="I465" i="22"/>
  <c r="F465" i="22"/>
  <c r="E465" i="22"/>
  <c r="B465" i="22"/>
  <c r="C465" i="22" s="1"/>
  <c r="A465" i="22"/>
  <c r="W464" i="22"/>
  <c r="U464" i="22"/>
  <c r="S464" i="22"/>
  <c r="R464" i="22"/>
  <c r="L464" i="22"/>
  <c r="I464" i="22"/>
  <c r="F464" i="22"/>
  <c r="E464" i="22"/>
  <c r="A464" i="22"/>
  <c r="B464" i="22" s="1"/>
  <c r="C464" i="22" s="1"/>
  <c r="W463" i="22"/>
  <c r="U463" i="22"/>
  <c r="S463" i="22"/>
  <c r="R463" i="22"/>
  <c r="L463" i="22"/>
  <c r="I463" i="22"/>
  <c r="F463" i="22"/>
  <c r="E463" i="22"/>
  <c r="A463" i="22"/>
  <c r="B463" i="22" s="1"/>
  <c r="C463" i="22" s="1"/>
  <c r="W462" i="22"/>
  <c r="U462" i="22"/>
  <c r="S462" i="22"/>
  <c r="R462" i="22"/>
  <c r="L462" i="22"/>
  <c r="I462" i="22"/>
  <c r="F462" i="22"/>
  <c r="E462" i="22"/>
  <c r="A462" i="22"/>
  <c r="B462" i="22" s="1"/>
  <c r="C462" i="22" s="1"/>
  <c r="W461" i="22"/>
  <c r="U461" i="22"/>
  <c r="S461" i="22"/>
  <c r="R461" i="22"/>
  <c r="L461" i="22"/>
  <c r="I461" i="22"/>
  <c r="F461" i="22"/>
  <c r="E461" i="22"/>
  <c r="A461" i="22"/>
  <c r="B461" i="22" s="1"/>
  <c r="C461" i="22" s="1"/>
  <c r="W460" i="22"/>
  <c r="U460" i="22"/>
  <c r="S460" i="22"/>
  <c r="R460" i="22"/>
  <c r="L460" i="22"/>
  <c r="I460" i="22"/>
  <c r="F460" i="22"/>
  <c r="E460" i="22"/>
  <c r="A460" i="22"/>
  <c r="B460" i="22" s="1"/>
  <c r="C460" i="22" s="1"/>
  <c r="W459" i="22"/>
  <c r="U459" i="22"/>
  <c r="S459" i="22"/>
  <c r="R459" i="22"/>
  <c r="L459" i="22"/>
  <c r="I459" i="22"/>
  <c r="F459" i="22"/>
  <c r="E459" i="22"/>
  <c r="A459" i="22"/>
  <c r="B459" i="22" s="1"/>
  <c r="C459" i="22" s="1"/>
  <c r="W458" i="22"/>
  <c r="U458" i="22"/>
  <c r="S458" i="22"/>
  <c r="R458" i="22"/>
  <c r="L458" i="22"/>
  <c r="I458" i="22"/>
  <c r="F458" i="22"/>
  <c r="E458" i="22"/>
  <c r="A458" i="22"/>
  <c r="B458" i="22" s="1"/>
  <c r="C458" i="22" s="1"/>
  <c r="W457" i="22"/>
  <c r="U457" i="22"/>
  <c r="S457" i="22"/>
  <c r="R457" i="22"/>
  <c r="L457" i="22"/>
  <c r="I457" i="22"/>
  <c r="F457" i="22"/>
  <c r="E457" i="22"/>
  <c r="A457" i="22"/>
  <c r="B457" i="22" s="1"/>
  <c r="C457" i="22" s="1"/>
  <c r="W456" i="22"/>
  <c r="U456" i="22"/>
  <c r="S456" i="22"/>
  <c r="R456" i="22"/>
  <c r="L456" i="22"/>
  <c r="I456" i="22"/>
  <c r="F456" i="22"/>
  <c r="E456" i="22"/>
  <c r="A456" i="22"/>
  <c r="B456" i="22" s="1"/>
  <c r="C456" i="22" s="1"/>
  <c r="W455" i="22"/>
  <c r="U455" i="22"/>
  <c r="S455" i="22"/>
  <c r="R455" i="22"/>
  <c r="L455" i="22"/>
  <c r="I455" i="22"/>
  <c r="F455" i="22"/>
  <c r="E455" i="22"/>
  <c r="A455" i="22"/>
  <c r="B455" i="22" s="1"/>
  <c r="C455" i="22" s="1"/>
  <c r="W454" i="22"/>
  <c r="U454" i="22"/>
  <c r="S454" i="22"/>
  <c r="R454" i="22"/>
  <c r="L454" i="22"/>
  <c r="I454" i="22"/>
  <c r="F454" i="22"/>
  <c r="E454" i="22"/>
  <c r="A454" i="22"/>
  <c r="B454" i="22" s="1"/>
  <c r="C454" i="22" s="1"/>
  <c r="W453" i="22"/>
  <c r="U453" i="22"/>
  <c r="S453" i="22"/>
  <c r="R453" i="22"/>
  <c r="L453" i="22"/>
  <c r="I453" i="22"/>
  <c r="F453" i="22"/>
  <c r="E453" i="22"/>
  <c r="A453" i="22"/>
  <c r="B453" i="22" s="1"/>
  <c r="C453" i="22" s="1"/>
  <c r="W452" i="22"/>
  <c r="U452" i="22"/>
  <c r="S452" i="22"/>
  <c r="R452" i="22"/>
  <c r="L452" i="22"/>
  <c r="I452" i="22"/>
  <c r="F452" i="22"/>
  <c r="E452" i="22"/>
  <c r="A452" i="22"/>
  <c r="B452" i="22" s="1"/>
  <c r="C452" i="22" s="1"/>
  <c r="W451" i="22"/>
  <c r="U451" i="22"/>
  <c r="S451" i="22"/>
  <c r="R451" i="22"/>
  <c r="L451" i="22"/>
  <c r="I451" i="22"/>
  <c r="F451" i="22"/>
  <c r="E451" i="22"/>
  <c r="A451" i="22"/>
  <c r="B451" i="22" s="1"/>
  <c r="C451" i="22" s="1"/>
  <c r="W450" i="22"/>
  <c r="U450" i="22"/>
  <c r="S450" i="22"/>
  <c r="R450" i="22"/>
  <c r="L450" i="22"/>
  <c r="I450" i="22"/>
  <c r="F450" i="22"/>
  <c r="E450" i="22"/>
  <c r="A450" i="22"/>
  <c r="B450" i="22" s="1"/>
  <c r="C450" i="22" s="1"/>
  <c r="W449" i="22"/>
  <c r="U449" i="22"/>
  <c r="S449" i="22"/>
  <c r="R449" i="22"/>
  <c r="L449" i="22"/>
  <c r="I449" i="22"/>
  <c r="F449" i="22"/>
  <c r="E449" i="22"/>
  <c r="A449" i="22"/>
  <c r="B449" i="22" s="1"/>
  <c r="C449" i="22" s="1"/>
  <c r="W448" i="22"/>
  <c r="U448" i="22"/>
  <c r="S448" i="22"/>
  <c r="R448" i="22"/>
  <c r="L448" i="22"/>
  <c r="I448" i="22"/>
  <c r="F448" i="22"/>
  <c r="E448" i="22"/>
  <c r="A448" i="22"/>
  <c r="B448" i="22" s="1"/>
  <c r="C448" i="22" s="1"/>
  <c r="W447" i="22"/>
  <c r="U447" i="22"/>
  <c r="S447" i="22"/>
  <c r="R447" i="22"/>
  <c r="L447" i="22"/>
  <c r="I447" i="22"/>
  <c r="F447" i="22"/>
  <c r="E447" i="22"/>
  <c r="A447" i="22"/>
  <c r="B447" i="22" s="1"/>
  <c r="C447" i="22" s="1"/>
  <c r="W446" i="22"/>
  <c r="U446" i="22"/>
  <c r="S446" i="22"/>
  <c r="R446" i="22"/>
  <c r="L446" i="22"/>
  <c r="I446" i="22"/>
  <c r="F446" i="22"/>
  <c r="E446" i="22"/>
  <c r="A446" i="22"/>
  <c r="B446" i="22" s="1"/>
  <c r="C446" i="22" s="1"/>
  <c r="W445" i="22"/>
  <c r="U445" i="22"/>
  <c r="S445" i="22"/>
  <c r="R445" i="22"/>
  <c r="L445" i="22"/>
  <c r="I445" i="22"/>
  <c r="F445" i="22"/>
  <c r="E445" i="22"/>
  <c r="A445" i="22"/>
  <c r="B445" i="22" s="1"/>
  <c r="C445" i="22" s="1"/>
  <c r="W444" i="22"/>
  <c r="U444" i="22"/>
  <c r="S444" i="22"/>
  <c r="R444" i="22"/>
  <c r="L444" i="22"/>
  <c r="I444" i="22"/>
  <c r="F444" i="22"/>
  <c r="E444" i="22"/>
  <c r="A444" i="22"/>
  <c r="B444" i="22" s="1"/>
  <c r="C444" i="22" s="1"/>
  <c r="W443" i="22"/>
  <c r="U443" i="22"/>
  <c r="S443" i="22"/>
  <c r="R443" i="22"/>
  <c r="L443" i="22"/>
  <c r="I443" i="22"/>
  <c r="F443" i="22"/>
  <c r="E443" i="22"/>
  <c r="A443" i="22"/>
  <c r="B443" i="22" s="1"/>
  <c r="C443" i="22" s="1"/>
  <c r="W442" i="22"/>
  <c r="U442" i="22"/>
  <c r="S442" i="22"/>
  <c r="R442" i="22"/>
  <c r="L442" i="22"/>
  <c r="I442" i="22"/>
  <c r="F442" i="22"/>
  <c r="E442" i="22"/>
  <c r="A442" i="22"/>
  <c r="B442" i="22" s="1"/>
  <c r="C442" i="22" s="1"/>
  <c r="W441" i="22"/>
  <c r="U441" i="22"/>
  <c r="S441" i="22"/>
  <c r="R441" i="22"/>
  <c r="L441" i="22"/>
  <c r="I441" i="22"/>
  <c r="F441" i="22"/>
  <c r="E441" i="22"/>
  <c r="A441" i="22"/>
  <c r="B441" i="22" s="1"/>
  <c r="C441" i="22" s="1"/>
  <c r="W440" i="22"/>
  <c r="U440" i="22"/>
  <c r="S440" i="22"/>
  <c r="R440" i="22"/>
  <c r="L440" i="22"/>
  <c r="I440" i="22"/>
  <c r="F440" i="22"/>
  <c r="E440" i="22"/>
  <c r="A440" i="22"/>
  <c r="B440" i="22" s="1"/>
  <c r="C440" i="22" s="1"/>
  <c r="W439" i="22"/>
  <c r="U439" i="22"/>
  <c r="S439" i="22"/>
  <c r="R439" i="22"/>
  <c r="L439" i="22"/>
  <c r="I439" i="22"/>
  <c r="F439" i="22"/>
  <c r="E439" i="22"/>
  <c r="A439" i="22"/>
  <c r="B439" i="22" s="1"/>
  <c r="C439" i="22" s="1"/>
  <c r="W438" i="22"/>
  <c r="U438" i="22"/>
  <c r="S438" i="22"/>
  <c r="R438" i="22"/>
  <c r="L438" i="22"/>
  <c r="I438" i="22"/>
  <c r="F438" i="22"/>
  <c r="E438" i="22"/>
  <c r="A438" i="22"/>
  <c r="B438" i="22" s="1"/>
  <c r="C438" i="22" s="1"/>
  <c r="W437" i="22"/>
  <c r="U437" i="22"/>
  <c r="S437" i="22"/>
  <c r="R437" i="22"/>
  <c r="L437" i="22"/>
  <c r="I437" i="22"/>
  <c r="F437" i="22"/>
  <c r="E437" i="22"/>
  <c r="A437" i="22"/>
  <c r="B437" i="22" s="1"/>
  <c r="C437" i="22" s="1"/>
  <c r="W436" i="22"/>
  <c r="U436" i="22"/>
  <c r="S436" i="22"/>
  <c r="R436" i="22"/>
  <c r="L436" i="22"/>
  <c r="I436" i="22"/>
  <c r="F436" i="22"/>
  <c r="E436" i="22"/>
  <c r="A436" i="22"/>
  <c r="B436" i="22" s="1"/>
  <c r="C436" i="22" s="1"/>
  <c r="W435" i="22"/>
  <c r="U435" i="22"/>
  <c r="S435" i="22"/>
  <c r="R435" i="22"/>
  <c r="L435" i="22"/>
  <c r="I435" i="22"/>
  <c r="F435" i="22"/>
  <c r="E435" i="22"/>
  <c r="B435" i="22"/>
  <c r="C435" i="22" s="1"/>
  <c r="A435" i="22"/>
  <c r="W434" i="22"/>
  <c r="U434" i="22"/>
  <c r="S434" i="22"/>
  <c r="R434" i="22"/>
  <c r="L434" i="22"/>
  <c r="I434" i="22"/>
  <c r="F434" i="22"/>
  <c r="E434" i="22"/>
  <c r="A434" i="22"/>
  <c r="B434" i="22" s="1"/>
  <c r="C434" i="22" s="1"/>
  <c r="W433" i="22"/>
  <c r="U433" i="22"/>
  <c r="S433" i="22"/>
  <c r="R433" i="22"/>
  <c r="L433" i="22"/>
  <c r="I433" i="22"/>
  <c r="F433" i="22"/>
  <c r="E433" i="22"/>
  <c r="A433" i="22"/>
  <c r="B433" i="22" s="1"/>
  <c r="C433" i="22" s="1"/>
  <c r="W432" i="22"/>
  <c r="U432" i="22"/>
  <c r="S432" i="22"/>
  <c r="R432" i="22"/>
  <c r="L432" i="22"/>
  <c r="I432" i="22"/>
  <c r="F432" i="22"/>
  <c r="E432" i="22"/>
  <c r="A432" i="22"/>
  <c r="B432" i="22" s="1"/>
  <c r="C432" i="22" s="1"/>
  <c r="W431" i="22"/>
  <c r="U431" i="22"/>
  <c r="S431" i="22"/>
  <c r="R431" i="22"/>
  <c r="L431" i="22"/>
  <c r="I431" i="22"/>
  <c r="F431" i="22"/>
  <c r="E431" i="22"/>
  <c r="A431" i="22"/>
  <c r="B431" i="22" s="1"/>
  <c r="C431" i="22" s="1"/>
  <c r="W430" i="22"/>
  <c r="U430" i="22"/>
  <c r="S430" i="22"/>
  <c r="R430" i="22"/>
  <c r="L430" i="22"/>
  <c r="I430" i="22"/>
  <c r="F430" i="22"/>
  <c r="E430" i="22"/>
  <c r="A430" i="22"/>
  <c r="B430" i="22" s="1"/>
  <c r="C430" i="22" s="1"/>
  <c r="W429" i="22"/>
  <c r="U429" i="22"/>
  <c r="S429" i="22"/>
  <c r="R429" i="22"/>
  <c r="L429" i="22"/>
  <c r="I429" i="22"/>
  <c r="F429" i="22"/>
  <c r="E429" i="22"/>
  <c r="A429" i="22"/>
  <c r="B429" i="22" s="1"/>
  <c r="C429" i="22" s="1"/>
  <c r="W428" i="22"/>
  <c r="U428" i="22"/>
  <c r="S428" i="22"/>
  <c r="R428" i="22"/>
  <c r="L428" i="22"/>
  <c r="I428" i="22"/>
  <c r="F428" i="22"/>
  <c r="E428" i="22"/>
  <c r="A428" i="22"/>
  <c r="B428" i="22" s="1"/>
  <c r="C428" i="22" s="1"/>
  <c r="W427" i="22"/>
  <c r="U427" i="22"/>
  <c r="S427" i="22"/>
  <c r="R427" i="22"/>
  <c r="L427" i="22"/>
  <c r="I427" i="22"/>
  <c r="F427" i="22"/>
  <c r="E427" i="22"/>
  <c r="A427" i="22"/>
  <c r="B427" i="22" s="1"/>
  <c r="C427" i="22" s="1"/>
  <c r="W426" i="22"/>
  <c r="U426" i="22"/>
  <c r="S426" i="22"/>
  <c r="R426" i="22"/>
  <c r="L426" i="22"/>
  <c r="I426" i="22"/>
  <c r="F426" i="22"/>
  <c r="E426" i="22"/>
  <c r="A426" i="22"/>
  <c r="B426" i="22" s="1"/>
  <c r="C426" i="22" s="1"/>
  <c r="W425" i="22"/>
  <c r="U425" i="22"/>
  <c r="S425" i="22"/>
  <c r="R425" i="22"/>
  <c r="L425" i="22"/>
  <c r="I425" i="22"/>
  <c r="F425" i="22"/>
  <c r="E425" i="22"/>
  <c r="A425" i="22"/>
  <c r="B425" i="22" s="1"/>
  <c r="C425" i="22" s="1"/>
  <c r="W424" i="22"/>
  <c r="U424" i="22"/>
  <c r="S424" i="22"/>
  <c r="R424" i="22"/>
  <c r="L424" i="22"/>
  <c r="I424" i="22"/>
  <c r="F424" i="22"/>
  <c r="E424" i="22"/>
  <c r="A424" i="22"/>
  <c r="B424" i="22" s="1"/>
  <c r="C424" i="22" s="1"/>
  <c r="W423" i="22"/>
  <c r="U423" i="22"/>
  <c r="S423" i="22"/>
  <c r="R423" i="22"/>
  <c r="L423" i="22"/>
  <c r="I423" i="22"/>
  <c r="F423" i="22"/>
  <c r="E423" i="22"/>
  <c r="A423" i="22"/>
  <c r="B423" i="22" s="1"/>
  <c r="C423" i="22" s="1"/>
  <c r="W422" i="22"/>
  <c r="U422" i="22"/>
  <c r="S422" i="22"/>
  <c r="R422" i="22"/>
  <c r="L422" i="22"/>
  <c r="I422" i="22"/>
  <c r="F422" i="22"/>
  <c r="E422" i="22"/>
  <c r="A422" i="22"/>
  <c r="B422" i="22" s="1"/>
  <c r="C422" i="22" s="1"/>
  <c r="W421" i="22"/>
  <c r="U421" i="22"/>
  <c r="S421" i="22"/>
  <c r="R421" i="22"/>
  <c r="L421" i="22"/>
  <c r="I421" i="22"/>
  <c r="F421" i="22"/>
  <c r="E421" i="22"/>
  <c r="A421" i="22"/>
  <c r="B421" i="22" s="1"/>
  <c r="C421" i="22" s="1"/>
  <c r="W420" i="22"/>
  <c r="U420" i="22"/>
  <c r="S420" i="22"/>
  <c r="R420" i="22"/>
  <c r="L420" i="22"/>
  <c r="I420" i="22"/>
  <c r="F420" i="22"/>
  <c r="E420" i="22"/>
  <c r="A420" i="22"/>
  <c r="B420" i="22" s="1"/>
  <c r="C420" i="22" s="1"/>
  <c r="W419" i="22"/>
  <c r="U419" i="22"/>
  <c r="S419" i="22"/>
  <c r="R419" i="22"/>
  <c r="L419" i="22"/>
  <c r="I419" i="22"/>
  <c r="F419" i="22"/>
  <c r="E419" i="22"/>
  <c r="A419" i="22"/>
  <c r="B419" i="22" s="1"/>
  <c r="C419" i="22" s="1"/>
  <c r="W418" i="22"/>
  <c r="U418" i="22"/>
  <c r="S418" i="22"/>
  <c r="R418" i="22"/>
  <c r="L418" i="22"/>
  <c r="I418" i="22"/>
  <c r="F418" i="22"/>
  <c r="E418" i="22"/>
  <c r="A418" i="22"/>
  <c r="B418" i="22" s="1"/>
  <c r="C418" i="22" s="1"/>
  <c r="W417" i="22"/>
  <c r="U417" i="22"/>
  <c r="S417" i="22"/>
  <c r="R417" i="22"/>
  <c r="L417" i="22"/>
  <c r="I417" i="22"/>
  <c r="F417" i="22"/>
  <c r="E417" i="22"/>
  <c r="A417" i="22"/>
  <c r="B417" i="22" s="1"/>
  <c r="C417" i="22" s="1"/>
  <c r="W416" i="22"/>
  <c r="U416" i="22"/>
  <c r="S416" i="22"/>
  <c r="R416" i="22"/>
  <c r="L416" i="22"/>
  <c r="I416" i="22"/>
  <c r="F416" i="22"/>
  <c r="E416" i="22"/>
  <c r="A416" i="22"/>
  <c r="B416" i="22" s="1"/>
  <c r="C416" i="22" s="1"/>
  <c r="W415" i="22"/>
  <c r="U415" i="22"/>
  <c r="S415" i="22"/>
  <c r="R415" i="22"/>
  <c r="L415" i="22"/>
  <c r="I415" i="22"/>
  <c r="F415" i="22"/>
  <c r="E415" i="22"/>
  <c r="A415" i="22"/>
  <c r="B415" i="22" s="1"/>
  <c r="C415" i="22" s="1"/>
  <c r="W414" i="22"/>
  <c r="U414" i="22"/>
  <c r="S414" i="22"/>
  <c r="R414" i="22"/>
  <c r="L414" i="22"/>
  <c r="I414" i="22"/>
  <c r="F414" i="22"/>
  <c r="E414" i="22"/>
  <c r="A414" i="22"/>
  <c r="B414" i="22" s="1"/>
  <c r="C414" i="22" s="1"/>
  <c r="W413" i="22"/>
  <c r="U413" i="22"/>
  <c r="S413" i="22"/>
  <c r="R413" i="22"/>
  <c r="L413" i="22"/>
  <c r="I413" i="22"/>
  <c r="F413" i="22"/>
  <c r="E413" i="22"/>
  <c r="A413" i="22"/>
  <c r="B413" i="22" s="1"/>
  <c r="C413" i="22" s="1"/>
  <c r="W412" i="22"/>
  <c r="U412" i="22"/>
  <c r="S412" i="22"/>
  <c r="R412" i="22"/>
  <c r="L412" i="22"/>
  <c r="I412" i="22"/>
  <c r="F412" i="22"/>
  <c r="E412" i="22"/>
  <c r="A412" i="22"/>
  <c r="B412" i="22" s="1"/>
  <c r="C412" i="22" s="1"/>
  <c r="W411" i="22"/>
  <c r="U411" i="22"/>
  <c r="S411" i="22"/>
  <c r="R411" i="22"/>
  <c r="L411" i="22"/>
  <c r="I411" i="22"/>
  <c r="F411" i="22"/>
  <c r="E411" i="22"/>
  <c r="A411" i="22"/>
  <c r="B411" i="22" s="1"/>
  <c r="C411" i="22" s="1"/>
  <c r="W410" i="22"/>
  <c r="U410" i="22"/>
  <c r="S410" i="22"/>
  <c r="R410" i="22"/>
  <c r="L410" i="22"/>
  <c r="I410" i="22"/>
  <c r="F410" i="22"/>
  <c r="E410" i="22"/>
  <c r="A410" i="22"/>
  <c r="B410" i="22" s="1"/>
  <c r="C410" i="22" s="1"/>
  <c r="W409" i="22"/>
  <c r="U409" i="22"/>
  <c r="S409" i="22"/>
  <c r="R409" i="22"/>
  <c r="L409" i="22"/>
  <c r="I409" i="22"/>
  <c r="F409" i="22"/>
  <c r="E409" i="22"/>
  <c r="A409" i="22"/>
  <c r="B409" i="22" s="1"/>
  <c r="C409" i="22" s="1"/>
  <c r="W408" i="22"/>
  <c r="U408" i="22"/>
  <c r="S408" i="22"/>
  <c r="R408" i="22"/>
  <c r="L408" i="22"/>
  <c r="I408" i="22"/>
  <c r="F408" i="22"/>
  <c r="E408" i="22"/>
  <c r="A408" i="22"/>
  <c r="B408" i="22" s="1"/>
  <c r="C408" i="22" s="1"/>
  <c r="W407" i="22"/>
  <c r="U407" i="22"/>
  <c r="S407" i="22"/>
  <c r="R407" i="22"/>
  <c r="L407" i="22"/>
  <c r="I407" i="22"/>
  <c r="F407" i="22"/>
  <c r="E407" i="22"/>
  <c r="A407" i="22"/>
  <c r="B407" i="22" s="1"/>
  <c r="C407" i="22" s="1"/>
  <c r="W406" i="22"/>
  <c r="U406" i="22"/>
  <c r="S406" i="22"/>
  <c r="R406" i="22"/>
  <c r="L406" i="22"/>
  <c r="I406" i="22"/>
  <c r="F406" i="22"/>
  <c r="E406" i="22"/>
  <c r="A406" i="22"/>
  <c r="B406" i="22" s="1"/>
  <c r="C406" i="22" s="1"/>
  <c r="W405" i="22"/>
  <c r="U405" i="22"/>
  <c r="S405" i="22"/>
  <c r="R405" i="22"/>
  <c r="L405" i="22"/>
  <c r="I405" i="22"/>
  <c r="F405" i="22"/>
  <c r="E405" i="22"/>
  <c r="A405" i="22"/>
  <c r="B405" i="22" s="1"/>
  <c r="C405" i="22" s="1"/>
  <c r="W404" i="22"/>
  <c r="U404" i="22"/>
  <c r="S404" i="22"/>
  <c r="R404" i="22"/>
  <c r="L404" i="22"/>
  <c r="I404" i="22"/>
  <c r="F404" i="22"/>
  <c r="E404" i="22"/>
  <c r="A404" i="22"/>
  <c r="B404" i="22" s="1"/>
  <c r="C404" i="22" s="1"/>
  <c r="W403" i="22"/>
  <c r="U403" i="22"/>
  <c r="S403" i="22"/>
  <c r="R403" i="22"/>
  <c r="L403" i="22"/>
  <c r="I403" i="22"/>
  <c r="F403" i="22"/>
  <c r="E403" i="22"/>
  <c r="A403" i="22"/>
  <c r="B403" i="22" s="1"/>
  <c r="C403" i="22" s="1"/>
  <c r="W402" i="22"/>
  <c r="U402" i="22"/>
  <c r="S402" i="22"/>
  <c r="R402" i="22"/>
  <c r="L402" i="22"/>
  <c r="I402" i="22"/>
  <c r="F402" i="22"/>
  <c r="E402" i="22"/>
  <c r="A402" i="22"/>
  <c r="B402" i="22" s="1"/>
  <c r="C402" i="22" s="1"/>
  <c r="W401" i="22"/>
  <c r="U401" i="22"/>
  <c r="S401" i="22"/>
  <c r="R401" i="22"/>
  <c r="L401" i="22"/>
  <c r="I401" i="22"/>
  <c r="F401" i="22"/>
  <c r="E401" i="22"/>
  <c r="A401" i="22"/>
  <c r="B401" i="22" s="1"/>
  <c r="C401" i="22" s="1"/>
  <c r="W400" i="22"/>
  <c r="U400" i="22"/>
  <c r="S400" i="22"/>
  <c r="R400" i="22"/>
  <c r="L400" i="22"/>
  <c r="I400" i="22"/>
  <c r="F400" i="22"/>
  <c r="E400" i="22"/>
  <c r="A400" i="22"/>
  <c r="B400" i="22" s="1"/>
  <c r="C400" i="22" s="1"/>
  <c r="W399" i="22"/>
  <c r="U399" i="22"/>
  <c r="S399" i="22"/>
  <c r="R399" i="22"/>
  <c r="L399" i="22"/>
  <c r="I399" i="22"/>
  <c r="F399" i="22"/>
  <c r="E399" i="22"/>
  <c r="A399" i="22"/>
  <c r="B399" i="22" s="1"/>
  <c r="C399" i="22" s="1"/>
  <c r="W398" i="22"/>
  <c r="U398" i="22"/>
  <c r="S398" i="22"/>
  <c r="R398" i="22"/>
  <c r="L398" i="22"/>
  <c r="I398" i="22"/>
  <c r="F398" i="22"/>
  <c r="E398" i="22"/>
  <c r="A398" i="22"/>
  <c r="B398" i="22" s="1"/>
  <c r="C398" i="22" s="1"/>
  <c r="W397" i="22"/>
  <c r="U397" i="22"/>
  <c r="S397" i="22"/>
  <c r="R397" i="22"/>
  <c r="L397" i="22"/>
  <c r="I397" i="22"/>
  <c r="F397" i="22"/>
  <c r="E397" i="22"/>
  <c r="A397" i="22"/>
  <c r="B397" i="22" s="1"/>
  <c r="C397" i="22" s="1"/>
  <c r="W396" i="22"/>
  <c r="U396" i="22"/>
  <c r="S396" i="22"/>
  <c r="R396" i="22"/>
  <c r="L396" i="22"/>
  <c r="I396" i="22"/>
  <c r="F396" i="22"/>
  <c r="E396" i="22"/>
  <c r="A396" i="22"/>
  <c r="B396" i="22" s="1"/>
  <c r="C396" i="22" s="1"/>
  <c r="W395" i="22"/>
  <c r="U395" i="22"/>
  <c r="S395" i="22"/>
  <c r="R395" i="22"/>
  <c r="L395" i="22"/>
  <c r="I395" i="22"/>
  <c r="F395" i="22"/>
  <c r="E395" i="22"/>
  <c r="A395" i="22"/>
  <c r="B395" i="22" s="1"/>
  <c r="C395" i="22" s="1"/>
  <c r="W394" i="22"/>
  <c r="U394" i="22"/>
  <c r="S394" i="22"/>
  <c r="R394" i="22"/>
  <c r="L394" i="22"/>
  <c r="I394" i="22"/>
  <c r="F394" i="22"/>
  <c r="E394" i="22"/>
  <c r="A394" i="22"/>
  <c r="B394" i="22" s="1"/>
  <c r="C394" i="22" s="1"/>
  <c r="W393" i="22"/>
  <c r="U393" i="22"/>
  <c r="S393" i="22"/>
  <c r="R393" i="22"/>
  <c r="L393" i="22"/>
  <c r="I393" i="22"/>
  <c r="F393" i="22"/>
  <c r="E393" i="22"/>
  <c r="A393" i="22"/>
  <c r="B393" i="22" s="1"/>
  <c r="C393" i="22" s="1"/>
  <c r="W392" i="22"/>
  <c r="U392" i="22"/>
  <c r="S392" i="22"/>
  <c r="R392" i="22"/>
  <c r="L392" i="22"/>
  <c r="I392" i="22"/>
  <c r="F392" i="22"/>
  <c r="E392" i="22"/>
  <c r="A392" i="22"/>
  <c r="B392" i="22" s="1"/>
  <c r="C392" i="22" s="1"/>
  <c r="W391" i="22"/>
  <c r="U391" i="22"/>
  <c r="S391" i="22"/>
  <c r="R391" i="22"/>
  <c r="L391" i="22"/>
  <c r="I391" i="22"/>
  <c r="F391" i="22"/>
  <c r="E391" i="22"/>
  <c r="A391" i="22"/>
  <c r="B391" i="22" s="1"/>
  <c r="C391" i="22" s="1"/>
  <c r="W390" i="22"/>
  <c r="U390" i="22"/>
  <c r="S390" i="22"/>
  <c r="R390" i="22"/>
  <c r="L390" i="22"/>
  <c r="I390" i="22"/>
  <c r="F390" i="22"/>
  <c r="E390" i="22"/>
  <c r="A390" i="22"/>
  <c r="B390" i="22" s="1"/>
  <c r="C390" i="22" s="1"/>
  <c r="W389" i="22"/>
  <c r="U389" i="22"/>
  <c r="S389" i="22"/>
  <c r="R389" i="22"/>
  <c r="L389" i="22"/>
  <c r="I389" i="22"/>
  <c r="F389" i="22"/>
  <c r="E389" i="22"/>
  <c r="A389" i="22"/>
  <c r="B389" i="22" s="1"/>
  <c r="C389" i="22" s="1"/>
  <c r="W388" i="22"/>
  <c r="U388" i="22"/>
  <c r="S388" i="22"/>
  <c r="R388" i="22"/>
  <c r="L388" i="22"/>
  <c r="I388" i="22"/>
  <c r="F388" i="22"/>
  <c r="E388" i="22"/>
  <c r="A388" i="22"/>
  <c r="B388" i="22" s="1"/>
  <c r="C388" i="22" s="1"/>
  <c r="W387" i="22"/>
  <c r="U387" i="22"/>
  <c r="S387" i="22"/>
  <c r="R387" i="22"/>
  <c r="L387" i="22"/>
  <c r="I387" i="22"/>
  <c r="F387" i="22"/>
  <c r="E387" i="22"/>
  <c r="A387" i="22"/>
  <c r="B387" i="22" s="1"/>
  <c r="C387" i="22" s="1"/>
  <c r="W386" i="22"/>
  <c r="U386" i="22"/>
  <c r="S386" i="22"/>
  <c r="R386" i="22"/>
  <c r="L386" i="22"/>
  <c r="I386" i="22"/>
  <c r="F386" i="22"/>
  <c r="E386" i="22"/>
  <c r="A386" i="22"/>
  <c r="B386" i="22" s="1"/>
  <c r="C386" i="22" s="1"/>
  <c r="W385" i="22"/>
  <c r="U385" i="22"/>
  <c r="S385" i="22"/>
  <c r="R385" i="22"/>
  <c r="L385" i="22"/>
  <c r="I385" i="22"/>
  <c r="F385" i="22"/>
  <c r="E385" i="22"/>
  <c r="A385" i="22"/>
  <c r="B385" i="22" s="1"/>
  <c r="C385" i="22" s="1"/>
  <c r="W384" i="22"/>
  <c r="U384" i="22"/>
  <c r="S384" i="22"/>
  <c r="R384" i="22"/>
  <c r="L384" i="22"/>
  <c r="I384" i="22"/>
  <c r="F384" i="22"/>
  <c r="E384" i="22"/>
  <c r="A384" i="22"/>
  <c r="B384" i="22" s="1"/>
  <c r="C384" i="22" s="1"/>
  <c r="W383" i="22"/>
  <c r="U383" i="22"/>
  <c r="S383" i="22"/>
  <c r="R383" i="22"/>
  <c r="L383" i="22"/>
  <c r="I383" i="22"/>
  <c r="F383" i="22"/>
  <c r="E383" i="22"/>
  <c r="A383" i="22"/>
  <c r="B383" i="22" s="1"/>
  <c r="C383" i="22" s="1"/>
  <c r="W382" i="22"/>
  <c r="U382" i="22"/>
  <c r="S382" i="22"/>
  <c r="R382" i="22"/>
  <c r="L382" i="22"/>
  <c r="I382" i="22"/>
  <c r="F382" i="22"/>
  <c r="E382" i="22"/>
  <c r="A382" i="22"/>
  <c r="B382" i="22" s="1"/>
  <c r="C382" i="22" s="1"/>
  <c r="W381" i="22"/>
  <c r="U381" i="22"/>
  <c r="S381" i="22"/>
  <c r="R381" i="22"/>
  <c r="L381" i="22"/>
  <c r="I381" i="22"/>
  <c r="F381" i="22"/>
  <c r="E381" i="22"/>
  <c r="A381" i="22"/>
  <c r="B381" i="22" s="1"/>
  <c r="C381" i="22" s="1"/>
  <c r="W380" i="22"/>
  <c r="U380" i="22"/>
  <c r="S380" i="22"/>
  <c r="R380" i="22"/>
  <c r="L380" i="22"/>
  <c r="I380" i="22"/>
  <c r="F380" i="22"/>
  <c r="E380" i="22"/>
  <c r="A380" i="22"/>
  <c r="B380" i="22" s="1"/>
  <c r="C380" i="22" s="1"/>
  <c r="W379" i="22"/>
  <c r="U379" i="22"/>
  <c r="S379" i="22"/>
  <c r="R379" i="22"/>
  <c r="L379" i="22"/>
  <c r="I379" i="22"/>
  <c r="F379" i="22"/>
  <c r="E379" i="22"/>
  <c r="A379" i="22"/>
  <c r="B379" i="22" s="1"/>
  <c r="C379" i="22" s="1"/>
  <c r="W378" i="22"/>
  <c r="U378" i="22"/>
  <c r="S378" i="22"/>
  <c r="R378" i="22"/>
  <c r="L378" i="22"/>
  <c r="I378" i="22"/>
  <c r="F378" i="22"/>
  <c r="E378" i="22"/>
  <c r="A378" i="22"/>
  <c r="B378" i="22" s="1"/>
  <c r="C378" i="22" s="1"/>
  <c r="W377" i="22"/>
  <c r="U377" i="22"/>
  <c r="S377" i="22"/>
  <c r="R377" i="22"/>
  <c r="L377" i="22"/>
  <c r="I377" i="22"/>
  <c r="F377" i="22"/>
  <c r="E377" i="22"/>
  <c r="A377" i="22"/>
  <c r="B377" i="22" s="1"/>
  <c r="C377" i="22" s="1"/>
  <c r="W376" i="22"/>
  <c r="U376" i="22"/>
  <c r="S376" i="22"/>
  <c r="R376" i="22"/>
  <c r="L376" i="22"/>
  <c r="I376" i="22"/>
  <c r="F376" i="22"/>
  <c r="E376" i="22"/>
  <c r="A376" i="22"/>
  <c r="B376" i="22" s="1"/>
  <c r="C376" i="22" s="1"/>
  <c r="W375" i="22"/>
  <c r="U375" i="22"/>
  <c r="S375" i="22"/>
  <c r="R375" i="22"/>
  <c r="L375" i="22"/>
  <c r="I375" i="22"/>
  <c r="F375" i="22"/>
  <c r="E375" i="22"/>
  <c r="A375" i="22"/>
  <c r="B375" i="22" s="1"/>
  <c r="C375" i="22" s="1"/>
  <c r="W374" i="22"/>
  <c r="U374" i="22"/>
  <c r="S374" i="22"/>
  <c r="R374" i="22"/>
  <c r="L374" i="22"/>
  <c r="I374" i="22"/>
  <c r="F374" i="22"/>
  <c r="E374" i="22"/>
  <c r="A374" i="22"/>
  <c r="B374" i="22" s="1"/>
  <c r="C374" i="22" s="1"/>
  <c r="W373" i="22"/>
  <c r="U373" i="22"/>
  <c r="S373" i="22"/>
  <c r="R373" i="22"/>
  <c r="L373" i="22"/>
  <c r="I373" i="22"/>
  <c r="F373" i="22"/>
  <c r="E373" i="22"/>
  <c r="A373" i="22"/>
  <c r="B373" i="22" s="1"/>
  <c r="C373" i="22" s="1"/>
  <c r="W372" i="22"/>
  <c r="U372" i="22"/>
  <c r="S372" i="22"/>
  <c r="R372" i="22"/>
  <c r="L372" i="22"/>
  <c r="I372" i="22"/>
  <c r="F372" i="22"/>
  <c r="E372" i="22"/>
  <c r="B372" i="22"/>
  <c r="C372" i="22" s="1"/>
  <c r="A372" i="22"/>
  <c r="W371" i="22"/>
  <c r="U371" i="22"/>
  <c r="S371" i="22"/>
  <c r="R371" i="22"/>
  <c r="L371" i="22"/>
  <c r="I371" i="22"/>
  <c r="F371" i="22"/>
  <c r="E371" i="22"/>
  <c r="A371" i="22"/>
  <c r="B371" i="22" s="1"/>
  <c r="C371" i="22" s="1"/>
  <c r="W370" i="22"/>
  <c r="U370" i="22"/>
  <c r="S370" i="22"/>
  <c r="R370" i="22"/>
  <c r="L370" i="22"/>
  <c r="I370" i="22"/>
  <c r="F370" i="22"/>
  <c r="E370" i="22"/>
  <c r="A370" i="22"/>
  <c r="B370" i="22" s="1"/>
  <c r="C370" i="22" s="1"/>
  <c r="W369" i="22"/>
  <c r="U369" i="22"/>
  <c r="S369" i="22"/>
  <c r="R369" i="22"/>
  <c r="L369" i="22"/>
  <c r="I369" i="22"/>
  <c r="F369" i="22"/>
  <c r="E369" i="22"/>
  <c r="A369" i="22"/>
  <c r="B369" i="22" s="1"/>
  <c r="C369" i="22" s="1"/>
  <c r="W368" i="22"/>
  <c r="U368" i="22"/>
  <c r="S368" i="22"/>
  <c r="R368" i="22"/>
  <c r="L368" i="22"/>
  <c r="I368" i="22"/>
  <c r="F368" i="22"/>
  <c r="E368" i="22"/>
  <c r="A368" i="22"/>
  <c r="B368" i="22" s="1"/>
  <c r="C368" i="22" s="1"/>
  <c r="W367" i="22"/>
  <c r="U367" i="22"/>
  <c r="S367" i="22"/>
  <c r="R367" i="22"/>
  <c r="L367" i="22"/>
  <c r="I367" i="22"/>
  <c r="F367" i="22"/>
  <c r="E367" i="22"/>
  <c r="A367" i="22"/>
  <c r="B367" i="22" s="1"/>
  <c r="C367" i="22" s="1"/>
  <c r="W366" i="22"/>
  <c r="U366" i="22"/>
  <c r="S366" i="22"/>
  <c r="R366" i="22"/>
  <c r="L366" i="22"/>
  <c r="I366" i="22"/>
  <c r="F366" i="22"/>
  <c r="E366" i="22"/>
  <c r="A366" i="22"/>
  <c r="B366" i="22" s="1"/>
  <c r="C366" i="22" s="1"/>
  <c r="W365" i="22"/>
  <c r="U365" i="22"/>
  <c r="S365" i="22"/>
  <c r="R365" i="22"/>
  <c r="L365" i="22"/>
  <c r="I365" i="22"/>
  <c r="F365" i="22"/>
  <c r="E365" i="22"/>
  <c r="A365" i="22"/>
  <c r="B365" i="22" s="1"/>
  <c r="C365" i="22" s="1"/>
  <c r="W364" i="22"/>
  <c r="U364" i="22"/>
  <c r="S364" i="22"/>
  <c r="R364" i="22"/>
  <c r="L364" i="22"/>
  <c r="I364" i="22"/>
  <c r="F364" i="22"/>
  <c r="E364" i="22"/>
  <c r="A364" i="22"/>
  <c r="B364" i="22" s="1"/>
  <c r="C364" i="22" s="1"/>
  <c r="W363" i="22"/>
  <c r="U363" i="22"/>
  <c r="S363" i="22"/>
  <c r="R363" i="22"/>
  <c r="L363" i="22"/>
  <c r="I363" i="22"/>
  <c r="F363" i="22"/>
  <c r="E363" i="22"/>
  <c r="A363" i="22"/>
  <c r="B363" i="22" s="1"/>
  <c r="C363" i="22" s="1"/>
  <c r="W362" i="22"/>
  <c r="U362" i="22"/>
  <c r="S362" i="22"/>
  <c r="R362" i="22"/>
  <c r="L362" i="22"/>
  <c r="I362" i="22"/>
  <c r="F362" i="22"/>
  <c r="E362" i="22"/>
  <c r="A362" i="22"/>
  <c r="B362" i="22" s="1"/>
  <c r="C362" i="22" s="1"/>
  <c r="W361" i="22"/>
  <c r="U361" i="22"/>
  <c r="S361" i="22"/>
  <c r="R361" i="22"/>
  <c r="L361" i="22"/>
  <c r="I361" i="22"/>
  <c r="F361" i="22"/>
  <c r="E361" i="22"/>
  <c r="A361" i="22"/>
  <c r="B361" i="22" s="1"/>
  <c r="C361" i="22" s="1"/>
  <c r="W360" i="22"/>
  <c r="U360" i="22"/>
  <c r="S360" i="22"/>
  <c r="R360" i="22"/>
  <c r="L360" i="22"/>
  <c r="I360" i="22"/>
  <c r="F360" i="22"/>
  <c r="E360" i="22"/>
  <c r="A360" i="22"/>
  <c r="B360" i="22" s="1"/>
  <c r="C360" i="22" s="1"/>
  <c r="W359" i="22"/>
  <c r="U359" i="22"/>
  <c r="S359" i="22"/>
  <c r="R359" i="22"/>
  <c r="L359" i="22"/>
  <c r="I359" i="22"/>
  <c r="F359" i="22"/>
  <c r="E359" i="22"/>
  <c r="A359" i="22"/>
  <c r="B359" i="22" s="1"/>
  <c r="C359" i="22" s="1"/>
  <c r="W358" i="22"/>
  <c r="U358" i="22"/>
  <c r="S358" i="22"/>
  <c r="R358" i="22"/>
  <c r="L358" i="22"/>
  <c r="I358" i="22"/>
  <c r="F358" i="22"/>
  <c r="E358" i="22"/>
  <c r="A358" i="22"/>
  <c r="B358" i="22" s="1"/>
  <c r="C358" i="22" s="1"/>
  <c r="W357" i="22"/>
  <c r="U357" i="22"/>
  <c r="S357" i="22"/>
  <c r="R357" i="22"/>
  <c r="L357" i="22"/>
  <c r="I357" i="22"/>
  <c r="F357" i="22"/>
  <c r="E357" i="22"/>
  <c r="A357" i="22"/>
  <c r="B357" i="22" s="1"/>
  <c r="C357" i="22" s="1"/>
  <c r="W356" i="22"/>
  <c r="U356" i="22"/>
  <c r="S356" i="22"/>
  <c r="R356" i="22"/>
  <c r="L356" i="22"/>
  <c r="I356" i="22"/>
  <c r="F356" i="22"/>
  <c r="E356" i="22"/>
  <c r="A356" i="22"/>
  <c r="B356" i="22" s="1"/>
  <c r="C356" i="22" s="1"/>
  <c r="W355" i="22"/>
  <c r="U355" i="22"/>
  <c r="S355" i="22"/>
  <c r="R355" i="22"/>
  <c r="L355" i="22"/>
  <c r="I355" i="22"/>
  <c r="F355" i="22"/>
  <c r="E355" i="22"/>
  <c r="A355" i="22"/>
  <c r="B355" i="22" s="1"/>
  <c r="C355" i="22" s="1"/>
  <c r="W354" i="22"/>
  <c r="U354" i="22"/>
  <c r="S354" i="22"/>
  <c r="R354" i="22"/>
  <c r="L354" i="22"/>
  <c r="I354" i="22"/>
  <c r="F354" i="22"/>
  <c r="E354" i="22"/>
  <c r="A354" i="22"/>
  <c r="B354" i="22" s="1"/>
  <c r="C354" i="22" s="1"/>
  <c r="W353" i="22"/>
  <c r="U353" i="22"/>
  <c r="S353" i="22"/>
  <c r="R353" i="22"/>
  <c r="L353" i="22"/>
  <c r="I353" i="22"/>
  <c r="F353" i="22"/>
  <c r="E353" i="22"/>
  <c r="B353" i="22"/>
  <c r="C353" i="22" s="1"/>
  <c r="A353" i="22"/>
  <c r="W352" i="22"/>
  <c r="U352" i="22"/>
  <c r="S352" i="22"/>
  <c r="R352" i="22"/>
  <c r="L352" i="22"/>
  <c r="I352" i="22"/>
  <c r="F352" i="22"/>
  <c r="E352" i="22"/>
  <c r="A352" i="22"/>
  <c r="B352" i="22" s="1"/>
  <c r="C352" i="22" s="1"/>
  <c r="W351" i="22"/>
  <c r="U351" i="22"/>
  <c r="S351" i="22"/>
  <c r="R351" i="22"/>
  <c r="L351" i="22"/>
  <c r="I351" i="22"/>
  <c r="F351" i="22"/>
  <c r="E351" i="22"/>
  <c r="A351" i="22"/>
  <c r="B351" i="22" s="1"/>
  <c r="C351" i="22" s="1"/>
  <c r="W350" i="22"/>
  <c r="U350" i="22"/>
  <c r="S350" i="22"/>
  <c r="R350" i="22"/>
  <c r="L350" i="22"/>
  <c r="I350" i="22"/>
  <c r="F350" i="22"/>
  <c r="E350" i="22"/>
  <c r="A350" i="22"/>
  <c r="B350" i="22" s="1"/>
  <c r="C350" i="22" s="1"/>
  <c r="W349" i="22"/>
  <c r="U349" i="22"/>
  <c r="S349" i="22"/>
  <c r="R349" i="22"/>
  <c r="L349" i="22"/>
  <c r="I349" i="22"/>
  <c r="F349" i="22"/>
  <c r="E349" i="22"/>
  <c r="A349" i="22"/>
  <c r="B349" i="22" s="1"/>
  <c r="C349" i="22" s="1"/>
  <c r="W348" i="22"/>
  <c r="U348" i="22"/>
  <c r="S348" i="22"/>
  <c r="R348" i="22"/>
  <c r="L348" i="22"/>
  <c r="I348" i="22"/>
  <c r="F348" i="22"/>
  <c r="E348" i="22"/>
  <c r="A348" i="22"/>
  <c r="B348" i="22" s="1"/>
  <c r="C348" i="22" s="1"/>
  <c r="W347" i="22"/>
  <c r="U347" i="22"/>
  <c r="S347" i="22"/>
  <c r="R347" i="22"/>
  <c r="L347" i="22"/>
  <c r="I347" i="22"/>
  <c r="F347" i="22"/>
  <c r="E347" i="22"/>
  <c r="A347" i="22"/>
  <c r="B347" i="22" s="1"/>
  <c r="C347" i="22" s="1"/>
  <c r="W346" i="22"/>
  <c r="U346" i="22"/>
  <c r="S346" i="22"/>
  <c r="R346" i="22"/>
  <c r="L346" i="22"/>
  <c r="I346" i="22"/>
  <c r="F346" i="22"/>
  <c r="E346" i="22"/>
  <c r="A346" i="22"/>
  <c r="B346" i="22" s="1"/>
  <c r="C346" i="22" s="1"/>
  <c r="W345" i="22"/>
  <c r="U345" i="22"/>
  <c r="S345" i="22"/>
  <c r="R345" i="22"/>
  <c r="L345" i="22"/>
  <c r="I345" i="22"/>
  <c r="F345" i="22"/>
  <c r="E345" i="22"/>
  <c r="A345" i="22"/>
  <c r="B345" i="22" s="1"/>
  <c r="C345" i="22" s="1"/>
  <c r="W344" i="22"/>
  <c r="U344" i="22"/>
  <c r="S344" i="22"/>
  <c r="R344" i="22"/>
  <c r="L344" i="22"/>
  <c r="I344" i="22"/>
  <c r="F344" i="22"/>
  <c r="E344" i="22"/>
  <c r="A344" i="22"/>
  <c r="B344" i="22" s="1"/>
  <c r="C344" i="22" s="1"/>
  <c r="W343" i="22"/>
  <c r="U343" i="22"/>
  <c r="S343" i="22"/>
  <c r="R343" i="22"/>
  <c r="L343" i="22"/>
  <c r="I343" i="22"/>
  <c r="F343" i="22"/>
  <c r="E343" i="22"/>
  <c r="A343" i="22"/>
  <c r="B343" i="22" s="1"/>
  <c r="C343" i="22" s="1"/>
  <c r="W342" i="22"/>
  <c r="U342" i="22"/>
  <c r="S342" i="22"/>
  <c r="R342" i="22"/>
  <c r="L342" i="22"/>
  <c r="I342" i="22"/>
  <c r="F342" i="22"/>
  <c r="E342" i="22"/>
  <c r="A342" i="22"/>
  <c r="B342" i="22" s="1"/>
  <c r="C342" i="22" s="1"/>
  <c r="W341" i="22"/>
  <c r="U341" i="22"/>
  <c r="S341" i="22"/>
  <c r="R341" i="22"/>
  <c r="L341" i="22"/>
  <c r="I341" i="22"/>
  <c r="F341" i="22"/>
  <c r="E341" i="22"/>
  <c r="A341" i="22"/>
  <c r="B341" i="22" s="1"/>
  <c r="C341" i="22" s="1"/>
  <c r="W340" i="22"/>
  <c r="U340" i="22"/>
  <c r="S340" i="22"/>
  <c r="R340" i="22"/>
  <c r="L340" i="22"/>
  <c r="I340" i="22"/>
  <c r="F340" i="22"/>
  <c r="E340" i="22"/>
  <c r="A340" i="22"/>
  <c r="B340" i="22" s="1"/>
  <c r="C340" i="22" s="1"/>
  <c r="W339" i="22"/>
  <c r="U339" i="22"/>
  <c r="S339" i="22"/>
  <c r="R339" i="22"/>
  <c r="L339" i="22"/>
  <c r="I339" i="22"/>
  <c r="F339" i="22"/>
  <c r="E339" i="22"/>
  <c r="B339" i="22"/>
  <c r="C339" i="22" s="1"/>
  <c r="A339" i="22"/>
  <c r="W338" i="22"/>
  <c r="U338" i="22"/>
  <c r="S338" i="22"/>
  <c r="R338" i="22"/>
  <c r="L338" i="22"/>
  <c r="I338" i="22"/>
  <c r="F338" i="22"/>
  <c r="E338" i="22"/>
  <c r="A338" i="22"/>
  <c r="B338" i="22" s="1"/>
  <c r="C338" i="22" s="1"/>
  <c r="W337" i="22"/>
  <c r="U337" i="22"/>
  <c r="S337" i="22"/>
  <c r="R337" i="22"/>
  <c r="L337" i="22"/>
  <c r="I337" i="22"/>
  <c r="F337" i="22"/>
  <c r="E337" i="22"/>
  <c r="A337" i="22"/>
  <c r="B337" i="22" s="1"/>
  <c r="C337" i="22" s="1"/>
  <c r="W336" i="22"/>
  <c r="U336" i="22"/>
  <c r="S336" i="22"/>
  <c r="R336" i="22"/>
  <c r="L336" i="22"/>
  <c r="I336" i="22"/>
  <c r="F336" i="22"/>
  <c r="E336" i="22"/>
  <c r="A336" i="22"/>
  <c r="B336" i="22" s="1"/>
  <c r="C336" i="22" s="1"/>
  <c r="W335" i="22"/>
  <c r="U335" i="22"/>
  <c r="S335" i="22"/>
  <c r="R335" i="22"/>
  <c r="L335" i="22"/>
  <c r="I335" i="22"/>
  <c r="F335" i="22"/>
  <c r="E335" i="22"/>
  <c r="A335" i="22"/>
  <c r="B335" i="22" s="1"/>
  <c r="C335" i="22" s="1"/>
  <c r="W334" i="22"/>
  <c r="U334" i="22"/>
  <c r="S334" i="22"/>
  <c r="R334" i="22"/>
  <c r="L334" i="22"/>
  <c r="I334" i="22"/>
  <c r="F334" i="22"/>
  <c r="E334" i="22"/>
  <c r="A334" i="22"/>
  <c r="B334" i="22" s="1"/>
  <c r="C334" i="22" s="1"/>
  <c r="W333" i="22"/>
  <c r="U333" i="22"/>
  <c r="S333" i="22"/>
  <c r="R333" i="22"/>
  <c r="L333" i="22"/>
  <c r="I333" i="22"/>
  <c r="F333" i="22"/>
  <c r="E333" i="22"/>
  <c r="A333" i="22"/>
  <c r="B333" i="22" s="1"/>
  <c r="C333" i="22" s="1"/>
  <c r="W332" i="22"/>
  <c r="U332" i="22"/>
  <c r="S332" i="22"/>
  <c r="R332" i="22"/>
  <c r="L332" i="22"/>
  <c r="I332" i="22"/>
  <c r="F332" i="22"/>
  <c r="E332" i="22"/>
  <c r="A332" i="22"/>
  <c r="B332" i="22" s="1"/>
  <c r="C332" i="22" s="1"/>
  <c r="W331" i="22"/>
  <c r="U331" i="22"/>
  <c r="S331" i="22"/>
  <c r="R331" i="22"/>
  <c r="L331" i="22"/>
  <c r="I331" i="22"/>
  <c r="F331" i="22"/>
  <c r="E331" i="22"/>
  <c r="A331" i="22"/>
  <c r="B331" i="22" s="1"/>
  <c r="C331" i="22" s="1"/>
  <c r="W330" i="22"/>
  <c r="U330" i="22"/>
  <c r="S330" i="22"/>
  <c r="R330" i="22"/>
  <c r="L330" i="22"/>
  <c r="I330" i="22"/>
  <c r="F330" i="22"/>
  <c r="E330" i="22"/>
  <c r="A330" i="22"/>
  <c r="B330" i="22" s="1"/>
  <c r="C330" i="22" s="1"/>
  <c r="W329" i="22"/>
  <c r="U329" i="22"/>
  <c r="S329" i="22"/>
  <c r="R329" i="22"/>
  <c r="L329" i="22"/>
  <c r="I329" i="22"/>
  <c r="F329" i="22"/>
  <c r="E329" i="22"/>
  <c r="A329" i="22"/>
  <c r="B329" i="22" s="1"/>
  <c r="C329" i="22" s="1"/>
  <c r="W328" i="22"/>
  <c r="U328" i="22"/>
  <c r="S328" i="22"/>
  <c r="R328" i="22"/>
  <c r="L328" i="22"/>
  <c r="I328" i="22"/>
  <c r="F328" i="22"/>
  <c r="E328" i="22"/>
  <c r="A328" i="22"/>
  <c r="B328" i="22" s="1"/>
  <c r="C328" i="22" s="1"/>
  <c r="W327" i="22"/>
  <c r="U327" i="22"/>
  <c r="S327" i="22"/>
  <c r="R327" i="22"/>
  <c r="L327" i="22"/>
  <c r="I327" i="22"/>
  <c r="F327" i="22"/>
  <c r="E327" i="22"/>
  <c r="A327" i="22"/>
  <c r="B327" i="22" s="1"/>
  <c r="C327" i="22" s="1"/>
  <c r="W326" i="22"/>
  <c r="U326" i="22"/>
  <c r="S326" i="22"/>
  <c r="R326" i="22"/>
  <c r="L326" i="22"/>
  <c r="I326" i="22"/>
  <c r="F326" i="22"/>
  <c r="E326" i="22"/>
  <c r="A326" i="22"/>
  <c r="B326" i="22" s="1"/>
  <c r="C326" i="22" s="1"/>
  <c r="W325" i="22"/>
  <c r="U325" i="22"/>
  <c r="S325" i="22"/>
  <c r="R325" i="22"/>
  <c r="L325" i="22"/>
  <c r="I325" i="22"/>
  <c r="F325" i="22"/>
  <c r="E325" i="22"/>
  <c r="A325" i="22"/>
  <c r="B325" i="22" s="1"/>
  <c r="C325" i="22" s="1"/>
  <c r="W324" i="22"/>
  <c r="U324" i="22"/>
  <c r="S324" i="22"/>
  <c r="R324" i="22"/>
  <c r="L324" i="22"/>
  <c r="I324" i="22"/>
  <c r="F324" i="22"/>
  <c r="E324" i="22"/>
  <c r="A324" i="22"/>
  <c r="B324" i="22" s="1"/>
  <c r="C324" i="22" s="1"/>
  <c r="W323" i="22"/>
  <c r="U323" i="22"/>
  <c r="S323" i="22"/>
  <c r="R323" i="22"/>
  <c r="L323" i="22"/>
  <c r="I323" i="22"/>
  <c r="F323" i="22"/>
  <c r="E323" i="22"/>
  <c r="A323" i="22"/>
  <c r="B323" i="22" s="1"/>
  <c r="C323" i="22" s="1"/>
  <c r="W322" i="22"/>
  <c r="U322" i="22"/>
  <c r="S322" i="22"/>
  <c r="R322" i="22"/>
  <c r="L322" i="22"/>
  <c r="I322" i="22"/>
  <c r="F322" i="22"/>
  <c r="E322" i="22"/>
  <c r="A322" i="22"/>
  <c r="B322" i="22" s="1"/>
  <c r="C322" i="22" s="1"/>
  <c r="W321" i="22"/>
  <c r="U321" i="22"/>
  <c r="S321" i="22"/>
  <c r="R321" i="22"/>
  <c r="L321" i="22"/>
  <c r="I321" i="22"/>
  <c r="F321" i="22"/>
  <c r="E321" i="22"/>
  <c r="B321" i="22"/>
  <c r="C321" i="22" s="1"/>
  <c r="A321" i="22"/>
  <c r="W320" i="22"/>
  <c r="U320" i="22"/>
  <c r="S320" i="22"/>
  <c r="R320" i="22"/>
  <c r="L320" i="22"/>
  <c r="I320" i="22"/>
  <c r="F320" i="22"/>
  <c r="E320" i="22"/>
  <c r="A320" i="22"/>
  <c r="B320" i="22" s="1"/>
  <c r="C320" i="22" s="1"/>
  <c r="W319" i="22"/>
  <c r="U319" i="22"/>
  <c r="S319" i="22"/>
  <c r="R319" i="22"/>
  <c r="L319" i="22"/>
  <c r="I319" i="22"/>
  <c r="F319" i="22"/>
  <c r="E319" i="22"/>
  <c r="A319" i="22"/>
  <c r="B319" i="22" s="1"/>
  <c r="C319" i="22" s="1"/>
  <c r="W318" i="22"/>
  <c r="U318" i="22"/>
  <c r="S318" i="22"/>
  <c r="R318" i="22"/>
  <c r="L318" i="22"/>
  <c r="I318" i="22"/>
  <c r="F318" i="22"/>
  <c r="E318" i="22"/>
  <c r="A318" i="22"/>
  <c r="B318" i="22" s="1"/>
  <c r="C318" i="22" s="1"/>
  <c r="W317" i="22"/>
  <c r="U317" i="22"/>
  <c r="S317" i="22"/>
  <c r="R317" i="22"/>
  <c r="L317" i="22"/>
  <c r="I317" i="22"/>
  <c r="F317" i="22"/>
  <c r="E317" i="22"/>
  <c r="A317" i="22"/>
  <c r="B317" i="22" s="1"/>
  <c r="C317" i="22" s="1"/>
  <c r="W316" i="22"/>
  <c r="U316" i="22"/>
  <c r="S316" i="22"/>
  <c r="R316" i="22"/>
  <c r="L316" i="22"/>
  <c r="I316" i="22"/>
  <c r="F316" i="22"/>
  <c r="E316" i="22"/>
  <c r="A316" i="22"/>
  <c r="B316" i="22" s="1"/>
  <c r="C316" i="22" s="1"/>
  <c r="W315" i="22"/>
  <c r="U315" i="22"/>
  <c r="S315" i="22"/>
  <c r="R315" i="22"/>
  <c r="L315" i="22"/>
  <c r="I315" i="22"/>
  <c r="F315" i="22"/>
  <c r="E315" i="22"/>
  <c r="A315" i="22"/>
  <c r="B315" i="22" s="1"/>
  <c r="C315" i="22" s="1"/>
  <c r="W314" i="22"/>
  <c r="U314" i="22"/>
  <c r="S314" i="22"/>
  <c r="R314" i="22"/>
  <c r="L314" i="22"/>
  <c r="I314" i="22"/>
  <c r="F314" i="22"/>
  <c r="E314" i="22"/>
  <c r="A314" i="22"/>
  <c r="B314" i="22" s="1"/>
  <c r="C314" i="22" s="1"/>
  <c r="W313" i="22"/>
  <c r="U313" i="22"/>
  <c r="S313" i="22"/>
  <c r="R313" i="22"/>
  <c r="L313" i="22"/>
  <c r="I313" i="22"/>
  <c r="F313" i="22"/>
  <c r="E313" i="22"/>
  <c r="A313" i="22"/>
  <c r="B313" i="22" s="1"/>
  <c r="C313" i="22" s="1"/>
  <c r="W312" i="22"/>
  <c r="U312" i="22"/>
  <c r="S312" i="22"/>
  <c r="R312" i="22"/>
  <c r="L312" i="22"/>
  <c r="I312" i="22"/>
  <c r="F312" i="22"/>
  <c r="E312" i="22"/>
  <c r="A312" i="22"/>
  <c r="B312" i="22" s="1"/>
  <c r="C312" i="22" s="1"/>
  <c r="W311" i="22"/>
  <c r="U311" i="22"/>
  <c r="S311" i="22"/>
  <c r="R311" i="22"/>
  <c r="L311" i="22"/>
  <c r="I311" i="22"/>
  <c r="F311" i="22"/>
  <c r="E311" i="22"/>
  <c r="A311" i="22"/>
  <c r="B311" i="22" s="1"/>
  <c r="C311" i="22" s="1"/>
  <c r="W310" i="22"/>
  <c r="U310" i="22"/>
  <c r="S310" i="22"/>
  <c r="R310" i="22"/>
  <c r="L310" i="22"/>
  <c r="I310" i="22"/>
  <c r="F310" i="22"/>
  <c r="E310" i="22"/>
  <c r="A310" i="22"/>
  <c r="B310" i="22" s="1"/>
  <c r="C310" i="22" s="1"/>
  <c r="W309" i="22"/>
  <c r="U309" i="22"/>
  <c r="S309" i="22"/>
  <c r="R309" i="22"/>
  <c r="L309" i="22"/>
  <c r="I309" i="22"/>
  <c r="F309" i="22"/>
  <c r="E309" i="22"/>
  <c r="A309" i="22"/>
  <c r="B309" i="22" s="1"/>
  <c r="C309" i="22" s="1"/>
  <c r="W308" i="22"/>
  <c r="U308" i="22"/>
  <c r="S308" i="22"/>
  <c r="R308" i="22"/>
  <c r="L308" i="22"/>
  <c r="I308" i="22"/>
  <c r="F308" i="22"/>
  <c r="E308" i="22"/>
  <c r="A308" i="22"/>
  <c r="B308" i="22" s="1"/>
  <c r="C308" i="22" s="1"/>
  <c r="W307" i="22"/>
  <c r="U307" i="22"/>
  <c r="S307" i="22"/>
  <c r="R307" i="22"/>
  <c r="L307" i="22"/>
  <c r="I307" i="22"/>
  <c r="F307" i="22"/>
  <c r="E307" i="22"/>
  <c r="A307" i="22"/>
  <c r="B307" i="22" s="1"/>
  <c r="C307" i="22" s="1"/>
  <c r="W306" i="22"/>
  <c r="U306" i="22"/>
  <c r="S306" i="22"/>
  <c r="R306" i="22"/>
  <c r="L306" i="22"/>
  <c r="I306" i="22"/>
  <c r="F306" i="22"/>
  <c r="E306" i="22"/>
  <c r="A306" i="22"/>
  <c r="B306" i="22" s="1"/>
  <c r="C306" i="22" s="1"/>
  <c r="W305" i="22"/>
  <c r="U305" i="22"/>
  <c r="S305" i="22"/>
  <c r="R305" i="22"/>
  <c r="L305" i="22"/>
  <c r="I305" i="22"/>
  <c r="F305" i="22"/>
  <c r="E305" i="22"/>
  <c r="A305" i="22"/>
  <c r="B305" i="22" s="1"/>
  <c r="C305" i="22" s="1"/>
  <c r="W304" i="22"/>
  <c r="U304" i="22"/>
  <c r="S304" i="22"/>
  <c r="R304" i="22"/>
  <c r="L304" i="22"/>
  <c r="I304" i="22"/>
  <c r="F304" i="22"/>
  <c r="E304" i="22"/>
  <c r="A304" i="22"/>
  <c r="B304" i="22" s="1"/>
  <c r="C304" i="22" s="1"/>
  <c r="W303" i="22"/>
  <c r="U303" i="22"/>
  <c r="S303" i="22"/>
  <c r="R303" i="22"/>
  <c r="L303" i="22"/>
  <c r="I303" i="22"/>
  <c r="F303" i="22"/>
  <c r="E303" i="22"/>
  <c r="A303" i="22"/>
  <c r="B303" i="22" s="1"/>
  <c r="C303" i="22" s="1"/>
  <c r="W302" i="22"/>
  <c r="U302" i="22"/>
  <c r="S302" i="22"/>
  <c r="R302" i="22"/>
  <c r="L302" i="22"/>
  <c r="I302" i="22"/>
  <c r="F302" i="22"/>
  <c r="E302" i="22"/>
  <c r="A302" i="22"/>
  <c r="B302" i="22" s="1"/>
  <c r="C302" i="22" s="1"/>
  <c r="W301" i="22"/>
  <c r="U301" i="22"/>
  <c r="S301" i="22"/>
  <c r="R301" i="22"/>
  <c r="L301" i="22"/>
  <c r="I301" i="22"/>
  <c r="F301" i="22"/>
  <c r="E301" i="22"/>
  <c r="A301" i="22"/>
  <c r="B301" i="22" s="1"/>
  <c r="C301" i="22" s="1"/>
  <c r="W300" i="22"/>
  <c r="U300" i="22"/>
  <c r="S300" i="22"/>
  <c r="R300" i="22"/>
  <c r="L300" i="22"/>
  <c r="I300" i="22"/>
  <c r="F300" i="22"/>
  <c r="E300" i="22"/>
  <c r="A300" i="22"/>
  <c r="B300" i="22" s="1"/>
  <c r="C300" i="22" s="1"/>
  <c r="W299" i="22"/>
  <c r="U299" i="22"/>
  <c r="S299" i="22"/>
  <c r="R299" i="22"/>
  <c r="L299" i="22"/>
  <c r="I299" i="22"/>
  <c r="F299" i="22"/>
  <c r="E299" i="22"/>
  <c r="A299" i="22"/>
  <c r="B299" i="22" s="1"/>
  <c r="C299" i="22" s="1"/>
  <c r="W298" i="22"/>
  <c r="U298" i="22"/>
  <c r="S298" i="22"/>
  <c r="R298" i="22"/>
  <c r="L298" i="22"/>
  <c r="I298" i="22"/>
  <c r="F298" i="22"/>
  <c r="E298" i="22"/>
  <c r="A298" i="22"/>
  <c r="B298" i="22" s="1"/>
  <c r="C298" i="22" s="1"/>
  <c r="W297" i="22"/>
  <c r="U297" i="22"/>
  <c r="S297" i="22"/>
  <c r="R297" i="22"/>
  <c r="L297" i="22"/>
  <c r="I297" i="22"/>
  <c r="F297" i="22"/>
  <c r="E297" i="22"/>
  <c r="A297" i="22"/>
  <c r="B297" i="22" s="1"/>
  <c r="C297" i="22" s="1"/>
  <c r="W296" i="22"/>
  <c r="U296" i="22"/>
  <c r="S296" i="22"/>
  <c r="R296" i="22"/>
  <c r="L296" i="22"/>
  <c r="I296" i="22"/>
  <c r="F296" i="22"/>
  <c r="E296" i="22"/>
  <c r="A296" i="22"/>
  <c r="B296" i="22" s="1"/>
  <c r="C296" i="22" s="1"/>
  <c r="W295" i="22"/>
  <c r="U295" i="22"/>
  <c r="S295" i="22"/>
  <c r="R295" i="22"/>
  <c r="L295" i="22"/>
  <c r="I295" i="22"/>
  <c r="F295" i="22"/>
  <c r="E295" i="22"/>
  <c r="A295" i="22"/>
  <c r="B295" i="22" s="1"/>
  <c r="C295" i="22" s="1"/>
  <c r="W294" i="22"/>
  <c r="U294" i="22"/>
  <c r="S294" i="22"/>
  <c r="R294" i="22"/>
  <c r="L294" i="22"/>
  <c r="I294" i="22"/>
  <c r="F294" i="22"/>
  <c r="E294" i="22"/>
  <c r="A294" i="22"/>
  <c r="B294" i="22" s="1"/>
  <c r="C294" i="22" s="1"/>
  <c r="W293" i="22"/>
  <c r="U293" i="22"/>
  <c r="S293" i="22"/>
  <c r="R293" i="22"/>
  <c r="L293" i="22"/>
  <c r="I293" i="22"/>
  <c r="F293" i="22"/>
  <c r="E293" i="22"/>
  <c r="A293" i="22"/>
  <c r="B293" i="22" s="1"/>
  <c r="C293" i="22" s="1"/>
  <c r="W292" i="22"/>
  <c r="U292" i="22"/>
  <c r="S292" i="22"/>
  <c r="R292" i="22"/>
  <c r="L292" i="22"/>
  <c r="I292" i="22"/>
  <c r="F292" i="22"/>
  <c r="E292" i="22"/>
  <c r="A292" i="22"/>
  <c r="B292" i="22" s="1"/>
  <c r="C292" i="22" s="1"/>
  <c r="W291" i="22"/>
  <c r="U291" i="22"/>
  <c r="S291" i="22"/>
  <c r="R291" i="22"/>
  <c r="L291" i="22"/>
  <c r="I291" i="22"/>
  <c r="F291" i="22"/>
  <c r="E291" i="22"/>
  <c r="A291" i="22"/>
  <c r="B291" i="22" s="1"/>
  <c r="C291" i="22" s="1"/>
  <c r="W290" i="22"/>
  <c r="U290" i="22"/>
  <c r="S290" i="22"/>
  <c r="R290" i="22"/>
  <c r="L290" i="22"/>
  <c r="I290" i="22"/>
  <c r="F290" i="22"/>
  <c r="E290" i="22"/>
  <c r="A290" i="22"/>
  <c r="B290" i="22" s="1"/>
  <c r="C290" i="22" s="1"/>
  <c r="W289" i="22"/>
  <c r="U289" i="22"/>
  <c r="S289" i="22"/>
  <c r="R289" i="22"/>
  <c r="L289" i="22"/>
  <c r="I289" i="22"/>
  <c r="F289" i="22"/>
  <c r="E289" i="22"/>
  <c r="A289" i="22"/>
  <c r="B289" i="22" s="1"/>
  <c r="C289" i="22" s="1"/>
  <c r="W288" i="22"/>
  <c r="U288" i="22"/>
  <c r="S288" i="22"/>
  <c r="R288" i="22"/>
  <c r="L288" i="22"/>
  <c r="I288" i="22"/>
  <c r="F288" i="22"/>
  <c r="E288" i="22"/>
  <c r="A288" i="22"/>
  <c r="B288" i="22" s="1"/>
  <c r="C288" i="22" s="1"/>
  <c r="W287" i="22"/>
  <c r="U287" i="22"/>
  <c r="S287" i="22"/>
  <c r="R287" i="22"/>
  <c r="L287" i="22"/>
  <c r="I287" i="22"/>
  <c r="F287" i="22"/>
  <c r="E287" i="22"/>
  <c r="A287" i="22"/>
  <c r="B287" i="22" s="1"/>
  <c r="C287" i="22" s="1"/>
  <c r="W286" i="22"/>
  <c r="U286" i="22"/>
  <c r="S286" i="22"/>
  <c r="R286" i="22"/>
  <c r="L286" i="22"/>
  <c r="I286" i="22"/>
  <c r="F286" i="22"/>
  <c r="E286" i="22"/>
  <c r="A286" i="22"/>
  <c r="B286" i="22" s="1"/>
  <c r="C286" i="22" s="1"/>
  <c r="W285" i="22"/>
  <c r="U285" i="22"/>
  <c r="S285" i="22"/>
  <c r="R285" i="22"/>
  <c r="L285" i="22"/>
  <c r="I285" i="22"/>
  <c r="F285" i="22"/>
  <c r="E285" i="22"/>
  <c r="A285" i="22"/>
  <c r="B285" i="22" s="1"/>
  <c r="C285" i="22" s="1"/>
  <c r="W284" i="22"/>
  <c r="U284" i="22"/>
  <c r="S284" i="22"/>
  <c r="R284" i="22"/>
  <c r="L284" i="22"/>
  <c r="I284" i="22"/>
  <c r="F284" i="22"/>
  <c r="E284" i="22"/>
  <c r="A284" i="22"/>
  <c r="B284" i="22" s="1"/>
  <c r="C284" i="22" s="1"/>
  <c r="W283" i="22"/>
  <c r="U283" i="22"/>
  <c r="S283" i="22"/>
  <c r="R283" i="22"/>
  <c r="L283" i="22"/>
  <c r="I283" i="22"/>
  <c r="F283" i="22"/>
  <c r="E283" i="22"/>
  <c r="A283" i="22"/>
  <c r="B283" i="22" s="1"/>
  <c r="C283" i="22" s="1"/>
  <c r="W282" i="22"/>
  <c r="U282" i="22"/>
  <c r="S282" i="22"/>
  <c r="R282" i="22"/>
  <c r="L282" i="22"/>
  <c r="I282" i="22"/>
  <c r="F282" i="22"/>
  <c r="E282" i="22"/>
  <c r="A282" i="22"/>
  <c r="B282" i="22" s="1"/>
  <c r="C282" i="22" s="1"/>
  <c r="W281" i="22"/>
  <c r="U281" i="22"/>
  <c r="S281" i="22"/>
  <c r="R281" i="22"/>
  <c r="L281" i="22"/>
  <c r="I281" i="22"/>
  <c r="F281" i="22"/>
  <c r="E281" i="22"/>
  <c r="A281" i="22"/>
  <c r="B281" i="22" s="1"/>
  <c r="C281" i="22" s="1"/>
  <c r="W280" i="22"/>
  <c r="U280" i="22"/>
  <c r="S280" i="22"/>
  <c r="R280" i="22"/>
  <c r="L280" i="22"/>
  <c r="I280" i="22"/>
  <c r="F280" i="22"/>
  <c r="E280" i="22"/>
  <c r="A280" i="22"/>
  <c r="B280" i="22" s="1"/>
  <c r="C280" i="22" s="1"/>
  <c r="W279" i="22"/>
  <c r="U279" i="22"/>
  <c r="S279" i="22"/>
  <c r="R279" i="22"/>
  <c r="L279" i="22"/>
  <c r="I279" i="22"/>
  <c r="F279" i="22"/>
  <c r="E279" i="22"/>
  <c r="A279" i="22"/>
  <c r="B279" i="22" s="1"/>
  <c r="C279" i="22" s="1"/>
  <c r="W278" i="22"/>
  <c r="U278" i="22"/>
  <c r="S278" i="22"/>
  <c r="R278" i="22"/>
  <c r="L278" i="22"/>
  <c r="I278" i="22"/>
  <c r="F278" i="22"/>
  <c r="E278" i="22"/>
  <c r="A278" i="22"/>
  <c r="B278" i="22" s="1"/>
  <c r="C278" i="22" s="1"/>
  <c r="W277" i="22"/>
  <c r="U277" i="22"/>
  <c r="S277" i="22"/>
  <c r="R277" i="22"/>
  <c r="L277" i="22"/>
  <c r="I277" i="22"/>
  <c r="F277" i="22"/>
  <c r="E277" i="22"/>
  <c r="A277" i="22"/>
  <c r="B277" i="22" s="1"/>
  <c r="C277" i="22" s="1"/>
  <c r="W276" i="22"/>
  <c r="U276" i="22"/>
  <c r="S276" i="22"/>
  <c r="R276" i="22"/>
  <c r="L276" i="22"/>
  <c r="I276" i="22"/>
  <c r="F276" i="22"/>
  <c r="E276" i="22"/>
  <c r="B276" i="22"/>
  <c r="C276" i="22" s="1"/>
  <c r="A276" i="22"/>
  <c r="W275" i="22"/>
  <c r="U275" i="22"/>
  <c r="S275" i="22"/>
  <c r="R275" i="22"/>
  <c r="L275" i="22"/>
  <c r="I275" i="22"/>
  <c r="F275" i="22"/>
  <c r="E275" i="22"/>
  <c r="A275" i="22"/>
  <c r="B275" i="22" s="1"/>
  <c r="C275" i="22" s="1"/>
  <c r="W274" i="22"/>
  <c r="U274" i="22"/>
  <c r="S274" i="22"/>
  <c r="R274" i="22"/>
  <c r="L274" i="22"/>
  <c r="I274" i="22"/>
  <c r="F274" i="22"/>
  <c r="E274" i="22"/>
  <c r="A274" i="22"/>
  <c r="B274" i="22" s="1"/>
  <c r="C274" i="22" s="1"/>
  <c r="W273" i="22"/>
  <c r="U273" i="22"/>
  <c r="S273" i="22"/>
  <c r="R273" i="22"/>
  <c r="L273" i="22"/>
  <c r="I273" i="22"/>
  <c r="F273" i="22"/>
  <c r="E273" i="22"/>
  <c r="A273" i="22"/>
  <c r="B273" i="22" s="1"/>
  <c r="C273" i="22" s="1"/>
  <c r="W272" i="22"/>
  <c r="U272" i="22"/>
  <c r="S272" i="22"/>
  <c r="R272" i="22"/>
  <c r="L272" i="22"/>
  <c r="I272" i="22"/>
  <c r="F272" i="22"/>
  <c r="E272" i="22"/>
  <c r="A272" i="22"/>
  <c r="B272" i="22" s="1"/>
  <c r="C272" i="22" s="1"/>
  <c r="W271" i="22"/>
  <c r="U271" i="22"/>
  <c r="S271" i="22"/>
  <c r="R271" i="22"/>
  <c r="L271" i="22"/>
  <c r="I271" i="22"/>
  <c r="F271" i="22"/>
  <c r="E271" i="22"/>
  <c r="A271" i="22"/>
  <c r="B271" i="22" s="1"/>
  <c r="C271" i="22" s="1"/>
  <c r="W270" i="22"/>
  <c r="U270" i="22"/>
  <c r="S270" i="22"/>
  <c r="R270" i="22"/>
  <c r="L270" i="22"/>
  <c r="I270" i="22"/>
  <c r="F270" i="22"/>
  <c r="E270" i="22"/>
  <c r="A270" i="22"/>
  <c r="B270" i="22" s="1"/>
  <c r="C270" i="22" s="1"/>
  <c r="W269" i="22"/>
  <c r="U269" i="22"/>
  <c r="S269" i="22"/>
  <c r="R269" i="22"/>
  <c r="L269" i="22"/>
  <c r="I269" i="22"/>
  <c r="F269" i="22"/>
  <c r="E269" i="22"/>
  <c r="A269" i="22"/>
  <c r="B269" i="22" s="1"/>
  <c r="C269" i="22" s="1"/>
  <c r="W268" i="22"/>
  <c r="U268" i="22"/>
  <c r="S268" i="22"/>
  <c r="R268" i="22"/>
  <c r="L268" i="22"/>
  <c r="I268" i="22"/>
  <c r="F268" i="22"/>
  <c r="E268" i="22"/>
  <c r="A268" i="22"/>
  <c r="B268" i="22" s="1"/>
  <c r="C268" i="22" s="1"/>
  <c r="W267" i="22"/>
  <c r="U267" i="22"/>
  <c r="S267" i="22"/>
  <c r="R267" i="22"/>
  <c r="L267" i="22"/>
  <c r="I267" i="22"/>
  <c r="F267" i="22"/>
  <c r="E267" i="22"/>
  <c r="A267" i="22"/>
  <c r="B267" i="22" s="1"/>
  <c r="C267" i="22" s="1"/>
  <c r="W266" i="22"/>
  <c r="U266" i="22"/>
  <c r="S266" i="22"/>
  <c r="R266" i="22"/>
  <c r="L266" i="22"/>
  <c r="I266" i="22"/>
  <c r="F266" i="22"/>
  <c r="E266" i="22"/>
  <c r="A266" i="22"/>
  <c r="B266" i="22" s="1"/>
  <c r="C266" i="22" s="1"/>
  <c r="W265" i="22"/>
  <c r="U265" i="22"/>
  <c r="S265" i="22"/>
  <c r="R265" i="22"/>
  <c r="L265" i="22"/>
  <c r="I265" i="22"/>
  <c r="F265" i="22"/>
  <c r="E265" i="22"/>
  <c r="A265" i="22"/>
  <c r="B265" i="22" s="1"/>
  <c r="C265" i="22" s="1"/>
  <c r="W264" i="22"/>
  <c r="U264" i="22"/>
  <c r="S264" i="22"/>
  <c r="R264" i="22"/>
  <c r="L264" i="22"/>
  <c r="I264" i="22"/>
  <c r="F264" i="22"/>
  <c r="E264" i="22"/>
  <c r="A264" i="22"/>
  <c r="B264" i="22" s="1"/>
  <c r="C264" i="22" s="1"/>
  <c r="W263" i="22"/>
  <c r="U263" i="22"/>
  <c r="S263" i="22"/>
  <c r="R263" i="22"/>
  <c r="L263" i="22"/>
  <c r="I263" i="22"/>
  <c r="F263" i="22"/>
  <c r="E263" i="22"/>
  <c r="A263" i="22"/>
  <c r="B263" i="22" s="1"/>
  <c r="C263" i="22" s="1"/>
  <c r="W262" i="22"/>
  <c r="U262" i="22"/>
  <c r="S262" i="22"/>
  <c r="R262" i="22"/>
  <c r="L262" i="22"/>
  <c r="I262" i="22"/>
  <c r="F262" i="22"/>
  <c r="E262" i="22"/>
  <c r="A262" i="22"/>
  <c r="B262" i="22" s="1"/>
  <c r="C262" i="22" s="1"/>
  <c r="W261" i="22"/>
  <c r="U261" i="22"/>
  <c r="S261" i="22"/>
  <c r="R261" i="22"/>
  <c r="L261" i="22"/>
  <c r="I261" i="22"/>
  <c r="F261" i="22"/>
  <c r="E261" i="22"/>
  <c r="B261" i="22"/>
  <c r="C261" i="22" s="1"/>
  <c r="A261" i="22"/>
  <c r="W260" i="22"/>
  <c r="U260" i="22"/>
  <c r="S260" i="22"/>
  <c r="R260" i="22"/>
  <c r="L260" i="22"/>
  <c r="I260" i="22"/>
  <c r="F260" i="22"/>
  <c r="E260" i="22"/>
  <c r="A260" i="22"/>
  <c r="B260" i="22" s="1"/>
  <c r="C260" i="22" s="1"/>
  <c r="W259" i="22"/>
  <c r="U259" i="22"/>
  <c r="S259" i="22"/>
  <c r="R259" i="22"/>
  <c r="L259" i="22"/>
  <c r="I259" i="22"/>
  <c r="F259" i="22"/>
  <c r="E259" i="22"/>
  <c r="A259" i="22"/>
  <c r="B259" i="22" s="1"/>
  <c r="C259" i="22" s="1"/>
  <c r="W258" i="22"/>
  <c r="U258" i="22"/>
  <c r="S258" i="22"/>
  <c r="R258" i="22"/>
  <c r="L258" i="22"/>
  <c r="I258" i="22"/>
  <c r="F258" i="22"/>
  <c r="E258" i="22"/>
  <c r="A258" i="22"/>
  <c r="B258" i="22" s="1"/>
  <c r="C258" i="22" s="1"/>
  <c r="W257" i="22"/>
  <c r="U257" i="22"/>
  <c r="S257" i="22"/>
  <c r="R257" i="22"/>
  <c r="L257" i="22"/>
  <c r="I257" i="22"/>
  <c r="F257" i="22"/>
  <c r="E257" i="22"/>
  <c r="B257" i="22"/>
  <c r="C257" i="22" s="1"/>
  <c r="A257" i="22"/>
  <c r="W256" i="22"/>
  <c r="U256" i="22"/>
  <c r="S256" i="22"/>
  <c r="R256" i="22"/>
  <c r="L256" i="22"/>
  <c r="I256" i="22"/>
  <c r="F256" i="22"/>
  <c r="E256" i="22"/>
  <c r="A256" i="22"/>
  <c r="B256" i="22" s="1"/>
  <c r="C256" i="22" s="1"/>
  <c r="W255" i="22"/>
  <c r="U255" i="22"/>
  <c r="S255" i="22"/>
  <c r="R255" i="22"/>
  <c r="L255" i="22"/>
  <c r="I255" i="22"/>
  <c r="F255" i="22"/>
  <c r="E255" i="22"/>
  <c r="A255" i="22"/>
  <c r="B255" i="22" s="1"/>
  <c r="C255" i="22" s="1"/>
  <c r="W254" i="22"/>
  <c r="U254" i="22"/>
  <c r="S254" i="22"/>
  <c r="R254" i="22"/>
  <c r="L254" i="22"/>
  <c r="I254" i="22"/>
  <c r="F254" i="22"/>
  <c r="E254" i="22"/>
  <c r="A254" i="22"/>
  <c r="B254" i="22" s="1"/>
  <c r="C254" i="22" s="1"/>
  <c r="W253" i="22"/>
  <c r="U253" i="22"/>
  <c r="S253" i="22"/>
  <c r="R253" i="22"/>
  <c r="L253" i="22"/>
  <c r="I253" i="22"/>
  <c r="F253" i="22"/>
  <c r="E253" i="22"/>
  <c r="A253" i="22"/>
  <c r="B253" i="22" s="1"/>
  <c r="C253" i="22" s="1"/>
  <c r="W252" i="22"/>
  <c r="U252" i="22"/>
  <c r="S252" i="22"/>
  <c r="R252" i="22"/>
  <c r="L252" i="22"/>
  <c r="I252" i="22"/>
  <c r="F252" i="22"/>
  <c r="E252" i="22"/>
  <c r="A252" i="22"/>
  <c r="B252" i="22" s="1"/>
  <c r="C252" i="22" s="1"/>
  <c r="W251" i="22"/>
  <c r="U251" i="22"/>
  <c r="S251" i="22"/>
  <c r="R251" i="22"/>
  <c r="L251" i="22"/>
  <c r="I251" i="22"/>
  <c r="F251" i="22"/>
  <c r="E251" i="22"/>
  <c r="A251" i="22"/>
  <c r="B251" i="22" s="1"/>
  <c r="C251" i="22" s="1"/>
  <c r="W250" i="22"/>
  <c r="U250" i="22"/>
  <c r="S250" i="22"/>
  <c r="R250" i="22"/>
  <c r="L250" i="22"/>
  <c r="I250" i="22"/>
  <c r="F250" i="22"/>
  <c r="E250" i="22"/>
  <c r="A250" i="22"/>
  <c r="B250" i="22" s="1"/>
  <c r="C250" i="22" s="1"/>
  <c r="W249" i="22"/>
  <c r="U249" i="22"/>
  <c r="S249" i="22"/>
  <c r="R249" i="22"/>
  <c r="L249" i="22"/>
  <c r="I249" i="22"/>
  <c r="F249" i="22"/>
  <c r="E249" i="22"/>
  <c r="A249" i="22"/>
  <c r="B249" i="22" s="1"/>
  <c r="C249" i="22" s="1"/>
  <c r="W248" i="22"/>
  <c r="U248" i="22"/>
  <c r="S248" i="22"/>
  <c r="R248" i="22"/>
  <c r="L248" i="22"/>
  <c r="I248" i="22"/>
  <c r="F248" i="22"/>
  <c r="E248" i="22"/>
  <c r="A248" i="22"/>
  <c r="B248" i="22" s="1"/>
  <c r="C248" i="22" s="1"/>
  <c r="W247" i="22"/>
  <c r="U247" i="22"/>
  <c r="S247" i="22"/>
  <c r="R247" i="22"/>
  <c r="L247" i="22"/>
  <c r="I247" i="22"/>
  <c r="F247" i="22"/>
  <c r="E247" i="22"/>
  <c r="A247" i="22"/>
  <c r="B247" i="22" s="1"/>
  <c r="C247" i="22" s="1"/>
  <c r="W246" i="22"/>
  <c r="U246" i="22"/>
  <c r="S246" i="22"/>
  <c r="R246" i="22"/>
  <c r="L246" i="22"/>
  <c r="I246" i="22"/>
  <c r="F246" i="22"/>
  <c r="E246" i="22"/>
  <c r="A246" i="22"/>
  <c r="B246" i="22" s="1"/>
  <c r="C246" i="22" s="1"/>
  <c r="W245" i="22"/>
  <c r="U245" i="22"/>
  <c r="S245" i="22"/>
  <c r="R245" i="22"/>
  <c r="L245" i="22"/>
  <c r="I245" i="22"/>
  <c r="F245" i="22"/>
  <c r="E245" i="22"/>
  <c r="A245" i="22"/>
  <c r="B245" i="22" s="1"/>
  <c r="C245" i="22" s="1"/>
  <c r="W244" i="22"/>
  <c r="U244" i="22"/>
  <c r="S244" i="22"/>
  <c r="R244" i="22"/>
  <c r="L244" i="22"/>
  <c r="I244" i="22"/>
  <c r="F244" i="22"/>
  <c r="E244" i="22"/>
  <c r="A244" i="22"/>
  <c r="B244" i="22" s="1"/>
  <c r="C244" i="22" s="1"/>
  <c r="W243" i="22"/>
  <c r="U243" i="22"/>
  <c r="S243" i="22"/>
  <c r="R243" i="22"/>
  <c r="L243" i="22"/>
  <c r="I243" i="22"/>
  <c r="F243" i="22"/>
  <c r="E243" i="22"/>
  <c r="B243" i="22"/>
  <c r="C243" i="22" s="1"/>
  <c r="A243" i="22"/>
  <c r="W242" i="22"/>
  <c r="U242" i="22"/>
  <c r="S242" i="22"/>
  <c r="R242" i="22"/>
  <c r="L242" i="22"/>
  <c r="I242" i="22"/>
  <c r="F242" i="22"/>
  <c r="E242" i="22"/>
  <c r="A242" i="22"/>
  <c r="B242" i="22" s="1"/>
  <c r="C242" i="22" s="1"/>
  <c r="W241" i="22"/>
  <c r="U241" i="22"/>
  <c r="S241" i="22"/>
  <c r="R241" i="22"/>
  <c r="L241" i="22"/>
  <c r="I241" i="22"/>
  <c r="F241" i="22"/>
  <c r="E241" i="22"/>
  <c r="A241" i="22"/>
  <c r="B241" i="22" s="1"/>
  <c r="C241" i="22" s="1"/>
  <c r="W240" i="22"/>
  <c r="U240" i="22"/>
  <c r="S240" i="22"/>
  <c r="R240" i="22"/>
  <c r="L240" i="22"/>
  <c r="I240" i="22"/>
  <c r="F240" i="22"/>
  <c r="E240" i="22"/>
  <c r="A240" i="22"/>
  <c r="B240" i="22" s="1"/>
  <c r="C240" i="22" s="1"/>
  <c r="W239" i="22"/>
  <c r="U239" i="22"/>
  <c r="S239" i="22"/>
  <c r="R239" i="22"/>
  <c r="L239" i="22"/>
  <c r="I239" i="22"/>
  <c r="F239" i="22"/>
  <c r="E239" i="22"/>
  <c r="A239" i="22"/>
  <c r="B239" i="22" s="1"/>
  <c r="C239" i="22" s="1"/>
  <c r="W238" i="22"/>
  <c r="U238" i="22"/>
  <c r="S238" i="22"/>
  <c r="R238" i="22"/>
  <c r="L238" i="22"/>
  <c r="I238" i="22"/>
  <c r="F238" i="22"/>
  <c r="E238" i="22"/>
  <c r="A238" i="22"/>
  <c r="B238" i="22" s="1"/>
  <c r="C238" i="22" s="1"/>
  <c r="W237" i="22"/>
  <c r="U237" i="22"/>
  <c r="S237" i="22"/>
  <c r="R237" i="22"/>
  <c r="L237" i="22"/>
  <c r="I237" i="22"/>
  <c r="F237" i="22"/>
  <c r="E237" i="22"/>
  <c r="A237" i="22"/>
  <c r="B237" i="22" s="1"/>
  <c r="C237" i="22" s="1"/>
  <c r="W236" i="22"/>
  <c r="U236" i="22"/>
  <c r="S236" i="22"/>
  <c r="R236" i="22"/>
  <c r="L236" i="22"/>
  <c r="I236" i="22"/>
  <c r="F236" i="22"/>
  <c r="E236" i="22"/>
  <c r="A236" i="22"/>
  <c r="B236" i="22" s="1"/>
  <c r="C236" i="22" s="1"/>
  <c r="W235" i="22"/>
  <c r="U235" i="22"/>
  <c r="S235" i="22"/>
  <c r="R235" i="22"/>
  <c r="L235" i="22"/>
  <c r="I235" i="22"/>
  <c r="F235" i="22"/>
  <c r="E235" i="22"/>
  <c r="A235" i="22"/>
  <c r="B235" i="22" s="1"/>
  <c r="C235" i="22" s="1"/>
  <c r="W234" i="22"/>
  <c r="U234" i="22"/>
  <c r="S234" i="22"/>
  <c r="R234" i="22"/>
  <c r="L234" i="22"/>
  <c r="I234" i="22"/>
  <c r="F234" i="22"/>
  <c r="E234" i="22"/>
  <c r="A234" i="22"/>
  <c r="B234" i="22" s="1"/>
  <c r="C234" i="22" s="1"/>
  <c r="W233" i="22"/>
  <c r="U233" i="22"/>
  <c r="S233" i="22"/>
  <c r="R233" i="22"/>
  <c r="L233" i="22"/>
  <c r="I233" i="22"/>
  <c r="F233" i="22"/>
  <c r="E233" i="22"/>
  <c r="A233" i="22"/>
  <c r="B233" i="22" s="1"/>
  <c r="C233" i="22" s="1"/>
  <c r="W232" i="22"/>
  <c r="U232" i="22"/>
  <c r="S232" i="22"/>
  <c r="R232" i="22"/>
  <c r="L232" i="22"/>
  <c r="I232" i="22"/>
  <c r="F232" i="22"/>
  <c r="E232" i="22"/>
  <c r="A232" i="22"/>
  <c r="B232" i="22" s="1"/>
  <c r="C232" i="22" s="1"/>
  <c r="W231" i="22"/>
  <c r="U231" i="22"/>
  <c r="S231" i="22"/>
  <c r="R231" i="22"/>
  <c r="L231" i="22"/>
  <c r="I231" i="22"/>
  <c r="F231" i="22"/>
  <c r="E231" i="22"/>
  <c r="A231" i="22"/>
  <c r="B231" i="22" s="1"/>
  <c r="C231" i="22" s="1"/>
  <c r="W230" i="22"/>
  <c r="U230" i="22"/>
  <c r="S230" i="22"/>
  <c r="R230" i="22"/>
  <c r="L230" i="22"/>
  <c r="I230" i="22"/>
  <c r="F230" i="22"/>
  <c r="E230" i="22"/>
  <c r="A230" i="22"/>
  <c r="B230" i="22" s="1"/>
  <c r="C230" i="22" s="1"/>
  <c r="W229" i="22"/>
  <c r="U229" i="22"/>
  <c r="S229" i="22"/>
  <c r="R229" i="22"/>
  <c r="L229" i="22"/>
  <c r="I229" i="22"/>
  <c r="F229" i="22"/>
  <c r="E229" i="22"/>
  <c r="B229" i="22"/>
  <c r="C229" i="22" s="1"/>
  <c r="A229" i="22"/>
  <c r="W228" i="22"/>
  <c r="U228" i="22"/>
  <c r="S228" i="22"/>
  <c r="R228" i="22"/>
  <c r="L228" i="22"/>
  <c r="I228" i="22"/>
  <c r="F228" i="22"/>
  <c r="E228" i="22"/>
  <c r="A228" i="22"/>
  <c r="B228" i="22" s="1"/>
  <c r="C228" i="22" s="1"/>
  <c r="W227" i="22"/>
  <c r="U227" i="22"/>
  <c r="S227" i="22"/>
  <c r="R227" i="22"/>
  <c r="L227" i="22"/>
  <c r="I227" i="22"/>
  <c r="F227" i="22"/>
  <c r="E227" i="22"/>
  <c r="A227" i="22"/>
  <c r="B227" i="22" s="1"/>
  <c r="C227" i="22" s="1"/>
  <c r="W226" i="22"/>
  <c r="U226" i="22"/>
  <c r="S226" i="22"/>
  <c r="R226" i="22"/>
  <c r="L226" i="22"/>
  <c r="I226" i="22"/>
  <c r="F226" i="22"/>
  <c r="E226" i="22"/>
  <c r="A226" i="22"/>
  <c r="B226" i="22" s="1"/>
  <c r="C226" i="22" s="1"/>
  <c r="W225" i="22"/>
  <c r="U225" i="22"/>
  <c r="S225" i="22"/>
  <c r="R225" i="22"/>
  <c r="L225" i="22"/>
  <c r="I225" i="22"/>
  <c r="F225" i="22"/>
  <c r="E225" i="22"/>
  <c r="A225" i="22"/>
  <c r="B225" i="22" s="1"/>
  <c r="C225" i="22" s="1"/>
  <c r="W224" i="22"/>
  <c r="U224" i="22"/>
  <c r="S224" i="22"/>
  <c r="R224" i="22"/>
  <c r="L224" i="22"/>
  <c r="I224" i="22"/>
  <c r="F224" i="22"/>
  <c r="E224" i="22"/>
  <c r="A224" i="22"/>
  <c r="B224" i="22" s="1"/>
  <c r="C224" i="22" s="1"/>
  <c r="W223" i="22"/>
  <c r="U223" i="22"/>
  <c r="S223" i="22"/>
  <c r="R223" i="22"/>
  <c r="L223" i="22"/>
  <c r="I223" i="22"/>
  <c r="F223" i="22"/>
  <c r="E223" i="22"/>
  <c r="A223" i="22"/>
  <c r="B223" i="22" s="1"/>
  <c r="C223" i="22" s="1"/>
  <c r="W222" i="22"/>
  <c r="U222" i="22"/>
  <c r="S222" i="22"/>
  <c r="R222" i="22"/>
  <c r="L222" i="22"/>
  <c r="I222" i="22"/>
  <c r="F222" i="22"/>
  <c r="E222" i="22"/>
  <c r="A222" i="22"/>
  <c r="B222" i="22" s="1"/>
  <c r="C222" i="22" s="1"/>
  <c r="W221" i="22"/>
  <c r="U221" i="22"/>
  <c r="S221" i="22"/>
  <c r="R221" i="22"/>
  <c r="L221" i="22"/>
  <c r="I221" i="22"/>
  <c r="F221" i="22"/>
  <c r="E221" i="22"/>
  <c r="A221" i="22"/>
  <c r="B221" i="22" s="1"/>
  <c r="C221" i="22" s="1"/>
  <c r="W220" i="22"/>
  <c r="U220" i="22"/>
  <c r="S220" i="22"/>
  <c r="R220" i="22"/>
  <c r="L220" i="22"/>
  <c r="I220" i="22"/>
  <c r="F220" i="22"/>
  <c r="E220" i="22"/>
  <c r="A220" i="22"/>
  <c r="B220" i="22" s="1"/>
  <c r="C220" i="22" s="1"/>
  <c r="W219" i="22"/>
  <c r="U219" i="22"/>
  <c r="S219" i="22"/>
  <c r="R219" i="22"/>
  <c r="L219" i="22"/>
  <c r="I219" i="22"/>
  <c r="F219" i="22"/>
  <c r="E219" i="22"/>
  <c r="A219" i="22"/>
  <c r="B219" i="22" s="1"/>
  <c r="C219" i="22" s="1"/>
  <c r="W218" i="22"/>
  <c r="U218" i="22"/>
  <c r="S218" i="22"/>
  <c r="R218" i="22"/>
  <c r="L218" i="22"/>
  <c r="I218" i="22"/>
  <c r="F218" i="22"/>
  <c r="E218" i="22"/>
  <c r="A218" i="22"/>
  <c r="B218" i="22" s="1"/>
  <c r="C218" i="22" s="1"/>
  <c r="W217" i="22"/>
  <c r="U217" i="22"/>
  <c r="S217" i="22"/>
  <c r="R217" i="22"/>
  <c r="L217" i="22"/>
  <c r="I217" i="22"/>
  <c r="F217" i="22"/>
  <c r="E217" i="22"/>
  <c r="A217" i="22"/>
  <c r="B217" i="22" s="1"/>
  <c r="C217" i="22" s="1"/>
  <c r="W216" i="22"/>
  <c r="U216" i="22"/>
  <c r="S216" i="22"/>
  <c r="R216" i="22"/>
  <c r="L216" i="22"/>
  <c r="I216" i="22"/>
  <c r="F216" i="22"/>
  <c r="E216" i="22"/>
  <c r="A216" i="22"/>
  <c r="B216" i="22" s="1"/>
  <c r="C216" i="22" s="1"/>
  <c r="W215" i="22"/>
  <c r="U215" i="22"/>
  <c r="S215" i="22"/>
  <c r="R215" i="22"/>
  <c r="L215" i="22"/>
  <c r="I215" i="22"/>
  <c r="F215" i="22"/>
  <c r="E215" i="22"/>
  <c r="A215" i="22"/>
  <c r="B215" i="22" s="1"/>
  <c r="C215" i="22" s="1"/>
  <c r="W214" i="22"/>
  <c r="U214" i="22"/>
  <c r="S214" i="22"/>
  <c r="R214" i="22"/>
  <c r="L214" i="22"/>
  <c r="I214" i="22"/>
  <c r="F214" i="22"/>
  <c r="E214" i="22"/>
  <c r="A214" i="22"/>
  <c r="B214" i="22" s="1"/>
  <c r="C214" i="22" s="1"/>
  <c r="W213" i="22"/>
  <c r="U213" i="22"/>
  <c r="S213" i="22"/>
  <c r="R213" i="22"/>
  <c r="L213" i="22"/>
  <c r="I213" i="22"/>
  <c r="F213" i="22"/>
  <c r="E213" i="22"/>
  <c r="A213" i="22"/>
  <c r="B213" i="22" s="1"/>
  <c r="C213" i="22" s="1"/>
  <c r="W212" i="22"/>
  <c r="U212" i="22"/>
  <c r="S212" i="22"/>
  <c r="R212" i="22"/>
  <c r="L212" i="22"/>
  <c r="I212" i="22"/>
  <c r="F212" i="22"/>
  <c r="E212" i="22"/>
  <c r="A212" i="22"/>
  <c r="B212" i="22" s="1"/>
  <c r="C212" i="22" s="1"/>
  <c r="W211" i="22"/>
  <c r="U211" i="22"/>
  <c r="S211" i="22"/>
  <c r="R211" i="22"/>
  <c r="L211" i="22"/>
  <c r="I211" i="22"/>
  <c r="F211" i="22"/>
  <c r="E211" i="22"/>
  <c r="A211" i="22"/>
  <c r="B211" i="22" s="1"/>
  <c r="C211" i="22" s="1"/>
  <c r="W210" i="22"/>
  <c r="U210" i="22"/>
  <c r="S210" i="22"/>
  <c r="R210" i="22"/>
  <c r="L210" i="22"/>
  <c r="I210" i="22"/>
  <c r="F210" i="22"/>
  <c r="E210" i="22"/>
  <c r="A210" i="22"/>
  <c r="B210" i="22" s="1"/>
  <c r="C210" i="22" s="1"/>
  <c r="W209" i="22"/>
  <c r="U209" i="22"/>
  <c r="S209" i="22"/>
  <c r="R209" i="22"/>
  <c r="L209" i="22"/>
  <c r="I209" i="22"/>
  <c r="F209" i="22"/>
  <c r="E209" i="22"/>
  <c r="A209" i="22"/>
  <c r="B209" i="22" s="1"/>
  <c r="C209" i="22" s="1"/>
  <c r="W208" i="22"/>
  <c r="U208" i="22"/>
  <c r="S208" i="22"/>
  <c r="R208" i="22"/>
  <c r="L208" i="22"/>
  <c r="I208" i="22"/>
  <c r="F208" i="22"/>
  <c r="E208" i="22"/>
  <c r="A208" i="22"/>
  <c r="B208" i="22" s="1"/>
  <c r="C208" i="22" s="1"/>
  <c r="W207" i="22"/>
  <c r="U207" i="22"/>
  <c r="S207" i="22"/>
  <c r="R207" i="22"/>
  <c r="L207" i="22"/>
  <c r="I207" i="22"/>
  <c r="F207" i="22"/>
  <c r="E207" i="22"/>
  <c r="A207" i="22"/>
  <c r="B207" i="22" s="1"/>
  <c r="C207" i="22" s="1"/>
  <c r="W206" i="22"/>
  <c r="U206" i="22"/>
  <c r="S206" i="22"/>
  <c r="R206" i="22"/>
  <c r="L206" i="22"/>
  <c r="I206" i="22"/>
  <c r="F206" i="22"/>
  <c r="E206" i="22"/>
  <c r="A206" i="22"/>
  <c r="B206" i="22" s="1"/>
  <c r="C206" i="22" s="1"/>
  <c r="W205" i="22"/>
  <c r="U205" i="22"/>
  <c r="S205" i="22"/>
  <c r="R205" i="22"/>
  <c r="L205" i="22"/>
  <c r="I205" i="22"/>
  <c r="F205" i="22"/>
  <c r="E205" i="22"/>
  <c r="A205" i="22"/>
  <c r="B205" i="22" s="1"/>
  <c r="C205" i="22" s="1"/>
  <c r="W204" i="22"/>
  <c r="U204" i="22"/>
  <c r="S204" i="22"/>
  <c r="R204" i="22"/>
  <c r="L204" i="22"/>
  <c r="I204" i="22"/>
  <c r="F204" i="22"/>
  <c r="E204" i="22"/>
  <c r="A204" i="22"/>
  <c r="B204" i="22" s="1"/>
  <c r="C204" i="22" s="1"/>
  <c r="W203" i="22"/>
  <c r="U203" i="22"/>
  <c r="S203" i="22"/>
  <c r="R203" i="22"/>
  <c r="L203" i="22"/>
  <c r="I203" i="22"/>
  <c r="F203" i="22"/>
  <c r="E203" i="22"/>
  <c r="A203" i="22"/>
  <c r="B203" i="22" s="1"/>
  <c r="C203" i="22" s="1"/>
  <c r="W202" i="22"/>
  <c r="U202" i="22"/>
  <c r="S202" i="22"/>
  <c r="R202" i="22"/>
  <c r="L202" i="22"/>
  <c r="I202" i="22"/>
  <c r="F202" i="22"/>
  <c r="E202" i="22"/>
  <c r="A202" i="22"/>
  <c r="B202" i="22" s="1"/>
  <c r="C202" i="22" s="1"/>
  <c r="W201" i="22"/>
  <c r="U201" i="22"/>
  <c r="S201" i="22"/>
  <c r="R201" i="22"/>
  <c r="L201" i="22"/>
  <c r="I201" i="22"/>
  <c r="F201" i="22"/>
  <c r="E201" i="22"/>
  <c r="A201" i="22"/>
  <c r="B201" i="22" s="1"/>
  <c r="C201" i="22" s="1"/>
  <c r="W200" i="22"/>
  <c r="U200" i="22"/>
  <c r="S200" i="22"/>
  <c r="R200" i="22"/>
  <c r="L200" i="22"/>
  <c r="I200" i="22"/>
  <c r="F200" i="22"/>
  <c r="E200" i="22"/>
  <c r="A200" i="22"/>
  <c r="B200" i="22" s="1"/>
  <c r="C200" i="22" s="1"/>
  <c r="W199" i="22"/>
  <c r="U199" i="22"/>
  <c r="S199" i="22"/>
  <c r="R199" i="22"/>
  <c r="L199" i="22"/>
  <c r="I199" i="22"/>
  <c r="F199" i="22"/>
  <c r="E199" i="22"/>
  <c r="A199" i="22"/>
  <c r="B199" i="22" s="1"/>
  <c r="C199" i="22" s="1"/>
  <c r="W198" i="22"/>
  <c r="U198" i="22"/>
  <c r="S198" i="22"/>
  <c r="R198" i="22"/>
  <c r="L198" i="22"/>
  <c r="I198" i="22"/>
  <c r="F198" i="22"/>
  <c r="E198" i="22"/>
  <c r="A198" i="22"/>
  <c r="B198" i="22" s="1"/>
  <c r="C198" i="22" s="1"/>
  <c r="W197" i="22"/>
  <c r="U197" i="22"/>
  <c r="S197" i="22"/>
  <c r="R197" i="22"/>
  <c r="L197" i="22"/>
  <c r="I197" i="22"/>
  <c r="F197" i="22"/>
  <c r="E197" i="22"/>
  <c r="A197" i="22"/>
  <c r="B197" i="22" s="1"/>
  <c r="C197" i="22" s="1"/>
  <c r="W196" i="22"/>
  <c r="U196" i="22"/>
  <c r="S196" i="22"/>
  <c r="R196" i="22"/>
  <c r="L196" i="22"/>
  <c r="I196" i="22"/>
  <c r="F196" i="22"/>
  <c r="E196" i="22"/>
  <c r="A196" i="22"/>
  <c r="B196" i="22" s="1"/>
  <c r="C196" i="22" s="1"/>
  <c r="W195" i="22"/>
  <c r="U195" i="22"/>
  <c r="S195" i="22"/>
  <c r="R195" i="22"/>
  <c r="L195" i="22"/>
  <c r="I195" i="22"/>
  <c r="F195" i="22"/>
  <c r="E195" i="22"/>
  <c r="A195" i="22"/>
  <c r="B195" i="22" s="1"/>
  <c r="C195" i="22" s="1"/>
  <c r="W194" i="22"/>
  <c r="U194" i="22"/>
  <c r="S194" i="22"/>
  <c r="R194" i="22"/>
  <c r="L194" i="22"/>
  <c r="I194" i="22"/>
  <c r="F194" i="22"/>
  <c r="E194" i="22"/>
  <c r="A194" i="22"/>
  <c r="B194" i="22" s="1"/>
  <c r="C194" i="22" s="1"/>
  <c r="W193" i="22"/>
  <c r="U193" i="22"/>
  <c r="S193" i="22"/>
  <c r="R193" i="22"/>
  <c r="L193" i="22"/>
  <c r="I193" i="22"/>
  <c r="F193" i="22"/>
  <c r="E193" i="22"/>
  <c r="A193" i="22"/>
  <c r="B193" i="22" s="1"/>
  <c r="C193" i="22" s="1"/>
  <c r="W192" i="22"/>
  <c r="U192" i="22"/>
  <c r="S192" i="22"/>
  <c r="R192" i="22"/>
  <c r="L192" i="22"/>
  <c r="I192" i="22"/>
  <c r="F192" i="22"/>
  <c r="E192" i="22"/>
  <c r="A192" i="22"/>
  <c r="B192" i="22" s="1"/>
  <c r="C192" i="22" s="1"/>
  <c r="W191" i="22"/>
  <c r="U191" i="22"/>
  <c r="S191" i="22"/>
  <c r="R191" i="22"/>
  <c r="L191" i="22"/>
  <c r="I191" i="22"/>
  <c r="F191" i="22"/>
  <c r="E191" i="22"/>
  <c r="A191" i="22"/>
  <c r="B191" i="22" s="1"/>
  <c r="C191" i="22" s="1"/>
  <c r="W190" i="22"/>
  <c r="U190" i="22"/>
  <c r="S190" i="22"/>
  <c r="R190" i="22"/>
  <c r="L190" i="22"/>
  <c r="I190" i="22"/>
  <c r="F190" i="22"/>
  <c r="E190" i="22"/>
  <c r="A190" i="22"/>
  <c r="B190" i="22" s="1"/>
  <c r="C190" i="22" s="1"/>
  <c r="W189" i="22"/>
  <c r="U189" i="22"/>
  <c r="S189" i="22"/>
  <c r="R189" i="22"/>
  <c r="L189" i="22"/>
  <c r="I189" i="22"/>
  <c r="F189" i="22"/>
  <c r="E189" i="22"/>
  <c r="A189" i="22"/>
  <c r="B189" i="22" s="1"/>
  <c r="C189" i="22" s="1"/>
  <c r="W188" i="22"/>
  <c r="U188" i="22"/>
  <c r="S188" i="22"/>
  <c r="R188" i="22"/>
  <c r="L188" i="22"/>
  <c r="I188" i="22"/>
  <c r="F188" i="22"/>
  <c r="E188" i="22"/>
  <c r="A188" i="22"/>
  <c r="B188" i="22" s="1"/>
  <c r="C188" i="22" s="1"/>
  <c r="W187" i="22"/>
  <c r="U187" i="22"/>
  <c r="S187" i="22"/>
  <c r="R187" i="22"/>
  <c r="L187" i="22"/>
  <c r="I187" i="22"/>
  <c r="F187" i="22"/>
  <c r="E187" i="22"/>
  <c r="A187" i="22"/>
  <c r="B187" i="22" s="1"/>
  <c r="C187" i="22" s="1"/>
  <c r="W186" i="22"/>
  <c r="U186" i="22"/>
  <c r="S186" i="22"/>
  <c r="R186" i="22"/>
  <c r="L186" i="22"/>
  <c r="I186" i="22"/>
  <c r="F186" i="22"/>
  <c r="E186" i="22"/>
  <c r="A186" i="22"/>
  <c r="B186" i="22" s="1"/>
  <c r="C186" i="22" s="1"/>
  <c r="W185" i="22"/>
  <c r="U185" i="22"/>
  <c r="S185" i="22"/>
  <c r="R185" i="22"/>
  <c r="L185" i="22"/>
  <c r="I185" i="22"/>
  <c r="F185" i="22"/>
  <c r="E185" i="22"/>
  <c r="A185" i="22"/>
  <c r="B185" i="22" s="1"/>
  <c r="C185" i="22" s="1"/>
  <c r="W184" i="22"/>
  <c r="U184" i="22"/>
  <c r="S184" i="22"/>
  <c r="R184" i="22"/>
  <c r="L184" i="22"/>
  <c r="I184" i="22"/>
  <c r="F184" i="22"/>
  <c r="E184" i="22"/>
  <c r="A184" i="22"/>
  <c r="B184" i="22" s="1"/>
  <c r="C184" i="22" s="1"/>
  <c r="W183" i="22"/>
  <c r="U183" i="22"/>
  <c r="S183" i="22"/>
  <c r="R183" i="22"/>
  <c r="L183" i="22"/>
  <c r="I183" i="22"/>
  <c r="F183" i="22"/>
  <c r="E183" i="22"/>
  <c r="A183" i="22"/>
  <c r="B183" i="22" s="1"/>
  <c r="C183" i="22" s="1"/>
  <c r="W182" i="22"/>
  <c r="U182" i="22"/>
  <c r="S182" i="22"/>
  <c r="R182" i="22"/>
  <c r="L182" i="22"/>
  <c r="I182" i="22"/>
  <c r="F182" i="22"/>
  <c r="E182" i="22"/>
  <c r="A182" i="22"/>
  <c r="B182" i="22" s="1"/>
  <c r="C182" i="22" s="1"/>
  <c r="W181" i="22"/>
  <c r="U181" i="22"/>
  <c r="S181" i="22"/>
  <c r="R181" i="22"/>
  <c r="L181" i="22"/>
  <c r="I181" i="22"/>
  <c r="F181" i="22"/>
  <c r="E181" i="22"/>
  <c r="A181" i="22"/>
  <c r="B181" i="22" s="1"/>
  <c r="C181" i="22" s="1"/>
  <c r="W180" i="22"/>
  <c r="U180" i="22"/>
  <c r="S180" i="22"/>
  <c r="R180" i="22"/>
  <c r="L180" i="22"/>
  <c r="I180" i="22"/>
  <c r="F180" i="22"/>
  <c r="E180" i="22"/>
  <c r="A180" i="22"/>
  <c r="B180" i="22" s="1"/>
  <c r="C180" i="22" s="1"/>
  <c r="W179" i="22"/>
  <c r="U179" i="22"/>
  <c r="S179" i="22"/>
  <c r="R179" i="22"/>
  <c r="L179" i="22"/>
  <c r="I179" i="22"/>
  <c r="F179" i="22"/>
  <c r="E179" i="22"/>
  <c r="A179" i="22"/>
  <c r="B179" i="22" s="1"/>
  <c r="C179" i="22" s="1"/>
  <c r="W178" i="22"/>
  <c r="U178" i="22"/>
  <c r="S178" i="22"/>
  <c r="R178" i="22"/>
  <c r="L178" i="22"/>
  <c r="I178" i="22"/>
  <c r="F178" i="22"/>
  <c r="E178" i="22"/>
  <c r="A178" i="22"/>
  <c r="B178" i="22" s="1"/>
  <c r="C178" i="22" s="1"/>
  <c r="W177" i="22"/>
  <c r="U177" i="22"/>
  <c r="S177" i="22"/>
  <c r="R177" i="22"/>
  <c r="L177" i="22"/>
  <c r="I177" i="22"/>
  <c r="F177" i="22"/>
  <c r="E177" i="22"/>
  <c r="A177" i="22"/>
  <c r="B177" i="22" s="1"/>
  <c r="C177" i="22" s="1"/>
  <c r="W176" i="22"/>
  <c r="U176" i="22"/>
  <c r="S176" i="22"/>
  <c r="R176" i="22"/>
  <c r="L176" i="22"/>
  <c r="I176" i="22"/>
  <c r="F176" i="22"/>
  <c r="E176" i="22"/>
  <c r="A176" i="22"/>
  <c r="B176" i="22" s="1"/>
  <c r="C176" i="22" s="1"/>
  <c r="W175" i="22"/>
  <c r="U175" i="22"/>
  <c r="S175" i="22"/>
  <c r="R175" i="22"/>
  <c r="L175" i="22"/>
  <c r="I175" i="22"/>
  <c r="F175" i="22"/>
  <c r="E175" i="22"/>
  <c r="A175" i="22"/>
  <c r="B175" i="22" s="1"/>
  <c r="C175" i="22" s="1"/>
  <c r="W174" i="22"/>
  <c r="U174" i="22"/>
  <c r="S174" i="22"/>
  <c r="R174" i="22"/>
  <c r="L174" i="22"/>
  <c r="I174" i="22"/>
  <c r="F174" i="22"/>
  <c r="E174" i="22"/>
  <c r="A174" i="22"/>
  <c r="B174" i="22" s="1"/>
  <c r="C174" i="22" s="1"/>
  <c r="W173" i="22"/>
  <c r="U173" i="22"/>
  <c r="S173" i="22"/>
  <c r="R173" i="22"/>
  <c r="L173" i="22"/>
  <c r="I173" i="22"/>
  <c r="F173" i="22"/>
  <c r="E173" i="22"/>
  <c r="A173" i="22"/>
  <c r="B173" i="22" s="1"/>
  <c r="C173" i="22" s="1"/>
  <c r="W172" i="22"/>
  <c r="U172" i="22"/>
  <c r="S172" i="22"/>
  <c r="R172" i="22"/>
  <c r="L172" i="22"/>
  <c r="I172" i="22"/>
  <c r="F172" i="22"/>
  <c r="E172" i="22"/>
  <c r="A172" i="22"/>
  <c r="B172" i="22" s="1"/>
  <c r="C172" i="22" s="1"/>
  <c r="W171" i="22"/>
  <c r="U171" i="22"/>
  <c r="S171" i="22"/>
  <c r="R171" i="22"/>
  <c r="L171" i="22"/>
  <c r="I171" i="22"/>
  <c r="F171" i="22"/>
  <c r="E171" i="22"/>
  <c r="A171" i="22"/>
  <c r="B171" i="22" s="1"/>
  <c r="C171" i="22" s="1"/>
  <c r="W170" i="22"/>
  <c r="U170" i="22"/>
  <c r="S170" i="22"/>
  <c r="R170" i="22"/>
  <c r="L170" i="22"/>
  <c r="I170" i="22"/>
  <c r="F170" i="22"/>
  <c r="E170" i="22"/>
  <c r="A170" i="22"/>
  <c r="B170" i="22" s="1"/>
  <c r="C170" i="22" s="1"/>
  <c r="W169" i="22"/>
  <c r="U169" i="22"/>
  <c r="S169" i="22"/>
  <c r="R169" i="22"/>
  <c r="L169" i="22"/>
  <c r="I169" i="22"/>
  <c r="F169" i="22"/>
  <c r="E169" i="22"/>
  <c r="A169" i="22"/>
  <c r="B169" i="22" s="1"/>
  <c r="C169" i="22" s="1"/>
  <c r="W168" i="22"/>
  <c r="U168" i="22"/>
  <c r="S168" i="22"/>
  <c r="R168" i="22"/>
  <c r="L168" i="22"/>
  <c r="I168" i="22"/>
  <c r="F168" i="22"/>
  <c r="E168" i="22"/>
  <c r="A168" i="22"/>
  <c r="B168" i="22" s="1"/>
  <c r="C168" i="22" s="1"/>
  <c r="W167" i="22"/>
  <c r="U167" i="22"/>
  <c r="S167" i="22"/>
  <c r="R167" i="22"/>
  <c r="L167" i="22"/>
  <c r="I167" i="22"/>
  <c r="F167" i="22"/>
  <c r="E167" i="22"/>
  <c r="A167" i="22"/>
  <c r="B167" i="22" s="1"/>
  <c r="C167" i="22" s="1"/>
  <c r="W166" i="22"/>
  <c r="U166" i="22"/>
  <c r="S166" i="22"/>
  <c r="R166" i="22"/>
  <c r="L166" i="22"/>
  <c r="I166" i="22"/>
  <c r="F166" i="22"/>
  <c r="E166" i="22"/>
  <c r="A166" i="22"/>
  <c r="B166" i="22" s="1"/>
  <c r="C166" i="22" s="1"/>
  <c r="W165" i="22"/>
  <c r="U165" i="22"/>
  <c r="S165" i="22"/>
  <c r="R165" i="22"/>
  <c r="L165" i="22"/>
  <c r="I165" i="22"/>
  <c r="F165" i="22"/>
  <c r="E165" i="22"/>
  <c r="B165" i="22"/>
  <c r="C165" i="22" s="1"/>
  <c r="A165" i="22"/>
  <c r="W164" i="22"/>
  <c r="U164" i="22"/>
  <c r="S164" i="22"/>
  <c r="R164" i="22"/>
  <c r="L164" i="22"/>
  <c r="I164" i="22"/>
  <c r="F164" i="22"/>
  <c r="E164" i="22"/>
  <c r="A164" i="22"/>
  <c r="B164" i="22" s="1"/>
  <c r="C164" i="22" s="1"/>
  <c r="W163" i="22"/>
  <c r="U163" i="22"/>
  <c r="S163" i="22"/>
  <c r="R163" i="22"/>
  <c r="L163" i="22"/>
  <c r="I163" i="22"/>
  <c r="F163" i="22"/>
  <c r="E163" i="22"/>
  <c r="A163" i="22"/>
  <c r="B163" i="22" s="1"/>
  <c r="C163" i="22" s="1"/>
  <c r="W162" i="22"/>
  <c r="U162" i="22"/>
  <c r="S162" i="22"/>
  <c r="R162" i="22"/>
  <c r="L162" i="22"/>
  <c r="I162" i="22"/>
  <c r="F162" i="22"/>
  <c r="E162" i="22"/>
  <c r="A162" i="22"/>
  <c r="B162" i="22" s="1"/>
  <c r="C162" i="22" s="1"/>
  <c r="W161" i="22"/>
  <c r="U161" i="22"/>
  <c r="S161" i="22"/>
  <c r="R161" i="22"/>
  <c r="L161" i="22"/>
  <c r="I161" i="22"/>
  <c r="F161" i="22"/>
  <c r="E161" i="22"/>
  <c r="A161" i="22"/>
  <c r="B161" i="22" s="1"/>
  <c r="C161" i="22" s="1"/>
  <c r="W160" i="22"/>
  <c r="U160" i="22"/>
  <c r="S160" i="22"/>
  <c r="R160" i="22"/>
  <c r="L160" i="22"/>
  <c r="I160" i="22"/>
  <c r="F160" i="22"/>
  <c r="E160" i="22"/>
  <c r="A160" i="22"/>
  <c r="B160" i="22" s="1"/>
  <c r="C160" i="22" s="1"/>
  <c r="W159" i="22"/>
  <c r="U159" i="22"/>
  <c r="S159" i="22"/>
  <c r="R159" i="22"/>
  <c r="L159" i="22"/>
  <c r="I159" i="22"/>
  <c r="F159" i="22"/>
  <c r="E159" i="22"/>
  <c r="A159" i="22"/>
  <c r="B159" i="22" s="1"/>
  <c r="C159" i="22" s="1"/>
  <c r="W158" i="22"/>
  <c r="U158" i="22"/>
  <c r="S158" i="22"/>
  <c r="R158" i="22"/>
  <c r="L158" i="22"/>
  <c r="I158" i="22"/>
  <c r="F158" i="22"/>
  <c r="E158" i="22"/>
  <c r="A158" i="22"/>
  <c r="B158" i="22" s="1"/>
  <c r="C158" i="22" s="1"/>
  <c r="W157" i="22"/>
  <c r="U157" i="22"/>
  <c r="S157" i="22"/>
  <c r="R157" i="22"/>
  <c r="L157" i="22"/>
  <c r="I157" i="22"/>
  <c r="F157" i="22"/>
  <c r="E157" i="22"/>
  <c r="A157" i="22"/>
  <c r="B157" i="22" s="1"/>
  <c r="C157" i="22" s="1"/>
  <c r="W156" i="22"/>
  <c r="U156" i="22"/>
  <c r="S156" i="22"/>
  <c r="R156" i="22"/>
  <c r="L156" i="22"/>
  <c r="I156" i="22"/>
  <c r="F156" i="22"/>
  <c r="E156" i="22"/>
  <c r="A156" i="22"/>
  <c r="B156" i="22" s="1"/>
  <c r="C156" i="22" s="1"/>
  <c r="W155" i="22"/>
  <c r="U155" i="22"/>
  <c r="S155" i="22"/>
  <c r="R155" i="22"/>
  <c r="L155" i="22"/>
  <c r="I155" i="22"/>
  <c r="F155" i="22"/>
  <c r="E155" i="22"/>
  <c r="A155" i="22"/>
  <c r="B155" i="22" s="1"/>
  <c r="C155" i="22" s="1"/>
  <c r="W154" i="22"/>
  <c r="U154" i="22"/>
  <c r="S154" i="22"/>
  <c r="R154" i="22"/>
  <c r="L154" i="22"/>
  <c r="I154" i="22"/>
  <c r="F154" i="22"/>
  <c r="E154" i="22"/>
  <c r="A154" i="22"/>
  <c r="B154" i="22" s="1"/>
  <c r="C154" i="22" s="1"/>
  <c r="W153" i="22"/>
  <c r="U153" i="22"/>
  <c r="S153" i="22"/>
  <c r="R153" i="22"/>
  <c r="L153" i="22"/>
  <c r="I153" i="22"/>
  <c r="F153" i="22"/>
  <c r="E153" i="22"/>
  <c r="A153" i="22"/>
  <c r="B153" i="22" s="1"/>
  <c r="C153" i="22" s="1"/>
  <c r="W152" i="22"/>
  <c r="U152" i="22"/>
  <c r="S152" i="22"/>
  <c r="R152" i="22"/>
  <c r="L152" i="22"/>
  <c r="I152" i="22"/>
  <c r="F152" i="22"/>
  <c r="E152" i="22"/>
  <c r="A152" i="22"/>
  <c r="B152" i="22" s="1"/>
  <c r="C152" i="22" s="1"/>
  <c r="W151" i="22"/>
  <c r="U151" i="22"/>
  <c r="S151" i="22"/>
  <c r="R151" i="22"/>
  <c r="L151" i="22"/>
  <c r="I151" i="22"/>
  <c r="F151" i="22"/>
  <c r="E151" i="22"/>
  <c r="A151" i="22"/>
  <c r="B151" i="22" s="1"/>
  <c r="C151" i="22" s="1"/>
  <c r="W150" i="22"/>
  <c r="U150" i="22"/>
  <c r="S150" i="22"/>
  <c r="R150" i="22"/>
  <c r="L150" i="22"/>
  <c r="I150" i="22"/>
  <c r="F150" i="22"/>
  <c r="E150" i="22"/>
  <c r="A150" i="22"/>
  <c r="B150" i="22" s="1"/>
  <c r="C150" i="22" s="1"/>
  <c r="W149" i="22"/>
  <c r="U149" i="22"/>
  <c r="S149" i="22"/>
  <c r="R149" i="22"/>
  <c r="L149" i="22"/>
  <c r="I149" i="22"/>
  <c r="F149" i="22"/>
  <c r="E149" i="22"/>
  <c r="A149" i="22"/>
  <c r="B149" i="22" s="1"/>
  <c r="C149" i="22" s="1"/>
  <c r="W148" i="22"/>
  <c r="U148" i="22"/>
  <c r="S148" i="22"/>
  <c r="R148" i="22"/>
  <c r="L148" i="22"/>
  <c r="I148" i="22"/>
  <c r="F148" i="22"/>
  <c r="E148" i="22"/>
  <c r="A148" i="22"/>
  <c r="B148" i="22" s="1"/>
  <c r="C148" i="22" s="1"/>
  <c r="W147" i="22"/>
  <c r="U147" i="22"/>
  <c r="S147" i="22"/>
  <c r="R147" i="22"/>
  <c r="L147" i="22"/>
  <c r="I147" i="22"/>
  <c r="F147" i="22"/>
  <c r="E147" i="22"/>
  <c r="A147" i="22"/>
  <c r="B147" i="22" s="1"/>
  <c r="C147" i="22" s="1"/>
  <c r="W146" i="22"/>
  <c r="U146" i="22"/>
  <c r="S146" i="22"/>
  <c r="R146" i="22"/>
  <c r="L146" i="22"/>
  <c r="I146" i="22"/>
  <c r="F146" i="22"/>
  <c r="E146" i="22"/>
  <c r="A146" i="22"/>
  <c r="B146" i="22" s="1"/>
  <c r="C146" i="22" s="1"/>
  <c r="W145" i="22"/>
  <c r="U145" i="22"/>
  <c r="S145" i="22"/>
  <c r="R145" i="22"/>
  <c r="L145" i="22"/>
  <c r="I145" i="22"/>
  <c r="F145" i="22"/>
  <c r="E145" i="22"/>
  <c r="B145" i="22"/>
  <c r="C145" i="22" s="1"/>
  <c r="A145" i="22"/>
  <c r="W144" i="22"/>
  <c r="U144" i="22"/>
  <c r="S144" i="22"/>
  <c r="R144" i="22"/>
  <c r="L144" i="22"/>
  <c r="I144" i="22"/>
  <c r="F144" i="22"/>
  <c r="E144" i="22"/>
  <c r="A144" i="22"/>
  <c r="B144" i="22" s="1"/>
  <c r="C144" i="22" s="1"/>
  <c r="W143" i="22"/>
  <c r="U143" i="22"/>
  <c r="S143" i="22"/>
  <c r="R143" i="22"/>
  <c r="L143" i="22"/>
  <c r="I143" i="22"/>
  <c r="F143" i="22"/>
  <c r="E143" i="22"/>
  <c r="A143" i="22"/>
  <c r="B143" i="22" s="1"/>
  <c r="C143" i="22" s="1"/>
  <c r="W142" i="22"/>
  <c r="U142" i="22"/>
  <c r="S142" i="22"/>
  <c r="R142" i="22"/>
  <c r="L142" i="22"/>
  <c r="I142" i="22"/>
  <c r="F142" i="22"/>
  <c r="E142" i="22"/>
  <c r="A142" i="22"/>
  <c r="B142" i="22" s="1"/>
  <c r="C142" i="22" s="1"/>
  <c r="W141" i="22"/>
  <c r="U141" i="22"/>
  <c r="S141" i="22"/>
  <c r="R141" i="22"/>
  <c r="L141" i="22"/>
  <c r="I141" i="22"/>
  <c r="F141" i="22"/>
  <c r="E141" i="22"/>
  <c r="A141" i="22"/>
  <c r="B141" i="22" s="1"/>
  <c r="C141" i="22" s="1"/>
  <c r="W140" i="22"/>
  <c r="U140" i="22"/>
  <c r="S140" i="22"/>
  <c r="R140" i="22"/>
  <c r="L140" i="22"/>
  <c r="I140" i="22"/>
  <c r="F140" i="22"/>
  <c r="E140" i="22"/>
  <c r="A140" i="22"/>
  <c r="B140" i="22" s="1"/>
  <c r="C140" i="22" s="1"/>
  <c r="W139" i="22"/>
  <c r="U139" i="22"/>
  <c r="S139" i="22"/>
  <c r="R139" i="22"/>
  <c r="L139" i="22"/>
  <c r="I139" i="22"/>
  <c r="F139" i="22"/>
  <c r="E139" i="22"/>
  <c r="A139" i="22"/>
  <c r="B139" i="22" s="1"/>
  <c r="C139" i="22" s="1"/>
  <c r="W138" i="22"/>
  <c r="U138" i="22"/>
  <c r="S138" i="22"/>
  <c r="R138" i="22"/>
  <c r="L138" i="22"/>
  <c r="I138" i="22"/>
  <c r="F138" i="22"/>
  <c r="E138" i="22"/>
  <c r="A138" i="22"/>
  <c r="B138" i="22" s="1"/>
  <c r="C138" i="22" s="1"/>
  <c r="W137" i="22"/>
  <c r="U137" i="22"/>
  <c r="S137" i="22"/>
  <c r="R137" i="22"/>
  <c r="L137" i="22"/>
  <c r="I137" i="22"/>
  <c r="F137" i="22"/>
  <c r="E137" i="22"/>
  <c r="A137" i="22"/>
  <c r="B137" i="22" s="1"/>
  <c r="C137" i="22" s="1"/>
  <c r="W136" i="22"/>
  <c r="U136" i="22"/>
  <c r="S136" i="22"/>
  <c r="R136" i="22"/>
  <c r="L136" i="22"/>
  <c r="I136" i="22"/>
  <c r="F136" i="22"/>
  <c r="E136" i="22"/>
  <c r="A136" i="22"/>
  <c r="B136" i="22" s="1"/>
  <c r="C136" i="22" s="1"/>
  <c r="W135" i="22"/>
  <c r="U135" i="22"/>
  <c r="S135" i="22"/>
  <c r="R135" i="22"/>
  <c r="L135" i="22"/>
  <c r="I135" i="22"/>
  <c r="F135" i="22"/>
  <c r="E135" i="22"/>
  <c r="A135" i="22"/>
  <c r="B135" i="22" s="1"/>
  <c r="C135" i="22" s="1"/>
  <c r="W134" i="22"/>
  <c r="U134" i="22"/>
  <c r="S134" i="22"/>
  <c r="R134" i="22"/>
  <c r="L134" i="22"/>
  <c r="I134" i="22"/>
  <c r="F134" i="22"/>
  <c r="E134" i="22"/>
  <c r="A134" i="22"/>
  <c r="B134" i="22" s="1"/>
  <c r="C134" i="22" s="1"/>
  <c r="W133" i="22"/>
  <c r="U133" i="22"/>
  <c r="S133" i="22"/>
  <c r="R133" i="22"/>
  <c r="L133" i="22"/>
  <c r="I133" i="22"/>
  <c r="F133" i="22"/>
  <c r="E133" i="22"/>
  <c r="A133" i="22"/>
  <c r="B133" i="22" s="1"/>
  <c r="C133" i="22" s="1"/>
  <c r="W132" i="22"/>
  <c r="U132" i="22"/>
  <c r="S132" i="22"/>
  <c r="R132" i="22"/>
  <c r="L132" i="22"/>
  <c r="I132" i="22"/>
  <c r="F132" i="22"/>
  <c r="E132" i="22"/>
  <c r="A132" i="22"/>
  <c r="B132" i="22" s="1"/>
  <c r="C132" i="22" s="1"/>
  <c r="J24" i="29"/>
  <c r="J25" i="29"/>
  <c r="J26" i="29"/>
  <c r="J27" i="29"/>
  <c r="F24" i="29"/>
  <c r="F25" i="29"/>
  <c r="F26" i="29"/>
  <c r="F27" i="29"/>
  <c r="C35" i="28"/>
  <c r="C36" i="28"/>
  <c r="C37" i="28"/>
  <c r="C38" i="28"/>
  <c r="C39" i="28"/>
  <c r="C40" i="28"/>
  <c r="C41" i="28"/>
  <c r="C42" i="28"/>
  <c r="C43" i="28"/>
  <c r="C44" i="28"/>
  <c r="C45" i="28"/>
  <c r="C46" i="28"/>
  <c r="C47" i="28"/>
  <c r="C48" i="28"/>
  <c r="C49" i="28"/>
  <c r="C27" i="28"/>
  <c r="C13" i="28"/>
  <c r="C14" i="28"/>
  <c r="C15" i="28"/>
  <c r="C16" i="28"/>
  <c r="C17" i="28"/>
  <c r="C18" i="28"/>
  <c r="C19" i="28"/>
  <c r="C20" i="28"/>
  <c r="C21" i="28"/>
  <c r="C22" i="28"/>
  <c r="C23" i="28"/>
  <c r="C24" i="28"/>
  <c r="C25" i="28"/>
  <c r="C26" i="28"/>
  <c r="C12" i="28"/>
  <c r="C27" i="29"/>
  <c r="C26" i="29"/>
  <c r="C25" i="29"/>
  <c r="C24" i="29"/>
  <c r="C23" i="29"/>
  <c r="C22" i="29"/>
  <c r="C21" i="29"/>
  <c r="C20" i="29"/>
  <c r="C19" i="29"/>
  <c r="C18" i="29"/>
  <c r="C17" i="29"/>
  <c r="C16" i="29"/>
  <c r="C15" i="29"/>
  <c r="C14" i="29"/>
  <c r="C13" i="29"/>
  <c r="C12" i="29"/>
  <c r="C11" i="29"/>
  <c r="D55" i="28"/>
  <c r="C55" i="28"/>
  <c r="C54" i="28"/>
  <c r="C34" i="28"/>
  <c r="C33" i="28"/>
  <c r="C11" i="28"/>
  <c r="D49" i="28"/>
  <c r="D48" i="28"/>
  <c r="D47" i="28"/>
  <c r="D46" i="28"/>
  <c r="D45" i="28"/>
  <c r="D44" i="28"/>
  <c r="D43" i="28"/>
  <c r="D42" i="28"/>
  <c r="D41" i="28"/>
  <c r="D40" i="28"/>
  <c r="D39" i="28"/>
  <c r="D38" i="28"/>
  <c r="D37" i="28"/>
  <c r="D36" i="28"/>
  <c r="D35" i="28"/>
  <c r="D34" i="28"/>
  <c r="D13" i="28"/>
  <c r="D14" i="28"/>
  <c r="D15" i="28"/>
  <c r="D16" i="28"/>
  <c r="D17" i="28"/>
  <c r="D18" i="28"/>
  <c r="D19" i="28"/>
  <c r="D20" i="28"/>
  <c r="D21" i="28"/>
  <c r="D22" i="28"/>
  <c r="D23" i="28"/>
  <c r="D24" i="28"/>
  <c r="D25" i="28"/>
  <c r="D26" i="28"/>
  <c r="D27" i="28"/>
  <c r="D12" i="28"/>
  <c r="E29" i="28"/>
  <c r="F51" i="28"/>
  <c r="E51" i="28"/>
  <c r="F29" i="28"/>
  <c r="B35" i="28"/>
  <c r="B36" i="28"/>
  <c r="B37" i="28"/>
  <c r="B38" i="28"/>
  <c r="B39" i="28"/>
  <c r="B40" i="28"/>
  <c r="B41" i="28"/>
  <c r="B42" i="28"/>
  <c r="B43" i="28"/>
  <c r="B44" i="28"/>
  <c r="B45" i="28"/>
  <c r="B46" i="28"/>
  <c r="B47" i="28"/>
  <c r="B48" i="28"/>
  <c r="B49" i="28"/>
  <c r="B34" i="28"/>
  <c r="B13" i="28"/>
  <c r="B14" i="28"/>
  <c r="B15" i="28"/>
  <c r="B16" i="28"/>
  <c r="B17" i="28"/>
  <c r="B18" i="28"/>
  <c r="B19" i="28"/>
  <c r="B20" i="28"/>
  <c r="B21" i="28"/>
  <c r="B22" i="28"/>
  <c r="B23" i="28"/>
  <c r="B24" i="28"/>
  <c r="B25" i="28"/>
  <c r="B26" i="28"/>
  <c r="B27" i="28"/>
  <c r="B12" i="28"/>
  <c r="B12" i="26"/>
  <c r="B13" i="26"/>
  <c r="B14" i="26"/>
  <c r="B15" i="26"/>
  <c r="B16" i="26"/>
  <c r="B17" i="26"/>
  <c r="B18" i="26"/>
  <c r="B19" i="26"/>
  <c r="B20" i="26"/>
  <c r="B21" i="26"/>
  <c r="B22" i="26"/>
  <c r="B23" i="26"/>
  <c r="B24" i="26"/>
  <c r="B25" i="26"/>
  <c r="B26" i="26"/>
  <c r="B11" i="26"/>
  <c r="B12" i="19"/>
  <c r="C12" i="26"/>
  <c r="C13" i="26"/>
  <c r="C14" i="26"/>
  <c r="C15" i="26"/>
  <c r="C16" i="26"/>
  <c r="C17" i="26"/>
  <c r="C18" i="26"/>
  <c r="C19" i="26"/>
  <c r="C20" i="26"/>
  <c r="C21" i="26"/>
  <c r="C22" i="26"/>
  <c r="C23" i="26"/>
  <c r="C24" i="26"/>
  <c r="C25" i="26"/>
  <c r="C26" i="26"/>
  <c r="C11" i="26"/>
  <c r="C10" i="26"/>
  <c r="C13" i="19"/>
  <c r="C14" i="19"/>
  <c r="C15" i="19"/>
  <c r="C16" i="19"/>
  <c r="C17" i="19"/>
  <c r="C18" i="19"/>
  <c r="C19" i="19"/>
  <c r="C20" i="19"/>
  <c r="C21" i="19"/>
  <c r="C22" i="19"/>
  <c r="C23" i="19"/>
  <c r="C24" i="19"/>
  <c r="C25" i="19"/>
  <c r="C26" i="19"/>
  <c r="C27" i="19"/>
  <c r="C12" i="19"/>
  <c r="C11" i="19"/>
  <c r="D12" i="19"/>
  <c r="R24" i="19"/>
  <c r="R25" i="19"/>
  <c r="R26" i="19"/>
  <c r="R27" i="19"/>
  <c r="U24" i="19"/>
  <c r="U25" i="19"/>
  <c r="U26" i="19"/>
  <c r="U27" i="19"/>
  <c r="L24" i="19"/>
  <c r="L25" i="19"/>
  <c r="L26" i="19"/>
  <c r="L27" i="19"/>
  <c r="B289" i="15"/>
  <c r="B287" i="15"/>
  <c r="W24" i="19"/>
  <c r="W25" i="19"/>
  <c r="W26" i="19"/>
  <c r="W27" i="19"/>
  <c r="V24" i="19"/>
  <c r="V25" i="19"/>
  <c r="V26" i="19"/>
  <c r="V27" i="19"/>
  <c r="Q24" i="19"/>
  <c r="Q25" i="19"/>
  <c r="Q26" i="19"/>
  <c r="Q27" i="19"/>
  <c r="P27" i="19"/>
  <c r="P26" i="19"/>
  <c r="P25" i="19"/>
  <c r="P24" i="19"/>
  <c r="O24" i="19"/>
  <c r="O25" i="19"/>
  <c r="O26" i="19"/>
  <c r="O27" i="19"/>
  <c r="N24" i="19"/>
  <c r="N25" i="19"/>
  <c r="N26" i="19"/>
  <c r="N27" i="19"/>
  <c r="S26" i="19" l="1"/>
  <c r="T26" i="19" s="1"/>
  <c r="S24" i="19"/>
  <c r="T24" i="19" s="1"/>
  <c r="S27" i="19"/>
  <c r="T27" i="19" s="1"/>
  <c r="S25" i="19"/>
  <c r="T25" i="19" s="1"/>
  <c r="M24" i="19" l="1"/>
  <c r="M25" i="19"/>
  <c r="M26" i="19"/>
  <c r="M27" i="19"/>
  <c r="K27" i="19"/>
  <c r="K26" i="19"/>
  <c r="K25" i="19"/>
  <c r="K24" i="19"/>
  <c r="J27" i="19"/>
  <c r="J26" i="19"/>
  <c r="J25" i="19"/>
  <c r="J24" i="19"/>
  <c r="D13" i="19"/>
  <c r="D14" i="19"/>
  <c r="D15" i="19"/>
  <c r="D16" i="19"/>
  <c r="D17" i="19"/>
  <c r="D18" i="19"/>
  <c r="D19" i="19"/>
  <c r="D20" i="19"/>
  <c r="D21" i="19"/>
  <c r="D22" i="19"/>
  <c r="D23" i="19"/>
  <c r="D24" i="19"/>
  <c r="D25" i="19"/>
  <c r="D26" i="19"/>
  <c r="D27" i="19"/>
  <c r="I14" i="19"/>
  <c r="I13" i="19"/>
  <c r="I15" i="19"/>
  <c r="I16" i="19"/>
  <c r="I17" i="19"/>
  <c r="I18" i="19"/>
  <c r="I19" i="19"/>
  <c r="I20" i="19"/>
  <c r="I21" i="19"/>
  <c r="I22" i="19"/>
  <c r="I23" i="19"/>
  <c r="I24" i="19"/>
  <c r="I25" i="19"/>
  <c r="I26" i="19"/>
  <c r="I27" i="19"/>
  <c r="I12" i="19"/>
  <c r="H24" i="19"/>
  <c r="D24" i="29" s="1"/>
  <c r="H25" i="19"/>
  <c r="D25" i="29" s="1"/>
  <c r="H26" i="19"/>
  <c r="D26" i="29" s="1"/>
  <c r="H27" i="19"/>
  <c r="D27" i="29" s="1"/>
  <c r="G24" i="19"/>
  <c r="G25" i="19"/>
  <c r="G26" i="19"/>
  <c r="G27" i="19"/>
  <c r="F27" i="19"/>
  <c r="F26" i="19"/>
  <c r="F25" i="19"/>
  <c r="F24" i="19"/>
  <c r="F23" i="19"/>
  <c r="G23" i="19" s="1"/>
  <c r="E24" i="19"/>
  <c r="E25" i="19"/>
  <c r="E26" i="19"/>
  <c r="E27" i="19"/>
  <c r="A12" i="17"/>
  <c r="B305" i="15"/>
  <c r="B303" i="15"/>
  <c r="B301" i="15"/>
  <c r="B297" i="15"/>
  <c r="B299" i="15"/>
  <c r="B295" i="15"/>
  <c r="B293" i="15"/>
  <c r="B291" i="15"/>
  <c r="B285" i="15"/>
  <c r="I14" i="29"/>
  <c r="G13" i="29"/>
  <c r="G14" i="29"/>
  <c r="G15" i="29"/>
  <c r="G16" i="29"/>
  <c r="G17" i="29"/>
  <c r="G18" i="29"/>
  <c r="G19" i="29"/>
  <c r="G20" i="29"/>
  <c r="G21" i="29"/>
  <c r="G22" i="29"/>
  <c r="G12" i="29"/>
  <c r="H12" i="29" s="1"/>
  <c r="E24" i="29"/>
  <c r="E25" i="29"/>
  <c r="E26" i="29"/>
  <c r="E27" i="29"/>
  <c r="B253" i="15"/>
  <c r="B257" i="15"/>
  <c r="B268" i="15"/>
  <c r="B175" i="15"/>
  <c r="B176" i="15"/>
  <c r="B177" i="15"/>
  <c r="B178" i="15"/>
  <c r="B179" i="15"/>
  <c r="B180" i="15"/>
  <c r="B181" i="15"/>
  <c r="B182" i="15"/>
  <c r="B183" i="15"/>
  <c r="B184" i="15"/>
  <c r="B185" i="15"/>
  <c r="B174" i="15"/>
  <c r="B150" i="15"/>
  <c r="B151" i="15"/>
  <c r="B152" i="15"/>
  <c r="B149" i="15"/>
  <c r="B94" i="15"/>
  <c r="H21" i="26"/>
  <c r="H22" i="26"/>
  <c r="H23" i="26"/>
  <c r="H24" i="26"/>
  <c r="H25" i="26"/>
  <c r="H26" i="26"/>
  <c r="A159" i="15"/>
  <c r="A158" i="15"/>
  <c r="J23" i="19" l="1"/>
  <c r="I12" i="29"/>
  <c r="B130" i="15" l="1"/>
  <c r="B124" i="15"/>
  <c r="B127" i="15"/>
  <c r="B128" i="15"/>
  <c r="B129" i="15"/>
  <c r="B27" i="19"/>
  <c r="B26" i="19"/>
  <c r="B25" i="19"/>
  <c r="B24" i="19"/>
  <c r="B23" i="19"/>
  <c r="B22" i="19"/>
  <c r="B21" i="19"/>
  <c r="B20" i="19"/>
  <c r="B19" i="19"/>
  <c r="B18" i="19"/>
  <c r="B17" i="19"/>
  <c r="B16" i="19"/>
  <c r="B15" i="19"/>
  <c r="B14" i="19"/>
  <c r="B13" i="19"/>
  <c r="F12" i="22"/>
  <c r="H12" i="26"/>
  <c r="H13" i="26"/>
  <c r="H14" i="26"/>
  <c r="H15" i="26"/>
  <c r="H16" i="26"/>
  <c r="H17" i="26"/>
  <c r="H18" i="26"/>
  <c r="H19" i="26"/>
  <c r="H20" i="26"/>
  <c r="H11" i="26"/>
  <c r="B20" i="29" l="1"/>
  <c r="A239" i="15"/>
  <c r="A232" i="15"/>
  <c r="B13" i="29"/>
  <c r="A240" i="15"/>
  <c r="B21" i="29"/>
  <c r="B12" i="29"/>
  <c r="A231" i="15"/>
  <c r="A233" i="15"/>
  <c r="B14" i="29"/>
  <c r="A241" i="15"/>
  <c r="B22" i="29"/>
  <c r="A235" i="15"/>
  <c r="B16" i="29"/>
  <c r="B24" i="29"/>
  <c r="B15" i="29"/>
  <c r="A234" i="15"/>
  <c r="A236" i="15"/>
  <c r="B17" i="29"/>
  <c r="B25" i="29"/>
  <c r="A237" i="15"/>
  <c r="B18" i="29"/>
  <c r="B26" i="29"/>
  <c r="A242" i="15"/>
  <c r="B23" i="29"/>
  <c r="B19" i="29"/>
  <c r="A238" i="15"/>
  <c r="B27" i="29"/>
  <c r="G27" i="29"/>
  <c r="H27" i="29" s="1"/>
  <c r="I27" i="29" s="1"/>
  <c r="G26" i="29"/>
  <c r="G25" i="29"/>
  <c r="H25" i="29" s="1"/>
  <c r="I25" i="29" s="1"/>
  <c r="G24" i="29"/>
  <c r="H24" i="29" s="1"/>
  <c r="I24" i="29" s="1"/>
  <c r="G23" i="29"/>
  <c r="H23" i="29" s="1"/>
  <c r="I23" i="29" s="1"/>
  <c r="H22" i="29"/>
  <c r="I22" i="29" s="1"/>
  <c r="H21" i="29"/>
  <c r="I21" i="29" s="1"/>
  <c r="H20" i="29"/>
  <c r="I20" i="29" s="1"/>
  <c r="H19" i="29"/>
  <c r="I19" i="29" s="1"/>
  <c r="H18" i="29"/>
  <c r="I18" i="29" s="1"/>
  <c r="H17" i="29"/>
  <c r="I17" i="29" s="1"/>
  <c r="H13" i="29"/>
  <c r="I13" i="29" s="1"/>
  <c r="XEI51" i="28"/>
  <c r="XEH51" i="28"/>
  <c r="XEG51" i="28"/>
  <c r="XEF51" i="28"/>
  <c r="XEE51" i="28"/>
  <c r="XED51" i="28"/>
  <c r="XEC51" i="28"/>
  <c r="XEB51" i="28"/>
  <c r="XEA51" i="28"/>
  <c r="XDZ51" i="28"/>
  <c r="XDY51" i="28"/>
  <c r="XDX51" i="28"/>
  <c r="XDW51" i="28"/>
  <c r="XDV51" i="28"/>
  <c r="XDU51" i="28"/>
  <c r="XDT51" i="28"/>
  <c r="XDS51" i="28"/>
  <c r="XDR51" i="28"/>
  <c r="XDQ51" i="28"/>
  <c r="XDP51" i="28"/>
  <c r="XDO51" i="28"/>
  <c r="XDN51" i="28"/>
  <c r="XDM51" i="28"/>
  <c r="XDL51" i="28"/>
  <c r="XDK51" i="28"/>
  <c r="XDJ51" i="28"/>
  <c r="XDI51" i="28"/>
  <c r="XDH51" i="28"/>
  <c r="XDG51" i="28"/>
  <c r="XDF51" i="28"/>
  <c r="XDE51" i="28"/>
  <c r="XDD51" i="28"/>
  <c r="XDC51" i="28"/>
  <c r="XDB51" i="28"/>
  <c r="XDA51" i="28"/>
  <c r="XCZ51" i="28"/>
  <c r="XCY51" i="28"/>
  <c r="XCX51" i="28"/>
  <c r="XCW51" i="28"/>
  <c r="XCV51" i="28"/>
  <c r="XCU51" i="28"/>
  <c r="XCT51" i="28"/>
  <c r="XCS51" i="28"/>
  <c r="XCR51" i="28"/>
  <c r="XCQ51" i="28"/>
  <c r="XCP51" i="28"/>
  <c r="XCO51" i="28"/>
  <c r="XCN51" i="28"/>
  <c r="XCM51" i="28"/>
  <c r="XCL51" i="28"/>
  <c r="XCK51" i="28"/>
  <c r="XCJ51" i="28"/>
  <c r="XCI51" i="28"/>
  <c r="XCH51" i="28"/>
  <c r="XCG51" i="28"/>
  <c r="XCF51" i="28"/>
  <c r="XCE51" i="28"/>
  <c r="XCD51" i="28"/>
  <c r="XCC51" i="28"/>
  <c r="XCB51" i="28"/>
  <c r="XCA51" i="28"/>
  <c r="XBZ51" i="28"/>
  <c r="XBY51" i="28"/>
  <c r="XBX51" i="28"/>
  <c r="XBW51" i="28"/>
  <c r="XBV51" i="28"/>
  <c r="XBU51" i="28"/>
  <c r="XBT51" i="28"/>
  <c r="XBS51" i="28"/>
  <c r="XBR51" i="28"/>
  <c r="XBQ51" i="28"/>
  <c r="XBP51" i="28"/>
  <c r="XBO51" i="28"/>
  <c r="XBN51" i="28"/>
  <c r="XBM51" i="28"/>
  <c r="XBL51" i="28"/>
  <c r="XBK51" i="28"/>
  <c r="XBJ51" i="28"/>
  <c r="XBI51" i="28"/>
  <c r="XBH51" i="28"/>
  <c r="XBG51" i="28"/>
  <c r="XBF51" i="28"/>
  <c r="XBE51" i="28"/>
  <c r="XBD51" i="28"/>
  <c r="XBC51" i="28"/>
  <c r="XBB51" i="28"/>
  <c r="XBA51" i="28"/>
  <c r="XAZ51" i="28"/>
  <c r="XAY51" i="28"/>
  <c r="XAX51" i="28"/>
  <c r="XAW51" i="28"/>
  <c r="XAV51" i="28"/>
  <c r="XAU51" i="28"/>
  <c r="XAT51" i="28"/>
  <c r="XAS51" i="28"/>
  <c r="XAR51" i="28"/>
  <c r="XAQ51" i="28"/>
  <c r="XAP51" i="28"/>
  <c r="XAO51" i="28"/>
  <c r="XAN51" i="28"/>
  <c r="XAM51" i="28"/>
  <c r="XAL51" i="28"/>
  <c r="XAK51" i="28"/>
  <c r="XAJ51" i="28"/>
  <c r="XAI51" i="28"/>
  <c r="XAH51" i="28"/>
  <c r="XAG51" i="28"/>
  <c r="XAF51" i="28"/>
  <c r="XAE51" i="28"/>
  <c r="XAD51" i="28"/>
  <c r="XAC51" i="28"/>
  <c r="XAB51" i="28"/>
  <c r="XAA51" i="28"/>
  <c r="WZZ51" i="28"/>
  <c r="WZY51" i="28"/>
  <c r="WZX51" i="28"/>
  <c r="WZW51" i="28"/>
  <c r="WZV51" i="28"/>
  <c r="WZU51" i="28"/>
  <c r="WZT51" i="28"/>
  <c r="WZS51" i="28"/>
  <c r="WZR51" i="28"/>
  <c r="WZQ51" i="28"/>
  <c r="WZP51" i="28"/>
  <c r="WZO51" i="28"/>
  <c r="WZN51" i="28"/>
  <c r="WZM51" i="28"/>
  <c r="WZL51" i="28"/>
  <c r="WZK51" i="28"/>
  <c r="WZJ51" i="28"/>
  <c r="WZI51" i="28"/>
  <c r="WZH51" i="28"/>
  <c r="WZG51" i="28"/>
  <c r="WZF51" i="28"/>
  <c r="WZE51" i="28"/>
  <c r="WZD51" i="28"/>
  <c r="WZC51" i="28"/>
  <c r="WZB51" i="28"/>
  <c r="WZA51" i="28"/>
  <c r="WYZ51" i="28"/>
  <c r="WYY51" i="28"/>
  <c r="WYX51" i="28"/>
  <c r="WYW51" i="28"/>
  <c r="WYV51" i="28"/>
  <c r="WYU51" i="28"/>
  <c r="WYT51" i="28"/>
  <c r="WYS51" i="28"/>
  <c r="WYR51" i="28"/>
  <c r="WYQ51" i="28"/>
  <c r="WYP51" i="28"/>
  <c r="WYO51" i="28"/>
  <c r="WYN51" i="28"/>
  <c r="WYM51" i="28"/>
  <c r="WYL51" i="28"/>
  <c r="WYK51" i="28"/>
  <c r="WYJ51" i="28"/>
  <c r="WYI51" i="28"/>
  <c r="WYH51" i="28"/>
  <c r="WYG51" i="28"/>
  <c r="WYF51" i="28"/>
  <c r="WYE51" i="28"/>
  <c r="WYD51" i="28"/>
  <c r="WYC51" i="28"/>
  <c r="WYB51" i="28"/>
  <c r="WYA51" i="28"/>
  <c r="WXZ51" i="28"/>
  <c r="WXY51" i="28"/>
  <c r="WXX51" i="28"/>
  <c r="WXW51" i="28"/>
  <c r="WXV51" i="28"/>
  <c r="WXU51" i="28"/>
  <c r="WXT51" i="28"/>
  <c r="WXS51" i="28"/>
  <c r="WXR51" i="28"/>
  <c r="WXQ51" i="28"/>
  <c r="WXP51" i="28"/>
  <c r="WXO51" i="28"/>
  <c r="WXN51" i="28"/>
  <c r="WXM51" i="28"/>
  <c r="WXL51" i="28"/>
  <c r="WXK51" i="28"/>
  <c r="WXJ51" i="28"/>
  <c r="WXI51" i="28"/>
  <c r="WXH51" i="28"/>
  <c r="WXG51" i="28"/>
  <c r="WXF51" i="28"/>
  <c r="WXE51" i="28"/>
  <c r="WXD51" i="28"/>
  <c r="WXC51" i="28"/>
  <c r="WXB51" i="28"/>
  <c r="WXA51" i="28"/>
  <c r="WWZ51" i="28"/>
  <c r="WWY51" i="28"/>
  <c r="WWX51" i="28"/>
  <c r="WWW51" i="28"/>
  <c r="WWV51" i="28"/>
  <c r="WWU51" i="28"/>
  <c r="WWT51" i="28"/>
  <c r="WWS51" i="28"/>
  <c r="WWR51" i="28"/>
  <c r="WWQ51" i="28"/>
  <c r="WWP51" i="28"/>
  <c r="WWO51" i="28"/>
  <c r="WWN51" i="28"/>
  <c r="WWM51" i="28"/>
  <c r="WWL51" i="28"/>
  <c r="WWK51" i="28"/>
  <c r="WWJ51" i="28"/>
  <c r="WWI51" i="28"/>
  <c r="WWH51" i="28"/>
  <c r="WWG51" i="28"/>
  <c r="WWF51" i="28"/>
  <c r="WWE51" i="28"/>
  <c r="WWD51" i="28"/>
  <c r="WWC51" i="28"/>
  <c r="WWB51" i="28"/>
  <c r="WWA51" i="28"/>
  <c r="WVZ51" i="28"/>
  <c r="WVY51" i="28"/>
  <c r="WVX51" i="28"/>
  <c r="WVW51" i="28"/>
  <c r="WVV51" i="28"/>
  <c r="WVU51" i="28"/>
  <c r="WVT51" i="28"/>
  <c r="WVS51" i="28"/>
  <c r="WVR51" i="28"/>
  <c r="WVQ51" i="28"/>
  <c r="WVP51" i="28"/>
  <c r="WVO51" i="28"/>
  <c r="WVN51" i="28"/>
  <c r="WVM51" i="28"/>
  <c r="WVL51" i="28"/>
  <c r="WVK51" i="28"/>
  <c r="WVJ51" i="28"/>
  <c r="WVI51" i="28"/>
  <c r="WVH51" i="28"/>
  <c r="WVG51" i="28"/>
  <c r="WVF51" i="28"/>
  <c r="WVE51" i="28"/>
  <c r="WVD51" i="28"/>
  <c r="WVC51" i="28"/>
  <c r="WVB51" i="28"/>
  <c r="WVA51" i="28"/>
  <c r="WUZ51" i="28"/>
  <c r="WUY51" i="28"/>
  <c r="WUX51" i="28"/>
  <c r="WUW51" i="28"/>
  <c r="WUV51" i="28"/>
  <c r="WUU51" i="28"/>
  <c r="WUT51" i="28"/>
  <c r="WUS51" i="28"/>
  <c r="WUR51" i="28"/>
  <c r="WUQ51" i="28"/>
  <c r="WUP51" i="28"/>
  <c r="WUO51" i="28"/>
  <c r="WUN51" i="28"/>
  <c r="WUM51" i="28"/>
  <c r="WUL51" i="28"/>
  <c r="WUK51" i="28"/>
  <c r="WUJ51" i="28"/>
  <c r="WUI51" i="28"/>
  <c r="WUH51" i="28"/>
  <c r="WUG51" i="28"/>
  <c r="WUF51" i="28"/>
  <c r="WUE51" i="28"/>
  <c r="WUD51" i="28"/>
  <c r="WUC51" i="28"/>
  <c r="WUB51" i="28"/>
  <c r="WUA51" i="28"/>
  <c r="WTZ51" i="28"/>
  <c r="WTY51" i="28"/>
  <c r="WTX51" i="28"/>
  <c r="WTW51" i="28"/>
  <c r="WTV51" i="28"/>
  <c r="WTU51" i="28"/>
  <c r="WTT51" i="28"/>
  <c r="WTS51" i="28"/>
  <c r="WTR51" i="28"/>
  <c r="WTQ51" i="28"/>
  <c r="WTP51" i="28"/>
  <c r="WTO51" i="28"/>
  <c r="WTN51" i="28"/>
  <c r="WTM51" i="28"/>
  <c r="WTL51" i="28"/>
  <c r="WTK51" i="28"/>
  <c r="WTJ51" i="28"/>
  <c r="WTI51" i="28"/>
  <c r="WTH51" i="28"/>
  <c r="WTG51" i="28"/>
  <c r="WTF51" i="28"/>
  <c r="WTE51" i="28"/>
  <c r="WTD51" i="28"/>
  <c r="WTC51" i="28"/>
  <c r="WTB51" i="28"/>
  <c r="WTA51" i="28"/>
  <c r="WSZ51" i="28"/>
  <c r="WSY51" i="28"/>
  <c r="WSX51" i="28"/>
  <c r="WSW51" i="28"/>
  <c r="WSV51" i="28"/>
  <c r="WSU51" i="28"/>
  <c r="WST51" i="28"/>
  <c r="WSS51" i="28"/>
  <c r="WSR51" i="28"/>
  <c r="WSQ51" i="28"/>
  <c r="WSP51" i="28"/>
  <c r="WSO51" i="28"/>
  <c r="WSN51" i="28"/>
  <c r="WSM51" i="28"/>
  <c r="WSL51" i="28"/>
  <c r="WSK51" i="28"/>
  <c r="WSJ51" i="28"/>
  <c r="WSI51" i="28"/>
  <c r="WSH51" i="28"/>
  <c r="WSG51" i="28"/>
  <c r="WSF51" i="28"/>
  <c r="WSE51" i="28"/>
  <c r="WSD51" i="28"/>
  <c r="WSC51" i="28"/>
  <c r="WSB51" i="28"/>
  <c r="WSA51" i="28"/>
  <c r="WRZ51" i="28"/>
  <c r="WRY51" i="28"/>
  <c r="WRX51" i="28"/>
  <c r="WRW51" i="28"/>
  <c r="WRV51" i="28"/>
  <c r="WRU51" i="28"/>
  <c r="WRT51" i="28"/>
  <c r="WRS51" i="28"/>
  <c r="WRR51" i="28"/>
  <c r="WRQ51" i="28"/>
  <c r="WRP51" i="28"/>
  <c r="WRO51" i="28"/>
  <c r="WRN51" i="28"/>
  <c r="WRM51" i="28"/>
  <c r="WRL51" i="28"/>
  <c r="WRK51" i="28"/>
  <c r="WRJ51" i="28"/>
  <c r="WRI51" i="28"/>
  <c r="WRH51" i="28"/>
  <c r="WRG51" i="28"/>
  <c r="WRF51" i="28"/>
  <c r="WRE51" i="28"/>
  <c r="WRD51" i="28"/>
  <c r="WRC51" i="28"/>
  <c r="WRB51" i="28"/>
  <c r="WRA51" i="28"/>
  <c r="WQZ51" i="28"/>
  <c r="WQY51" i="28"/>
  <c r="WQX51" i="28"/>
  <c r="WQW51" i="28"/>
  <c r="WQV51" i="28"/>
  <c r="WQU51" i="28"/>
  <c r="WQT51" i="28"/>
  <c r="WQS51" i="28"/>
  <c r="WQR51" i="28"/>
  <c r="WQQ51" i="28"/>
  <c r="WQP51" i="28"/>
  <c r="WQO51" i="28"/>
  <c r="WQN51" i="28"/>
  <c r="WQM51" i="28"/>
  <c r="WQL51" i="28"/>
  <c r="WQK51" i="28"/>
  <c r="WQJ51" i="28"/>
  <c r="WQI51" i="28"/>
  <c r="WQH51" i="28"/>
  <c r="WQG51" i="28"/>
  <c r="WQF51" i="28"/>
  <c r="WQE51" i="28"/>
  <c r="WQD51" i="28"/>
  <c r="WQC51" i="28"/>
  <c r="WQB51" i="28"/>
  <c r="WQA51" i="28"/>
  <c r="WPZ51" i="28"/>
  <c r="WPY51" i="28"/>
  <c r="WPX51" i="28"/>
  <c r="WPW51" i="28"/>
  <c r="WPV51" i="28"/>
  <c r="WPU51" i="28"/>
  <c r="WPT51" i="28"/>
  <c r="WPS51" i="28"/>
  <c r="WPR51" i="28"/>
  <c r="WPQ51" i="28"/>
  <c r="WPP51" i="28"/>
  <c r="WPO51" i="28"/>
  <c r="WPN51" i="28"/>
  <c r="WPM51" i="28"/>
  <c r="WPL51" i="28"/>
  <c r="WPK51" i="28"/>
  <c r="WPJ51" i="28"/>
  <c r="WPI51" i="28"/>
  <c r="WPH51" i="28"/>
  <c r="WPG51" i="28"/>
  <c r="WPF51" i="28"/>
  <c r="WPE51" i="28"/>
  <c r="WPD51" i="28"/>
  <c r="WPC51" i="28"/>
  <c r="WPB51" i="28"/>
  <c r="WPA51" i="28"/>
  <c r="WOZ51" i="28"/>
  <c r="WOY51" i="28"/>
  <c r="WOX51" i="28"/>
  <c r="WOW51" i="28"/>
  <c r="WOV51" i="28"/>
  <c r="WOU51" i="28"/>
  <c r="WOT51" i="28"/>
  <c r="WOS51" i="28"/>
  <c r="WOR51" i="28"/>
  <c r="WOQ51" i="28"/>
  <c r="WOP51" i="28"/>
  <c r="WOO51" i="28"/>
  <c r="WON51" i="28"/>
  <c r="WOM51" i="28"/>
  <c r="WOL51" i="28"/>
  <c r="WOK51" i="28"/>
  <c r="WOJ51" i="28"/>
  <c r="WOI51" i="28"/>
  <c r="WOH51" i="28"/>
  <c r="WOG51" i="28"/>
  <c r="WOF51" i="28"/>
  <c r="WOE51" i="28"/>
  <c r="WOD51" i="28"/>
  <c r="WOC51" i="28"/>
  <c r="WOB51" i="28"/>
  <c r="WOA51" i="28"/>
  <c r="WNZ51" i="28"/>
  <c r="WNY51" i="28"/>
  <c r="WNX51" i="28"/>
  <c r="WNW51" i="28"/>
  <c r="WNV51" i="28"/>
  <c r="WNU51" i="28"/>
  <c r="WNT51" i="28"/>
  <c r="WNS51" i="28"/>
  <c r="WNR51" i="28"/>
  <c r="WNQ51" i="28"/>
  <c r="WNP51" i="28"/>
  <c r="WNO51" i="28"/>
  <c r="WNN51" i="28"/>
  <c r="WNM51" i="28"/>
  <c r="WNL51" i="28"/>
  <c r="WNK51" i="28"/>
  <c r="WNJ51" i="28"/>
  <c r="WNI51" i="28"/>
  <c r="WNH51" i="28"/>
  <c r="WNG51" i="28"/>
  <c r="WNF51" i="28"/>
  <c r="WNE51" i="28"/>
  <c r="WND51" i="28"/>
  <c r="WNC51" i="28"/>
  <c r="WNB51" i="28"/>
  <c r="WNA51" i="28"/>
  <c r="WMZ51" i="28"/>
  <c r="WMY51" i="28"/>
  <c r="WMX51" i="28"/>
  <c r="WMW51" i="28"/>
  <c r="WMV51" i="28"/>
  <c r="WMU51" i="28"/>
  <c r="WMT51" i="28"/>
  <c r="WMS51" i="28"/>
  <c r="WMR51" i="28"/>
  <c r="WMQ51" i="28"/>
  <c r="WMP51" i="28"/>
  <c r="WMO51" i="28"/>
  <c r="WMN51" i="28"/>
  <c r="WMM51" i="28"/>
  <c r="WML51" i="28"/>
  <c r="WMK51" i="28"/>
  <c r="WMJ51" i="28"/>
  <c r="WMI51" i="28"/>
  <c r="WMH51" i="28"/>
  <c r="WMG51" i="28"/>
  <c r="WMF51" i="28"/>
  <c r="WME51" i="28"/>
  <c r="WMD51" i="28"/>
  <c r="WMC51" i="28"/>
  <c r="WMB51" i="28"/>
  <c r="WMA51" i="28"/>
  <c r="WLZ51" i="28"/>
  <c r="WLY51" i="28"/>
  <c r="WLX51" i="28"/>
  <c r="WLW51" i="28"/>
  <c r="WLV51" i="28"/>
  <c r="WLU51" i="28"/>
  <c r="WLT51" i="28"/>
  <c r="WLS51" i="28"/>
  <c r="WLR51" i="28"/>
  <c r="WLQ51" i="28"/>
  <c r="WLP51" i="28"/>
  <c r="WLO51" i="28"/>
  <c r="WLN51" i="28"/>
  <c r="WLM51" i="28"/>
  <c r="WLL51" i="28"/>
  <c r="WLK51" i="28"/>
  <c r="WLJ51" i="28"/>
  <c r="WLI51" i="28"/>
  <c r="WLH51" i="28"/>
  <c r="WLG51" i="28"/>
  <c r="WLF51" i="28"/>
  <c r="WLE51" i="28"/>
  <c r="WLD51" i="28"/>
  <c r="WLC51" i="28"/>
  <c r="WLB51" i="28"/>
  <c r="WLA51" i="28"/>
  <c r="WKZ51" i="28"/>
  <c r="WKY51" i="28"/>
  <c r="WKX51" i="28"/>
  <c r="WKW51" i="28"/>
  <c r="WKV51" i="28"/>
  <c r="WKU51" i="28"/>
  <c r="WKT51" i="28"/>
  <c r="WKS51" i="28"/>
  <c r="WKR51" i="28"/>
  <c r="WKQ51" i="28"/>
  <c r="WKP51" i="28"/>
  <c r="WKO51" i="28"/>
  <c r="WKN51" i="28"/>
  <c r="WKM51" i="28"/>
  <c r="WKL51" i="28"/>
  <c r="WKK51" i="28"/>
  <c r="WKJ51" i="28"/>
  <c r="WKI51" i="28"/>
  <c r="WKH51" i="28"/>
  <c r="WKG51" i="28"/>
  <c r="WKF51" i="28"/>
  <c r="WKE51" i="28"/>
  <c r="WKD51" i="28"/>
  <c r="WKC51" i="28"/>
  <c r="WKB51" i="28"/>
  <c r="WKA51" i="28"/>
  <c r="WJZ51" i="28"/>
  <c r="WJY51" i="28"/>
  <c r="WJX51" i="28"/>
  <c r="WJW51" i="28"/>
  <c r="WJV51" i="28"/>
  <c r="WJU51" i="28"/>
  <c r="WJT51" i="28"/>
  <c r="WJS51" i="28"/>
  <c r="WJR51" i="28"/>
  <c r="WJQ51" i="28"/>
  <c r="WJP51" i="28"/>
  <c r="WJO51" i="28"/>
  <c r="WJN51" i="28"/>
  <c r="WJM51" i="28"/>
  <c r="WJL51" i="28"/>
  <c r="WJK51" i="28"/>
  <c r="WJJ51" i="28"/>
  <c r="WJI51" i="28"/>
  <c r="WJH51" i="28"/>
  <c r="WJG51" i="28"/>
  <c r="WJF51" i="28"/>
  <c r="WJE51" i="28"/>
  <c r="WJD51" i="28"/>
  <c r="WJC51" i="28"/>
  <c r="WJB51" i="28"/>
  <c r="WJA51" i="28"/>
  <c r="WIZ51" i="28"/>
  <c r="WIY51" i="28"/>
  <c r="WIX51" i="28"/>
  <c r="WIW51" i="28"/>
  <c r="WIV51" i="28"/>
  <c r="WIU51" i="28"/>
  <c r="WIT51" i="28"/>
  <c r="WIS51" i="28"/>
  <c r="WIR51" i="28"/>
  <c r="WIQ51" i="28"/>
  <c r="WIP51" i="28"/>
  <c r="WIO51" i="28"/>
  <c r="WIN51" i="28"/>
  <c r="WIM51" i="28"/>
  <c r="WIL51" i="28"/>
  <c r="WIK51" i="28"/>
  <c r="WIJ51" i="28"/>
  <c r="WII51" i="28"/>
  <c r="WIH51" i="28"/>
  <c r="WIG51" i="28"/>
  <c r="WIF51" i="28"/>
  <c r="WIE51" i="28"/>
  <c r="WID51" i="28"/>
  <c r="WIC51" i="28"/>
  <c r="WIB51" i="28"/>
  <c r="WIA51" i="28"/>
  <c r="WHZ51" i="28"/>
  <c r="WHY51" i="28"/>
  <c r="WHX51" i="28"/>
  <c r="WHW51" i="28"/>
  <c r="WHV51" i="28"/>
  <c r="WHU51" i="28"/>
  <c r="WHT51" i="28"/>
  <c r="WHS51" i="28"/>
  <c r="WHR51" i="28"/>
  <c r="WHQ51" i="28"/>
  <c r="WHP51" i="28"/>
  <c r="WHO51" i="28"/>
  <c r="WHN51" i="28"/>
  <c r="WHM51" i="28"/>
  <c r="WHL51" i="28"/>
  <c r="WHK51" i="28"/>
  <c r="WHJ51" i="28"/>
  <c r="WHI51" i="28"/>
  <c r="WHH51" i="28"/>
  <c r="WHG51" i="28"/>
  <c r="WHF51" i="28"/>
  <c r="WHE51" i="28"/>
  <c r="WHD51" i="28"/>
  <c r="WHC51" i="28"/>
  <c r="WHB51" i="28"/>
  <c r="WHA51" i="28"/>
  <c r="WGZ51" i="28"/>
  <c r="WGY51" i="28"/>
  <c r="WGX51" i="28"/>
  <c r="WGW51" i="28"/>
  <c r="WGV51" i="28"/>
  <c r="WGU51" i="28"/>
  <c r="WGT51" i="28"/>
  <c r="WGS51" i="28"/>
  <c r="WGR51" i="28"/>
  <c r="WGQ51" i="28"/>
  <c r="WGP51" i="28"/>
  <c r="WGO51" i="28"/>
  <c r="WGN51" i="28"/>
  <c r="WGM51" i="28"/>
  <c r="WGL51" i="28"/>
  <c r="WGK51" i="28"/>
  <c r="WGJ51" i="28"/>
  <c r="WGI51" i="28"/>
  <c r="WGH51" i="28"/>
  <c r="WGG51" i="28"/>
  <c r="WGF51" i="28"/>
  <c r="WGE51" i="28"/>
  <c r="WGD51" i="28"/>
  <c r="WGC51" i="28"/>
  <c r="WGB51" i="28"/>
  <c r="WGA51" i="28"/>
  <c r="WFZ51" i="28"/>
  <c r="WFY51" i="28"/>
  <c r="WFX51" i="28"/>
  <c r="WFW51" i="28"/>
  <c r="WFV51" i="28"/>
  <c r="WFU51" i="28"/>
  <c r="WFT51" i="28"/>
  <c r="WFS51" i="28"/>
  <c r="WFR51" i="28"/>
  <c r="WFQ51" i="28"/>
  <c r="WFP51" i="28"/>
  <c r="WFO51" i="28"/>
  <c r="WFN51" i="28"/>
  <c r="WFM51" i="28"/>
  <c r="WFL51" i="28"/>
  <c r="WFK51" i="28"/>
  <c r="WFJ51" i="28"/>
  <c r="WFI51" i="28"/>
  <c r="WFH51" i="28"/>
  <c r="WFG51" i="28"/>
  <c r="WFF51" i="28"/>
  <c r="WFE51" i="28"/>
  <c r="WFD51" i="28"/>
  <c r="WFC51" i="28"/>
  <c r="WFB51" i="28"/>
  <c r="WFA51" i="28"/>
  <c r="WEZ51" i="28"/>
  <c r="WEY51" i="28"/>
  <c r="WEX51" i="28"/>
  <c r="WEW51" i="28"/>
  <c r="WEV51" i="28"/>
  <c r="WEU51" i="28"/>
  <c r="WET51" i="28"/>
  <c r="WES51" i="28"/>
  <c r="WER51" i="28"/>
  <c r="WEQ51" i="28"/>
  <c r="WEP51" i="28"/>
  <c r="WEO51" i="28"/>
  <c r="WEN51" i="28"/>
  <c r="WEM51" i="28"/>
  <c r="WEL51" i="28"/>
  <c r="WEK51" i="28"/>
  <c r="WEJ51" i="28"/>
  <c r="WEI51" i="28"/>
  <c r="WEH51" i="28"/>
  <c r="WEG51" i="28"/>
  <c r="WEF51" i="28"/>
  <c r="WEE51" i="28"/>
  <c r="WED51" i="28"/>
  <c r="WEC51" i="28"/>
  <c r="WEB51" i="28"/>
  <c r="WEA51" i="28"/>
  <c r="WDZ51" i="28"/>
  <c r="WDY51" i="28"/>
  <c r="WDX51" i="28"/>
  <c r="WDW51" i="28"/>
  <c r="WDV51" i="28"/>
  <c r="WDU51" i="28"/>
  <c r="WDT51" i="28"/>
  <c r="WDS51" i="28"/>
  <c r="WDR51" i="28"/>
  <c r="WDQ51" i="28"/>
  <c r="WDP51" i="28"/>
  <c r="WDO51" i="28"/>
  <c r="WDN51" i="28"/>
  <c r="WDM51" i="28"/>
  <c r="WDL51" i="28"/>
  <c r="WDK51" i="28"/>
  <c r="WDJ51" i="28"/>
  <c r="WDI51" i="28"/>
  <c r="WDH51" i="28"/>
  <c r="WDG51" i="28"/>
  <c r="WDF51" i="28"/>
  <c r="WDE51" i="28"/>
  <c r="WDD51" i="28"/>
  <c r="WDC51" i="28"/>
  <c r="WDB51" i="28"/>
  <c r="WDA51" i="28"/>
  <c r="WCZ51" i="28"/>
  <c r="WCY51" i="28"/>
  <c r="WCX51" i="28"/>
  <c r="WCW51" i="28"/>
  <c r="WCV51" i="28"/>
  <c r="WCU51" i="28"/>
  <c r="WCT51" i="28"/>
  <c r="WCS51" i="28"/>
  <c r="WCR51" i="28"/>
  <c r="WCQ51" i="28"/>
  <c r="WCP51" i="28"/>
  <c r="WCO51" i="28"/>
  <c r="WCN51" i="28"/>
  <c r="WCM51" i="28"/>
  <c r="WCL51" i="28"/>
  <c r="WCK51" i="28"/>
  <c r="WCJ51" i="28"/>
  <c r="WCI51" i="28"/>
  <c r="WCH51" i="28"/>
  <c r="WCG51" i="28"/>
  <c r="WCF51" i="28"/>
  <c r="WCE51" i="28"/>
  <c r="WCD51" i="28"/>
  <c r="WCC51" i="28"/>
  <c r="WCB51" i="28"/>
  <c r="WCA51" i="28"/>
  <c r="WBZ51" i="28"/>
  <c r="WBY51" i="28"/>
  <c r="WBX51" i="28"/>
  <c r="WBW51" i="28"/>
  <c r="WBV51" i="28"/>
  <c r="WBU51" i="28"/>
  <c r="WBT51" i="28"/>
  <c r="WBS51" i="28"/>
  <c r="WBR51" i="28"/>
  <c r="WBQ51" i="28"/>
  <c r="WBP51" i="28"/>
  <c r="WBO51" i="28"/>
  <c r="WBN51" i="28"/>
  <c r="WBM51" i="28"/>
  <c r="WBL51" i="28"/>
  <c r="WBK51" i="28"/>
  <c r="WBJ51" i="28"/>
  <c r="WBI51" i="28"/>
  <c r="WBH51" i="28"/>
  <c r="WBG51" i="28"/>
  <c r="WBF51" i="28"/>
  <c r="WBE51" i="28"/>
  <c r="WBD51" i="28"/>
  <c r="WBC51" i="28"/>
  <c r="WBB51" i="28"/>
  <c r="WBA51" i="28"/>
  <c r="WAZ51" i="28"/>
  <c r="WAY51" i="28"/>
  <c r="WAX51" i="28"/>
  <c r="WAW51" i="28"/>
  <c r="WAV51" i="28"/>
  <c r="WAU51" i="28"/>
  <c r="WAT51" i="28"/>
  <c r="WAS51" i="28"/>
  <c r="WAR51" i="28"/>
  <c r="WAQ51" i="28"/>
  <c r="WAP51" i="28"/>
  <c r="WAO51" i="28"/>
  <c r="WAN51" i="28"/>
  <c r="WAM51" i="28"/>
  <c r="WAL51" i="28"/>
  <c r="WAK51" i="28"/>
  <c r="WAJ51" i="28"/>
  <c r="WAI51" i="28"/>
  <c r="WAH51" i="28"/>
  <c r="WAG51" i="28"/>
  <c r="WAF51" i="28"/>
  <c r="WAE51" i="28"/>
  <c r="WAD51" i="28"/>
  <c r="WAC51" i="28"/>
  <c r="WAB51" i="28"/>
  <c r="WAA51" i="28"/>
  <c r="VZZ51" i="28"/>
  <c r="VZY51" i="28"/>
  <c r="VZX51" i="28"/>
  <c r="VZW51" i="28"/>
  <c r="VZV51" i="28"/>
  <c r="VZU51" i="28"/>
  <c r="VZT51" i="28"/>
  <c r="VZS51" i="28"/>
  <c r="VZR51" i="28"/>
  <c r="VZQ51" i="28"/>
  <c r="VZP51" i="28"/>
  <c r="VZO51" i="28"/>
  <c r="VZN51" i="28"/>
  <c r="VZM51" i="28"/>
  <c r="VZL51" i="28"/>
  <c r="VZK51" i="28"/>
  <c r="VZJ51" i="28"/>
  <c r="VZI51" i="28"/>
  <c r="VZH51" i="28"/>
  <c r="VZG51" i="28"/>
  <c r="VZF51" i="28"/>
  <c r="VZE51" i="28"/>
  <c r="VZD51" i="28"/>
  <c r="VZC51" i="28"/>
  <c r="VZB51" i="28"/>
  <c r="VZA51" i="28"/>
  <c r="VYZ51" i="28"/>
  <c r="VYY51" i="28"/>
  <c r="VYX51" i="28"/>
  <c r="VYW51" i="28"/>
  <c r="VYV51" i="28"/>
  <c r="VYU51" i="28"/>
  <c r="VYT51" i="28"/>
  <c r="VYS51" i="28"/>
  <c r="VYR51" i="28"/>
  <c r="VYQ51" i="28"/>
  <c r="VYP51" i="28"/>
  <c r="VYO51" i="28"/>
  <c r="VYN51" i="28"/>
  <c r="VYM51" i="28"/>
  <c r="VYL51" i="28"/>
  <c r="VYK51" i="28"/>
  <c r="VYJ51" i="28"/>
  <c r="VYI51" i="28"/>
  <c r="VYH51" i="28"/>
  <c r="VYG51" i="28"/>
  <c r="VYF51" i="28"/>
  <c r="VYE51" i="28"/>
  <c r="VYD51" i="28"/>
  <c r="VYC51" i="28"/>
  <c r="VYB51" i="28"/>
  <c r="VYA51" i="28"/>
  <c r="VXZ51" i="28"/>
  <c r="VXY51" i="28"/>
  <c r="VXX51" i="28"/>
  <c r="VXW51" i="28"/>
  <c r="VXV51" i="28"/>
  <c r="VXU51" i="28"/>
  <c r="VXT51" i="28"/>
  <c r="VXS51" i="28"/>
  <c r="VXR51" i="28"/>
  <c r="VXQ51" i="28"/>
  <c r="VXP51" i="28"/>
  <c r="VXO51" i="28"/>
  <c r="VXN51" i="28"/>
  <c r="VXM51" i="28"/>
  <c r="VXL51" i="28"/>
  <c r="VXK51" i="28"/>
  <c r="VXJ51" i="28"/>
  <c r="VXI51" i="28"/>
  <c r="VXH51" i="28"/>
  <c r="VXG51" i="28"/>
  <c r="VXF51" i="28"/>
  <c r="VXE51" i="28"/>
  <c r="VXD51" i="28"/>
  <c r="VXC51" i="28"/>
  <c r="VXB51" i="28"/>
  <c r="VXA51" i="28"/>
  <c r="VWZ51" i="28"/>
  <c r="VWY51" i="28"/>
  <c r="VWX51" i="28"/>
  <c r="VWW51" i="28"/>
  <c r="VWV51" i="28"/>
  <c r="VWU51" i="28"/>
  <c r="VWT51" i="28"/>
  <c r="VWS51" i="28"/>
  <c r="VWR51" i="28"/>
  <c r="VWQ51" i="28"/>
  <c r="VWP51" i="28"/>
  <c r="VWO51" i="28"/>
  <c r="VWN51" i="28"/>
  <c r="VWM51" i="28"/>
  <c r="VWL51" i="28"/>
  <c r="VWK51" i="28"/>
  <c r="VWJ51" i="28"/>
  <c r="VWI51" i="28"/>
  <c r="VWH51" i="28"/>
  <c r="VWG51" i="28"/>
  <c r="VWF51" i="28"/>
  <c r="VWE51" i="28"/>
  <c r="VWD51" i="28"/>
  <c r="VWC51" i="28"/>
  <c r="VWB51" i="28"/>
  <c r="VWA51" i="28"/>
  <c r="VVZ51" i="28"/>
  <c r="VVY51" i="28"/>
  <c r="VVX51" i="28"/>
  <c r="VVW51" i="28"/>
  <c r="VVV51" i="28"/>
  <c r="VVU51" i="28"/>
  <c r="VVT51" i="28"/>
  <c r="VVS51" i="28"/>
  <c r="VVR51" i="28"/>
  <c r="VVQ51" i="28"/>
  <c r="VVP51" i="28"/>
  <c r="VVO51" i="28"/>
  <c r="VVN51" i="28"/>
  <c r="VVM51" i="28"/>
  <c r="VVL51" i="28"/>
  <c r="VVK51" i="28"/>
  <c r="VVJ51" i="28"/>
  <c r="VVI51" i="28"/>
  <c r="VVH51" i="28"/>
  <c r="VVG51" i="28"/>
  <c r="VVF51" i="28"/>
  <c r="VVE51" i="28"/>
  <c r="VVD51" i="28"/>
  <c r="VVC51" i="28"/>
  <c r="VVB51" i="28"/>
  <c r="VVA51" i="28"/>
  <c r="VUZ51" i="28"/>
  <c r="VUY51" i="28"/>
  <c r="VUX51" i="28"/>
  <c r="VUW51" i="28"/>
  <c r="VUV51" i="28"/>
  <c r="VUU51" i="28"/>
  <c r="VUT51" i="28"/>
  <c r="VUS51" i="28"/>
  <c r="VUR51" i="28"/>
  <c r="VUQ51" i="28"/>
  <c r="VUP51" i="28"/>
  <c r="VUO51" i="28"/>
  <c r="VUN51" i="28"/>
  <c r="VUM51" i="28"/>
  <c r="VUL51" i="28"/>
  <c r="VUK51" i="28"/>
  <c r="VUJ51" i="28"/>
  <c r="VUI51" i="28"/>
  <c r="VUH51" i="28"/>
  <c r="VUG51" i="28"/>
  <c r="VUF51" i="28"/>
  <c r="VUE51" i="28"/>
  <c r="VUD51" i="28"/>
  <c r="VUC51" i="28"/>
  <c r="VUB51" i="28"/>
  <c r="VUA51" i="28"/>
  <c r="VTZ51" i="28"/>
  <c r="VTY51" i="28"/>
  <c r="VTX51" i="28"/>
  <c r="VTW51" i="28"/>
  <c r="VTV51" i="28"/>
  <c r="VTU51" i="28"/>
  <c r="VTT51" i="28"/>
  <c r="VTS51" i="28"/>
  <c r="VTR51" i="28"/>
  <c r="VTQ51" i="28"/>
  <c r="VTP51" i="28"/>
  <c r="VTO51" i="28"/>
  <c r="VTN51" i="28"/>
  <c r="VTM51" i="28"/>
  <c r="VTL51" i="28"/>
  <c r="VTK51" i="28"/>
  <c r="VTJ51" i="28"/>
  <c r="VTI51" i="28"/>
  <c r="VTH51" i="28"/>
  <c r="VTG51" i="28"/>
  <c r="VTF51" i="28"/>
  <c r="VTE51" i="28"/>
  <c r="VTD51" i="28"/>
  <c r="VTC51" i="28"/>
  <c r="VTB51" i="28"/>
  <c r="VTA51" i="28"/>
  <c r="VSZ51" i="28"/>
  <c r="VSY51" i="28"/>
  <c r="VSX51" i="28"/>
  <c r="VSW51" i="28"/>
  <c r="VSV51" i="28"/>
  <c r="VSU51" i="28"/>
  <c r="VST51" i="28"/>
  <c r="VSS51" i="28"/>
  <c r="VSR51" i="28"/>
  <c r="VSQ51" i="28"/>
  <c r="VSP51" i="28"/>
  <c r="VSO51" i="28"/>
  <c r="VSN51" i="28"/>
  <c r="VSM51" i="28"/>
  <c r="VSL51" i="28"/>
  <c r="VSK51" i="28"/>
  <c r="VSJ51" i="28"/>
  <c r="VSI51" i="28"/>
  <c r="VSH51" i="28"/>
  <c r="VSG51" i="28"/>
  <c r="VSF51" i="28"/>
  <c r="VSE51" i="28"/>
  <c r="VSD51" i="28"/>
  <c r="VSC51" i="28"/>
  <c r="VSB51" i="28"/>
  <c r="VSA51" i="28"/>
  <c r="VRZ51" i="28"/>
  <c r="VRY51" i="28"/>
  <c r="VRX51" i="28"/>
  <c r="VRW51" i="28"/>
  <c r="VRV51" i="28"/>
  <c r="VRU51" i="28"/>
  <c r="VRT51" i="28"/>
  <c r="VRS51" i="28"/>
  <c r="VRR51" i="28"/>
  <c r="VRQ51" i="28"/>
  <c r="VRP51" i="28"/>
  <c r="VRO51" i="28"/>
  <c r="VRN51" i="28"/>
  <c r="VRM51" i="28"/>
  <c r="VRL51" i="28"/>
  <c r="VRK51" i="28"/>
  <c r="VRJ51" i="28"/>
  <c r="VRI51" i="28"/>
  <c r="VRH51" i="28"/>
  <c r="VRG51" i="28"/>
  <c r="VRF51" i="28"/>
  <c r="VRE51" i="28"/>
  <c r="VRD51" i="28"/>
  <c r="VRC51" i="28"/>
  <c r="VRB51" i="28"/>
  <c r="VRA51" i="28"/>
  <c r="VQZ51" i="28"/>
  <c r="VQY51" i="28"/>
  <c r="VQX51" i="28"/>
  <c r="VQW51" i="28"/>
  <c r="VQV51" i="28"/>
  <c r="VQU51" i="28"/>
  <c r="VQT51" i="28"/>
  <c r="VQS51" i="28"/>
  <c r="VQR51" i="28"/>
  <c r="VQQ51" i="28"/>
  <c r="VQP51" i="28"/>
  <c r="VQO51" i="28"/>
  <c r="VQN51" i="28"/>
  <c r="VQM51" i="28"/>
  <c r="VQL51" i="28"/>
  <c r="VQK51" i="28"/>
  <c r="VQJ51" i="28"/>
  <c r="VQI51" i="28"/>
  <c r="VQH51" i="28"/>
  <c r="VQG51" i="28"/>
  <c r="VQF51" i="28"/>
  <c r="VQE51" i="28"/>
  <c r="VQD51" i="28"/>
  <c r="VQC51" i="28"/>
  <c r="VQB51" i="28"/>
  <c r="VQA51" i="28"/>
  <c r="VPZ51" i="28"/>
  <c r="VPY51" i="28"/>
  <c r="VPX51" i="28"/>
  <c r="VPW51" i="28"/>
  <c r="VPV51" i="28"/>
  <c r="VPU51" i="28"/>
  <c r="VPT51" i="28"/>
  <c r="VPS51" i="28"/>
  <c r="VPR51" i="28"/>
  <c r="VPQ51" i="28"/>
  <c r="VPP51" i="28"/>
  <c r="VPO51" i="28"/>
  <c r="VPN51" i="28"/>
  <c r="VPM51" i="28"/>
  <c r="VPL51" i="28"/>
  <c r="VPK51" i="28"/>
  <c r="VPJ51" i="28"/>
  <c r="VPI51" i="28"/>
  <c r="VPH51" i="28"/>
  <c r="VPG51" i="28"/>
  <c r="VPF51" i="28"/>
  <c r="VPE51" i="28"/>
  <c r="VPD51" i="28"/>
  <c r="VPC51" i="28"/>
  <c r="VPB51" i="28"/>
  <c r="VPA51" i="28"/>
  <c r="VOZ51" i="28"/>
  <c r="VOY51" i="28"/>
  <c r="VOX51" i="28"/>
  <c r="VOW51" i="28"/>
  <c r="VOV51" i="28"/>
  <c r="VOU51" i="28"/>
  <c r="VOT51" i="28"/>
  <c r="VOS51" i="28"/>
  <c r="VOR51" i="28"/>
  <c r="VOQ51" i="28"/>
  <c r="VOP51" i="28"/>
  <c r="VOO51" i="28"/>
  <c r="VON51" i="28"/>
  <c r="VOM51" i="28"/>
  <c r="VOL51" i="28"/>
  <c r="VOK51" i="28"/>
  <c r="VOJ51" i="28"/>
  <c r="VOI51" i="28"/>
  <c r="VOH51" i="28"/>
  <c r="VOG51" i="28"/>
  <c r="VOF51" i="28"/>
  <c r="VOE51" i="28"/>
  <c r="VOD51" i="28"/>
  <c r="VOC51" i="28"/>
  <c r="VOB51" i="28"/>
  <c r="VOA51" i="28"/>
  <c r="VNZ51" i="28"/>
  <c r="VNY51" i="28"/>
  <c r="VNX51" i="28"/>
  <c r="VNW51" i="28"/>
  <c r="VNV51" i="28"/>
  <c r="VNU51" i="28"/>
  <c r="VNT51" i="28"/>
  <c r="VNS51" i="28"/>
  <c r="VNR51" i="28"/>
  <c r="VNQ51" i="28"/>
  <c r="VNP51" i="28"/>
  <c r="VNO51" i="28"/>
  <c r="VNN51" i="28"/>
  <c r="VNM51" i="28"/>
  <c r="VNL51" i="28"/>
  <c r="VNK51" i="28"/>
  <c r="VNJ51" i="28"/>
  <c r="VNI51" i="28"/>
  <c r="VNH51" i="28"/>
  <c r="VNG51" i="28"/>
  <c r="VNF51" i="28"/>
  <c r="VNE51" i="28"/>
  <c r="VND51" i="28"/>
  <c r="VNC51" i="28"/>
  <c r="VNB51" i="28"/>
  <c r="VNA51" i="28"/>
  <c r="VMZ51" i="28"/>
  <c r="VMY51" i="28"/>
  <c r="VMX51" i="28"/>
  <c r="VMW51" i="28"/>
  <c r="VMV51" i="28"/>
  <c r="VMU51" i="28"/>
  <c r="VMT51" i="28"/>
  <c r="VMS51" i="28"/>
  <c r="VMR51" i="28"/>
  <c r="VMQ51" i="28"/>
  <c r="VMP51" i="28"/>
  <c r="VMO51" i="28"/>
  <c r="VMN51" i="28"/>
  <c r="VMM51" i="28"/>
  <c r="VML51" i="28"/>
  <c r="VMK51" i="28"/>
  <c r="VMJ51" i="28"/>
  <c r="VMI51" i="28"/>
  <c r="VMH51" i="28"/>
  <c r="VMG51" i="28"/>
  <c r="VMF51" i="28"/>
  <c r="VME51" i="28"/>
  <c r="VMD51" i="28"/>
  <c r="VMC51" i="28"/>
  <c r="VMB51" i="28"/>
  <c r="VMA51" i="28"/>
  <c r="VLZ51" i="28"/>
  <c r="VLY51" i="28"/>
  <c r="VLX51" i="28"/>
  <c r="VLW51" i="28"/>
  <c r="VLV51" i="28"/>
  <c r="VLU51" i="28"/>
  <c r="VLT51" i="28"/>
  <c r="VLS51" i="28"/>
  <c r="VLR51" i="28"/>
  <c r="VLQ51" i="28"/>
  <c r="VLP51" i="28"/>
  <c r="VLO51" i="28"/>
  <c r="VLN51" i="28"/>
  <c r="VLM51" i="28"/>
  <c r="VLL51" i="28"/>
  <c r="VLK51" i="28"/>
  <c r="VLJ51" i="28"/>
  <c r="VLI51" i="28"/>
  <c r="VLH51" i="28"/>
  <c r="VLG51" i="28"/>
  <c r="VLF51" i="28"/>
  <c r="VLE51" i="28"/>
  <c r="VLD51" i="28"/>
  <c r="VLC51" i="28"/>
  <c r="VLB51" i="28"/>
  <c r="VLA51" i="28"/>
  <c r="VKZ51" i="28"/>
  <c r="VKY51" i="28"/>
  <c r="VKX51" i="28"/>
  <c r="VKW51" i="28"/>
  <c r="VKV51" i="28"/>
  <c r="VKU51" i="28"/>
  <c r="VKT51" i="28"/>
  <c r="VKS51" i="28"/>
  <c r="VKR51" i="28"/>
  <c r="VKQ51" i="28"/>
  <c r="VKP51" i="28"/>
  <c r="VKO51" i="28"/>
  <c r="VKN51" i="28"/>
  <c r="VKM51" i="28"/>
  <c r="VKL51" i="28"/>
  <c r="VKK51" i="28"/>
  <c r="VKJ51" i="28"/>
  <c r="VKI51" i="28"/>
  <c r="VKH51" i="28"/>
  <c r="VKG51" i="28"/>
  <c r="VKF51" i="28"/>
  <c r="VKE51" i="28"/>
  <c r="VKD51" i="28"/>
  <c r="VKC51" i="28"/>
  <c r="VKB51" i="28"/>
  <c r="VKA51" i="28"/>
  <c r="VJZ51" i="28"/>
  <c r="VJY51" i="28"/>
  <c r="VJX51" i="28"/>
  <c r="VJW51" i="28"/>
  <c r="VJV51" i="28"/>
  <c r="VJU51" i="28"/>
  <c r="VJT51" i="28"/>
  <c r="VJS51" i="28"/>
  <c r="VJR51" i="28"/>
  <c r="VJQ51" i="28"/>
  <c r="VJP51" i="28"/>
  <c r="VJO51" i="28"/>
  <c r="VJN51" i="28"/>
  <c r="VJM51" i="28"/>
  <c r="VJL51" i="28"/>
  <c r="VJK51" i="28"/>
  <c r="VJJ51" i="28"/>
  <c r="VJI51" i="28"/>
  <c r="VJH51" i="28"/>
  <c r="VJG51" i="28"/>
  <c r="VJF51" i="28"/>
  <c r="VJE51" i="28"/>
  <c r="VJD51" i="28"/>
  <c r="VJC51" i="28"/>
  <c r="VJB51" i="28"/>
  <c r="VJA51" i="28"/>
  <c r="VIZ51" i="28"/>
  <c r="VIY51" i="28"/>
  <c r="VIX51" i="28"/>
  <c r="VIW51" i="28"/>
  <c r="VIV51" i="28"/>
  <c r="VIU51" i="28"/>
  <c r="VIT51" i="28"/>
  <c r="VIS51" i="28"/>
  <c r="VIR51" i="28"/>
  <c r="VIQ51" i="28"/>
  <c r="VIP51" i="28"/>
  <c r="VIO51" i="28"/>
  <c r="VIN51" i="28"/>
  <c r="VIM51" i="28"/>
  <c r="VIL51" i="28"/>
  <c r="VIK51" i="28"/>
  <c r="VIJ51" i="28"/>
  <c r="VII51" i="28"/>
  <c r="VIH51" i="28"/>
  <c r="VIG51" i="28"/>
  <c r="VIF51" i="28"/>
  <c r="VIE51" i="28"/>
  <c r="VID51" i="28"/>
  <c r="VIC51" i="28"/>
  <c r="VIB51" i="28"/>
  <c r="VIA51" i="28"/>
  <c r="VHZ51" i="28"/>
  <c r="VHY51" i="28"/>
  <c r="VHX51" i="28"/>
  <c r="VHW51" i="28"/>
  <c r="VHV51" i="28"/>
  <c r="VHU51" i="28"/>
  <c r="VHT51" i="28"/>
  <c r="VHS51" i="28"/>
  <c r="VHR51" i="28"/>
  <c r="VHQ51" i="28"/>
  <c r="VHP51" i="28"/>
  <c r="VHO51" i="28"/>
  <c r="VHN51" i="28"/>
  <c r="VHM51" i="28"/>
  <c r="VHL51" i="28"/>
  <c r="VHK51" i="28"/>
  <c r="VHJ51" i="28"/>
  <c r="VHI51" i="28"/>
  <c r="VHH51" i="28"/>
  <c r="VHG51" i="28"/>
  <c r="VHF51" i="28"/>
  <c r="VHE51" i="28"/>
  <c r="VHD51" i="28"/>
  <c r="VHC51" i="28"/>
  <c r="VHB51" i="28"/>
  <c r="VHA51" i="28"/>
  <c r="VGZ51" i="28"/>
  <c r="VGY51" i="28"/>
  <c r="VGX51" i="28"/>
  <c r="VGW51" i="28"/>
  <c r="VGV51" i="28"/>
  <c r="VGU51" i="28"/>
  <c r="VGT51" i="28"/>
  <c r="VGS51" i="28"/>
  <c r="VGR51" i="28"/>
  <c r="VGQ51" i="28"/>
  <c r="VGP51" i="28"/>
  <c r="VGO51" i="28"/>
  <c r="VGN51" i="28"/>
  <c r="VGM51" i="28"/>
  <c r="VGL51" i="28"/>
  <c r="VGK51" i="28"/>
  <c r="VGJ51" i="28"/>
  <c r="VGI51" i="28"/>
  <c r="VGH51" i="28"/>
  <c r="VGG51" i="28"/>
  <c r="VGF51" i="28"/>
  <c r="VGE51" i="28"/>
  <c r="VGD51" i="28"/>
  <c r="VGC51" i="28"/>
  <c r="VGB51" i="28"/>
  <c r="VGA51" i="28"/>
  <c r="VFZ51" i="28"/>
  <c r="VFY51" i="28"/>
  <c r="VFX51" i="28"/>
  <c r="VFW51" i="28"/>
  <c r="VFV51" i="28"/>
  <c r="VFU51" i="28"/>
  <c r="VFT51" i="28"/>
  <c r="VFS51" i="28"/>
  <c r="VFR51" i="28"/>
  <c r="VFQ51" i="28"/>
  <c r="VFP51" i="28"/>
  <c r="VFO51" i="28"/>
  <c r="VFN51" i="28"/>
  <c r="VFM51" i="28"/>
  <c r="VFL51" i="28"/>
  <c r="VFK51" i="28"/>
  <c r="VFJ51" i="28"/>
  <c r="VFI51" i="28"/>
  <c r="VFH51" i="28"/>
  <c r="VFG51" i="28"/>
  <c r="VFF51" i="28"/>
  <c r="VFE51" i="28"/>
  <c r="VFD51" i="28"/>
  <c r="VFC51" i="28"/>
  <c r="VFB51" i="28"/>
  <c r="VFA51" i="28"/>
  <c r="VEZ51" i="28"/>
  <c r="VEY51" i="28"/>
  <c r="VEX51" i="28"/>
  <c r="VEW51" i="28"/>
  <c r="VEV51" i="28"/>
  <c r="VEU51" i="28"/>
  <c r="VET51" i="28"/>
  <c r="VES51" i="28"/>
  <c r="VER51" i="28"/>
  <c r="VEQ51" i="28"/>
  <c r="VEP51" i="28"/>
  <c r="VEO51" i="28"/>
  <c r="VEN51" i="28"/>
  <c r="VEM51" i="28"/>
  <c r="VEL51" i="28"/>
  <c r="VEK51" i="28"/>
  <c r="VEJ51" i="28"/>
  <c r="VEI51" i="28"/>
  <c r="VEH51" i="28"/>
  <c r="VEG51" i="28"/>
  <c r="VEF51" i="28"/>
  <c r="VEE51" i="28"/>
  <c r="VED51" i="28"/>
  <c r="VEC51" i="28"/>
  <c r="VEB51" i="28"/>
  <c r="VEA51" i="28"/>
  <c r="VDZ51" i="28"/>
  <c r="VDY51" i="28"/>
  <c r="VDX51" i="28"/>
  <c r="VDW51" i="28"/>
  <c r="VDV51" i="28"/>
  <c r="VDU51" i="28"/>
  <c r="VDT51" i="28"/>
  <c r="VDS51" i="28"/>
  <c r="VDR51" i="28"/>
  <c r="VDQ51" i="28"/>
  <c r="VDP51" i="28"/>
  <c r="VDO51" i="28"/>
  <c r="VDN51" i="28"/>
  <c r="VDM51" i="28"/>
  <c r="VDL51" i="28"/>
  <c r="VDK51" i="28"/>
  <c r="VDJ51" i="28"/>
  <c r="VDI51" i="28"/>
  <c r="VDH51" i="28"/>
  <c r="VDG51" i="28"/>
  <c r="VDF51" i="28"/>
  <c r="VDE51" i="28"/>
  <c r="VDD51" i="28"/>
  <c r="VDC51" i="28"/>
  <c r="VDB51" i="28"/>
  <c r="VDA51" i="28"/>
  <c r="VCZ51" i="28"/>
  <c r="VCY51" i="28"/>
  <c r="VCX51" i="28"/>
  <c r="VCW51" i="28"/>
  <c r="VCV51" i="28"/>
  <c r="VCU51" i="28"/>
  <c r="VCT51" i="28"/>
  <c r="VCS51" i="28"/>
  <c r="VCR51" i="28"/>
  <c r="VCQ51" i="28"/>
  <c r="VCP51" i="28"/>
  <c r="VCO51" i="28"/>
  <c r="VCN51" i="28"/>
  <c r="VCM51" i="28"/>
  <c r="VCL51" i="28"/>
  <c r="VCK51" i="28"/>
  <c r="VCJ51" i="28"/>
  <c r="VCI51" i="28"/>
  <c r="VCH51" i="28"/>
  <c r="VCG51" i="28"/>
  <c r="VCF51" i="28"/>
  <c r="VCE51" i="28"/>
  <c r="VCD51" i="28"/>
  <c r="VCC51" i="28"/>
  <c r="VCB51" i="28"/>
  <c r="VCA51" i="28"/>
  <c r="VBZ51" i="28"/>
  <c r="VBY51" i="28"/>
  <c r="VBX51" i="28"/>
  <c r="VBW51" i="28"/>
  <c r="VBV51" i="28"/>
  <c r="VBU51" i="28"/>
  <c r="VBT51" i="28"/>
  <c r="VBS51" i="28"/>
  <c r="VBR51" i="28"/>
  <c r="VBQ51" i="28"/>
  <c r="VBP51" i="28"/>
  <c r="VBO51" i="28"/>
  <c r="VBN51" i="28"/>
  <c r="VBM51" i="28"/>
  <c r="VBL51" i="28"/>
  <c r="VBK51" i="28"/>
  <c r="VBJ51" i="28"/>
  <c r="VBI51" i="28"/>
  <c r="VBH51" i="28"/>
  <c r="VBG51" i="28"/>
  <c r="VBF51" i="28"/>
  <c r="VBE51" i="28"/>
  <c r="VBD51" i="28"/>
  <c r="VBC51" i="28"/>
  <c r="VBB51" i="28"/>
  <c r="VBA51" i="28"/>
  <c r="VAZ51" i="28"/>
  <c r="VAY51" i="28"/>
  <c r="VAX51" i="28"/>
  <c r="VAW51" i="28"/>
  <c r="VAV51" i="28"/>
  <c r="VAU51" i="28"/>
  <c r="VAT51" i="28"/>
  <c r="VAS51" i="28"/>
  <c r="VAR51" i="28"/>
  <c r="VAQ51" i="28"/>
  <c r="VAP51" i="28"/>
  <c r="VAO51" i="28"/>
  <c r="VAN51" i="28"/>
  <c r="VAM51" i="28"/>
  <c r="VAL51" i="28"/>
  <c r="VAK51" i="28"/>
  <c r="VAJ51" i="28"/>
  <c r="VAI51" i="28"/>
  <c r="VAH51" i="28"/>
  <c r="VAG51" i="28"/>
  <c r="VAF51" i="28"/>
  <c r="VAE51" i="28"/>
  <c r="VAD51" i="28"/>
  <c r="VAC51" i="28"/>
  <c r="VAB51" i="28"/>
  <c r="VAA51" i="28"/>
  <c r="UZZ51" i="28"/>
  <c r="UZY51" i="28"/>
  <c r="UZX51" i="28"/>
  <c r="UZW51" i="28"/>
  <c r="UZV51" i="28"/>
  <c r="UZU51" i="28"/>
  <c r="UZT51" i="28"/>
  <c r="UZS51" i="28"/>
  <c r="UZR51" i="28"/>
  <c r="UZQ51" i="28"/>
  <c r="UZP51" i="28"/>
  <c r="UZO51" i="28"/>
  <c r="UZN51" i="28"/>
  <c r="UZM51" i="28"/>
  <c r="UZL51" i="28"/>
  <c r="UZK51" i="28"/>
  <c r="UZJ51" i="28"/>
  <c r="UZI51" i="28"/>
  <c r="UZH51" i="28"/>
  <c r="UZG51" i="28"/>
  <c r="UZF51" i="28"/>
  <c r="UZE51" i="28"/>
  <c r="UZD51" i="28"/>
  <c r="UZC51" i="28"/>
  <c r="UZB51" i="28"/>
  <c r="UZA51" i="28"/>
  <c r="UYZ51" i="28"/>
  <c r="UYY51" i="28"/>
  <c r="UYX51" i="28"/>
  <c r="UYW51" i="28"/>
  <c r="UYV51" i="28"/>
  <c r="UYU51" i="28"/>
  <c r="UYT51" i="28"/>
  <c r="UYS51" i="28"/>
  <c r="UYR51" i="28"/>
  <c r="UYQ51" i="28"/>
  <c r="UYP51" i="28"/>
  <c r="UYO51" i="28"/>
  <c r="UYN51" i="28"/>
  <c r="UYM51" i="28"/>
  <c r="UYL51" i="28"/>
  <c r="UYK51" i="28"/>
  <c r="UYJ51" i="28"/>
  <c r="UYI51" i="28"/>
  <c r="UYH51" i="28"/>
  <c r="UYG51" i="28"/>
  <c r="UYF51" i="28"/>
  <c r="UYE51" i="28"/>
  <c r="UYD51" i="28"/>
  <c r="UYC51" i="28"/>
  <c r="UYB51" i="28"/>
  <c r="UYA51" i="28"/>
  <c r="UXZ51" i="28"/>
  <c r="UXY51" i="28"/>
  <c r="UXX51" i="28"/>
  <c r="UXW51" i="28"/>
  <c r="UXV51" i="28"/>
  <c r="UXU51" i="28"/>
  <c r="UXT51" i="28"/>
  <c r="UXS51" i="28"/>
  <c r="UXR51" i="28"/>
  <c r="UXQ51" i="28"/>
  <c r="UXP51" i="28"/>
  <c r="UXO51" i="28"/>
  <c r="UXN51" i="28"/>
  <c r="UXM51" i="28"/>
  <c r="UXL51" i="28"/>
  <c r="UXK51" i="28"/>
  <c r="UXJ51" i="28"/>
  <c r="UXI51" i="28"/>
  <c r="UXH51" i="28"/>
  <c r="UXG51" i="28"/>
  <c r="UXF51" i="28"/>
  <c r="UXE51" i="28"/>
  <c r="UXD51" i="28"/>
  <c r="UXC51" i="28"/>
  <c r="UXB51" i="28"/>
  <c r="UXA51" i="28"/>
  <c r="UWZ51" i="28"/>
  <c r="UWY51" i="28"/>
  <c r="UWX51" i="28"/>
  <c r="UWW51" i="28"/>
  <c r="UWV51" i="28"/>
  <c r="UWU51" i="28"/>
  <c r="UWT51" i="28"/>
  <c r="UWS51" i="28"/>
  <c r="UWR51" i="28"/>
  <c r="UWQ51" i="28"/>
  <c r="UWP51" i="28"/>
  <c r="UWO51" i="28"/>
  <c r="UWN51" i="28"/>
  <c r="UWM51" i="28"/>
  <c r="UWL51" i="28"/>
  <c r="UWK51" i="28"/>
  <c r="UWJ51" i="28"/>
  <c r="UWI51" i="28"/>
  <c r="UWH51" i="28"/>
  <c r="UWG51" i="28"/>
  <c r="UWF51" i="28"/>
  <c r="UWE51" i="28"/>
  <c r="UWD51" i="28"/>
  <c r="UWC51" i="28"/>
  <c r="UWB51" i="28"/>
  <c r="UWA51" i="28"/>
  <c r="UVZ51" i="28"/>
  <c r="UVY51" i="28"/>
  <c r="UVX51" i="28"/>
  <c r="UVW51" i="28"/>
  <c r="UVV51" i="28"/>
  <c r="UVU51" i="28"/>
  <c r="UVT51" i="28"/>
  <c r="UVS51" i="28"/>
  <c r="UVR51" i="28"/>
  <c r="UVQ51" i="28"/>
  <c r="UVP51" i="28"/>
  <c r="UVO51" i="28"/>
  <c r="UVN51" i="28"/>
  <c r="UVM51" i="28"/>
  <c r="UVL51" i="28"/>
  <c r="UVK51" i="28"/>
  <c r="UVJ51" i="28"/>
  <c r="UVI51" i="28"/>
  <c r="UVH51" i="28"/>
  <c r="UVG51" i="28"/>
  <c r="UVF51" i="28"/>
  <c r="UVE51" i="28"/>
  <c r="UVD51" i="28"/>
  <c r="UVC51" i="28"/>
  <c r="UVB51" i="28"/>
  <c r="UVA51" i="28"/>
  <c r="UUZ51" i="28"/>
  <c r="UUY51" i="28"/>
  <c r="UUX51" i="28"/>
  <c r="UUW51" i="28"/>
  <c r="UUV51" i="28"/>
  <c r="UUU51" i="28"/>
  <c r="UUT51" i="28"/>
  <c r="UUS51" i="28"/>
  <c r="UUR51" i="28"/>
  <c r="UUQ51" i="28"/>
  <c r="UUP51" i="28"/>
  <c r="UUO51" i="28"/>
  <c r="UUN51" i="28"/>
  <c r="UUM51" i="28"/>
  <c r="UUL51" i="28"/>
  <c r="UUK51" i="28"/>
  <c r="UUJ51" i="28"/>
  <c r="UUI51" i="28"/>
  <c r="UUH51" i="28"/>
  <c r="UUG51" i="28"/>
  <c r="UUF51" i="28"/>
  <c r="UUE51" i="28"/>
  <c r="UUD51" i="28"/>
  <c r="UUC51" i="28"/>
  <c r="UUB51" i="28"/>
  <c r="UUA51" i="28"/>
  <c r="UTZ51" i="28"/>
  <c r="UTY51" i="28"/>
  <c r="UTX51" i="28"/>
  <c r="UTW51" i="28"/>
  <c r="UTV51" i="28"/>
  <c r="UTU51" i="28"/>
  <c r="UTT51" i="28"/>
  <c r="UTS51" i="28"/>
  <c r="UTR51" i="28"/>
  <c r="UTQ51" i="28"/>
  <c r="UTP51" i="28"/>
  <c r="UTO51" i="28"/>
  <c r="UTN51" i="28"/>
  <c r="UTM51" i="28"/>
  <c r="UTL51" i="28"/>
  <c r="UTK51" i="28"/>
  <c r="UTJ51" i="28"/>
  <c r="UTI51" i="28"/>
  <c r="UTH51" i="28"/>
  <c r="UTG51" i="28"/>
  <c r="UTF51" i="28"/>
  <c r="UTE51" i="28"/>
  <c r="UTD51" i="28"/>
  <c r="UTC51" i="28"/>
  <c r="UTB51" i="28"/>
  <c r="UTA51" i="28"/>
  <c r="USZ51" i="28"/>
  <c r="USY51" i="28"/>
  <c r="USX51" i="28"/>
  <c r="USW51" i="28"/>
  <c r="USV51" i="28"/>
  <c r="USU51" i="28"/>
  <c r="UST51" i="28"/>
  <c r="USS51" i="28"/>
  <c r="USR51" i="28"/>
  <c r="USQ51" i="28"/>
  <c r="USP51" i="28"/>
  <c r="USO51" i="28"/>
  <c r="USN51" i="28"/>
  <c r="USM51" i="28"/>
  <c r="USL51" i="28"/>
  <c r="USK51" i="28"/>
  <c r="USJ51" i="28"/>
  <c r="USI51" i="28"/>
  <c r="USH51" i="28"/>
  <c r="USG51" i="28"/>
  <c r="USF51" i="28"/>
  <c r="USE51" i="28"/>
  <c r="USD51" i="28"/>
  <c r="USC51" i="28"/>
  <c r="USB51" i="28"/>
  <c r="USA51" i="28"/>
  <c r="URZ51" i="28"/>
  <c r="URY51" i="28"/>
  <c r="URX51" i="28"/>
  <c r="URW51" i="28"/>
  <c r="URV51" i="28"/>
  <c r="URU51" i="28"/>
  <c r="URT51" i="28"/>
  <c r="URS51" i="28"/>
  <c r="URR51" i="28"/>
  <c r="URQ51" i="28"/>
  <c r="URP51" i="28"/>
  <c r="URO51" i="28"/>
  <c r="URN51" i="28"/>
  <c r="URM51" i="28"/>
  <c r="URL51" i="28"/>
  <c r="URK51" i="28"/>
  <c r="URJ51" i="28"/>
  <c r="URI51" i="28"/>
  <c r="URH51" i="28"/>
  <c r="URG51" i="28"/>
  <c r="URF51" i="28"/>
  <c r="URE51" i="28"/>
  <c r="URD51" i="28"/>
  <c r="URC51" i="28"/>
  <c r="URB51" i="28"/>
  <c r="URA51" i="28"/>
  <c r="UQZ51" i="28"/>
  <c r="UQY51" i="28"/>
  <c r="UQX51" i="28"/>
  <c r="UQW51" i="28"/>
  <c r="UQV51" i="28"/>
  <c r="UQU51" i="28"/>
  <c r="UQT51" i="28"/>
  <c r="UQS51" i="28"/>
  <c r="UQR51" i="28"/>
  <c r="UQQ51" i="28"/>
  <c r="UQP51" i="28"/>
  <c r="UQO51" i="28"/>
  <c r="UQN51" i="28"/>
  <c r="UQM51" i="28"/>
  <c r="UQL51" i="28"/>
  <c r="UQK51" i="28"/>
  <c r="UQJ51" i="28"/>
  <c r="UQI51" i="28"/>
  <c r="UQH51" i="28"/>
  <c r="UQG51" i="28"/>
  <c r="UQF51" i="28"/>
  <c r="UQE51" i="28"/>
  <c r="UQD51" i="28"/>
  <c r="UQC51" i="28"/>
  <c r="UQB51" i="28"/>
  <c r="UQA51" i="28"/>
  <c r="UPZ51" i="28"/>
  <c r="UPY51" i="28"/>
  <c r="UPX51" i="28"/>
  <c r="UPW51" i="28"/>
  <c r="UPV51" i="28"/>
  <c r="UPU51" i="28"/>
  <c r="UPT51" i="28"/>
  <c r="UPS51" i="28"/>
  <c r="UPR51" i="28"/>
  <c r="UPQ51" i="28"/>
  <c r="UPP51" i="28"/>
  <c r="UPO51" i="28"/>
  <c r="UPN51" i="28"/>
  <c r="UPM51" i="28"/>
  <c r="UPL51" i="28"/>
  <c r="UPK51" i="28"/>
  <c r="UPJ51" i="28"/>
  <c r="UPI51" i="28"/>
  <c r="UPH51" i="28"/>
  <c r="UPG51" i="28"/>
  <c r="UPF51" i="28"/>
  <c r="UPE51" i="28"/>
  <c r="UPD51" i="28"/>
  <c r="UPC51" i="28"/>
  <c r="UPB51" i="28"/>
  <c r="UPA51" i="28"/>
  <c r="UOZ51" i="28"/>
  <c r="UOY51" i="28"/>
  <c r="UOX51" i="28"/>
  <c r="UOW51" i="28"/>
  <c r="UOV51" i="28"/>
  <c r="UOU51" i="28"/>
  <c r="UOT51" i="28"/>
  <c r="UOS51" i="28"/>
  <c r="UOR51" i="28"/>
  <c r="UOQ51" i="28"/>
  <c r="UOP51" i="28"/>
  <c r="UOO51" i="28"/>
  <c r="UON51" i="28"/>
  <c r="UOM51" i="28"/>
  <c r="UOL51" i="28"/>
  <c r="UOK51" i="28"/>
  <c r="UOJ51" i="28"/>
  <c r="UOI51" i="28"/>
  <c r="UOH51" i="28"/>
  <c r="UOG51" i="28"/>
  <c r="UOF51" i="28"/>
  <c r="UOE51" i="28"/>
  <c r="UOD51" i="28"/>
  <c r="UOC51" i="28"/>
  <c r="UOB51" i="28"/>
  <c r="UOA51" i="28"/>
  <c r="UNZ51" i="28"/>
  <c r="UNY51" i="28"/>
  <c r="UNX51" i="28"/>
  <c r="UNW51" i="28"/>
  <c r="UNV51" i="28"/>
  <c r="UNU51" i="28"/>
  <c r="UNT51" i="28"/>
  <c r="UNS51" i="28"/>
  <c r="UNR51" i="28"/>
  <c r="UNQ51" i="28"/>
  <c r="UNP51" i="28"/>
  <c r="UNO51" i="28"/>
  <c r="UNN51" i="28"/>
  <c r="UNM51" i="28"/>
  <c r="UNL51" i="28"/>
  <c r="UNK51" i="28"/>
  <c r="UNJ51" i="28"/>
  <c r="UNI51" i="28"/>
  <c r="UNH51" i="28"/>
  <c r="UNG51" i="28"/>
  <c r="UNF51" i="28"/>
  <c r="UNE51" i="28"/>
  <c r="UND51" i="28"/>
  <c r="UNC51" i="28"/>
  <c r="UNB51" i="28"/>
  <c r="UNA51" i="28"/>
  <c r="UMZ51" i="28"/>
  <c r="UMY51" i="28"/>
  <c r="UMX51" i="28"/>
  <c r="UMW51" i="28"/>
  <c r="UMV51" i="28"/>
  <c r="UMU51" i="28"/>
  <c r="UMT51" i="28"/>
  <c r="UMS51" i="28"/>
  <c r="UMR51" i="28"/>
  <c r="UMQ51" i="28"/>
  <c r="UMP51" i="28"/>
  <c r="UMO51" i="28"/>
  <c r="UMN51" i="28"/>
  <c r="UMM51" i="28"/>
  <c r="UML51" i="28"/>
  <c r="UMK51" i="28"/>
  <c r="UMJ51" i="28"/>
  <c r="UMI51" i="28"/>
  <c r="UMH51" i="28"/>
  <c r="UMG51" i="28"/>
  <c r="UMF51" i="28"/>
  <c r="UME51" i="28"/>
  <c r="UMD51" i="28"/>
  <c r="UMC51" i="28"/>
  <c r="UMB51" i="28"/>
  <c r="UMA51" i="28"/>
  <c r="ULZ51" i="28"/>
  <c r="ULY51" i="28"/>
  <c r="ULX51" i="28"/>
  <c r="ULW51" i="28"/>
  <c r="ULV51" i="28"/>
  <c r="ULU51" i="28"/>
  <c r="ULT51" i="28"/>
  <c r="ULS51" i="28"/>
  <c r="ULR51" i="28"/>
  <c r="ULQ51" i="28"/>
  <c r="ULP51" i="28"/>
  <c r="ULO51" i="28"/>
  <c r="ULN51" i="28"/>
  <c r="ULM51" i="28"/>
  <c r="ULL51" i="28"/>
  <c r="ULK51" i="28"/>
  <c r="ULJ51" i="28"/>
  <c r="ULI51" i="28"/>
  <c r="ULH51" i="28"/>
  <c r="ULG51" i="28"/>
  <c r="ULF51" i="28"/>
  <c r="ULE51" i="28"/>
  <c r="ULD51" i="28"/>
  <c r="ULC51" i="28"/>
  <c r="ULB51" i="28"/>
  <c r="ULA51" i="28"/>
  <c r="UKZ51" i="28"/>
  <c r="UKY51" i="28"/>
  <c r="UKX51" i="28"/>
  <c r="UKW51" i="28"/>
  <c r="UKV51" i="28"/>
  <c r="UKU51" i="28"/>
  <c r="UKT51" i="28"/>
  <c r="UKS51" i="28"/>
  <c r="UKR51" i="28"/>
  <c r="UKQ51" i="28"/>
  <c r="UKP51" i="28"/>
  <c r="UKO51" i="28"/>
  <c r="UKN51" i="28"/>
  <c r="UKM51" i="28"/>
  <c r="UKL51" i="28"/>
  <c r="UKK51" i="28"/>
  <c r="UKJ51" i="28"/>
  <c r="UKI51" i="28"/>
  <c r="UKH51" i="28"/>
  <c r="UKG51" i="28"/>
  <c r="UKF51" i="28"/>
  <c r="UKE51" i="28"/>
  <c r="UKD51" i="28"/>
  <c r="UKC51" i="28"/>
  <c r="UKB51" i="28"/>
  <c r="UKA51" i="28"/>
  <c r="UJZ51" i="28"/>
  <c r="UJY51" i="28"/>
  <c r="UJX51" i="28"/>
  <c r="UJW51" i="28"/>
  <c r="UJV51" i="28"/>
  <c r="UJU51" i="28"/>
  <c r="UJT51" i="28"/>
  <c r="UJS51" i="28"/>
  <c r="UJR51" i="28"/>
  <c r="UJQ51" i="28"/>
  <c r="UJP51" i="28"/>
  <c r="UJO51" i="28"/>
  <c r="UJN51" i="28"/>
  <c r="UJM51" i="28"/>
  <c r="UJL51" i="28"/>
  <c r="UJK51" i="28"/>
  <c r="UJJ51" i="28"/>
  <c r="UJI51" i="28"/>
  <c r="UJH51" i="28"/>
  <c r="UJG51" i="28"/>
  <c r="UJF51" i="28"/>
  <c r="UJE51" i="28"/>
  <c r="UJD51" i="28"/>
  <c r="UJC51" i="28"/>
  <c r="UJB51" i="28"/>
  <c r="UJA51" i="28"/>
  <c r="UIZ51" i="28"/>
  <c r="UIY51" i="28"/>
  <c r="UIX51" i="28"/>
  <c r="UIW51" i="28"/>
  <c r="UIV51" i="28"/>
  <c r="UIU51" i="28"/>
  <c r="UIT51" i="28"/>
  <c r="UIS51" i="28"/>
  <c r="UIR51" i="28"/>
  <c r="UIQ51" i="28"/>
  <c r="UIP51" i="28"/>
  <c r="UIO51" i="28"/>
  <c r="UIN51" i="28"/>
  <c r="UIM51" i="28"/>
  <c r="UIL51" i="28"/>
  <c r="UIK51" i="28"/>
  <c r="UIJ51" i="28"/>
  <c r="UII51" i="28"/>
  <c r="UIH51" i="28"/>
  <c r="UIG51" i="28"/>
  <c r="UIF51" i="28"/>
  <c r="UIE51" i="28"/>
  <c r="UID51" i="28"/>
  <c r="UIC51" i="28"/>
  <c r="UIB51" i="28"/>
  <c r="UIA51" i="28"/>
  <c r="UHZ51" i="28"/>
  <c r="UHY51" i="28"/>
  <c r="UHX51" i="28"/>
  <c r="UHW51" i="28"/>
  <c r="UHV51" i="28"/>
  <c r="UHU51" i="28"/>
  <c r="UHT51" i="28"/>
  <c r="UHS51" i="28"/>
  <c r="UHR51" i="28"/>
  <c r="UHQ51" i="28"/>
  <c r="UHP51" i="28"/>
  <c r="UHO51" i="28"/>
  <c r="UHN51" i="28"/>
  <c r="UHM51" i="28"/>
  <c r="UHL51" i="28"/>
  <c r="UHK51" i="28"/>
  <c r="UHJ51" i="28"/>
  <c r="UHI51" i="28"/>
  <c r="UHH51" i="28"/>
  <c r="UHG51" i="28"/>
  <c r="UHF51" i="28"/>
  <c r="UHE51" i="28"/>
  <c r="UHD51" i="28"/>
  <c r="UHC51" i="28"/>
  <c r="UHB51" i="28"/>
  <c r="UHA51" i="28"/>
  <c r="UGZ51" i="28"/>
  <c r="UGY51" i="28"/>
  <c r="UGX51" i="28"/>
  <c r="UGW51" i="28"/>
  <c r="UGV51" i="28"/>
  <c r="UGU51" i="28"/>
  <c r="UGT51" i="28"/>
  <c r="UGS51" i="28"/>
  <c r="UGR51" i="28"/>
  <c r="UGQ51" i="28"/>
  <c r="UGP51" i="28"/>
  <c r="UGO51" i="28"/>
  <c r="UGN51" i="28"/>
  <c r="UGM51" i="28"/>
  <c r="UGL51" i="28"/>
  <c r="UGK51" i="28"/>
  <c r="UGJ51" i="28"/>
  <c r="UGI51" i="28"/>
  <c r="UGH51" i="28"/>
  <c r="UGG51" i="28"/>
  <c r="UGF51" i="28"/>
  <c r="UGE51" i="28"/>
  <c r="UGD51" i="28"/>
  <c r="UGC51" i="28"/>
  <c r="UGB51" i="28"/>
  <c r="UGA51" i="28"/>
  <c r="UFZ51" i="28"/>
  <c r="UFY51" i="28"/>
  <c r="UFX51" i="28"/>
  <c r="UFW51" i="28"/>
  <c r="UFV51" i="28"/>
  <c r="UFU51" i="28"/>
  <c r="UFT51" i="28"/>
  <c r="UFS51" i="28"/>
  <c r="UFR51" i="28"/>
  <c r="UFQ51" i="28"/>
  <c r="UFP51" i="28"/>
  <c r="UFO51" i="28"/>
  <c r="UFN51" i="28"/>
  <c r="UFM51" i="28"/>
  <c r="UFL51" i="28"/>
  <c r="UFK51" i="28"/>
  <c r="UFJ51" i="28"/>
  <c r="UFI51" i="28"/>
  <c r="UFH51" i="28"/>
  <c r="UFG51" i="28"/>
  <c r="UFF51" i="28"/>
  <c r="UFE51" i="28"/>
  <c r="UFD51" i="28"/>
  <c r="UFC51" i="28"/>
  <c r="UFB51" i="28"/>
  <c r="UFA51" i="28"/>
  <c r="UEZ51" i="28"/>
  <c r="UEY51" i="28"/>
  <c r="UEX51" i="28"/>
  <c r="UEW51" i="28"/>
  <c r="UEV51" i="28"/>
  <c r="UEU51" i="28"/>
  <c r="UET51" i="28"/>
  <c r="UES51" i="28"/>
  <c r="UER51" i="28"/>
  <c r="UEQ51" i="28"/>
  <c r="UEP51" i="28"/>
  <c r="UEO51" i="28"/>
  <c r="UEN51" i="28"/>
  <c r="UEM51" i="28"/>
  <c r="UEL51" i="28"/>
  <c r="UEK51" i="28"/>
  <c r="UEJ51" i="28"/>
  <c r="UEI51" i="28"/>
  <c r="UEH51" i="28"/>
  <c r="UEG51" i="28"/>
  <c r="UEF51" i="28"/>
  <c r="UEE51" i="28"/>
  <c r="UED51" i="28"/>
  <c r="UEC51" i="28"/>
  <c r="UEB51" i="28"/>
  <c r="UEA51" i="28"/>
  <c r="UDZ51" i="28"/>
  <c r="UDY51" i="28"/>
  <c r="UDX51" i="28"/>
  <c r="UDW51" i="28"/>
  <c r="UDV51" i="28"/>
  <c r="UDU51" i="28"/>
  <c r="UDT51" i="28"/>
  <c r="UDS51" i="28"/>
  <c r="UDR51" i="28"/>
  <c r="UDQ51" i="28"/>
  <c r="UDP51" i="28"/>
  <c r="UDO51" i="28"/>
  <c r="UDN51" i="28"/>
  <c r="UDM51" i="28"/>
  <c r="UDL51" i="28"/>
  <c r="UDK51" i="28"/>
  <c r="UDJ51" i="28"/>
  <c r="UDI51" i="28"/>
  <c r="UDH51" i="28"/>
  <c r="UDG51" i="28"/>
  <c r="UDF51" i="28"/>
  <c r="UDE51" i="28"/>
  <c r="UDD51" i="28"/>
  <c r="UDC51" i="28"/>
  <c r="UDB51" i="28"/>
  <c r="UDA51" i="28"/>
  <c r="UCZ51" i="28"/>
  <c r="UCY51" i="28"/>
  <c r="UCX51" i="28"/>
  <c r="UCW51" i="28"/>
  <c r="UCV51" i="28"/>
  <c r="UCU51" i="28"/>
  <c r="UCT51" i="28"/>
  <c r="UCS51" i="28"/>
  <c r="UCR51" i="28"/>
  <c r="UCQ51" i="28"/>
  <c r="UCP51" i="28"/>
  <c r="UCO51" i="28"/>
  <c r="UCN51" i="28"/>
  <c r="UCM51" i="28"/>
  <c r="UCL51" i="28"/>
  <c r="UCK51" i="28"/>
  <c r="UCJ51" i="28"/>
  <c r="UCI51" i="28"/>
  <c r="UCH51" i="28"/>
  <c r="UCG51" i="28"/>
  <c r="UCF51" i="28"/>
  <c r="UCE51" i="28"/>
  <c r="UCD51" i="28"/>
  <c r="UCC51" i="28"/>
  <c r="UCB51" i="28"/>
  <c r="UCA51" i="28"/>
  <c r="UBZ51" i="28"/>
  <c r="UBY51" i="28"/>
  <c r="UBX51" i="28"/>
  <c r="UBW51" i="28"/>
  <c r="UBV51" i="28"/>
  <c r="UBU51" i="28"/>
  <c r="UBT51" i="28"/>
  <c r="UBS51" i="28"/>
  <c r="UBR51" i="28"/>
  <c r="UBQ51" i="28"/>
  <c r="UBP51" i="28"/>
  <c r="UBO51" i="28"/>
  <c r="UBN51" i="28"/>
  <c r="UBM51" i="28"/>
  <c r="UBL51" i="28"/>
  <c r="UBK51" i="28"/>
  <c r="UBJ51" i="28"/>
  <c r="UBI51" i="28"/>
  <c r="UBH51" i="28"/>
  <c r="UBG51" i="28"/>
  <c r="UBF51" i="28"/>
  <c r="UBE51" i="28"/>
  <c r="UBD51" i="28"/>
  <c r="UBC51" i="28"/>
  <c r="UBB51" i="28"/>
  <c r="UBA51" i="28"/>
  <c r="UAZ51" i="28"/>
  <c r="UAY51" i="28"/>
  <c r="UAX51" i="28"/>
  <c r="UAW51" i="28"/>
  <c r="UAV51" i="28"/>
  <c r="UAU51" i="28"/>
  <c r="UAT51" i="28"/>
  <c r="UAS51" i="28"/>
  <c r="UAR51" i="28"/>
  <c r="UAQ51" i="28"/>
  <c r="UAP51" i="28"/>
  <c r="UAO51" i="28"/>
  <c r="UAN51" i="28"/>
  <c r="UAM51" i="28"/>
  <c r="UAL51" i="28"/>
  <c r="UAK51" i="28"/>
  <c r="UAJ51" i="28"/>
  <c r="UAI51" i="28"/>
  <c r="UAH51" i="28"/>
  <c r="UAG51" i="28"/>
  <c r="UAF51" i="28"/>
  <c r="UAE51" i="28"/>
  <c r="UAD51" i="28"/>
  <c r="UAC51" i="28"/>
  <c r="UAB51" i="28"/>
  <c r="UAA51" i="28"/>
  <c r="TZZ51" i="28"/>
  <c r="TZY51" i="28"/>
  <c r="TZX51" i="28"/>
  <c r="TZW51" i="28"/>
  <c r="TZV51" i="28"/>
  <c r="TZU51" i="28"/>
  <c r="TZT51" i="28"/>
  <c r="TZS51" i="28"/>
  <c r="TZR51" i="28"/>
  <c r="TZQ51" i="28"/>
  <c r="TZP51" i="28"/>
  <c r="TZO51" i="28"/>
  <c r="TZN51" i="28"/>
  <c r="TZM51" i="28"/>
  <c r="TZL51" i="28"/>
  <c r="TZK51" i="28"/>
  <c r="TZJ51" i="28"/>
  <c r="TZI51" i="28"/>
  <c r="TZH51" i="28"/>
  <c r="TZG51" i="28"/>
  <c r="TZF51" i="28"/>
  <c r="TZE51" i="28"/>
  <c r="TZD51" i="28"/>
  <c r="TZC51" i="28"/>
  <c r="TZB51" i="28"/>
  <c r="TZA51" i="28"/>
  <c r="TYZ51" i="28"/>
  <c r="TYY51" i="28"/>
  <c r="TYX51" i="28"/>
  <c r="TYW51" i="28"/>
  <c r="TYV51" i="28"/>
  <c r="TYU51" i="28"/>
  <c r="TYT51" i="28"/>
  <c r="TYS51" i="28"/>
  <c r="TYR51" i="28"/>
  <c r="TYQ51" i="28"/>
  <c r="TYP51" i="28"/>
  <c r="TYO51" i="28"/>
  <c r="TYN51" i="28"/>
  <c r="TYM51" i="28"/>
  <c r="TYL51" i="28"/>
  <c r="TYK51" i="28"/>
  <c r="TYJ51" i="28"/>
  <c r="TYI51" i="28"/>
  <c r="TYH51" i="28"/>
  <c r="TYG51" i="28"/>
  <c r="TYF51" i="28"/>
  <c r="TYE51" i="28"/>
  <c r="TYD51" i="28"/>
  <c r="TYC51" i="28"/>
  <c r="TYB51" i="28"/>
  <c r="TYA51" i="28"/>
  <c r="TXZ51" i="28"/>
  <c r="TXY51" i="28"/>
  <c r="TXX51" i="28"/>
  <c r="TXW51" i="28"/>
  <c r="TXV51" i="28"/>
  <c r="TXU51" i="28"/>
  <c r="TXT51" i="28"/>
  <c r="TXS51" i="28"/>
  <c r="TXR51" i="28"/>
  <c r="TXQ51" i="28"/>
  <c r="TXP51" i="28"/>
  <c r="TXO51" i="28"/>
  <c r="TXN51" i="28"/>
  <c r="TXM51" i="28"/>
  <c r="TXL51" i="28"/>
  <c r="TXK51" i="28"/>
  <c r="TXJ51" i="28"/>
  <c r="TXI51" i="28"/>
  <c r="TXH51" i="28"/>
  <c r="TXG51" i="28"/>
  <c r="TXF51" i="28"/>
  <c r="TXE51" i="28"/>
  <c r="TXD51" i="28"/>
  <c r="TXC51" i="28"/>
  <c r="TXB51" i="28"/>
  <c r="TXA51" i="28"/>
  <c r="TWZ51" i="28"/>
  <c r="TWY51" i="28"/>
  <c r="TWX51" i="28"/>
  <c r="TWW51" i="28"/>
  <c r="TWV51" i="28"/>
  <c r="TWU51" i="28"/>
  <c r="TWT51" i="28"/>
  <c r="TWS51" i="28"/>
  <c r="TWR51" i="28"/>
  <c r="TWQ51" i="28"/>
  <c r="TWP51" i="28"/>
  <c r="TWO51" i="28"/>
  <c r="TWN51" i="28"/>
  <c r="TWM51" i="28"/>
  <c r="TWL51" i="28"/>
  <c r="TWK51" i="28"/>
  <c r="TWJ51" i="28"/>
  <c r="TWI51" i="28"/>
  <c r="TWH51" i="28"/>
  <c r="TWG51" i="28"/>
  <c r="TWF51" i="28"/>
  <c r="TWE51" i="28"/>
  <c r="TWD51" i="28"/>
  <c r="TWC51" i="28"/>
  <c r="TWB51" i="28"/>
  <c r="TWA51" i="28"/>
  <c r="TVZ51" i="28"/>
  <c r="TVY51" i="28"/>
  <c r="TVX51" i="28"/>
  <c r="TVW51" i="28"/>
  <c r="TVV51" i="28"/>
  <c r="TVU51" i="28"/>
  <c r="TVT51" i="28"/>
  <c r="TVS51" i="28"/>
  <c r="TVR51" i="28"/>
  <c r="TVQ51" i="28"/>
  <c r="TVP51" i="28"/>
  <c r="TVO51" i="28"/>
  <c r="TVN51" i="28"/>
  <c r="TVM51" i="28"/>
  <c r="TVL51" i="28"/>
  <c r="TVK51" i="28"/>
  <c r="TVJ51" i="28"/>
  <c r="TVI51" i="28"/>
  <c r="TVH51" i="28"/>
  <c r="TVG51" i="28"/>
  <c r="TVF51" i="28"/>
  <c r="TVE51" i="28"/>
  <c r="TVD51" i="28"/>
  <c r="TVC51" i="28"/>
  <c r="TVB51" i="28"/>
  <c r="TVA51" i="28"/>
  <c r="TUZ51" i="28"/>
  <c r="TUY51" i="28"/>
  <c r="TUX51" i="28"/>
  <c r="TUW51" i="28"/>
  <c r="TUV51" i="28"/>
  <c r="TUU51" i="28"/>
  <c r="TUT51" i="28"/>
  <c r="TUS51" i="28"/>
  <c r="TUR51" i="28"/>
  <c r="TUQ51" i="28"/>
  <c r="TUP51" i="28"/>
  <c r="TUO51" i="28"/>
  <c r="TUN51" i="28"/>
  <c r="TUM51" i="28"/>
  <c r="TUL51" i="28"/>
  <c r="TUK51" i="28"/>
  <c r="TUJ51" i="28"/>
  <c r="TUI51" i="28"/>
  <c r="TUH51" i="28"/>
  <c r="TUG51" i="28"/>
  <c r="TUF51" i="28"/>
  <c r="TUE51" i="28"/>
  <c r="TUD51" i="28"/>
  <c r="TUC51" i="28"/>
  <c r="TUB51" i="28"/>
  <c r="TUA51" i="28"/>
  <c r="TTZ51" i="28"/>
  <c r="TTY51" i="28"/>
  <c r="TTX51" i="28"/>
  <c r="TTW51" i="28"/>
  <c r="TTV51" i="28"/>
  <c r="TTU51" i="28"/>
  <c r="TTT51" i="28"/>
  <c r="TTS51" i="28"/>
  <c r="TTR51" i="28"/>
  <c r="TTQ51" i="28"/>
  <c r="TTP51" i="28"/>
  <c r="TTO51" i="28"/>
  <c r="TTN51" i="28"/>
  <c r="TTM51" i="28"/>
  <c r="TTL51" i="28"/>
  <c r="TTK51" i="28"/>
  <c r="TTJ51" i="28"/>
  <c r="TTI51" i="28"/>
  <c r="TTH51" i="28"/>
  <c r="TTG51" i="28"/>
  <c r="TTF51" i="28"/>
  <c r="TTE51" i="28"/>
  <c r="TTD51" i="28"/>
  <c r="TTC51" i="28"/>
  <c r="TTB51" i="28"/>
  <c r="TTA51" i="28"/>
  <c r="TSZ51" i="28"/>
  <c r="TSY51" i="28"/>
  <c r="TSX51" i="28"/>
  <c r="TSW51" i="28"/>
  <c r="TSV51" i="28"/>
  <c r="TSU51" i="28"/>
  <c r="TST51" i="28"/>
  <c r="TSS51" i="28"/>
  <c r="TSR51" i="28"/>
  <c r="TSQ51" i="28"/>
  <c r="TSP51" i="28"/>
  <c r="TSO51" i="28"/>
  <c r="TSN51" i="28"/>
  <c r="TSM51" i="28"/>
  <c r="TSL51" i="28"/>
  <c r="TSK51" i="28"/>
  <c r="TSJ51" i="28"/>
  <c r="TSI51" i="28"/>
  <c r="TSH51" i="28"/>
  <c r="TSG51" i="28"/>
  <c r="TSF51" i="28"/>
  <c r="TSE51" i="28"/>
  <c r="TSD51" i="28"/>
  <c r="TSC51" i="28"/>
  <c r="TSB51" i="28"/>
  <c r="TSA51" i="28"/>
  <c r="TRZ51" i="28"/>
  <c r="TRY51" i="28"/>
  <c r="TRX51" i="28"/>
  <c r="TRW51" i="28"/>
  <c r="TRV51" i="28"/>
  <c r="TRU51" i="28"/>
  <c r="TRT51" i="28"/>
  <c r="TRS51" i="28"/>
  <c r="TRR51" i="28"/>
  <c r="TRQ51" i="28"/>
  <c r="TRP51" i="28"/>
  <c r="TRO51" i="28"/>
  <c r="TRN51" i="28"/>
  <c r="TRM51" i="28"/>
  <c r="TRL51" i="28"/>
  <c r="TRK51" i="28"/>
  <c r="TRJ51" i="28"/>
  <c r="TRI51" i="28"/>
  <c r="TRH51" i="28"/>
  <c r="TRG51" i="28"/>
  <c r="TRF51" i="28"/>
  <c r="TRE51" i="28"/>
  <c r="TRD51" i="28"/>
  <c r="TRC51" i="28"/>
  <c r="TRB51" i="28"/>
  <c r="TRA51" i="28"/>
  <c r="TQZ51" i="28"/>
  <c r="TQY51" i="28"/>
  <c r="TQX51" i="28"/>
  <c r="TQW51" i="28"/>
  <c r="TQV51" i="28"/>
  <c r="TQU51" i="28"/>
  <c r="TQT51" i="28"/>
  <c r="TQS51" i="28"/>
  <c r="TQR51" i="28"/>
  <c r="TQQ51" i="28"/>
  <c r="TQP51" i="28"/>
  <c r="TQO51" i="28"/>
  <c r="TQN51" i="28"/>
  <c r="TQM51" i="28"/>
  <c r="TQL51" i="28"/>
  <c r="TQK51" i="28"/>
  <c r="TQJ51" i="28"/>
  <c r="TQI51" i="28"/>
  <c r="TQH51" i="28"/>
  <c r="TQG51" i="28"/>
  <c r="TQF51" i="28"/>
  <c r="TQE51" i="28"/>
  <c r="TQD51" i="28"/>
  <c r="TQC51" i="28"/>
  <c r="TQB51" i="28"/>
  <c r="TQA51" i="28"/>
  <c r="TPZ51" i="28"/>
  <c r="TPY51" i="28"/>
  <c r="TPX51" i="28"/>
  <c r="TPW51" i="28"/>
  <c r="TPV51" i="28"/>
  <c r="TPU51" i="28"/>
  <c r="TPT51" i="28"/>
  <c r="TPS51" i="28"/>
  <c r="TPR51" i="28"/>
  <c r="TPQ51" i="28"/>
  <c r="TPP51" i="28"/>
  <c r="TPO51" i="28"/>
  <c r="TPN51" i="28"/>
  <c r="TPM51" i="28"/>
  <c r="TPL51" i="28"/>
  <c r="TPK51" i="28"/>
  <c r="TPJ51" i="28"/>
  <c r="TPI51" i="28"/>
  <c r="TPH51" i="28"/>
  <c r="TPG51" i="28"/>
  <c r="TPF51" i="28"/>
  <c r="TPE51" i="28"/>
  <c r="TPD51" i="28"/>
  <c r="TPC51" i="28"/>
  <c r="TPB51" i="28"/>
  <c r="TPA51" i="28"/>
  <c r="TOZ51" i="28"/>
  <c r="TOY51" i="28"/>
  <c r="TOX51" i="28"/>
  <c r="TOW51" i="28"/>
  <c r="TOV51" i="28"/>
  <c r="TOU51" i="28"/>
  <c r="TOT51" i="28"/>
  <c r="TOS51" i="28"/>
  <c r="TOR51" i="28"/>
  <c r="TOQ51" i="28"/>
  <c r="TOP51" i="28"/>
  <c r="TOO51" i="28"/>
  <c r="TON51" i="28"/>
  <c r="TOM51" i="28"/>
  <c r="TOL51" i="28"/>
  <c r="TOK51" i="28"/>
  <c r="TOJ51" i="28"/>
  <c r="TOI51" i="28"/>
  <c r="TOH51" i="28"/>
  <c r="TOG51" i="28"/>
  <c r="TOF51" i="28"/>
  <c r="TOE51" i="28"/>
  <c r="TOD51" i="28"/>
  <c r="TOC51" i="28"/>
  <c r="TOB51" i="28"/>
  <c r="TOA51" i="28"/>
  <c r="TNZ51" i="28"/>
  <c r="TNY51" i="28"/>
  <c r="TNX51" i="28"/>
  <c r="TNW51" i="28"/>
  <c r="TNV51" i="28"/>
  <c r="TNU51" i="28"/>
  <c r="TNT51" i="28"/>
  <c r="TNS51" i="28"/>
  <c r="TNR51" i="28"/>
  <c r="TNQ51" i="28"/>
  <c r="TNP51" i="28"/>
  <c r="TNO51" i="28"/>
  <c r="TNN51" i="28"/>
  <c r="TNM51" i="28"/>
  <c r="TNL51" i="28"/>
  <c r="TNK51" i="28"/>
  <c r="TNJ51" i="28"/>
  <c r="TNI51" i="28"/>
  <c r="TNH51" i="28"/>
  <c r="TNG51" i="28"/>
  <c r="TNF51" i="28"/>
  <c r="TNE51" i="28"/>
  <c r="TND51" i="28"/>
  <c r="TNC51" i="28"/>
  <c r="TNB51" i="28"/>
  <c r="TNA51" i="28"/>
  <c r="TMZ51" i="28"/>
  <c r="TMY51" i="28"/>
  <c r="TMX51" i="28"/>
  <c r="TMW51" i="28"/>
  <c r="TMV51" i="28"/>
  <c r="TMU51" i="28"/>
  <c r="TMT51" i="28"/>
  <c r="TMS51" i="28"/>
  <c r="TMR51" i="28"/>
  <c r="TMQ51" i="28"/>
  <c r="TMP51" i="28"/>
  <c r="TMO51" i="28"/>
  <c r="TMN51" i="28"/>
  <c r="TMM51" i="28"/>
  <c r="TML51" i="28"/>
  <c r="TMK51" i="28"/>
  <c r="TMJ51" i="28"/>
  <c r="TMI51" i="28"/>
  <c r="TMH51" i="28"/>
  <c r="TMG51" i="28"/>
  <c r="TMF51" i="28"/>
  <c r="TME51" i="28"/>
  <c r="TMD51" i="28"/>
  <c r="TMC51" i="28"/>
  <c r="TMB51" i="28"/>
  <c r="TMA51" i="28"/>
  <c r="TLZ51" i="28"/>
  <c r="TLY51" i="28"/>
  <c r="TLX51" i="28"/>
  <c r="TLW51" i="28"/>
  <c r="TLV51" i="28"/>
  <c r="TLU51" i="28"/>
  <c r="TLT51" i="28"/>
  <c r="TLS51" i="28"/>
  <c r="TLR51" i="28"/>
  <c r="TLQ51" i="28"/>
  <c r="TLP51" i="28"/>
  <c r="TLO51" i="28"/>
  <c r="TLN51" i="28"/>
  <c r="TLM51" i="28"/>
  <c r="TLL51" i="28"/>
  <c r="TLK51" i="28"/>
  <c r="TLJ51" i="28"/>
  <c r="TLI51" i="28"/>
  <c r="TLH51" i="28"/>
  <c r="TLG51" i="28"/>
  <c r="TLF51" i="28"/>
  <c r="TLE51" i="28"/>
  <c r="TLD51" i="28"/>
  <c r="TLC51" i="28"/>
  <c r="TLB51" i="28"/>
  <c r="TLA51" i="28"/>
  <c r="TKZ51" i="28"/>
  <c r="TKY51" i="28"/>
  <c r="TKX51" i="28"/>
  <c r="TKW51" i="28"/>
  <c r="TKV51" i="28"/>
  <c r="TKU51" i="28"/>
  <c r="TKT51" i="28"/>
  <c r="TKS51" i="28"/>
  <c r="TKR51" i="28"/>
  <c r="TKQ51" i="28"/>
  <c r="TKP51" i="28"/>
  <c r="TKO51" i="28"/>
  <c r="TKN51" i="28"/>
  <c r="TKM51" i="28"/>
  <c r="TKL51" i="28"/>
  <c r="TKK51" i="28"/>
  <c r="TKJ51" i="28"/>
  <c r="TKI51" i="28"/>
  <c r="TKH51" i="28"/>
  <c r="TKG51" i="28"/>
  <c r="TKF51" i="28"/>
  <c r="TKE51" i="28"/>
  <c r="TKD51" i="28"/>
  <c r="TKC51" i="28"/>
  <c r="TKB51" i="28"/>
  <c r="TKA51" i="28"/>
  <c r="TJZ51" i="28"/>
  <c r="TJY51" i="28"/>
  <c r="TJX51" i="28"/>
  <c r="TJW51" i="28"/>
  <c r="TJV51" i="28"/>
  <c r="TJU51" i="28"/>
  <c r="TJT51" i="28"/>
  <c r="TJS51" i="28"/>
  <c r="TJR51" i="28"/>
  <c r="TJQ51" i="28"/>
  <c r="TJP51" i="28"/>
  <c r="TJO51" i="28"/>
  <c r="TJN51" i="28"/>
  <c r="TJM51" i="28"/>
  <c r="TJL51" i="28"/>
  <c r="TJK51" i="28"/>
  <c r="TJJ51" i="28"/>
  <c r="TJI51" i="28"/>
  <c r="TJH51" i="28"/>
  <c r="TJG51" i="28"/>
  <c r="TJF51" i="28"/>
  <c r="TJE51" i="28"/>
  <c r="TJD51" i="28"/>
  <c r="TJC51" i="28"/>
  <c r="TJB51" i="28"/>
  <c r="TJA51" i="28"/>
  <c r="TIZ51" i="28"/>
  <c r="TIY51" i="28"/>
  <c r="TIX51" i="28"/>
  <c r="TIW51" i="28"/>
  <c r="TIV51" i="28"/>
  <c r="TIU51" i="28"/>
  <c r="TIT51" i="28"/>
  <c r="TIS51" i="28"/>
  <c r="TIR51" i="28"/>
  <c r="TIQ51" i="28"/>
  <c r="TIP51" i="28"/>
  <c r="TIO51" i="28"/>
  <c r="TIN51" i="28"/>
  <c r="TIM51" i="28"/>
  <c r="TIL51" i="28"/>
  <c r="TIK51" i="28"/>
  <c r="TIJ51" i="28"/>
  <c r="TII51" i="28"/>
  <c r="TIH51" i="28"/>
  <c r="TIG51" i="28"/>
  <c r="TIF51" i="28"/>
  <c r="TIE51" i="28"/>
  <c r="TID51" i="28"/>
  <c r="TIC51" i="28"/>
  <c r="TIB51" i="28"/>
  <c r="TIA51" i="28"/>
  <c r="THZ51" i="28"/>
  <c r="THY51" i="28"/>
  <c r="THX51" i="28"/>
  <c r="THW51" i="28"/>
  <c r="THV51" i="28"/>
  <c r="THU51" i="28"/>
  <c r="THT51" i="28"/>
  <c r="THS51" i="28"/>
  <c r="THR51" i="28"/>
  <c r="THQ51" i="28"/>
  <c r="THP51" i="28"/>
  <c r="THO51" i="28"/>
  <c r="THN51" i="28"/>
  <c r="THM51" i="28"/>
  <c r="THL51" i="28"/>
  <c r="THK51" i="28"/>
  <c r="THJ51" i="28"/>
  <c r="THI51" i="28"/>
  <c r="THH51" i="28"/>
  <c r="THG51" i="28"/>
  <c r="THF51" i="28"/>
  <c r="THE51" i="28"/>
  <c r="THD51" i="28"/>
  <c r="THC51" i="28"/>
  <c r="THB51" i="28"/>
  <c r="THA51" i="28"/>
  <c r="TGZ51" i="28"/>
  <c r="TGY51" i="28"/>
  <c r="TGX51" i="28"/>
  <c r="TGW51" i="28"/>
  <c r="TGV51" i="28"/>
  <c r="TGU51" i="28"/>
  <c r="TGT51" i="28"/>
  <c r="TGS51" i="28"/>
  <c r="TGR51" i="28"/>
  <c r="TGQ51" i="28"/>
  <c r="TGP51" i="28"/>
  <c r="TGO51" i="28"/>
  <c r="TGN51" i="28"/>
  <c r="TGM51" i="28"/>
  <c r="TGL51" i="28"/>
  <c r="TGK51" i="28"/>
  <c r="TGJ51" i="28"/>
  <c r="TGI51" i="28"/>
  <c r="TGH51" i="28"/>
  <c r="TGG51" i="28"/>
  <c r="TGF51" i="28"/>
  <c r="TGE51" i="28"/>
  <c r="TGD51" i="28"/>
  <c r="TGC51" i="28"/>
  <c r="TGB51" i="28"/>
  <c r="TGA51" i="28"/>
  <c r="TFZ51" i="28"/>
  <c r="TFY51" i="28"/>
  <c r="TFX51" i="28"/>
  <c r="TFW51" i="28"/>
  <c r="TFV51" i="28"/>
  <c r="TFU51" i="28"/>
  <c r="TFT51" i="28"/>
  <c r="TFS51" i="28"/>
  <c r="TFR51" i="28"/>
  <c r="TFQ51" i="28"/>
  <c r="TFP51" i="28"/>
  <c r="TFO51" i="28"/>
  <c r="TFN51" i="28"/>
  <c r="TFM51" i="28"/>
  <c r="TFL51" i="28"/>
  <c r="TFK51" i="28"/>
  <c r="TFJ51" i="28"/>
  <c r="TFI51" i="28"/>
  <c r="TFH51" i="28"/>
  <c r="TFG51" i="28"/>
  <c r="TFF51" i="28"/>
  <c r="TFE51" i="28"/>
  <c r="TFD51" i="28"/>
  <c r="TFC51" i="28"/>
  <c r="TFB51" i="28"/>
  <c r="TFA51" i="28"/>
  <c r="TEZ51" i="28"/>
  <c r="TEY51" i="28"/>
  <c r="TEX51" i="28"/>
  <c r="TEW51" i="28"/>
  <c r="TEV51" i="28"/>
  <c r="TEU51" i="28"/>
  <c r="TET51" i="28"/>
  <c r="TES51" i="28"/>
  <c r="TER51" i="28"/>
  <c r="TEQ51" i="28"/>
  <c r="TEP51" i="28"/>
  <c r="TEO51" i="28"/>
  <c r="TEN51" i="28"/>
  <c r="TEM51" i="28"/>
  <c r="TEL51" i="28"/>
  <c r="TEK51" i="28"/>
  <c r="TEJ51" i="28"/>
  <c r="TEI51" i="28"/>
  <c r="TEH51" i="28"/>
  <c r="TEG51" i="28"/>
  <c r="TEF51" i="28"/>
  <c r="TEE51" i="28"/>
  <c r="TED51" i="28"/>
  <c r="TEC51" i="28"/>
  <c r="TEB51" i="28"/>
  <c r="TEA51" i="28"/>
  <c r="TDZ51" i="28"/>
  <c r="TDY51" i="28"/>
  <c r="TDX51" i="28"/>
  <c r="TDW51" i="28"/>
  <c r="TDV51" i="28"/>
  <c r="TDU51" i="28"/>
  <c r="TDT51" i="28"/>
  <c r="TDS51" i="28"/>
  <c r="TDR51" i="28"/>
  <c r="TDQ51" i="28"/>
  <c r="TDP51" i="28"/>
  <c r="TDO51" i="28"/>
  <c r="TDN51" i="28"/>
  <c r="TDM51" i="28"/>
  <c r="TDL51" i="28"/>
  <c r="TDK51" i="28"/>
  <c r="TDJ51" i="28"/>
  <c r="TDI51" i="28"/>
  <c r="TDH51" i="28"/>
  <c r="TDG51" i="28"/>
  <c r="TDF51" i="28"/>
  <c r="TDE51" i="28"/>
  <c r="TDD51" i="28"/>
  <c r="TDC51" i="28"/>
  <c r="TDB51" i="28"/>
  <c r="TDA51" i="28"/>
  <c r="TCZ51" i="28"/>
  <c r="TCY51" i="28"/>
  <c r="TCX51" i="28"/>
  <c r="TCW51" i="28"/>
  <c r="TCV51" i="28"/>
  <c r="TCU51" i="28"/>
  <c r="TCT51" i="28"/>
  <c r="TCS51" i="28"/>
  <c r="TCR51" i="28"/>
  <c r="TCQ51" i="28"/>
  <c r="TCP51" i="28"/>
  <c r="TCO51" i="28"/>
  <c r="TCN51" i="28"/>
  <c r="TCM51" i="28"/>
  <c r="TCL51" i="28"/>
  <c r="TCK51" i="28"/>
  <c r="TCJ51" i="28"/>
  <c r="TCI51" i="28"/>
  <c r="TCH51" i="28"/>
  <c r="TCG51" i="28"/>
  <c r="TCF51" i="28"/>
  <c r="TCE51" i="28"/>
  <c r="TCD51" i="28"/>
  <c r="TCC51" i="28"/>
  <c r="TCB51" i="28"/>
  <c r="TCA51" i="28"/>
  <c r="TBZ51" i="28"/>
  <c r="TBY51" i="28"/>
  <c r="TBX51" i="28"/>
  <c r="TBW51" i="28"/>
  <c r="TBV51" i="28"/>
  <c r="TBU51" i="28"/>
  <c r="TBT51" i="28"/>
  <c r="TBS51" i="28"/>
  <c r="TBR51" i="28"/>
  <c r="TBQ51" i="28"/>
  <c r="TBP51" i="28"/>
  <c r="TBO51" i="28"/>
  <c r="TBN51" i="28"/>
  <c r="TBM51" i="28"/>
  <c r="TBL51" i="28"/>
  <c r="TBK51" i="28"/>
  <c r="TBJ51" i="28"/>
  <c r="TBI51" i="28"/>
  <c r="TBH51" i="28"/>
  <c r="TBG51" i="28"/>
  <c r="TBF51" i="28"/>
  <c r="TBE51" i="28"/>
  <c r="TBD51" i="28"/>
  <c r="TBC51" i="28"/>
  <c r="TBB51" i="28"/>
  <c r="TBA51" i="28"/>
  <c r="TAZ51" i="28"/>
  <c r="TAY51" i="28"/>
  <c r="TAX51" i="28"/>
  <c r="TAW51" i="28"/>
  <c r="TAV51" i="28"/>
  <c r="TAU51" i="28"/>
  <c r="TAT51" i="28"/>
  <c r="TAS51" i="28"/>
  <c r="TAR51" i="28"/>
  <c r="TAQ51" i="28"/>
  <c r="TAP51" i="28"/>
  <c r="TAO51" i="28"/>
  <c r="TAN51" i="28"/>
  <c r="TAM51" i="28"/>
  <c r="TAL51" i="28"/>
  <c r="TAK51" i="28"/>
  <c r="TAJ51" i="28"/>
  <c r="TAI51" i="28"/>
  <c r="TAH51" i="28"/>
  <c r="TAG51" i="28"/>
  <c r="TAF51" i="28"/>
  <c r="TAE51" i="28"/>
  <c r="TAD51" i="28"/>
  <c r="TAC51" i="28"/>
  <c r="TAB51" i="28"/>
  <c r="TAA51" i="28"/>
  <c r="SZZ51" i="28"/>
  <c r="SZY51" i="28"/>
  <c r="SZX51" i="28"/>
  <c r="SZW51" i="28"/>
  <c r="SZV51" i="28"/>
  <c r="SZU51" i="28"/>
  <c r="SZT51" i="28"/>
  <c r="SZS51" i="28"/>
  <c r="SZR51" i="28"/>
  <c r="SZQ51" i="28"/>
  <c r="SZP51" i="28"/>
  <c r="SZO51" i="28"/>
  <c r="SZN51" i="28"/>
  <c r="SZM51" i="28"/>
  <c r="SZL51" i="28"/>
  <c r="SZK51" i="28"/>
  <c r="SZJ51" i="28"/>
  <c r="SZI51" i="28"/>
  <c r="SZH51" i="28"/>
  <c r="SZG51" i="28"/>
  <c r="SZF51" i="28"/>
  <c r="SZE51" i="28"/>
  <c r="SZD51" i="28"/>
  <c r="SZC51" i="28"/>
  <c r="SZB51" i="28"/>
  <c r="SZA51" i="28"/>
  <c r="SYZ51" i="28"/>
  <c r="SYY51" i="28"/>
  <c r="SYX51" i="28"/>
  <c r="SYW51" i="28"/>
  <c r="SYV51" i="28"/>
  <c r="SYU51" i="28"/>
  <c r="SYT51" i="28"/>
  <c r="SYS51" i="28"/>
  <c r="SYR51" i="28"/>
  <c r="SYQ51" i="28"/>
  <c r="SYP51" i="28"/>
  <c r="SYO51" i="28"/>
  <c r="SYN51" i="28"/>
  <c r="SYM51" i="28"/>
  <c r="SYL51" i="28"/>
  <c r="SYK51" i="28"/>
  <c r="SYJ51" i="28"/>
  <c r="SYI51" i="28"/>
  <c r="SYH51" i="28"/>
  <c r="SYG51" i="28"/>
  <c r="SYF51" i="28"/>
  <c r="SYE51" i="28"/>
  <c r="SYD51" i="28"/>
  <c r="SYC51" i="28"/>
  <c r="SYB51" i="28"/>
  <c r="SYA51" i="28"/>
  <c r="SXZ51" i="28"/>
  <c r="SXY51" i="28"/>
  <c r="SXX51" i="28"/>
  <c r="SXW51" i="28"/>
  <c r="SXV51" i="28"/>
  <c r="SXU51" i="28"/>
  <c r="SXT51" i="28"/>
  <c r="SXS51" i="28"/>
  <c r="SXR51" i="28"/>
  <c r="SXQ51" i="28"/>
  <c r="SXP51" i="28"/>
  <c r="SXO51" i="28"/>
  <c r="SXN51" i="28"/>
  <c r="SXM51" i="28"/>
  <c r="SXL51" i="28"/>
  <c r="SXK51" i="28"/>
  <c r="SXJ51" i="28"/>
  <c r="SXI51" i="28"/>
  <c r="SXH51" i="28"/>
  <c r="SXG51" i="28"/>
  <c r="SXF51" i="28"/>
  <c r="SXE51" i="28"/>
  <c r="SXD51" i="28"/>
  <c r="SXC51" i="28"/>
  <c r="SXB51" i="28"/>
  <c r="SXA51" i="28"/>
  <c r="SWZ51" i="28"/>
  <c r="SWY51" i="28"/>
  <c r="SWX51" i="28"/>
  <c r="SWW51" i="28"/>
  <c r="SWV51" i="28"/>
  <c r="SWU51" i="28"/>
  <c r="SWT51" i="28"/>
  <c r="SWS51" i="28"/>
  <c r="SWR51" i="28"/>
  <c r="SWQ51" i="28"/>
  <c r="SWP51" i="28"/>
  <c r="SWO51" i="28"/>
  <c r="SWN51" i="28"/>
  <c r="SWM51" i="28"/>
  <c r="SWL51" i="28"/>
  <c r="SWK51" i="28"/>
  <c r="SWJ51" i="28"/>
  <c r="SWI51" i="28"/>
  <c r="SWH51" i="28"/>
  <c r="SWG51" i="28"/>
  <c r="SWF51" i="28"/>
  <c r="SWE51" i="28"/>
  <c r="SWD51" i="28"/>
  <c r="SWC51" i="28"/>
  <c r="SWB51" i="28"/>
  <c r="SWA51" i="28"/>
  <c r="SVZ51" i="28"/>
  <c r="SVY51" i="28"/>
  <c r="SVX51" i="28"/>
  <c r="SVW51" i="28"/>
  <c r="SVV51" i="28"/>
  <c r="SVU51" i="28"/>
  <c r="SVT51" i="28"/>
  <c r="SVS51" i="28"/>
  <c r="SVR51" i="28"/>
  <c r="SVQ51" i="28"/>
  <c r="SVP51" i="28"/>
  <c r="SVO51" i="28"/>
  <c r="SVN51" i="28"/>
  <c r="SVM51" i="28"/>
  <c r="SVL51" i="28"/>
  <c r="SVK51" i="28"/>
  <c r="SVJ51" i="28"/>
  <c r="SVI51" i="28"/>
  <c r="SVH51" i="28"/>
  <c r="SVG51" i="28"/>
  <c r="SVF51" i="28"/>
  <c r="SVE51" i="28"/>
  <c r="SVD51" i="28"/>
  <c r="SVC51" i="28"/>
  <c r="SVB51" i="28"/>
  <c r="SVA51" i="28"/>
  <c r="SUZ51" i="28"/>
  <c r="SUY51" i="28"/>
  <c r="SUX51" i="28"/>
  <c r="SUW51" i="28"/>
  <c r="SUV51" i="28"/>
  <c r="SUU51" i="28"/>
  <c r="SUT51" i="28"/>
  <c r="SUS51" i="28"/>
  <c r="SUR51" i="28"/>
  <c r="SUQ51" i="28"/>
  <c r="SUP51" i="28"/>
  <c r="SUO51" i="28"/>
  <c r="SUN51" i="28"/>
  <c r="SUM51" i="28"/>
  <c r="SUL51" i="28"/>
  <c r="SUK51" i="28"/>
  <c r="SUJ51" i="28"/>
  <c r="SUI51" i="28"/>
  <c r="SUH51" i="28"/>
  <c r="SUG51" i="28"/>
  <c r="SUF51" i="28"/>
  <c r="SUE51" i="28"/>
  <c r="SUD51" i="28"/>
  <c r="SUC51" i="28"/>
  <c r="SUB51" i="28"/>
  <c r="SUA51" i="28"/>
  <c r="STZ51" i="28"/>
  <c r="STY51" i="28"/>
  <c r="STX51" i="28"/>
  <c r="STW51" i="28"/>
  <c r="STV51" i="28"/>
  <c r="STU51" i="28"/>
  <c r="STT51" i="28"/>
  <c r="STS51" i="28"/>
  <c r="STR51" i="28"/>
  <c r="STQ51" i="28"/>
  <c r="STP51" i="28"/>
  <c r="STO51" i="28"/>
  <c r="STN51" i="28"/>
  <c r="STM51" i="28"/>
  <c r="STL51" i="28"/>
  <c r="STK51" i="28"/>
  <c r="STJ51" i="28"/>
  <c r="STI51" i="28"/>
  <c r="STH51" i="28"/>
  <c r="STG51" i="28"/>
  <c r="STF51" i="28"/>
  <c r="STE51" i="28"/>
  <c r="STD51" i="28"/>
  <c r="STC51" i="28"/>
  <c r="STB51" i="28"/>
  <c r="STA51" i="28"/>
  <c r="SSZ51" i="28"/>
  <c r="SSY51" i="28"/>
  <c r="SSX51" i="28"/>
  <c r="SSW51" i="28"/>
  <c r="SSV51" i="28"/>
  <c r="SSU51" i="28"/>
  <c r="SST51" i="28"/>
  <c r="SSS51" i="28"/>
  <c r="SSR51" i="28"/>
  <c r="SSQ51" i="28"/>
  <c r="SSP51" i="28"/>
  <c r="SSO51" i="28"/>
  <c r="SSN51" i="28"/>
  <c r="SSM51" i="28"/>
  <c r="SSL51" i="28"/>
  <c r="SSK51" i="28"/>
  <c r="SSJ51" i="28"/>
  <c r="SSI51" i="28"/>
  <c r="SSH51" i="28"/>
  <c r="SSG51" i="28"/>
  <c r="SSF51" i="28"/>
  <c r="SSE51" i="28"/>
  <c r="SSD51" i="28"/>
  <c r="SSC51" i="28"/>
  <c r="SSB51" i="28"/>
  <c r="SSA51" i="28"/>
  <c r="SRZ51" i="28"/>
  <c r="SRY51" i="28"/>
  <c r="SRX51" i="28"/>
  <c r="SRW51" i="28"/>
  <c r="SRV51" i="28"/>
  <c r="SRU51" i="28"/>
  <c r="SRT51" i="28"/>
  <c r="SRS51" i="28"/>
  <c r="SRR51" i="28"/>
  <c r="SRQ51" i="28"/>
  <c r="SRP51" i="28"/>
  <c r="SRO51" i="28"/>
  <c r="SRN51" i="28"/>
  <c r="SRM51" i="28"/>
  <c r="SRL51" i="28"/>
  <c r="SRK51" i="28"/>
  <c r="SRJ51" i="28"/>
  <c r="SRI51" i="28"/>
  <c r="SRH51" i="28"/>
  <c r="SRG51" i="28"/>
  <c r="SRF51" i="28"/>
  <c r="SRE51" i="28"/>
  <c r="SRD51" i="28"/>
  <c r="SRC51" i="28"/>
  <c r="SRB51" i="28"/>
  <c r="SRA51" i="28"/>
  <c r="SQZ51" i="28"/>
  <c r="SQY51" i="28"/>
  <c r="SQX51" i="28"/>
  <c r="SQW51" i="28"/>
  <c r="SQV51" i="28"/>
  <c r="SQU51" i="28"/>
  <c r="SQT51" i="28"/>
  <c r="SQS51" i="28"/>
  <c r="SQR51" i="28"/>
  <c r="SQQ51" i="28"/>
  <c r="SQP51" i="28"/>
  <c r="SQO51" i="28"/>
  <c r="SQN51" i="28"/>
  <c r="SQM51" i="28"/>
  <c r="SQL51" i="28"/>
  <c r="SQK51" i="28"/>
  <c r="SQJ51" i="28"/>
  <c r="SQI51" i="28"/>
  <c r="SQH51" i="28"/>
  <c r="SQG51" i="28"/>
  <c r="SQF51" i="28"/>
  <c r="SQE51" i="28"/>
  <c r="SQD51" i="28"/>
  <c r="SQC51" i="28"/>
  <c r="SQB51" i="28"/>
  <c r="SQA51" i="28"/>
  <c r="SPZ51" i="28"/>
  <c r="SPY51" i="28"/>
  <c r="SPX51" i="28"/>
  <c r="SPW51" i="28"/>
  <c r="SPV51" i="28"/>
  <c r="SPU51" i="28"/>
  <c r="SPT51" i="28"/>
  <c r="SPS51" i="28"/>
  <c r="SPR51" i="28"/>
  <c r="SPQ51" i="28"/>
  <c r="SPP51" i="28"/>
  <c r="SPO51" i="28"/>
  <c r="SPN51" i="28"/>
  <c r="SPM51" i="28"/>
  <c r="SPL51" i="28"/>
  <c r="SPK51" i="28"/>
  <c r="SPJ51" i="28"/>
  <c r="SPI51" i="28"/>
  <c r="SPH51" i="28"/>
  <c r="SPG51" i="28"/>
  <c r="SPF51" i="28"/>
  <c r="SPE51" i="28"/>
  <c r="SPD51" i="28"/>
  <c r="SPC51" i="28"/>
  <c r="SPB51" i="28"/>
  <c r="SPA51" i="28"/>
  <c r="SOZ51" i="28"/>
  <c r="SOY51" i="28"/>
  <c r="SOX51" i="28"/>
  <c r="SOW51" i="28"/>
  <c r="SOV51" i="28"/>
  <c r="SOU51" i="28"/>
  <c r="SOT51" i="28"/>
  <c r="SOS51" i="28"/>
  <c r="SOR51" i="28"/>
  <c r="SOQ51" i="28"/>
  <c r="SOP51" i="28"/>
  <c r="SOO51" i="28"/>
  <c r="SON51" i="28"/>
  <c r="SOM51" i="28"/>
  <c r="SOL51" i="28"/>
  <c r="SOK51" i="28"/>
  <c r="SOJ51" i="28"/>
  <c r="SOI51" i="28"/>
  <c r="SOH51" i="28"/>
  <c r="SOG51" i="28"/>
  <c r="SOF51" i="28"/>
  <c r="SOE51" i="28"/>
  <c r="SOD51" i="28"/>
  <c r="SOC51" i="28"/>
  <c r="SOB51" i="28"/>
  <c r="SOA51" i="28"/>
  <c r="SNZ51" i="28"/>
  <c r="SNY51" i="28"/>
  <c r="SNX51" i="28"/>
  <c r="SNW51" i="28"/>
  <c r="SNV51" i="28"/>
  <c r="SNU51" i="28"/>
  <c r="SNT51" i="28"/>
  <c r="SNS51" i="28"/>
  <c r="SNR51" i="28"/>
  <c r="SNQ51" i="28"/>
  <c r="SNP51" i="28"/>
  <c r="SNO51" i="28"/>
  <c r="SNN51" i="28"/>
  <c r="SNM51" i="28"/>
  <c r="SNL51" i="28"/>
  <c r="SNK51" i="28"/>
  <c r="SNJ51" i="28"/>
  <c r="SNI51" i="28"/>
  <c r="SNH51" i="28"/>
  <c r="SNG51" i="28"/>
  <c r="SNF51" i="28"/>
  <c r="SNE51" i="28"/>
  <c r="SND51" i="28"/>
  <c r="SNC51" i="28"/>
  <c r="SNB51" i="28"/>
  <c r="SNA51" i="28"/>
  <c r="SMZ51" i="28"/>
  <c r="SMY51" i="28"/>
  <c r="SMX51" i="28"/>
  <c r="SMW51" i="28"/>
  <c r="SMV51" i="28"/>
  <c r="SMU51" i="28"/>
  <c r="SMT51" i="28"/>
  <c r="SMS51" i="28"/>
  <c r="SMR51" i="28"/>
  <c r="SMQ51" i="28"/>
  <c r="SMP51" i="28"/>
  <c r="SMO51" i="28"/>
  <c r="SMN51" i="28"/>
  <c r="SMM51" i="28"/>
  <c r="SML51" i="28"/>
  <c r="SMK51" i="28"/>
  <c r="SMJ51" i="28"/>
  <c r="SMI51" i="28"/>
  <c r="SMH51" i="28"/>
  <c r="SMG51" i="28"/>
  <c r="SMF51" i="28"/>
  <c r="SME51" i="28"/>
  <c r="SMD51" i="28"/>
  <c r="SMC51" i="28"/>
  <c r="SMB51" i="28"/>
  <c r="SMA51" i="28"/>
  <c r="SLZ51" i="28"/>
  <c r="SLY51" i="28"/>
  <c r="SLX51" i="28"/>
  <c r="SLW51" i="28"/>
  <c r="SLV51" i="28"/>
  <c r="SLU51" i="28"/>
  <c r="SLT51" i="28"/>
  <c r="SLS51" i="28"/>
  <c r="SLR51" i="28"/>
  <c r="SLQ51" i="28"/>
  <c r="SLP51" i="28"/>
  <c r="SLO51" i="28"/>
  <c r="SLN51" i="28"/>
  <c r="SLM51" i="28"/>
  <c r="SLL51" i="28"/>
  <c r="SLK51" i="28"/>
  <c r="SLJ51" i="28"/>
  <c r="SLI51" i="28"/>
  <c r="SLH51" i="28"/>
  <c r="SLG51" i="28"/>
  <c r="SLF51" i="28"/>
  <c r="SLE51" i="28"/>
  <c r="SLD51" i="28"/>
  <c r="SLC51" i="28"/>
  <c r="SLB51" i="28"/>
  <c r="SLA51" i="28"/>
  <c r="SKZ51" i="28"/>
  <c r="SKY51" i="28"/>
  <c r="SKX51" i="28"/>
  <c r="SKW51" i="28"/>
  <c r="SKV51" i="28"/>
  <c r="SKU51" i="28"/>
  <c r="SKT51" i="28"/>
  <c r="SKS51" i="28"/>
  <c r="SKR51" i="28"/>
  <c r="SKQ51" i="28"/>
  <c r="SKP51" i="28"/>
  <c r="SKO51" i="28"/>
  <c r="SKN51" i="28"/>
  <c r="SKM51" i="28"/>
  <c r="SKL51" i="28"/>
  <c r="SKK51" i="28"/>
  <c r="SKJ51" i="28"/>
  <c r="SKI51" i="28"/>
  <c r="SKH51" i="28"/>
  <c r="SKG51" i="28"/>
  <c r="SKF51" i="28"/>
  <c r="SKE51" i="28"/>
  <c r="SKD51" i="28"/>
  <c r="SKC51" i="28"/>
  <c r="SKB51" i="28"/>
  <c r="SKA51" i="28"/>
  <c r="SJZ51" i="28"/>
  <c r="SJY51" i="28"/>
  <c r="SJX51" i="28"/>
  <c r="SJW51" i="28"/>
  <c r="SJV51" i="28"/>
  <c r="SJU51" i="28"/>
  <c r="SJT51" i="28"/>
  <c r="SJS51" i="28"/>
  <c r="SJR51" i="28"/>
  <c r="SJQ51" i="28"/>
  <c r="SJP51" i="28"/>
  <c r="SJO51" i="28"/>
  <c r="SJN51" i="28"/>
  <c r="SJM51" i="28"/>
  <c r="SJL51" i="28"/>
  <c r="SJK51" i="28"/>
  <c r="SJJ51" i="28"/>
  <c r="SJI51" i="28"/>
  <c r="SJH51" i="28"/>
  <c r="SJG51" i="28"/>
  <c r="SJF51" i="28"/>
  <c r="SJE51" i="28"/>
  <c r="SJD51" i="28"/>
  <c r="SJC51" i="28"/>
  <c r="SJB51" i="28"/>
  <c r="SJA51" i="28"/>
  <c r="SIZ51" i="28"/>
  <c r="SIY51" i="28"/>
  <c r="SIX51" i="28"/>
  <c r="SIW51" i="28"/>
  <c r="SIV51" i="28"/>
  <c r="SIU51" i="28"/>
  <c r="SIT51" i="28"/>
  <c r="SIS51" i="28"/>
  <c r="SIR51" i="28"/>
  <c r="SIQ51" i="28"/>
  <c r="SIP51" i="28"/>
  <c r="SIO51" i="28"/>
  <c r="SIN51" i="28"/>
  <c r="SIM51" i="28"/>
  <c r="SIL51" i="28"/>
  <c r="SIK51" i="28"/>
  <c r="SIJ51" i="28"/>
  <c r="SII51" i="28"/>
  <c r="SIH51" i="28"/>
  <c r="SIG51" i="28"/>
  <c r="SIF51" i="28"/>
  <c r="SIE51" i="28"/>
  <c r="SID51" i="28"/>
  <c r="SIC51" i="28"/>
  <c r="SIB51" i="28"/>
  <c r="SIA51" i="28"/>
  <c r="SHZ51" i="28"/>
  <c r="SHY51" i="28"/>
  <c r="SHX51" i="28"/>
  <c r="SHW51" i="28"/>
  <c r="SHV51" i="28"/>
  <c r="SHU51" i="28"/>
  <c r="SHT51" i="28"/>
  <c r="SHS51" i="28"/>
  <c r="SHR51" i="28"/>
  <c r="SHQ51" i="28"/>
  <c r="SHP51" i="28"/>
  <c r="SHO51" i="28"/>
  <c r="SHN51" i="28"/>
  <c r="SHM51" i="28"/>
  <c r="SHL51" i="28"/>
  <c r="SHK51" i="28"/>
  <c r="SHJ51" i="28"/>
  <c r="SHI51" i="28"/>
  <c r="SHH51" i="28"/>
  <c r="SHG51" i="28"/>
  <c r="SHF51" i="28"/>
  <c r="SHE51" i="28"/>
  <c r="SHD51" i="28"/>
  <c r="SHC51" i="28"/>
  <c r="SHB51" i="28"/>
  <c r="SHA51" i="28"/>
  <c r="SGZ51" i="28"/>
  <c r="SGY51" i="28"/>
  <c r="SGX51" i="28"/>
  <c r="SGW51" i="28"/>
  <c r="SGV51" i="28"/>
  <c r="SGU51" i="28"/>
  <c r="SGT51" i="28"/>
  <c r="SGS51" i="28"/>
  <c r="SGR51" i="28"/>
  <c r="SGQ51" i="28"/>
  <c r="SGP51" i="28"/>
  <c r="SGO51" i="28"/>
  <c r="SGN51" i="28"/>
  <c r="SGM51" i="28"/>
  <c r="SGL51" i="28"/>
  <c r="SGK51" i="28"/>
  <c r="SGJ51" i="28"/>
  <c r="SGI51" i="28"/>
  <c r="SGH51" i="28"/>
  <c r="SGG51" i="28"/>
  <c r="SGF51" i="28"/>
  <c r="SGE51" i="28"/>
  <c r="SGD51" i="28"/>
  <c r="SGC51" i="28"/>
  <c r="SGB51" i="28"/>
  <c r="SGA51" i="28"/>
  <c r="SFZ51" i="28"/>
  <c r="SFY51" i="28"/>
  <c r="SFX51" i="28"/>
  <c r="SFW51" i="28"/>
  <c r="SFV51" i="28"/>
  <c r="SFU51" i="28"/>
  <c r="SFT51" i="28"/>
  <c r="SFS51" i="28"/>
  <c r="SFR51" i="28"/>
  <c r="SFQ51" i="28"/>
  <c r="SFP51" i="28"/>
  <c r="SFO51" i="28"/>
  <c r="SFN51" i="28"/>
  <c r="SFM51" i="28"/>
  <c r="SFL51" i="28"/>
  <c r="SFK51" i="28"/>
  <c r="SFJ51" i="28"/>
  <c r="SFI51" i="28"/>
  <c r="SFH51" i="28"/>
  <c r="SFG51" i="28"/>
  <c r="SFF51" i="28"/>
  <c r="SFE51" i="28"/>
  <c r="SFD51" i="28"/>
  <c r="SFC51" i="28"/>
  <c r="SFB51" i="28"/>
  <c r="SFA51" i="28"/>
  <c r="SEZ51" i="28"/>
  <c r="SEY51" i="28"/>
  <c r="SEX51" i="28"/>
  <c r="SEW51" i="28"/>
  <c r="SEV51" i="28"/>
  <c r="SEU51" i="28"/>
  <c r="SET51" i="28"/>
  <c r="SES51" i="28"/>
  <c r="SER51" i="28"/>
  <c r="SEQ51" i="28"/>
  <c r="SEP51" i="28"/>
  <c r="SEO51" i="28"/>
  <c r="SEN51" i="28"/>
  <c r="SEM51" i="28"/>
  <c r="SEL51" i="28"/>
  <c r="SEK51" i="28"/>
  <c r="SEJ51" i="28"/>
  <c r="SEI51" i="28"/>
  <c r="SEH51" i="28"/>
  <c r="SEG51" i="28"/>
  <c r="SEF51" i="28"/>
  <c r="SEE51" i="28"/>
  <c r="SED51" i="28"/>
  <c r="SEC51" i="28"/>
  <c r="SEB51" i="28"/>
  <c r="SEA51" i="28"/>
  <c r="SDZ51" i="28"/>
  <c r="SDY51" i="28"/>
  <c r="SDX51" i="28"/>
  <c r="SDW51" i="28"/>
  <c r="SDV51" i="28"/>
  <c r="SDU51" i="28"/>
  <c r="SDT51" i="28"/>
  <c r="SDS51" i="28"/>
  <c r="SDR51" i="28"/>
  <c r="SDQ51" i="28"/>
  <c r="SDP51" i="28"/>
  <c r="SDO51" i="28"/>
  <c r="SDN51" i="28"/>
  <c r="SDM51" i="28"/>
  <c r="SDL51" i="28"/>
  <c r="SDK51" i="28"/>
  <c r="SDJ51" i="28"/>
  <c r="SDI51" i="28"/>
  <c r="SDH51" i="28"/>
  <c r="SDG51" i="28"/>
  <c r="SDF51" i="28"/>
  <c r="SDE51" i="28"/>
  <c r="SDD51" i="28"/>
  <c r="SDC51" i="28"/>
  <c r="SDB51" i="28"/>
  <c r="SDA51" i="28"/>
  <c r="SCZ51" i="28"/>
  <c r="SCY51" i="28"/>
  <c r="SCX51" i="28"/>
  <c r="SCW51" i="28"/>
  <c r="SCV51" i="28"/>
  <c r="SCU51" i="28"/>
  <c r="SCT51" i="28"/>
  <c r="SCS51" i="28"/>
  <c r="SCR51" i="28"/>
  <c r="SCQ51" i="28"/>
  <c r="SCP51" i="28"/>
  <c r="SCO51" i="28"/>
  <c r="SCN51" i="28"/>
  <c r="SCM51" i="28"/>
  <c r="SCL51" i="28"/>
  <c r="SCK51" i="28"/>
  <c r="SCJ51" i="28"/>
  <c r="SCI51" i="28"/>
  <c r="SCH51" i="28"/>
  <c r="SCG51" i="28"/>
  <c r="SCF51" i="28"/>
  <c r="SCE51" i="28"/>
  <c r="SCD51" i="28"/>
  <c r="SCC51" i="28"/>
  <c r="SCB51" i="28"/>
  <c r="SCA51" i="28"/>
  <c r="SBZ51" i="28"/>
  <c r="SBY51" i="28"/>
  <c r="SBX51" i="28"/>
  <c r="SBW51" i="28"/>
  <c r="SBV51" i="28"/>
  <c r="SBU51" i="28"/>
  <c r="SBT51" i="28"/>
  <c r="SBS51" i="28"/>
  <c r="SBR51" i="28"/>
  <c r="SBQ51" i="28"/>
  <c r="SBP51" i="28"/>
  <c r="SBO51" i="28"/>
  <c r="SBN51" i="28"/>
  <c r="SBM51" i="28"/>
  <c r="SBL51" i="28"/>
  <c r="SBK51" i="28"/>
  <c r="SBJ51" i="28"/>
  <c r="SBI51" i="28"/>
  <c r="SBH51" i="28"/>
  <c r="SBG51" i="28"/>
  <c r="SBF51" i="28"/>
  <c r="SBE51" i="28"/>
  <c r="SBD51" i="28"/>
  <c r="SBC51" i="28"/>
  <c r="SBB51" i="28"/>
  <c r="SBA51" i="28"/>
  <c r="SAZ51" i="28"/>
  <c r="SAY51" i="28"/>
  <c r="SAX51" i="28"/>
  <c r="SAW51" i="28"/>
  <c r="SAV51" i="28"/>
  <c r="SAU51" i="28"/>
  <c r="SAT51" i="28"/>
  <c r="SAS51" i="28"/>
  <c r="SAR51" i="28"/>
  <c r="SAQ51" i="28"/>
  <c r="SAP51" i="28"/>
  <c r="SAO51" i="28"/>
  <c r="SAN51" i="28"/>
  <c r="SAM51" i="28"/>
  <c r="SAL51" i="28"/>
  <c r="SAK51" i="28"/>
  <c r="SAJ51" i="28"/>
  <c r="SAI51" i="28"/>
  <c r="SAH51" i="28"/>
  <c r="SAG51" i="28"/>
  <c r="SAF51" i="28"/>
  <c r="SAE51" i="28"/>
  <c r="SAD51" i="28"/>
  <c r="SAC51" i="28"/>
  <c r="SAB51" i="28"/>
  <c r="SAA51" i="28"/>
  <c r="RZZ51" i="28"/>
  <c r="RZY51" i="28"/>
  <c r="RZX51" i="28"/>
  <c r="RZW51" i="28"/>
  <c r="RZV51" i="28"/>
  <c r="RZU51" i="28"/>
  <c r="RZT51" i="28"/>
  <c r="RZS51" i="28"/>
  <c r="RZR51" i="28"/>
  <c r="RZQ51" i="28"/>
  <c r="RZP51" i="28"/>
  <c r="RZO51" i="28"/>
  <c r="RZN51" i="28"/>
  <c r="RZM51" i="28"/>
  <c r="RZL51" i="28"/>
  <c r="RZK51" i="28"/>
  <c r="RZJ51" i="28"/>
  <c r="RZI51" i="28"/>
  <c r="RZH51" i="28"/>
  <c r="RZG51" i="28"/>
  <c r="RZF51" i="28"/>
  <c r="RZE51" i="28"/>
  <c r="RZD51" i="28"/>
  <c r="RZC51" i="28"/>
  <c r="RZB51" i="28"/>
  <c r="RZA51" i="28"/>
  <c r="RYZ51" i="28"/>
  <c r="RYY51" i="28"/>
  <c r="RYX51" i="28"/>
  <c r="RYW51" i="28"/>
  <c r="RYV51" i="28"/>
  <c r="RYU51" i="28"/>
  <c r="RYT51" i="28"/>
  <c r="RYS51" i="28"/>
  <c r="RYR51" i="28"/>
  <c r="RYQ51" i="28"/>
  <c r="RYP51" i="28"/>
  <c r="RYO51" i="28"/>
  <c r="RYN51" i="28"/>
  <c r="RYM51" i="28"/>
  <c r="RYL51" i="28"/>
  <c r="RYK51" i="28"/>
  <c r="RYJ51" i="28"/>
  <c r="RYI51" i="28"/>
  <c r="RYH51" i="28"/>
  <c r="RYG51" i="28"/>
  <c r="RYF51" i="28"/>
  <c r="RYE51" i="28"/>
  <c r="RYD51" i="28"/>
  <c r="RYC51" i="28"/>
  <c r="RYB51" i="28"/>
  <c r="RYA51" i="28"/>
  <c r="RXZ51" i="28"/>
  <c r="RXY51" i="28"/>
  <c r="RXX51" i="28"/>
  <c r="RXW51" i="28"/>
  <c r="RXV51" i="28"/>
  <c r="RXU51" i="28"/>
  <c r="RXT51" i="28"/>
  <c r="RXS51" i="28"/>
  <c r="RXR51" i="28"/>
  <c r="RXQ51" i="28"/>
  <c r="RXP51" i="28"/>
  <c r="RXO51" i="28"/>
  <c r="RXN51" i="28"/>
  <c r="RXM51" i="28"/>
  <c r="RXL51" i="28"/>
  <c r="RXK51" i="28"/>
  <c r="RXJ51" i="28"/>
  <c r="RXI51" i="28"/>
  <c r="RXH51" i="28"/>
  <c r="RXG51" i="28"/>
  <c r="RXF51" i="28"/>
  <c r="RXE51" i="28"/>
  <c r="RXD51" i="28"/>
  <c r="RXC51" i="28"/>
  <c r="RXB51" i="28"/>
  <c r="RXA51" i="28"/>
  <c r="RWZ51" i="28"/>
  <c r="RWY51" i="28"/>
  <c r="RWX51" i="28"/>
  <c r="RWW51" i="28"/>
  <c r="RWV51" i="28"/>
  <c r="RWU51" i="28"/>
  <c r="RWT51" i="28"/>
  <c r="RWS51" i="28"/>
  <c r="RWR51" i="28"/>
  <c r="RWQ51" i="28"/>
  <c r="RWP51" i="28"/>
  <c r="RWO51" i="28"/>
  <c r="RWN51" i="28"/>
  <c r="RWM51" i="28"/>
  <c r="RWL51" i="28"/>
  <c r="RWK51" i="28"/>
  <c r="RWJ51" i="28"/>
  <c r="RWI51" i="28"/>
  <c r="RWH51" i="28"/>
  <c r="RWG51" i="28"/>
  <c r="RWF51" i="28"/>
  <c r="RWE51" i="28"/>
  <c r="RWD51" i="28"/>
  <c r="RWC51" i="28"/>
  <c r="RWB51" i="28"/>
  <c r="RWA51" i="28"/>
  <c r="RVZ51" i="28"/>
  <c r="RVY51" i="28"/>
  <c r="RVX51" i="28"/>
  <c r="RVW51" i="28"/>
  <c r="RVV51" i="28"/>
  <c r="RVU51" i="28"/>
  <c r="RVT51" i="28"/>
  <c r="RVS51" i="28"/>
  <c r="RVR51" i="28"/>
  <c r="RVQ51" i="28"/>
  <c r="RVP51" i="28"/>
  <c r="RVO51" i="28"/>
  <c r="RVN51" i="28"/>
  <c r="RVM51" i="28"/>
  <c r="RVL51" i="28"/>
  <c r="RVK51" i="28"/>
  <c r="RVJ51" i="28"/>
  <c r="RVI51" i="28"/>
  <c r="RVH51" i="28"/>
  <c r="RVG51" i="28"/>
  <c r="RVF51" i="28"/>
  <c r="RVE51" i="28"/>
  <c r="RVD51" i="28"/>
  <c r="RVC51" i="28"/>
  <c r="RVB51" i="28"/>
  <c r="RVA51" i="28"/>
  <c r="RUZ51" i="28"/>
  <c r="RUY51" i="28"/>
  <c r="RUX51" i="28"/>
  <c r="RUW51" i="28"/>
  <c r="RUV51" i="28"/>
  <c r="RUU51" i="28"/>
  <c r="RUT51" i="28"/>
  <c r="RUS51" i="28"/>
  <c r="RUR51" i="28"/>
  <c r="RUQ51" i="28"/>
  <c r="RUP51" i="28"/>
  <c r="RUO51" i="28"/>
  <c r="RUN51" i="28"/>
  <c r="RUM51" i="28"/>
  <c r="RUL51" i="28"/>
  <c r="RUK51" i="28"/>
  <c r="RUJ51" i="28"/>
  <c r="RUI51" i="28"/>
  <c r="RUH51" i="28"/>
  <c r="RUG51" i="28"/>
  <c r="RUF51" i="28"/>
  <c r="RUE51" i="28"/>
  <c r="RUD51" i="28"/>
  <c r="RUC51" i="28"/>
  <c r="RUB51" i="28"/>
  <c r="RUA51" i="28"/>
  <c r="RTZ51" i="28"/>
  <c r="RTY51" i="28"/>
  <c r="RTX51" i="28"/>
  <c r="RTW51" i="28"/>
  <c r="RTV51" i="28"/>
  <c r="RTU51" i="28"/>
  <c r="RTT51" i="28"/>
  <c r="RTS51" i="28"/>
  <c r="RTR51" i="28"/>
  <c r="RTQ51" i="28"/>
  <c r="RTP51" i="28"/>
  <c r="RTO51" i="28"/>
  <c r="RTN51" i="28"/>
  <c r="RTM51" i="28"/>
  <c r="RTL51" i="28"/>
  <c r="RTK51" i="28"/>
  <c r="RTJ51" i="28"/>
  <c r="RTI51" i="28"/>
  <c r="RTH51" i="28"/>
  <c r="RTG51" i="28"/>
  <c r="RTF51" i="28"/>
  <c r="RTE51" i="28"/>
  <c r="RTD51" i="28"/>
  <c r="RTC51" i="28"/>
  <c r="RTB51" i="28"/>
  <c r="RTA51" i="28"/>
  <c r="RSZ51" i="28"/>
  <c r="RSY51" i="28"/>
  <c r="RSX51" i="28"/>
  <c r="RSW51" i="28"/>
  <c r="RSV51" i="28"/>
  <c r="RSU51" i="28"/>
  <c r="RST51" i="28"/>
  <c r="RSS51" i="28"/>
  <c r="RSR51" i="28"/>
  <c r="RSQ51" i="28"/>
  <c r="RSP51" i="28"/>
  <c r="RSO51" i="28"/>
  <c r="RSN51" i="28"/>
  <c r="RSM51" i="28"/>
  <c r="RSL51" i="28"/>
  <c r="RSK51" i="28"/>
  <c r="RSJ51" i="28"/>
  <c r="RSI51" i="28"/>
  <c r="RSH51" i="28"/>
  <c r="RSG51" i="28"/>
  <c r="RSF51" i="28"/>
  <c r="RSE51" i="28"/>
  <c r="RSD51" i="28"/>
  <c r="RSC51" i="28"/>
  <c r="RSB51" i="28"/>
  <c r="RSA51" i="28"/>
  <c r="RRZ51" i="28"/>
  <c r="RRY51" i="28"/>
  <c r="RRX51" i="28"/>
  <c r="RRW51" i="28"/>
  <c r="RRV51" i="28"/>
  <c r="RRU51" i="28"/>
  <c r="RRT51" i="28"/>
  <c r="RRS51" i="28"/>
  <c r="RRR51" i="28"/>
  <c r="RRQ51" i="28"/>
  <c r="RRP51" i="28"/>
  <c r="RRO51" i="28"/>
  <c r="RRN51" i="28"/>
  <c r="RRM51" i="28"/>
  <c r="RRL51" i="28"/>
  <c r="RRK51" i="28"/>
  <c r="RRJ51" i="28"/>
  <c r="RRI51" i="28"/>
  <c r="RRH51" i="28"/>
  <c r="RRG51" i="28"/>
  <c r="RRF51" i="28"/>
  <c r="RRE51" i="28"/>
  <c r="RRD51" i="28"/>
  <c r="RRC51" i="28"/>
  <c r="RRB51" i="28"/>
  <c r="RRA51" i="28"/>
  <c r="RQZ51" i="28"/>
  <c r="RQY51" i="28"/>
  <c r="RQX51" i="28"/>
  <c r="RQW51" i="28"/>
  <c r="RQV51" i="28"/>
  <c r="RQU51" i="28"/>
  <c r="RQT51" i="28"/>
  <c r="RQS51" i="28"/>
  <c r="RQR51" i="28"/>
  <c r="RQQ51" i="28"/>
  <c r="RQP51" i="28"/>
  <c r="RQO51" i="28"/>
  <c r="RQN51" i="28"/>
  <c r="RQM51" i="28"/>
  <c r="RQL51" i="28"/>
  <c r="RQK51" i="28"/>
  <c r="RQJ51" i="28"/>
  <c r="RQI51" i="28"/>
  <c r="RQH51" i="28"/>
  <c r="RQG51" i="28"/>
  <c r="RQF51" i="28"/>
  <c r="RQE51" i="28"/>
  <c r="RQD51" i="28"/>
  <c r="RQC51" i="28"/>
  <c r="RQB51" i="28"/>
  <c r="RQA51" i="28"/>
  <c r="RPZ51" i="28"/>
  <c r="RPY51" i="28"/>
  <c r="RPX51" i="28"/>
  <c r="RPW51" i="28"/>
  <c r="RPV51" i="28"/>
  <c r="RPU51" i="28"/>
  <c r="RPT51" i="28"/>
  <c r="RPS51" i="28"/>
  <c r="RPR51" i="28"/>
  <c r="RPQ51" i="28"/>
  <c r="RPP51" i="28"/>
  <c r="RPO51" i="28"/>
  <c r="RPN51" i="28"/>
  <c r="RPM51" i="28"/>
  <c r="RPL51" i="28"/>
  <c r="RPK51" i="28"/>
  <c r="RPJ51" i="28"/>
  <c r="RPI51" i="28"/>
  <c r="RPH51" i="28"/>
  <c r="RPG51" i="28"/>
  <c r="RPF51" i="28"/>
  <c r="RPE51" i="28"/>
  <c r="RPD51" i="28"/>
  <c r="RPC51" i="28"/>
  <c r="RPB51" i="28"/>
  <c r="RPA51" i="28"/>
  <c r="ROZ51" i="28"/>
  <c r="ROY51" i="28"/>
  <c r="ROX51" i="28"/>
  <c r="ROW51" i="28"/>
  <c r="ROV51" i="28"/>
  <c r="ROU51" i="28"/>
  <c r="ROT51" i="28"/>
  <c r="ROS51" i="28"/>
  <c r="ROR51" i="28"/>
  <c r="ROQ51" i="28"/>
  <c r="ROP51" i="28"/>
  <c r="ROO51" i="28"/>
  <c r="RON51" i="28"/>
  <c r="ROM51" i="28"/>
  <c r="ROL51" i="28"/>
  <c r="ROK51" i="28"/>
  <c r="ROJ51" i="28"/>
  <c r="ROI51" i="28"/>
  <c r="ROH51" i="28"/>
  <c r="ROG51" i="28"/>
  <c r="ROF51" i="28"/>
  <c r="ROE51" i="28"/>
  <c r="ROD51" i="28"/>
  <c r="ROC51" i="28"/>
  <c r="ROB51" i="28"/>
  <c r="ROA51" i="28"/>
  <c r="RNZ51" i="28"/>
  <c r="RNY51" i="28"/>
  <c r="RNX51" i="28"/>
  <c r="RNW51" i="28"/>
  <c r="RNV51" i="28"/>
  <c r="RNU51" i="28"/>
  <c r="RNT51" i="28"/>
  <c r="RNS51" i="28"/>
  <c r="RNR51" i="28"/>
  <c r="RNQ51" i="28"/>
  <c r="RNP51" i="28"/>
  <c r="RNO51" i="28"/>
  <c r="RNN51" i="28"/>
  <c r="RNM51" i="28"/>
  <c r="RNL51" i="28"/>
  <c r="RNK51" i="28"/>
  <c r="RNJ51" i="28"/>
  <c r="RNI51" i="28"/>
  <c r="RNH51" i="28"/>
  <c r="RNG51" i="28"/>
  <c r="RNF51" i="28"/>
  <c r="RNE51" i="28"/>
  <c r="RND51" i="28"/>
  <c r="RNC51" i="28"/>
  <c r="RNB51" i="28"/>
  <c r="RNA51" i="28"/>
  <c r="RMZ51" i="28"/>
  <c r="RMY51" i="28"/>
  <c r="RMX51" i="28"/>
  <c r="RMW51" i="28"/>
  <c r="RMV51" i="28"/>
  <c r="RMU51" i="28"/>
  <c r="RMT51" i="28"/>
  <c r="RMS51" i="28"/>
  <c r="RMR51" i="28"/>
  <c r="RMQ51" i="28"/>
  <c r="RMP51" i="28"/>
  <c r="RMO51" i="28"/>
  <c r="RMN51" i="28"/>
  <c r="RMM51" i="28"/>
  <c r="RML51" i="28"/>
  <c r="RMK51" i="28"/>
  <c r="RMJ51" i="28"/>
  <c r="RMI51" i="28"/>
  <c r="RMH51" i="28"/>
  <c r="RMG51" i="28"/>
  <c r="RMF51" i="28"/>
  <c r="RME51" i="28"/>
  <c r="RMD51" i="28"/>
  <c r="RMC51" i="28"/>
  <c r="RMB51" i="28"/>
  <c r="RMA51" i="28"/>
  <c r="RLZ51" i="28"/>
  <c r="RLY51" i="28"/>
  <c r="RLX51" i="28"/>
  <c r="RLW51" i="28"/>
  <c r="RLV51" i="28"/>
  <c r="RLU51" i="28"/>
  <c r="RLT51" i="28"/>
  <c r="RLS51" i="28"/>
  <c r="RLR51" i="28"/>
  <c r="RLQ51" i="28"/>
  <c r="RLP51" i="28"/>
  <c r="RLO51" i="28"/>
  <c r="RLN51" i="28"/>
  <c r="RLM51" i="28"/>
  <c r="RLL51" i="28"/>
  <c r="RLK51" i="28"/>
  <c r="RLJ51" i="28"/>
  <c r="RLI51" i="28"/>
  <c r="RLH51" i="28"/>
  <c r="RLG51" i="28"/>
  <c r="RLF51" i="28"/>
  <c r="RLE51" i="28"/>
  <c r="RLD51" i="28"/>
  <c r="RLC51" i="28"/>
  <c r="RLB51" i="28"/>
  <c r="RLA51" i="28"/>
  <c r="RKZ51" i="28"/>
  <c r="RKY51" i="28"/>
  <c r="RKX51" i="28"/>
  <c r="RKW51" i="28"/>
  <c r="RKV51" i="28"/>
  <c r="RKU51" i="28"/>
  <c r="RKT51" i="28"/>
  <c r="RKS51" i="28"/>
  <c r="RKR51" i="28"/>
  <c r="RKQ51" i="28"/>
  <c r="RKP51" i="28"/>
  <c r="RKO51" i="28"/>
  <c r="RKN51" i="28"/>
  <c r="RKM51" i="28"/>
  <c r="RKL51" i="28"/>
  <c r="RKK51" i="28"/>
  <c r="RKJ51" i="28"/>
  <c r="RKI51" i="28"/>
  <c r="RKH51" i="28"/>
  <c r="RKG51" i="28"/>
  <c r="RKF51" i="28"/>
  <c r="RKE51" i="28"/>
  <c r="RKD51" i="28"/>
  <c r="RKC51" i="28"/>
  <c r="RKB51" i="28"/>
  <c r="RKA51" i="28"/>
  <c r="RJZ51" i="28"/>
  <c r="RJY51" i="28"/>
  <c r="RJX51" i="28"/>
  <c r="RJW51" i="28"/>
  <c r="RJV51" i="28"/>
  <c r="RJU51" i="28"/>
  <c r="RJT51" i="28"/>
  <c r="RJS51" i="28"/>
  <c r="RJR51" i="28"/>
  <c r="RJQ51" i="28"/>
  <c r="RJP51" i="28"/>
  <c r="RJO51" i="28"/>
  <c r="RJN51" i="28"/>
  <c r="RJM51" i="28"/>
  <c r="RJL51" i="28"/>
  <c r="RJK51" i="28"/>
  <c r="RJJ51" i="28"/>
  <c r="RJI51" i="28"/>
  <c r="RJH51" i="28"/>
  <c r="RJG51" i="28"/>
  <c r="RJF51" i="28"/>
  <c r="RJE51" i="28"/>
  <c r="RJD51" i="28"/>
  <c r="RJC51" i="28"/>
  <c r="RJB51" i="28"/>
  <c r="RJA51" i="28"/>
  <c r="RIZ51" i="28"/>
  <c r="RIY51" i="28"/>
  <c r="RIX51" i="28"/>
  <c r="RIW51" i="28"/>
  <c r="RIV51" i="28"/>
  <c r="RIU51" i="28"/>
  <c r="RIT51" i="28"/>
  <c r="RIS51" i="28"/>
  <c r="RIR51" i="28"/>
  <c r="RIQ51" i="28"/>
  <c r="RIP51" i="28"/>
  <c r="RIO51" i="28"/>
  <c r="RIN51" i="28"/>
  <c r="RIM51" i="28"/>
  <c r="RIL51" i="28"/>
  <c r="RIK51" i="28"/>
  <c r="RIJ51" i="28"/>
  <c r="RII51" i="28"/>
  <c r="RIH51" i="28"/>
  <c r="RIG51" i="28"/>
  <c r="RIF51" i="28"/>
  <c r="RIE51" i="28"/>
  <c r="RID51" i="28"/>
  <c r="RIC51" i="28"/>
  <c r="RIB51" i="28"/>
  <c r="RIA51" i="28"/>
  <c r="RHZ51" i="28"/>
  <c r="RHY51" i="28"/>
  <c r="RHX51" i="28"/>
  <c r="RHW51" i="28"/>
  <c r="RHV51" i="28"/>
  <c r="RHU51" i="28"/>
  <c r="RHT51" i="28"/>
  <c r="RHS51" i="28"/>
  <c r="RHR51" i="28"/>
  <c r="RHQ51" i="28"/>
  <c r="RHP51" i="28"/>
  <c r="RHO51" i="28"/>
  <c r="RHN51" i="28"/>
  <c r="RHM51" i="28"/>
  <c r="RHL51" i="28"/>
  <c r="RHK51" i="28"/>
  <c r="RHJ51" i="28"/>
  <c r="RHI51" i="28"/>
  <c r="RHH51" i="28"/>
  <c r="RHG51" i="28"/>
  <c r="RHF51" i="28"/>
  <c r="RHE51" i="28"/>
  <c r="RHD51" i="28"/>
  <c r="RHC51" i="28"/>
  <c r="RHB51" i="28"/>
  <c r="RHA51" i="28"/>
  <c r="RGZ51" i="28"/>
  <c r="RGY51" i="28"/>
  <c r="RGX51" i="28"/>
  <c r="RGW51" i="28"/>
  <c r="RGV51" i="28"/>
  <c r="RGU51" i="28"/>
  <c r="RGT51" i="28"/>
  <c r="RGS51" i="28"/>
  <c r="RGR51" i="28"/>
  <c r="RGQ51" i="28"/>
  <c r="RGP51" i="28"/>
  <c r="RGO51" i="28"/>
  <c r="RGN51" i="28"/>
  <c r="RGM51" i="28"/>
  <c r="RGL51" i="28"/>
  <c r="RGK51" i="28"/>
  <c r="RGJ51" i="28"/>
  <c r="RGI51" i="28"/>
  <c r="RGH51" i="28"/>
  <c r="RGG51" i="28"/>
  <c r="RGF51" i="28"/>
  <c r="RGE51" i="28"/>
  <c r="RGD51" i="28"/>
  <c r="RGC51" i="28"/>
  <c r="RGB51" i="28"/>
  <c r="RGA51" i="28"/>
  <c r="RFZ51" i="28"/>
  <c r="RFY51" i="28"/>
  <c r="RFX51" i="28"/>
  <c r="RFW51" i="28"/>
  <c r="RFV51" i="28"/>
  <c r="RFU51" i="28"/>
  <c r="RFT51" i="28"/>
  <c r="RFS51" i="28"/>
  <c r="RFR51" i="28"/>
  <c r="RFQ51" i="28"/>
  <c r="RFP51" i="28"/>
  <c r="RFO51" i="28"/>
  <c r="RFN51" i="28"/>
  <c r="RFM51" i="28"/>
  <c r="RFL51" i="28"/>
  <c r="RFK51" i="28"/>
  <c r="RFJ51" i="28"/>
  <c r="RFI51" i="28"/>
  <c r="RFH51" i="28"/>
  <c r="RFG51" i="28"/>
  <c r="RFF51" i="28"/>
  <c r="RFE51" i="28"/>
  <c r="RFD51" i="28"/>
  <c r="RFC51" i="28"/>
  <c r="RFB51" i="28"/>
  <c r="RFA51" i="28"/>
  <c r="REZ51" i="28"/>
  <c r="REY51" i="28"/>
  <c r="REX51" i="28"/>
  <c r="REW51" i="28"/>
  <c r="REV51" i="28"/>
  <c r="REU51" i="28"/>
  <c r="RET51" i="28"/>
  <c r="RES51" i="28"/>
  <c r="RER51" i="28"/>
  <c r="REQ51" i="28"/>
  <c r="REP51" i="28"/>
  <c r="REO51" i="28"/>
  <c r="REN51" i="28"/>
  <c r="REM51" i="28"/>
  <c r="REL51" i="28"/>
  <c r="REK51" i="28"/>
  <c r="REJ51" i="28"/>
  <c r="REI51" i="28"/>
  <c r="REH51" i="28"/>
  <c r="REG51" i="28"/>
  <c r="REF51" i="28"/>
  <c r="REE51" i="28"/>
  <c r="RED51" i="28"/>
  <c r="REC51" i="28"/>
  <c r="REB51" i="28"/>
  <c r="REA51" i="28"/>
  <c r="RDZ51" i="28"/>
  <c r="RDY51" i="28"/>
  <c r="RDX51" i="28"/>
  <c r="RDW51" i="28"/>
  <c r="RDV51" i="28"/>
  <c r="RDU51" i="28"/>
  <c r="RDT51" i="28"/>
  <c r="RDS51" i="28"/>
  <c r="RDR51" i="28"/>
  <c r="RDQ51" i="28"/>
  <c r="RDP51" i="28"/>
  <c r="RDO51" i="28"/>
  <c r="RDN51" i="28"/>
  <c r="RDM51" i="28"/>
  <c r="RDL51" i="28"/>
  <c r="RDK51" i="28"/>
  <c r="RDJ51" i="28"/>
  <c r="RDI51" i="28"/>
  <c r="RDH51" i="28"/>
  <c r="RDG51" i="28"/>
  <c r="RDF51" i="28"/>
  <c r="RDE51" i="28"/>
  <c r="RDD51" i="28"/>
  <c r="RDC51" i="28"/>
  <c r="RDB51" i="28"/>
  <c r="RDA51" i="28"/>
  <c r="RCZ51" i="28"/>
  <c r="RCY51" i="28"/>
  <c r="RCX51" i="28"/>
  <c r="RCW51" i="28"/>
  <c r="RCV51" i="28"/>
  <c r="RCU51" i="28"/>
  <c r="RCT51" i="28"/>
  <c r="RCS51" i="28"/>
  <c r="RCR51" i="28"/>
  <c r="RCQ51" i="28"/>
  <c r="RCP51" i="28"/>
  <c r="RCO51" i="28"/>
  <c r="RCN51" i="28"/>
  <c r="RCM51" i="28"/>
  <c r="RCL51" i="28"/>
  <c r="RCK51" i="28"/>
  <c r="RCJ51" i="28"/>
  <c r="RCI51" i="28"/>
  <c r="RCH51" i="28"/>
  <c r="RCG51" i="28"/>
  <c r="RCF51" i="28"/>
  <c r="RCE51" i="28"/>
  <c r="RCD51" i="28"/>
  <c r="RCC51" i="28"/>
  <c r="RCB51" i="28"/>
  <c r="RCA51" i="28"/>
  <c r="RBZ51" i="28"/>
  <c r="RBY51" i="28"/>
  <c r="RBX51" i="28"/>
  <c r="RBW51" i="28"/>
  <c r="RBV51" i="28"/>
  <c r="RBU51" i="28"/>
  <c r="RBT51" i="28"/>
  <c r="RBS51" i="28"/>
  <c r="RBR51" i="28"/>
  <c r="RBQ51" i="28"/>
  <c r="RBP51" i="28"/>
  <c r="RBO51" i="28"/>
  <c r="RBN51" i="28"/>
  <c r="RBM51" i="28"/>
  <c r="RBL51" i="28"/>
  <c r="RBK51" i="28"/>
  <c r="RBJ51" i="28"/>
  <c r="RBI51" i="28"/>
  <c r="RBH51" i="28"/>
  <c r="RBG51" i="28"/>
  <c r="RBF51" i="28"/>
  <c r="RBE51" i="28"/>
  <c r="RBD51" i="28"/>
  <c r="RBC51" i="28"/>
  <c r="RBB51" i="28"/>
  <c r="RBA51" i="28"/>
  <c r="RAZ51" i="28"/>
  <c r="RAY51" i="28"/>
  <c r="RAX51" i="28"/>
  <c r="RAW51" i="28"/>
  <c r="RAV51" i="28"/>
  <c r="RAU51" i="28"/>
  <c r="RAT51" i="28"/>
  <c r="RAS51" i="28"/>
  <c r="RAR51" i="28"/>
  <c r="RAQ51" i="28"/>
  <c r="RAP51" i="28"/>
  <c r="RAO51" i="28"/>
  <c r="RAN51" i="28"/>
  <c r="RAM51" i="28"/>
  <c r="RAL51" i="28"/>
  <c r="RAK51" i="28"/>
  <c r="RAJ51" i="28"/>
  <c r="RAI51" i="28"/>
  <c r="RAH51" i="28"/>
  <c r="RAG51" i="28"/>
  <c r="RAF51" i="28"/>
  <c r="RAE51" i="28"/>
  <c r="RAD51" i="28"/>
  <c r="RAC51" i="28"/>
  <c r="RAB51" i="28"/>
  <c r="RAA51" i="28"/>
  <c r="QZZ51" i="28"/>
  <c r="QZY51" i="28"/>
  <c r="QZX51" i="28"/>
  <c r="QZW51" i="28"/>
  <c r="QZV51" i="28"/>
  <c r="QZU51" i="28"/>
  <c r="QZT51" i="28"/>
  <c r="QZS51" i="28"/>
  <c r="QZR51" i="28"/>
  <c r="QZQ51" i="28"/>
  <c r="QZP51" i="28"/>
  <c r="QZO51" i="28"/>
  <c r="QZN51" i="28"/>
  <c r="QZM51" i="28"/>
  <c r="QZL51" i="28"/>
  <c r="QZK51" i="28"/>
  <c r="QZJ51" i="28"/>
  <c r="QZI51" i="28"/>
  <c r="QZH51" i="28"/>
  <c r="QZG51" i="28"/>
  <c r="QZF51" i="28"/>
  <c r="QZE51" i="28"/>
  <c r="QZD51" i="28"/>
  <c r="QZC51" i="28"/>
  <c r="QZB51" i="28"/>
  <c r="QZA51" i="28"/>
  <c r="QYZ51" i="28"/>
  <c r="QYY51" i="28"/>
  <c r="QYX51" i="28"/>
  <c r="QYW51" i="28"/>
  <c r="QYV51" i="28"/>
  <c r="QYU51" i="28"/>
  <c r="QYT51" i="28"/>
  <c r="QYS51" i="28"/>
  <c r="QYR51" i="28"/>
  <c r="QYQ51" i="28"/>
  <c r="QYP51" i="28"/>
  <c r="QYO51" i="28"/>
  <c r="QYN51" i="28"/>
  <c r="QYM51" i="28"/>
  <c r="QYL51" i="28"/>
  <c r="QYK51" i="28"/>
  <c r="QYJ51" i="28"/>
  <c r="QYI51" i="28"/>
  <c r="QYH51" i="28"/>
  <c r="QYG51" i="28"/>
  <c r="QYF51" i="28"/>
  <c r="QYE51" i="28"/>
  <c r="QYD51" i="28"/>
  <c r="QYC51" i="28"/>
  <c r="QYB51" i="28"/>
  <c r="QYA51" i="28"/>
  <c r="QXZ51" i="28"/>
  <c r="QXY51" i="28"/>
  <c r="QXX51" i="28"/>
  <c r="QXW51" i="28"/>
  <c r="QXV51" i="28"/>
  <c r="QXU51" i="28"/>
  <c r="QXT51" i="28"/>
  <c r="QXS51" i="28"/>
  <c r="QXR51" i="28"/>
  <c r="QXQ51" i="28"/>
  <c r="QXP51" i="28"/>
  <c r="QXO51" i="28"/>
  <c r="QXN51" i="28"/>
  <c r="QXM51" i="28"/>
  <c r="QXL51" i="28"/>
  <c r="QXK51" i="28"/>
  <c r="QXJ51" i="28"/>
  <c r="QXI51" i="28"/>
  <c r="QXH51" i="28"/>
  <c r="QXG51" i="28"/>
  <c r="QXF51" i="28"/>
  <c r="QXE51" i="28"/>
  <c r="QXD51" i="28"/>
  <c r="QXC51" i="28"/>
  <c r="QXB51" i="28"/>
  <c r="QXA51" i="28"/>
  <c r="QWZ51" i="28"/>
  <c r="QWY51" i="28"/>
  <c r="QWX51" i="28"/>
  <c r="QWW51" i="28"/>
  <c r="QWV51" i="28"/>
  <c r="QWU51" i="28"/>
  <c r="QWT51" i="28"/>
  <c r="QWS51" i="28"/>
  <c r="QWR51" i="28"/>
  <c r="QWQ51" i="28"/>
  <c r="QWP51" i="28"/>
  <c r="QWO51" i="28"/>
  <c r="QWN51" i="28"/>
  <c r="QWM51" i="28"/>
  <c r="QWL51" i="28"/>
  <c r="QWK51" i="28"/>
  <c r="QWJ51" i="28"/>
  <c r="QWI51" i="28"/>
  <c r="QWH51" i="28"/>
  <c r="QWG51" i="28"/>
  <c r="QWF51" i="28"/>
  <c r="QWE51" i="28"/>
  <c r="QWD51" i="28"/>
  <c r="QWC51" i="28"/>
  <c r="QWB51" i="28"/>
  <c r="QWA51" i="28"/>
  <c r="QVZ51" i="28"/>
  <c r="QVY51" i="28"/>
  <c r="QVX51" i="28"/>
  <c r="QVW51" i="28"/>
  <c r="QVV51" i="28"/>
  <c r="QVU51" i="28"/>
  <c r="QVT51" i="28"/>
  <c r="QVS51" i="28"/>
  <c r="QVR51" i="28"/>
  <c r="QVQ51" i="28"/>
  <c r="QVP51" i="28"/>
  <c r="QVO51" i="28"/>
  <c r="QVN51" i="28"/>
  <c r="QVM51" i="28"/>
  <c r="QVL51" i="28"/>
  <c r="QVK51" i="28"/>
  <c r="QVJ51" i="28"/>
  <c r="QVI51" i="28"/>
  <c r="QVH51" i="28"/>
  <c r="QVG51" i="28"/>
  <c r="QVF51" i="28"/>
  <c r="QVE51" i="28"/>
  <c r="QVD51" i="28"/>
  <c r="QVC51" i="28"/>
  <c r="QVB51" i="28"/>
  <c r="QVA51" i="28"/>
  <c r="QUZ51" i="28"/>
  <c r="QUY51" i="28"/>
  <c r="QUX51" i="28"/>
  <c r="QUW51" i="28"/>
  <c r="QUV51" i="28"/>
  <c r="QUU51" i="28"/>
  <c r="QUT51" i="28"/>
  <c r="QUS51" i="28"/>
  <c r="QUR51" i="28"/>
  <c r="QUQ51" i="28"/>
  <c r="QUP51" i="28"/>
  <c r="QUO51" i="28"/>
  <c r="QUN51" i="28"/>
  <c r="QUM51" i="28"/>
  <c r="QUL51" i="28"/>
  <c r="QUK51" i="28"/>
  <c r="QUJ51" i="28"/>
  <c r="QUI51" i="28"/>
  <c r="QUH51" i="28"/>
  <c r="QUG51" i="28"/>
  <c r="QUF51" i="28"/>
  <c r="QUE51" i="28"/>
  <c r="QUD51" i="28"/>
  <c r="QUC51" i="28"/>
  <c r="QUB51" i="28"/>
  <c r="QUA51" i="28"/>
  <c r="QTZ51" i="28"/>
  <c r="QTY51" i="28"/>
  <c r="QTX51" i="28"/>
  <c r="QTW51" i="28"/>
  <c r="QTV51" i="28"/>
  <c r="QTU51" i="28"/>
  <c r="QTT51" i="28"/>
  <c r="QTS51" i="28"/>
  <c r="QTR51" i="28"/>
  <c r="QTQ51" i="28"/>
  <c r="QTP51" i="28"/>
  <c r="QTO51" i="28"/>
  <c r="QTN51" i="28"/>
  <c r="QTM51" i="28"/>
  <c r="QTL51" i="28"/>
  <c r="QTK51" i="28"/>
  <c r="QTJ51" i="28"/>
  <c r="QTI51" i="28"/>
  <c r="QTH51" i="28"/>
  <c r="QTG51" i="28"/>
  <c r="QTF51" i="28"/>
  <c r="QTE51" i="28"/>
  <c r="QTD51" i="28"/>
  <c r="QTC51" i="28"/>
  <c r="QTB51" i="28"/>
  <c r="QTA51" i="28"/>
  <c r="QSZ51" i="28"/>
  <c r="QSY51" i="28"/>
  <c r="QSX51" i="28"/>
  <c r="QSW51" i="28"/>
  <c r="QSV51" i="28"/>
  <c r="QSU51" i="28"/>
  <c r="QST51" i="28"/>
  <c r="QSS51" i="28"/>
  <c r="QSR51" i="28"/>
  <c r="QSQ51" i="28"/>
  <c r="QSP51" i="28"/>
  <c r="QSO51" i="28"/>
  <c r="QSN51" i="28"/>
  <c r="QSM51" i="28"/>
  <c r="QSL51" i="28"/>
  <c r="QSK51" i="28"/>
  <c r="QSJ51" i="28"/>
  <c r="QSI51" i="28"/>
  <c r="QSH51" i="28"/>
  <c r="QSG51" i="28"/>
  <c r="QSF51" i="28"/>
  <c r="QSE51" i="28"/>
  <c r="QSD51" i="28"/>
  <c r="QSC51" i="28"/>
  <c r="QSB51" i="28"/>
  <c r="QSA51" i="28"/>
  <c r="QRZ51" i="28"/>
  <c r="QRY51" i="28"/>
  <c r="QRX51" i="28"/>
  <c r="QRW51" i="28"/>
  <c r="QRV51" i="28"/>
  <c r="QRU51" i="28"/>
  <c r="QRT51" i="28"/>
  <c r="QRS51" i="28"/>
  <c r="QRR51" i="28"/>
  <c r="QRQ51" i="28"/>
  <c r="QRP51" i="28"/>
  <c r="QRO51" i="28"/>
  <c r="QRN51" i="28"/>
  <c r="QRM51" i="28"/>
  <c r="QRL51" i="28"/>
  <c r="QRK51" i="28"/>
  <c r="QRJ51" i="28"/>
  <c r="QRI51" i="28"/>
  <c r="QRH51" i="28"/>
  <c r="QRG51" i="28"/>
  <c r="QRF51" i="28"/>
  <c r="QRE51" i="28"/>
  <c r="QRD51" i="28"/>
  <c r="QRC51" i="28"/>
  <c r="QRB51" i="28"/>
  <c r="QRA51" i="28"/>
  <c r="QQZ51" i="28"/>
  <c r="QQY51" i="28"/>
  <c r="QQX51" i="28"/>
  <c r="QQW51" i="28"/>
  <c r="QQV51" i="28"/>
  <c r="QQU51" i="28"/>
  <c r="QQT51" i="28"/>
  <c r="QQS51" i="28"/>
  <c r="QQR51" i="28"/>
  <c r="QQQ51" i="28"/>
  <c r="QQP51" i="28"/>
  <c r="QQO51" i="28"/>
  <c r="QQN51" i="28"/>
  <c r="QQM51" i="28"/>
  <c r="QQL51" i="28"/>
  <c r="QQK51" i="28"/>
  <c r="QQJ51" i="28"/>
  <c r="QQI51" i="28"/>
  <c r="QQH51" i="28"/>
  <c r="QQG51" i="28"/>
  <c r="QQF51" i="28"/>
  <c r="QQE51" i="28"/>
  <c r="QQD51" i="28"/>
  <c r="QQC51" i="28"/>
  <c r="QQB51" i="28"/>
  <c r="QQA51" i="28"/>
  <c r="QPZ51" i="28"/>
  <c r="QPY51" i="28"/>
  <c r="QPX51" i="28"/>
  <c r="QPW51" i="28"/>
  <c r="QPV51" i="28"/>
  <c r="QPU51" i="28"/>
  <c r="QPT51" i="28"/>
  <c r="QPS51" i="28"/>
  <c r="QPR51" i="28"/>
  <c r="QPQ51" i="28"/>
  <c r="QPP51" i="28"/>
  <c r="QPO51" i="28"/>
  <c r="QPN51" i="28"/>
  <c r="QPM51" i="28"/>
  <c r="QPL51" i="28"/>
  <c r="QPK51" i="28"/>
  <c r="QPJ51" i="28"/>
  <c r="QPI51" i="28"/>
  <c r="QPH51" i="28"/>
  <c r="QPG51" i="28"/>
  <c r="QPF51" i="28"/>
  <c r="QPE51" i="28"/>
  <c r="QPD51" i="28"/>
  <c r="QPC51" i="28"/>
  <c r="QPB51" i="28"/>
  <c r="QPA51" i="28"/>
  <c r="QOZ51" i="28"/>
  <c r="QOY51" i="28"/>
  <c r="QOX51" i="28"/>
  <c r="QOW51" i="28"/>
  <c r="QOV51" i="28"/>
  <c r="QOU51" i="28"/>
  <c r="QOT51" i="28"/>
  <c r="QOS51" i="28"/>
  <c r="QOR51" i="28"/>
  <c r="QOQ51" i="28"/>
  <c r="QOP51" i="28"/>
  <c r="QOO51" i="28"/>
  <c r="QON51" i="28"/>
  <c r="QOM51" i="28"/>
  <c r="QOL51" i="28"/>
  <c r="QOK51" i="28"/>
  <c r="QOJ51" i="28"/>
  <c r="QOI51" i="28"/>
  <c r="QOH51" i="28"/>
  <c r="QOG51" i="28"/>
  <c r="QOF51" i="28"/>
  <c r="QOE51" i="28"/>
  <c r="QOD51" i="28"/>
  <c r="QOC51" i="28"/>
  <c r="QOB51" i="28"/>
  <c r="QOA51" i="28"/>
  <c r="QNZ51" i="28"/>
  <c r="QNY51" i="28"/>
  <c r="QNX51" i="28"/>
  <c r="QNW51" i="28"/>
  <c r="QNV51" i="28"/>
  <c r="QNU51" i="28"/>
  <c r="QNT51" i="28"/>
  <c r="QNS51" i="28"/>
  <c r="QNR51" i="28"/>
  <c r="QNQ51" i="28"/>
  <c r="QNP51" i="28"/>
  <c r="QNO51" i="28"/>
  <c r="QNN51" i="28"/>
  <c r="QNM51" i="28"/>
  <c r="QNL51" i="28"/>
  <c r="QNK51" i="28"/>
  <c r="QNJ51" i="28"/>
  <c r="QNI51" i="28"/>
  <c r="QNH51" i="28"/>
  <c r="QNG51" i="28"/>
  <c r="QNF51" i="28"/>
  <c r="QNE51" i="28"/>
  <c r="QND51" i="28"/>
  <c r="QNC51" i="28"/>
  <c r="QNB51" i="28"/>
  <c r="QNA51" i="28"/>
  <c r="QMZ51" i="28"/>
  <c r="QMY51" i="28"/>
  <c r="QMX51" i="28"/>
  <c r="QMW51" i="28"/>
  <c r="QMV51" i="28"/>
  <c r="QMU51" i="28"/>
  <c r="QMT51" i="28"/>
  <c r="QMS51" i="28"/>
  <c r="QMR51" i="28"/>
  <c r="QMQ51" i="28"/>
  <c r="QMP51" i="28"/>
  <c r="QMO51" i="28"/>
  <c r="QMN51" i="28"/>
  <c r="QMM51" i="28"/>
  <c r="QML51" i="28"/>
  <c r="QMK51" i="28"/>
  <c r="QMJ51" i="28"/>
  <c r="QMI51" i="28"/>
  <c r="QMH51" i="28"/>
  <c r="QMG51" i="28"/>
  <c r="QMF51" i="28"/>
  <c r="QME51" i="28"/>
  <c r="QMD51" i="28"/>
  <c r="QMC51" i="28"/>
  <c r="QMB51" i="28"/>
  <c r="QMA51" i="28"/>
  <c r="QLZ51" i="28"/>
  <c r="QLY51" i="28"/>
  <c r="QLX51" i="28"/>
  <c r="QLW51" i="28"/>
  <c r="QLV51" i="28"/>
  <c r="QLU51" i="28"/>
  <c r="QLT51" i="28"/>
  <c r="QLS51" i="28"/>
  <c r="QLR51" i="28"/>
  <c r="QLQ51" i="28"/>
  <c r="QLP51" i="28"/>
  <c r="QLO51" i="28"/>
  <c r="QLN51" i="28"/>
  <c r="QLM51" i="28"/>
  <c r="QLL51" i="28"/>
  <c r="QLK51" i="28"/>
  <c r="QLJ51" i="28"/>
  <c r="QLI51" i="28"/>
  <c r="QLH51" i="28"/>
  <c r="QLG51" i="28"/>
  <c r="QLF51" i="28"/>
  <c r="QLE51" i="28"/>
  <c r="QLD51" i="28"/>
  <c r="QLC51" i="28"/>
  <c r="QLB51" i="28"/>
  <c r="QLA51" i="28"/>
  <c r="QKZ51" i="28"/>
  <c r="QKY51" i="28"/>
  <c r="QKX51" i="28"/>
  <c r="QKW51" i="28"/>
  <c r="QKV51" i="28"/>
  <c r="QKU51" i="28"/>
  <c r="QKT51" i="28"/>
  <c r="QKS51" i="28"/>
  <c r="QKR51" i="28"/>
  <c r="QKQ51" i="28"/>
  <c r="QKP51" i="28"/>
  <c r="QKO51" i="28"/>
  <c r="QKN51" i="28"/>
  <c r="QKM51" i="28"/>
  <c r="QKL51" i="28"/>
  <c r="QKK51" i="28"/>
  <c r="QKJ51" i="28"/>
  <c r="QKI51" i="28"/>
  <c r="QKH51" i="28"/>
  <c r="QKG51" i="28"/>
  <c r="QKF51" i="28"/>
  <c r="QKE51" i="28"/>
  <c r="QKD51" i="28"/>
  <c r="QKC51" i="28"/>
  <c r="QKB51" i="28"/>
  <c r="QKA51" i="28"/>
  <c r="QJZ51" i="28"/>
  <c r="QJY51" i="28"/>
  <c r="QJX51" i="28"/>
  <c r="QJW51" i="28"/>
  <c r="QJV51" i="28"/>
  <c r="QJU51" i="28"/>
  <c r="QJT51" i="28"/>
  <c r="QJS51" i="28"/>
  <c r="QJR51" i="28"/>
  <c r="QJQ51" i="28"/>
  <c r="QJP51" i="28"/>
  <c r="QJO51" i="28"/>
  <c r="QJN51" i="28"/>
  <c r="QJM51" i="28"/>
  <c r="QJL51" i="28"/>
  <c r="QJK51" i="28"/>
  <c r="QJJ51" i="28"/>
  <c r="QJI51" i="28"/>
  <c r="QJH51" i="28"/>
  <c r="QJG51" i="28"/>
  <c r="QJF51" i="28"/>
  <c r="QJE51" i="28"/>
  <c r="QJD51" i="28"/>
  <c r="QJC51" i="28"/>
  <c r="QJB51" i="28"/>
  <c r="QJA51" i="28"/>
  <c r="QIZ51" i="28"/>
  <c r="QIY51" i="28"/>
  <c r="QIX51" i="28"/>
  <c r="QIW51" i="28"/>
  <c r="QIV51" i="28"/>
  <c r="QIU51" i="28"/>
  <c r="QIT51" i="28"/>
  <c r="QIS51" i="28"/>
  <c r="QIR51" i="28"/>
  <c r="QIQ51" i="28"/>
  <c r="QIP51" i="28"/>
  <c r="QIO51" i="28"/>
  <c r="QIN51" i="28"/>
  <c r="QIM51" i="28"/>
  <c r="QIL51" i="28"/>
  <c r="QIK51" i="28"/>
  <c r="QIJ51" i="28"/>
  <c r="QII51" i="28"/>
  <c r="QIH51" i="28"/>
  <c r="QIG51" i="28"/>
  <c r="QIF51" i="28"/>
  <c r="QIE51" i="28"/>
  <c r="QID51" i="28"/>
  <c r="QIC51" i="28"/>
  <c r="QIB51" i="28"/>
  <c r="QIA51" i="28"/>
  <c r="QHZ51" i="28"/>
  <c r="QHY51" i="28"/>
  <c r="QHX51" i="28"/>
  <c r="QHW51" i="28"/>
  <c r="QHV51" i="28"/>
  <c r="QHU51" i="28"/>
  <c r="QHT51" i="28"/>
  <c r="QHS51" i="28"/>
  <c r="QHR51" i="28"/>
  <c r="QHQ51" i="28"/>
  <c r="QHP51" i="28"/>
  <c r="QHO51" i="28"/>
  <c r="QHN51" i="28"/>
  <c r="QHM51" i="28"/>
  <c r="QHL51" i="28"/>
  <c r="QHK51" i="28"/>
  <c r="QHJ51" i="28"/>
  <c r="QHI51" i="28"/>
  <c r="QHH51" i="28"/>
  <c r="QHG51" i="28"/>
  <c r="QHF51" i="28"/>
  <c r="QHE51" i="28"/>
  <c r="QHD51" i="28"/>
  <c r="QHC51" i="28"/>
  <c r="QHB51" i="28"/>
  <c r="QHA51" i="28"/>
  <c r="QGZ51" i="28"/>
  <c r="QGY51" i="28"/>
  <c r="QGX51" i="28"/>
  <c r="QGW51" i="28"/>
  <c r="QGV51" i="28"/>
  <c r="QGU51" i="28"/>
  <c r="QGT51" i="28"/>
  <c r="QGS51" i="28"/>
  <c r="QGR51" i="28"/>
  <c r="QGQ51" i="28"/>
  <c r="QGP51" i="28"/>
  <c r="QGO51" i="28"/>
  <c r="QGN51" i="28"/>
  <c r="QGM51" i="28"/>
  <c r="QGL51" i="28"/>
  <c r="QGK51" i="28"/>
  <c r="QGJ51" i="28"/>
  <c r="QGI51" i="28"/>
  <c r="QGH51" i="28"/>
  <c r="QGG51" i="28"/>
  <c r="QGF51" i="28"/>
  <c r="QGE51" i="28"/>
  <c r="QGD51" i="28"/>
  <c r="QGC51" i="28"/>
  <c r="QGB51" i="28"/>
  <c r="QGA51" i="28"/>
  <c r="QFZ51" i="28"/>
  <c r="QFY51" i="28"/>
  <c r="QFX51" i="28"/>
  <c r="QFW51" i="28"/>
  <c r="QFV51" i="28"/>
  <c r="QFU51" i="28"/>
  <c r="QFT51" i="28"/>
  <c r="QFS51" i="28"/>
  <c r="QFR51" i="28"/>
  <c r="QFQ51" i="28"/>
  <c r="QFP51" i="28"/>
  <c r="QFO51" i="28"/>
  <c r="QFN51" i="28"/>
  <c r="QFM51" i="28"/>
  <c r="QFL51" i="28"/>
  <c r="QFK51" i="28"/>
  <c r="QFJ51" i="28"/>
  <c r="QFI51" i="28"/>
  <c r="QFH51" i="28"/>
  <c r="QFG51" i="28"/>
  <c r="QFF51" i="28"/>
  <c r="QFE51" i="28"/>
  <c r="QFD51" i="28"/>
  <c r="QFC51" i="28"/>
  <c r="QFB51" i="28"/>
  <c r="QFA51" i="28"/>
  <c r="QEZ51" i="28"/>
  <c r="QEY51" i="28"/>
  <c r="QEX51" i="28"/>
  <c r="QEW51" i="28"/>
  <c r="QEV51" i="28"/>
  <c r="QEU51" i="28"/>
  <c r="QET51" i="28"/>
  <c r="QES51" i="28"/>
  <c r="QER51" i="28"/>
  <c r="QEQ51" i="28"/>
  <c r="QEP51" i="28"/>
  <c r="QEO51" i="28"/>
  <c r="QEN51" i="28"/>
  <c r="QEM51" i="28"/>
  <c r="QEL51" i="28"/>
  <c r="QEK51" i="28"/>
  <c r="QEJ51" i="28"/>
  <c r="QEI51" i="28"/>
  <c r="QEH51" i="28"/>
  <c r="QEG51" i="28"/>
  <c r="QEF51" i="28"/>
  <c r="QEE51" i="28"/>
  <c r="QED51" i="28"/>
  <c r="QEC51" i="28"/>
  <c r="QEB51" i="28"/>
  <c r="QEA51" i="28"/>
  <c r="QDZ51" i="28"/>
  <c r="QDY51" i="28"/>
  <c r="QDX51" i="28"/>
  <c r="QDW51" i="28"/>
  <c r="QDV51" i="28"/>
  <c r="QDU51" i="28"/>
  <c r="QDT51" i="28"/>
  <c r="QDS51" i="28"/>
  <c r="QDR51" i="28"/>
  <c r="QDQ51" i="28"/>
  <c r="QDP51" i="28"/>
  <c r="QDO51" i="28"/>
  <c r="QDN51" i="28"/>
  <c r="QDM51" i="28"/>
  <c r="QDL51" i="28"/>
  <c r="QDK51" i="28"/>
  <c r="QDJ51" i="28"/>
  <c r="QDI51" i="28"/>
  <c r="QDH51" i="28"/>
  <c r="QDG51" i="28"/>
  <c r="QDF51" i="28"/>
  <c r="QDE51" i="28"/>
  <c r="QDD51" i="28"/>
  <c r="QDC51" i="28"/>
  <c r="QDB51" i="28"/>
  <c r="QDA51" i="28"/>
  <c r="QCZ51" i="28"/>
  <c r="QCY51" i="28"/>
  <c r="QCX51" i="28"/>
  <c r="QCW51" i="28"/>
  <c r="QCV51" i="28"/>
  <c r="QCU51" i="28"/>
  <c r="QCT51" i="28"/>
  <c r="QCS51" i="28"/>
  <c r="QCR51" i="28"/>
  <c r="QCQ51" i="28"/>
  <c r="QCP51" i="28"/>
  <c r="QCO51" i="28"/>
  <c r="QCN51" i="28"/>
  <c r="QCM51" i="28"/>
  <c r="QCL51" i="28"/>
  <c r="QCK51" i="28"/>
  <c r="QCJ51" i="28"/>
  <c r="QCI51" i="28"/>
  <c r="QCH51" i="28"/>
  <c r="QCG51" i="28"/>
  <c r="QCF51" i="28"/>
  <c r="QCE51" i="28"/>
  <c r="QCD51" i="28"/>
  <c r="QCC51" i="28"/>
  <c r="QCB51" i="28"/>
  <c r="QCA51" i="28"/>
  <c r="QBZ51" i="28"/>
  <c r="QBY51" i="28"/>
  <c r="QBX51" i="28"/>
  <c r="QBW51" i="28"/>
  <c r="QBV51" i="28"/>
  <c r="QBU51" i="28"/>
  <c r="QBT51" i="28"/>
  <c r="QBS51" i="28"/>
  <c r="QBR51" i="28"/>
  <c r="QBQ51" i="28"/>
  <c r="QBP51" i="28"/>
  <c r="QBO51" i="28"/>
  <c r="QBN51" i="28"/>
  <c r="QBM51" i="28"/>
  <c r="QBL51" i="28"/>
  <c r="QBK51" i="28"/>
  <c r="QBJ51" i="28"/>
  <c r="QBI51" i="28"/>
  <c r="QBH51" i="28"/>
  <c r="QBG51" i="28"/>
  <c r="QBF51" i="28"/>
  <c r="QBE51" i="28"/>
  <c r="QBD51" i="28"/>
  <c r="QBC51" i="28"/>
  <c r="QBB51" i="28"/>
  <c r="QBA51" i="28"/>
  <c r="QAZ51" i="28"/>
  <c r="QAY51" i="28"/>
  <c r="QAX51" i="28"/>
  <c r="QAW51" i="28"/>
  <c r="QAV51" i="28"/>
  <c r="QAU51" i="28"/>
  <c r="QAT51" i="28"/>
  <c r="QAS51" i="28"/>
  <c r="QAR51" i="28"/>
  <c r="QAQ51" i="28"/>
  <c r="QAP51" i="28"/>
  <c r="QAO51" i="28"/>
  <c r="QAN51" i="28"/>
  <c r="QAM51" i="28"/>
  <c r="QAL51" i="28"/>
  <c r="QAK51" i="28"/>
  <c r="QAJ51" i="28"/>
  <c r="QAI51" i="28"/>
  <c r="QAH51" i="28"/>
  <c r="QAG51" i="28"/>
  <c r="QAF51" i="28"/>
  <c r="QAE51" i="28"/>
  <c r="QAD51" i="28"/>
  <c r="QAC51" i="28"/>
  <c r="QAB51" i="28"/>
  <c r="QAA51" i="28"/>
  <c r="PZZ51" i="28"/>
  <c r="PZY51" i="28"/>
  <c r="PZX51" i="28"/>
  <c r="PZW51" i="28"/>
  <c r="PZV51" i="28"/>
  <c r="PZU51" i="28"/>
  <c r="PZT51" i="28"/>
  <c r="PZS51" i="28"/>
  <c r="PZR51" i="28"/>
  <c r="PZQ51" i="28"/>
  <c r="PZP51" i="28"/>
  <c r="PZO51" i="28"/>
  <c r="PZN51" i="28"/>
  <c r="PZM51" i="28"/>
  <c r="PZL51" i="28"/>
  <c r="PZK51" i="28"/>
  <c r="PZJ51" i="28"/>
  <c r="PZI51" i="28"/>
  <c r="PZH51" i="28"/>
  <c r="PZG51" i="28"/>
  <c r="PZF51" i="28"/>
  <c r="PZE51" i="28"/>
  <c r="PZD51" i="28"/>
  <c r="PZC51" i="28"/>
  <c r="PZB51" i="28"/>
  <c r="PZA51" i="28"/>
  <c r="PYZ51" i="28"/>
  <c r="PYY51" i="28"/>
  <c r="PYX51" i="28"/>
  <c r="PYW51" i="28"/>
  <c r="PYV51" i="28"/>
  <c r="PYU51" i="28"/>
  <c r="PYT51" i="28"/>
  <c r="PYS51" i="28"/>
  <c r="PYR51" i="28"/>
  <c r="PYQ51" i="28"/>
  <c r="PYP51" i="28"/>
  <c r="PYO51" i="28"/>
  <c r="PYN51" i="28"/>
  <c r="PYM51" i="28"/>
  <c r="PYL51" i="28"/>
  <c r="PYK51" i="28"/>
  <c r="PYJ51" i="28"/>
  <c r="PYI51" i="28"/>
  <c r="PYH51" i="28"/>
  <c r="PYG51" i="28"/>
  <c r="PYF51" i="28"/>
  <c r="PYE51" i="28"/>
  <c r="PYD51" i="28"/>
  <c r="PYC51" i="28"/>
  <c r="PYB51" i="28"/>
  <c r="PYA51" i="28"/>
  <c r="PXZ51" i="28"/>
  <c r="PXY51" i="28"/>
  <c r="PXX51" i="28"/>
  <c r="PXW51" i="28"/>
  <c r="PXV51" i="28"/>
  <c r="PXU51" i="28"/>
  <c r="PXT51" i="28"/>
  <c r="PXS51" i="28"/>
  <c r="PXR51" i="28"/>
  <c r="PXQ51" i="28"/>
  <c r="PXP51" i="28"/>
  <c r="PXO51" i="28"/>
  <c r="PXN51" i="28"/>
  <c r="PXM51" i="28"/>
  <c r="PXL51" i="28"/>
  <c r="PXK51" i="28"/>
  <c r="PXJ51" i="28"/>
  <c r="PXI51" i="28"/>
  <c r="PXH51" i="28"/>
  <c r="PXG51" i="28"/>
  <c r="PXF51" i="28"/>
  <c r="PXE51" i="28"/>
  <c r="PXD51" i="28"/>
  <c r="PXC51" i="28"/>
  <c r="PXB51" i="28"/>
  <c r="PXA51" i="28"/>
  <c r="PWZ51" i="28"/>
  <c r="PWY51" i="28"/>
  <c r="PWX51" i="28"/>
  <c r="PWW51" i="28"/>
  <c r="PWV51" i="28"/>
  <c r="PWU51" i="28"/>
  <c r="PWT51" i="28"/>
  <c r="PWS51" i="28"/>
  <c r="PWR51" i="28"/>
  <c r="PWQ51" i="28"/>
  <c r="PWP51" i="28"/>
  <c r="PWO51" i="28"/>
  <c r="PWN51" i="28"/>
  <c r="PWM51" i="28"/>
  <c r="PWL51" i="28"/>
  <c r="PWK51" i="28"/>
  <c r="PWJ51" i="28"/>
  <c r="PWI51" i="28"/>
  <c r="PWH51" i="28"/>
  <c r="PWG51" i="28"/>
  <c r="PWF51" i="28"/>
  <c r="PWE51" i="28"/>
  <c r="PWD51" i="28"/>
  <c r="PWC51" i="28"/>
  <c r="PWB51" i="28"/>
  <c r="PWA51" i="28"/>
  <c r="PVZ51" i="28"/>
  <c r="PVY51" i="28"/>
  <c r="PVX51" i="28"/>
  <c r="PVW51" i="28"/>
  <c r="PVV51" i="28"/>
  <c r="PVU51" i="28"/>
  <c r="PVT51" i="28"/>
  <c r="PVS51" i="28"/>
  <c r="PVR51" i="28"/>
  <c r="PVQ51" i="28"/>
  <c r="PVP51" i="28"/>
  <c r="PVO51" i="28"/>
  <c r="PVN51" i="28"/>
  <c r="PVM51" i="28"/>
  <c r="PVL51" i="28"/>
  <c r="PVK51" i="28"/>
  <c r="PVJ51" i="28"/>
  <c r="PVI51" i="28"/>
  <c r="PVH51" i="28"/>
  <c r="PVG51" i="28"/>
  <c r="PVF51" i="28"/>
  <c r="PVE51" i="28"/>
  <c r="PVD51" i="28"/>
  <c r="PVC51" i="28"/>
  <c r="PVB51" i="28"/>
  <c r="PVA51" i="28"/>
  <c r="PUZ51" i="28"/>
  <c r="PUY51" i="28"/>
  <c r="PUX51" i="28"/>
  <c r="PUW51" i="28"/>
  <c r="PUV51" i="28"/>
  <c r="PUU51" i="28"/>
  <c r="PUT51" i="28"/>
  <c r="PUS51" i="28"/>
  <c r="PUR51" i="28"/>
  <c r="PUQ51" i="28"/>
  <c r="PUP51" i="28"/>
  <c r="PUO51" i="28"/>
  <c r="PUN51" i="28"/>
  <c r="PUM51" i="28"/>
  <c r="PUL51" i="28"/>
  <c r="PUK51" i="28"/>
  <c r="PUJ51" i="28"/>
  <c r="PUI51" i="28"/>
  <c r="PUH51" i="28"/>
  <c r="PUG51" i="28"/>
  <c r="PUF51" i="28"/>
  <c r="PUE51" i="28"/>
  <c r="PUD51" i="28"/>
  <c r="PUC51" i="28"/>
  <c r="PUB51" i="28"/>
  <c r="PUA51" i="28"/>
  <c r="PTZ51" i="28"/>
  <c r="PTY51" i="28"/>
  <c r="PTX51" i="28"/>
  <c r="PTW51" i="28"/>
  <c r="PTV51" i="28"/>
  <c r="PTU51" i="28"/>
  <c r="PTT51" i="28"/>
  <c r="PTS51" i="28"/>
  <c r="PTR51" i="28"/>
  <c r="PTQ51" i="28"/>
  <c r="PTP51" i="28"/>
  <c r="PTO51" i="28"/>
  <c r="PTN51" i="28"/>
  <c r="PTM51" i="28"/>
  <c r="PTL51" i="28"/>
  <c r="PTK51" i="28"/>
  <c r="PTJ51" i="28"/>
  <c r="PTI51" i="28"/>
  <c r="PTH51" i="28"/>
  <c r="PTG51" i="28"/>
  <c r="PTF51" i="28"/>
  <c r="PTE51" i="28"/>
  <c r="PTD51" i="28"/>
  <c r="PTC51" i="28"/>
  <c r="PTB51" i="28"/>
  <c r="PTA51" i="28"/>
  <c r="PSZ51" i="28"/>
  <c r="PSY51" i="28"/>
  <c r="PSX51" i="28"/>
  <c r="PSW51" i="28"/>
  <c r="PSV51" i="28"/>
  <c r="PSU51" i="28"/>
  <c r="PST51" i="28"/>
  <c r="PSS51" i="28"/>
  <c r="PSR51" i="28"/>
  <c r="PSQ51" i="28"/>
  <c r="PSP51" i="28"/>
  <c r="PSO51" i="28"/>
  <c r="PSN51" i="28"/>
  <c r="PSM51" i="28"/>
  <c r="PSL51" i="28"/>
  <c r="PSK51" i="28"/>
  <c r="PSJ51" i="28"/>
  <c r="PSI51" i="28"/>
  <c r="PSH51" i="28"/>
  <c r="PSG51" i="28"/>
  <c r="PSF51" i="28"/>
  <c r="PSE51" i="28"/>
  <c r="PSD51" i="28"/>
  <c r="PSC51" i="28"/>
  <c r="PSB51" i="28"/>
  <c r="PSA51" i="28"/>
  <c r="PRZ51" i="28"/>
  <c r="PRY51" i="28"/>
  <c r="PRX51" i="28"/>
  <c r="PRW51" i="28"/>
  <c r="PRV51" i="28"/>
  <c r="PRU51" i="28"/>
  <c r="PRT51" i="28"/>
  <c r="PRS51" i="28"/>
  <c r="PRR51" i="28"/>
  <c r="PRQ51" i="28"/>
  <c r="PRP51" i="28"/>
  <c r="PRO51" i="28"/>
  <c r="PRN51" i="28"/>
  <c r="PRM51" i="28"/>
  <c r="PRL51" i="28"/>
  <c r="PRK51" i="28"/>
  <c r="PRJ51" i="28"/>
  <c r="PRI51" i="28"/>
  <c r="PRH51" i="28"/>
  <c r="PRG51" i="28"/>
  <c r="PRF51" i="28"/>
  <c r="PRE51" i="28"/>
  <c r="PRD51" i="28"/>
  <c r="PRC51" i="28"/>
  <c r="PRB51" i="28"/>
  <c r="PRA51" i="28"/>
  <c r="PQZ51" i="28"/>
  <c r="PQY51" i="28"/>
  <c r="PQX51" i="28"/>
  <c r="PQW51" i="28"/>
  <c r="PQV51" i="28"/>
  <c r="PQU51" i="28"/>
  <c r="PQT51" i="28"/>
  <c r="PQS51" i="28"/>
  <c r="PQR51" i="28"/>
  <c r="PQQ51" i="28"/>
  <c r="PQP51" i="28"/>
  <c r="PQO51" i="28"/>
  <c r="PQN51" i="28"/>
  <c r="PQM51" i="28"/>
  <c r="PQL51" i="28"/>
  <c r="PQK51" i="28"/>
  <c r="PQJ51" i="28"/>
  <c r="PQI51" i="28"/>
  <c r="PQH51" i="28"/>
  <c r="PQG51" i="28"/>
  <c r="PQF51" i="28"/>
  <c r="PQE51" i="28"/>
  <c r="PQD51" i="28"/>
  <c r="PQC51" i="28"/>
  <c r="PQB51" i="28"/>
  <c r="PQA51" i="28"/>
  <c r="PPZ51" i="28"/>
  <c r="PPY51" i="28"/>
  <c r="PPX51" i="28"/>
  <c r="PPW51" i="28"/>
  <c r="PPV51" i="28"/>
  <c r="PPU51" i="28"/>
  <c r="PPT51" i="28"/>
  <c r="PPS51" i="28"/>
  <c r="PPR51" i="28"/>
  <c r="PPQ51" i="28"/>
  <c r="PPP51" i="28"/>
  <c r="PPO51" i="28"/>
  <c r="PPN51" i="28"/>
  <c r="PPM51" i="28"/>
  <c r="PPL51" i="28"/>
  <c r="PPK51" i="28"/>
  <c r="PPJ51" i="28"/>
  <c r="PPI51" i="28"/>
  <c r="PPH51" i="28"/>
  <c r="PPG51" i="28"/>
  <c r="PPF51" i="28"/>
  <c r="PPE51" i="28"/>
  <c r="PPD51" i="28"/>
  <c r="PPC51" i="28"/>
  <c r="PPB51" i="28"/>
  <c r="PPA51" i="28"/>
  <c r="POZ51" i="28"/>
  <c r="POY51" i="28"/>
  <c r="POX51" i="28"/>
  <c r="POW51" i="28"/>
  <c r="POV51" i="28"/>
  <c r="POU51" i="28"/>
  <c r="POT51" i="28"/>
  <c r="POS51" i="28"/>
  <c r="POR51" i="28"/>
  <c r="POQ51" i="28"/>
  <c r="POP51" i="28"/>
  <c r="POO51" i="28"/>
  <c r="PON51" i="28"/>
  <c r="POM51" i="28"/>
  <c r="POL51" i="28"/>
  <c r="POK51" i="28"/>
  <c r="POJ51" i="28"/>
  <c r="POI51" i="28"/>
  <c r="POH51" i="28"/>
  <c r="POG51" i="28"/>
  <c r="POF51" i="28"/>
  <c r="POE51" i="28"/>
  <c r="POD51" i="28"/>
  <c r="POC51" i="28"/>
  <c r="POB51" i="28"/>
  <c r="POA51" i="28"/>
  <c r="PNZ51" i="28"/>
  <c r="PNY51" i="28"/>
  <c r="PNX51" i="28"/>
  <c r="PNW51" i="28"/>
  <c r="PNV51" i="28"/>
  <c r="PNU51" i="28"/>
  <c r="PNT51" i="28"/>
  <c r="PNS51" i="28"/>
  <c r="PNR51" i="28"/>
  <c r="PNQ51" i="28"/>
  <c r="PNP51" i="28"/>
  <c r="PNO51" i="28"/>
  <c r="PNN51" i="28"/>
  <c r="PNM51" i="28"/>
  <c r="PNL51" i="28"/>
  <c r="PNK51" i="28"/>
  <c r="PNJ51" i="28"/>
  <c r="PNI51" i="28"/>
  <c r="PNH51" i="28"/>
  <c r="PNG51" i="28"/>
  <c r="PNF51" i="28"/>
  <c r="PNE51" i="28"/>
  <c r="PND51" i="28"/>
  <c r="PNC51" i="28"/>
  <c r="PNB51" i="28"/>
  <c r="PNA51" i="28"/>
  <c r="PMZ51" i="28"/>
  <c r="PMY51" i="28"/>
  <c r="PMX51" i="28"/>
  <c r="PMW51" i="28"/>
  <c r="PMV51" i="28"/>
  <c r="PMU51" i="28"/>
  <c r="PMT51" i="28"/>
  <c r="PMS51" i="28"/>
  <c r="PMR51" i="28"/>
  <c r="PMQ51" i="28"/>
  <c r="PMP51" i="28"/>
  <c r="PMO51" i="28"/>
  <c r="PMN51" i="28"/>
  <c r="PMM51" i="28"/>
  <c r="PML51" i="28"/>
  <c r="PMK51" i="28"/>
  <c r="PMJ51" i="28"/>
  <c r="PMI51" i="28"/>
  <c r="PMH51" i="28"/>
  <c r="PMG51" i="28"/>
  <c r="PMF51" i="28"/>
  <c r="PME51" i="28"/>
  <c r="PMD51" i="28"/>
  <c r="PMC51" i="28"/>
  <c r="PMB51" i="28"/>
  <c r="PMA51" i="28"/>
  <c r="PLZ51" i="28"/>
  <c r="PLY51" i="28"/>
  <c r="PLX51" i="28"/>
  <c r="PLW51" i="28"/>
  <c r="PLV51" i="28"/>
  <c r="PLU51" i="28"/>
  <c r="PLT51" i="28"/>
  <c r="PLS51" i="28"/>
  <c r="PLR51" i="28"/>
  <c r="PLQ51" i="28"/>
  <c r="PLP51" i="28"/>
  <c r="PLO51" i="28"/>
  <c r="PLN51" i="28"/>
  <c r="PLM51" i="28"/>
  <c r="PLL51" i="28"/>
  <c r="PLK51" i="28"/>
  <c r="PLJ51" i="28"/>
  <c r="PLI51" i="28"/>
  <c r="PLH51" i="28"/>
  <c r="PLG51" i="28"/>
  <c r="PLF51" i="28"/>
  <c r="PLE51" i="28"/>
  <c r="PLD51" i="28"/>
  <c r="PLC51" i="28"/>
  <c r="PLB51" i="28"/>
  <c r="PLA51" i="28"/>
  <c r="PKZ51" i="28"/>
  <c r="PKY51" i="28"/>
  <c r="PKX51" i="28"/>
  <c r="PKW51" i="28"/>
  <c r="PKV51" i="28"/>
  <c r="PKU51" i="28"/>
  <c r="PKT51" i="28"/>
  <c r="PKS51" i="28"/>
  <c r="PKR51" i="28"/>
  <c r="PKQ51" i="28"/>
  <c r="PKP51" i="28"/>
  <c r="PKO51" i="28"/>
  <c r="PKN51" i="28"/>
  <c r="PKM51" i="28"/>
  <c r="PKL51" i="28"/>
  <c r="PKK51" i="28"/>
  <c r="PKJ51" i="28"/>
  <c r="PKI51" i="28"/>
  <c r="PKH51" i="28"/>
  <c r="PKG51" i="28"/>
  <c r="PKF51" i="28"/>
  <c r="PKE51" i="28"/>
  <c r="PKD51" i="28"/>
  <c r="PKC51" i="28"/>
  <c r="PKB51" i="28"/>
  <c r="PKA51" i="28"/>
  <c r="PJZ51" i="28"/>
  <c r="PJY51" i="28"/>
  <c r="PJX51" i="28"/>
  <c r="PJW51" i="28"/>
  <c r="PJV51" i="28"/>
  <c r="PJU51" i="28"/>
  <c r="PJT51" i="28"/>
  <c r="PJS51" i="28"/>
  <c r="PJR51" i="28"/>
  <c r="PJQ51" i="28"/>
  <c r="PJP51" i="28"/>
  <c r="PJO51" i="28"/>
  <c r="PJN51" i="28"/>
  <c r="PJM51" i="28"/>
  <c r="PJL51" i="28"/>
  <c r="PJK51" i="28"/>
  <c r="PJJ51" i="28"/>
  <c r="PJI51" i="28"/>
  <c r="PJH51" i="28"/>
  <c r="PJG51" i="28"/>
  <c r="PJF51" i="28"/>
  <c r="PJE51" i="28"/>
  <c r="PJD51" i="28"/>
  <c r="PJC51" i="28"/>
  <c r="PJB51" i="28"/>
  <c r="PJA51" i="28"/>
  <c r="PIZ51" i="28"/>
  <c r="PIY51" i="28"/>
  <c r="PIX51" i="28"/>
  <c r="PIW51" i="28"/>
  <c r="PIV51" i="28"/>
  <c r="PIU51" i="28"/>
  <c r="PIT51" i="28"/>
  <c r="PIS51" i="28"/>
  <c r="PIR51" i="28"/>
  <c r="PIQ51" i="28"/>
  <c r="PIP51" i="28"/>
  <c r="PIO51" i="28"/>
  <c r="PIN51" i="28"/>
  <c r="PIM51" i="28"/>
  <c r="PIL51" i="28"/>
  <c r="PIK51" i="28"/>
  <c r="PIJ51" i="28"/>
  <c r="PII51" i="28"/>
  <c r="PIH51" i="28"/>
  <c r="PIG51" i="28"/>
  <c r="PIF51" i="28"/>
  <c r="PIE51" i="28"/>
  <c r="PID51" i="28"/>
  <c r="PIC51" i="28"/>
  <c r="PIB51" i="28"/>
  <c r="PIA51" i="28"/>
  <c r="PHZ51" i="28"/>
  <c r="PHY51" i="28"/>
  <c r="PHX51" i="28"/>
  <c r="PHW51" i="28"/>
  <c r="PHV51" i="28"/>
  <c r="PHU51" i="28"/>
  <c r="PHT51" i="28"/>
  <c r="PHS51" i="28"/>
  <c r="PHR51" i="28"/>
  <c r="PHQ51" i="28"/>
  <c r="PHP51" i="28"/>
  <c r="PHO51" i="28"/>
  <c r="PHN51" i="28"/>
  <c r="PHM51" i="28"/>
  <c r="PHL51" i="28"/>
  <c r="PHK51" i="28"/>
  <c r="PHJ51" i="28"/>
  <c r="PHI51" i="28"/>
  <c r="PHH51" i="28"/>
  <c r="PHG51" i="28"/>
  <c r="PHF51" i="28"/>
  <c r="PHE51" i="28"/>
  <c r="PHD51" i="28"/>
  <c r="PHC51" i="28"/>
  <c r="PHB51" i="28"/>
  <c r="PHA51" i="28"/>
  <c r="PGZ51" i="28"/>
  <c r="PGY51" i="28"/>
  <c r="PGX51" i="28"/>
  <c r="PGW51" i="28"/>
  <c r="PGV51" i="28"/>
  <c r="PGU51" i="28"/>
  <c r="PGT51" i="28"/>
  <c r="PGS51" i="28"/>
  <c r="PGR51" i="28"/>
  <c r="PGQ51" i="28"/>
  <c r="PGP51" i="28"/>
  <c r="PGO51" i="28"/>
  <c r="PGN51" i="28"/>
  <c r="PGM51" i="28"/>
  <c r="PGL51" i="28"/>
  <c r="PGK51" i="28"/>
  <c r="PGJ51" i="28"/>
  <c r="PGI51" i="28"/>
  <c r="PGH51" i="28"/>
  <c r="PGG51" i="28"/>
  <c r="PGF51" i="28"/>
  <c r="PGE51" i="28"/>
  <c r="PGD51" i="28"/>
  <c r="PGC51" i="28"/>
  <c r="PGB51" i="28"/>
  <c r="PGA51" i="28"/>
  <c r="PFZ51" i="28"/>
  <c r="PFY51" i="28"/>
  <c r="PFX51" i="28"/>
  <c r="PFW51" i="28"/>
  <c r="PFV51" i="28"/>
  <c r="PFU51" i="28"/>
  <c r="PFT51" i="28"/>
  <c r="PFS51" i="28"/>
  <c r="PFR51" i="28"/>
  <c r="PFQ51" i="28"/>
  <c r="PFP51" i="28"/>
  <c r="PFO51" i="28"/>
  <c r="PFN51" i="28"/>
  <c r="PFM51" i="28"/>
  <c r="PFL51" i="28"/>
  <c r="PFK51" i="28"/>
  <c r="PFJ51" i="28"/>
  <c r="PFI51" i="28"/>
  <c r="PFH51" i="28"/>
  <c r="PFG51" i="28"/>
  <c r="PFF51" i="28"/>
  <c r="PFE51" i="28"/>
  <c r="PFD51" i="28"/>
  <c r="PFC51" i="28"/>
  <c r="PFB51" i="28"/>
  <c r="PFA51" i="28"/>
  <c r="PEZ51" i="28"/>
  <c r="PEY51" i="28"/>
  <c r="PEX51" i="28"/>
  <c r="PEW51" i="28"/>
  <c r="PEV51" i="28"/>
  <c r="PEU51" i="28"/>
  <c r="PET51" i="28"/>
  <c r="PES51" i="28"/>
  <c r="PER51" i="28"/>
  <c r="PEQ51" i="28"/>
  <c r="PEP51" i="28"/>
  <c r="PEO51" i="28"/>
  <c r="PEN51" i="28"/>
  <c r="PEM51" i="28"/>
  <c r="PEL51" i="28"/>
  <c r="PEK51" i="28"/>
  <c r="PEJ51" i="28"/>
  <c r="PEI51" i="28"/>
  <c r="PEH51" i="28"/>
  <c r="PEG51" i="28"/>
  <c r="PEF51" i="28"/>
  <c r="PEE51" i="28"/>
  <c r="PED51" i="28"/>
  <c r="PEC51" i="28"/>
  <c r="PEB51" i="28"/>
  <c r="PEA51" i="28"/>
  <c r="PDZ51" i="28"/>
  <c r="PDY51" i="28"/>
  <c r="PDX51" i="28"/>
  <c r="PDW51" i="28"/>
  <c r="PDV51" i="28"/>
  <c r="PDU51" i="28"/>
  <c r="PDT51" i="28"/>
  <c r="PDS51" i="28"/>
  <c r="PDR51" i="28"/>
  <c r="PDQ51" i="28"/>
  <c r="PDP51" i="28"/>
  <c r="PDO51" i="28"/>
  <c r="PDN51" i="28"/>
  <c r="PDM51" i="28"/>
  <c r="PDL51" i="28"/>
  <c r="PDK51" i="28"/>
  <c r="PDJ51" i="28"/>
  <c r="PDI51" i="28"/>
  <c r="PDH51" i="28"/>
  <c r="PDG51" i="28"/>
  <c r="PDF51" i="28"/>
  <c r="PDE51" i="28"/>
  <c r="PDD51" i="28"/>
  <c r="PDC51" i="28"/>
  <c r="PDB51" i="28"/>
  <c r="PDA51" i="28"/>
  <c r="PCZ51" i="28"/>
  <c r="PCY51" i="28"/>
  <c r="PCX51" i="28"/>
  <c r="PCW51" i="28"/>
  <c r="PCV51" i="28"/>
  <c r="PCU51" i="28"/>
  <c r="PCT51" i="28"/>
  <c r="PCS51" i="28"/>
  <c r="PCR51" i="28"/>
  <c r="PCQ51" i="28"/>
  <c r="PCP51" i="28"/>
  <c r="PCO51" i="28"/>
  <c r="PCN51" i="28"/>
  <c r="PCM51" i="28"/>
  <c r="PCL51" i="28"/>
  <c r="PCK51" i="28"/>
  <c r="PCJ51" i="28"/>
  <c r="PCI51" i="28"/>
  <c r="PCH51" i="28"/>
  <c r="PCG51" i="28"/>
  <c r="PCF51" i="28"/>
  <c r="PCE51" i="28"/>
  <c r="PCD51" i="28"/>
  <c r="PCC51" i="28"/>
  <c r="PCB51" i="28"/>
  <c r="PCA51" i="28"/>
  <c r="PBZ51" i="28"/>
  <c r="PBY51" i="28"/>
  <c r="PBX51" i="28"/>
  <c r="PBW51" i="28"/>
  <c r="PBV51" i="28"/>
  <c r="PBU51" i="28"/>
  <c r="PBT51" i="28"/>
  <c r="PBS51" i="28"/>
  <c r="PBR51" i="28"/>
  <c r="PBQ51" i="28"/>
  <c r="PBP51" i="28"/>
  <c r="PBO51" i="28"/>
  <c r="PBN51" i="28"/>
  <c r="PBM51" i="28"/>
  <c r="PBL51" i="28"/>
  <c r="PBK51" i="28"/>
  <c r="PBJ51" i="28"/>
  <c r="PBI51" i="28"/>
  <c r="PBH51" i="28"/>
  <c r="PBG51" i="28"/>
  <c r="PBF51" i="28"/>
  <c r="PBE51" i="28"/>
  <c r="PBD51" i="28"/>
  <c r="PBC51" i="28"/>
  <c r="PBB51" i="28"/>
  <c r="PBA51" i="28"/>
  <c r="PAZ51" i="28"/>
  <c r="PAY51" i="28"/>
  <c r="PAX51" i="28"/>
  <c r="PAW51" i="28"/>
  <c r="PAV51" i="28"/>
  <c r="PAU51" i="28"/>
  <c r="PAT51" i="28"/>
  <c r="PAS51" i="28"/>
  <c r="PAR51" i="28"/>
  <c r="PAQ51" i="28"/>
  <c r="PAP51" i="28"/>
  <c r="PAO51" i="28"/>
  <c r="PAN51" i="28"/>
  <c r="PAM51" i="28"/>
  <c r="PAL51" i="28"/>
  <c r="PAK51" i="28"/>
  <c r="PAJ51" i="28"/>
  <c r="PAI51" i="28"/>
  <c r="PAH51" i="28"/>
  <c r="PAG51" i="28"/>
  <c r="PAF51" i="28"/>
  <c r="PAE51" i="28"/>
  <c r="PAD51" i="28"/>
  <c r="PAC51" i="28"/>
  <c r="PAB51" i="28"/>
  <c r="PAA51" i="28"/>
  <c r="OZZ51" i="28"/>
  <c r="OZY51" i="28"/>
  <c r="OZX51" i="28"/>
  <c r="OZW51" i="28"/>
  <c r="OZV51" i="28"/>
  <c r="OZU51" i="28"/>
  <c r="OZT51" i="28"/>
  <c r="OZS51" i="28"/>
  <c r="OZR51" i="28"/>
  <c r="OZQ51" i="28"/>
  <c r="OZP51" i="28"/>
  <c r="OZO51" i="28"/>
  <c r="OZN51" i="28"/>
  <c r="OZM51" i="28"/>
  <c r="OZL51" i="28"/>
  <c r="OZK51" i="28"/>
  <c r="OZJ51" i="28"/>
  <c r="OZI51" i="28"/>
  <c r="OZH51" i="28"/>
  <c r="OZG51" i="28"/>
  <c r="OZF51" i="28"/>
  <c r="OZE51" i="28"/>
  <c r="OZD51" i="28"/>
  <c r="OZC51" i="28"/>
  <c r="OZB51" i="28"/>
  <c r="OZA51" i="28"/>
  <c r="OYZ51" i="28"/>
  <c r="OYY51" i="28"/>
  <c r="OYX51" i="28"/>
  <c r="OYW51" i="28"/>
  <c r="OYV51" i="28"/>
  <c r="OYU51" i="28"/>
  <c r="OYT51" i="28"/>
  <c r="OYS51" i="28"/>
  <c r="OYR51" i="28"/>
  <c r="OYQ51" i="28"/>
  <c r="OYP51" i="28"/>
  <c r="OYO51" i="28"/>
  <c r="OYN51" i="28"/>
  <c r="OYM51" i="28"/>
  <c r="OYL51" i="28"/>
  <c r="OYK51" i="28"/>
  <c r="OYJ51" i="28"/>
  <c r="OYI51" i="28"/>
  <c r="OYH51" i="28"/>
  <c r="OYG51" i="28"/>
  <c r="OYF51" i="28"/>
  <c r="OYE51" i="28"/>
  <c r="OYD51" i="28"/>
  <c r="OYC51" i="28"/>
  <c r="OYB51" i="28"/>
  <c r="OYA51" i="28"/>
  <c r="OXZ51" i="28"/>
  <c r="OXY51" i="28"/>
  <c r="OXX51" i="28"/>
  <c r="OXW51" i="28"/>
  <c r="OXV51" i="28"/>
  <c r="OXU51" i="28"/>
  <c r="OXT51" i="28"/>
  <c r="OXS51" i="28"/>
  <c r="OXR51" i="28"/>
  <c r="OXQ51" i="28"/>
  <c r="OXP51" i="28"/>
  <c r="OXO51" i="28"/>
  <c r="OXN51" i="28"/>
  <c r="OXM51" i="28"/>
  <c r="OXL51" i="28"/>
  <c r="OXK51" i="28"/>
  <c r="OXJ51" i="28"/>
  <c r="OXI51" i="28"/>
  <c r="OXH51" i="28"/>
  <c r="OXG51" i="28"/>
  <c r="OXF51" i="28"/>
  <c r="OXE51" i="28"/>
  <c r="OXD51" i="28"/>
  <c r="OXC51" i="28"/>
  <c r="OXB51" i="28"/>
  <c r="OXA51" i="28"/>
  <c r="OWZ51" i="28"/>
  <c r="OWY51" i="28"/>
  <c r="OWX51" i="28"/>
  <c r="OWW51" i="28"/>
  <c r="OWV51" i="28"/>
  <c r="OWU51" i="28"/>
  <c r="OWT51" i="28"/>
  <c r="OWS51" i="28"/>
  <c r="OWR51" i="28"/>
  <c r="OWQ51" i="28"/>
  <c r="OWP51" i="28"/>
  <c r="OWO51" i="28"/>
  <c r="OWN51" i="28"/>
  <c r="OWM51" i="28"/>
  <c r="OWL51" i="28"/>
  <c r="OWK51" i="28"/>
  <c r="OWJ51" i="28"/>
  <c r="OWI51" i="28"/>
  <c r="OWH51" i="28"/>
  <c r="OWG51" i="28"/>
  <c r="OWF51" i="28"/>
  <c r="OWE51" i="28"/>
  <c r="OWD51" i="28"/>
  <c r="OWC51" i="28"/>
  <c r="OWB51" i="28"/>
  <c r="OWA51" i="28"/>
  <c r="OVZ51" i="28"/>
  <c r="OVY51" i="28"/>
  <c r="OVX51" i="28"/>
  <c r="OVW51" i="28"/>
  <c r="OVV51" i="28"/>
  <c r="OVU51" i="28"/>
  <c r="OVT51" i="28"/>
  <c r="OVS51" i="28"/>
  <c r="OVR51" i="28"/>
  <c r="OVQ51" i="28"/>
  <c r="OVP51" i="28"/>
  <c r="OVO51" i="28"/>
  <c r="OVN51" i="28"/>
  <c r="OVM51" i="28"/>
  <c r="OVL51" i="28"/>
  <c r="OVK51" i="28"/>
  <c r="OVJ51" i="28"/>
  <c r="OVI51" i="28"/>
  <c r="OVH51" i="28"/>
  <c r="OVG51" i="28"/>
  <c r="OVF51" i="28"/>
  <c r="OVE51" i="28"/>
  <c r="OVD51" i="28"/>
  <c r="OVC51" i="28"/>
  <c r="OVB51" i="28"/>
  <c r="OVA51" i="28"/>
  <c r="OUZ51" i="28"/>
  <c r="OUY51" i="28"/>
  <c r="OUX51" i="28"/>
  <c r="OUW51" i="28"/>
  <c r="OUV51" i="28"/>
  <c r="OUU51" i="28"/>
  <c r="OUT51" i="28"/>
  <c r="OUS51" i="28"/>
  <c r="OUR51" i="28"/>
  <c r="OUQ51" i="28"/>
  <c r="OUP51" i="28"/>
  <c r="OUO51" i="28"/>
  <c r="OUN51" i="28"/>
  <c r="OUM51" i="28"/>
  <c r="OUL51" i="28"/>
  <c r="OUK51" i="28"/>
  <c r="OUJ51" i="28"/>
  <c r="OUI51" i="28"/>
  <c r="OUH51" i="28"/>
  <c r="OUG51" i="28"/>
  <c r="OUF51" i="28"/>
  <c r="OUE51" i="28"/>
  <c r="OUD51" i="28"/>
  <c r="OUC51" i="28"/>
  <c r="OUB51" i="28"/>
  <c r="OUA51" i="28"/>
  <c r="OTZ51" i="28"/>
  <c r="OTY51" i="28"/>
  <c r="OTX51" i="28"/>
  <c r="OTW51" i="28"/>
  <c r="OTV51" i="28"/>
  <c r="OTU51" i="28"/>
  <c r="OTT51" i="28"/>
  <c r="OTS51" i="28"/>
  <c r="OTR51" i="28"/>
  <c r="OTQ51" i="28"/>
  <c r="OTP51" i="28"/>
  <c r="OTO51" i="28"/>
  <c r="OTN51" i="28"/>
  <c r="OTM51" i="28"/>
  <c r="OTL51" i="28"/>
  <c r="OTK51" i="28"/>
  <c r="OTJ51" i="28"/>
  <c r="OTI51" i="28"/>
  <c r="OTH51" i="28"/>
  <c r="OTG51" i="28"/>
  <c r="OTF51" i="28"/>
  <c r="OTE51" i="28"/>
  <c r="OTD51" i="28"/>
  <c r="OTC51" i="28"/>
  <c r="OTB51" i="28"/>
  <c r="OTA51" i="28"/>
  <c r="OSZ51" i="28"/>
  <c r="OSY51" i="28"/>
  <c r="OSX51" i="28"/>
  <c r="OSW51" i="28"/>
  <c r="OSV51" i="28"/>
  <c r="OSU51" i="28"/>
  <c r="OST51" i="28"/>
  <c r="OSS51" i="28"/>
  <c r="OSR51" i="28"/>
  <c r="OSQ51" i="28"/>
  <c r="OSP51" i="28"/>
  <c r="OSO51" i="28"/>
  <c r="OSN51" i="28"/>
  <c r="OSM51" i="28"/>
  <c r="OSL51" i="28"/>
  <c r="OSK51" i="28"/>
  <c r="OSJ51" i="28"/>
  <c r="OSI51" i="28"/>
  <c r="OSH51" i="28"/>
  <c r="OSG51" i="28"/>
  <c r="OSF51" i="28"/>
  <c r="OSE51" i="28"/>
  <c r="OSD51" i="28"/>
  <c r="OSC51" i="28"/>
  <c r="OSB51" i="28"/>
  <c r="OSA51" i="28"/>
  <c r="ORZ51" i="28"/>
  <c r="ORY51" i="28"/>
  <c r="ORX51" i="28"/>
  <c r="ORW51" i="28"/>
  <c r="ORV51" i="28"/>
  <c r="ORU51" i="28"/>
  <c r="ORT51" i="28"/>
  <c r="ORS51" i="28"/>
  <c r="ORR51" i="28"/>
  <c r="ORQ51" i="28"/>
  <c r="ORP51" i="28"/>
  <c r="ORO51" i="28"/>
  <c r="ORN51" i="28"/>
  <c r="ORM51" i="28"/>
  <c r="ORL51" i="28"/>
  <c r="ORK51" i="28"/>
  <c r="ORJ51" i="28"/>
  <c r="ORI51" i="28"/>
  <c r="ORH51" i="28"/>
  <c r="ORG51" i="28"/>
  <c r="ORF51" i="28"/>
  <c r="ORE51" i="28"/>
  <c r="ORD51" i="28"/>
  <c r="ORC51" i="28"/>
  <c r="ORB51" i="28"/>
  <c r="ORA51" i="28"/>
  <c r="OQZ51" i="28"/>
  <c r="OQY51" i="28"/>
  <c r="OQX51" i="28"/>
  <c r="OQW51" i="28"/>
  <c r="OQV51" i="28"/>
  <c r="OQU51" i="28"/>
  <c r="OQT51" i="28"/>
  <c r="OQS51" i="28"/>
  <c r="OQR51" i="28"/>
  <c r="OQQ51" i="28"/>
  <c r="OQP51" i="28"/>
  <c r="OQO51" i="28"/>
  <c r="OQN51" i="28"/>
  <c r="OQM51" i="28"/>
  <c r="OQL51" i="28"/>
  <c r="OQK51" i="28"/>
  <c r="OQJ51" i="28"/>
  <c r="OQI51" i="28"/>
  <c r="OQH51" i="28"/>
  <c r="OQG51" i="28"/>
  <c r="OQF51" i="28"/>
  <c r="OQE51" i="28"/>
  <c r="OQD51" i="28"/>
  <c r="OQC51" i="28"/>
  <c r="OQB51" i="28"/>
  <c r="OQA51" i="28"/>
  <c r="OPZ51" i="28"/>
  <c r="OPY51" i="28"/>
  <c r="OPX51" i="28"/>
  <c r="OPW51" i="28"/>
  <c r="OPV51" i="28"/>
  <c r="OPU51" i="28"/>
  <c r="OPT51" i="28"/>
  <c r="OPS51" i="28"/>
  <c r="OPR51" i="28"/>
  <c r="OPQ51" i="28"/>
  <c r="OPP51" i="28"/>
  <c r="OPO51" i="28"/>
  <c r="OPN51" i="28"/>
  <c r="OPM51" i="28"/>
  <c r="OPL51" i="28"/>
  <c r="OPK51" i="28"/>
  <c r="OPJ51" i="28"/>
  <c r="OPI51" i="28"/>
  <c r="OPH51" i="28"/>
  <c r="OPG51" i="28"/>
  <c r="OPF51" i="28"/>
  <c r="OPE51" i="28"/>
  <c r="OPD51" i="28"/>
  <c r="OPC51" i="28"/>
  <c r="OPB51" i="28"/>
  <c r="OPA51" i="28"/>
  <c r="OOZ51" i="28"/>
  <c r="OOY51" i="28"/>
  <c r="OOX51" i="28"/>
  <c r="OOW51" i="28"/>
  <c r="OOV51" i="28"/>
  <c r="OOU51" i="28"/>
  <c r="OOT51" i="28"/>
  <c r="OOS51" i="28"/>
  <c r="OOR51" i="28"/>
  <c r="OOQ51" i="28"/>
  <c r="OOP51" i="28"/>
  <c r="OOO51" i="28"/>
  <c r="OON51" i="28"/>
  <c r="OOM51" i="28"/>
  <c r="OOL51" i="28"/>
  <c r="OOK51" i="28"/>
  <c r="OOJ51" i="28"/>
  <c r="OOI51" i="28"/>
  <c r="OOH51" i="28"/>
  <c r="OOG51" i="28"/>
  <c r="OOF51" i="28"/>
  <c r="OOE51" i="28"/>
  <c r="OOD51" i="28"/>
  <c r="OOC51" i="28"/>
  <c r="OOB51" i="28"/>
  <c r="OOA51" i="28"/>
  <c r="ONZ51" i="28"/>
  <c r="ONY51" i="28"/>
  <c r="ONX51" i="28"/>
  <c r="ONW51" i="28"/>
  <c r="ONV51" i="28"/>
  <c r="ONU51" i="28"/>
  <c r="ONT51" i="28"/>
  <c r="ONS51" i="28"/>
  <c r="ONR51" i="28"/>
  <c r="ONQ51" i="28"/>
  <c r="ONP51" i="28"/>
  <c r="ONO51" i="28"/>
  <c r="ONN51" i="28"/>
  <c r="ONM51" i="28"/>
  <c r="ONL51" i="28"/>
  <c r="ONK51" i="28"/>
  <c r="ONJ51" i="28"/>
  <c r="ONI51" i="28"/>
  <c r="ONH51" i="28"/>
  <c r="ONG51" i="28"/>
  <c r="ONF51" i="28"/>
  <c r="ONE51" i="28"/>
  <c r="OND51" i="28"/>
  <c r="ONC51" i="28"/>
  <c r="ONB51" i="28"/>
  <c r="ONA51" i="28"/>
  <c r="OMZ51" i="28"/>
  <c r="OMY51" i="28"/>
  <c r="OMX51" i="28"/>
  <c r="OMW51" i="28"/>
  <c r="OMV51" i="28"/>
  <c r="OMU51" i="28"/>
  <c r="OMT51" i="28"/>
  <c r="OMS51" i="28"/>
  <c r="OMR51" i="28"/>
  <c r="OMQ51" i="28"/>
  <c r="OMP51" i="28"/>
  <c r="OMO51" i="28"/>
  <c r="OMN51" i="28"/>
  <c r="OMM51" i="28"/>
  <c r="OML51" i="28"/>
  <c r="OMK51" i="28"/>
  <c r="OMJ51" i="28"/>
  <c r="OMI51" i="28"/>
  <c r="OMH51" i="28"/>
  <c r="OMG51" i="28"/>
  <c r="OMF51" i="28"/>
  <c r="OME51" i="28"/>
  <c r="OMD51" i="28"/>
  <c r="OMC51" i="28"/>
  <c r="OMB51" i="28"/>
  <c r="OMA51" i="28"/>
  <c r="OLZ51" i="28"/>
  <c r="OLY51" i="28"/>
  <c r="OLX51" i="28"/>
  <c r="OLW51" i="28"/>
  <c r="OLV51" i="28"/>
  <c r="OLU51" i="28"/>
  <c r="OLT51" i="28"/>
  <c r="OLS51" i="28"/>
  <c r="OLR51" i="28"/>
  <c r="OLQ51" i="28"/>
  <c r="OLP51" i="28"/>
  <c r="OLO51" i="28"/>
  <c r="OLN51" i="28"/>
  <c r="OLM51" i="28"/>
  <c r="OLL51" i="28"/>
  <c r="OLK51" i="28"/>
  <c r="OLJ51" i="28"/>
  <c r="OLI51" i="28"/>
  <c r="OLH51" i="28"/>
  <c r="OLG51" i="28"/>
  <c r="OLF51" i="28"/>
  <c r="OLE51" i="28"/>
  <c r="OLD51" i="28"/>
  <c r="OLC51" i="28"/>
  <c r="OLB51" i="28"/>
  <c r="OLA51" i="28"/>
  <c r="OKZ51" i="28"/>
  <c r="OKY51" i="28"/>
  <c r="OKX51" i="28"/>
  <c r="OKW51" i="28"/>
  <c r="OKV51" i="28"/>
  <c r="OKU51" i="28"/>
  <c r="OKT51" i="28"/>
  <c r="OKS51" i="28"/>
  <c r="OKR51" i="28"/>
  <c r="OKQ51" i="28"/>
  <c r="OKP51" i="28"/>
  <c r="OKO51" i="28"/>
  <c r="OKN51" i="28"/>
  <c r="OKM51" i="28"/>
  <c r="OKL51" i="28"/>
  <c r="OKK51" i="28"/>
  <c r="OKJ51" i="28"/>
  <c r="OKI51" i="28"/>
  <c r="OKH51" i="28"/>
  <c r="OKG51" i="28"/>
  <c r="OKF51" i="28"/>
  <c r="OKE51" i="28"/>
  <c r="OKD51" i="28"/>
  <c r="OKC51" i="28"/>
  <c r="OKB51" i="28"/>
  <c r="OKA51" i="28"/>
  <c r="OJZ51" i="28"/>
  <c r="OJY51" i="28"/>
  <c r="OJX51" i="28"/>
  <c r="OJW51" i="28"/>
  <c r="OJV51" i="28"/>
  <c r="OJU51" i="28"/>
  <c r="OJT51" i="28"/>
  <c r="OJS51" i="28"/>
  <c r="OJR51" i="28"/>
  <c r="OJQ51" i="28"/>
  <c r="OJP51" i="28"/>
  <c r="OJO51" i="28"/>
  <c r="OJN51" i="28"/>
  <c r="OJM51" i="28"/>
  <c r="OJL51" i="28"/>
  <c r="OJK51" i="28"/>
  <c r="OJJ51" i="28"/>
  <c r="OJI51" i="28"/>
  <c r="OJH51" i="28"/>
  <c r="OJG51" i="28"/>
  <c r="OJF51" i="28"/>
  <c r="OJE51" i="28"/>
  <c r="OJD51" i="28"/>
  <c r="OJC51" i="28"/>
  <c r="OJB51" i="28"/>
  <c r="OJA51" i="28"/>
  <c r="OIZ51" i="28"/>
  <c r="OIY51" i="28"/>
  <c r="OIX51" i="28"/>
  <c r="OIW51" i="28"/>
  <c r="OIV51" i="28"/>
  <c r="OIU51" i="28"/>
  <c r="OIT51" i="28"/>
  <c r="OIS51" i="28"/>
  <c r="OIR51" i="28"/>
  <c r="OIQ51" i="28"/>
  <c r="OIP51" i="28"/>
  <c r="OIO51" i="28"/>
  <c r="OIN51" i="28"/>
  <c r="OIM51" i="28"/>
  <c r="OIL51" i="28"/>
  <c r="OIK51" i="28"/>
  <c r="OIJ51" i="28"/>
  <c r="OII51" i="28"/>
  <c r="OIH51" i="28"/>
  <c r="OIG51" i="28"/>
  <c r="OIF51" i="28"/>
  <c r="OIE51" i="28"/>
  <c r="OID51" i="28"/>
  <c r="OIC51" i="28"/>
  <c r="OIB51" i="28"/>
  <c r="OIA51" i="28"/>
  <c r="OHZ51" i="28"/>
  <c r="OHY51" i="28"/>
  <c r="OHX51" i="28"/>
  <c r="OHW51" i="28"/>
  <c r="OHV51" i="28"/>
  <c r="OHU51" i="28"/>
  <c r="OHT51" i="28"/>
  <c r="OHS51" i="28"/>
  <c r="OHR51" i="28"/>
  <c r="OHQ51" i="28"/>
  <c r="OHP51" i="28"/>
  <c r="OHO51" i="28"/>
  <c r="OHN51" i="28"/>
  <c r="OHM51" i="28"/>
  <c r="OHL51" i="28"/>
  <c r="OHK51" i="28"/>
  <c r="OHJ51" i="28"/>
  <c r="OHI51" i="28"/>
  <c r="OHH51" i="28"/>
  <c r="OHG51" i="28"/>
  <c r="OHF51" i="28"/>
  <c r="OHE51" i="28"/>
  <c r="OHD51" i="28"/>
  <c r="OHC51" i="28"/>
  <c r="OHB51" i="28"/>
  <c r="OHA51" i="28"/>
  <c r="OGZ51" i="28"/>
  <c r="OGY51" i="28"/>
  <c r="OGX51" i="28"/>
  <c r="OGW51" i="28"/>
  <c r="OGV51" i="28"/>
  <c r="OGU51" i="28"/>
  <c r="OGT51" i="28"/>
  <c r="OGS51" i="28"/>
  <c r="OGR51" i="28"/>
  <c r="OGQ51" i="28"/>
  <c r="OGP51" i="28"/>
  <c r="OGO51" i="28"/>
  <c r="OGN51" i="28"/>
  <c r="OGM51" i="28"/>
  <c r="OGL51" i="28"/>
  <c r="OGK51" i="28"/>
  <c r="OGJ51" i="28"/>
  <c r="OGI51" i="28"/>
  <c r="OGH51" i="28"/>
  <c r="OGG51" i="28"/>
  <c r="OGF51" i="28"/>
  <c r="OGE51" i="28"/>
  <c r="OGD51" i="28"/>
  <c r="OGC51" i="28"/>
  <c r="OGB51" i="28"/>
  <c r="OGA51" i="28"/>
  <c r="OFZ51" i="28"/>
  <c r="OFY51" i="28"/>
  <c r="OFX51" i="28"/>
  <c r="OFW51" i="28"/>
  <c r="OFV51" i="28"/>
  <c r="OFU51" i="28"/>
  <c r="OFT51" i="28"/>
  <c r="OFS51" i="28"/>
  <c r="OFR51" i="28"/>
  <c r="OFQ51" i="28"/>
  <c r="OFP51" i="28"/>
  <c r="OFO51" i="28"/>
  <c r="OFN51" i="28"/>
  <c r="OFM51" i="28"/>
  <c r="OFL51" i="28"/>
  <c r="OFK51" i="28"/>
  <c r="OFJ51" i="28"/>
  <c r="OFI51" i="28"/>
  <c r="OFH51" i="28"/>
  <c r="OFG51" i="28"/>
  <c r="OFF51" i="28"/>
  <c r="OFE51" i="28"/>
  <c r="OFD51" i="28"/>
  <c r="OFC51" i="28"/>
  <c r="OFB51" i="28"/>
  <c r="OFA51" i="28"/>
  <c r="OEZ51" i="28"/>
  <c r="OEY51" i="28"/>
  <c r="OEX51" i="28"/>
  <c r="OEW51" i="28"/>
  <c r="OEV51" i="28"/>
  <c r="OEU51" i="28"/>
  <c r="OET51" i="28"/>
  <c r="OES51" i="28"/>
  <c r="OER51" i="28"/>
  <c r="OEQ51" i="28"/>
  <c r="OEP51" i="28"/>
  <c r="OEO51" i="28"/>
  <c r="OEN51" i="28"/>
  <c r="OEM51" i="28"/>
  <c r="OEL51" i="28"/>
  <c r="OEK51" i="28"/>
  <c r="OEJ51" i="28"/>
  <c r="OEI51" i="28"/>
  <c r="OEH51" i="28"/>
  <c r="OEG51" i="28"/>
  <c r="OEF51" i="28"/>
  <c r="OEE51" i="28"/>
  <c r="OED51" i="28"/>
  <c r="OEC51" i="28"/>
  <c r="OEB51" i="28"/>
  <c r="OEA51" i="28"/>
  <c r="ODZ51" i="28"/>
  <c r="ODY51" i="28"/>
  <c r="ODX51" i="28"/>
  <c r="ODW51" i="28"/>
  <c r="ODV51" i="28"/>
  <c r="ODU51" i="28"/>
  <c r="ODT51" i="28"/>
  <c r="ODS51" i="28"/>
  <c r="ODR51" i="28"/>
  <c r="ODQ51" i="28"/>
  <c r="ODP51" i="28"/>
  <c r="ODO51" i="28"/>
  <c r="ODN51" i="28"/>
  <c r="ODM51" i="28"/>
  <c r="ODL51" i="28"/>
  <c r="ODK51" i="28"/>
  <c r="ODJ51" i="28"/>
  <c r="ODI51" i="28"/>
  <c r="ODH51" i="28"/>
  <c r="ODG51" i="28"/>
  <c r="ODF51" i="28"/>
  <c r="ODE51" i="28"/>
  <c r="ODD51" i="28"/>
  <c r="ODC51" i="28"/>
  <c r="ODB51" i="28"/>
  <c r="ODA51" i="28"/>
  <c r="OCZ51" i="28"/>
  <c r="OCY51" i="28"/>
  <c r="OCX51" i="28"/>
  <c r="OCW51" i="28"/>
  <c r="OCV51" i="28"/>
  <c r="OCU51" i="28"/>
  <c r="OCT51" i="28"/>
  <c r="OCS51" i="28"/>
  <c r="OCR51" i="28"/>
  <c r="OCQ51" i="28"/>
  <c r="OCP51" i="28"/>
  <c r="OCO51" i="28"/>
  <c r="OCN51" i="28"/>
  <c r="OCM51" i="28"/>
  <c r="OCL51" i="28"/>
  <c r="OCK51" i="28"/>
  <c r="OCJ51" i="28"/>
  <c r="OCI51" i="28"/>
  <c r="OCH51" i="28"/>
  <c r="OCG51" i="28"/>
  <c r="OCF51" i="28"/>
  <c r="OCE51" i="28"/>
  <c r="OCD51" i="28"/>
  <c r="OCC51" i="28"/>
  <c r="OCB51" i="28"/>
  <c r="OCA51" i="28"/>
  <c r="OBZ51" i="28"/>
  <c r="OBY51" i="28"/>
  <c r="OBX51" i="28"/>
  <c r="OBW51" i="28"/>
  <c r="OBV51" i="28"/>
  <c r="OBU51" i="28"/>
  <c r="OBT51" i="28"/>
  <c r="OBS51" i="28"/>
  <c r="OBR51" i="28"/>
  <c r="OBQ51" i="28"/>
  <c r="OBP51" i="28"/>
  <c r="OBO51" i="28"/>
  <c r="OBN51" i="28"/>
  <c r="OBM51" i="28"/>
  <c r="OBL51" i="28"/>
  <c r="OBK51" i="28"/>
  <c r="OBJ51" i="28"/>
  <c r="OBI51" i="28"/>
  <c r="OBH51" i="28"/>
  <c r="OBG51" i="28"/>
  <c r="OBF51" i="28"/>
  <c r="OBE51" i="28"/>
  <c r="OBD51" i="28"/>
  <c r="OBC51" i="28"/>
  <c r="OBB51" i="28"/>
  <c r="OBA51" i="28"/>
  <c r="OAZ51" i="28"/>
  <c r="OAY51" i="28"/>
  <c r="OAX51" i="28"/>
  <c r="OAW51" i="28"/>
  <c r="OAV51" i="28"/>
  <c r="OAU51" i="28"/>
  <c r="OAT51" i="28"/>
  <c r="OAS51" i="28"/>
  <c r="OAR51" i="28"/>
  <c r="OAQ51" i="28"/>
  <c r="OAP51" i="28"/>
  <c r="OAO51" i="28"/>
  <c r="OAN51" i="28"/>
  <c r="OAM51" i="28"/>
  <c r="OAL51" i="28"/>
  <c r="OAK51" i="28"/>
  <c r="OAJ51" i="28"/>
  <c r="OAI51" i="28"/>
  <c r="OAH51" i="28"/>
  <c r="OAG51" i="28"/>
  <c r="OAF51" i="28"/>
  <c r="OAE51" i="28"/>
  <c r="OAD51" i="28"/>
  <c r="OAC51" i="28"/>
  <c r="OAB51" i="28"/>
  <c r="OAA51" i="28"/>
  <c r="NZZ51" i="28"/>
  <c r="NZY51" i="28"/>
  <c r="NZX51" i="28"/>
  <c r="NZW51" i="28"/>
  <c r="NZV51" i="28"/>
  <c r="NZU51" i="28"/>
  <c r="NZT51" i="28"/>
  <c r="NZS51" i="28"/>
  <c r="NZR51" i="28"/>
  <c r="NZQ51" i="28"/>
  <c r="NZP51" i="28"/>
  <c r="NZO51" i="28"/>
  <c r="NZN51" i="28"/>
  <c r="NZM51" i="28"/>
  <c r="NZL51" i="28"/>
  <c r="NZK51" i="28"/>
  <c r="NZJ51" i="28"/>
  <c r="NZI51" i="28"/>
  <c r="NZH51" i="28"/>
  <c r="NZG51" i="28"/>
  <c r="NZF51" i="28"/>
  <c r="NZE51" i="28"/>
  <c r="NZD51" i="28"/>
  <c r="NZC51" i="28"/>
  <c r="NZB51" i="28"/>
  <c r="NZA51" i="28"/>
  <c r="NYZ51" i="28"/>
  <c r="NYY51" i="28"/>
  <c r="NYX51" i="28"/>
  <c r="NYW51" i="28"/>
  <c r="NYV51" i="28"/>
  <c r="NYU51" i="28"/>
  <c r="NYT51" i="28"/>
  <c r="NYS51" i="28"/>
  <c r="NYR51" i="28"/>
  <c r="NYQ51" i="28"/>
  <c r="NYP51" i="28"/>
  <c r="NYO51" i="28"/>
  <c r="NYN51" i="28"/>
  <c r="NYM51" i="28"/>
  <c r="NYL51" i="28"/>
  <c r="NYK51" i="28"/>
  <c r="NYJ51" i="28"/>
  <c r="NYI51" i="28"/>
  <c r="NYH51" i="28"/>
  <c r="NYG51" i="28"/>
  <c r="NYF51" i="28"/>
  <c r="NYE51" i="28"/>
  <c r="NYD51" i="28"/>
  <c r="NYC51" i="28"/>
  <c r="NYB51" i="28"/>
  <c r="NYA51" i="28"/>
  <c r="NXZ51" i="28"/>
  <c r="NXY51" i="28"/>
  <c r="NXX51" i="28"/>
  <c r="NXW51" i="28"/>
  <c r="NXV51" i="28"/>
  <c r="NXU51" i="28"/>
  <c r="NXT51" i="28"/>
  <c r="NXS51" i="28"/>
  <c r="NXR51" i="28"/>
  <c r="NXQ51" i="28"/>
  <c r="NXP51" i="28"/>
  <c r="NXO51" i="28"/>
  <c r="NXN51" i="28"/>
  <c r="NXM51" i="28"/>
  <c r="NXL51" i="28"/>
  <c r="NXK51" i="28"/>
  <c r="NXJ51" i="28"/>
  <c r="NXI51" i="28"/>
  <c r="NXH51" i="28"/>
  <c r="NXG51" i="28"/>
  <c r="NXF51" i="28"/>
  <c r="NXE51" i="28"/>
  <c r="NXD51" i="28"/>
  <c r="NXC51" i="28"/>
  <c r="NXB51" i="28"/>
  <c r="NXA51" i="28"/>
  <c r="NWZ51" i="28"/>
  <c r="NWY51" i="28"/>
  <c r="NWX51" i="28"/>
  <c r="NWW51" i="28"/>
  <c r="NWV51" i="28"/>
  <c r="NWU51" i="28"/>
  <c r="NWT51" i="28"/>
  <c r="NWS51" i="28"/>
  <c r="NWR51" i="28"/>
  <c r="NWQ51" i="28"/>
  <c r="NWP51" i="28"/>
  <c r="NWO51" i="28"/>
  <c r="NWN51" i="28"/>
  <c r="NWM51" i="28"/>
  <c r="NWL51" i="28"/>
  <c r="NWK51" i="28"/>
  <c r="NWJ51" i="28"/>
  <c r="NWI51" i="28"/>
  <c r="NWH51" i="28"/>
  <c r="NWG51" i="28"/>
  <c r="NWF51" i="28"/>
  <c r="NWE51" i="28"/>
  <c r="NWD51" i="28"/>
  <c r="NWC51" i="28"/>
  <c r="NWB51" i="28"/>
  <c r="NWA51" i="28"/>
  <c r="NVZ51" i="28"/>
  <c r="NVY51" i="28"/>
  <c r="NVX51" i="28"/>
  <c r="NVW51" i="28"/>
  <c r="NVV51" i="28"/>
  <c r="NVU51" i="28"/>
  <c r="NVT51" i="28"/>
  <c r="NVS51" i="28"/>
  <c r="NVR51" i="28"/>
  <c r="NVQ51" i="28"/>
  <c r="NVP51" i="28"/>
  <c r="NVO51" i="28"/>
  <c r="NVN51" i="28"/>
  <c r="NVM51" i="28"/>
  <c r="NVL51" i="28"/>
  <c r="NVK51" i="28"/>
  <c r="NVJ51" i="28"/>
  <c r="NVI51" i="28"/>
  <c r="NVH51" i="28"/>
  <c r="NVG51" i="28"/>
  <c r="NVF51" i="28"/>
  <c r="NVE51" i="28"/>
  <c r="NVD51" i="28"/>
  <c r="NVC51" i="28"/>
  <c r="NVB51" i="28"/>
  <c r="NVA51" i="28"/>
  <c r="NUZ51" i="28"/>
  <c r="NUY51" i="28"/>
  <c r="NUX51" i="28"/>
  <c r="NUW51" i="28"/>
  <c r="NUV51" i="28"/>
  <c r="NUU51" i="28"/>
  <c r="NUT51" i="28"/>
  <c r="NUS51" i="28"/>
  <c r="NUR51" i="28"/>
  <c r="NUQ51" i="28"/>
  <c r="NUP51" i="28"/>
  <c r="NUO51" i="28"/>
  <c r="NUN51" i="28"/>
  <c r="NUM51" i="28"/>
  <c r="NUL51" i="28"/>
  <c r="NUK51" i="28"/>
  <c r="NUJ51" i="28"/>
  <c r="NUI51" i="28"/>
  <c r="NUH51" i="28"/>
  <c r="NUG51" i="28"/>
  <c r="NUF51" i="28"/>
  <c r="NUE51" i="28"/>
  <c r="NUD51" i="28"/>
  <c r="NUC51" i="28"/>
  <c r="NUB51" i="28"/>
  <c r="NUA51" i="28"/>
  <c r="NTZ51" i="28"/>
  <c r="NTY51" i="28"/>
  <c r="NTX51" i="28"/>
  <c r="NTW51" i="28"/>
  <c r="NTV51" i="28"/>
  <c r="NTU51" i="28"/>
  <c r="NTT51" i="28"/>
  <c r="NTS51" i="28"/>
  <c r="NTR51" i="28"/>
  <c r="NTQ51" i="28"/>
  <c r="NTP51" i="28"/>
  <c r="NTO51" i="28"/>
  <c r="NTN51" i="28"/>
  <c r="NTM51" i="28"/>
  <c r="NTL51" i="28"/>
  <c r="NTK51" i="28"/>
  <c r="NTJ51" i="28"/>
  <c r="NTI51" i="28"/>
  <c r="NTH51" i="28"/>
  <c r="NTG51" i="28"/>
  <c r="NTF51" i="28"/>
  <c r="NTE51" i="28"/>
  <c r="NTD51" i="28"/>
  <c r="NTC51" i="28"/>
  <c r="NTB51" i="28"/>
  <c r="NTA51" i="28"/>
  <c r="NSZ51" i="28"/>
  <c r="NSY51" i="28"/>
  <c r="NSX51" i="28"/>
  <c r="NSW51" i="28"/>
  <c r="NSV51" i="28"/>
  <c r="NSU51" i="28"/>
  <c r="NST51" i="28"/>
  <c r="NSS51" i="28"/>
  <c r="NSR51" i="28"/>
  <c r="NSQ51" i="28"/>
  <c r="NSP51" i="28"/>
  <c r="NSO51" i="28"/>
  <c r="NSN51" i="28"/>
  <c r="NSM51" i="28"/>
  <c r="NSL51" i="28"/>
  <c r="NSK51" i="28"/>
  <c r="NSJ51" i="28"/>
  <c r="NSI51" i="28"/>
  <c r="NSH51" i="28"/>
  <c r="NSG51" i="28"/>
  <c r="NSF51" i="28"/>
  <c r="NSE51" i="28"/>
  <c r="NSD51" i="28"/>
  <c r="NSC51" i="28"/>
  <c r="NSB51" i="28"/>
  <c r="NSA51" i="28"/>
  <c r="NRZ51" i="28"/>
  <c r="NRY51" i="28"/>
  <c r="NRX51" i="28"/>
  <c r="NRW51" i="28"/>
  <c r="NRV51" i="28"/>
  <c r="NRU51" i="28"/>
  <c r="NRT51" i="28"/>
  <c r="NRS51" i="28"/>
  <c r="NRR51" i="28"/>
  <c r="NRQ51" i="28"/>
  <c r="NRP51" i="28"/>
  <c r="NRO51" i="28"/>
  <c r="NRN51" i="28"/>
  <c r="NRM51" i="28"/>
  <c r="NRL51" i="28"/>
  <c r="NRK51" i="28"/>
  <c r="NRJ51" i="28"/>
  <c r="NRI51" i="28"/>
  <c r="NRH51" i="28"/>
  <c r="NRG51" i="28"/>
  <c r="NRF51" i="28"/>
  <c r="NRE51" i="28"/>
  <c r="NRD51" i="28"/>
  <c r="NRC51" i="28"/>
  <c r="NRB51" i="28"/>
  <c r="NRA51" i="28"/>
  <c r="NQZ51" i="28"/>
  <c r="NQY51" i="28"/>
  <c r="NQX51" i="28"/>
  <c r="NQW51" i="28"/>
  <c r="NQV51" i="28"/>
  <c r="NQU51" i="28"/>
  <c r="NQT51" i="28"/>
  <c r="NQS51" i="28"/>
  <c r="NQR51" i="28"/>
  <c r="NQQ51" i="28"/>
  <c r="NQP51" i="28"/>
  <c r="NQO51" i="28"/>
  <c r="NQN51" i="28"/>
  <c r="NQM51" i="28"/>
  <c r="NQL51" i="28"/>
  <c r="NQK51" i="28"/>
  <c r="NQJ51" i="28"/>
  <c r="NQI51" i="28"/>
  <c r="NQH51" i="28"/>
  <c r="NQG51" i="28"/>
  <c r="NQF51" i="28"/>
  <c r="NQE51" i="28"/>
  <c r="NQD51" i="28"/>
  <c r="NQC51" i="28"/>
  <c r="NQB51" i="28"/>
  <c r="NQA51" i="28"/>
  <c r="NPZ51" i="28"/>
  <c r="NPY51" i="28"/>
  <c r="NPX51" i="28"/>
  <c r="NPW51" i="28"/>
  <c r="NPV51" i="28"/>
  <c r="NPU51" i="28"/>
  <c r="NPT51" i="28"/>
  <c r="NPS51" i="28"/>
  <c r="NPR51" i="28"/>
  <c r="NPQ51" i="28"/>
  <c r="NPP51" i="28"/>
  <c r="NPO51" i="28"/>
  <c r="NPN51" i="28"/>
  <c r="NPM51" i="28"/>
  <c r="NPL51" i="28"/>
  <c r="NPK51" i="28"/>
  <c r="NPJ51" i="28"/>
  <c r="NPI51" i="28"/>
  <c r="NPH51" i="28"/>
  <c r="NPG51" i="28"/>
  <c r="NPF51" i="28"/>
  <c r="NPE51" i="28"/>
  <c r="NPD51" i="28"/>
  <c r="NPC51" i="28"/>
  <c r="NPB51" i="28"/>
  <c r="NPA51" i="28"/>
  <c r="NOZ51" i="28"/>
  <c r="NOY51" i="28"/>
  <c r="NOX51" i="28"/>
  <c r="NOW51" i="28"/>
  <c r="NOV51" i="28"/>
  <c r="NOU51" i="28"/>
  <c r="NOT51" i="28"/>
  <c r="NOS51" i="28"/>
  <c r="NOR51" i="28"/>
  <c r="NOQ51" i="28"/>
  <c r="NOP51" i="28"/>
  <c r="NOO51" i="28"/>
  <c r="NON51" i="28"/>
  <c r="NOM51" i="28"/>
  <c r="NOL51" i="28"/>
  <c r="NOK51" i="28"/>
  <c r="NOJ51" i="28"/>
  <c r="NOI51" i="28"/>
  <c r="NOH51" i="28"/>
  <c r="NOG51" i="28"/>
  <c r="NOF51" i="28"/>
  <c r="NOE51" i="28"/>
  <c r="NOD51" i="28"/>
  <c r="NOC51" i="28"/>
  <c r="NOB51" i="28"/>
  <c r="NOA51" i="28"/>
  <c r="NNZ51" i="28"/>
  <c r="NNY51" i="28"/>
  <c r="NNX51" i="28"/>
  <c r="NNW51" i="28"/>
  <c r="NNV51" i="28"/>
  <c r="NNU51" i="28"/>
  <c r="NNT51" i="28"/>
  <c r="NNS51" i="28"/>
  <c r="NNR51" i="28"/>
  <c r="NNQ51" i="28"/>
  <c r="NNP51" i="28"/>
  <c r="NNO51" i="28"/>
  <c r="NNN51" i="28"/>
  <c r="NNM51" i="28"/>
  <c r="NNL51" i="28"/>
  <c r="NNK51" i="28"/>
  <c r="NNJ51" i="28"/>
  <c r="NNI51" i="28"/>
  <c r="NNH51" i="28"/>
  <c r="NNG51" i="28"/>
  <c r="NNF51" i="28"/>
  <c r="NNE51" i="28"/>
  <c r="NND51" i="28"/>
  <c r="NNC51" i="28"/>
  <c r="NNB51" i="28"/>
  <c r="NNA51" i="28"/>
  <c r="NMZ51" i="28"/>
  <c r="NMY51" i="28"/>
  <c r="NMX51" i="28"/>
  <c r="NMW51" i="28"/>
  <c r="NMV51" i="28"/>
  <c r="NMU51" i="28"/>
  <c r="NMT51" i="28"/>
  <c r="NMS51" i="28"/>
  <c r="NMR51" i="28"/>
  <c r="NMQ51" i="28"/>
  <c r="NMP51" i="28"/>
  <c r="NMO51" i="28"/>
  <c r="NMN51" i="28"/>
  <c r="NMM51" i="28"/>
  <c r="NML51" i="28"/>
  <c r="NMK51" i="28"/>
  <c r="NMJ51" i="28"/>
  <c r="NMI51" i="28"/>
  <c r="NMH51" i="28"/>
  <c r="NMG51" i="28"/>
  <c r="NMF51" i="28"/>
  <c r="NME51" i="28"/>
  <c r="NMD51" i="28"/>
  <c r="NMC51" i="28"/>
  <c r="NMB51" i="28"/>
  <c r="NMA51" i="28"/>
  <c r="NLZ51" i="28"/>
  <c r="NLY51" i="28"/>
  <c r="NLX51" i="28"/>
  <c r="NLW51" i="28"/>
  <c r="NLV51" i="28"/>
  <c r="NLU51" i="28"/>
  <c r="NLT51" i="28"/>
  <c r="NLS51" i="28"/>
  <c r="NLR51" i="28"/>
  <c r="NLQ51" i="28"/>
  <c r="NLP51" i="28"/>
  <c r="NLO51" i="28"/>
  <c r="NLN51" i="28"/>
  <c r="NLM51" i="28"/>
  <c r="NLL51" i="28"/>
  <c r="NLK51" i="28"/>
  <c r="NLJ51" i="28"/>
  <c r="NLI51" i="28"/>
  <c r="NLH51" i="28"/>
  <c r="NLG51" i="28"/>
  <c r="NLF51" i="28"/>
  <c r="NLE51" i="28"/>
  <c r="NLD51" i="28"/>
  <c r="NLC51" i="28"/>
  <c r="NLB51" i="28"/>
  <c r="NLA51" i="28"/>
  <c r="NKZ51" i="28"/>
  <c r="NKY51" i="28"/>
  <c r="NKX51" i="28"/>
  <c r="NKW51" i="28"/>
  <c r="NKV51" i="28"/>
  <c r="NKU51" i="28"/>
  <c r="NKT51" i="28"/>
  <c r="NKS51" i="28"/>
  <c r="NKR51" i="28"/>
  <c r="NKQ51" i="28"/>
  <c r="NKP51" i="28"/>
  <c r="NKO51" i="28"/>
  <c r="NKN51" i="28"/>
  <c r="NKM51" i="28"/>
  <c r="NKL51" i="28"/>
  <c r="NKK51" i="28"/>
  <c r="NKJ51" i="28"/>
  <c r="NKI51" i="28"/>
  <c r="NKH51" i="28"/>
  <c r="NKG51" i="28"/>
  <c r="NKF51" i="28"/>
  <c r="NKE51" i="28"/>
  <c r="NKD51" i="28"/>
  <c r="NKC51" i="28"/>
  <c r="NKB51" i="28"/>
  <c r="NKA51" i="28"/>
  <c r="NJZ51" i="28"/>
  <c r="NJY51" i="28"/>
  <c r="NJX51" i="28"/>
  <c r="NJW51" i="28"/>
  <c r="NJV51" i="28"/>
  <c r="NJU51" i="28"/>
  <c r="NJT51" i="28"/>
  <c r="NJS51" i="28"/>
  <c r="NJR51" i="28"/>
  <c r="NJQ51" i="28"/>
  <c r="NJP51" i="28"/>
  <c r="NJO51" i="28"/>
  <c r="NJN51" i="28"/>
  <c r="NJM51" i="28"/>
  <c r="NJL51" i="28"/>
  <c r="NJK51" i="28"/>
  <c r="NJJ51" i="28"/>
  <c r="NJI51" i="28"/>
  <c r="NJH51" i="28"/>
  <c r="NJG51" i="28"/>
  <c r="NJF51" i="28"/>
  <c r="NJE51" i="28"/>
  <c r="NJD51" i="28"/>
  <c r="NJC51" i="28"/>
  <c r="NJB51" i="28"/>
  <c r="NJA51" i="28"/>
  <c r="NIZ51" i="28"/>
  <c r="NIY51" i="28"/>
  <c r="NIX51" i="28"/>
  <c r="NIW51" i="28"/>
  <c r="NIV51" i="28"/>
  <c r="NIU51" i="28"/>
  <c r="NIT51" i="28"/>
  <c r="NIS51" i="28"/>
  <c r="NIR51" i="28"/>
  <c r="NIQ51" i="28"/>
  <c r="NIP51" i="28"/>
  <c r="NIO51" i="28"/>
  <c r="NIN51" i="28"/>
  <c r="NIM51" i="28"/>
  <c r="NIL51" i="28"/>
  <c r="NIK51" i="28"/>
  <c r="NIJ51" i="28"/>
  <c r="NII51" i="28"/>
  <c r="NIH51" i="28"/>
  <c r="NIG51" i="28"/>
  <c r="NIF51" i="28"/>
  <c r="NIE51" i="28"/>
  <c r="NID51" i="28"/>
  <c r="NIC51" i="28"/>
  <c r="NIB51" i="28"/>
  <c r="NIA51" i="28"/>
  <c r="NHZ51" i="28"/>
  <c r="NHY51" i="28"/>
  <c r="NHX51" i="28"/>
  <c r="NHW51" i="28"/>
  <c r="NHV51" i="28"/>
  <c r="NHU51" i="28"/>
  <c r="NHT51" i="28"/>
  <c r="NHS51" i="28"/>
  <c r="NHR51" i="28"/>
  <c r="NHQ51" i="28"/>
  <c r="NHP51" i="28"/>
  <c r="NHO51" i="28"/>
  <c r="NHN51" i="28"/>
  <c r="NHM51" i="28"/>
  <c r="NHL51" i="28"/>
  <c r="NHK51" i="28"/>
  <c r="NHJ51" i="28"/>
  <c r="NHI51" i="28"/>
  <c r="NHH51" i="28"/>
  <c r="NHG51" i="28"/>
  <c r="NHF51" i="28"/>
  <c r="NHE51" i="28"/>
  <c r="NHD51" i="28"/>
  <c r="NHC51" i="28"/>
  <c r="NHB51" i="28"/>
  <c r="NHA51" i="28"/>
  <c r="NGZ51" i="28"/>
  <c r="NGY51" i="28"/>
  <c r="NGX51" i="28"/>
  <c r="NGW51" i="28"/>
  <c r="NGV51" i="28"/>
  <c r="NGU51" i="28"/>
  <c r="NGT51" i="28"/>
  <c r="NGS51" i="28"/>
  <c r="NGR51" i="28"/>
  <c r="NGQ51" i="28"/>
  <c r="NGP51" i="28"/>
  <c r="NGO51" i="28"/>
  <c r="NGN51" i="28"/>
  <c r="NGM51" i="28"/>
  <c r="NGL51" i="28"/>
  <c r="NGK51" i="28"/>
  <c r="NGJ51" i="28"/>
  <c r="NGI51" i="28"/>
  <c r="NGH51" i="28"/>
  <c r="NGG51" i="28"/>
  <c r="NGF51" i="28"/>
  <c r="NGE51" i="28"/>
  <c r="NGD51" i="28"/>
  <c r="NGC51" i="28"/>
  <c r="NGB51" i="28"/>
  <c r="NGA51" i="28"/>
  <c r="NFZ51" i="28"/>
  <c r="NFY51" i="28"/>
  <c r="NFX51" i="28"/>
  <c r="NFW51" i="28"/>
  <c r="NFV51" i="28"/>
  <c r="NFU51" i="28"/>
  <c r="NFT51" i="28"/>
  <c r="NFS51" i="28"/>
  <c r="NFR51" i="28"/>
  <c r="NFQ51" i="28"/>
  <c r="NFP51" i="28"/>
  <c r="NFO51" i="28"/>
  <c r="NFN51" i="28"/>
  <c r="NFM51" i="28"/>
  <c r="NFL51" i="28"/>
  <c r="NFK51" i="28"/>
  <c r="NFJ51" i="28"/>
  <c r="NFI51" i="28"/>
  <c r="NFH51" i="28"/>
  <c r="NFG51" i="28"/>
  <c r="NFF51" i="28"/>
  <c r="NFE51" i="28"/>
  <c r="NFD51" i="28"/>
  <c r="NFC51" i="28"/>
  <c r="NFB51" i="28"/>
  <c r="NFA51" i="28"/>
  <c r="NEZ51" i="28"/>
  <c r="NEY51" i="28"/>
  <c r="NEX51" i="28"/>
  <c r="NEW51" i="28"/>
  <c r="NEV51" i="28"/>
  <c r="NEU51" i="28"/>
  <c r="NET51" i="28"/>
  <c r="NES51" i="28"/>
  <c r="NER51" i="28"/>
  <c r="NEQ51" i="28"/>
  <c r="NEP51" i="28"/>
  <c r="NEO51" i="28"/>
  <c r="NEN51" i="28"/>
  <c r="NEM51" i="28"/>
  <c r="NEL51" i="28"/>
  <c r="NEK51" i="28"/>
  <c r="NEJ51" i="28"/>
  <c r="NEI51" i="28"/>
  <c r="NEH51" i="28"/>
  <c r="NEG51" i="28"/>
  <c r="NEF51" i="28"/>
  <c r="NEE51" i="28"/>
  <c r="NED51" i="28"/>
  <c r="NEC51" i="28"/>
  <c r="NEB51" i="28"/>
  <c r="NEA51" i="28"/>
  <c r="NDZ51" i="28"/>
  <c r="NDY51" i="28"/>
  <c r="NDX51" i="28"/>
  <c r="NDW51" i="28"/>
  <c r="NDV51" i="28"/>
  <c r="NDU51" i="28"/>
  <c r="NDT51" i="28"/>
  <c r="NDS51" i="28"/>
  <c r="NDR51" i="28"/>
  <c r="NDQ51" i="28"/>
  <c r="NDP51" i="28"/>
  <c r="NDO51" i="28"/>
  <c r="NDN51" i="28"/>
  <c r="NDM51" i="28"/>
  <c r="NDL51" i="28"/>
  <c r="NDK51" i="28"/>
  <c r="NDJ51" i="28"/>
  <c r="NDI51" i="28"/>
  <c r="NDH51" i="28"/>
  <c r="NDG51" i="28"/>
  <c r="NDF51" i="28"/>
  <c r="NDE51" i="28"/>
  <c r="NDD51" i="28"/>
  <c r="NDC51" i="28"/>
  <c r="NDB51" i="28"/>
  <c r="NDA51" i="28"/>
  <c r="NCZ51" i="28"/>
  <c r="NCY51" i="28"/>
  <c r="NCX51" i="28"/>
  <c r="NCW51" i="28"/>
  <c r="NCV51" i="28"/>
  <c r="NCU51" i="28"/>
  <c r="NCT51" i="28"/>
  <c r="NCS51" i="28"/>
  <c r="NCR51" i="28"/>
  <c r="NCQ51" i="28"/>
  <c r="NCP51" i="28"/>
  <c r="NCO51" i="28"/>
  <c r="NCN51" i="28"/>
  <c r="NCM51" i="28"/>
  <c r="NCL51" i="28"/>
  <c r="NCK51" i="28"/>
  <c r="NCJ51" i="28"/>
  <c r="NCI51" i="28"/>
  <c r="NCH51" i="28"/>
  <c r="NCG51" i="28"/>
  <c r="NCF51" i="28"/>
  <c r="NCE51" i="28"/>
  <c r="NCD51" i="28"/>
  <c r="NCC51" i="28"/>
  <c r="NCB51" i="28"/>
  <c r="NCA51" i="28"/>
  <c r="NBZ51" i="28"/>
  <c r="NBY51" i="28"/>
  <c r="NBX51" i="28"/>
  <c r="NBW51" i="28"/>
  <c r="NBV51" i="28"/>
  <c r="NBU51" i="28"/>
  <c r="NBT51" i="28"/>
  <c r="NBS51" i="28"/>
  <c r="NBR51" i="28"/>
  <c r="NBQ51" i="28"/>
  <c r="NBP51" i="28"/>
  <c r="NBO51" i="28"/>
  <c r="NBN51" i="28"/>
  <c r="NBM51" i="28"/>
  <c r="NBL51" i="28"/>
  <c r="NBK51" i="28"/>
  <c r="NBJ51" i="28"/>
  <c r="NBI51" i="28"/>
  <c r="NBH51" i="28"/>
  <c r="NBG51" i="28"/>
  <c r="NBF51" i="28"/>
  <c r="NBE51" i="28"/>
  <c r="NBD51" i="28"/>
  <c r="NBC51" i="28"/>
  <c r="NBB51" i="28"/>
  <c r="NBA51" i="28"/>
  <c r="NAZ51" i="28"/>
  <c r="NAY51" i="28"/>
  <c r="NAX51" i="28"/>
  <c r="NAW51" i="28"/>
  <c r="NAV51" i="28"/>
  <c r="NAU51" i="28"/>
  <c r="NAT51" i="28"/>
  <c r="NAS51" i="28"/>
  <c r="NAR51" i="28"/>
  <c r="NAQ51" i="28"/>
  <c r="NAP51" i="28"/>
  <c r="NAO51" i="28"/>
  <c r="NAN51" i="28"/>
  <c r="NAM51" i="28"/>
  <c r="NAL51" i="28"/>
  <c r="NAK51" i="28"/>
  <c r="NAJ51" i="28"/>
  <c r="NAI51" i="28"/>
  <c r="NAH51" i="28"/>
  <c r="NAG51" i="28"/>
  <c r="NAF51" i="28"/>
  <c r="NAE51" i="28"/>
  <c r="NAD51" i="28"/>
  <c r="NAC51" i="28"/>
  <c r="NAB51" i="28"/>
  <c r="NAA51" i="28"/>
  <c r="MZZ51" i="28"/>
  <c r="MZY51" i="28"/>
  <c r="MZX51" i="28"/>
  <c r="MZW51" i="28"/>
  <c r="MZV51" i="28"/>
  <c r="MZU51" i="28"/>
  <c r="MZT51" i="28"/>
  <c r="MZS51" i="28"/>
  <c r="MZR51" i="28"/>
  <c r="MZQ51" i="28"/>
  <c r="MZP51" i="28"/>
  <c r="MZO51" i="28"/>
  <c r="MZN51" i="28"/>
  <c r="MZM51" i="28"/>
  <c r="MZL51" i="28"/>
  <c r="MZK51" i="28"/>
  <c r="MZJ51" i="28"/>
  <c r="MZI51" i="28"/>
  <c r="MZH51" i="28"/>
  <c r="MZG51" i="28"/>
  <c r="MZF51" i="28"/>
  <c r="MZE51" i="28"/>
  <c r="MZD51" i="28"/>
  <c r="MZC51" i="28"/>
  <c r="MZB51" i="28"/>
  <c r="MZA51" i="28"/>
  <c r="MYZ51" i="28"/>
  <c r="MYY51" i="28"/>
  <c r="MYX51" i="28"/>
  <c r="MYW51" i="28"/>
  <c r="MYV51" i="28"/>
  <c r="MYU51" i="28"/>
  <c r="MYT51" i="28"/>
  <c r="MYS51" i="28"/>
  <c r="MYR51" i="28"/>
  <c r="MYQ51" i="28"/>
  <c r="MYP51" i="28"/>
  <c r="MYO51" i="28"/>
  <c r="MYN51" i="28"/>
  <c r="MYM51" i="28"/>
  <c r="MYL51" i="28"/>
  <c r="MYK51" i="28"/>
  <c r="MYJ51" i="28"/>
  <c r="MYI51" i="28"/>
  <c r="MYH51" i="28"/>
  <c r="MYG51" i="28"/>
  <c r="MYF51" i="28"/>
  <c r="MYE51" i="28"/>
  <c r="MYD51" i="28"/>
  <c r="MYC51" i="28"/>
  <c r="MYB51" i="28"/>
  <c r="MYA51" i="28"/>
  <c r="MXZ51" i="28"/>
  <c r="MXY51" i="28"/>
  <c r="MXX51" i="28"/>
  <c r="MXW51" i="28"/>
  <c r="MXV51" i="28"/>
  <c r="MXU51" i="28"/>
  <c r="MXT51" i="28"/>
  <c r="MXS51" i="28"/>
  <c r="MXR51" i="28"/>
  <c r="MXQ51" i="28"/>
  <c r="MXP51" i="28"/>
  <c r="MXO51" i="28"/>
  <c r="MXN51" i="28"/>
  <c r="MXM51" i="28"/>
  <c r="MXL51" i="28"/>
  <c r="MXK51" i="28"/>
  <c r="MXJ51" i="28"/>
  <c r="MXI51" i="28"/>
  <c r="MXH51" i="28"/>
  <c r="MXG51" i="28"/>
  <c r="MXF51" i="28"/>
  <c r="MXE51" i="28"/>
  <c r="MXD51" i="28"/>
  <c r="MXC51" i="28"/>
  <c r="MXB51" i="28"/>
  <c r="MXA51" i="28"/>
  <c r="MWZ51" i="28"/>
  <c r="MWY51" i="28"/>
  <c r="MWX51" i="28"/>
  <c r="MWW51" i="28"/>
  <c r="MWV51" i="28"/>
  <c r="MWU51" i="28"/>
  <c r="MWT51" i="28"/>
  <c r="MWS51" i="28"/>
  <c r="MWR51" i="28"/>
  <c r="MWQ51" i="28"/>
  <c r="MWP51" i="28"/>
  <c r="MWO51" i="28"/>
  <c r="MWN51" i="28"/>
  <c r="MWM51" i="28"/>
  <c r="MWL51" i="28"/>
  <c r="MWK51" i="28"/>
  <c r="MWJ51" i="28"/>
  <c r="MWI51" i="28"/>
  <c r="MWH51" i="28"/>
  <c r="MWG51" i="28"/>
  <c r="MWF51" i="28"/>
  <c r="MWE51" i="28"/>
  <c r="MWD51" i="28"/>
  <c r="MWC51" i="28"/>
  <c r="MWB51" i="28"/>
  <c r="MWA51" i="28"/>
  <c r="MVZ51" i="28"/>
  <c r="MVY51" i="28"/>
  <c r="MVX51" i="28"/>
  <c r="MVW51" i="28"/>
  <c r="MVV51" i="28"/>
  <c r="MVU51" i="28"/>
  <c r="MVT51" i="28"/>
  <c r="MVS51" i="28"/>
  <c r="MVR51" i="28"/>
  <c r="MVQ51" i="28"/>
  <c r="MVP51" i="28"/>
  <c r="MVO51" i="28"/>
  <c r="MVN51" i="28"/>
  <c r="MVM51" i="28"/>
  <c r="MVL51" i="28"/>
  <c r="MVK51" i="28"/>
  <c r="MVJ51" i="28"/>
  <c r="MVI51" i="28"/>
  <c r="MVH51" i="28"/>
  <c r="MVG51" i="28"/>
  <c r="MVF51" i="28"/>
  <c r="MVE51" i="28"/>
  <c r="MVD51" i="28"/>
  <c r="MVC51" i="28"/>
  <c r="MVB51" i="28"/>
  <c r="MVA51" i="28"/>
  <c r="MUZ51" i="28"/>
  <c r="MUY51" i="28"/>
  <c r="MUX51" i="28"/>
  <c r="MUW51" i="28"/>
  <c r="MUV51" i="28"/>
  <c r="MUU51" i="28"/>
  <c r="MUT51" i="28"/>
  <c r="MUS51" i="28"/>
  <c r="MUR51" i="28"/>
  <c r="MUQ51" i="28"/>
  <c r="MUP51" i="28"/>
  <c r="MUO51" i="28"/>
  <c r="MUN51" i="28"/>
  <c r="MUM51" i="28"/>
  <c r="MUL51" i="28"/>
  <c r="MUK51" i="28"/>
  <c r="MUJ51" i="28"/>
  <c r="MUI51" i="28"/>
  <c r="MUH51" i="28"/>
  <c r="MUG51" i="28"/>
  <c r="MUF51" i="28"/>
  <c r="MUE51" i="28"/>
  <c r="MUD51" i="28"/>
  <c r="MUC51" i="28"/>
  <c r="MUB51" i="28"/>
  <c r="MUA51" i="28"/>
  <c r="MTZ51" i="28"/>
  <c r="MTY51" i="28"/>
  <c r="MTX51" i="28"/>
  <c r="MTW51" i="28"/>
  <c r="MTV51" i="28"/>
  <c r="MTU51" i="28"/>
  <c r="MTT51" i="28"/>
  <c r="MTS51" i="28"/>
  <c r="MTR51" i="28"/>
  <c r="MTQ51" i="28"/>
  <c r="MTP51" i="28"/>
  <c r="MTO51" i="28"/>
  <c r="MTN51" i="28"/>
  <c r="MTM51" i="28"/>
  <c r="MTL51" i="28"/>
  <c r="MTK51" i="28"/>
  <c r="MTJ51" i="28"/>
  <c r="MTI51" i="28"/>
  <c r="MTH51" i="28"/>
  <c r="MTG51" i="28"/>
  <c r="MTF51" i="28"/>
  <c r="MTE51" i="28"/>
  <c r="MTD51" i="28"/>
  <c r="MTC51" i="28"/>
  <c r="MTB51" i="28"/>
  <c r="MTA51" i="28"/>
  <c r="MSZ51" i="28"/>
  <c r="MSY51" i="28"/>
  <c r="MSX51" i="28"/>
  <c r="MSW51" i="28"/>
  <c r="MSV51" i="28"/>
  <c r="MSU51" i="28"/>
  <c r="MST51" i="28"/>
  <c r="MSS51" i="28"/>
  <c r="MSR51" i="28"/>
  <c r="MSQ51" i="28"/>
  <c r="MSP51" i="28"/>
  <c r="MSO51" i="28"/>
  <c r="MSN51" i="28"/>
  <c r="MSM51" i="28"/>
  <c r="MSL51" i="28"/>
  <c r="MSK51" i="28"/>
  <c r="MSJ51" i="28"/>
  <c r="MSI51" i="28"/>
  <c r="MSH51" i="28"/>
  <c r="MSG51" i="28"/>
  <c r="MSF51" i="28"/>
  <c r="MSE51" i="28"/>
  <c r="MSD51" i="28"/>
  <c r="MSC51" i="28"/>
  <c r="MSB51" i="28"/>
  <c r="MSA51" i="28"/>
  <c r="MRZ51" i="28"/>
  <c r="MRY51" i="28"/>
  <c r="MRX51" i="28"/>
  <c r="MRW51" i="28"/>
  <c r="MRV51" i="28"/>
  <c r="MRU51" i="28"/>
  <c r="MRT51" i="28"/>
  <c r="MRS51" i="28"/>
  <c r="MRR51" i="28"/>
  <c r="MRQ51" i="28"/>
  <c r="MRP51" i="28"/>
  <c r="MRO51" i="28"/>
  <c r="MRN51" i="28"/>
  <c r="MRM51" i="28"/>
  <c r="MRL51" i="28"/>
  <c r="MRK51" i="28"/>
  <c r="MRJ51" i="28"/>
  <c r="MRI51" i="28"/>
  <c r="MRH51" i="28"/>
  <c r="MRG51" i="28"/>
  <c r="MRF51" i="28"/>
  <c r="MRE51" i="28"/>
  <c r="MRD51" i="28"/>
  <c r="MRC51" i="28"/>
  <c r="MRB51" i="28"/>
  <c r="MRA51" i="28"/>
  <c r="MQZ51" i="28"/>
  <c r="MQY51" i="28"/>
  <c r="MQX51" i="28"/>
  <c r="MQW51" i="28"/>
  <c r="MQV51" i="28"/>
  <c r="MQU51" i="28"/>
  <c r="MQT51" i="28"/>
  <c r="MQS51" i="28"/>
  <c r="MQR51" i="28"/>
  <c r="MQQ51" i="28"/>
  <c r="MQP51" i="28"/>
  <c r="MQO51" i="28"/>
  <c r="MQN51" i="28"/>
  <c r="MQM51" i="28"/>
  <c r="MQL51" i="28"/>
  <c r="MQK51" i="28"/>
  <c r="MQJ51" i="28"/>
  <c r="MQI51" i="28"/>
  <c r="MQH51" i="28"/>
  <c r="MQG51" i="28"/>
  <c r="MQF51" i="28"/>
  <c r="MQE51" i="28"/>
  <c r="MQD51" i="28"/>
  <c r="MQC51" i="28"/>
  <c r="MQB51" i="28"/>
  <c r="MQA51" i="28"/>
  <c r="MPZ51" i="28"/>
  <c r="MPY51" i="28"/>
  <c r="MPX51" i="28"/>
  <c r="MPW51" i="28"/>
  <c r="MPV51" i="28"/>
  <c r="MPU51" i="28"/>
  <c r="MPT51" i="28"/>
  <c r="MPS51" i="28"/>
  <c r="MPR51" i="28"/>
  <c r="MPQ51" i="28"/>
  <c r="MPP51" i="28"/>
  <c r="MPO51" i="28"/>
  <c r="MPN51" i="28"/>
  <c r="MPM51" i="28"/>
  <c r="MPL51" i="28"/>
  <c r="MPK51" i="28"/>
  <c r="MPJ51" i="28"/>
  <c r="MPI51" i="28"/>
  <c r="MPH51" i="28"/>
  <c r="MPG51" i="28"/>
  <c r="MPF51" i="28"/>
  <c r="MPE51" i="28"/>
  <c r="MPD51" i="28"/>
  <c r="MPC51" i="28"/>
  <c r="MPB51" i="28"/>
  <c r="MPA51" i="28"/>
  <c r="MOZ51" i="28"/>
  <c r="MOY51" i="28"/>
  <c r="MOX51" i="28"/>
  <c r="MOW51" i="28"/>
  <c r="MOV51" i="28"/>
  <c r="MOU51" i="28"/>
  <c r="MOT51" i="28"/>
  <c r="MOS51" i="28"/>
  <c r="MOR51" i="28"/>
  <c r="MOQ51" i="28"/>
  <c r="MOP51" i="28"/>
  <c r="MOO51" i="28"/>
  <c r="MON51" i="28"/>
  <c r="MOM51" i="28"/>
  <c r="MOL51" i="28"/>
  <c r="MOK51" i="28"/>
  <c r="MOJ51" i="28"/>
  <c r="MOI51" i="28"/>
  <c r="MOH51" i="28"/>
  <c r="MOG51" i="28"/>
  <c r="MOF51" i="28"/>
  <c r="MOE51" i="28"/>
  <c r="MOD51" i="28"/>
  <c r="MOC51" i="28"/>
  <c r="MOB51" i="28"/>
  <c r="MOA51" i="28"/>
  <c r="MNZ51" i="28"/>
  <c r="MNY51" i="28"/>
  <c r="MNX51" i="28"/>
  <c r="MNW51" i="28"/>
  <c r="MNV51" i="28"/>
  <c r="MNU51" i="28"/>
  <c r="MNT51" i="28"/>
  <c r="MNS51" i="28"/>
  <c r="MNR51" i="28"/>
  <c r="MNQ51" i="28"/>
  <c r="MNP51" i="28"/>
  <c r="MNO51" i="28"/>
  <c r="MNN51" i="28"/>
  <c r="MNM51" i="28"/>
  <c r="MNL51" i="28"/>
  <c r="MNK51" i="28"/>
  <c r="MNJ51" i="28"/>
  <c r="MNI51" i="28"/>
  <c r="MNH51" i="28"/>
  <c r="MNG51" i="28"/>
  <c r="MNF51" i="28"/>
  <c r="MNE51" i="28"/>
  <c r="MND51" i="28"/>
  <c r="MNC51" i="28"/>
  <c r="MNB51" i="28"/>
  <c r="MNA51" i="28"/>
  <c r="MMZ51" i="28"/>
  <c r="MMY51" i="28"/>
  <c r="MMX51" i="28"/>
  <c r="MMW51" i="28"/>
  <c r="MMV51" i="28"/>
  <c r="MMU51" i="28"/>
  <c r="MMT51" i="28"/>
  <c r="MMS51" i="28"/>
  <c r="MMR51" i="28"/>
  <c r="MMQ51" i="28"/>
  <c r="MMP51" i="28"/>
  <c r="MMO51" i="28"/>
  <c r="MMN51" i="28"/>
  <c r="MMM51" i="28"/>
  <c r="MML51" i="28"/>
  <c r="MMK51" i="28"/>
  <c r="MMJ51" i="28"/>
  <c r="MMI51" i="28"/>
  <c r="MMH51" i="28"/>
  <c r="MMG51" i="28"/>
  <c r="MMF51" i="28"/>
  <c r="MME51" i="28"/>
  <c r="MMD51" i="28"/>
  <c r="MMC51" i="28"/>
  <c r="MMB51" i="28"/>
  <c r="MMA51" i="28"/>
  <c r="MLZ51" i="28"/>
  <c r="MLY51" i="28"/>
  <c r="MLX51" i="28"/>
  <c r="MLW51" i="28"/>
  <c r="MLV51" i="28"/>
  <c r="MLU51" i="28"/>
  <c r="MLT51" i="28"/>
  <c r="MLS51" i="28"/>
  <c r="MLR51" i="28"/>
  <c r="MLQ51" i="28"/>
  <c r="MLP51" i="28"/>
  <c r="MLO51" i="28"/>
  <c r="MLN51" i="28"/>
  <c r="MLM51" i="28"/>
  <c r="MLL51" i="28"/>
  <c r="MLK51" i="28"/>
  <c r="MLJ51" i="28"/>
  <c r="MLI51" i="28"/>
  <c r="MLH51" i="28"/>
  <c r="MLG51" i="28"/>
  <c r="MLF51" i="28"/>
  <c r="MLE51" i="28"/>
  <c r="MLD51" i="28"/>
  <c r="MLC51" i="28"/>
  <c r="MLB51" i="28"/>
  <c r="MLA51" i="28"/>
  <c r="MKZ51" i="28"/>
  <c r="MKY51" i="28"/>
  <c r="MKX51" i="28"/>
  <c r="MKW51" i="28"/>
  <c r="MKV51" i="28"/>
  <c r="MKU51" i="28"/>
  <c r="MKT51" i="28"/>
  <c r="MKS51" i="28"/>
  <c r="MKR51" i="28"/>
  <c r="MKQ51" i="28"/>
  <c r="MKP51" i="28"/>
  <c r="MKO51" i="28"/>
  <c r="MKN51" i="28"/>
  <c r="MKM51" i="28"/>
  <c r="MKL51" i="28"/>
  <c r="MKK51" i="28"/>
  <c r="MKJ51" i="28"/>
  <c r="MKI51" i="28"/>
  <c r="MKH51" i="28"/>
  <c r="MKG51" i="28"/>
  <c r="MKF51" i="28"/>
  <c r="MKE51" i="28"/>
  <c r="MKD51" i="28"/>
  <c r="MKC51" i="28"/>
  <c r="MKB51" i="28"/>
  <c r="MKA51" i="28"/>
  <c r="MJZ51" i="28"/>
  <c r="MJY51" i="28"/>
  <c r="MJX51" i="28"/>
  <c r="MJW51" i="28"/>
  <c r="MJV51" i="28"/>
  <c r="MJU51" i="28"/>
  <c r="MJT51" i="28"/>
  <c r="MJS51" i="28"/>
  <c r="MJR51" i="28"/>
  <c r="MJQ51" i="28"/>
  <c r="MJP51" i="28"/>
  <c r="MJO51" i="28"/>
  <c r="MJN51" i="28"/>
  <c r="MJM51" i="28"/>
  <c r="MJL51" i="28"/>
  <c r="MJK51" i="28"/>
  <c r="MJJ51" i="28"/>
  <c r="MJI51" i="28"/>
  <c r="MJH51" i="28"/>
  <c r="MJG51" i="28"/>
  <c r="MJF51" i="28"/>
  <c r="MJE51" i="28"/>
  <c r="MJD51" i="28"/>
  <c r="MJC51" i="28"/>
  <c r="MJB51" i="28"/>
  <c r="MJA51" i="28"/>
  <c r="MIZ51" i="28"/>
  <c r="MIY51" i="28"/>
  <c r="MIX51" i="28"/>
  <c r="MIW51" i="28"/>
  <c r="MIV51" i="28"/>
  <c r="MIU51" i="28"/>
  <c r="MIT51" i="28"/>
  <c r="MIS51" i="28"/>
  <c r="MIR51" i="28"/>
  <c r="MIQ51" i="28"/>
  <c r="MIP51" i="28"/>
  <c r="MIO51" i="28"/>
  <c r="MIN51" i="28"/>
  <c r="MIM51" i="28"/>
  <c r="MIL51" i="28"/>
  <c r="MIK51" i="28"/>
  <c r="MIJ51" i="28"/>
  <c r="MII51" i="28"/>
  <c r="MIH51" i="28"/>
  <c r="MIG51" i="28"/>
  <c r="MIF51" i="28"/>
  <c r="MIE51" i="28"/>
  <c r="MID51" i="28"/>
  <c r="MIC51" i="28"/>
  <c r="MIB51" i="28"/>
  <c r="MIA51" i="28"/>
  <c r="MHZ51" i="28"/>
  <c r="MHY51" i="28"/>
  <c r="MHX51" i="28"/>
  <c r="MHW51" i="28"/>
  <c r="MHV51" i="28"/>
  <c r="MHU51" i="28"/>
  <c r="MHT51" i="28"/>
  <c r="MHS51" i="28"/>
  <c r="MHR51" i="28"/>
  <c r="MHQ51" i="28"/>
  <c r="MHP51" i="28"/>
  <c r="MHO51" i="28"/>
  <c r="MHN51" i="28"/>
  <c r="MHM51" i="28"/>
  <c r="MHL51" i="28"/>
  <c r="MHK51" i="28"/>
  <c r="MHJ51" i="28"/>
  <c r="MHI51" i="28"/>
  <c r="MHH51" i="28"/>
  <c r="MHG51" i="28"/>
  <c r="MHF51" i="28"/>
  <c r="MHE51" i="28"/>
  <c r="MHD51" i="28"/>
  <c r="MHC51" i="28"/>
  <c r="MHB51" i="28"/>
  <c r="MHA51" i="28"/>
  <c r="MGZ51" i="28"/>
  <c r="MGY51" i="28"/>
  <c r="MGX51" i="28"/>
  <c r="MGW51" i="28"/>
  <c r="MGV51" i="28"/>
  <c r="MGU51" i="28"/>
  <c r="MGT51" i="28"/>
  <c r="MGS51" i="28"/>
  <c r="MGR51" i="28"/>
  <c r="MGQ51" i="28"/>
  <c r="MGP51" i="28"/>
  <c r="MGO51" i="28"/>
  <c r="MGN51" i="28"/>
  <c r="MGM51" i="28"/>
  <c r="MGL51" i="28"/>
  <c r="MGK51" i="28"/>
  <c r="MGJ51" i="28"/>
  <c r="MGI51" i="28"/>
  <c r="MGH51" i="28"/>
  <c r="MGG51" i="28"/>
  <c r="MGF51" i="28"/>
  <c r="MGE51" i="28"/>
  <c r="MGD51" i="28"/>
  <c r="MGC51" i="28"/>
  <c r="MGB51" i="28"/>
  <c r="MGA51" i="28"/>
  <c r="MFZ51" i="28"/>
  <c r="MFY51" i="28"/>
  <c r="MFX51" i="28"/>
  <c r="MFW51" i="28"/>
  <c r="MFV51" i="28"/>
  <c r="MFU51" i="28"/>
  <c r="MFT51" i="28"/>
  <c r="MFS51" i="28"/>
  <c r="MFR51" i="28"/>
  <c r="MFQ51" i="28"/>
  <c r="MFP51" i="28"/>
  <c r="MFO51" i="28"/>
  <c r="MFN51" i="28"/>
  <c r="MFM51" i="28"/>
  <c r="MFL51" i="28"/>
  <c r="MFK51" i="28"/>
  <c r="MFJ51" i="28"/>
  <c r="MFI51" i="28"/>
  <c r="MFH51" i="28"/>
  <c r="MFG51" i="28"/>
  <c r="MFF51" i="28"/>
  <c r="MFE51" i="28"/>
  <c r="MFD51" i="28"/>
  <c r="MFC51" i="28"/>
  <c r="MFB51" i="28"/>
  <c r="MFA51" i="28"/>
  <c r="MEZ51" i="28"/>
  <c r="MEY51" i="28"/>
  <c r="MEX51" i="28"/>
  <c r="MEW51" i="28"/>
  <c r="MEV51" i="28"/>
  <c r="MEU51" i="28"/>
  <c r="MET51" i="28"/>
  <c r="MES51" i="28"/>
  <c r="MER51" i="28"/>
  <c r="MEQ51" i="28"/>
  <c r="MEP51" i="28"/>
  <c r="MEO51" i="28"/>
  <c r="MEN51" i="28"/>
  <c r="MEM51" i="28"/>
  <c r="MEL51" i="28"/>
  <c r="MEK51" i="28"/>
  <c r="MEJ51" i="28"/>
  <c r="MEI51" i="28"/>
  <c r="MEH51" i="28"/>
  <c r="MEG51" i="28"/>
  <c r="MEF51" i="28"/>
  <c r="MEE51" i="28"/>
  <c r="MED51" i="28"/>
  <c r="MEC51" i="28"/>
  <c r="MEB51" i="28"/>
  <c r="MEA51" i="28"/>
  <c r="MDZ51" i="28"/>
  <c r="MDY51" i="28"/>
  <c r="MDX51" i="28"/>
  <c r="MDW51" i="28"/>
  <c r="MDV51" i="28"/>
  <c r="MDU51" i="28"/>
  <c r="MDT51" i="28"/>
  <c r="MDS51" i="28"/>
  <c r="MDR51" i="28"/>
  <c r="MDQ51" i="28"/>
  <c r="MDP51" i="28"/>
  <c r="MDO51" i="28"/>
  <c r="MDN51" i="28"/>
  <c r="MDM51" i="28"/>
  <c r="MDL51" i="28"/>
  <c r="MDK51" i="28"/>
  <c r="MDJ51" i="28"/>
  <c r="MDI51" i="28"/>
  <c r="MDH51" i="28"/>
  <c r="MDG51" i="28"/>
  <c r="MDF51" i="28"/>
  <c r="MDE51" i="28"/>
  <c r="MDD51" i="28"/>
  <c r="MDC51" i="28"/>
  <c r="MDB51" i="28"/>
  <c r="MDA51" i="28"/>
  <c r="MCZ51" i="28"/>
  <c r="MCY51" i="28"/>
  <c r="MCX51" i="28"/>
  <c r="MCW51" i="28"/>
  <c r="MCV51" i="28"/>
  <c r="MCU51" i="28"/>
  <c r="MCT51" i="28"/>
  <c r="MCS51" i="28"/>
  <c r="MCR51" i="28"/>
  <c r="MCQ51" i="28"/>
  <c r="MCP51" i="28"/>
  <c r="MCO51" i="28"/>
  <c r="MCN51" i="28"/>
  <c r="MCM51" i="28"/>
  <c r="MCL51" i="28"/>
  <c r="MCK51" i="28"/>
  <c r="MCJ51" i="28"/>
  <c r="MCI51" i="28"/>
  <c r="MCH51" i="28"/>
  <c r="MCG51" i="28"/>
  <c r="MCF51" i="28"/>
  <c r="MCE51" i="28"/>
  <c r="MCD51" i="28"/>
  <c r="MCC51" i="28"/>
  <c r="MCB51" i="28"/>
  <c r="MCA51" i="28"/>
  <c r="MBZ51" i="28"/>
  <c r="MBY51" i="28"/>
  <c r="MBX51" i="28"/>
  <c r="MBW51" i="28"/>
  <c r="MBV51" i="28"/>
  <c r="MBU51" i="28"/>
  <c r="MBT51" i="28"/>
  <c r="MBS51" i="28"/>
  <c r="MBR51" i="28"/>
  <c r="MBQ51" i="28"/>
  <c r="MBP51" i="28"/>
  <c r="MBO51" i="28"/>
  <c r="MBN51" i="28"/>
  <c r="MBM51" i="28"/>
  <c r="MBL51" i="28"/>
  <c r="MBK51" i="28"/>
  <c r="MBJ51" i="28"/>
  <c r="MBI51" i="28"/>
  <c r="MBH51" i="28"/>
  <c r="MBG51" i="28"/>
  <c r="MBF51" i="28"/>
  <c r="MBE51" i="28"/>
  <c r="MBD51" i="28"/>
  <c r="MBC51" i="28"/>
  <c r="MBB51" i="28"/>
  <c r="MBA51" i="28"/>
  <c r="MAZ51" i="28"/>
  <c r="MAY51" i="28"/>
  <c r="MAX51" i="28"/>
  <c r="MAW51" i="28"/>
  <c r="MAV51" i="28"/>
  <c r="MAU51" i="28"/>
  <c r="MAT51" i="28"/>
  <c r="MAS51" i="28"/>
  <c r="MAR51" i="28"/>
  <c r="MAQ51" i="28"/>
  <c r="MAP51" i="28"/>
  <c r="MAO51" i="28"/>
  <c r="MAN51" i="28"/>
  <c r="MAM51" i="28"/>
  <c r="MAL51" i="28"/>
  <c r="MAK51" i="28"/>
  <c r="MAJ51" i="28"/>
  <c r="MAI51" i="28"/>
  <c r="MAH51" i="28"/>
  <c r="MAG51" i="28"/>
  <c r="MAF51" i="28"/>
  <c r="MAE51" i="28"/>
  <c r="MAD51" i="28"/>
  <c r="MAC51" i="28"/>
  <c r="MAB51" i="28"/>
  <c r="MAA51" i="28"/>
  <c r="LZZ51" i="28"/>
  <c r="LZY51" i="28"/>
  <c r="LZX51" i="28"/>
  <c r="LZW51" i="28"/>
  <c r="LZV51" i="28"/>
  <c r="LZU51" i="28"/>
  <c r="LZT51" i="28"/>
  <c r="LZS51" i="28"/>
  <c r="LZR51" i="28"/>
  <c r="LZQ51" i="28"/>
  <c r="LZP51" i="28"/>
  <c r="LZO51" i="28"/>
  <c r="LZN51" i="28"/>
  <c r="LZM51" i="28"/>
  <c r="LZL51" i="28"/>
  <c r="LZK51" i="28"/>
  <c r="LZJ51" i="28"/>
  <c r="LZI51" i="28"/>
  <c r="LZH51" i="28"/>
  <c r="LZG51" i="28"/>
  <c r="LZF51" i="28"/>
  <c r="LZE51" i="28"/>
  <c r="LZD51" i="28"/>
  <c r="LZC51" i="28"/>
  <c r="LZB51" i="28"/>
  <c r="LZA51" i="28"/>
  <c r="LYZ51" i="28"/>
  <c r="LYY51" i="28"/>
  <c r="LYX51" i="28"/>
  <c r="LYW51" i="28"/>
  <c r="LYV51" i="28"/>
  <c r="LYU51" i="28"/>
  <c r="LYT51" i="28"/>
  <c r="LYS51" i="28"/>
  <c r="LYR51" i="28"/>
  <c r="LYQ51" i="28"/>
  <c r="LYP51" i="28"/>
  <c r="LYO51" i="28"/>
  <c r="LYN51" i="28"/>
  <c r="LYM51" i="28"/>
  <c r="LYL51" i="28"/>
  <c r="LYK51" i="28"/>
  <c r="LYJ51" i="28"/>
  <c r="LYI51" i="28"/>
  <c r="LYH51" i="28"/>
  <c r="LYG51" i="28"/>
  <c r="LYF51" i="28"/>
  <c r="LYE51" i="28"/>
  <c r="LYD51" i="28"/>
  <c r="LYC51" i="28"/>
  <c r="LYB51" i="28"/>
  <c r="LYA51" i="28"/>
  <c r="LXZ51" i="28"/>
  <c r="LXY51" i="28"/>
  <c r="LXX51" i="28"/>
  <c r="LXW51" i="28"/>
  <c r="LXV51" i="28"/>
  <c r="LXU51" i="28"/>
  <c r="LXT51" i="28"/>
  <c r="LXS51" i="28"/>
  <c r="LXR51" i="28"/>
  <c r="LXQ51" i="28"/>
  <c r="LXP51" i="28"/>
  <c r="LXO51" i="28"/>
  <c r="LXN51" i="28"/>
  <c r="LXM51" i="28"/>
  <c r="LXL51" i="28"/>
  <c r="LXK51" i="28"/>
  <c r="LXJ51" i="28"/>
  <c r="LXI51" i="28"/>
  <c r="LXH51" i="28"/>
  <c r="LXG51" i="28"/>
  <c r="LXF51" i="28"/>
  <c r="LXE51" i="28"/>
  <c r="LXD51" i="28"/>
  <c r="LXC51" i="28"/>
  <c r="LXB51" i="28"/>
  <c r="LXA51" i="28"/>
  <c r="LWZ51" i="28"/>
  <c r="LWY51" i="28"/>
  <c r="LWX51" i="28"/>
  <c r="LWW51" i="28"/>
  <c r="LWV51" i="28"/>
  <c r="LWU51" i="28"/>
  <c r="LWT51" i="28"/>
  <c r="LWS51" i="28"/>
  <c r="LWR51" i="28"/>
  <c r="LWQ51" i="28"/>
  <c r="LWP51" i="28"/>
  <c r="LWO51" i="28"/>
  <c r="LWN51" i="28"/>
  <c r="LWM51" i="28"/>
  <c r="LWL51" i="28"/>
  <c r="LWK51" i="28"/>
  <c r="LWJ51" i="28"/>
  <c r="LWI51" i="28"/>
  <c r="LWH51" i="28"/>
  <c r="LWG51" i="28"/>
  <c r="LWF51" i="28"/>
  <c r="LWE51" i="28"/>
  <c r="LWD51" i="28"/>
  <c r="LWC51" i="28"/>
  <c r="LWB51" i="28"/>
  <c r="LWA51" i="28"/>
  <c r="LVZ51" i="28"/>
  <c r="LVY51" i="28"/>
  <c r="LVX51" i="28"/>
  <c r="LVW51" i="28"/>
  <c r="LVV51" i="28"/>
  <c r="LVU51" i="28"/>
  <c r="LVT51" i="28"/>
  <c r="LVS51" i="28"/>
  <c r="LVR51" i="28"/>
  <c r="LVQ51" i="28"/>
  <c r="LVP51" i="28"/>
  <c r="LVO51" i="28"/>
  <c r="LVN51" i="28"/>
  <c r="LVM51" i="28"/>
  <c r="LVL51" i="28"/>
  <c r="LVK51" i="28"/>
  <c r="LVJ51" i="28"/>
  <c r="LVI51" i="28"/>
  <c r="LVH51" i="28"/>
  <c r="LVG51" i="28"/>
  <c r="LVF51" i="28"/>
  <c r="LVE51" i="28"/>
  <c r="LVD51" i="28"/>
  <c r="LVC51" i="28"/>
  <c r="LVB51" i="28"/>
  <c r="LVA51" i="28"/>
  <c r="LUZ51" i="28"/>
  <c r="LUY51" i="28"/>
  <c r="LUX51" i="28"/>
  <c r="LUW51" i="28"/>
  <c r="LUV51" i="28"/>
  <c r="LUU51" i="28"/>
  <c r="LUT51" i="28"/>
  <c r="LUS51" i="28"/>
  <c r="LUR51" i="28"/>
  <c r="LUQ51" i="28"/>
  <c r="LUP51" i="28"/>
  <c r="LUO51" i="28"/>
  <c r="LUN51" i="28"/>
  <c r="LUM51" i="28"/>
  <c r="LUL51" i="28"/>
  <c r="LUK51" i="28"/>
  <c r="LUJ51" i="28"/>
  <c r="LUI51" i="28"/>
  <c r="LUH51" i="28"/>
  <c r="LUG51" i="28"/>
  <c r="LUF51" i="28"/>
  <c r="LUE51" i="28"/>
  <c r="LUD51" i="28"/>
  <c r="LUC51" i="28"/>
  <c r="LUB51" i="28"/>
  <c r="LUA51" i="28"/>
  <c r="LTZ51" i="28"/>
  <c r="LTY51" i="28"/>
  <c r="LTX51" i="28"/>
  <c r="LTW51" i="28"/>
  <c r="LTV51" i="28"/>
  <c r="LTU51" i="28"/>
  <c r="LTT51" i="28"/>
  <c r="LTS51" i="28"/>
  <c r="LTR51" i="28"/>
  <c r="LTQ51" i="28"/>
  <c r="LTP51" i="28"/>
  <c r="LTO51" i="28"/>
  <c r="LTN51" i="28"/>
  <c r="LTM51" i="28"/>
  <c r="LTL51" i="28"/>
  <c r="LTK51" i="28"/>
  <c r="LTJ51" i="28"/>
  <c r="LTI51" i="28"/>
  <c r="LTH51" i="28"/>
  <c r="LTG51" i="28"/>
  <c r="LTF51" i="28"/>
  <c r="LTE51" i="28"/>
  <c r="LTD51" i="28"/>
  <c r="LTC51" i="28"/>
  <c r="LTB51" i="28"/>
  <c r="LTA51" i="28"/>
  <c r="LSZ51" i="28"/>
  <c r="LSY51" i="28"/>
  <c r="LSX51" i="28"/>
  <c r="LSW51" i="28"/>
  <c r="LSV51" i="28"/>
  <c r="LSU51" i="28"/>
  <c r="LST51" i="28"/>
  <c r="LSS51" i="28"/>
  <c r="LSR51" i="28"/>
  <c r="LSQ51" i="28"/>
  <c r="LSP51" i="28"/>
  <c r="LSO51" i="28"/>
  <c r="LSN51" i="28"/>
  <c r="LSM51" i="28"/>
  <c r="LSL51" i="28"/>
  <c r="LSK51" i="28"/>
  <c r="LSJ51" i="28"/>
  <c r="LSI51" i="28"/>
  <c r="LSH51" i="28"/>
  <c r="LSG51" i="28"/>
  <c r="LSF51" i="28"/>
  <c r="LSE51" i="28"/>
  <c r="LSD51" i="28"/>
  <c r="LSC51" i="28"/>
  <c r="LSB51" i="28"/>
  <c r="LSA51" i="28"/>
  <c r="LRZ51" i="28"/>
  <c r="LRY51" i="28"/>
  <c r="LRX51" i="28"/>
  <c r="LRW51" i="28"/>
  <c r="LRV51" i="28"/>
  <c r="LRU51" i="28"/>
  <c r="LRT51" i="28"/>
  <c r="LRS51" i="28"/>
  <c r="LRR51" i="28"/>
  <c r="LRQ51" i="28"/>
  <c r="LRP51" i="28"/>
  <c r="LRO51" i="28"/>
  <c r="LRN51" i="28"/>
  <c r="LRM51" i="28"/>
  <c r="LRL51" i="28"/>
  <c r="LRK51" i="28"/>
  <c r="LRJ51" i="28"/>
  <c r="LRI51" i="28"/>
  <c r="LRH51" i="28"/>
  <c r="LRG51" i="28"/>
  <c r="LRF51" i="28"/>
  <c r="LRE51" i="28"/>
  <c r="LRD51" i="28"/>
  <c r="LRC51" i="28"/>
  <c r="LRB51" i="28"/>
  <c r="LRA51" i="28"/>
  <c r="LQZ51" i="28"/>
  <c r="LQY51" i="28"/>
  <c r="LQX51" i="28"/>
  <c r="LQW51" i="28"/>
  <c r="LQV51" i="28"/>
  <c r="LQU51" i="28"/>
  <c r="LQT51" i="28"/>
  <c r="LQS51" i="28"/>
  <c r="LQR51" i="28"/>
  <c r="LQQ51" i="28"/>
  <c r="LQP51" i="28"/>
  <c r="LQO51" i="28"/>
  <c r="LQN51" i="28"/>
  <c r="LQM51" i="28"/>
  <c r="LQL51" i="28"/>
  <c r="LQK51" i="28"/>
  <c r="LQJ51" i="28"/>
  <c r="LQI51" i="28"/>
  <c r="LQH51" i="28"/>
  <c r="LQG51" i="28"/>
  <c r="LQF51" i="28"/>
  <c r="LQE51" i="28"/>
  <c r="LQD51" i="28"/>
  <c r="LQC51" i="28"/>
  <c r="LQB51" i="28"/>
  <c r="LQA51" i="28"/>
  <c r="LPZ51" i="28"/>
  <c r="LPY51" i="28"/>
  <c r="LPX51" i="28"/>
  <c r="LPW51" i="28"/>
  <c r="LPV51" i="28"/>
  <c r="LPU51" i="28"/>
  <c r="LPT51" i="28"/>
  <c r="LPS51" i="28"/>
  <c r="LPR51" i="28"/>
  <c r="LPQ51" i="28"/>
  <c r="LPP51" i="28"/>
  <c r="LPO51" i="28"/>
  <c r="LPN51" i="28"/>
  <c r="LPM51" i="28"/>
  <c r="LPL51" i="28"/>
  <c r="LPK51" i="28"/>
  <c r="LPJ51" i="28"/>
  <c r="LPI51" i="28"/>
  <c r="LPH51" i="28"/>
  <c r="LPG51" i="28"/>
  <c r="LPF51" i="28"/>
  <c r="LPE51" i="28"/>
  <c r="LPD51" i="28"/>
  <c r="LPC51" i="28"/>
  <c r="LPB51" i="28"/>
  <c r="LPA51" i="28"/>
  <c r="LOZ51" i="28"/>
  <c r="LOY51" i="28"/>
  <c r="LOX51" i="28"/>
  <c r="LOW51" i="28"/>
  <c r="LOV51" i="28"/>
  <c r="LOU51" i="28"/>
  <c r="LOT51" i="28"/>
  <c r="LOS51" i="28"/>
  <c r="LOR51" i="28"/>
  <c r="LOQ51" i="28"/>
  <c r="LOP51" i="28"/>
  <c r="LOO51" i="28"/>
  <c r="LON51" i="28"/>
  <c r="LOM51" i="28"/>
  <c r="LOL51" i="28"/>
  <c r="LOK51" i="28"/>
  <c r="LOJ51" i="28"/>
  <c r="LOI51" i="28"/>
  <c r="LOH51" i="28"/>
  <c r="LOG51" i="28"/>
  <c r="LOF51" i="28"/>
  <c r="LOE51" i="28"/>
  <c r="LOD51" i="28"/>
  <c r="LOC51" i="28"/>
  <c r="LOB51" i="28"/>
  <c r="LOA51" i="28"/>
  <c r="LNZ51" i="28"/>
  <c r="LNY51" i="28"/>
  <c r="LNX51" i="28"/>
  <c r="LNW51" i="28"/>
  <c r="LNV51" i="28"/>
  <c r="LNU51" i="28"/>
  <c r="LNT51" i="28"/>
  <c r="LNS51" i="28"/>
  <c r="LNR51" i="28"/>
  <c r="LNQ51" i="28"/>
  <c r="LNP51" i="28"/>
  <c r="LNO51" i="28"/>
  <c r="LNN51" i="28"/>
  <c r="LNM51" i="28"/>
  <c r="LNL51" i="28"/>
  <c r="LNK51" i="28"/>
  <c r="LNJ51" i="28"/>
  <c r="LNI51" i="28"/>
  <c r="LNH51" i="28"/>
  <c r="LNG51" i="28"/>
  <c r="LNF51" i="28"/>
  <c r="LNE51" i="28"/>
  <c r="LND51" i="28"/>
  <c r="LNC51" i="28"/>
  <c r="LNB51" i="28"/>
  <c r="LNA51" i="28"/>
  <c r="LMZ51" i="28"/>
  <c r="LMY51" i="28"/>
  <c r="LMX51" i="28"/>
  <c r="LMW51" i="28"/>
  <c r="LMV51" i="28"/>
  <c r="LMU51" i="28"/>
  <c r="LMT51" i="28"/>
  <c r="LMS51" i="28"/>
  <c r="LMR51" i="28"/>
  <c r="LMQ51" i="28"/>
  <c r="LMP51" i="28"/>
  <c r="LMO51" i="28"/>
  <c r="LMN51" i="28"/>
  <c r="LMM51" i="28"/>
  <c r="LML51" i="28"/>
  <c r="LMK51" i="28"/>
  <c r="LMJ51" i="28"/>
  <c r="LMI51" i="28"/>
  <c r="LMH51" i="28"/>
  <c r="LMG51" i="28"/>
  <c r="LMF51" i="28"/>
  <c r="LME51" i="28"/>
  <c r="LMD51" i="28"/>
  <c r="LMC51" i="28"/>
  <c r="LMB51" i="28"/>
  <c r="LMA51" i="28"/>
  <c r="LLZ51" i="28"/>
  <c r="LLY51" i="28"/>
  <c r="LLX51" i="28"/>
  <c r="LLW51" i="28"/>
  <c r="LLV51" i="28"/>
  <c r="LLU51" i="28"/>
  <c r="LLT51" i="28"/>
  <c r="LLS51" i="28"/>
  <c r="LLR51" i="28"/>
  <c r="LLQ51" i="28"/>
  <c r="LLP51" i="28"/>
  <c r="LLO51" i="28"/>
  <c r="LLN51" i="28"/>
  <c r="LLM51" i="28"/>
  <c r="LLL51" i="28"/>
  <c r="LLK51" i="28"/>
  <c r="LLJ51" i="28"/>
  <c r="LLI51" i="28"/>
  <c r="LLH51" i="28"/>
  <c r="LLG51" i="28"/>
  <c r="LLF51" i="28"/>
  <c r="LLE51" i="28"/>
  <c r="LLD51" i="28"/>
  <c r="LLC51" i="28"/>
  <c r="LLB51" i="28"/>
  <c r="LLA51" i="28"/>
  <c r="LKZ51" i="28"/>
  <c r="LKY51" i="28"/>
  <c r="LKX51" i="28"/>
  <c r="LKW51" i="28"/>
  <c r="LKV51" i="28"/>
  <c r="LKU51" i="28"/>
  <c r="LKT51" i="28"/>
  <c r="LKS51" i="28"/>
  <c r="LKR51" i="28"/>
  <c r="LKQ51" i="28"/>
  <c r="LKP51" i="28"/>
  <c r="LKO51" i="28"/>
  <c r="LKN51" i="28"/>
  <c r="LKM51" i="28"/>
  <c r="LKL51" i="28"/>
  <c r="LKK51" i="28"/>
  <c r="LKJ51" i="28"/>
  <c r="LKI51" i="28"/>
  <c r="LKH51" i="28"/>
  <c r="LKG51" i="28"/>
  <c r="LKF51" i="28"/>
  <c r="LKE51" i="28"/>
  <c r="LKD51" i="28"/>
  <c r="LKC51" i="28"/>
  <c r="LKB51" i="28"/>
  <c r="LKA51" i="28"/>
  <c r="LJZ51" i="28"/>
  <c r="LJY51" i="28"/>
  <c r="LJX51" i="28"/>
  <c r="LJW51" i="28"/>
  <c r="LJV51" i="28"/>
  <c r="LJU51" i="28"/>
  <c r="LJT51" i="28"/>
  <c r="LJS51" i="28"/>
  <c r="LJR51" i="28"/>
  <c r="LJQ51" i="28"/>
  <c r="LJP51" i="28"/>
  <c r="LJO51" i="28"/>
  <c r="LJN51" i="28"/>
  <c r="LJM51" i="28"/>
  <c r="LJL51" i="28"/>
  <c r="LJK51" i="28"/>
  <c r="LJJ51" i="28"/>
  <c r="LJI51" i="28"/>
  <c r="LJH51" i="28"/>
  <c r="LJG51" i="28"/>
  <c r="LJF51" i="28"/>
  <c r="LJE51" i="28"/>
  <c r="LJD51" i="28"/>
  <c r="LJC51" i="28"/>
  <c r="LJB51" i="28"/>
  <c r="LJA51" i="28"/>
  <c r="LIZ51" i="28"/>
  <c r="LIY51" i="28"/>
  <c r="LIX51" i="28"/>
  <c r="LIW51" i="28"/>
  <c r="LIV51" i="28"/>
  <c r="LIU51" i="28"/>
  <c r="LIT51" i="28"/>
  <c r="LIS51" i="28"/>
  <c r="LIR51" i="28"/>
  <c r="LIQ51" i="28"/>
  <c r="LIP51" i="28"/>
  <c r="LIO51" i="28"/>
  <c r="LIN51" i="28"/>
  <c r="LIM51" i="28"/>
  <c r="LIL51" i="28"/>
  <c r="LIK51" i="28"/>
  <c r="LIJ51" i="28"/>
  <c r="LII51" i="28"/>
  <c r="LIH51" i="28"/>
  <c r="LIG51" i="28"/>
  <c r="LIF51" i="28"/>
  <c r="LIE51" i="28"/>
  <c r="LID51" i="28"/>
  <c r="LIC51" i="28"/>
  <c r="LIB51" i="28"/>
  <c r="LIA51" i="28"/>
  <c r="LHZ51" i="28"/>
  <c r="LHY51" i="28"/>
  <c r="LHX51" i="28"/>
  <c r="LHW51" i="28"/>
  <c r="LHV51" i="28"/>
  <c r="LHU51" i="28"/>
  <c r="LHT51" i="28"/>
  <c r="LHS51" i="28"/>
  <c r="LHR51" i="28"/>
  <c r="LHQ51" i="28"/>
  <c r="LHP51" i="28"/>
  <c r="LHO51" i="28"/>
  <c r="LHN51" i="28"/>
  <c r="LHM51" i="28"/>
  <c r="LHL51" i="28"/>
  <c r="LHK51" i="28"/>
  <c r="LHJ51" i="28"/>
  <c r="LHI51" i="28"/>
  <c r="LHH51" i="28"/>
  <c r="LHG51" i="28"/>
  <c r="LHF51" i="28"/>
  <c r="LHE51" i="28"/>
  <c r="LHD51" i="28"/>
  <c r="LHC51" i="28"/>
  <c r="LHB51" i="28"/>
  <c r="LHA51" i="28"/>
  <c r="LGZ51" i="28"/>
  <c r="LGY51" i="28"/>
  <c r="LGX51" i="28"/>
  <c r="LGW51" i="28"/>
  <c r="LGV51" i="28"/>
  <c r="LGU51" i="28"/>
  <c r="LGT51" i="28"/>
  <c r="LGS51" i="28"/>
  <c r="LGR51" i="28"/>
  <c r="LGQ51" i="28"/>
  <c r="LGP51" i="28"/>
  <c r="LGO51" i="28"/>
  <c r="LGN51" i="28"/>
  <c r="LGM51" i="28"/>
  <c r="LGL51" i="28"/>
  <c r="LGK51" i="28"/>
  <c r="LGJ51" i="28"/>
  <c r="LGI51" i="28"/>
  <c r="LGH51" i="28"/>
  <c r="LGG51" i="28"/>
  <c r="LGF51" i="28"/>
  <c r="LGE51" i="28"/>
  <c r="LGD51" i="28"/>
  <c r="LGC51" i="28"/>
  <c r="LGB51" i="28"/>
  <c r="LGA51" i="28"/>
  <c r="LFZ51" i="28"/>
  <c r="LFY51" i="28"/>
  <c r="LFX51" i="28"/>
  <c r="LFW51" i="28"/>
  <c r="LFV51" i="28"/>
  <c r="LFU51" i="28"/>
  <c r="LFT51" i="28"/>
  <c r="LFS51" i="28"/>
  <c r="LFR51" i="28"/>
  <c r="LFQ51" i="28"/>
  <c r="LFP51" i="28"/>
  <c r="LFO51" i="28"/>
  <c r="LFN51" i="28"/>
  <c r="LFM51" i="28"/>
  <c r="LFL51" i="28"/>
  <c r="LFK51" i="28"/>
  <c r="LFJ51" i="28"/>
  <c r="LFI51" i="28"/>
  <c r="LFH51" i="28"/>
  <c r="LFG51" i="28"/>
  <c r="LFF51" i="28"/>
  <c r="LFE51" i="28"/>
  <c r="LFD51" i="28"/>
  <c r="LFC51" i="28"/>
  <c r="LFB51" i="28"/>
  <c r="LFA51" i="28"/>
  <c r="LEZ51" i="28"/>
  <c r="LEY51" i="28"/>
  <c r="LEX51" i="28"/>
  <c r="LEW51" i="28"/>
  <c r="LEV51" i="28"/>
  <c r="LEU51" i="28"/>
  <c r="LET51" i="28"/>
  <c r="LES51" i="28"/>
  <c r="LER51" i="28"/>
  <c r="LEQ51" i="28"/>
  <c r="LEP51" i="28"/>
  <c r="LEO51" i="28"/>
  <c r="LEN51" i="28"/>
  <c r="LEM51" i="28"/>
  <c r="LEL51" i="28"/>
  <c r="LEK51" i="28"/>
  <c r="LEJ51" i="28"/>
  <c r="LEI51" i="28"/>
  <c r="LEH51" i="28"/>
  <c r="LEG51" i="28"/>
  <c r="LEF51" i="28"/>
  <c r="LEE51" i="28"/>
  <c r="LED51" i="28"/>
  <c r="LEC51" i="28"/>
  <c r="LEB51" i="28"/>
  <c r="LEA51" i="28"/>
  <c r="LDZ51" i="28"/>
  <c r="LDY51" i="28"/>
  <c r="LDX51" i="28"/>
  <c r="LDW51" i="28"/>
  <c r="LDV51" i="28"/>
  <c r="LDU51" i="28"/>
  <c r="LDT51" i="28"/>
  <c r="LDS51" i="28"/>
  <c r="LDR51" i="28"/>
  <c r="LDQ51" i="28"/>
  <c r="LDP51" i="28"/>
  <c r="LDO51" i="28"/>
  <c r="LDN51" i="28"/>
  <c r="LDM51" i="28"/>
  <c r="LDL51" i="28"/>
  <c r="LDK51" i="28"/>
  <c r="LDJ51" i="28"/>
  <c r="LDI51" i="28"/>
  <c r="LDH51" i="28"/>
  <c r="LDG51" i="28"/>
  <c r="LDF51" i="28"/>
  <c r="LDE51" i="28"/>
  <c r="LDD51" i="28"/>
  <c r="LDC51" i="28"/>
  <c r="LDB51" i="28"/>
  <c r="LDA51" i="28"/>
  <c r="LCZ51" i="28"/>
  <c r="LCY51" i="28"/>
  <c r="LCX51" i="28"/>
  <c r="LCW51" i="28"/>
  <c r="LCV51" i="28"/>
  <c r="LCU51" i="28"/>
  <c r="LCT51" i="28"/>
  <c r="LCS51" i="28"/>
  <c r="LCR51" i="28"/>
  <c r="LCQ51" i="28"/>
  <c r="LCP51" i="28"/>
  <c r="LCO51" i="28"/>
  <c r="LCN51" i="28"/>
  <c r="LCM51" i="28"/>
  <c r="LCL51" i="28"/>
  <c r="LCK51" i="28"/>
  <c r="LCJ51" i="28"/>
  <c r="LCI51" i="28"/>
  <c r="LCH51" i="28"/>
  <c r="LCG51" i="28"/>
  <c r="LCF51" i="28"/>
  <c r="LCE51" i="28"/>
  <c r="LCD51" i="28"/>
  <c r="LCC51" i="28"/>
  <c r="LCB51" i="28"/>
  <c r="LCA51" i="28"/>
  <c r="LBZ51" i="28"/>
  <c r="LBY51" i="28"/>
  <c r="LBX51" i="28"/>
  <c r="LBW51" i="28"/>
  <c r="LBV51" i="28"/>
  <c r="LBU51" i="28"/>
  <c r="LBT51" i="28"/>
  <c r="LBS51" i="28"/>
  <c r="LBR51" i="28"/>
  <c r="LBQ51" i="28"/>
  <c r="LBP51" i="28"/>
  <c r="LBO51" i="28"/>
  <c r="LBN51" i="28"/>
  <c r="LBM51" i="28"/>
  <c r="LBL51" i="28"/>
  <c r="LBK51" i="28"/>
  <c r="LBJ51" i="28"/>
  <c r="LBI51" i="28"/>
  <c r="LBH51" i="28"/>
  <c r="LBG51" i="28"/>
  <c r="LBF51" i="28"/>
  <c r="LBE51" i="28"/>
  <c r="LBD51" i="28"/>
  <c r="LBC51" i="28"/>
  <c r="LBB51" i="28"/>
  <c r="LBA51" i="28"/>
  <c r="LAZ51" i="28"/>
  <c r="LAY51" i="28"/>
  <c r="LAX51" i="28"/>
  <c r="LAW51" i="28"/>
  <c r="LAV51" i="28"/>
  <c r="LAU51" i="28"/>
  <c r="LAT51" i="28"/>
  <c r="LAS51" i="28"/>
  <c r="LAR51" i="28"/>
  <c r="LAQ51" i="28"/>
  <c r="LAP51" i="28"/>
  <c r="LAO51" i="28"/>
  <c r="LAN51" i="28"/>
  <c r="LAM51" i="28"/>
  <c r="LAL51" i="28"/>
  <c r="LAK51" i="28"/>
  <c r="LAJ51" i="28"/>
  <c r="LAI51" i="28"/>
  <c r="LAH51" i="28"/>
  <c r="LAG51" i="28"/>
  <c r="LAF51" i="28"/>
  <c r="LAE51" i="28"/>
  <c r="LAD51" i="28"/>
  <c r="LAC51" i="28"/>
  <c r="LAB51" i="28"/>
  <c r="LAA51" i="28"/>
  <c r="KZZ51" i="28"/>
  <c r="KZY51" i="28"/>
  <c r="KZX51" i="28"/>
  <c r="KZW51" i="28"/>
  <c r="KZV51" i="28"/>
  <c r="KZU51" i="28"/>
  <c r="KZT51" i="28"/>
  <c r="KZS51" i="28"/>
  <c r="KZR51" i="28"/>
  <c r="KZQ51" i="28"/>
  <c r="KZP51" i="28"/>
  <c r="KZO51" i="28"/>
  <c r="KZN51" i="28"/>
  <c r="KZM51" i="28"/>
  <c r="KZL51" i="28"/>
  <c r="KZK51" i="28"/>
  <c r="KZJ51" i="28"/>
  <c r="KZI51" i="28"/>
  <c r="KZH51" i="28"/>
  <c r="KZG51" i="28"/>
  <c r="KZF51" i="28"/>
  <c r="KZE51" i="28"/>
  <c r="KZD51" i="28"/>
  <c r="KZC51" i="28"/>
  <c r="KZB51" i="28"/>
  <c r="KZA51" i="28"/>
  <c r="KYZ51" i="28"/>
  <c r="KYY51" i="28"/>
  <c r="KYX51" i="28"/>
  <c r="KYW51" i="28"/>
  <c r="KYV51" i="28"/>
  <c r="KYU51" i="28"/>
  <c r="KYT51" i="28"/>
  <c r="KYS51" i="28"/>
  <c r="KYR51" i="28"/>
  <c r="KYQ51" i="28"/>
  <c r="KYP51" i="28"/>
  <c r="KYO51" i="28"/>
  <c r="KYN51" i="28"/>
  <c r="KYM51" i="28"/>
  <c r="KYL51" i="28"/>
  <c r="KYK51" i="28"/>
  <c r="KYJ51" i="28"/>
  <c r="KYI51" i="28"/>
  <c r="KYH51" i="28"/>
  <c r="KYG51" i="28"/>
  <c r="KYF51" i="28"/>
  <c r="KYE51" i="28"/>
  <c r="KYD51" i="28"/>
  <c r="KYC51" i="28"/>
  <c r="KYB51" i="28"/>
  <c r="KYA51" i="28"/>
  <c r="KXZ51" i="28"/>
  <c r="KXY51" i="28"/>
  <c r="KXX51" i="28"/>
  <c r="KXW51" i="28"/>
  <c r="KXV51" i="28"/>
  <c r="KXU51" i="28"/>
  <c r="KXT51" i="28"/>
  <c r="KXS51" i="28"/>
  <c r="KXR51" i="28"/>
  <c r="KXQ51" i="28"/>
  <c r="KXP51" i="28"/>
  <c r="KXO51" i="28"/>
  <c r="KXN51" i="28"/>
  <c r="KXM51" i="28"/>
  <c r="KXL51" i="28"/>
  <c r="KXK51" i="28"/>
  <c r="KXJ51" i="28"/>
  <c r="KXI51" i="28"/>
  <c r="KXH51" i="28"/>
  <c r="KXG51" i="28"/>
  <c r="KXF51" i="28"/>
  <c r="KXE51" i="28"/>
  <c r="KXD51" i="28"/>
  <c r="KXC51" i="28"/>
  <c r="KXB51" i="28"/>
  <c r="KXA51" i="28"/>
  <c r="KWZ51" i="28"/>
  <c r="KWY51" i="28"/>
  <c r="KWX51" i="28"/>
  <c r="KWW51" i="28"/>
  <c r="KWV51" i="28"/>
  <c r="KWU51" i="28"/>
  <c r="KWT51" i="28"/>
  <c r="KWS51" i="28"/>
  <c r="KWR51" i="28"/>
  <c r="KWQ51" i="28"/>
  <c r="KWP51" i="28"/>
  <c r="KWO51" i="28"/>
  <c r="KWN51" i="28"/>
  <c r="KWM51" i="28"/>
  <c r="KWL51" i="28"/>
  <c r="KWK51" i="28"/>
  <c r="KWJ51" i="28"/>
  <c r="KWI51" i="28"/>
  <c r="KWH51" i="28"/>
  <c r="KWG51" i="28"/>
  <c r="KWF51" i="28"/>
  <c r="KWE51" i="28"/>
  <c r="KWD51" i="28"/>
  <c r="KWC51" i="28"/>
  <c r="KWB51" i="28"/>
  <c r="KWA51" i="28"/>
  <c r="KVZ51" i="28"/>
  <c r="KVY51" i="28"/>
  <c r="KVX51" i="28"/>
  <c r="KVW51" i="28"/>
  <c r="KVV51" i="28"/>
  <c r="KVU51" i="28"/>
  <c r="KVT51" i="28"/>
  <c r="KVS51" i="28"/>
  <c r="KVR51" i="28"/>
  <c r="KVQ51" i="28"/>
  <c r="KVP51" i="28"/>
  <c r="KVO51" i="28"/>
  <c r="KVN51" i="28"/>
  <c r="KVM51" i="28"/>
  <c r="KVL51" i="28"/>
  <c r="KVK51" i="28"/>
  <c r="KVJ51" i="28"/>
  <c r="KVI51" i="28"/>
  <c r="KVH51" i="28"/>
  <c r="KVG51" i="28"/>
  <c r="KVF51" i="28"/>
  <c r="KVE51" i="28"/>
  <c r="KVD51" i="28"/>
  <c r="KVC51" i="28"/>
  <c r="KVB51" i="28"/>
  <c r="KVA51" i="28"/>
  <c r="KUZ51" i="28"/>
  <c r="KUY51" i="28"/>
  <c r="KUX51" i="28"/>
  <c r="KUW51" i="28"/>
  <c r="KUV51" i="28"/>
  <c r="KUU51" i="28"/>
  <c r="KUT51" i="28"/>
  <c r="KUS51" i="28"/>
  <c r="KUR51" i="28"/>
  <c r="KUQ51" i="28"/>
  <c r="KUP51" i="28"/>
  <c r="KUO51" i="28"/>
  <c r="KUN51" i="28"/>
  <c r="KUM51" i="28"/>
  <c r="KUL51" i="28"/>
  <c r="KUK51" i="28"/>
  <c r="KUJ51" i="28"/>
  <c r="KUI51" i="28"/>
  <c r="KUH51" i="28"/>
  <c r="KUG51" i="28"/>
  <c r="KUF51" i="28"/>
  <c r="KUE51" i="28"/>
  <c r="KUD51" i="28"/>
  <c r="KUC51" i="28"/>
  <c r="KUB51" i="28"/>
  <c r="KUA51" i="28"/>
  <c r="KTZ51" i="28"/>
  <c r="KTY51" i="28"/>
  <c r="KTX51" i="28"/>
  <c r="KTW51" i="28"/>
  <c r="KTV51" i="28"/>
  <c r="KTU51" i="28"/>
  <c r="KTT51" i="28"/>
  <c r="KTS51" i="28"/>
  <c r="KTR51" i="28"/>
  <c r="KTQ51" i="28"/>
  <c r="KTP51" i="28"/>
  <c r="KTO51" i="28"/>
  <c r="KTN51" i="28"/>
  <c r="KTM51" i="28"/>
  <c r="KTL51" i="28"/>
  <c r="KTK51" i="28"/>
  <c r="KTJ51" i="28"/>
  <c r="KTI51" i="28"/>
  <c r="KTH51" i="28"/>
  <c r="KTG51" i="28"/>
  <c r="KTF51" i="28"/>
  <c r="KTE51" i="28"/>
  <c r="KTD51" i="28"/>
  <c r="KTC51" i="28"/>
  <c r="KTB51" i="28"/>
  <c r="KTA51" i="28"/>
  <c r="KSZ51" i="28"/>
  <c r="KSY51" i="28"/>
  <c r="KSX51" i="28"/>
  <c r="KSW51" i="28"/>
  <c r="KSV51" i="28"/>
  <c r="KSU51" i="28"/>
  <c r="KST51" i="28"/>
  <c r="KSS51" i="28"/>
  <c r="KSR51" i="28"/>
  <c r="KSQ51" i="28"/>
  <c r="KSP51" i="28"/>
  <c r="KSO51" i="28"/>
  <c r="KSN51" i="28"/>
  <c r="KSM51" i="28"/>
  <c r="KSL51" i="28"/>
  <c r="KSK51" i="28"/>
  <c r="KSJ51" i="28"/>
  <c r="KSI51" i="28"/>
  <c r="KSH51" i="28"/>
  <c r="KSG51" i="28"/>
  <c r="KSF51" i="28"/>
  <c r="KSE51" i="28"/>
  <c r="KSD51" i="28"/>
  <c r="KSC51" i="28"/>
  <c r="KSB51" i="28"/>
  <c r="KSA51" i="28"/>
  <c r="KRZ51" i="28"/>
  <c r="KRY51" i="28"/>
  <c r="KRX51" i="28"/>
  <c r="KRW51" i="28"/>
  <c r="KRV51" i="28"/>
  <c r="KRU51" i="28"/>
  <c r="KRT51" i="28"/>
  <c r="KRS51" i="28"/>
  <c r="KRR51" i="28"/>
  <c r="KRQ51" i="28"/>
  <c r="KRP51" i="28"/>
  <c r="KRO51" i="28"/>
  <c r="KRN51" i="28"/>
  <c r="KRM51" i="28"/>
  <c r="KRL51" i="28"/>
  <c r="KRK51" i="28"/>
  <c r="KRJ51" i="28"/>
  <c r="KRI51" i="28"/>
  <c r="KRH51" i="28"/>
  <c r="KRG51" i="28"/>
  <c r="KRF51" i="28"/>
  <c r="KRE51" i="28"/>
  <c r="KRD51" i="28"/>
  <c r="KRC51" i="28"/>
  <c r="KRB51" i="28"/>
  <c r="KRA51" i="28"/>
  <c r="KQZ51" i="28"/>
  <c r="KQY51" i="28"/>
  <c r="KQX51" i="28"/>
  <c r="KQW51" i="28"/>
  <c r="KQV51" i="28"/>
  <c r="KQU51" i="28"/>
  <c r="KQT51" i="28"/>
  <c r="KQS51" i="28"/>
  <c r="KQR51" i="28"/>
  <c r="KQQ51" i="28"/>
  <c r="KQP51" i="28"/>
  <c r="KQO51" i="28"/>
  <c r="KQN51" i="28"/>
  <c r="KQM51" i="28"/>
  <c r="KQL51" i="28"/>
  <c r="KQK51" i="28"/>
  <c r="KQJ51" i="28"/>
  <c r="KQI51" i="28"/>
  <c r="KQH51" i="28"/>
  <c r="KQG51" i="28"/>
  <c r="KQF51" i="28"/>
  <c r="KQE51" i="28"/>
  <c r="KQD51" i="28"/>
  <c r="KQC51" i="28"/>
  <c r="KQB51" i="28"/>
  <c r="KQA51" i="28"/>
  <c r="KPZ51" i="28"/>
  <c r="KPY51" i="28"/>
  <c r="KPX51" i="28"/>
  <c r="KPW51" i="28"/>
  <c r="KPV51" i="28"/>
  <c r="KPU51" i="28"/>
  <c r="KPT51" i="28"/>
  <c r="KPS51" i="28"/>
  <c r="KPR51" i="28"/>
  <c r="KPQ51" i="28"/>
  <c r="KPP51" i="28"/>
  <c r="KPO51" i="28"/>
  <c r="KPN51" i="28"/>
  <c r="KPM51" i="28"/>
  <c r="KPL51" i="28"/>
  <c r="KPK51" i="28"/>
  <c r="KPJ51" i="28"/>
  <c r="KPI51" i="28"/>
  <c r="KPH51" i="28"/>
  <c r="KPG51" i="28"/>
  <c r="KPF51" i="28"/>
  <c r="KPE51" i="28"/>
  <c r="KPD51" i="28"/>
  <c r="KPC51" i="28"/>
  <c r="KPB51" i="28"/>
  <c r="KPA51" i="28"/>
  <c r="KOZ51" i="28"/>
  <c r="KOY51" i="28"/>
  <c r="KOX51" i="28"/>
  <c r="KOW51" i="28"/>
  <c r="KOV51" i="28"/>
  <c r="KOU51" i="28"/>
  <c r="KOT51" i="28"/>
  <c r="KOS51" i="28"/>
  <c r="KOR51" i="28"/>
  <c r="KOQ51" i="28"/>
  <c r="KOP51" i="28"/>
  <c r="KOO51" i="28"/>
  <c r="KON51" i="28"/>
  <c r="KOM51" i="28"/>
  <c r="KOL51" i="28"/>
  <c r="KOK51" i="28"/>
  <c r="KOJ51" i="28"/>
  <c r="KOI51" i="28"/>
  <c r="KOH51" i="28"/>
  <c r="KOG51" i="28"/>
  <c r="KOF51" i="28"/>
  <c r="KOE51" i="28"/>
  <c r="KOD51" i="28"/>
  <c r="KOC51" i="28"/>
  <c r="KOB51" i="28"/>
  <c r="KOA51" i="28"/>
  <c r="KNZ51" i="28"/>
  <c r="KNY51" i="28"/>
  <c r="KNX51" i="28"/>
  <c r="KNW51" i="28"/>
  <c r="KNV51" i="28"/>
  <c r="KNU51" i="28"/>
  <c r="KNT51" i="28"/>
  <c r="KNS51" i="28"/>
  <c r="KNR51" i="28"/>
  <c r="KNQ51" i="28"/>
  <c r="KNP51" i="28"/>
  <c r="KNO51" i="28"/>
  <c r="KNN51" i="28"/>
  <c r="KNM51" i="28"/>
  <c r="KNL51" i="28"/>
  <c r="KNK51" i="28"/>
  <c r="KNJ51" i="28"/>
  <c r="KNI51" i="28"/>
  <c r="KNH51" i="28"/>
  <c r="KNG51" i="28"/>
  <c r="KNF51" i="28"/>
  <c r="KNE51" i="28"/>
  <c r="KND51" i="28"/>
  <c r="KNC51" i="28"/>
  <c r="KNB51" i="28"/>
  <c r="KNA51" i="28"/>
  <c r="KMZ51" i="28"/>
  <c r="KMY51" i="28"/>
  <c r="KMX51" i="28"/>
  <c r="KMW51" i="28"/>
  <c r="KMV51" i="28"/>
  <c r="KMU51" i="28"/>
  <c r="KMT51" i="28"/>
  <c r="KMS51" i="28"/>
  <c r="KMR51" i="28"/>
  <c r="KMQ51" i="28"/>
  <c r="KMP51" i="28"/>
  <c r="KMO51" i="28"/>
  <c r="KMN51" i="28"/>
  <c r="KMM51" i="28"/>
  <c r="KML51" i="28"/>
  <c r="KMK51" i="28"/>
  <c r="KMJ51" i="28"/>
  <c r="KMI51" i="28"/>
  <c r="KMH51" i="28"/>
  <c r="KMG51" i="28"/>
  <c r="KMF51" i="28"/>
  <c r="KME51" i="28"/>
  <c r="KMD51" i="28"/>
  <c r="KMC51" i="28"/>
  <c r="KMB51" i="28"/>
  <c r="KMA51" i="28"/>
  <c r="KLZ51" i="28"/>
  <c r="KLY51" i="28"/>
  <c r="KLX51" i="28"/>
  <c r="KLW51" i="28"/>
  <c r="KLV51" i="28"/>
  <c r="KLU51" i="28"/>
  <c r="KLT51" i="28"/>
  <c r="KLS51" i="28"/>
  <c r="KLR51" i="28"/>
  <c r="KLQ51" i="28"/>
  <c r="KLP51" i="28"/>
  <c r="KLO51" i="28"/>
  <c r="KLN51" i="28"/>
  <c r="KLM51" i="28"/>
  <c r="KLL51" i="28"/>
  <c r="KLK51" i="28"/>
  <c r="KLJ51" i="28"/>
  <c r="KLI51" i="28"/>
  <c r="KLH51" i="28"/>
  <c r="KLG51" i="28"/>
  <c r="KLF51" i="28"/>
  <c r="KLE51" i="28"/>
  <c r="KLD51" i="28"/>
  <c r="KLC51" i="28"/>
  <c r="KLB51" i="28"/>
  <c r="KLA51" i="28"/>
  <c r="KKZ51" i="28"/>
  <c r="KKY51" i="28"/>
  <c r="KKX51" i="28"/>
  <c r="KKW51" i="28"/>
  <c r="KKV51" i="28"/>
  <c r="KKU51" i="28"/>
  <c r="KKT51" i="28"/>
  <c r="KKS51" i="28"/>
  <c r="KKR51" i="28"/>
  <c r="KKQ51" i="28"/>
  <c r="KKP51" i="28"/>
  <c r="KKO51" i="28"/>
  <c r="KKN51" i="28"/>
  <c r="KKM51" i="28"/>
  <c r="KKL51" i="28"/>
  <c r="KKK51" i="28"/>
  <c r="KKJ51" i="28"/>
  <c r="KKI51" i="28"/>
  <c r="KKH51" i="28"/>
  <c r="KKG51" i="28"/>
  <c r="KKF51" i="28"/>
  <c r="KKE51" i="28"/>
  <c r="KKD51" i="28"/>
  <c r="KKC51" i="28"/>
  <c r="KKB51" i="28"/>
  <c r="KKA51" i="28"/>
  <c r="KJZ51" i="28"/>
  <c r="KJY51" i="28"/>
  <c r="KJX51" i="28"/>
  <c r="KJW51" i="28"/>
  <c r="KJV51" i="28"/>
  <c r="KJU51" i="28"/>
  <c r="KJT51" i="28"/>
  <c r="KJS51" i="28"/>
  <c r="KJR51" i="28"/>
  <c r="KJQ51" i="28"/>
  <c r="KJP51" i="28"/>
  <c r="KJO51" i="28"/>
  <c r="KJN51" i="28"/>
  <c r="KJM51" i="28"/>
  <c r="KJL51" i="28"/>
  <c r="KJK51" i="28"/>
  <c r="KJJ51" i="28"/>
  <c r="KJI51" i="28"/>
  <c r="KJH51" i="28"/>
  <c r="KJG51" i="28"/>
  <c r="KJF51" i="28"/>
  <c r="KJE51" i="28"/>
  <c r="KJD51" i="28"/>
  <c r="KJC51" i="28"/>
  <c r="KJB51" i="28"/>
  <c r="KJA51" i="28"/>
  <c r="KIZ51" i="28"/>
  <c r="KIY51" i="28"/>
  <c r="KIX51" i="28"/>
  <c r="KIW51" i="28"/>
  <c r="KIV51" i="28"/>
  <c r="KIU51" i="28"/>
  <c r="KIT51" i="28"/>
  <c r="KIS51" i="28"/>
  <c r="KIR51" i="28"/>
  <c r="KIQ51" i="28"/>
  <c r="KIP51" i="28"/>
  <c r="KIO51" i="28"/>
  <c r="KIN51" i="28"/>
  <c r="KIM51" i="28"/>
  <c r="KIL51" i="28"/>
  <c r="KIK51" i="28"/>
  <c r="KIJ51" i="28"/>
  <c r="KII51" i="28"/>
  <c r="KIH51" i="28"/>
  <c r="KIG51" i="28"/>
  <c r="KIF51" i="28"/>
  <c r="KIE51" i="28"/>
  <c r="KID51" i="28"/>
  <c r="KIC51" i="28"/>
  <c r="KIB51" i="28"/>
  <c r="KIA51" i="28"/>
  <c r="KHZ51" i="28"/>
  <c r="KHY51" i="28"/>
  <c r="KHX51" i="28"/>
  <c r="KHW51" i="28"/>
  <c r="KHV51" i="28"/>
  <c r="KHU51" i="28"/>
  <c r="KHT51" i="28"/>
  <c r="KHS51" i="28"/>
  <c r="KHR51" i="28"/>
  <c r="KHQ51" i="28"/>
  <c r="KHP51" i="28"/>
  <c r="KHO51" i="28"/>
  <c r="KHN51" i="28"/>
  <c r="KHM51" i="28"/>
  <c r="KHL51" i="28"/>
  <c r="KHK51" i="28"/>
  <c r="KHJ51" i="28"/>
  <c r="KHI51" i="28"/>
  <c r="KHH51" i="28"/>
  <c r="KHG51" i="28"/>
  <c r="KHF51" i="28"/>
  <c r="KHE51" i="28"/>
  <c r="KHD51" i="28"/>
  <c r="KHC51" i="28"/>
  <c r="KHB51" i="28"/>
  <c r="KHA51" i="28"/>
  <c r="KGZ51" i="28"/>
  <c r="KGY51" i="28"/>
  <c r="KGX51" i="28"/>
  <c r="KGW51" i="28"/>
  <c r="KGV51" i="28"/>
  <c r="KGU51" i="28"/>
  <c r="KGT51" i="28"/>
  <c r="KGS51" i="28"/>
  <c r="KGR51" i="28"/>
  <c r="KGQ51" i="28"/>
  <c r="KGP51" i="28"/>
  <c r="KGO51" i="28"/>
  <c r="KGN51" i="28"/>
  <c r="KGM51" i="28"/>
  <c r="KGL51" i="28"/>
  <c r="KGK51" i="28"/>
  <c r="KGJ51" i="28"/>
  <c r="KGI51" i="28"/>
  <c r="KGH51" i="28"/>
  <c r="KGG51" i="28"/>
  <c r="KGF51" i="28"/>
  <c r="KGE51" i="28"/>
  <c r="KGD51" i="28"/>
  <c r="KGC51" i="28"/>
  <c r="KGB51" i="28"/>
  <c r="KGA51" i="28"/>
  <c r="KFZ51" i="28"/>
  <c r="KFY51" i="28"/>
  <c r="KFX51" i="28"/>
  <c r="KFW51" i="28"/>
  <c r="KFV51" i="28"/>
  <c r="KFU51" i="28"/>
  <c r="KFT51" i="28"/>
  <c r="KFS51" i="28"/>
  <c r="KFR51" i="28"/>
  <c r="KFQ51" i="28"/>
  <c r="KFP51" i="28"/>
  <c r="KFO51" i="28"/>
  <c r="KFN51" i="28"/>
  <c r="KFM51" i="28"/>
  <c r="KFL51" i="28"/>
  <c r="KFK51" i="28"/>
  <c r="KFJ51" i="28"/>
  <c r="KFI51" i="28"/>
  <c r="KFH51" i="28"/>
  <c r="KFG51" i="28"/>
  <c r="KFF51" i="28"/>
  <c r="KFE51" i="28"/>
  <c r="KFD51" i="28"/>
  <c r="KFC51" i="28"/>
  <c r="KFB51" i="28"/>
  <c r="KFA51" i="28"/>
  <c r="KEZ51" i="28"/>
  <c r="KEY51" i="28"/>
  <c r="KEX51" i="28"/>
  <c r="KEW51" i="28"/>
  <c r="KEV51" i="28"/>
  <c r="KEU51" i="28"/>
  <c r="KET51" i="28"/>
  <c r="KES51" i="28"/>
  <c r="KER51" i="28"/>
  <c r="KEQ51" i="28"/>
  <c r="KEP51" i="28"/>
  <c r="KEO51" i="28"/>
  <c r="KEN51" i="28"/>
  <c r="KEM51" i="28"/>
  <c r="KEL51" i="28"/>
  <c r="KEK51" i="28"/>
  <c r="KEJ51" i="28"/>
  <c r="KEI51" i="28"/>
  <c r="KEH51" i="28"/>
  <c r="KEG51" i="28"/>
  <c r="KEF51" i="28"/>
  <c r="KEE51" i="28"/>
  <c r="KED51" i="28"/>
  <c r="KEC51" i="28"/>
  <c r="KEB51" i="28"/>
  <c r="KEA51" i="28"/>
  <c r="KDZ51" i="28"/>
  <c r="KDY51" i="28"/>
  <c r="KDX51" i="28"/>
  <c r="KDW51" i="28"/>
  <c r="KDV51" i="28"/>
  <c r="KDU51" i="28"/>
  <c r="KDT51" i="28"/>
  <c r="KDS51" i="28"/>
  <c r="KDR51" i="28"/>
  <c r="KDQ51" i="28"/>
  <c r="KDP51" i="28"/>
  <c r="KDO51" i="28"/>
  <c r="KDN51" i="28"/>
  <c r="KDM51" i="28"/>
  <c r="KDL51" i="28"/>
  <c r="KDK51" i="28"/>
  <c r="KDJ51" i="28"/>
  <c r="KDI51" i="28"/>
  <c r="KDH51" i="28"/>
  <c r="KDG51" i="28"/>
  <c r="KDF51" i="28"/>
  <c r="KDE51" i="28"/>
  <c r="KDD51" i="28"/>
  <c r="KDC51" i="28"/>
  <c r="KDB51" i="28"/>
  <c r="KDA51" i="28"/>
  <c r="KCZ51" i="28"/>
  <c r="KCY51" i="28"/>
  <c r="KCX51" i="28"/>
  <c r="KCW51" i="28"/>
  <c r="KCV51" i="28"/>
  <c r="KCU51" i="28"/>
  <c r="KCT51" i="28"/>
  <c r="KCS51" i="28"/>
  <c r="KCR51" i="28"/>
  <c r="KCQ51" i="28"/>
  <c r="KCP51" i="28"/>
  <c r="KCO51" i="28"/>
  <c r="KCN51" i="28"/>
  <c r="KCM51" i="28"/>
  <c r="KCL51" i="28"/>
  <c r="KCK51" i="28"/>
  <c r="KCJ51" i="28"/>
  <c r="KCI51" i="28"/>
  <c r="KCH51" i="28"/>
  <c r="KCG51" i="28"/>
  <c r="KCF51" i="28"/>
  <c r="KCE51" i="28"/>
  <c r="KCD51" i="28"/>
  <c r="KCC51" i="28"/>
  <c r="KCB51" i="28"/>
  <c r="KCA51" i="28"/>
  <c r="KBZ51" i="28"/>
  <c r="KBY51" i="28"/>
  <c r="KBX51" i="28"/>
  <c r="KBW51" i="28"/>
  <c r="KBV51" i="28"/>
  <c r="KBU51" i="28"/>
  <c r="KBT51" i="28"/>
  <c r="KBS51" i="28"/>
  <c r="KBR51" i="28"/>
  <c r="KBQ51" i="28"/>
  <c r="KBP51" i="28"/>
  <c r="KBO51" i="28"/>
  <c r="KBN51" i="28"/>
  <c r="KBM51" i="28"/>
  <c r="KBL51" i="28"/>
  <c r="KBK51" i="28"/>
  <c r="KBJ51" i="28"/>
  <c r="KBI51" i="28"/>
  <c r="KBH51" i="28"/>
  <c r="KBG51" i="28"/>
  <c r="KBF51" i="28"/>
  <c r="KBE51" i="28"/>
  <c r="KBD51" i="28"/>
  <c r="KBC51" i="28"/>
  <c r="KBB51" i="28"/>
  <c r="KBA51" i="28"/>
  <c r="KAZ51" i="28"/>
  <c r="KAY51" i="28"/>
  <c r="KAX51" i="28"/>
  <c r="KAW51" i="28"/>
  <c r="KAV51" i="28"/>
  <c r="KAU51" i="28"/>
  <c r="KAT51" i="28"/>
  <c r="KAS51" i="28"/>
  <c r="KAR51" i="28"/>
  <c r="KAQ51" i="28"/>
  <c r="KAP51" i="28"/>
  <c r="KAO51" i="28"/>
  <c r="KAN51" i="28"/>
  <c r="KAM51" i="28"/>
  <c r="KAL51" i="28"/>
  <c r="KAK51" i="28"/>
  <c r="KAJ51" i="28"/>
  <c r="KAI51" i="28"/>
  <c r="KAH51" i="28"/>
  <c r="KAG51" i="28"/>
  <c r="KAF51" i="28"/>
  <c r="KAE51" i="28"/>
  <c r="KAD51" i="28"/>
  <c r="KAC51" i="28"/>
  <c r="KAB51" i="28"/>
  <c r="KAA51" i="28"/>
  <c r="JZZ51" i="28"/>
  <c r="JZY51" i="28"/>
  <c r="JZX51" i="28"/>
  <c r="JZW51" i="28"/>
  <c r="JZV51" i="28"/>
  <c r="JZU51" i="28"/>
  <c r="JZT51" i="28"/>
  <c r="JZS51" i="28"/>
  <c r="JZR51" i="28"/>
  <c r="JZQ51" i="28"/>
  <c r="JZP51" i="28"/>
  <c r="JZO51" i="28"/>
  <c r="JZN51" i="28"/>
  <c r="JZM51" i="28"/>
  <c r="JZL51" i="28"/>
  <c r="JZK51" i="28"/>
  <c r="JZJ51" i="28"/>
  <c r="JZI51" i="28"/>
  <c r="JZH51" i="28"/>
  <c r="JZG51" i="28"/>
  <c r="JZF51" i="28"/>
  <c r="JZE51" i="28"/>
  <c r="JZD51" i="28"/>
  <c r="JZC51" i="28"/>
  <c r="JZB51" i="28"/>
  <c r="JZA51" i="28"/>
  <c r="JYZ51" i="28"/>
  <c r="JYY51" i="28"/>
  <c r="JYX51" i="28"/>
  <c r="JYW51" i="28"/>
  <c r="JYV51" i="28"/>
  <c r="JYU51" i="28"/>
  <c r="JYT51" i="28"/>
  <c r="JYS51" i="28"/>
  <c r="JYR51" i="28"/>
  <c r="JYQ51" i="28"/>
  <c r="JYP51" i="28"/>
  <c r="JYO51" i="28"/>
  <c r="JYN51" i="28"/>
  <c r="JYM51" i="28"/>
  <c r="JYL51" i="28"/>
  <c r="JYK51" i="28"/>
  <c r="JYJ51" i="28"/>
  <c r="JYI51" i="28"/>
  <c r="JYH51" i="28"/>
  <c r="JYG51" i="28"/>
  <c r="JYF51" i="28"/>
  <c r="JYE51" i="28"/>
  <c r="JYD51" i="28"/>
  <c r="JYC51" i="28"/>
  <c r="JYB51" i="28"/>
  <c r="JYA51" i="28"/>
  <c r="JXZ51" i="28"/>
  <c r="JXY51" i="28"/>
  <c r="JXX51" i="28"/>
  <c r="JXW51" i="28"/>
  <c r="JXV51" i="28"/>
  <c r="JXU51" i="28"/>
  <c r="JXT51" i="28"/>
  <c r="JXS51" i="28"/>
  <c r="JXR51" i="28"/>
  <c r="JXQ51" i="28"/>
  <c r="JXP51" i="28"/>
  <c r="JXO51" i="28"/>
  <c r="JXN51" i="28"/>
  <c r="JXM51" i="28"/>
  <c r="JXL51" i="28"/>
  <c r="JXK51" i="28"/>
  <c r="JXJ51" i="28"/>
  <c r="JXI51" i="28"/>
  <c r="JXH51" i="28"/>
  <c r="JXG51" i="28"/>
  <c r="JXF51" i="28"/>
  <c r="JXE51" i="28"/>
  <c r="JXD51" i="28"/>
  <c r="JXC51" i="28"/>
  <c r="JXB51" i="28"/>
  <c r="JXA51" i="28"/>
  <c r="JWZ51" i="28"/>
  <c r="JWY51" i="28"/>
  <c r="JWX51" i="28"/>
  <c r="JWW51" i="28"/>
  <c r="JWV51" i="28"/>
  <c r="JWU51" i="28"/>
  <c r="JWT51" i="28"/>
  <c r="JWS51" i="28"/>
  <c r="JWR51" i="28"/>
  <c r="JWQ51" i="28"/>
  <c r="JWP51" i="28"/>
  <c r="JWO51" i="28"/>
  <c r="JWN51" i="28"/>
  <c r="JWM51" i="28"/>
  <c r="JWL51" i="28"/>
  <c r="JWK51" i="28"/>
  <c r="JWJ51" i="28"/>
  <c r="JWI51" i="28"/>
  <c r="JWH51" i="28"/>
  <c r="JWG51" i="28"/>
  <c r="JWF51" i="28"/>
  <c r="JWE51" i="28"/>
  <c r="JWD51" i="28"/>
  <c r="JWC51" i="28"/>
  <c r="JWB51" i="28"/>
  <c r="JWA51" i="28"/>
  <c r="JVZ51" i="28"/>
  <c r="JVY51" i="28"/>
  <c r="JVX51" i="28"/>
  <c r="JVW51" i="28"/>
  <c r="JVV51" i="28"/>
  <c r="JVU51" i="28"/>
  <c r="JVT51" i="28"/>
  <c r="JVS51" i="28"/>
  <c r="JVR51" i="28"/>
  <c r="JVQ51" i="28"/>
  <c r="JVP51" i="28"/>
  <c r="JVO51" i="28"/>
  <c r="JVN51" i="28"/>
  <c r="JVM51" i="28"/>
  <c r="JVL51" i="28"/>
  <c r="JVK51" i="28"/>
  <c r="JVJ51" i="28"/>
  <c r="JVI51" i="28"/>
  <c r="JVH51" i="28"/>
  <c r="JVG51" i="28"/>
  <c r="JVF51" i="28"/>
  <c r="JVE51" i="28"/>
  <c r="JVD51" i="28"/>
  <c r="JVC51" i="28"/>
  <c r="JVB51" i="28"/>
  <c r="JVA51" i="28"/>
  <c r="JUZ51" i="28"/>
  <c r="JUY51" i="28"/>
  <c r="JUX51" i="28"/>
  <c r="JUW51" i="28"/>
  <c r="JUV51" i="28"/>
  <c r="JUU51" i="28"/>
  <c r="JUT51" i="28"/>
  <c r="JUS51" i="28"/>
  <c r="JUR51" i="28"/>
  <c r="JUQ51" i="28"/>
  <c r="JUP51" i="28"/>
  <c r="JUO51" i="28"/>
  <c r="JUN51" i="28"/>
  <c r="JUM51" i="28"/>
  <c r="JUL51" i="28"/>
  <c r="JUK51" i="28"/>
  <c r="JUJ51" i="28"/>
  <c r="JUI51" i="28"/>
  <c r="JUH51" i="28"/>
  <c r="JUG51" i="28"/>
  <c r="JUF51" i="28"/>
  <c r="JUE51" i="28"/>
  <c r="JUD51" i="28"/>
  <c r="JUC51" i="28"/>
  <c r="JUB51" i="28"/>
  <c r="JUA51" i="28"/>
  <c r="JTZ51" i="28"/>
  <c r="JTY51" i="28"/>
  <c r="JTX51" i="28"/>
  <c r="JTW51" i="28"/>
  <c r="JTV51" i="28"/>
  <c r="JTU51" i="28"/>
  <c r="JTT51" i="28"/>
  <c r="JTS51" i="28"/>
  <c r="JTR51" i="28"/>
  <c r="JTQ51" i="28"/>
  <c r="JTP51" i="28"/>
  <c r="JTO51" i="28"/>
  <c r="JTN51" i="28"/>
  <c r="JTM51" i="28"/>
  <c r="JTL51" i="28"/>
  <c r="JTK51" i="28"/>
  <c r="JTJ51" i="28"/>
  <c r="JTI51" i="28"/>
  <c r="JTH51" i="28"/>
  <c r="JTG51" i="28"/>
  <c r="JTF51" i="28"/>
  <c r="JTE51" i="28"/>
  <c r="JTD51" i="28"/>
  <c r="JTC51" i="28"/>
  <c r="JTB51" i="28"/>
  <c r="JTA51" i="28"/>
  <c r="JSZ51" i="28"/>
  <c r="JSY51" i="28"/>
  <c r="JSX51" i="28"/>
  <c r="JSW51" i="28"/>
  <c r="JSV51" i="28"/>
  <c r="JSU51" i="28"/>
  <c r="JST51" i="28"/>
  <c r="JSS51" i="28"/>
  <c r="JSR51" i="28"/>
  <c r="JSQ51" i="28"/>
  <c r="JSP51" i="28"/>
  <c r="JSO51" i="28"/>
  <c r="JSN51" i="28"/>
  <c r="JSM51" i="28"/>
  <c r="JSL51" i="28"/>
  <c r="JSK51" i="28"/>
  <c r="JSJ51" i="28"/>
  <c r="JSI51" i="28"/>
  <c r="JSH51" i="28"/>
  <c r="JSG51" i="28"/>
  <c r="JSF51" i="28"/>
  <c r="JSE51" i="28"/>
  <c r="JSD51" i="28"/>
  <c r="JSC51" i="28"/>
  <c r="JSB51" i="28"/>
  <c r="JSA51" i="28"/>
  <c r="JRZ51" i="28"/>
  <c r="JRY51" i="28"/>
  <c r="JRX51" i="28"/>
  <c r="JRW51" i="28"/>
  <c r="JRV51" i="28"/>
  <c r="JRU51" i="28"/>
  <c r="JRT51" i="28"/>
  <c r="JRS51" i="28"/>
  <c r="JRR51" i="28"/>
  <c r="JRQ51" i="28"/>
  <c r="JRP51" i="28"/>
  <c r="JRO51" i="28"/>
  <c r="JRN51" i="28"/>
  <c r="JRM51" i="28"/>
  <c r="JRL51" i="28"/>
  <c r="JRK51" i="28"/>
  <c r="JRJ51" i="28"/>
  <c r="JRI51" i="28"/>
  <c r="JRH51" i="28"/>
  <c r="JRG51" i="28"/>
  <c r="JRF51" i="28"/>
  <c r="JRE51" i="28"/>
  <c r="JRD51" i="28"/>
  <c r="JRC51" i="28"/>
  <c r="JRB51" i="28"/>
  <c r="JRA51" i="28"/>
  <c r="JQZ51" i="28"/>
  <c r="JQY51" i="28"/>
  <c r="JQX51" i="28"/>
  <c r="JQW51" i="28"/>
  <c r="JQV51" i="28"/>
  <c r="JQU51" i="28"/>
  <c r="JQT51" i="28"/>
  <c r="JQS51" i="28"/>
  <c r="JQR51" i="28"/>
  <c r="JQQ51" i="28"/>
  <c r="JQP51" i="28"/>
  <c r="JQO51" i="28"/>
  <c r="JQN51" i="28"/>
  <c r="JQM51" i="28"/>
  <c r="JQL51" i="28"/>
  <c r="JQK51" i="28"/>
  <c r="JQJ51" i="28"/>
  <c r="JQI51" i="28"/>
  <c r="JQH51" i="28"/>
  <c r="JQG51" i="28"/>
  <c r="JQF51" i="28"/>
  <c r="JQE51" i="28"/>
  <c r="JQD51" i="28"/>
  <c r="JQC51" i="28"/>
  <c r="JQB51" i="28"/>
  <c r="JQA51" i="28"/>
  <c r="JPZ51" i="28"/>
  <c r="JPY51" i="28"/>
  <c r="JPX51" i="28"/>
  <c r="JPW51" i="28"/>
  <c r="JPV51" i="28"/>
  <c r="JPU51" i="28"/>
  <c r="JPT51" i="28"/>
  <c r="JPS51" i="28"/>
  <c r="JPR51" i="28"/>
  <c r="JPQ51" i="28"/>
  <c r="JPP51" i="28"/>
  <c r="JPO51" i="28"/>
  <c r="JPN51" i="28"/>
  <c r="JPM51" i="28"/>
  <c r="JPL51" i="28"/>
  <c r="JPK51" i="28"/>
  <c r="JPJ51" i="28"/>
  <c r="JPI51" i="28"/>
  <c r="JPH51" i="28"/>
  <c r="JPG51" i="28"/>
  <c r="JPF51" i="28"/>
  <c r="JPE51" i="28"/>
  <c r="JPD51" i="28"/>
  <c r="JPC51" i="28"/>
  <c r="JPB51" i="28"/>
  <c r="JPA51" i="28"/>
  <c r="JOZ51" i="28"/>
  <c r="JOY51" i="28"/>
  <c r="JOX51" i="28"/>
  <c r="JOW51" i="28"/>
  <c r="JOV51" i="28"/>
  <c r="JOU51" i="28"/>
  <c r="JOT51" i="28"/>
  <c r="JOS51" i="28"/>
  <c r="JOR51" i="28"/>
  <c r="JOQ51" i="28"/>
  <c r="JOP51" i="28"/>
  <c r="JOO51" i="28"/>
  <c r="JON51" i="28"/>
  <c r="JOM51" i="28"/>
  <c r="JOL51" i="28"/>
  <c r="JOK51" i="28"/>
  <c r="JOJ51" i="28"/>
  <c r="JOI51" i="28"/>
  <c r="JOH51" i="28"/>
  <c r="JOG51" i="28"/>
  <c r="JOF51" i="28"/>
  <c r="JOE51" i="28"/>
  <c r="JOD51" i="28"/>
  <c r="JOC51" i="28"/>
  <c r="JOB51" i="28"/>
  <c r="JOA51" i="28"/>
  <c r="JNZ51" i="28"/>
  <c r="JNY51" i="28"/>
  <c r="JNX51" i="28"/>
  <c r="JNW51" i="28"/>
  <c r="JNV51" i="28"/>
  <c r="JNU51" i="28"/>
  <c r="JNT51" i="28"/>
  <c r="JNS51" i="28"/>
  <c r="JNR51" i="28"/>
  <c r="JNQ51" i="28"/>
  <c r="JNP51" i="28"/>
  <c r="JNO51" i="28"/>
  <c r="JNN51" i="28"/>
  <c r="JNM51" i="28"/>
  <c r="JNL51" i="28"/>
  <c r="JNK51" i="28"/>
  <c r="JNJ51" i="28"/>
  <c r="JNI51" i="28"/>
  <c r="JNH51" i="28"/>
  <c r="JNG51" i="28"/>
  <c r="JNF51" i="28"/>
  <c r="JNE51" i="28"/>
  <c r="JND51" i="28"/>
  <c r="JNC51" i="28"/>
  <c r="JNB51" i="28"/>
  <c r="JNA51" i="28"/>
  <c r="JMZ51" i="28"/>
  <c r="JMY51" i="28"/>
  <c r="JMX51" i="28"/>
  <c r="JMW51" i="28"/>
  <c r="JMV51" i="28"/>
  <c r="JMU51" i="28"/>
  <c r="JMT51" i="28"/>
  <c r="JMS51" i="28"/>
  <c r="JMR51" i="28"/>
  <c r="JMQ51" i="28"/>
  <c r="JMP51" i="28"/>
  <c r="JMO51" i="28"/>
  <c r="JMN51" i="28"/>
  <c r="JMM51" i="28"/>
  <c r="JML51" i="28"/>
  <c r="JMK51" i="28"/>
  <c r="JMJ51" i="28"/>
  <c r="JMI51" i="28"/>
  <c r="JMH51" i="28"/>
  <c r="JMG51" i="28"/>
  <c r="JMF51" i="28"/>
  <c r="JME51" i="28"/>
  <c r="JMD51" i="28"/>
  <c r="JMC51" i="28"/>
  <c r="JMB51" i="28"/>
  <c r="JMA51" i="28"/>
  <c r="JLZ51" i="28"/>
  <c r="JLY51" i="28"/>
  <c r="JLX51" i="28"/>
  <c r="JLW51" i="28"/>
  <c r="JLV51" i="28"/>
  <c r="JLU51" i="28"/>
  <c r="JLT51" i="28"/>
  <c r="JLS51" i="28"/>
  <c r="JLR51" i="28"/>
  <c r="JLQ51" i="28"/>
  <c r="JLP51" i="28"/>
  <c r="JLO51" i="28"/>
  <c r="JLN51" i="28"/>
  <c r="JLM51" i="28"/>
  <c r="JLL51" i="28"/>
  <c r="JLK51" i="28"/>
  <c r="JLJ51" i="28"/>
  <c r="JLI51" i="28"/>
  <c r="JLH51" i="28"/>
  <c r="JLG51" i="28"/>
  <c r="JLF51" i="28"/>
  <c r="JLE51" i="28"/>
  <c r="JLD51" i="28"/>
  <c r="JLC51" i="28"/>
  <c r="JLB51" i="28"/>
  <c r="JLA51" i="28"/>
  <c r="JKZ51" i="28"/>
  <c r="JKY51" i="28"/>
  <c r="JKX51" i="28"/>
  <c r="JKW51" i="28"/>
  <c r="JKV51" i="28"/>
  <c r="JKU51" i="28"/>
  <c r="JKT51" i="28"/>
  <c r="JKS51" i="28"/>
  <c r="JKR51" i="28"/>
  <c r="JKQ51" i="28"/>
  <c r="JKP51" i="28"/>
  <c r="JKO51" i="28"/>
  <c r="JKN51" i="28"/>
  <c r="JKM51" i="28"/>
  <c r="JKL51" i="28"/>
  <c r="JKK51" i="28"/>
  <c r="JKJ51" i="28"/>
  <c r="JKI51" i="28"/>
  <c r="JKH51" i="28"/>
  <c r="JKG51" i="28"/>
  <c r="JKF51" i="28"/>
  <c r="JKE51" i="28"/>
  <c r="JKD51" i="28"/>
  <c r="JKC51" i="28"/>
  <c r="JKB51" i="28"/>
  <c r="JKA51" i="28"/>
  <c r="JJZ51" i="28"/>
  <c r="JJY51" i="28"/>
  <c r="JJX51" i="28"/>
  <c r="JJW51" i="28"/>
  <c r="JJV51" i="28"/>
  <c r="JJU51" i="28"/>
  <c r="JJT51" i="28"/>
  <c r="JJS51" i="28"/>
  <c r="JJR51" i="28"/>
  <c r="JJQ51" i="28"/>
  <c r="JJP51" i="28"/>
  <c r="JJO51" i="28"/>
  <c r="JJN51" i="28"/>
  <c r="JJM51" i="28"/>
  <c r="JJL51" i="28"/>
  <c r="JJK51" i="28"/>
  <c r="JJJ51" i="28"/>
  <c r="JJI51" i="28"/>
  <c r="JJH51" i="28"/>
  <c r="JJG51" i="28"/>
  <c r="JJF51" i="28"/>
  <c r="JJE51" i="28"/>
  <c r="JJD51" i="28"/>
  <c r="JJC51" i="28"/>
  <c r="JJB51" i="28"/>
  <c r="JJA51" i="28"/>
  <c r="JIZ51" i="28"/>
  <c r="JIY51" i="28"/>
  <c r="JIX51" i="28"/>
  <c r="JIW51" i="28"/>
  <c r="JIV51" i="28"/>
  <c r="JIU51" i="28"/>
  <c r="JIT51" i="28"/>
  <c r="JIS51" i="28"/>
  <c r="JIR51" i="28"/>
  <c r="JIQ51" i="28"/>
  <c r="JIP51" i="28"/>
  <c r="JIO51" i="28"/>
  <c r="JIN51" i="28"/>
  <c r="JIM51" i="28"/>
  <c r="JIL51" i="28"/>
  <c r="JIK51" i="28"/>
  <c r="JIJ51" i="28"/>
  <c r="JII51" i="28"/>
  <c r="JIH51" i="28"/>
  <c r="JIG51" i="28"/>
  <c r="JIF51" i="28"/>
  <c r="JIE51" i="28"/>
  <c r="JID51" i="28"/>
  <c r="JIC51" i="28"/>
  <c r="JIB51" i="28"/>
  <c r="JIA51" i="28"/>
  <c r="JHZ51" i="28"/>
  <c r="JHY51" i="28"/>
  <c r="JHX51" i="28"/>
  <c r="JHW51" i="28"/>
  <c r="JHV51" i="28"/>
  <c r="JHU51" i="28"/>
  <c r="JHT51" i="28"/>
  <c r="JHS51" i="28"/>
  <c r="JHR51" i="28"/>
  <c r="JHQ51" i="28"/>
  <c r="JHP51" i="28"/>
  <c r="JHO51" i="28"/>
  <c r="JHN51" i="28"/>
  <c r="JHM51" i="28"/>
  <c r="JHL51" i="28"/>
  <c r="JHK51" i="28"/>
  <c r="JHJ51" i="28"/>
  <c r="JHI51" i="28"/>
  <c r="JHH51" i="28"/>
  <c r="JHG51" i="28"/>
  <c r="JHF51" i="28"/>
  <c r="JHE51" i="28"/>
  <c r="JHD51" i="28"/>
  <c r="JHC51" i="28"/>
  <c r="JHB51" i="28"/>
  <c r="JHA51" i="28"/>
  <c r="JGZ51" i="28"/>
  <c r="JGY51" i="28"/>
  <c r="JGX51" i="28"/>
  <c r="JGW51" i="28"/>
  <c r="JGV51" i="28"/>
  <c r="JGU51" i="28"/>
  <c r="JGT51" i="28"/>
  <c r="JGS51" i="28"/>
  <c r="JGR51" i="28"/>
  <c r="JGQ51" i="28"/>
  <c r="JGP51" i="28"/>
  <c r="JGO51" i="28"/>
  <c r="JGN51" i="28"/>
  <c r="JGM51" i="28"/>
  <c r="JGL51" i="28"/>
  <c r="JGK51" i="28"/>
  <c r="JGJ51" i="28"/>
  <c r="JGI51" i="28"/>
  <c r="JGH51" i="28"/>
  <c r="JGG51" i="28"/>
  <c r="JGF51" i="28"/>
  <c r="JGE51" i="28"/>
  <c r="JGD51" i="28"/>
  <c r="JGC51" i="28"/>
  <c r="JGB51" i="28"/>
  <c r="JGA51" i="28"/>
  <c r="JFZ51" i="28"/>
  <c r="JFY51" i="28"/>
  <c r="JFX51" i="28"/>
  <c r="JFW51" i="28"/>
  <c r="JFV51" i="28"/>
  <c r="JFU51" i="28"/>
  <c r="JFT51" i="28"/>
  <c r="JFS51" i="28"/>
  <c r="JFR51" i="28"/>
  <c r="JFQ51" i="28"/>
  <c r="JFP51" i="28"/>
  <c r="JFO51" i="28"/>
  <c r="JFN51" i="28"/>
  <c r="JFM51" i="28"/>
  <c r="JFL51" i="28"/>
  <c r="JFK51" i="28"/>
  <c r="JFJ51" i="28"/>
  <c r="JFI51" i="28"/>
  <c r="JFH51" i="28"/>
  <c r="JFG51" i="28"/>
  <c r="JFF51" i="28"/>
  <c r="JFE51" i="28"/>
  <c r="JFD51" i="28"/>
  <c r="JFC51" i="28"/>
  <c r="JFB51" i="28"/>
  <c r="JFA51" i="28"/>
  <c r="JEZ51" i="28"/>
  <c r="JEY51" i="28"/>
  <c r="JEX51" i="28"/>
  <c r="JEW51" i="28"/>
  <c r="JEV51" i="28"/>
  <c r="JEU51" i="28"/>
  <c r="JET51" i="28"/>
  <c r="JES51" i="28"/>
  <c r="JER51" i="28"/>
  <c r="JEQ51" i="28"/>
  <c r="JEP51" i="28"/>
  <c r="JEO51" i="28"/>
  <c r="JEN51" i="28"/>
  <c r="JEM51" i="28"/>
  <c r="JEL51" i="28"/>
  <c r="JEK51" i="28"/>
  <c r="JEJ51" i="28"/>
  <c r="JEI51" i="28"/>
  <c r="JEH51" i="28"/>
  <c r="JEG51" i="28"/>
  <c r="JEF51" i="28"/>
  <c r="JEE51" i="28"/>
  <c r="JED51" i="28"/>
  <c r="JEC51" i="28"/>
  <c r="JEB51" i="28"/>
  <c r="JEA51" i="28"/>
  <c r="JDZ51" i="28"/>
  <c r="JDY51" i="28"/>
  <c r="JDX51" i="28"/>
  <c r="JDW51" i="28"/>
  <c r="JDV51" i="28"/>
  <c r="JDU51" i="28"/>
  <c r="JDT51" i="28"/>
  <c r="JDS51" i="28"/>
  <c r="JDR51" i="28"/>
  <c r="JDQ51" i="28"/>
  <c r="JDP51" i="28"/>
  <c r="JDO51" i="28"/>
  <c r="JDN51" i="28"/>
  <c r="JDM51" i="28"/>
  <c r="JDL51" i="28"/>
  <c r="JDK51" i="28"/>
  <c r="JDJ51" i="28"/>
  <c r="JDI51" i="28"/>
  <c r="JDH51" i="28"/>
  <c r="JDG51" i="28"/>
  <c r="JDF51" i="28"/>
  <c r="JDE51" i="28"/>
  <c r="JDD51" i="28"/>
  <c r="JDC51" i="28"/>
  <c r="JDB51" i="28"/>
  <c r="JDA51" i="28"/>
  <c r="JCZ51" i="28"/>
  <c r="JCY51" i="28"/>
  <c r="JCX51" i="28"/>
  <c r="JCW51" i="28"/>
  <c r="JCV51" i="28"/>
  <c r="JCU51" i="28"/>
  <c r="JCT51" i="28"/>
  <c r="JCS51" i="28"/>
  <c r="JCR51" i="28"/>
  <c r="JCQ51" i="28"/>
  <c r="JCP51" i="28"/>
  <c r="JCO51" i="28"/>
  <c r="JCN51" i="28"/>
  <c r="JCM51" i="28"/>
  <c r="JCL51" i="28"/>
  <c r="JCK51" i="28"/>
  <c r="JCJ51" i="28"/>
  <c r="JCI51" i="28"/>
  <c r="JCH51" i="28"/>
  <c r="JCG51" i="28"/>
  <c r="JCF51" i="28"/>
  <c r="JCE51" i="28"/>
  <c r="JCD51" i="28"/>
  <c r="JCC51" i="28"/>
  <c r="JCB51" i="28"/>
  <c r="JCA51" i="28"/>
  <c r="JBZ51" i="28"/>
  <c r="JBY51" i="28"/>
  <c r="JBX51" i="28"/>
  <c r="JBW51" i="28"/>
  <c r="JBV51" i="28"/>
  <c r="JBU51" i="28"/>
  <c r="JBT51" i="28"/>
  <c r="JBS51" i="28"/>
  <c r="JBR51" i="28"/>
  <c r="JBQ51" i="28"/>
  <c r="JBP51" i="28"/>
  <c r="JBO51" i="28"/>
  <c r="JBN51" i="28"/>
  <c r="JBM51" i="28"/>
  <c r="JBL51" i="28"/>
  <c r="JBK51" i="28"/>
  <c r="JBJ51" i="28"/>
  <c r="JBI51" i="28"/>
  <c r="JBH51" i="28"/>
  <c r="JBG51" i="28"/>
  <c r="JBF51" i="28"/>
  <c r="JBE51" i="28"/>
  <c r="JBD51" i="28"/>
  <c r="JBC51" i="28"/>
  <c r="JBB51" i="28"/>
  <c r="JBA51" i="28"/>
  <c r="JAZ51" i="28"/>
  <c r="JAY51" i="28"/>
  <c r="JAX51" i="28"/>
  <c r="JAW51" i="28"/>
  <c r="JAV51" i="28"/>
  <c r="JAU51" i="28"/>
  <c r="JAT51" i="28"/>
  <c r="JAS51" i="28"/>
  <c r="JAR51" i="28"/>
  <c r="JAQ51" i="28"/>
  <c r="JAP51" i="28"/>
  <c r="JAO51" i="28"/>
  <c r="JAN51" i="28"/>
  <c r="JAM51" i="28"/>
  <c r="JAL51" i="28"/>
  <c r="JAK51" i="28"/>
  <c r="JAJ51" i="28"/>
  <c r="JAI51" i="28"/>
  <c r="JAH51" i="28"/>
  <c r="JAG51" i="28"/>
  <c r="JAF51" i="28"/>
  <c r="JAE51" i="28"/>
  <c r="JAD51" i="28"/>
  <c r="JAC51" i="28"/>
  <c r="JAB51" i="28"/>
  <c r="JAA51" i="28"/>
  <c r="IZZ51" i="28"/>
  <c r="IZY51" i="28"/>
  <c r="IZX51" i="28"/>
  <c r="IZW51" i="28"/>
  <c r="IZV51" i="28"/>
  <c r="IZU51" i="28"/>
  <c r="IZT51" i="28"/>
  <c r="IZS51" i="28"/>
  <c r="IZR51" i="28"/>
  <c r="IZQ51" i="28"/>
  <c r="IZP51" i="28"/>
  <c r="IZO51" i="28"/>
  <c r="IZN51" i="28"/>
  <c r="IZM51" i="28"/>
  <c r="IZL51" i="28"/>
  <c r="IZK51" i="28"/>
  <c r="IZJ51" i="28"/>
  <c r="IZI51" i="28"/>
  <c r="IZH51" i="28"/>
  <c r="IZG51" i="28"/>
  <c r="IZF51" i="28"/>
  <c r="IZE51" i="28"/>
  <c r="IZD51" i="28"/>
  <c r="IZC51" i="28"/>
  <c r="IZB51" i="28"/>
  <c r="IZA51" i="28"/>
  <c r="IYZ51" i="28"/>
  <c r="IYY51" i="28"/>
  <c r="IYX51" i="28"/>
  <c r="IYW51" i="28"/>
  <c r="IYV51" i="28"/>
  <c r="IYU51" i="28"/>
  <c r="IYT51" i="28"/>
  <c r="IYS51" i="28"/>
  <c r="IYR51" i="28"/>
  <c r="IYQ51" i="28"/>
  <c r="IYP51" i="28"/>
  <c r="IYO51" i="28"/>
  <c r="IYN51" i="28"/>
  <c r="IYM51" i="28"/>
  <c r="IYL51" i="28"/>
  <c r="IYK51" i="28"/>
  <c r="IYJ51" i="28"/>
  <c r="IYI51" i="28"/>
  <c r="IYH51" i="28"/>
  <c r="IYG51" i="28"/>
  <c r="IYF51" i="28"/>
  <c r="IYE51" i="28"/>
  <c r="IYD51" i="28"/>
  <c r="IYC51" i="28"/>
  <c r="IYB51" i="28"/>
  <c r="IYA51" i="28"/>
  <c r="IXZ51" i="28"/>
  <c r="IXY51" i="28"/>
  <c r="IXX51" i="28"/>
  <c r="IXW51" i="28"/>
  <c r="IXV51" i="28"/>
  <c r="IXU51" i="28"/>
  <c r="IXT51" i="28"/>
  <c r="IXS51" i="28"/>
  <c r="IXR51" i="28"/>
  <c r="IXQ51" i="28"/>
  <c r="IXP51" i="28"/>
  <c r="IXO51" i="28"/>
  <c r="IXN51" i="28"/>
  <c r="IXM51" i="28"/>
  <c r="IXL51" i="28"/>
  <c r="IXK51" i="28"/>
  <c r="IXJ51" i="28"/>
  <c r="IXI51" i="28"/>
  <c r="IXH51" i="28"/>
  <c r="IXG51" i="28"/>
  <c r="IXF51" i="28"/>
  <c r="IXE51" i="28"/>
  <c r="IXD51" i="28"/>
  <c r="IXC51" i="28"/>
  <c r="IXB51" i="28"/>
  <c r="IXA51" i="28"/>
  <c r="IWZ51" i="28"/>
  <c r="IWY51" i="28"/>
  <c r="IWX51" i="28"/>
  <c r="IWW51" i="28"/>
  <c r="IWV51" i="28"/>
  <c r="IWU51" i="28"/>
  <c r="IWT51" i="28"/>
  <c r="IWS51" i="28"/>
  <c r="IWR51" i="28"/>
  <c r="IWQ51" i="28"/>
  <c r="IWP51" i="28"/>
  <c r="IWO51" i="28"/>
  <c r="IWN51" i="28"/>
  <c r="IWM51" i="28"/>
  <c r="IWL51" i="28"/>
  <c r="IWK51" i="28"/>
  <c r="IWJ51" i="28"/>
  <c r="IWI51" i="28"/>
  <c r="IWH51" i="28"/>
  <c r="IWG51" i="28"/>
  <c r="IWF51" i="28"/>
  <c r="IWE51" i="28"/>
  <c r="IWD51" i="28"/>
  <c r="IWC51" i="28"/>
  <c r="IWB51" i="28"/>
  <c r="IWA51" i="28"/>
  <c r="IVZ51" i="28"/>
  <c r="IVY51" i="28"/>
  <c r="IVX51" i="28"/>
  <c r="IVW51" i="28"/>
  <c r="IVV51" i="28"/>
  <c r="IVU51" i="28"/>
  <c r="IVT51" i="28"/>
  <c r="IVS51" i="28"/>
  <c r="IVR51" i="28"/>
  <c r="IVQ51" i="28"/>
  <c r="IVP51" i="28"/>
  <c r="IVO51" i="28"/>
  <c r="IVN51" i="28"/>
  <c r="IVM51" i="28"/>
  <c r="IVL51" i="28"/>
  <c r="IVK51" i="28"/>
  <c r="IVJ51" i="28"/>
  <c r="IVI51" i="28"/>
  <c r="IVH51" i="28"/>
  <c r="IVG51" i="28"/>
  <c r="IVF51" i="28"/>
  <c r="IVE51" i="28"/>
  <c r="IVD51" i="28"/>
  <c r="IVC51" i="28"/>
  <c r="IVB51" i="28"/>
  <c r="IVA51" i="28"/>
  <c r="IUZ51" i="28"/>
  <c r="IUY51" i="28"/>
  <c r="IUX51" i="28"/>
  <c r="IUW51" i="28"/>
  <c r="IUV51" i="28"/>
  <c r="IUU51" i="28"/>
  <c r="IUT51" i="28"/>
  <c r="IUS51" i="28"/>
  <c r="IUR51" i="28"/>
  <c r="IUQ51" i="28"/>
  <c r="IUP51" i="28"/>
  <c r="IUO51" i="28"/>
  <c r="IUN51" i="28"/>
  <c r="IUM51" i="28"/>
  <c r="IUL51" i="28"/>
  <c r="IUK51" i="28"/>
  <c r="IUJ51" i="28"/>
  <c r="IUI51" i="28"/>
  <c r="IUH51" i="28"/>
  <c r="IUG51" i="28"/>
  <c r="IUF51" i="28"/>
  <c r="IUE51" i="28"/>
  <c r="IUD51" i="28"/>
  <c r="IUC51" i="28"/>
  <c r="IUB51" i="28"/>
  <c r="IUA51" i="28"/>
  <c r="ITZ51" i="28"/>
  <c r="ITY51" i="28"/>
  <c r="ITX51" i="28"/>
  <c r="ITW51" i="28"/>
  <c r="ITV51" i="28"/>
  <c r="ITU51" i="28"/>
  <c r="ITT51" i="28"/>
  <c r="ITS51" i="28"/>
  <c r="ITR51" i="28"/>
  <c r="ITQ51" i="28"/>
  <c r="ITP51" i="28"/>
  <c r="ITO51" i="28"/>
  <c r="ITN51" i="28"/>
  <c r="ITM51" i="28"/>
  <c r="ITL51" i="28"/>
  <c r="ITK51" i="28"/>
  <c r="ITJ51" i="28"/>
  <c r="ITI51" i="28"/>
  <c r="ITH51" i="28"/>
  <c r="ITG51" i="28"/>
  <c r="ITF51" i="28"/>
  <c r="ITE51" i="28"/>
  <c r="ITD51" i="28"/>
  <c r="ITC51" i="28"/>
  <c r="ITB51" i="28"/>
  <c r="ITA51" i="28"/>
  <c r="ISZ51" i="28"/>
  <c r="ISY51" i="28"/>
  <c r="ISX51" i="28"/>
  <c r="ISW51" i="28"/>
  <c r="ISV51" i="28"/>
  <c r="ISU51" i="28"/>
  <c r="IST51" i="28"/>
  <c r="ISS51" i="28"/>
  <c r="ISR51" i="28"/>
  <c r="ISQ51" i="28"/>
  <c r="ISP51" i="28"/>
  <c r="ISO51" i="28"/>
  <c r="ISN51" i="28"/>
  <c r="ISM51" i="28"/>
  <c r="ISL51" i="28"/>
  <c r="ISK51" i="28"/>
  <c r="ISJ51" i="28"/>
  <c r="ISI51" i="28"/>
  <c r="ISH51" i="28"/>
  <c r="ISG51" i="28"/>
  <c r="ISF51" i="28"/>
  <c r="ISE51" i="28"/>
  <c r="ISD51" i="28"/>
  <c r="ISC51" i="28"/>
  <c r="ISB51" i="28"/>
  <c r="ISA51" i="28"/>
  <c r="IRZ51" i="28"/>
  <c r="IRY51" i="28"/>
  <c r="IRX51" i="28"/>
  <c r="IRW51" i="28"/>
  <c r="IRV51" i="28"/>
  <c r="IRU51" i="28"/>
  <c r="IRT51" i="28"/>
  <c r="IRS51" i="28"/>
  <c r="IRR51" i="28"/>
  <c r="IRQ51" i="28"/>
  <c r="IRP51" i="28"/>
  <c r="IRO51" i="28"/>
  <c r="IRN51" i="28"/>
  <c r="IRM51" i="28"/>
  <c r="IRL51" i="28"/>
  <c r="IRK51" i="28"/>
  <c r="IRJ51" i="28"/>
  <c r="IRI51" i="28"/>
  <c r="IRH51" i="28"/>
  <c r="IRG51" i="28"/>
  <c r="IRF51" i="28"/>
  <c r="IRE51" i="28"/>
  <c r="IRD51" i="28"/>
  <c r="IRC51" i="28"/>
  <c r="IRB51" i="28"/>
  <c r="IRA51" i="28"/>
  <c r="IQZ51" i="28"/>
  <c r="IQY51" i="28"/>
  <c r="IQX51" i="28"/>
  <c r="IQW51" i="28"/>
  <c r="IQV51" i="28"/>
  <c r="IQU51" i="28"/>
  <c r="IQT51" i="28"/>
  <c r="IQS51" i="28"/>
  <c r="IQR51" i="28"/>
  <c r="IQQ51" i="28"/>
  <c r="IQP51" i="28"/>
  <c r="IQO51" i="28"/>
  <c r="IQN51" i="28"/>
  <c r="IQM51" i="28"/>
  <c r="IQL51" i="28"/>
  <c r="IQK51" i="28"/>
  <c r="IQJ51" i="28"/>
  <c r="IQI51" i="28"/>
  <c r="IQH51" i="28"/>
  <c r="IQG51" i="28"/>
  <c r="IQF51" i="28"/>
  <c r="IQE51" i="28"/>
  <c r="IQD51" i="28"/>
  <c r="IQC51" i="28"/>
  <c r="IQB51" i="28"/>
  <c r="IQA51" i="28"/>
  <c r="IPZ51" i="28"/>
  <c r="IPY51" i="28"/>
  <c r="IPX51" i="28"/>
  <c r="IPW51" i="28"/>
  <c r="IPV51" i="28"/>
  <c r="IPU51" i="28"/>
  <c r="IPT51" i="28"/>
  <c r="IPS51" i="28"/>
  <c r="IPR51" i="28"/>
  <c r="IPQ51" i="28"/>
  <c r="IPP51" i="28"/>
  <c r="IPO51" i="28"/>
  <c r="IPN51" i="28"/>
  <c r="IPM51" i="28"/>
  <c r="IPL51" i="28"/>
  <c r="IPK51" i="28"/>
  <c r="IPJ51" i="28"/>
  <c r="IPI51" i="28"/>
  <c r="IPH51" i="28"/>
  <c r="IPG51" i="28"/>
  <c r="IPF51" i="28"/>
  <c r="IPE51" i="28"/>
  <c r="IPD51" i="28"/>
  <c r="IPC51" i="28"/>
  <c r="IPB51" i="28"/>
  <c r="IPA51" i="28"/>
  <c r="IOZ51" i="28"/>
  <c r="IOY51" i="28"/>
  <c r="IOX51" i="28"/>
  <c r="IOW51" i="28"/>
  <c r="IOV51" i="28"/>
  <c r="IOU51" i="28"/>
  <c r="IOT51" i="28"/>
  <c r="IOS51" i="28"/>
  <c r="IOR51" i="28"/>
  <c r="IOQ51" i="28"/>
  <c r="IOP51" i="28"/>
  <c r="IOO51" i="28"/>
  <c r="ION51" i="28"/>
  <c r="IOM51" i="28"/>
  <c r="IOL51" i="28"/>
  <c r="IOK51" i="28"/>
  <c r="IOJ51" i="28"/>
  <c r="IOI51" i="28"/>
  <c r="IOH51" i="28"/>
  <c r="IOG51" i="28"/>
  <c r="IOF51" i="28"/>
  <c r="IOE51" i="28"/>
  <c r="IOD51" i="28"/>
  <c r="IOC51" i="28"/>
  <c r="IOB51" i="28"/>
  <c r="IOA51" i="28"/>
  <c r="INZ51" i="28"/>
  <c r="INY51" i="28"/>
  <c r="INX51" i="28"/>
  <c r="INW51" i="28"/>
  <c r="INV51" i="28"/>
  <c r="INU51" i="28"/>
  <c r="INT51" i="28"/>
  <c r="INS51" i="28"/>
  <c r="INR51" i="28"/>
  <c r="INQ51" i="28"/>
  <c r="INP51" i="28"/>
  <c r="INO51" i="28"/>
  <c r="INN51" i="28"/>
  <c r="INM51" i="28"/>
  <c r="INL51" i="28"/>
  <c r="INK51" i="28"/>
  <c r="INJ51" i="28"/>
  <c r="INI51" i="28"/>
  <c r="INH51" i="28"/>
  <c r="ING51" i="28"/>
  <c r="INF51" i="28"/>
  <c r="INE51" i="28"/>
  <c r="IND51" i="28"/>
  <c r="INC51" i="28"/>
  <c r="INB51" i="28"/>
  <c r="INA51" i="28"/>
  <c r="IMZ51" i="28"/>
  <c r="IMY51" i="28"/>
  <c r="IMX51" i="28"/>
  <c r="IMW51" i="28"/>
  <c r="IMV51" i="28"/>
  <c r="IMU51" i="28"/>
  <c r="IMT51" i="28"/>
  <c r="IMS51" i="28"/>
  <c r="IMR51" i="28"/>
  <c r="IMQ51" i="28"/>
  <c r="IMP51" i="28"/>
  <c r="IMO51" i="28"/>
  <c r="IMN51" i="28"/>
  <c r="IMM51" i="28"/>
  <c r="IML51" i="28"/>
  <c r="IMK51" i="28"/>
  <c r="IMJ51" i="28"/>
  <c r="IMI51" i="28"/>
  <c r="IMH51" i="28"/>
  <c r="IMG51" i="28"/>
  <c r="IMF51" i="28"/>
  <c r="IME51" i="28"/>
  <c r="IMD51" i="28"/>
  <c r="IMC51" i="28"/>
  <c r="IMB51" i="28"/>
  <c r="IMA51" i="28"/>
  <c r="ILZ51" i="28"/>
  <c r="ILY51" i="28"/>
  <c r="ILX51" i="28"/>
  <c r="ILW51" i="28"/>
  <c r="ILV51" i="28"/>
  <c r="ILU51" i="28"/>
  <c r="ILT51" i="28"/>
  <c r="ILS51" i="28"/>
  <c r="ILR51" i="28"/>
  <c r="ILQ51" i="28"/>
  <c r="ILP51" i="28"/>
  <c r="ILO51" i="28"/>
  <c r="ILN51" i="28"/>
  <c r="ILM51" i="28"/>
  <c r="ILL51" i="28"/>
  <c r="ILK51" i="28"/>
  <c r="ILJ51" i="28"/>
  <c r="ILI51" i="28"/>
  <c r="ILH51" i="28"/>
  <c r="ILG51" i="28"/>
  <c r="ILF51" i="28"/>
  <c r="ILE51" i="28"/>
  <c r="ILD51" i="28"/>
  <c r="ILC51" i="28"/>
  <c r="ILB51" i="28"/>
  <c r="ILA51" i="28"/>
  <c r="IKZ51" i="28"/>
  <c r="IKY51" i="28"/>
  <c r="IKX51" i="28"/>
  <c r="IKW51" i="28"/>
  <c r="IKV51" i="28"/>
  <c r="IKU51" i="28"/>
  <c r="IKT51" i="28"/>
  <c r="IKS51" i="28"/>
  <c r="IKR51" i="28"/>
  <c r="IKQ51" i="28"/>
  <c r="IKP51" i="28"/>
  <c r="IKO51" i="28"/>
  <c r="IKN51" i="28"/>
  <c r="IKM51" i="28"/>
  <c r="IKL51" i="28"/>
  <c r="IKK51" i="28"/>
  <c r="IKJ51" i="28"/>
  <c r="IKI51" i="28"/>
  <c r="IKH51" i="28"/>
  <c r="IKG51" i="28"/>
  <c r="IKF51" i="28"/>
  <c r="IKE51" i="28"/>
  <c r="IKD51" i="28"/>
  <c r="IKC51" i="28"/>
  <c r="IKB51" i="28"/>
  <c r="IKA51" i="28"/>
  <c r="IJZ51" i="28"/>
  <c r="IJY51" i="28"/>
  <c r="IJX51" i="28"/>
  <c r="IJW51" i="28"/>
  <c r="IJV51" i="28"/>
  <c r="IJU51" i="28"/>
  <c r="IJT51" i="28"/>
  <c r="IJS51" i="28"/>
  <c r="IJR51" i="28"/>
  <c r="IJQ51" i="28"/>
  <c r="IJP51" i="28"/>
  <c r="IJO51" i="28"/>
  <c r="IJN51" i="28"/>
  <c r="IJM51" i="28"/>
  <c r="IJL51" i="28"/>
  <c r="IJK51" i="28"/>
  <c r="IJJ51" i="28"/>
  <c r="IJI51" i="28"/>
  <c r="IJH51" i="28"/>
  <c r="IJG51" i="28"/>
  <c r="IJF51" i="28"/>
  <c r="IJE51" i="28"/>
  <c r="IJD51" i="28"/>
  <c r="IJC51" i="28"/>
  <c r="IJB51" i="28"/>
  <c r="IJA51" i="28"/>
  <c r="IIZ51" i="28"/>
  <c r="IIY51" i="28"/>
  <c r="IIX51" i="28"/>
  <c r="IIW51" i="28"/>
  <c r="IIV51" i="28"/>
  <c r="IIU51" i="28"/>
  <c r="IIT51" i="28"/>
  <c r="IIS51" i="28"/>
  <c r="IIR51" i="28"/>
  <c r="IIQ51" i="28"/>
  <c r="IIP51" i="28"/>
  <c r="IIO51" i="28"/>
  <c r="IIN51" i="28"/>
  <c r="IIM51" i="28"/>
  <c r="IIL51" i="28"/>
  <c r="IIK51" i="28"/>
  <c r="IIJ51" i="28"/>
  <c r="III51" i="28"/>
  <c r="IIH51" i="28"/>
  <c r="IIG51" i="28"/>
  <c r="IIF51" i="28"/>
  <c r="IIE51" i="28"/>
  <c r="IID51" i="28"/>
  <c r="IIC51" i="28"/>
  <c r="IIB51" i="28"/>
  <c r="IIA51" i="28"/>
  <c r="IHZ51" i="28"/>
  <c r="IHY51" i="28"/>
  <c r="IHX51" i="28"/>
  <c r="IHW51" i="28"/>
  <c r="IHV51" i="28"/>
  <c r="IHU51" i="28"/>
  <c r="IHT51" i="28"/>
  <c r="IHS51" i="28"/>
  <c r="IHR51" i="28"/>
  <c r="IHQ51" i="28"/>
  <c r="IHP51" i="28"/>
  <c r="IHO51" i="28"/>
  <c r="IHN51" i="28"/>
  <c r="IHM51" i="28"/>
  <c r="IHL51" i="28"/>
  <c r="IHK51" i="28"/>
  <c r="IHJ51" i="28"/>
  <c r="IHI51" i="28"/>
  <c r="IHH51" i="28"/>
  <c r="IHG51" i="28"/>
  <c r="IHF51" i="28"/>
  <c r="IHE51" i="28"/>
  <c r="IHD51" i="28"/>
  <c r="IHC51" i="28"/>
  <c r="IHB51" i="28"/>
  <c r="IHA51" i="28"/>
  <c r="IGZ51" i="28"/>
  <c r="IGY51" i="28"/>
  <c r="IGX51" i="28"/>
  <c r="IGW51" i="28"/>
  <c r="IGV51" i="28"/>
  <c r="IGU51" i="28"/>
  <c r="IGT51" i="28"/>
  <c r="IGS51" i="28"/>
  <c r="IGR51" i="28"/>
  <c r="IGQ51" i="28"/>
  <c r="IGP51" i="28"/>
  <c r="IGO51" i="28"/>
  <c r="IGN51" i="28"/>
  <c r="IGM51" i="28"/>
  <c r="IGL51" i="28"/>
  <c r="IGK51" i="28"/>
  <c r="IGJ51" i="28"/>
  <c r="IGI51" i="28"/>
  <c r="IGH51" i="28"/>
  <c r="IGG51" i="28"/>
  <c r="IGF51" i="28"/>
  <c r="IGE51" i="28"/>
  <c r="IGD51" i="28"/>
  <c r="IGC51" i="28"/>
  <c r="IGB51" i="28"/>
  <c r="IGA51" i="28"/>
  <c r="IFZ51" i="28"/>
  <c r="IFY51" i="28"/>
  <c r="IFX51" i="28"/>
  <c r="IFW51" i="28"/>
  <c r="IFV51" i="28"/>
  <c r="IFU51" i="28"/>
  <c r="IFT51" i="28"/>
  <c r="IFS51" i="28"/>
  <c r="IFR51" i="28"/>
  <c r="IFQ51" i="28"/>
  <c r="IFP51" i="28"/>
  <c r="IFO51" i="28"/>
  <c r="IFN51" i="28"/>
  <c r="IFM51" i="28"/>
  <c r="IFL51" i="28"/>
  <c r="IFK51" i="28"/>
  <c r="IFJ51" i="28"/>
  <c r="IFI51" i="28"/>
  <c r="IFH51" i="28"/>
  <c r="IFG51" i="28"/>
  <c r="IFF51" i="28"/>
  <c r="IFE51" i="28"/>
  <c r="IFD51" i="28"/>
  <c r="IFC51" i="28"/>
  <c r="IFB51" i="28"/>
  <c r="IFA51" i="28"/>
  <c r="IEZ51" i="28"/>
  <c r="IEY51" i="28"/>
  <c r="IEX51" i="28"/>
  <c r="IEW51" i="28"/>
  <c r="IEV51" i="28"/>
  <c r="IEU51" i="28"/>
  <c r="IET51" i="28"/>
  <c r="IES51" i="28"/>
  <c r="IER51" i="28"/>
  <c r="IEQ51" i="28"/>
  <c r="IEP51" i="28"/>
  <c r="IEO51" i="28"/>
  <c r="IEN51" i="28"/>
  <c r="IEM51" i="28"/>
  <c r="IEL51" i="28"/>
  <c r="IEK51" i="28"/>
  <c r="IEJ51" i="28"/>
  <c r="IEI51" i="28"/>
  <c r="IEH51" i="28"/>
  <c r="IEG51" i="28"/>
  <c r="IEF51" i="28"/>
  <c r="IEE51" i="28"/>
  <c r="IED51" i="28"/>
  <c r="IEC51" i="28"/>
  <c r="IEB51" i="28"/>
  <c r="IEA51" i="28"/>
  <c r="IDZ51" i="28"/>
  <c r="IDY51" i="28"/>
  <c r="IDX51" i="28"/>
  <c r="IDW51" i="28"/>
  <c r="IDV51" i="28"/>
  <c r="IDU51" i="28"/>
  <c r="IDT51" i="28"/>
  <c r="IDS51" i="28"/>
  <c r="IDR51" i="28"/>
  <c r="IDQ51" i="28"/>
  <c r="IDP51" i="28"/>
  <c r="IDO51" i="28"/>
  <c r="IDN51" i="28"/>
  <c r="IDM51" i="28"/>
  <c r="IDL51" i="28"/>
  <c r="IDK51" i="28"/>
  <c r="IDJ51" i="28"/>
  <c r="IDI51" i="28"/>
  <c r="IDH51" i="28"/>
  <c r="IDG51" i="28"/>
  <c r="IDF51" i="28"/>
  <c r="IDE51" i="28"/>
  <c r="IDD51" i="28"/>
  <c r="IDC51" i="28"/>
  <c r="IDB51" i="28"/>
  <c r="IDA51" i="28"/>
  <c r="ICZ51" i="28"/>
  <c r="ICY51" i="28"/>
  <c r="ICX51" i="28"/>
  <c r="ICW51" i="28"/>
  <c r="ICV51" i="28"/>
  <c r="ICU51" i="28"/>
  <c r="ICT51" i="28"/>
  <c r="ICS51" i="28"/>
  <c r="ICR51" i="28"/>
  <c r="ICQ51" i="28"/>
  <c r="ICP51" i="28"/>
  <c r="ICO51" i="28"/>
  <c r="ICN51" i="28"/>
  <c r="ICM51" i="28"/>
  <c r="ICL51" i="28"/>
  <c r="ICK51" i="28"/>
  <c r="ICJ51" i="28"/>
  <c r="ICI51" i="28"/>
  <c r="ICH51" i="28"/>
  <c r="ICG51" i="28"/>
  <c r="ICF51" i="28"/>
  <c r="ICE51" i="28"/>
  <c r="ICD51" i="28"/>
  <c r="ICC51" i="28"/>
  <c r="ICB51" i="28"/>
  <c r="ICA51" i="28"/>
  <c r="IBZ51" i="28"/>
  <c r="IBY51" i="28"/>
  <c r="IBX51" i="28"/>
  <c r="IBW51" i="28"/>
  <c r="IBV51" i="28"/>
  <c r="IBU51" i="28"/>
  <c r="IBT51" i="28"/>
  <c r="IBS51" i="28"/>
  <c r="IBR51" i="28"/>
  <c r="IBQ51" i="28"/>
  <c r="IBP51" i="28"/>
  <c r="IBO51" i="28"/>
  <c r="IBN51" i="28"/>
  <c r="IBM51" i="28"/>
  <c r="IBL51" i="28"/>
  <c r="IBK51" i="28"/>
  <c r="IBJ51" i="28"/>
  <c r="IBI51" i="28"/>
  <c r="IBH51" i="28"/>
  <c r="IBG51" i="28"/>
  <c r="IBF51" i="28"/>
  <c r="IBE51" i="28"/>
  <c r="IBD51" i="28"/>
  <c r="IBC51" i="28"/>
  <c r="IBB51" i="28"/>
  <c r="IBA51" i="28"/>
  <c r="IAZ51" i="28"/>
  <c r="IAY51" i="28"/>
  <c r="IAX51" i="28"/>
  <c r="IAW51" i="28"/>
  <c r="IAV51" i="28"/>
  <c r="IAU51" i="28"/>
  <c r="IAT51" i="28"/>
  <c r="IAS51" i="28"/>
  <c r="IAR51" i="28"/>
  <c r="IAQ51" i="28"/>
  <c r="IAP51" i="28"/>
  <c r="IAO51" i="28"/>
  <c r="IAN51" i="28"/>
  <c r="IAM51" i="28"/>
  <c r="IAL51" i="28"/>
  <c r="IAK51" i="28"/>
  <c r="IAJ51" i="28"/>
  <c r="IAI51" i="28"/>
  <c r="IAH51" i="28"/>
  <c r="IAG51" i="28"/>
  <c r="IAF51" i="28"/>
  <c r="IAE51" i="28"/>
  <c r="IAD51" i="28"/>
  <c r="IAC51" i="28"/>
  <c r="IAB51" i="28"/>
  <c r="IAA51" i="28"/>
  <c r="HZZ51" i="28"/>
  <c r="HZY51" i="28"/>
  <c r="HZX51" i="28"/>
  <c r="HZW51" i="28"/>
  <c r="HZV51" i="28"/>
  <c r="HZU51" i="28"/>
  <c r="HZT51" i="28"/>
  <c r="HZS51" i="28"/>
  <c r="HZR51" i="28"/>
  <c r="HZQ51" i="28"/>
  <c r="HZP51" i="28"/>
  <c r="HZO51" i="28"/>
  <c r="HZN51" i="28"/>
  <c r="HZM51" i="28"/>
  <c r="HZL51" i="28"/>
  <c r="HZK51" i="28"/>
  <c r="HZJ51" i="28"/>
  <c r="HZI51" i="28"/>
  <c r="HZH51" i="28"/>
  <c r="HZG51" i="28"/>
  <c r="HZF51" i="28"/>
  <c r="HZE51" i="28"/>
  <c r="HZD51" i="28"/>
  <c r="HZC51" i="28"/>
  <c r="HZB51" i="28"/>
  <c r="HZA51" i="28"/>
  <c r="HYZ51" i="28"/>
  <c r="HYY51" i="28"/>
  <c r="HYX51" i="28"/>
  <c r="HYW51" i="28"/>
  <c r="HYV51" i="28"/>
  <c r="HYU51" i="28"/>
  <c r="HYT51" i="28"/>
  <c r="HYS51" i="28"/>
  <c r="HYR51" i="28"/>
  <c r="HYQ51" i="28"/>
  <c r="HYP51" i="28"/>
  <c r="HYO51" i="28"/>
  <c r="HYN51" i="28"/>
  <c r="HYM51" i="28"/>
  <c r="HYL51" i="28"/>
  <c r="HYK51" i="28"/>
  <c r="HYJ51" i="28"/>
  <c r="HYI51" i="28"/>
  <c r="HYH51" i="28"/>
  <c r="HYG51" i="28"/>
  <c r="HYF51" i="28"/>
  <c r="HYE51" i="28"/>
  <c r="HYD51" i="28"/>
  <c r="HYC51" i="28"/>
  <c r="HYB51" i="28"/>
  <c r="HYA51" i="28"/>
  <c r="HXZ51" i="28"/>
  <c r="HXY51" i="28"/>
  <c r="HXX51" i="28"/>
  <c r="HXW51" i="28"/>
  <c r="HXV51" i="28"/>
  <c r="HXU51" i="28"/>
  <c r="HXT51" i="28"/>
  <c r="HXS51" i="28"/>
  <c r="HXR51" i="28"/>
  <c r="HXQ51" i="28"/>
  <c r="HXP51" i="28"/>
  <c r="HXO51" i="28"/>
  <c r="HXN51" i="28"/>
  <c r="HXM51" i="28"/>
  <c r="HXL51" i="28"/>
  <c r="HXK51" i="28"/>
  <c r="HXJ51" i="28"/>
  <c r="HXI51" i="28"/>
  <c r="HXH51" i="28"/>
  <c r="HXG51" i="28"/>
  <c r="HXF51" i="28"/>
  <c r="HXE51" i="28"/>
  <c r="HXD51" i="28"/>
  <c r="HXC51" i="28"/>
  <c r="HXB51" i="28"/>
  <c r="HXA51" i="28"/>
  <c r="HWZ51" i="28"/>
  <c r="HWY51" i="28"/>
  <c r="HWX51" i="28"/>
  <c r="HWW51" i="28"/>
  <c r="HWV51" i="28"/>
  <c r="HWU51" i="28"/>
  <c r="HWT51" i="28"/>
  <c r="HWS51" i="28"/>
  <c r="HWR51" i="28"/>
  <c r="HWQ51" i="28"/>
  <c r="HWP51" i="28"/>
  <c r="HWO51" i="28"/>
  <c r="HWN51" i="28"/>
  <c r="HWM51" i="28"/>
  <c r="HWL51" i="28"/>
  <c r="HWK51" i="28"/>
  <c r="HWJ51" i="28"/>
  <c r="HWI51" i="28"/>
  <c r="HWH51" i="28"/>
  <c r="HWG51" i="28"/>
  <c r="HWF51" i="28"/>
  <c r="HWE51" i="28"/>
  <c r="HWD51" i="28"/>
  <c r="HWC51" i="28"/>
  <c r="HWB51" i="28"/>
  <c r="HWA51" i="28"/>
  <c r="HVZ51" i="28"/>
  <c r="HVY51" i="28"/>
  <c r="HVX51" i="28"/>
  <c r="HVW51" i="28"/>
  <c r="HVV51" i="28"/>
  <c r="HVU51" i="28"/>
  <c r="HVT51" i="28"/>
  <c r="HVS51" i="28"/>
  <c r="HVR51" i="28"/>
  <c r="HVQ51" i="28"/>
  <c r="HVP51" i="28"/>
  <c r="HVO51" i="28"/>
  <c r="HVN51" i="28"/>
  <c r="HVM51" i="28"/>
  <c r="HVL51" i="28"/>
  <c r="HVK51" i="28"/>
  <c r="HVJ51" i="28"/>
  <c r="HVI51" i="28"/>
  <c r="HVH51" i="28"/>
  <c r="HVG51" i="28"/>
  <c r="HVF51" i="28"/>
  <c r="HVE51" i="28"/>
  <c r="HVD51" i="28"/>
  <c r="HVC51" i="28"/>
  <c r="HVB51" i="28"/>
  <c r="HVA51" i="28"/>
  <c r="HUZ51" i="28"/>
  <c r="HUY51" i="28"/>
  <c r="HUX51" i="28"/>
  <c r="HUW51" i="28"/>
  <c r="HUV51" i="28"/>
  <c r="HUU51" i="28"/>
  <c r="HUT51" i="28"/>
  <c r="HUS51" i="28"/>
  <c r="HUR51" i="28"/>
  <c r="HUQ51" i="28"/>
  <c r="HUP51" i="28"/>
  <c r="HUO51" i="28"/>
  <c r="HUN51" i="28"/>
  <c r="HUM51" i="28"/>
  <c r="HUL51" i="28"/>
  <c r="HUK51" i="28"/>
  <c r="HUJ51" i="28"/>
  <c r="HUI51" i="28"/>
  <c r="HUH51" i="28"/>
  <c r="HUG51" i="28"/>
  <c r="HUF51" i="28"/>
  <c r="HUE51" i="28"/>
  <c r="HUD51" i="28"/>
  <c r="HUC51" i="28"/>
  <c r="HUB51" i="28"/>
  <c r="HUA51" i="28"/>
  <c r="HTZ51" i="28"/>
  <c r="HTY51" i="28"/>
  <c r="HTX51" i="28"/>
  <c r="HTW51" i="28"/>
  <c r="HTV51" i="28"/>
  <c r="HTU51" i="28"/>
  <c r="HTT51" i="28"/>
  <c r="HTS51" i="28"/>
  <c r="HTR51" i="28"/>
  <c r="HTQ51" i="28"/>
  <c r="HTP51" i="28"/>
  <c r="HTO51" i="28"/>
  <c r="HTN51" i="28"/>
  <c r="HTM51" i="28"/>
  <c r="HTL51" i="28"/>
  <c r="HTK51" i="28"/>
  <c r="HTJ51" i="28"/>
  <c r="HTI51" i="28"/>
  <c r="HTH51" i="28"/>
  <c r="HTG51" i="28"/>
  <c r="HTF51" i="28"/>
  <c r="HTE51" i="28"/>
  <c r="HTD51" i="28"/>
  <c r="HTC51" i="28"/>
  <c r="HTB51" i="28"/>
  <c r="HTA51" i="28"/>
  <c r="HSZ51" i="28"/>
  <c r="HSY51" i="28"/>
  <c r="HSX51" i="28"/>
  <c r="HSW51" i="28"/>
  <c r="HSV51" i="28"/>
  <c r="HSU51" i="28"/>
  <c r="HST51" i="28"/>
  <c r="HSS51" i="28"/>
  <c r="HSR51" i="28"/>
  <c r="HSQ51" i="28"/>
  <c r="HSP51" i="28"/>
  <c r="HSO51" i="28"/>
  <c r="HSN51" i="28"/>
  <c r="HSM51" i="28"/>
  <c r="HSL51" i="28"/>
  <c r="HSK51" i="28"/>
  <c r="HSJ51" i="28"/>
  <c r="HSI51" i="28"/>
  <c r="HSH51" i="28"/>
  <c r="HSG51" i="28"/>
  <c r="HSF51" i="28"/>
  <c r="HSE51" i="28"/>
  <c r="HSD51" i="28"/>
  <c r="HSC51" i="28"/>
  <c r="HSB51" i="28"/>
  <c r="HSA51" i="28"/>
  <c r="HRZ51" i="28"/>
  <c r="HRY51" i="28"/>
  <c r="HRX51" i="28"/>
  <c r="HRW51" i="28"/>
  <c r="HRV51" i="28"/>
  <c r="HRU51" i="28"/>
  <c r="HRT51" i="28"/>
  <c r="HRS51" i="28"/>
  <c r="HRR51" i="28"/>
  <c r="HRQ51" i="28"/>
  <c r="HRP51" i="28"/>
  <c r="HRO51" i="28"/>
  <c r="HRN51" i="28"/>
  <c r="HRM51" i="28"/>
  <c r="HRL51" i="28"/>
  <c r="HRK51" i="28"/>
  <c r="HRJ51" i="28"/>
  <c r="HRI51" i="28"/>
  <c r="HRH51" i="28"/>
  <c r="HRG51" i="28"/>
  <c r="HRF51" i="28"/>
  <c r="HRE51" i="28"/>
  <c r="HRD51" i="28"/>
  <c r="HRC51" i="28"/>
  <c r="HRB51" i="28"/>
  <c r="HRA51" i="28"/>
  <c r="HQZ51" i="28"/>
  <c r="HQY51" i="28"/>
  <c r="HQX51" i="28"/>
  <c r="HQW51" i="28"/>
  <c r="HQV51" i="28"/>
  <c r="HQU51" i="28"/>
  <c r="HQT51" i="28"/>
  <c r="HQS51" i="28"/>
  <c r="HQR51" i="28"/>
  <c r="HQQ51" i="28"/>
  <c r="HQP51" i="28"/>
  <c r="HQO51" i="28"/>
  <c r="HQN51" i="28"/>
  <c r="HQM51" i="28"/>
  <c r="HQL51" i="28"/>
  <c r="HQK51" i="28"/>
  <c r="HQJ51" i="28"/>
  <c r="HQI51" i="28"/>
  <c r="HQH51" i="28"/>
  <c r="HQG51" i="28"/>
  <c r="HQF51" i="28"/>
  <c r="HQE51" i="28"/>
  <c r="HQD51" i="28"/>
  <c r="HQC51" i="28"/>
  <c r="HQB51" i="28"/>
  <c r="HQA51" i="28"/>
  <c r="HPZ51" i="28"/>
  <c r="HPY51" i="28"/>
  <c r="HPX51" i="28"/>
  <c r="HPW51" i="28"/>
  <c r="HPV51" i="28"/>
  <c r="HPU51" i="28"/>
  <c r="HPT51" i="28"/>
  <c r="HPS51" i="28"/>
  <c r="HPR51" i="28"/>
  <c r="HPQ51" i="28"/>
  <c r="HPP51" i="28"/>
  <c r="HPO51" i="28"/>
  <c r="HPN51" i="28"/>
  <c r="HPM51" i="28"/>
  <c r="HPL51" i="28"/>
  <c r="HPK51" i="28"/>
  <c r="HPJ51" i="28"/>
  <c r="HPI51" i="28"/>
  <c r="HPH51" i="28"/>
  <c r="HPG51" i="28"/>
  <c r="HPF51" i="28"/>
  <c r="HPE51" i="28"/>
  <c r="HPD51" i="28"/>
  <c r="HPC51" i="28"/>
  <c r="HPB51" i="28"/>
  <c r="HPA51" i="28"/>
  <c r="HOZ51" i="28"/>
  <c r="HOY51" i="28"/>
  <c r="HOX51" i="28"/>
  <c r="HOW51" i="28"/>
  <c r="HOV51" i="28"/>
  <c r="HOU51" i="28"/>
  <c r="HOT51" i="28"/>
  <c r="HOS51" i="28"/>
  <c r="HOR51" i="28"/>
  <c r="HOQ51" i="28"/>
  <c r="HOP51" i="28"/>
  <c r="HOO51" i="28"/>
  <c r="HON51" i="28"/>
  <c r="HOM51" i="28"/>
  <c r="HOL51" i="28"/>
  <c r="HOK51" i="28"/>
  <c r="HOJ51" i="28"/>
  <c r="HOI51" i="28"/>
  <c r="HOH51" i="28"/>
  <c r="HOG51" i="28"/>
  <c r="HOF51" i="28"/>
  <c r="HOE51" i="28"/>
  <c r="HOD51" i="28"/>
  <c r="HOC51" i="28"/>
  <c r="HOB51" i="28"/>
  <c r="HOA51" i="28"/>
  <c r="HNZ51" i="28"/>
  <c r="HNY51" i="28"/>
  <c r="HNX51" i="28"/>
  <c r="HNW51" i="28"/>
  <c r="HNV51" i="28"/>
  <c r="HNU51" i="28"/>
  <c r="HNT51" i="28"/>
  <c r="HNS51" i="28"/>
  <c r="HNR51" i="28"/>
  <c r="HNQ51" i="28"/>
  <c r="HNP51" i="28"/>
  <c r="HNO51" i="28"/>
  <c r="HNN51" i="28"/>
  <c r="HNM51" i="28"/>
  <c r="HNL51" i="28"/>
  <c r="HNK51" i="28"/>
  <c r="HNJ51" i="28"/>
  <c r="HNI51" i="28"/>
  <c r="HNH51" i="28"/>
  <c r="HNG51" i="28"/>
  <c r="HNF51" i="28"/>
  <c r="HNE51" i="28"/>
  <c r="HND51" i="28"/>
  <c r="HNC51" i="28"/>
  <c r="HNB51" i="28"/>
  <c r="HNA51" i="28"/>
  <c r="HMZ51" i="28"/>
  <c r="HMY51" i="28"/>
  <c r="HMX51" i="28"/>
  <c r="HMW51" i="28"/>
  <c r="HMV51" i="28"/>
  <c r="HMU51" i="28"/>
  <c r="HMT51" i="28"/>
  <c r="HMS51" i="28"/>
  <c r="HMR51" i="28"/>
  <c r="HMQ51" i="28"/>
  <c r="HMP51" i="28"/>
  <c r="HMO51" i="28"/>
  <c r="HMN51" i="28"/>
  <c r="HMM51" i="28"/>
  <c r="HML51" i="28"/>
  <c r="HMK51" i="28"/>
  <c r="HMJ51" i="28"/>
  <c r="HMI51" i="28"/>
  <c r="HMH51" i="28"/>
  <c r="HMG51" i="28"/>
  <c r="HMF51" i="28"/>
  <c r="HME51" i="28"/>
  <c r="HMD51" i="28"/>
  <c r="HMC51" i="28"/>
  <c r="HMB51" i="28"/>
  <c r="HMA51" i="28"/>
  <c r="HLZ51" i="28"/>
  <c r="HLY51" i="28"/>
  <c r="HLX51" i="28"/>
  <c r="HLW51" i="28"/>
  <c r="HLV51" i="28"/>
  <c r="HLU51" i="28"/>
  <c r="HLT51" i="28"/>
  <c r="HLS51" i="28"/>
  <c r="HLR51" i="28"/>
  <c r="HLQ51" i="28"/>
  <c r="HLP51" i="28"/>
  <c r="HLO51" i="28"/>
  <c r="HLN51" i="28"/>
  <c r="HLM51" i="28"/>
  <c r="HLL51" i="28"/>
  <c r="HLK51" i="28"/>
  <c r="HLJ51" i="28"/>
  <c r="HLI51" i="28"/>
  <c r="HLH51" i="28"/>
  <c r="HLG51" i="28"/>
  <c r="HLF51" i="28"/>
  <c r="HLE51" i="28"/>
  <c r="HLD51" i="28"/>
  <c r="HLC51" i="28"/>
  <c r="HLB51" i="28"/>
  <c r="HLA51" i="28"/>
  <c r="HKZ51" i="28"/>
  <c r="HKY51" i="28"/>
  <c r="HKX51" i="28"/>
  <c r="HKW51" i="28"/>
  <c r="HKV51" i="28"/>
  <c r="HKU51" i="28"/>
  <c r="HKT51" i="28"/>
  <c r="HKS51" i="28"/>
  <c r="HKR51" i="28"/>
  <c r="HKQ51" i="28"/>
  <c r="HKP51" i="28"/>
  <c r="HKO51" i="28"/>
  <c r="HKN51" i="28"/>
  <c r="HKM51" i="28"/>
  <c r="HKL51" i="28"/>
  <c r="HKK51" i="28"/>
  <c r="HKJ51" i="28"/>
  <c r="HKI51" i="28"/>
  <c r="HKH51" i="28"/>
  <c r="HKG51" i="28"/>
  <c r="HKF51" i="28"/>
  <c r="HKE51" i="28"/>
  <c r="HKD51" i="28"/>
  <c r="HKC51" i="28"/>
  <c r="HKB51" i="28"/>
  <c r="HKA51" i="28"/>
  <c r="HJZ51" i="28"/>
  <c r="HJY51" i="28"/>
  <c r="HJX51" i="28"/>
  <c r="HJW51" i="28"/>
  <c r="HJV51" i="28"/>
  <c r="HJU51" i="28"/>
  <c r="HJT51" i="28"/>
  <c r="HJS51" i="28"/>
  <c r="HJR51" i="28"/>
  <c r="HJQ51" i="28"/>
  <c r="HJP51" i="28"/>
  <c r="HJO51" i="28"/>
  <c r="HJN51" i="28"/>
  <c r="HJM51" i="28"/>
  <c r="HJL51" i="28"/>
  <c r="HJK51" i="28"/>
  <c r="HJJ51" i="28"/>
  <c r="HJI51" i="28"/>
  <c r="HJH51" i="28"/>
  <c r="HJG51" i="28"/>
  <c r="HJF51" i="28"/>
  <c r="HJE51" i="28"/>
  <c r="HJD51" i="28"/>
  <c r="HJC51" i="28"/>
  <c r="HJB51" i="28"/>
  <c r="HJA51" i="28"/>
  <c r="HIZ51" i="28"/>
  <c r="HIY51" i="28"/>
  <c r="HIX51" i="28"/>
  <c r="HIW51" i="28"/>
  <c r="HIV51" i="28"/>
  <c r="HIU51" i="28"/>
  <c r="HIT51" i="28"/>
  <c r="HIS51" i="28"/>
  <c r="HIR51" i="28"/>
  <c r="HIQ51" i="28"/>
  <c r="HIP51" i="28"/>
  <c r="HIO51" i="28"/>
  <c r="HIN51" i="28"/>
  <c r="HIM51" i="28"/>
  <c r="HIL51" i="28"/>
  <c r="HIK51" i="28"/>
  <c r="HIJ51" i="28"/>
  <c r="HII51" i="28"/>
  <c r="HIH51" i="28"/>
  <c r="HIG51" i="28"/>
  <c r="HIF51" i="28"/>
  <c r="HIE51" i="28"/>
  <c r="HID51" i="28"/>
  <c r="HIC51" i="28"/>
  <c r="HIB51" i="28"/>
  <c r="HIA51" i="28"/>
  <c r="HHZ51" i="28"/>
  <c r="HHY51" i="28"/>
  <c r="HHX51" i="28"/>
  <c r="HHW51" i="28"/>
  <c r="HHV51" i="28"/>
  <c r="HHU51" i="28"/>
  <c r="HHT51" i="28"/>
  <c r="HHS51" i="28"/>
  <c r="HHR51" i="28"/>
  <c r="HHQ51" i="28"/>
  <c r="HHP51" i="28"/>
  <c r="HHO51" i="28"/>
  <c r="HHN51" i="28"/>
  <c r="HHM51" i="28"/>
  <c r="HHL51" i="28"/>
  <c r="HHK51" i="28"/>
  <c r="HHJ51" i="28"/>
  <c r="HHI51" i="28"/>
  <c r="HHH51" i="28"/>
  <c r="HHG51" i="28"/>
  <c r="HHF51" i="28"/>
  <c r="HHE51" i="28"/>
  <c r="HHD51" i="28"/>
  <c r="HHC51" i="28"/>
  <c r="HHB51" i="28"/>
  <c r="HHA51" i="28"/>
  <c r="HGZ51" i="28"/>
  <c r="HGY51" i="28"/>
  <c r="HGX51" i="28"/>
  <c r="HGW51" i="28"/>
  <c r="HGV51" i="28"/>
  <c r="HGU51" i="28"/>
  <c r="HGT51" i="28"/>
  <c r="HGS51" i="28"/>
  <c r="HGR51" i="28"/>
  <c r="HGQ51" i="28"/>
  <c r="HGP51" i="28"/>
  <c r="HGO51" i="28"/>
  <c r="HGN51" i="28"/>
  <c r="HGM51" i="28"/>
  <c r="HGL51" i="28"/>
  <c r="HGK51" i="28"/>
  <c r="HGJ51" i="28"/>
  <c r="HGI51" i="28"/>
  <c r="HGH51" i="28"/>
  <c r="HGG51" i="28"/>
  <c r="HGF51" i="28"/>
  <c r="HGE51" i="28"/>
  <c r="HGD51" i="28"/>
  <c r="HGC51" i="28"/>
  <c r="HGB51" i="28"/>
  <c r="HGA51" i="28"/>
  <c r="HFZ51" i="28"/>
  <c r="HFY51" i="28"/>
  <c r="HFX51" i="28"/>
  <c r="HFW51" i="28"/>
  <c r="HFV51" i="28"/>
  <c r="HFU51" i="28"/>
  <c r="HFT51" i="28"/>
  <c r="HFS51" i="28"/>
  <c r="HFR51" i="28"/>
  <c r="HFQ51" i="28"/>
  <c r="HFP51" i="28"/>
  <c r="HFO51" i="28"/>
  <c r="HFN51" i="28"/>
  <c r="HFM51" i="28"/>
  <c r="HFL51" i="28"/>
  <c r="HFK51" i="28"/>
  <c r="HFJ51" i="28"/>
  <c r="HFI51" i="28"/>
  <c r="HFH51" i="28"/>
  <c r="HFG51" i="28"/>
  <c r="HFF51" i="28"/>
  <c r="HFE51" i="28"/>
  <c r="HFD51" i="28"/>
  <c r="HFC51" i="28"/>
  <c r="HFB51" i="28"/>
  <c r="HFA51" i="28"/>
  <c r="HEZ51" i="28"/>
  <c r="HEY51" i="28"/>
  <c r="HEX51" i="28"/>
  <c r="HEW51" i="28"/>
  <c r="HEV51" i="28"/>
  <c r="HEU51" i="28"/>
  <c r="HET51" i="28"/>
  <c r="HES51" i="28"/>
  <c r="HER51" i="28"/>
  <c r="HEQ51" i="28"/>
  <c r="HEP51" i="28"/>
  <c r="HEO51" i="28"/>
  <c r="HEN51" i="28"/>
  <c r="HEM51" i="28"/>
  <c r="HEL51" i="28"/>
  <c r="HEK51" i="28"/>
  <c r="HEJ51" i="28"/>
  <c r="HEI51" i="28"/>
  <c r="HEH51" i="28"/>
  <c r="HEG51" i="28"/>
  <c r="HEF51" i="28"/>
  <c r="HEE51" i="28"/>
  <c r="HED51" i="28"/>
  <c r="HEC51" i="28"/>
  <c r="HEB51" i="28"/>
  <c r="HEA51" i="28"/>
  <c r="HDZ51" i="28"/>
  <c r="HDY51" i="28"/>
  <c r="HDX51" i="28"/>
  <c r="HDW51" i="28"/>
  <c r="HDV51" i="28"/>
  <c r="HDU51" i="28"/>
  <c r="HDT51" i="28"/>
  <c r="HDS51" i="28"/>
  <c r="HDR51" i="28"/>
  <c r="HDQ51" i="28"/>
  <c r="HDP51" i="28"/>
  <c r="HDO51" i="28"/>
  <c r="HDN51" i="28"/>
  <c r="HDM51" i="28"/>
  <c r="HDL51" i="28"/>
  <c r="HDK51" i="28"/>
  <c r="HDJ51" i="28"/>
  <c r="HDI51" i="28"/>
  <c r="HDH51" i="28"/>
  <c r="HDG51" i="28"/>
  <c r="HDF51" i="28"/>
  <c r="HDE51" i="28"/>
  <c r="HDD51" i="28"/>
  <c r="HDC51" i="28"/>
  <c r="HDB51" i="28"/>
  <c r="HDA51" i="28"/>
  <c r="HCZ51" i="28"/>
  <c r="HCY51" i="28"/>
  <c r="HCX51" i="28"/>
  <c r="HCW51" i="28"/>
  <c r="HCV51" i="28"/>
  <c r="HCU51" i="28"/>
  <c r="HCT51" i="28"/>
  <c r="HCS51" i="28"/>
  <c r="HCR51" i="28"/>
  <c r="HCQ51" i="28"/>
  <c r="HCP51" i="28"/>
  <c r="HCO51" i="28"/>
  <c r="HCN51" i="28"/>
  <c r="HCM51" i="28"/>
  <c r="HCL51" i="28"/>
  <c r="HCK51" i="28"/>
  <c r="HCJ51" i="28"/>
  <c r="HCI51" i="28"/>
  <c r="HCH51" i="28"/>
  <c r="HCG51" i="28"/>
  <c r="HCF51" i="28"/>
  <c r="HCE51" i="28"/>
  <c r="HCD51" i="28"/>
  <c r="HCC51" i="28"/>
  <c r="HCB51" i="28"/>
  <c r="HCA51" i="28"/>
  <c r="HBZ51" i="28"/>
  <c r="HBY51" i="28"/>
  <c r="HBX51" i="28"/>
  <c r="HBW51" i="28"/>
  <c r="HBV51" i="28"/>
  <c r="HBU51" i="28"/>
  <c r="HBT51" i="28"/>
  <c r="HBS51" i="28"/>
  <c r="HBR51" i="28"/>
  <c r="HBQ51" i="28"/>
  <c r="HBP51" i="28"/>
  <c r="HBO51" i="28"/>
  <c r="HBN51" i="28"/>
  <c r="HBM51" i="28"/>
  <c r="HBL51" i="28"/>
  <c r="HBK51" i="28"/>
  <c r="HBJ51" i="28"/>
  <c r="HBI51" i="28"/>
  <c r="HBH51" i="28"/>
  <c r="HBG51" i="28"/>
  <c r="HBF51" i="28"/>
  <c r="HBE51" i="28"/>
  <c r="HBD51" i="28"/>
  <c r="HBC51" i="28"/>
  <c r="HBB51" i="28"/>
  <c r="HBA51" i="28"/>
  <c r="HAZ51" i="28"/>
  <c r="HAY51" i="28"/>
  <c r="HAX51" i="28"/>
  <c r="HAW51" i="28"/>
  <c r="HAV51" i="28"/>
  <c r="HAU51" i="28"/>
  <c r="HAT51" i="28"/>
  <c r="HAS51" i="28"/>
  <c r="HAR51" i="28"/>
  <c r="HAQ51" i="28"/>
  <c r="HAP51" i="28"/>
  <c r="HAO51" i="28"/>
  <c r="HAN51" i="28"/>
  <c r="HAM51" i="28"/>
  <c r="HAL51" i="28"/>
  <c r="HAK51" i="28"/>
  <c r="HAJ51" i="28"/>
  <c r="HAI51" i="28"/>
  <c r="HAH51" i="28"/>
  <c r="HAG51" i="28"/>
  <c r="HAF51" i="28"/>
  <c r="HAE51" i="28"/>
  <c r="HAD51" i="28"/>
  <c r="HAC51" i="28"/>
  <c r="HAB51" i="28"/>
  <c r="HAA51" i="28"/>
  <c r="GZZ51" i="28"/>
  <c r="GZY51" i="28"/>
  <c r="GZX51" i="28"/>
  <c r="GZW51" i="28"/>
  <c r="GZV51" i="28"/>
  <c r="GZU51" i="28"/>
  <c r="GZT51" i="28"/>
  <c r="GZS51" i="28"/>
  <c r="GZR51" i="28"/>
  <c r="GZQ51" i="28"/>
  <c r="GZP51" i="28"/>
  <c r="GZO51" i="28"/>
  <c r="GZN51" i="28"/>
  <c r="GZM51" i="28"/>
  <c r="GZL51" i="28"/>
  <c r="GZK51" i="28"/>
  <c r="GZJ51" i="28"/>
  <c r="GZI51" i="28"/>
  <c r="GZH51" i="28"/>
  <c r="GZG51" i="28"/>
  <c r="GZF51" i="28"/>
  <c r="GZE51" i="28"/>
  <c r="GZD51" i="28"/>
  <c r="GZC51" i="28"/>
  <c r="GZB51" i="28"/>
  <c r="GZA51" i="28"/>
  <c r="GYZ51" i="28"/>
  <c r="GYY51" i="28"/>
  <c r="GYX51" i="28"/>
  <c r="GYW51" i="28"/>
  <c r="GYV51" i="28"/>
  <c r="GYU51" i="28"/>
  <c r="GYT51" i="28"/>
  <c r="GYS51" i="28"/>
  <c r="GYR51" i="28"/>
  <c r="GYQ51" i="28"/>
  <c r="GYP51" i="28"/>
  <c r="GYO51" i="28"/>
  <c r="GYN51" i="28"/>
  <c r="GYM51" i="28"/>
  <c r="GYL51" i="28"/>
  <c r="GYK51" i="28"/>
  <c r="GYJ51" i="28"/>
  <c r="GYI51" i="28"/>
  <c r="GYH51" i="28"/>
  <c r="GYG51" i="28"/>
  <c r="GYF51" i="28"/>
  <c r="GYE51" i="28"/>
  <c r="GYD51" i="28"/>
  <c r="GYC51" i="28"/>
  <c r="GYB51" i="28"/>
  <c r="GYA51" i="28"/>
  <c r="GXZ51" i="28"/>
  <c r="GXY51" i="28"/>
  <c r="GXX51" i="28"/>
  <c r="GXW51" i="28"/>
  <c r="GXV51" i="28"/>
  <c r="GXU51" i="28"/>
  <c r="GXT51" i="28"/>
  <c r="GXS51" i="28"/>
  <c r="GXR51" i="28"/>
  <c r="GXQ51" i="28"/>
  <c r="GXP51" i="28"/>
  <c r="GXO51" i="28"/>
  <c r="GXN51" i="28"/>
  <c r="GXM51" i="28"/>
  <c r="GXL51" i="28"/>
  <c r="GXK51" i="28"/>
  <c r="GXJ51" i="28"/>
  <c r="GXI51" i="28"/>
  <c r="GXH51" i="28"/>
  <c r="GXG51" i="28"/>
  <c r="GXF51" i="28"/>
  <c r="GXE51" i="28"/>
  <c r="GXD51" i="28"/>
  <c r="GXC51" i="28"/>
  <c r="GXB51" i="28"/>
  <c r="GXA51" i="28"/>
  <c r="GWZ51" i="28"/>
  <c r="GWY51" i="28"/>
  <c r="GWX51" i="28"/>
  <c r="GWW51" i="28"/>
  <c r="GWV51" i="28"/>
  <c r="GWU51" i="28"/>
  <c r="GWT51" i="28"/>
  <c r="GWS51" i="28"/>
  <c r="GWR51" i="28"/>
  <c r="GWQ51" i="28"/>
  <c r="GWP51" i="28"/>
  <c r="GWO51" i="28"/>
  <c r="GWN51" i="28"/>
  <c r="GWM51" i="28"/>
  <c r="GWL51" i="28"/>
  <c r="GWK51" i="28"/>
  <c r="GWJ51" i="28"/>
  <c r="GWI51" i="28"/>
  <c r="GWH51" i="28"/>
  <c r="GWG51" i="28"/>
  <c r="GWF51" i="28"/>
  <c r="GWE51" i="28"/>
  <c r="GWD51" i="28"/>
  <c r="GWC51" i="28"/>
  <c r="GWB51" i="28"/>
  <c r="GWA51" i="28"/>
  <c r="GVZ51" i="28"/>
  <c r="GVY51" i="28"/>
  <c r="GVX51" i="28"/>
  <c r="GVW51" i="28"/>
  <c r="GVV51" i="28"/>
  <c r="GVU51" i="28"/>
  <c r="GVT51" i="28"/>
  <c r="GVS51" i="28"/>
  <c r="GVR51" i="28"/>
  <c r="GVQ51" i="28"/>
  <c r="GVP51" i="28"/>
  <c r="GVO51" i="28"/>
  <c r="GVN51" i="28"/>
  <c r="GVM51" i="28"/>
  <c r="GVL51" i="28"/>
  <c r="GVK51" i="28"/>
  <c r="GVJ51" i="28"/>
  <c r="GVI51" i="28"/>
  <c r="GVH51" i="28"/>
  <c r="GVG51" i="28"/>
  <c r="GVF51" i="28"/>
  <c r="GVE51" i="28"/>
  <c r="GVD51" i="28"/>
  <c r="GVC51" i="28"/>
  <c r="GVB51" i="28"/>
  <c r="GVA51" i="28"/>
  <c r="GUZ51" i="28"/>
  <c r="GUY51" i="28"/>
  <c r="GUX51" i="28"/>
  <c r="GUW51" i="28"/>
  <c r="GUV51" i="28"/>
  <c r="GUU51" i="28"/>
  <c r="GUT51" i="28"/>
  <c r="GUS51" i="28"/>
  <c r="GUR51" i="28"/>
  <c r="GUQ51" i="28"/>
  <c r="GUP51" i="28"/>
  <c r="GUO51" i="28"/>
  <c r="GUN51" i="28"/>
  <c r="GUM51" i="28"/>
  <c r="GUL51" i="28"/>
  <c r="GUK51" i="28"/>
  <c r="GUJ51" i="28"/>
  <c r="GUI51" i="28"/>
  <c r="GUH51" i="28"/>
  <c r="GUG51" i="28"/>
  <c r="GUF51" i="28"/>
  <c r="GUE51" i="28"/>
  <c r="GUD51" i="28"/>
  <c r="GUC51" i="28"/>
  <c r="GUB51" i="28"/>
  <c r="GUA51" i="28"/>
  <c r="GTZ51" i="28"/>
  <c r="GTY51" i="28"/>
  <c r="GTX51" i="28"/>
  <c r="GTW51" i="28"/>
  <c r="GTV51" i="28"/>
  <c r="GTU51" i="28"/>
  <c r="GTT51" i="28"/>
  <c r="GTS51" i="28"/>
  <c r="GTR51" i="28"/>
  <c r="GTQ51" i="28"/>
  <c r="GTP51" i="28"/>
  <c r="GTO51" i="28"/>
  <c r="GTN51" i="28"/>
  <c r="GTM51" i="28"/>
  <c r="GTL51" i="28"/>
  <c r="GTK51" i="28"/>
  <c r="GTJ51" i="28"/>
  <c r="GTI51" i="28"/>
  <c r="GTH51" i="28"/>
  <c r="GTG51" i="28"/>
  <c r="GTF51" i="28"/>
  <c r="GTE51" i="28"/>
  <c r="GTD51" i="28"/>
  <c r="GTC51" i="28"/>
  <c r="GTB51" i="28"/>
  <c r="GTA51" i="28"/>
  <c r="GSZ51" i="28"/>
  <c r="GSY51" i="28"/>
  <c r="GSX51" i="28"/>
  <c r="GSW51" i="28"/>
  <c r="GSV51" i="28"/>
  <c r="GSU51" i="28"/>
  <c r="GST51" i="28"/>
  <c r="GSS51" i="28"/>
  <c r="GSR51" i="28"/>
  <c r="GSQ51" i="28"/>
  <c r="GSP51" i="28"/>
  <c r="GSO51" i="28"/>
  <c r="GSN51" i="28"/>
  <c r="GSM51" i="28"/>
  <c r="GSL51" i="28"/>
  <c r="GSK51" i="28"/>
  <c r="GSJ51" i="28"/>
  <c r="GSI51" i="28"/>
  <c r="GSH51" i="28"/>
  <c r="GSG51" i="28"/>
  <c r="GSF51" i="28"/>
  <c r="GSE51" i="28"/>
  <c r="GSD51" i="28"/>
  <c r="GSC51" i="28"/>
  <c r="GSB51" i="28"/>
  <c r="GSA51" i="28"/>
  <c r="GRZ51" i="28"/>
  <c r="GRY51" i="28"/>
  <c r="GRX51" i="28"/>
  <c r="GRW51" i="28"/>
  <c r="GRV51" i="28"/>
  <c r="GRU51" i="28"/>
  <c r="GRT51" i="28"/>
  <c r="GRS51" i="28"/>
  <c r="GRR51" i="28"/>
  <c r="GRQ51" i="28"/>
  <c r="GRP51" i="28"/>
  <c r="GRO51" i="28"/>
  <c r="GRN51" i="28"/>
  <c r="GRM51" i="28"/>
  <c r="GRL51" i="28"/>
  <c r="GRK51" i="28"/>
  <c r="GRJ51" i="28"/>
  <c r="GRI51" i="28"/>
  <c r="GRH51" i="28"/>
  <c r="GRG51" i="28"/>
  <c r="GRF51" i="28"/>
  <c r="GRE51" i="28"/>
  <c r="GRD51" i="28"/>
  <c r="GRC51" i="28"/>
  <c r="GRB51" i="28"/>
  <c r="GRA51" i="28"/>
  <c r="GQZ51" i="28"/>
  <c r="GQY51" i="28"/>
  <c r="GQX51" i="28"/>
  <c r="GQW51" i="28"/>
  <c r="GQV51" i="28"/>
  <c r="GQU51" i="28"/>
  <c r="GQT51" i="28"/>
  <c r="GQS51" i="28"/>
  <c r="GQR51" i="28"/>
  <c r="GQQ51" i="28"/>
  <c r="GQP51" i="28"/>
  <c r="GQO51" i="28"/>
  <c r="GQN51" i="28"/>
  <c r="GQM51" i="28"/>
  <c r="GQL51" i="28"/>
  <c r="GQK51" i="28"/>
  <c r="GQJ51" i="28"/>
  <c r="GQI51" i="28"/>
  <c r="GQH51" i="28"/>
  <c r="GQG51" i="28"/>
  <c r="GQF51" i="28"/>
  <c r="GQE51" i="28"/>
  <c r="GQD51" i="28"/>
  <c r="GQC51" i="28"/>
  <c r="GQB51" i="28"/>
  <c r="GQA51" i="28"/>
  <c r="GPZ51" i="28"/>
  <c r="GPY51" i="28"/>
  <c r="GPX51" i="28"/>
  <c r="GPW51" i="28"/>
  <c r="GPV51" i="28"/>
  <c r="GPU51" i="28"/>
  <c r="GPT51" i="28"/>
  <c r="GPS51" i="28"/>
  <c r="GPR51" i="28"/>
  <c r="GPQ51" i="28"/>
  <c r="GPP51" i="28"/>
  <c r="GPO51" i="28"/>
  <c r="GPN51" i="28"/>
  <c r="GPM51" i="28"/>
  <c r="GPL51" i="28"/>
  <c r="GPK51" i="28"/>
  <c r="GPJ51" i="28"/>
  <c r="GPI51" i="28"/>
  <c r="GPH51" i="28"/>
  <c r="GPG51" i="28"/>
  <c r="GPF51" i="28"/>
  <c r="GPE51" i="28"/>
  <c r="GPD51" i="28"/>
  <c r="GPC51" i="28"/>
  <c r="GPB51" i="28"/>
  <c r="GPA51" i="28"/>
  <c r="GOZ51" i="28"/>
  <c r="GOY51" i="28"/>
  <c r="GOX51" i="28"/>
  <c r="GOW51" i="28"/>
  <c r="GOV51" i="28"/>
  <c r="GOU51" i="28"/>
  <c r="GOT51" i="28"/>
  <c r="GOS51" i="28"/>
  <c r="GOR51" i="28"/>
  <c r="GOQ51" i="28"/>
  <c r="GOP51" i="28"/>
  <c r="GOO51" i="28"/>
  <c r="GON51" i="28"/>
  <c r="GOM51" i="28"/>
  <c r="GOL51" i="28"/>
  <c r="GOK51" i="28"/>
  <c r="GOJ51" i="28"/>
  <c r="GOI51" i="28"/>
  <c r="GOH51" i="28"/>
  <c r="GOG51" i="28"/>
  <c r="GOF51" i="28"/>
  <c r="GOE51" i="28"/>
  <c r="GOD51" i="28"/>
  <c r="GOC51" i="28"/>
  <c r="GOB51" i="28"/>
  <c r="GOA51" i="28"/>
  <c r="GNZ51" i="28"/>
  <c r="GNY51" i="28"/>
  <c r="GNX51" i="28"/>
  <c r="GNW51" i="28"/>
  <c r="GNV51" i="28"/>
  <c r="GNU51" i="28"/>
  <c r="GNT51" i="28"/>
  <c r="GNS51" i="28"/>
  <c r="GNR51" i="28"/>
  <c r="GNQ51" i="28"/>
  <c r="GNP51" i="28"/>
  <c r="GNO51" i="28"/>
  <c r="GNN51" i="28"/>
  <c r="GNM51" i="28"/>
  <c r="GNL51" i="28"/>
  <c r="GNK51" i="28"/>
  <c r="GNJ51" i="28"/>
  <c r="GNI51" i="28"/>
  <c r="GNH51" i="28"/>
  <c r="GNG51" i="28"/>
  <c r="GNF51" i="28"/>
  <c r="GNE51" i="28"/>
  <c r="GND51" i="28"/>
  <c r="GNC51" i="28"/>
  <c r="GNB51" i="28"/>
  <c r="GNA51" i="28"/>
  <c r="GMZ51" i="28"/>
  <c r="GMY51" i="28"/>
  <c r="GMX51" i="28"/>
  <c r="GMW51" i="28"/>
  <c r="GMV51" i="28"/>
  <c r="GMU51" i="28"/>
  <c r="GMT51" i="28"/>
  <c r="GMS51" i="28"/>
  <c r="GMR51" i="28"/>
  <c r="GMQ51" i="28"/>
  <c r="GMP51" i="28"/>
  <c r="GMO51" i="28"/>
  <c r="GMN51" i="28"/>
  <c r="GMM51" i="28"/>
  <c r="GML51" i="28"/>
  <c r="GMK51" i="28"/>
  <c r="GMJ51" i="28"/>
  <c r="GMI51" i="28"/>
  <c r="GMH51" i="28"/>
  <c r="GMG51" i="28"/>
  <c r="GMF51" i="28"/>
  <c r="GME51" i="28"/>
  <c r="GMD51" i="28"/>
  <c r="GMC51" i="28"/>
  <c r="GMB51" i="28"/>
  <c r="GMA51" i="28"/>
  <c r="GLZ51" i="28"/>
  <c r="GLY51" i="28"/>
  <c r="GLX51" i="28"/>
  <c r="GLW51" i="28"/>
  <c r="GLV51" i="28"/>
  <c r="GLU51" i="28"/>
  <c r="GLT51" i="28"/>
  <c r="GLS51" i="28"/>
  <c r="GLR51" i="28"/>
  <c r="GLQ51" i="28"/>
  <c r="GLP51" i="28"/>
  <c r="GLO51" i="28"/>
  <c r="GLN51" i="28"/>
  <c r="GLM51" i="28"/>
  <c r="GLL51" i="28"/>
  <c r="GLK51" i="28"/>
  <c r="GLJ51" i="28"/>
  <c r="GLI51" i="28"/>
  <c r="GLH51" i="28"/>
  <c r="GLG51" i="28"/>
  <c r="GLF51" i="28"/>
  <c r="GLE51" i="28"/>
  <c r="GLD51" i="28"/>
  <c r="GLC51" i="28"/>
  <c r="GLB51" i="28"/>
  <c r="GLA51" i="28"/>
  <c r="GKZ51" i="28"/>
  <c r="GKY51" i="28"/>
  <c r="GKX51" i="28"/>
  <c r="GKW51" i="28"/>
  <c r="GKV51" i="28"/>
  <c r="GKU51" i="28"/>
  <c r="GKT51" i="28"/>
  <c r="GKS51" i="28"/>
  <c r="GKR51" i="28"/>
  <c r="GKQ51" i="28"/>
  <c r="GKP51" i="28"/>
  <c r="GKO51" i="28"/>
  <c r="GKN51" i="28"/>
  <c r="GKM51" i="28"/>
  <c r="GKL51" i="28"/>
  <c r="GKK51" i="28"/>
  <c r="GKJ51" i="28"/>
  <c r="GKI51" i="28"/>
  <c r="GKH51" i="28"/>
  <c r="GKG51" i="28"/>
  <c r="GKF51" i="28"/>
  <c r="GKE51" i="28"/>
  <c r="GKD51" i="28"/>
  <c r="GKC51" i="28"/>
  <c r="GKB51" i="28"/>
  <c r="GKA51" i="28"/>
  <c r="GJZ51" i="28"/>
  <c r="GJY51" i="28"/>
  <c r="GJX51" i="28"/>
  <c r="GJW51" i="28"/>
  <c r="GJV51" i="28"/>
  <c r="GJU51" i="28"/>
  <c r="GJT51" i="28"/>
  <c r="GJS51" i="28"/>
  <c r="GJR51" i="28"/>
  <c r="GJQ51" i="28"/>
  <c r="GJP51" i="28"/>
  <c r="GJO51" i="28"/>
  <c r="GJN51" i="28"/>
  <c r="GJM51" i="28"/>
  <c r="GJL51" i="28"/>
  <c r="GJK51" i="28"/>
  <c r="GJJ51" i="28"/>
  <c r="GJI51" i="28"/>
  <c r="GJH51" i="28"/>
  <c r="GJG51" i="28"/>
  <c r="GJF51" i="28"/>
  <c r="GJE51" i="28"/>
  <c r="GJD51" i="28"/>
  <c r="GJC51" i="28"/>
  <c r="GJB51" i="28"/>
  <c r="GJA51" i="28"/>
  <c r="GIZ51" i="28"/>
  <c r="GIY51" i="28"/>
  <c r="GIX51" i="28"/>
  <c r="GIW51" i="28"/>
  <c r="GIV51" i="28"/>
  <c r="GIU51" i="28"/>
  <c r="GIT51" i="28"/>
  <c r="GIS51" i="28"/>
  <c r="GIR51" i="28"/>
  <c r="GIQ51" i="28"/>
  <c r="GIP51" i="28"/>
  <c r="GIO51" i="28"/>
  <c r="GIN51" i="28"/>
  <c r="GIM51" i="28"/>
  <c r="GIL51" i="28"/>
  <c r="GIK51" i="28"/>
  <c r="GIJ51" i="28"/>
  <c r="GII51" i="28"/>
  <c r="GIH51" i="28"/>
  <c r="GIG51" i="28"/>
  <c r="GIF51" i="28"/>
  <c r="GIE51" i="28"/>
  <c r="GID51" i="28"/>
  <c r="GIC51" i="28"/>
  <c r="GIB51" i="28"/>
  <c r="GIA51" i="28"/>
  <c r="GHZ51" i="28"/>
  <c r="GHY51" i="28"/>
  <c r="GHX51" i="28"/>
  <c r="GHW51" i="28"/>
  <c r="GHV51" i="28"/>
  <c r="GHU51" i="28"/>
  <c r="GHT51" i="28"/>
  <c r="GHS51" i="28"/>
  <c r="GHR51" i="28"/>
  <c r="GHQ51" i="28"/>
  <c r="GHP51" i="28"/>
  <c r="GHO51" i="28"/>
  <c r="GHN51" i="28"/>
  <c r="GHM51" i="28"/>
  <c r="GHL51" i="28"/>
  <c r="GHK51" i="28"/>
  <c r="GHJ51" i="28"/>
  <c r="GHI51" i="28"/>
  <c r="GHH51" i="28"/>
  <c r="GHG51" i="28"/>
  <c r="GHF51" i="28"/>
  <c r="GHE51" i="28"/>
  <c r="GHD51" i="28"/>
  <c r="GHC51" i="28"/>
  <c r="GHB51" i="28"/>
  <c r="GHA51" i="28"/>
  <c r="GGZ51" i="28"/>
  <c r="GGY51" i="28"/>
  <c r="GGX51" i="28"/>
  <c r="GGW51" i="28"/>
  <c r="GGV51" i="28"/>
  <c r="GGU51" i="28"/>
  <c r="GGT51" i="28"/>
  <c r="GGS51" i="28"/>
  <c r="GGR51" i="28"/>
  <c r="GGQ51" i="28"/>
  <c r="GGP51" i="28"/>
  <c r="GGO51" i="28"/>
  <c r="GGN51" i="28"/>
  <c r="GGM51" i="28"/>
  <c r="GGL51" i="28"/>
  <c r="GGK51" i="28"/>
  <c r="GGJ51" i="28"/>
  <c r="GGI51" i="28"/>
  <c r="GGH51" i="28"/>
  <c r="GGG51" i="28"/>
  <c r="GGF51" i="28"/>
  <c r="GGE51" i="28"/>
  <c r="GGD51" i="28"/>
  <c r="GGC51" i="28"/>
  <c r="GGB51" i="28"/>
  <c r="GGA51" i="28"/>
  <c r="GFZ51" i="28"/>
  <c r="GFY51" i="28"/>
  <c r="GFX51" i="28"/>
  <c r="GFW51" i="28"/>
  <c r="GFV51" i="28"/>
  <c r="GFU51" i="28"/>
  <c r="GFT51" i="28"/>
  <c r="GFS51" i="28"/>
  <c r="GFR51" i="28"/>
  <c r="GFQ51" i="28"/>
  <c r="GFP51" i="28"/>
  <c r="GFO51" i="28"/>
  <c r="GFN51" i="28"/>
  <c r="GFM51" i="28"/>
  <c r="GFL51" i="28"/>
  <c r="GFK51" i="28"/>
  <c r="GFJ51" i="28"/>
  <c r="GFI51" i="28"/>
  <c r="GFH51" i="28"/>
  <c r="GFG51" i="28"/>
  <c r="GFF51" i="28"/>
  <c r="GFE51" i="28"/>
  <c r="GFD51" i="28"/>
  <c r="GFC51" i="28"/>
  <c r="GFB51" i="28"/>
  <c r="GFA51" i="28"/>
  <c r="GEZ51" i="28"/>
  <c r="GEY51" i="28"/>
  <c r="GEX51" i="28"/>
  <c r="GEW51" i="28"/>
  <c r="GEV51" i="28"/>
  <c r="GEU51" i="28"/>
  <c r="GET51" i="28"/>
  <c r="GES51" i="28"/>
  <c r="GER51" i="28"/>
  <c r="GEQ51" i="28"/>
  <c r="GEP51" i="28"/>
  <c r="GEO51" i="28"/>
  <c r="GEN51" i="28"/>
  <c r="GEM51" i="28"/>
  <c r="GEL51" i="28"/>
  <c r="GEK51" i="28"/>
  <c r="GEJ51" i="28"/>
  <c r="GEI51" i="28"/>
  <c r="GEH51" i="28"/>
  <c r="GEG51" i="28"/>
  <c r="GEF51" i="28"/>
  <c r="GEE51" i="28"/>
  <c r="GED51" i="28"/>
  <c r="GEC51" i="28"/>
  <c r="GEB51" i="28"/>
  <c r="GEA51" i="28"/>
  <c r="GDZ51" i="28"/>
  <c r="GDY51" i="28"/>
  <c r="GDX51" i="28"/>
  <c r="GDW51" i="28"/>
  <c r="GDV51" i="28"/>
  <c r="GDU51" i="28"/>
  <c r="GDT51" i="28"/>
  <c r="GDS51" i="28"/>
  <c r="GDR51" i="28"/>
  <c r="GDQ51" i="28"/>
  <c r="GDP51" i="28"/>
  <c r="GDO51" i="28"/>
  <c r="GDN51" i="28"/>
  <c r="GDM51" i="28"/>
  <c r="GDL51" i="28"/>
  <c r="GDK51" i="28"/>
  <c r="GDJ51" i="28"/>
  <c r="GDI51" i="28"/>
  <c r="GDH51" i="28"/>
  <c r="GDG51" i="28"/>
  <c r="GDF51" i="28"/>
  <c r="GDE51" i="28"/>
  <c r="GDD51" i="28"/>
  <c r="GDC51" i="28"/>
  <c r="GDB51" i="28"/>
  <c r="GDA51" i="28"/>
  <c r="GCZ51" i="28"/>
  <c r="GCY51" i="28"/>
  <c r="GCX51" i="28"/>
  <c r="GCW51" i="28"/>
  <c r="GCV51" i="28"/>
  <c r="GCU51" i="28"/>
  <c r="GCT51" i="28"/>
  <c r="GCS51" i="28"/>
  <c r="GCR51" i="28"/>
  <c r="GCQ51" i="28"/>
  <c r="GCP51" i="28"/>
  <c r="GCO51" i="28"/>
  <c r="GCN51" i="28"/>
  <c r="GCM51" i="28"/>
  <c r="GCL51" i="28"/>
  <c r="GCK51" i="28"/>
  <c r="GCJ51" i="28"/>
  <c r="GCI51" i="28"/>
  <c r="GCH51" i="28"/>
  <c r="GCG51" i="28"/>
  <c r="GCF51" i="28"/>
  <c r="GCE51" i="28"/>
  <c r="GCD51" i="28"/>
  <c r="GCC51" i="28"/>
  <c r="GCB51" i="28"/>
  <c r="GCA51" i="28"/>
  <c r="GBZ51" i="28"/>
  <c r="GBY51" i="28"/>
  <c r="GBX51" i="28"/>
  <c r="GBW51" i="28"/>
  <c r="GBV51" i="28"/>
  <c r="GBU51" i="28"/>
  <c r="GBT51" i="28"/>
  <c r="GBS51" i="28"/>
  <c r="GBR51" i="28"/>
  <c r="GBQ51" i="28"/>
  <c r="GBP51" i="28"/>
  <c r="GBO51" i="28"/>
  <c r="GBN51" i="28"/>
  <c r="GBM51" i="28"/>
  <c r="GBL51" i="28"/>
  <c r="GBK51" i="28"/>
  <c r="GBJ51" i="28"/>
  <c r="GBI51" i="28"/>
  <c r="GBH51" i="28"/>
  <c r="GBG51" i="28"/>
  <c r="GBF51" i="28"/>
  <c r="GBE51" i="28"/>
  <c r="GBD51" i="28"/>
  <c r="GBC51" i="28"/>
  <c r="GBB51" i="28"/>
  <c r="GBA51" i="28"/>
  <c r="GAZ51" i="28"/>
  <c r="GAY51" i="28"/>
  <c r="GAX51" i="28"/>
  <c r="GAW51" i="28"/>
  <c r="GAV51" i="28"/>
  <c r="GAU51" i="28"/>
  <c r="GAT51" i="28"/>
  <c r="GAS51" i="28"/>
  <c r="GAR51" i="28"/>
  <c r="GAQ51" i="28"/>
  <c r="GAP51" i="28"/>
  <c r="GAO51" i="28"/>
  <c r="GAN51" i="28"/>
  <c r="GAM51" i="28"/>
  <c r="GAL51" i="28"/>
  <c r="GAK51" i="28"/>
  <c r="GAJ51" i="28"/>
  <c r="GAI51" i="28"/>
  <c r="GAH51" i="28"/>
  <c r="GAG51" i="28"/>
  <c r="GAF51" i="28"/>
  <c r="GAE51" i="28"/>
  <c r="GAD51" i="28"/>
  <c r="GAC51" i="28"/>
  <c r="GAB51" i="28"/>
  <c r="GAA51" i="28"/>
  <c r="FZZ51" i="28"/>
  <c r="FZY51" i="28"/>
  <c r="FZX51" i="28"/>
  <c r="FZW51" i="28"/>
  <c r="FZV51" i="28"/>
  <c r="FZU51" i="28"/>
  <c r="FZT51" i="28"/>
  <c r="FZS51" i="28"/>
  <c r="FZR51" i="28"/>
  <c r="FZQ51" i="28"/>
  <c r="FZP51" i="28"/>
  <c r="FZO51" i="28"/>
  <c r="FZN51" i="28"/>
  <c r="FZM51" i="28"/>
  <c r="FZL51" i="28"/>
  <c r="FZK51" i="28"/>
  <c r="FZJ51" i="28"/>
  <c r="FZI51" i="28"/>
  <c r="FZH51" i="28"/>
  <c r="FZG51" i="28"/>
  <c r="FZF51" i="28"/>
  <c r="FZE51" i="28"/>
  <c r="FZD51" i="28"/>
  <c r="FZC51" i="28"/>
  <c r="FZB51" i="28"/>
  <c r="FZA51" i="28"/>
  <c r="FYZ51" i="28"/>
  <c r="FYY51" i="28"/>
  <c r="FYX51" i="28"/>
  <c r="FYW51" i="28"/>
  <c r="FYV51" i="28"/>
  <c r="FYU51" i="28"/>
  <c r="FYT51" i="28"/>
  <c r="FYS51" i="28"/>
  <c r="FYR51" i="28"/>
  <c r="FYQ51" i="28"/>
  <c r="FYP51" i="28"/>
  <c r="FYO51" i="28"/>
  <c r="FYN51" i="28"/>
  <c r="FYM51" i="28"/>
  <c r="FYL51" i="28"/>
  <c r="FYK51" i="28"/>
  <c r="FYJ51" i="28"/>
  <c r="FYI51" i="28"/>
  <c r="FYH51" i="28"/>
  <c r="FYG51" i="28"/>
  <c r="FYF51" i="28"/>
  <c r="FYE51" i="28"/>
  <c r="FYD51" i="28"/>
  <c r="FYC51" i="28"/>
  <c r="FYB51" i="28"/>
  <c r="FYA51" i="28"/>
  <c r="FXZ51" i="28"/>
  <c r="FXY51" i="28"/>
  <c r="FXX51" i="28"/>
  <c r="FXW51" i="28"/>
  <c r="FXV51" i="28"/>
  <c r="FXU51" i="28"/>
  <c r="FXT51" i="28"/>
  <c r="FXS51" i="28"/>
  <c r="FXR51" i="28"/>
  <c r="FXQ51" i="28"/>
  <c r="FXP51" i="28"/>
  <c r="FXO51" i="28"/>
  <c r="FXN51" i="28"/>
  <c r="FXM51" i="28"/>
  <c r="FXL51" i="28"/>
  <c r="FXK51" i="28"/>
  <c r="FXJ51" i="28"/>
  <c r="FXI51" i="28"/>
  <c r="FXH51" i="28"/>
  <c r="FXG51" i="28"/>
  <c r="FXF51" i="28"/>
  <c r="FXE51" i="28"/>
  <c r="FXD51" i="28"/>
  <c r="FXC51" i="28"/>
  <c r="FXB51" i="28"/>
  <c r="FXA51" i="28"/>
  <c r="FWZ51" i="28"/>
  <c r="FWY51" i="28"/>
  <c r="FWX51" i="28"/>
  <c r="FWW51" i="28"/>
  <c r="FWV51" i="28"/>
  <c r="FWU51" i="28"/>
  <c r="FWT51" i="28"/>
  <c r="FWS51" i="28"/>
  <c r="FWR51" i="28"/>
  <c r="FWQ51" i="28"/>
  <c r="FWP51" i="28"/>
  <c r="FWO51" i="28"/>
  <c r="FWN51" i="28"/>
  <c r="FWM51" i="28"/>
  <c r="FWL51" i="28"/>
  <c r="FWK51" i="28"/>
  <c r="FWJ51" i="28"/>
  <c r="FWI51" i="28"/>
  <c r="FWH51" i="28"/>
  <c r="FWG51" i="28"/>
  <c r="FWF51" i="28"/>
  <c r="FWE51" i="28"/>
  <c r="FWD51" i="28"/>
  <c r="FWC51" i="28"/>
  <c r="FWB51" i="28"/>
  <c r="FWA51" i="28"/>
  <c r="FVZ51" i="28"/>
  <c r="FVY51" i="28"/>
  <c r="FVX51" i="28"/>
  <c r="FVW51" i="28"/>
  <c r="FVV51" i="28"/>
  <c r="FVU51" i="28"/>
  <c r="FVT51" i="28"/>
  <c r="FVS51" i="28"/>
  <c r="FVR51" i="28"/>
  <c r="FVQ51" i="28"/>
  <c r="FVP51" i="28"/>
  <c r="FVO51" i="28"/>
  <c r="FVN51" i="28"/>
  <c r="FVM51" i="28"/>
  <c r="FVL51" i="28"/>
  <c r="FVK51" i="28"/>
  <c r="FVJ51" i="28"/>
  <c r="FVI51" i="28"/>
  <c r="FVH51" i="28"/>
  <c r="FVG51" i="28"/>
  <c r="FVF51" i="28"/>
  <c r="FVE51" i="28"/>
  <c r="FVD51" i="28"/>
  <c r="FVC51" i="28"/>
  <c r="FVB51" i="28"/>
  <c r="FVA51" i="28"/>
  <c r="FUZ51" i="28"/>
  <c r="FUY51" i="28"/>
  <c r="FUX51" i="28"/>
  <c r="FUW51" i="28"/>
  <c r="FUV51" i="28"/>
  <c r="FUU51" i="28"/>
  <c r="FUT51" i="28"/>
  <c r="FUS51" i="28"/>
  <c r="FUR51" i="28"/>
  <c r="FUQ51" i="28"/>
  <c r="FUP51" i="28"/>
  <c r="FUO51" i="28"/>
  <c r="FUN51" i="28"/>
  <c r="FUM51" i="28"/>
  <c r="FUL51" i="28"/>
  <c r="FUK51" i="28"/>
  <c r="FUJ51" i="28"/>
  <c r="FUI51" i="28"/>
  <c r="FUH51" i="28"/>
  <c r="FUG51" i="28"/>
  <c r="FUF51" i="28"/>
  <c r="FUE51" i="28"/>
  <c r="FUD51" i="28"/>
  <c r="FUC51" i="28"/>
  <c r="FUB51" i="28"/>
  <c r="FUA51" i="28"/>
  <c r="FTZ51" i="28"/>
  <c r="FTY51" i="28"/>
  <c r="FTX51" i="28"/>
  <c r="FTW51" i="28"/>
  <c r="FTV51" i="28"/>
  <c r="FTU51" i="28"/>
  <c r="FTT51" i="28"/>
  <c r="FTS51" i="28"/>
  <c r="FTR51" i="28"/>
  <c r="FTQ51" i="28"/>
  <c r="FTP51" i="28"/>
  <c r="FTO51" i="28"/>
  <c r="FTN51" i="28"/>
  <c r="FTM51" i="28"/>
  <c r="FTL51" i="28"/>
  <c r="FTK51" i="28"/>
  <c r="FTJ51" i="28"/>
  <c r="FTI51" i="28"/>
  <c r="FTH51" i="28"/>
  <c r="FTG51" i="28"/>
  <c r="FTF51" i="28"/>
  <c r="FTE51" i="28"/>
  <c r="FTD51" i="28"/>
  <c r="FTC51" i="28"/>
  <c r="FTB51" i="28"/>
  <c r="FTA51" i="28"/>
  <c r="FSZ51" i="28"/>
  <c r="FSY51" i="28"/>
  <c r="FSX51" i="28"/>
  <c r="FSW51" i="28"/>
  <c r="FSV51" i="28"/>
  <c r="FSU51" i="28"/>
  <c r="FST51" i="28"/>
  <c r="FSS51" i="28"/>
  <c r="FSR51" i="28"/>
  <c r="FSQ51" i="28"/>
  <c r="FSP51" i="28"/>
  <c r="FSO51" i="28"/>
  <c r="FSN51" i="28"/>
  <c r="FSM51" i="28"/>
  <c r="FSL51" i="28"/>
  <c r="FSK51" i="28"/>
  <c r="FSJ51" i="28"/>
  <c r="FSI51" i="28"/>
  <c r="FSH51" i="28"/>
  <c r="FSG51" i="28"/>
  <c r="FSF51" i="28"/>
  <c r="FSE51" i="28"/>
  <c r="FSD51" i="28"/>
  <c r="FSC51" i="28"/>
  <c r="FSB51" i="28"/>
  <c r="FSA51" i="28"/>
  <c r="FRZ51" i="28"/>
  <c r="FRY51" i="28"/>
  <c r="FRX51" i="28"/>
  <c r="FRW51" i="28"/>
  <c r="FRV51" i="28"/>
  <c r="FRU51" i="28"/>
  <c r="FRT51" i="28"/>
  <c r="FRS51" i="28"/>
  <c r="FRR51" i="28"/>
  <c r="FRQ51" i="28"/>
  <c r="FRP51" i="28"/>
  <c r="FRO51" i="28"/>
  <c r="FRN51" i="28"/>
  <c r="FRM51" i="28"/>
  <c r="FRL51" i="28"/>
  <c r="FRK51" i="28"/>
  <c r="FRJ51" i="28"/>
  <c r="FRI51" i="28"/>
  <c r="FRH51" i="28"/>
  <c r="FRG51" i="28"/>
  <c r="FRF51" i="28"/>
  <c r="FRE51" i="28"/>
  <c r="FRD51" i="28"/>
  <c r="FRC51" i="28"/>
  <c r="FRB51" i="28"/>
  <c r="FRA51" i="28"/>
  <c r="FQZ51" i="28"/>
  <c r="FQY51" i="28"/>
  <c r="FQX51" i="28"/>
  <c r="FQW51" i="28"/>
  <c r="FQV51" i="28"/>
  <c r="FQU51" i="28"/>
  <c r="FQT51" i="28"/>
  <c r="FQS51" i="28"/>
  <c r="FQR51" i="28"/>
  <c r="FQQ51" i="28"/>
  <c r="FQP51" i="28"/>
  <c r="FQO51" i="28"/>
  <c r="FQN51" i="28"/>
  <c r="FQM51" i="28"/>
  <c r="FQL51" i="28"/>
  <c r="FQK51" i="28"/>
  <c r="FQJ51" i="28"/>
  <c r="FQI51" i="28"/>
  <c r="FQH51" i="28"/>
  <c r="FQG51" i="28"/>
  <c r="FQF51" i="28"/>
  <c r="FQE51" i="28"/>
  <c r="FQD51" i="28"/>
  <c r="FQC51" i="28"/>
  <c r="FQB51" i="28"/>
  <c r="FQA51" i="28"/>
  <c r="FPZ51" i="28"/>
  <c r="FPY51" i="28"/>
  <c r="FPX51" i="28"/>
  <c r="FPW51" i="28"/>
  <c r="FPV51" i="28"/>
  <c r="FPU51" i="28"/>
  <c r="FPT51" i="28"/>
  <c r="FPS51" i="28"/>
  <c r="FPR51" i="28"/>
  <c r="FPQ51" i="28"/>
  <c r="FPP51" i="28"/>
  <c r="FPO51" i="28"/>
  <c r="FPN51" i="28"/>
  <c r="FPM51" i="28"/>
  <c r="FPL51" i="28"/>
  <c r="FPK51" i="28"/>
  <c r="FPJ51" i="28"/>
  <c r="FPI51" i="28"/>
  <c r="FPH51" i="28"/>
  <c r="FPG51" i="28"/>
  <c r="FPF51" i="28"/>
  <c r="FPE51" i="28"/>
  <c r="FPD51" i="28"/>
  <c r="FPC51" i="28"/>
  <c r="FPB51" i="28"/>
  <c r="FPA51" i="28"/>
  <c r="FOZ51" i="28"/>
  <c r="FOY51" i="28"/>
  <c r="FOX51" i="28"/>
  <c r="FOW51" i="28"/>
  <c r="FOV51" i="28"/>
  <c r="FOU51" i="28"/>
  <c r="FOT51" i="28"/>
  <c r="FOS51" i="28"/>
  <c r="FOR51" i="28"/>
  <c r="FOQ51" i="28"/>
  <c r="FOP51" i="28"/>
  <c r="FOO51" i="28"/>
  <c r="FON51" i="28"/>
  <c r="FOM51" i="28"/>
  <c r="FOL51" i="28"/>
  <c r="FOK51" i="28"/>
  <c r="FOJ51" i="28"/>
  <c r="FOI51" i="28"/>
  <c r="FOH51" i="28"/>
  <c r="FOG51" i="28"/>
  <c r="FOF51" i="28"/>
  <c r="FOE51" i="28"/>
  <c r="FOD51" i="28"/>
  <c r="FOC51" i="28"/>
  <c r="FOB51" i="28"/>
  <c r="FOA51" i="28"/>
  <c r="FNZ51" i="28"/>
  <c r="FNY51" i="28"/>
  <c r="FNX51" i="28"/>
  <c r="FNW51" i="28"/>
  <c r="FNV51" i="28"/>
  <c r="FNU51" i="28"/>
  <c r="FNT51" i="28"/>
  <c r="FNS51" i="28"/>
  <c r="FNR51" i="28"/>
  <c r="FNQ51" i="28"/>
  <c r="FNP51" i="28"/>
  <c r="FNO51" i="28"/>
  <c r="FNN51" i="28"/>
  <c r="FNM51" i="28"/>
  <c r="FNL51" i="28"/>
  <c r="FNK51" i="28"/>
  <c r="FNJ51" i="28"/>
  <c r="FNI51" i="28"/>
  <c r="FNH51" i="28"/>
  <c r="FNG51" i="28"/>
  <c r="FNF51" i="28"/>
  <c r="FNE51" i="28"/>
  <c r="FND51" i="28"/>
  <c r="FNC51" i="28"/>
  <c r="FNB51" i="28"/>
  <c r="FNA51" i="28"/>
  <c r="FMZ51" i="28"/>
  <c r="FMY51" i="28"/>
  <c r="FMX51" i="28"/>
  <c r="FMW51" i="28"/>
  <c r="FMV51" i="28"/>
  <c r="FMU51" i="28"/>
  <c r="FMT51" i="28"/>
  <c r="FMS51" i="28"/>
  <c r="FMR51" i="28"/>
  <c r="FMQ51" i="28"/>
  <c r="FMP51" i="28"/>
  <c r="FMO51" i="28"/>
  <c r="FMN51" i="28"/>
  <c r="FMM51" i="28"/>
  <c r="FML51" i="28"/>
  <c r="FMK51" i="28"/>
  <c r="FMJ51" i="28"/>
  <c r="FMI51" i="28"/>
  <c r="FMH51" i="28"/>
  <c r="FMG51" i="28"/>
  <c r="FMF51" i="28"/>
  <c r="FME51" i="28"/>
  <c r="FMD51" i="28"/>
  <c r="FMC51" i="28"/>
  <c r="FMB51" i="28"/>
  <c r="FMA51" i="28"/>
  <c r="FLZ51" i="28"/>
  <c r="FLY51" i="28"/>
  <c r="FLX51" i="28"/>
  <c r="FLW51" i="28"/>
  <c r="FLV51" i="28"/>
  <c r="FLU51" i="28"/>
  <c r="FLT51" i="28"/>
  <c r="FLS51" i="28"/>
  <c r="FLR51" i="28"/>
  <c r="FLQ51" i="28"/>
  <c r="FLP51" i="28"/>
  <c r="FLO51" i="28"/>
  <c r="FLN51" i="28"/>
  <c r="FLM51" i="28"/>
  <c r="FLL51" i="28"/>
  <c r="FLK51" i="28"/>
  <c r="FLJ51" i="28"/>
  <c r="FLI51" i="28"/>
  <c r="FLH51" i="28"/>
  <c r="FLG51" i="28"/>
  <c r="FLF51" i="28"/>
  <c r="FLE51" i="28"/>
  <c r="FLD51" i="28"/>
  <c r="FLC51" i="28"/>
  <c r="FLB51" i="28"/>
  <c r="FLA51" i="28"/>
  <c r="FKZ51" i="28"/>
  <c r="FKY51" i="28"/>
  <c r="FKX51" i="28"/>
  <c r="FKW51" i="28"/>
  <c r="FKV51" i="28"/>
  <c r="FKU51" i="28"/>
  <c r="FKT51" i="28"/>
  <c r="FKS51" i="28"/>
  <c r="FKR51" i="28"/>
  <c r="FKQ51" i="28"/>
  <c r="FKP51" i="28"/>
  <c r="FKO51" i="28"/>
  <c r="FKN51" i="28"/>
  <c r="FKM51" i="28"/>
  <c r="FKL51" i="28"/>
  <c r="FKK51" i="28"/>
  <c r="FKJ51" i="28"/>
  <c r="FKI51" i="28"/>
  <c r="FKH51" i="28"/>
  <c r="FKG51" i="28"/>
  <c r="FKF51" i="28"/>
  <c r="FKE51" i="28"/>
  <c r="FKD51" i="28"/>
  <c r="FKC51" i="28"/>
  <c r="FKB51" i="28"/>
  <c r="FKA51" i="28"/>
  <c r="FJZ51" i="28"/>
  <c r="FJY51" i="28"/>
  <c r="FJX51" i="28"/>
  <c r="FJW51" i="28"/>
  <c r="FJV51" i="28"/>
  <c r="FJU51" i="28"/>
  <c r="FJT51" i="28"/>
  <c r="FJS51" i="28"/>
  <c r="FJR51" i="28"/>
  <c r="FJQ51" i="28"/>
  <c r="FJP51" i="28"/>
  <c r="FJO51" i="28"/>
  <c r="FJN51" i="28"/>
  <c r="FJM51" i="28"/>
  <c r="FJL51" i="28"/>
  <c r="FJK51" i="28"/>
  <c r="FJJ51" i="28"/>
  <c r="FJI51" i="28"/>
  <c r="FJH51" i="28"/>
  <c r="FJG51" i="28"/>
  <c r="FJF51" i="28"/>
  <c r="FJE51" i="28"/>
  <c r="FJD51" i="28"/>
  <c r="FJC51" i="28"/>
  <c r="FJB51" i="28"/>
  <c r="FJA51" i="28"/>
  <c r="FIZ51" i="28"/>
  <c r="FIY51" i="28"/>
  <c r="FIX51" i="28"/>
  <c r="FIW51" i="28"/>
  <c r="FIV51" i="28"/>
  <c r="FIU51" i="28"/>
  <c r="FIT51" i="28"/>
  <c r="FIS51" i="28"/>
  <c r="FIR51" i="28"/>
  <c r="FIQ51" i="28"/>
  <c r="FIP51" i="28"/>
  <c r="FIO51" i="28"/>
  <c r="FIN51" i="28"/>
  <c r="FIM51" i="28"/>
  <c r="FIL51" i="28"/>
  <c r="FIK51" i="28"/>
  <c r="FIJ51" i="28"/>
  <c r="FII51" i="28"/>
  <c r="FIH51" i="28"/>
  <c r="FIG51" i="28"/>
  <c r="FIF51" i="28"/>
  <c r="FIE51" i="28"/>
  <c r="FID51" i="28"/>
  <c r="FIC51" i="28"/>
  <c r="FIB51" i="28"/>
  <c r="FIA51" i="28"/>
  <c r="FHZ51" i="28"/>
  <c r="FHY51" i="28"/>
  <c r="FHX51" i="28"/>
  <c r="FHW51" i="28"/>
  <c r="FHV51" i="28"/>
  <c r="FHU51" i="28"/>
  <c r="FHT51" i="28"/>
  <c r="FHS51" i="28"/>
  <c r="FHR51" i="28"/>
  <c r="FHQ51" i="28"/>
  <c r="FHP51" i="28"/>
  <c r="FHO51" i="28"/>
  <c r="FHN51" i="28"/>
  <c r="FHM51" i="28"/>
  <c r="FHL51" i="28"/>
  <c r="FHK51" i="28"/>
  <c r="FHJ51" i="28"/>
  <c r="FHI51" i="28"/>
  <c r="FHH51" i="28"/>
  <c r="FHG51" i="28"/>
  <c r="FHF51" i="28"/>
  <c r="FHE51" i="28"/>
  <c r="FHD51" i="28"/>
  <c r="FHC51" i="28"/>
  <c r="FHB51" i="28"/>
  <c r="FHA51" i="28"/>
  <c r="FGZ51" i="28"/>
  <c r="FGY51" i="28"/>
  <c r="FGX51" i="28"/>
  <c r="FGW51" i="28"/>
  <c r="FGV51" i="28"/>
  <c r="FGU51" i="28"/>
  <c r="FGT51" i="28"/>
  <c r="FGS51" i="28"/>
  <c r="FGR51" i="28"/>
  <c r="FGQ51" i="28"/>
  <c r="FGP51" i="28"/>
  <c r="FGO51" i="28"/>
  <c r="FGN51" i="28"/>
  <c r="FGM51" i="28"/>
  <c r="FGL51" i="28"/>
  <c r="FGK51" i="28"/>
  <c r="FGJ51" i="28"/>
  <c r="FGI51" i="28"/>
  <c r="FGH51" i="28"/>
  <c r="FGG51" i="28"/>
  <c r="FGF51" i="28"/>
  <c r="FGE51" i="28"/>
  <c r="FGD51" i="28"/>
  <c r="FGC51" i="28"/>
  <c r="FGB51" i="28"/>
  <c r="FGA51" i="28"/>
  <c r="FFZ51" i="28"/>
  <c r="FFY51" i="28"/>
  <c r="FFX51" i="28"/>
  <c r="FFW51" i="28"/>
  <c r="FFV51" i="28"/>
  <c r="FFU51" i="28"/>
  <c r="FFT51" i="28"/>
  <c r="FFS51" i="28"/>
  <c r="FFR51" i="28"/>
  <c r="FFQ51" i="28"/>
  <c r="FFP51" i="28"/>
  <c r="FFO51" i="28"/>
  <c r="FFN51" i="28"/>
  <c r="FFM51" i="28"/>
  <c r="FFL51" i="28"/>
  <c r="FFK51" i="28"/>
  <c r="FFJ51" i="28"/>
  <c r="FFI51" i="28"/>
  <c r="FFH51" i="28"/>
  <c r="FFG51" i="28"/>
  <c r="FFF51" i="28"/>
  <c r="FFE51" i="28"/>
  <c r="FFD51" i="28"/>
  <c r="FFC51" i="28"/>
  <c r="FFB51" i="28"/>
  <c r="FFA51" i="28"/>
  <c r="FEZ51" i="28"/>
  <c r="FEY51" i="28"/>
  <c r="FEX51" i="28"/>
  <c r="FEW51" i="28"/>
  <c r="FEV51" i="28"/>
  <c r="FEU51" i="28"/>
  <c r="FET51" i="28"/>
  <c r="FES51" i="28"/>
  <c r="FER51" i="28"/>
  <c r="FEQ51" i="28"/>
  <c r="FEP51" i="28"/>
  <c r="FEO51" i="28"/>
  <c r="FEN51" i="28"/>
  <c r="FEM51" i="28"/>
  <c r="FEL51" i="28"/>
  <c r="FEK51" i="28"/>
  <c r="FEJ51" i="28"/>
  <c r="FEI51" i="28"/>
  <c r="FEH51" i="28"/>
  <c r="FEG51" i="28"/>
  <c r="FEF51" i="28"/>
  <c r="FEE51" i="28"/>
  <c r="FED51" i="28"/>
  <c r="FEC51" i="28"/>
  <c r="FEB51" i="28"/>
  <c r="FEA51" i="28"/>
  <c r="FDZ51" i="28"/>
  <c r="FDY51" i="28"/>
  <c r="FDX51" i="28"/>
  <c r="FDW51" i="28"/>
  <c r="FDV51" i="28"/>
  <c r="FDU51" i="28"/>
  <c r="FDT51" i="28"/>
  <c r="FDS51" i="28"/>
  <c r="FDR51" i="28"/>
  <c r="FDQ51" i="28"/>
  <c r="FDP51" i="28"/>
  <c r="FDO51" i="28"/>
  <c r="FDN51" i="28"/>
  <c r="FDM51" i="28"/>
  <c r="FDL51" i="28"/>
  <c r="FDK51" i="28"/>
  <c r="FDJ51" i="28"/>
  <c r="FDI51" i="28"/>
  <c r="FDH51" i="28"/>
  <c r="FDG51" i="28"/>
  <c r="FDF51" i="28"/>
  <c r="FDE51" i="28"/>
  <c r="FDD51" i="28"/>
  <c r="FDC51" i="28"/>
  <c r="FDB51" i="28"/>
  <c r="FDA51" i="28"/>
  <c r="FCZ51" i="28"/>
  <c r="FCY51" i="28"/>
  <c r="FCX51" i="28"/>
  <c r="FCW51" i="28"/>
  <c r="FCV51" i="28"/>
  <c r="FCU51" i="28"/>
  <c r="FCT51" i="28"/>
  <c r="FCS51" i="28"/>
  <c r="FCR51" i="28"/>
  <c r="FCQ51" i="28"/>
  <c r="FCP51" i="28"/>
  <c r="FCO51" i="28"/>
  <c r="FCN51" i="28"/>
  <c r="FCM51" i="28"/>
  <c r="FCL51" i="28"/>
  <c r="FCK51" i="28"/>
  <c r="FCJ51" i="28"/>
  <c r="FCI51" i="28"/>
  <c r="FCH51" i="28"/>
  <c r="FCG51" i="28"/>
  <c r="FCF51" i="28"/>
  <c r="FCE51" i="28"/>
  <c r="FCD51" i="28"/>
  <c r="FCC51" i="28"/>
  <c r="FCB51" i="28"/>
  <c r="FCA51" i="28"/>
  <c r="FBZ51" i="28"/>
  <c r="FBY51" i="28"/>
  <c r="FBX51" i="28"/>
  <c r="FBW51" i="28"/>
  <c r="FBV51" i="28"/>
  <c r="FBU51" i="28"/>
  <c r="FBT51" i="28"/>
  <c r="FBS51" i="28"/>
  <c r="FBR51" i="28"/>
  <c r="FBQ51" i="28"/>
  <c r="FBP51" i="28"/>
  <c r="FBO51" i="28"/>
  <c r="FBN51" i="28"/>
  <c r="FBM51" i="28"/>
  <c r="FBL51" i="28"/>
  <c r="FBK51" i="28"/>
  <c r="FBJ51" i="28"/>
  <c r="FBI51" i="28"/>
  <c r="FBH51" i="28"/>
  <c r="FBG51" i="28"/>
  <c r="FBF51" i="28"/>
  <c r="FBE51" i="28"/>
  <c r="FBD51" i="28"/>
  <c r="FBC51" i="28"/>
  <c r="FBB51" i="28"/>
  <c r="FBA51" i="28"/>
  <c r="FAZ51" i="28"/>
  <c r="FAY51" i="28"/>
  <c r="FAX51" i="28"/>
  <c r="FAW51" i="28"/>
  <c r="FAV51" i="28"/>
  <c r="FAU51" i="28"/>
  <c r="FAT51" i="28"/>
  <c r="FAS51" i="28"/>
  <c r="FAR51" i="28"/>
  <c r="FAQ51" i="28"/>
  <c r="FAP51" i="28"/>
  <c r="FAO51" i="28"/>
  <c r="FAN51" i="28"/>
  <c r="FAM51" i="28"/>
  <c r="FAL51" i="28"/>
  <c r="FAK51" i="28"/>
  <c r="FAJ51" i="28"/>
  <c r="FAI51" i="28"/>
  <c r="FAH51" i="28"/>
  <c r="FAG51" i="28"/>
  <c r="FAF51" i="28"/>
  <c r="FAE51" i="28"/>
  <c r="FAD51" i="28"/>
  <c r="FAC51" i="28"/>
  <c r="FAB51" i="28"/>
  <c r="FAA51" i="28"/>
  <c r="EZZ51" i="28"/>
  <c r="EZY51" i="28"/>
  <c r="EZX51" i="28"/>
  <c r="EZW51" i="28"/>
  <c r="EZV51" i="28"/>
  <c r="EZU51" i="28"/>
  <c r="EZT51" i="28"/>
  <c r="EZS51" i="28"/>
  <c r="EZR51" i="28"/>
  <c r="EZQ51" i="28"/>
  <c r="EZP51" i="28"/>
  <c r="EZO51" i="28"/>
  <c r="EZN51" i="28"/>
  <c r="EZM51" i="28"/>
  <c r="EZL51" i="28"/>
  <c r="EZK51" i="28"/>
  <c r="EZJ51" i="28"/>
  <c r="EZI51" i="28"/>
  <c r="EZH51" i="28"/>
  <c r="EZG51" i="28"/>
  <c r="EZF51" i="28"/>
  <c r="EZE51" i="28"/>
  <c r="EZD51" i="28"/>
  <c r="EZC51" i="28"/>
  <c r="EZB51" i="28"/>
  <c r="EZA51" i="28"/>
  <c r="EYZ51" i="28"/>
  <c r="EYY51" i="28"/>
  <c r="EYX51" i="28"/>
  <c r="EYW51" i="28"/>
  <c r="EYV51" i="28"/>
  <c r="EYU51" i="28"/>
  <c r="EYT51" i="28"/>
  <c r="EYS51" i="28"/>
  <c r="EYR51" i="28"/>
  <c r="EYQ51" i="28"/>
  <c r="EYP51" i="28"/>
  <c r="EYO51" i="28"/>
  <c r="EYN51" i="28"/>
  <c r="EYM51" i="28"/>
  <c r="EYL51" i="28"/>
  <c r="EYK51" i="28"/>
  <c r="EYJ51" i="28"/>
  <c r="EYI51" i="28"/>
  <c r="EYH51" i="28"/>
  <c r="EYG51" i="28"/>
  <c r="EYF51" i="28"/>
  <c r="EYE51" i="28"/>
  <c r="EYD51" i="28"/>
  <c r="EYC51" i="28"/>
  <c r="EYB51" i="28"/>
  <c r="EYA51" i="28"/>
  <c r="EXZ51" i="28"/>
  <c r="EXY51" i="28"/>
  <c r="EXX51" i="28"/>
  <c r="EXW51" i="28"/>
  <c r="EXV51" i="28"/>
  <c r="EXU51" i="28"/>
  <c r="EXT51" i="28"/>
  <c r="EXS51" i="28"/>
  <c r="EXR51" i="28"/>
  <c r="EXQ51" i="28"/>
  <c r="EXP51" i="28"/>
  <c r="EXO51" i="28"/>
  <c r="EXN51" i="28"/>
  <c r="EXM51" i="28"/>
  <c r="EXL51" i="28"/>
  <c r="EXK51" i="28"/>
  <c r="EXJ51" i="28"/>
  <c r="EXI51" i="28"/>
  <c r="EXH51" i="28"/>
  <c r="EXG51" i="28"/>
  <c r="EXF51" i="28"/>
  <c r="EXE51" i="28"/>
  <c r="EXD51" i="28"/>
  <c r="EXC51" i="28"/>
  <c r="EXB51" i="28"/>
  <c r="EXA51" i="28"/>
  <c r="EWZ51" i="28"/>
  <c r="EWY51" i="28"/>
  <c r="EWX51" i="28"/>
  <c r="EWW51" i="28"/>
  <c r="EWV51" i="28"/>
  <c r="EWU51" i="28"/>
  <c r="EWT51" i="28"/>
  <c r="EWS51" i="28"/>
  <c r="EWR51" i="28"/>
  <c r="EWQ51" i="28"/>
  <c r="EWP51" i="28"/>
  <c r="EWO51" i="28"/>
  <c r="EWN51" i="28"/>
  <c r="EWM51" i="28"/>
  <c r="EWL51" i="28"/>
  <c r="EWK51" i="28"/>
  <c r="EWJ51" i="28"/>
  <c r="EWI51" i="28"/>
  <c r="EWH51" i="28"/>
  <c r="EWG51" i="28"/>
  <c r="EWF51" i="28"/>
  <c r="EWE51" i="28"/>
  <c r="EWD51" i="28"/>
  <c r="EWC51" i="28"/>
  <c r="EWB51" i="28"/>
  <c r="EWA51" i="28"/>
  <c r="EVZ51" i="28"/>
  <c r="EVY51" i="28"/>
  <c r="EVX51" i="28"/>
  <c r="EVW51" i="28"/>
  <c r="EVV51" i="28"/>
  <c r="EVU51" i="28"/>
  <c r="EVT51" i="28"/>
  <c r="EVS51" i="28"/>
  <c r="EVR51" i="28"/>
  <c r="EVQ51" i="28"/>
  <c r="EVP51" i="28"/>
  <c r="EVO51" i="28"/>
  <c r="EVN51" i="28"/>
  <c r="EVM51" i="28"/>
  <c r="EVL51" i="28"/>
  <c r="EVK51" i="28"/>
  <c r="EVJ51" i="28"/>
  <c r="EVI51" i="28"/>
  <c r="EVH51" i="28"/>
  <c r="EVG51" i="28"/>
  <c r="EVF51" i="28"/>
  <c r="EVE51" i="28"/>
  <c r="EVD51" i="28"/>
  <c r="EVC51" i="28"/>
  <c r="EVB51" i="28"/>
  <c r="EVA51" i="28"/>
  <c r="EUZ51" i="28"/>
  <c r="EUY51" i="28"/>
  <c r="EUX51" i="28"/>
  <c r="EUW51" i="28"/>
  <c r="EUV51" i="28"/>
  <c r="EUU51" i="28"/>
  <c r="EUT51" i="28"/>
  <c r="EUS51" i="28"/>
  <c r="EUR51" i="28"/>
  <c r="EUQ51" i="28"/>
  <c r="EUP51" i="28"/>
  <c r="EUO51" i="28"/>
  <c r="EUN51" i="28"/>
  <c r="EUM51" i="28"/>
  <c r="EUL51" i="28"/>
  <c r="EUK51" i="28"/>
  <c r="EUJ51" i="28"/>
  <c r="EUI51" i="28"/>
  <c r="EUH51" i="28"/>
  <c r="EUG51" i="28"/>
  <c r="EUF51" i="28"/>
  <c r="EUE51" i="28"/>
  <c r="EUD51" i="28"/>
  <c r="EUC51" i="28"/>
  <c r="EUB51" i="28"/>
  <c r="EUA51" i="28"/>
  <c r="ETZ51" i="28"/>
  <c r="ETY51" i="28"/>
  <c r="ETX51" i="28"/>
  <c r="ETW51" i="28"/>
  <c r="ETV51" i="28"/>
  <c r="ETU51" i="28"/>
  <c r="ETT51" i="28"/>
  <c r="ETS51" i="28"/>
  <c r="ETR51" i="28"/>
  <c r="ETQ51" i="28"/>
  <c r="ETP51" i="28"/>
  <c r="ETO51" i="28"/>
  <c r="ETN51" i="28"/>
  <c r="ETM51" i="28"/>
  <c r="ETL51" i="28"/>
  <c r="ETK51" i="28"/>
  <c r="ETJ51" i="28"/>
  <c r="ETI51" i="28"/>
  <c r="ETH51" i="28"/>
  <c r="ETG51" i="28"/>
  <c r="ETF51" i="28"/>
  <c r="ETE51" i="28"/>
  <c r="ETD51" i="28"/>
  <c r="ETC51" i="28"/>
  <c r="ETB51" i="28"/>
  <c r="ETA51" i="28"/>
  <c r="ESZ51" i="28"/>
  <c r="ESY51" i="28"/>
  <c r="ESX51" i="28"/>
  <c r="ESW51" i="28"/>
  <c r="ESV51" i="28"/>
  <c r="ESU51" i="28"/>
  <c r="EST51" i="28"/>
  <c r="ESS51" i="28"/>
  <c r="ESR51" i="28"/>
  <c r="ESQ51" i="28"/>
  <c r="ESP51" i="28"/>
  <c r="ESO51" i="28"/>
  <c r="ESN51" i="28"/>
  <c r="ESM51" i="28"/>
  <c r="ESL51" i="28"/>
  <c r="ESK51" i="28"/>
  <c r="ESJ51" i="28"/>
  <c r="ESI51" i="28"/>
  <c r="ESH51" i="28"/>
  <c r="ESG51" i="28"/>
  <c r="ESF51" i="28"/>
  <c r="ESE51" i="28"/>
  <c r="ESD51" i="28"/>
  <c r="ESC51" i="28"/>
  <c r="ESB51" i="28"/>
  <c r="ESA51" i="28"/>
  <c r="ERZ51" i="28"/>
  <c r="ERY51" i="28"/>
  <c r="ERX51" i="28"/>
  <c r="ERW51" i="28"/>
  <c r="ERV51" i="28"/>
  <c r="ERU51" i="28"/>
  <c r="ERT51" i="28"/>
  <c r="ERS51" i="28"/>
  <c r="ERR51" i="28"/>
  <c r="ERQ51" i="28"/>
  <c r="ERP51" i="28"/>
  <c r="ERO51" i="28"/>
  <c r="ERN51" i="28"/>
  <c r="ERM51" i="28"/>
  <c r="ERL51" i="28"/>
  <c r="ERK51" i="28"/>
  <c r="ERJ51" i="28"/>
  <c r="ERI51" i="28"/>
  <c r="ERH51" i="28"/>
  <c r="ERG51" i="28"/>
  <c r="ERF51" i="28"/>
  <c r="ERE51" i="28"/>
  <c r="ERD51" i="28"/>
  <c r="ERC51" i="28"/>
  <c r="ERB51" i="28"/>
  <c r="ERA51" i="28"/>
  <c r="EQZ51" i="28"/>
  <c r="EQY51" i="28"/>
  <c r="EQX51" i="28"/>
  <c r="EQW51" i="28"/>
  <c r="EQV51" i="28"/>
  <c r="EQU51" i="28"/>
  <c r="EQT51" i="28"/>
  <c r="EQS51" i="28"/>
  <c r="EQR51" i="28"/>
  <c r="EQQ51" i="28"/>
  <c r="EQP51" i="28"/>
  <c r="EQO51" i="28"/>
  <c r="EQN51" i="28"/>
  <c r="EQM51" i="28"/>
  <c r="EQL51" i="28"/>
  <c r="EQK51" i="28"/>
  <c r="EQJ51" i="28"/>
  <c r="EQI51" i="28"/>
  <c r="EQH51" i="28"/>
  <c r="EQG51" i="28"/>
  <c r="EQF51" i="28"/>
  <c r="EQE51" i="28"/>
  <c r="EQD51" i="28"/>
  <c r="EQC51" i="28"/>
  <c r="EQB51" i="28"/>
  <c r="EQA51" i="28"/>
  <c r="EPZ51" i="28"/>
  <c r="EPY51" i="28"/>
  <c r="EPX51" i="28"/>
  <c r="EPW51" i="28"/>
  <c r="EPV51" i="28"/>
  <c r="EPU51" i="28"/>
  <c r="EPT51" i="28"/>
  <c r="EPS51" i="28"/>
  <c r="EPR51" i="28"/>
  <c r="EPQ51" i="28"/>
  <c r="EPP51" i="28"/>
  <c r="EPO51" i="28"/>
  <c r="EPN51" i="28"/>
  <c r="EPM51" i="28"/>
  <c r="EPL51" i="28"/>
  <c r="EPK51" i="28"/>
  <c r="EPJ51" i="28"/>
  <c r="EPI51" i="28"/>
  <c r="EPH51" i="28"/>
  <c r="EPG51" i="28"/>
  <c r="EPF51" i="28"/>
  <c r="EPE51" i="28"/>
  <c r="EPD51" i="28"/>
  <c r="EPC51" i="28"/>
  <c r="EPB51" i="28"/>
  <c r="EPA51" i="28"/>
  <c r="EOZ51" i="28"/>
  <c r="EOY51" i="28"/>
  <c r="EOX51" i="28"/>
  <c r="EOW51" i="28"/>
  <c r="EOV51" i="28"/>
  <c r="EOU51" i="28"/>
  <c r="EOT51" i="28"/>
  <c r="EOS51" i="28"/>
  <c r="EOR51" i="28"/>
  <c r="EOQ51" i="28"/>
  <c r="EOP51" i="28"/>
  <c r="EOO51" i="28"/>
  <c r="EON51" i="28"/>
  <c r="EOM51" i="28"/>
  <c r="EOL51" i="28"/>
  <c r="EOK51" i="28"/>
  <c r="EOJ51" i="28"/>
  <c r="EOI51" i="28"/>
  <c r="EOH51" i="28"/>
  <c r="EOG51" i="28"/>
  <c r="EOF51" i="28"/>
  <c r="EOE51" i="28"/>
  <c r="EOD51" i="28"/>
  <c r="EOC51" i="28"/>
  <c r="EOB51" i="28"/>
  <c r="EOA51" i="28"/>
  <c r="ENZ51" i="28"/>
  <c r="ENY51" i="28"/>
  <c r="ENX51" i="28"/>
  <c r="ENW51" i="28"/>
  <c r="ENV51" i="28"/>
  <c r="ENU51" i="28"/>
  <c r="ENT51" i="28"/>
  <c r="ENS51" i="28"/>
  <c r="ENR51" i="28"/>
  <c r="ENQ51" i="28"/>
  <c r="ENP51" i="28"/>
  <c r="ENO51" i="28"/>
  <c r="ENN51" i="28"/>
  <c r="ENM51" i="28"/>
  <c r="ENL51" i="28"/>
  <c r="ENK51" i="28"/>
  <c r="ENJ51" i="28"/>
  <c r="ENI51" i="28"/>
  <c r="ENH51" i="28"/>
  <c r="ENG51" i="28"/>
  <c r="ENF51" i="28"/>
  <c r="ENE51" i="28"/>
  <c r="END51" i="28"/>
  <c r="ENC51" i="28"/>
  <c r="ENB51" i="28"/>
  <c r="ENA51" i="28"/>
  <c r="EMZ51" i="28"/>
  <c r="EMY51" i="28"/>
  <c r="EMX51" i="28"/>
  <c r="EMW51" i="28"/>
  <c r="EMV51" i="28"/>
  <c r="EMU51" i="28"/>
  <c r="EMT51" i="28"/>
  <c r="EMS51" i="28"/>
  <c r="EMR51" i="28"/>
  <c r="EMQ51" i="28"/>
  <c r="EMP51" i="28"/>
  <c r="EMO51" i="28"/>
  <c r="EMN51" i="28"/>
  <c r="EMM51" i="28"/>
  <c r="EML51" i="28"/>
  <c r="EMK51" i="28"/>
  <c r="EMJ51" i="28"/>
  <c r="EMI51" i="28"/>
  <c r="EMH51" i="28"/>
  <c r="EMG51" i="28"/>
  <c r="EMF51" i="28"/>
  <c r="EME51" i="28"/>
  <c r="EMD51" i="28"/>
  <c r="EMC51" i="28"/>
  <c r="EMB51" i="28"/>
  <c r="EMA51" i="28"/>
  <c r="ELZ51" i="28"/>
  <c r="ELY51" i="28"/>
  <c r="ELX51" i="28"/>
  <c r="ELW51" i="28"/>
  <c r="ELV51" i="28"/>
  <c r="ELU51" i="28"/>
  <c r="ELT51" i="28"/>
  <c r="ELS51" i="28"/>
  <c r="ELR51" i="28"/>
  <c r="ELQ51" i="28"/>
  <c r="ELP51" i="28"/>
  <c r="ELO51" i="28"/>
  <c r="ELN51" i="28"/>
  <c r="ELM51" i="28"/>
  <c r="ELL51" i="28"/>
  <c r="ELK51" i="28"/>
  <c r="ELJ51" i="28"/>
  <c r="ELI51" i="28"/>
  <c r="ELH51" i="28"/>
  <c r="ELG51" i="28"/>
  <c r="ELF51" i="28"/>
  <c r="ELE51" i="28"/>
  <c r="ELD51" i="28"/>
  <c r="ELC51" i="28"/>
  <c r="ELB51" i="28"/>
  <c r="ELA51" i="28"/>
  <c r="EKZ51" i="28"/>
  <c r="EKY51" i="28"/>
  <c r="EKX51" i="28"/>
  <c r="EKW51" i="28"/>
  <c r="EKV51" i="28"/>
  <c r="EKU51" i="28"/>
  <c r="EKT51" i="28"/>
  <c r="EKS51" i="28"/>
  <c r="EKR51" i="28"/>
  <c r="EKQ51" i="28"/>
  <c r="EKP51" i="28"/>
  <c r="EKO51" i="28"/>
  <c r="EKN51" i="28"/>
  <c r="EKM51" i="28"/>
  <c r="EKL51" i="28"/>
  <c r="EKK51" i="28"/>
  <c r="EKJ51" i="28"/>
  <c r="EKI51" i="28"/>
  <c r="EKH51" i="28"/>
  <c r="EKG51" i="28"/>
  <c r="EKF51" i="28"/>
  <c r="EKE51" i="28"/>
  <c r="EKD51" i="28"/>
  <c r="EKC51" i="28"/>
  <c r="EKB51" i="28"/>
  <c r="EKA51" i="28"/>
  <c r="EJZ51" i="28"/>
  <c r="EJY51" i="28"/>
  <c r="EJX51" i="28"/>
  <c r="EJW51" i="28"/>
  <c r="EJV51" i="28"/>
  <c r="EJU51" i="28"/>
  <c r="EJT51" i="28"/>
  <c r="EJS51" i="28"/>
  <c r="EJR51" i="28"/>
  <c r="EJQ51" i="28"/>
  <c r="EJP51" i="28"/>
  <c r="EJO51" i="28"/>
  <c r="EJN51" i="28"/>
  <c r="EJM51" i="28"/>
  <c r="EJL51" i="28"/>
  <c r="EJK51" i="28"/>
  <c r="EJJ51" i="28"/>
  <c r="EJI51" i="28"/>
  <c r="EJH51" i="28"/>
  <c r="EJG51" i="28"/>
  <c r="EJF51" i="28"/>
  <c r="EJE51" i="28"/>
  <c r="EJD51" i="28"/>
  <c r="EJC51" i="28"/>
  <c r="EJB51" i="28"/>
  <c r="EJA51" i="28"/>
  <c r="EIZ51" i="28"/>
  <c r="EIY51" i="28"/>
  <c r="EIX51" i="28"/>
  <c r="EIW51" i="28"/>
  <c r="EIV51" i="28"/>
  <c r="EIU51" i="28"/>
  <c r="EIT51" i="28"/>
  <c r="EIS51" i="28"/>
  <c r="EIR51" i="28"/>
  <c r="EIQ51" i="28"/>
  <c r="EIP51" i="28"/>
  <c r="EIO51" i="28"/>
  <c r="EIN51" i="28"/>
  <c r="EIM51" i="28"/>
  <c r="EIL51" i="28"/>
  <c r="EIK51" i="28"/>
  <c r="EIJ51" i="28"/>
  <c r="EII51" i="28"/>
  <c r="EIH51" i="28"/>
  <c r="EIG51" i="28"/>
  <c r="EIF51" i="28"/>
  <c r="EIE51" i="28"/>
  <c r="EID51" i="28"/>
  <c r="EIC51" i="28"/>
  <c r="EIB51" i="28"/>
  <c r="EIA51" i="28"/>
  <c r="EHZ51" i="28"/>
  <c r="EHY51" i="28"/>
  <c r="EHX51" i="28"/>
  <c r="EHW51" i="28"/>
  <c r="EHV51" i="28"/>
  <c r="EHU51" i="28"/>
  <c r="EHT51" i="28"/>
  <c r="EHS51" i="28"/>
  <c r="EHR51" i="28"/>
  <c r="EHQ51" i="28"/>
  <c r="EHP51" i="28"/>
  <c r="EHO51" i="28"/>
  <c r="EHN51" i="28"/>
  <c r="EHM51" i="28"/>
  <c r="EHL51" i="28"/>
  <c r="EHK51" i="28"/>
  <c r="EHJ51" i="28"/>
  <c r="EHI51" i="28"/>
  <c r="EHH51" i="28"/>
  <c r="EHG51" i="28"/>
  <c r="EHF51" i="28"/>
  <c r="EHE51" i="28"/>
  <c r="EHD51" i="28"/>
  <c r="EHC51" i="28"/>
  <c r="EHB51" i="28"/>
  <c r="EHA51" i="28"/>
  <c r="EGZ51" i="28"/>
  <c r="EGY51" i="28"/>
  <c r="EGX51" i="28"/>
  <c r="EGW51" i="28"/>
  <c r="EGV51" i="28"/>
  <c r="EGU51" i="28"/>
  <c r="EGT51" i="28"/>
  <c r="EGS51" i="28"/>
  <c r="EGR51" i="28"/>
  <c r="EGQ51" i="28"/>
  <c r="EGP51" i="28"/>
  <c r="EGO51" i="28"/>
  <c r="EGN51" i="28"/>
  <c r="EGM51" i="28"/>
  <c r="EGL51" i="28"/>
  <c r="EGK51" i="28"/>
  <c r="EGJ51" i="28"/>
  <c r="EGI51" i="28"/>
  <c r="EGH51" i="28"/>
  <c r="EGG51" i="28"/>
  <c r="EGF51" i="28"/>
  <c r="EGE51" i="28"/>
  <c r="EGD51" i="28"/>
  <c r="EGC51" i="28"/>
  <c r="EGB51" i="28"/>
  <c r="EGA51" i="28"/>
  <c r="EFZ51" i="28"/>
  <c r="EFY51" i="28"/>
  <c r="EFX51" i="28"/>
  <c r="EFW51" i="28"/>
  <c r="EFV51" i="28"/>
  <c r="EFU51" i="28"/>
  <c r="EFT51" i="28"/>
  <c r="EFS51" i="28"/>
  <c r="EFR51" i="28"/>
  <c r="EFQ51" i="28"/>
  <c r="EFP51" i="28"/>
  <c r="EFO51" i="28"/>
  <c r="EFN51" i="28"/>
  <c r="EFM51" i="28"/>
  <c r="EFL51" i="28"/>
  <c r="EFK51" i="28"/>
  <c r="EFJ51" i="28"/>
  <c r="EFI51" i="28"/>
  <c r="EFH51" i="28"/>
  <c r="EFG51" i="28"/>
  <c r="EFF51" i="28"/>
  <c r="EFE51" i="28"/>
  <c r="EFD51" i="28"/>
  <c r="EFC51" i="28"/>
  <c r="EFB51" i="28"/>
  <c r="EFA51" i="28"/>
  <c r="EEZ51" i="28"/>
  <c r="EEY51" i="28"/>
  <c r="EEX51" i="28"/>
  <c r="EEW51" i="28"/>
  <c r="EEV51" i="28"/>
  <c r="EEU51" i="28"/>
  <c r="EET51" i="28"/>
  <c r="EES51" i="28"/>
  <c r="EER51" i="28"/>
  <c r="EEQ51" i="28"/>
  <c r="EEP51" i="28"/>
  <c r="EEO51" i="28"/>
  <c r="EEN51" i="28"/>
  <c r="EEM51" i="28"/>
  <c r="EEL51" i="28"/>
  <c r="EEK51" i="28"/>
  <c r="EEJ51" i="28"/>
  <c r="EEI51" i="28"/>
  <c r="EEH51" i="28"/>
  <c r="EEG51" i="28"/>
  <c r="EEF51" i="28"/>
  <c r="EEE51" i="28"/>
  <c r="EED51" i="28"/>
  <c r="EEC51" i="28"/>
  <c r="EEB51" i="28"/>
  <c r="EEA51" i="28"/>
  <c r="EDZ51" i="28"/>
  <c r="EDY51" i="28"/>
  <c r="EDX51" i="28"/>
  <c r="EDW51" i="28"/>
  <c r="EDV51" i="28"/>
  <c r="EDU51" i="28"/>
  <c r="EDT51" i="28"/>
  <c r="EDS51" i="28"/>
  <c r="EDR51" i="28"/>
  <c r="EDQ51" i="28"/>
  <c r="EDP51" i="28"/>
  <c r="EDO51" i="28"/>
  <c r="EDN51" i="28"/>
  <c r="EDM51" i="28"/>
  <c r="EDL51" i="28"/>
  <c r="EDK51" i="28"/>
  <c r="EDJ51" i="28"/>
  <c r="EDI51" i="28"/>
  <c r="EDH51" i="28"/>
  <c r="EDG51" i="28"/>
  <c r="EDF51" i="28"/>
  <c r="EDE51" i="28"/>
  <c r="EDD51" i="28"/>
  <c r="EDC51" i="28"/>
  <c r="EDB51" i="28"/>
  <c r="EDA51" i="28"/>
  <c r="ECZ51" i="28"/>
  <c r="ECY51" i="28"/>
  <c r="ECX51" i="28"/>
  <c r="ECW51" i="28"/>
  <c r="ECV51" i="28"/>
  <c r="ECU51" i="28"/>
  <c r="ECT51" i="28"/>
  <c r="ECS51" i="28"/>
  <c r="ECR51" i="28"/>
  <c r="ECQ51" i="28"/>
  <c r="ECP51" i="28"/>
  <c r="ECO51" i="28"/>
  <c r="ECN51" i="28"/>
  <c r="ECM51" i="28"/>
  <c r="ECL51" i="28"/>
  <c r="ECK51" i="28"/>
  <c r="ECJ51" i="28"/>
  <c r="ECI51" i="28"/>
  <c r="ECH51" i="28"/>
  <c r="ECG51" i="28"/>
  <c r="ECF51" i="28"/>
  <c r="ECE51" i="28"/>
  <c r="ECD51" i="28"/>
  <c r="ECC51" i="28"/>
  <c r="ECB51" i="28"/>
  <c r="ECA51" i="28"/>
  <c r="EBZ51" i="28"/>
  <c r="EBY51" i="28"/>
  <c r="EBX51" i="28"/>
  <c r="EBW51" i="28"/>
  <c r="EBV51" i="28"/>
  <c r="EBU51" i="28"/>
  <c r="EBT51" i="28"/>
  <c r="EBS51" i="28"/>
  <c r="EBR51" i="28"/>
  <c r="EBQ51" i="28"/>
  <c r="EBP51" i="28"/>
  <c r="EBO51" i="28"/>
  <c r="EBN51" i="28"/>
  <c r="EBM51" i="28"/>
  <c r="EBL51" i="28"/>
  <c r="EBK51" i="28"/>
  <c r="EBJ51" i="28"/>
  <c r="EBI51" i="28"/>
  <c r="EBH51" i="28"/>
  <c r="EBG51" i="28"/>
  <c r="EBF51" i="28"/>
  <c r="EBE51" i="28"/>
  <c r="EBD51" i="28"/>
  <c r="EBC51" i="28"/>
  <c r="EBB51" i="28"/>
  <c r="EBA51" i="28"/>
  <c r="EAZ51" i="28"/>
  <c r="EAY51" i="28"/>
  <c r="EAX51" i="28"/>
  <c r="EAW51" i="28"/>
  <c r="EAV51" i="28"/>
  <c r="EAU51" i="28"/>
  <c r="EAT51" i="28"/>
  <c r="EAS51" i="28"/>
  <c r="EAR51" i="28"/>
  <c r="EAQ51" i="28"/>
  <c r="EAP51" i="28"/>
  <c r="EAO51" i="28"/>
  <c r="EAN51" i="28"/>
  <c r="EAM51" i="28"/>
  <c r="EAL51" i="28"/>
  <c r="EAK51" i="28"/>
  <c r="EAJ51" i="28"/>
  <c r="EAI51" i="28"/>
  <c r="EAH51" i="28"/>
  <c r="EAG51" i="28"/>
  <c r="EAF51" i="28"/>
  <c r="EAE51" i="28"/>
  <c r="EAD51" i="28"/>
  <c r="EAC51" i="28"/>
  <c r="EAB51" i="28"/>
  <c r="EAA51" i="28"/>
  <c r="DZZ51" i="28"/>
  <c r="DZY51" i="28"/>
  <c r="DZX51" i="28"/>
  <c r="DZW51" i="28"/>
  <c r="DZV51" i="28"/>
  <c r="DZU51" i="28"/>
  <c r="DZT51" i="28"/>
  <c r="DZS51" i="28"/>
  <c r="DZR51" i="28"/>
  <c r="DZQ51" i="28"/>
  <c r="DZP51" i="28"/>
  <c r="DZO51" i="28"/>
  <c r="DZN51" i="28"/>
  <c r="DZM51" i="28"/>
  <c r="DZL51" i="28"/>
  <c r="DZK51" i="28"/>
  <c r="DZJ51" i="28"/>
  <c r="DZI51" i="28"/>
  <c r="DZH51" i="28"/>
  <c r="DZG51" i="28"/>
  <c r="DZF51" i="28"/>
  <c r="DZE51" i="28"/>
  <c r="DZD51" i="28"/>
  <c r="DZC51" i="28"/>
  <c r="DZB51" i="28"/>
  <c r="DZA51" i="28"/>
  <c r="DYZ51" i="28"/>
  <c r="DYY51" i="28"/>
  <c r="DYX51" i="28"/>
  <c r="DYW51" i="28"/>
  <c r="DYV51" i="28"/>
  <c r="DYU51" i="28"/>
  <c r="DYT51" i="28"/>
  <c r="DYS51" i="28"/>
  <c r="DYR51" i="28"/>
  <c r="DYQ51" i="28"/>
  <c r="DYP51" i="28"/>
  <c r="DYO51" i="28"/>
  <c r="DYN51" i="28"/>
  <c r="DYM51" i="28"/>
  <c r="DYL51" i="28"/>
  <c r="DYK51" i="28"/>
  <c r="DYJ51" i="28"/>
  <c r="DYI51" i="28"/>
  <c r="DYH51" i="28"/>
  <c r="DYG51" i="28"/>
  <c r="DYF51" i="28"/>
  <c r="DYE51" i="28"/>
  <c r="DYD51" i="28"/>
  <c r="DYC51" i="28"/>
  <c r="DYB51" i="28"/>
  <c r="DYA51" i="28"/>
  <c r="DXZ51" i="28"/>
  <c r="DXY51" i="28"/>
  <c r="DXX51" i="28"/>
  <c r="DXW51" i="28"/>
  <c r="DXV51" i="28"/>
  <c r="DXU51" i="28"/>
  <c r="DXT51" i="28"/>
  <c r="DXS51" i="28"/>
  <c r="DXR51" i="28"/>
  <c r="DXQ51" i="28"/>
  <c r="DXP51" i="28"/>
  <c r="DXO51" i="28"/>
  <c r="DXN51" i="28"/>
  <c r="DXM51" i="28"/>
  <c r="DXL51" i="28"/>
  <c r="DXK51" i="28"/>
  <c r="DXJ51" i="28"/>
  <c r="DXI51" i="28"/>
  <c r="DXH51" i="28"/>
  <c r="DXG51" i="28"/>
  <c r="DXF51" i="28"/>
  <c r="DXE51" i="28"/>
  <c r="DXD51" i="28"/>
  <c r="DXC51" i="28"/>
  <c r="DXB51" i="28"/>
  <c r="DXA51" i="28"/>
  <c r="DWZ51" i="28"/>
  <c r="DWY51" i="28"/>
  <c r="DWX51" i="28"/>
  <c r="DWW51" i="28"/>
  <c r="DWV51" i="28"/>
  <c r="DWU51" i="28"/>
  <c r="DWT51" i="28"/>
  <c r="DWS51" i="28"/>
  <c r="DWR51" i="28"/>
  <c r="DWQ51" i="28"/>
  <c r="DWP51" i="28"/>
  <c r="DWO51" i="28"/>
  <c r="DWN51" i="28"/>
  <c r="DWM51" i="28"/>
  <c r="DWL51" i="28"/>
  <c r="DWK51" i="28"/>
  <c r="DWJ51" i="28"/>
  <c r="DWI51" i="28"/>
  <c r="DWH51" i="28"/>
  <c r="DWG51" i="28"/>
  <c r="DWF51" i="28"/>
  <c r="DWE51" i="28"/>
  <c r="DWD51" i="28"/>
  <c r="DWC51" i="28"/>
  <c r="DWB51" i="28"/>
  <c r="DWA51" i="28"/>
  <c r="DVZ51" i="28"/>
  <c r="DVY51" i="28"/>
  <c r="DVX51" i="28"/>
  <c r="DVW51" i="28"/>
  <c r="DVV51" i="28"/>
  <c r="DVU51" i="28"/>
  <c r="DVT51" i="28"/>
  <c r="DVS51" i="28"/>
  <c r="DVR51" i="28"/>
  <c r="DVQ51" i="28"/>
  <c r="DVP51" i="28"/>
  <c r="DVO51" i="28"/>
  <c r="DVN51" i="28"/>
  <c r="DVM51" i="28"/>
  <c r="DVL51" i="28"/>
  <c r="DVK51" i="28"/>
  <c r="DVJ51" i="28"/>
  <c r="DVI51" i="28"/>
  <c r="DVH51" i="28"/>
  <c r="DVG51" i="28"/>
  <c r="DVF51" i="28"/>
  <c r="DVE51" i="28"/>
  <c r="DVD51" i="28"/>
  <c r="DVC51" i="28"/>
  <c r="DVB51" i="28"/>
  <c r="DVA51" i="28"/>
  <c r="DUZ51" i="28"/>
  <c r="DUY51" i="28"/>
  <c r="DUX51" i="28"/>
  <c r="DUW51" i="28"/>
  <c r="DUV51" i="28"/>
  <c r="DUU51" i="28"/>
  <c r="DUT51" i="28"/>
  <c r="DUS51" i="28"/>
  <c r="DUR51" i="28"/>
  <c r="DUQ51" i="28"/>
  <c r="DUP51" i="28"/>
  <c r="DUO51" i="28"/>
  <c r="DUN51" i="28"/>
  <c r="DUM51" i="28"/>
  <c r="DUL51" i="28"/>
  <c r="DUK51" i="28"/>
  <c r="DUJ51" i="28"/>
  <c r="DUI51" i="28"/>
  <c r="DUH51" i="28"/>
  <c r="DUG51" i="28"/>
  <c r="DUF51" i="28"/>
  <c r="DUE51" i="28"/>
  <c r="DUD51" i="28"/>
  <c r="DUC51" i="28"/>
  <c r="DUB51" i="28"/>
  <c r="DUA51" i="28"/>
  <c r="DTZ51" i="28"/>
  <c r="DTY51" i="28"/>
  <c r="DTX51" i="28"/>
  <c r="DTW51" i="28"/>
  <c r="DTV51" i="28"/>
  <c r="DTU51" i="28"/>
  <c r="DTT51" i="28"/>
  <c r="DTS51" i="28"/>
  <c r="DTR51" i="28"/>
  <c r="DTQ51" i="28"/>
  <c r="DTP51" i="28"/>
  <c r="DTO51" i="28"/>
  <c r="DTN51" i="28"/>
  <c r="DTM51" i="28"/>
  <c r="DTL51" i="28"/>
  <c r="DTK51" i="28"/>
  <c r="DTJ51" i="28"/>
  <c r="DTI51" i="28"/>
  <c r="DTH51" i="28"/>
  <c r="DTG51" i="28"/>
  <c r="DTF51" i="28"/>
  <c r="DTE51" i="28"/>
  <c r="DTD51" i="28"/>
  <c r="DTC51" i="28"/>
  <c r="DTB51" i="28"/>
  <c r="DTA51" i="28"/>
  <c r="DSZ51" i="28"/>
  <c r="DSY51" i="28"/>
  <c r="DSX51" i="28"/>
  <c r="DSW51" i="28"/>
  <c r="DSV51" i="28"/>
  <c r="DSU51" i="28"/>
  <c r="DST51" i="28"/>
  <c r="DSS51" i="28"/>
  <c r="DSR51" i="28"/>
  <c r="DSQ51" i="28"/>
  <c r="DSP51" i="28"/>
  <c r="DSO51" i="28"/>
  <c r="DSN51" i="28"/>
  <c r="DSM51" i="28"/>
  <c r="DSL51" i="28"/>
  <c r="DSK51" i="28"/>
  <c r="DSJ51" i="28"/>
  <c r="DSI51" i="28"/>
  <c r="DSH51" i="28"/>
  <c r="DSG51" i="28"/>
  <c r="DSF51" i="28"/>
  <c r="DSE51" i="28"/>
  <c r="DSD51" i="28"/>
  <c r="DSC51" i="28"/>
  <c r="DSB51" i="28"/>
  <c r="DSA51" i="28"/>
  <c r="DRZ51" i="28"/>
  <c r="DRY51" i="28"/>
  <c r="DRX51" i="28"/>
  <c r="DRW51" i="28"/>
  <c r="DRV51" i="28"/>
  <c r="DRU51" i="28"/>
  <c r="DRT51" i="28"/>
  <c r="DRS51" i="28"/>
  <c r="DRR51" i="28"/>
  <c r="DRQ51" i="28"/>
  <c r="DRP51" i="28"/>
  <c r="DRO51" i="28"/>
  <c r="DRN51" i="28"/>
  <c r="DRM51" i="28"/>
  <c r="DRL51" i="28"/>
  <c r="DRK51" i="28"/>
  <c r="DRJ51" i="28"/>
  <c r="DRI51" i="28"/>
  <c r="DRH51" i="28"/>
  <c r="DRG51" i="28"/>
  <c r="DRF51" i="28"/>
  <c r="DRE51" i="28"/>
  <c r="DRD51" i="28"/>
  <c r="DRC51" i="28"/>
  <c r="DRB51" i="28"/>
  <c r="DRA51" i="28"/>
  <c r="DQZ51" i="28"/>
  <c r="DQY51" i="28"/>
  <c r="DQX51" i="28"/>
  <c r="DQW51" i="28"/>
  <c r="DQV51" i="28"/>
  <c r="DQU51" i="28"/>
  <c r="DQT51" i="28"/>
  <c r="DQS51" i="28"/>
  <c r="DQR51" i="28"/>
  <c r="DQQ51" i="28"/>
  <c r="DQP51" i="28"/>
  <c r="DQO51" i="28"/>
  <c r="DQN51" i="28"/>
  <c r="DQM51" i="28"/>
  <c r="DQL51" i="28"/>
  <c r="DQK51" i="28"/>
  <c r="DQJ51" i="28"/>
  <c r="DQI51" i="28"/>
  <c r="DQH51" i="28"/>
  <c r="DQG51" i="28"/>
  <c r="DQF51" i="28"/>
  <c r="DQE51" i="28"/>
  <c r="DQD51" i="28"/>
  <c r="DQC51" i="28"/>
  <c r="DQB51" i="28"/>
  <c r="DQA51" i="28"/>
  <c r="DPZ51" i="28"/>
  <c r="DPY51" i="28"/>
  <c r="DPX51" i="28"/>
  <c r="DPW51" i="28"/>
  <c r="DPV51" i="28"/>
  <c r="DPU51" i="28"/>
  <c r="DPT51" i="28"/>
  <c r="DPS51" i="28"/>
  <c r="DPR51" i="28"/>
  <c r="DPQ51" i="28"/>
  <c r="DPP51" i="28"/>
  <c r="DPO51" i="28"/>
  <c r="DPN51" i="28"/>
  <c r="DPM51" i="28"/>
  <c r="DPL51" i="28"/>
  <c r="DPK51" i="28"/>
  <c r="DPJ51" i="28"/>
  <c r="DPI51" i="28"/>
  <c r="DPH51" i="28"/>
  <c r="DPG51" i="28"/>
  <c r="DPF51" i="28"/>
  <c r="DPE51" i="28"/>
  <c r="DPD51" i="28"/>
  <c r="DPC51" i="28"/>
  <c r="DPB51" i="28"/>
  <c r="DPA51" i="28"/>
  <c r="DOZ51" i="28"/>
  <c r="DOY51" i="28"/>
  <c r="DOX51" i="28"/>
  <c r="DOW51" i="28"/>
  <c r="DOV51" i="28"/>
  <c r="DOU51" i="28"/>
  <c r="DOT51" i="28"/>
  <c r="DOS51" i="28"/>
  <c r="DOR51" i="28"/>
  <c r="DOQ51" i="28"/>
  <c r="DOP51" i="28"/>
  <c r="DOO51" i="28"/>
  <c r="DON51" i="28"/>
  <c r="DOM51" i="28"/>
  <c r="DOL51" i="28"/>
  <c r="DOK51" i="28"/>
  <c r="DOJ51" i="28"/>
  <c r="DOI51" i="28"/>
  <c r="DOH51" i="28"/>
  <c r="DOG51" i="28"/>
  <c r="DOF51" i="28"/>
  <c r="DOE51" i="28"/>
  <c r="DOD51" i="28"/>
  <c r="DOC51" i="28"/>
  <c r="DOB51" i="28"/>
  <c r="DOA51" i="28"/>
  <c r="DNZ51" i="28"/>
  <c r="DNY51" i="28"/>
  <c r="DNX51" i="28"/>
  <c r="DNW51" i="28"/>
  <c r="DNV51" i="28"/>
  <c r="DNU51" i="28"/>
  <c r="DNT51" i="28"/>
  <c r="DNS51" i="28"/>
  <c r="DNR51" i="28"/>
  <c r="DNQ51" i="28"/>
  <c r="DNP51" i="28"/>
  <c r="DNO51" i="28"/>
  <c r="DNN51" i="28"/>
  <c r="DNM51" i="28"/>
  <c r="DNL51" i="28"/>
  <c r="DNK51" i="28"/>
  <c r="DNJ51" i="28"/>
  <c r="DNI51" i="28"/>
  <c r="DNH51" i="28"/>
  <c r="DNG51" i="28"/>
  <c r="DNF51" i="28"/>
  <c r="DNE51" i="28"/>
  <c r="DND51" i="28"/>
  <c r="DNC51" i="28"/>
  <c r="DNB51" i="28"/>
  <c r="DNA51" i="28"/>
  <c r="DMZ51" i="28"/>
  <c r="DMY51" i="28"/>
  <c r="DMX51" i="28"/>
  <c r="DMW51" i="28"/>
  <c r="DMV51" i="28"/>
  <c r="DMU51" i="28"/>
  <c r="DMT51" i="28"/>
  <c r="DMS51" i="28"/>
  <c r="DMR51" i="28"/>
  <c r="DMQ51" i="28"/>
  <c r="DMP51" i="28"/>
  <c r="DMO51" i="28"/>
  <c r="DMN51" i="28"/>
  <c r="DMM51" i="28"/>
  <c r="DML51" i="28"/>
  <c r="DMK51" i="28"/>
  <c r="DMJ51" i="28"/>
  <c r="DMI51" i="28"/>
  <c r="DMH51" i="28"/>
  <c r="DMG51" i="28"/>
  <c r="DMF51" i="28"/>
  <c r="DME51" i="28"/>
  <c r="DMD51" i="28"/>
  <c r="DMC51" i="28"/>
  <c r="DMB51" i="28"/>
  <c r="DMA51" i="28"/>
  <c r="DLZ51" i="28"/>
  <c r="DLY51" i="28"/>
  <c r="DLX51" i="28"/>
  <c r="DLW51" i="28"/>
  <c r="DLV51" i="28"/>
  <c r="DLU51" i="28"/>
  <c r="DLT51" i="28"/>
  <c r="DLS51" i="28"/>
  <c r="DLR51" i="28"/>
  <c r="DLQ51" i="28"/>
  <c r="DLP51" i="28"/>
  <c r="DLO51" i="28"/>
  <c r="DLN51" i="28"/>
  <c r="DLM51" i="28"/>
  <c r="DLL51" i="28"/>
  <c r="DLK51" i="28"/>
  <c r="DLJ51" i="28"/>
  <c r="DLI51" i="28"/>
  <c r="DLH51" i="28"/>
  <c r="DLG51" i="28"/>
  <c r="DLF51" i="28"/>
  <c r="DLE51" i="28"/>
  <c r="DLD51" i="28"/>
  <c r="DLC51" i="28"/>
  <c r="DLB51" i="28"/>
  <c r="DLA51" i="28"/>
  <c r="DKZ51" i="28"/>
  <c r="DKY51" i="28"/>
  <c r="DKX51" i="28"/>
  <c r="DKW51" i="28"/>
  <c r="DKV51" i="28"/>
  <c r="DKU51" i="28"/>
  <c r="DKT51" i="28"/>
  <c r="DKS51" i="28"/>
  <c r="DKR51" i="28"/>
  <c r="DKQ51" i="28"/>
  <c r="DKP51" i="28"/>
  <c r="DKO51" i="28"/>
  <c r="DKN51" i="28"/>
  <c r="DKM51" i="28"/>
  <c r="DKL51" i="28"/>
  <c r="DKK51" i="28"/>
  <c r="DKJ51" i="28"/>
  <c r="DKI51" i="28"/>
  <c r="DKH51" i="28"/>
  <c r="DKG51" i="28"/>
  <c r="DKF51" i="28"/>
  <c r="DKE51" i="28"/>
  <c r="DKD51" i="28"/>
  <c r="DKC51" i="28"/>
  <c r="DKB51" i="28"/>
  <c r="DKA51" i="28"/>
  <c r="DJZ51" i="28"/>
  <c r="DJY51" i="28"/>
  <c r="DJX51" i="28"/>
  <c r="DJW51" i="28"/>
  <c r="DJV51" i="28"/>
  <c r="DJU51" i="28"/>
  <c r="DJT51" i="28"/>
  <c r="DJS51" i="28"/>
  <c r="DJR51" i="28"/>
  <c r="DJQ51" i="28"/>
  <c r="DJP51" i="28"/>
  <c r="DJO51" i="28"/>
  <c r="DJN51" i="28"/>
  <c r="DJM51" i="28"/>
  <c r="DJL51" i="28"/>
  <c r="DJK51" i="28"/>
  <c r="DJJ51" i="28"/>
  <c r="DJI51" i="28"/>
  <c r="DJH51" i="28"/>
  <c r="DJG51" i="28"/>
  <c r="DJF51" i="28"/>
  <c r="DJE51" i="28"/>
  <c r="DJD51" i="28"/>
  <c r="DJC51" i="28"/>
  <c r="DJB51" i="28"/>
  <c r="DJA51" i="28"/>
  <c r="DIZ51" i="28"/>
  <c r="DIY51" i="28"/>
  <c r="DIX51" i="28"/>
  <c r="DIW51" i="28"/>
  <c r="DIV51" i="28"/>
  <c r="DIU51" i="28"/>
  <c r="DIT51" i="28"/>
  <c r="DIS51" i="28"/>
  <c r="DIR51" i="28"/>
  <c r="DIQ51" i="28"/>
  <c r="DIP51" i="28"/>
  <c r="DIO51" i="28"/>
  <c r="DIN51" i="28"/>
  <c r="DIM51" i="28"/>
  <c r="DIL51" i="28"/>
  <c r="DIK51" i="28"/>
  <c r="DIJ51" i="28"/>
  <c r="DII51" i="28"/>
  <c r="DIH51" i="28"/>
  <c r="DIG51" i="28"/>
  <c r="DIF51" i="28"/>
  <c r="DIE51" i="28"/>
  <c r="DID51" i="28"/>
  <c r="DIC51" i="28"/>
  <c r="DIB51" i="28"/>
  <c r="DIA51" i="28"/>
  <c r="DHZ51" i="28"/>
  <c r="DHY51" i="28"/>
  <c r="DHX51" i="28"/>
  <c r="DHW51" i="28"/>
  <c r="DHV51" i="28"/>
  <c r="DHU51" i="28"/>
  <c r="DHT51" i="28"/>
  <c r="DHS51" i="28"/>
  <c r="DHR51" i="28"/>
  <c r="DHQ51" i="28"/>
  <c r="DHP51" i="28"/>
  <c r="DHO51" i="28"/>
  <c r="DHN51" i="28"/>
  <c r="DHM51" i="28"/>
  <c r="DHL51" i="28"/>
  <c r="DHK51" i="28"/>
  <c r="DHJ51" i="28"/>
  <c r="DHI51" i="28"/>
  <c r="DHH51" i="28"/>
  <c r="DHG51" i="28"/>
  <c r="DHF51" i="28"/>
  <c r="DHE51" i="28"/>
  <c r="DHD51" i="28"/>
  <c r="DHC51" i="28"/>
  <c r="DHB51" i="28"/>
  <c r="DHA51" i="28"/>
  <c r="DGZ51" i="28"/>
  <c r="DGY51" i="28"/>
  <c r="DGX51" i="28"/>
  <c r="DGW51" i="28"/>
  <c r="DGV51" i="28"/>
  <c r="DGU51" i="28"/>
  <c r="DGT51" i="28"/>
  <c r="DGS51" i="28"/>
  <c r="DGR51" i="28"/>
  <c r="DGQ51" i="28"/>
  <c r="DGP51" i="28"/>
  <c r="DGO51" i="28"/>
  <c r="DGN51" i="28"/>
  <c r="DGM51" i="28"/>
  <c r="DGL51" i="28"/>
  <c r="DGK51" i="28"/>
  <c r="DGJ51" i="28"/>
  <c r="DGI51" i="28"/>
  <c r="DGH51" i="28"/>
  <c r="DGG51" i="28"/>
  <c r="DGF51" i="28"/>
  <c r="DGE51" i="28"/>
  <c r="DGD51" i="28"/>
  <c r="DGC51" i="28"/>
  <c r="DGB51" i="28"/>
  <c r="DGA51" i="28"/>
  <c r="DFZ51" i="28"/>
  <c r="DFY51" i="28"/>
  <c r="DFX51" i="28"/>
  <c r="DFW51" i="28"/>
  <c r="DFV51" i="28"/>
  <c r="DFU51" i="28"/>
  <c r="DFT51" i="28"/>
  <c r="DFS51" i="28"/>
  <c r="DFR51" i="28"/>
  <c r="DFQ51" i="28"/>
  <c r="DFP51" i="28"/>
  <c r="DFO51" i="28"/>
  <c r="DFN51" i="28"/>
  <c r="DFM51" i="28"/>
  <c r="DFL51" i="28"/>
  <c r="DFK51" i="28"/>
  <c r="DFJ51" i="28"/>
  <c r="DFI51" i="28"/>
  <c r="DFH51" i="28"/>
  <c r="DFG51" i="28"/>
  <c r="DFF51" i="28"/>
  <c r="DFE51" i="28"/>
  <c r="DFD51" i="28"/>
  <c r="DFC51" i="28"/>
  <c r="DFB51" i="28"/>
  <c r="DFA51" i="28"/>
  <c r="DEZ51" i="28"/>
  <c r="DEY51" i="28"/>
  <c r="DEX51" i="28"/>
  <c r="DEW51" i="28"/>
  <c r="DEV51" i="28"/>
  <c r="DEU51" i="28"/>
  <c r="DET51" i="28"/>
  <c r="DES51" i="28"/>
  <c r="DER51" i="28"/>
  <c r="DEQ51" i="28"/>
  <c r="DEP51" i="28"/>
  <c r="DEO51" i="28"/>
  <c r="DEN51" i="28"/>
  <c r="DEM51" i="28"/>
  <c r="DEL51" i="28"/>
  <c r="DEK51" i="28"/>
  <c r="DEJ51" i="28"/>
  <c r="DEI51" i="28"/>
  <c r="DEH51" i="28"/>
  <c r="DEG51" i="28"/>
  <c r="DEF51" i="28"/>
  <c r="DEE51" i="28"/>
  <c r="DED51" i="28"/>
  <c r="DEC51" i="28"/>
  <c r="DEB51" i="28"/>
  <c r="DEA51" i="28"/>
  <c r="DDZ51" i="28"/>
  <c r="DDY51" i="28"/>
  <c r="DDX51" i="28"/>
  <c r="DDW51" i="28"/>
  <c r="DDV51" i="28"/>
  <c r="DDU51" i="28"/>
  <c r="DDT51" i="28"/>
  <c r="DDS51" i="28"/>
  <c r="DDR51" i="28"/>
  <c r="DDQ51" i="28"/>
  <c r="DDP51" i="28"/>
  <c r="DDO51" i="28"/>
  <c r="DDN51" i="28"/>
  <c r="DDM51" i="28"/>
  <c r="DDL51" i="28"/>
  <c r="DDK51" i="28"/>
  <c r="DDJ51" i="28"/>
  <c r="DDI51" i="28"/>
  <c r="DDH51" i="28"/>
  <c r="DDG51" i="28"/>
  <c r="DDF51" i="28"/>
  <c r="DDE51" i="28"/>
  <c r="DDD51" i="28"/>
  <c r="DDC51" i="28"/>
  <c r="DDB51" i="28"/>
  <c r="DDA51" i="28"/>
  <c r="DCZ51" i="28"/>
  <c r="DCY51" i="28"/>
  <c r="DCX51" i="28"/>
  <c r="DCW51" i="28"/>
  <c r="DCV51" i="28"/>
  <c r="DCU51" i="28"/>
  <c r="DCT51" i="28"/>
  <c r="DCS51" i="28"/>
  <c r="DCR51" i="28"/>
  <c r="DCQ51" i="28"/>
  <c r="DCP51" i="28"/>
  <c r="DCO51" i="28"/>
  <c r="DCN51" i="28"/>
  <c r="DCM51" i="28"/>
  <c r="DCL51" i="28"/>
  <c r="DCK51" i="28"/>
  <c r="DCJ51" i="28"/>
  <c r="DCI51" i="28"/>
  <c r="DCH51" i="28"/>
  <c r="DCG51" i="28"/>
  <c r="DCF51" i="28"/>
  <c r="DCE51" i="28"/>
  <c r="DCD51" i="28"/>
  <c r="DCC51" i="28"/>
  <c r="DCB51" i="28"/>
  <c r="DCA51" i="28"/>
  <c r="DBZ51" i="28"/>
  <c r="DBY51" i="28"/>
  <c r="DBX51" i="28"/>
  <c r="DBW51" i="28"/>
  <c r="DBV51" i="28"/>
  <c r="DBU51" i="28"/>
  <c r="DBT51" i="28"/>
  <c r="DBS51" i="28"/>
  <c r="DBR51" i="28"/>
  <c r="DBQ51" i="28"/>
  <c r="DBP51" i="28"/>
  <c r="DBO51" i="28"/>
  <c r="DBN51" i="28"/>
  <c r="DBM51" i="28"/>
  <c r="DBL51" i="28"/>
  <c r="DBK51" i="28"/>
  <c r="DBJ51" i="28"/>
  <c r="DBI51" i="28"/>
  <c r="DBH51" i="28"/>
  <c r="DBG51" i="28"/>
  <c r="DBF51" i="28"/>
  <c r="DBE51" i="28"/>
  <c r="DBD51" i="28"/>
  <c r="DBC51" i="28"/>
  <c r="DBB51" i="28"/>
  <c r="DBA51" i="28"/>
  <c r="DAZ51" i="28"/>
  <c r="DAY51" i="28"/>
  <c r="DAX51" i="28"/>
  <c r="DAW51" i="28"/>
  <c r="DAV51" i="28"/>
  <c r="DAU51" i="28"/>
  <c r="DAT51" i="28"/>
  <c r="DAS51" i="28"/>
  <c r="DAR51" i="28"/>
  <c r="DAQ51" i="28"/>
  <c r="DAP51" i="28"/>
  <c r="DAO51" i="28"/>
  <c r="DAN51" i="28"/>
  <c r="DAM51" i="28"/>
  <c r="DAL51" i="28"/>
  <c r="DAK51" i="28"/>
  <c r="DAJ51" i="28"/>
  <c r="DAI51" i="28"/>
  <c r="DAH51" i="28"/>
  <c r="DAG51" i="28"/>
  <c r="DAF51" i="28"/>
  <c r="DAE51" i="28"/>
  <c r="DAD51" i="28"/>
  <c r="DAC51" i="28"/>
  <c r="DAB51" i="28"/>
  <c r="DAA51" i="28"/>
  <c r="CZZ51" i="28"/>
  <c r="CZY51" i="28"/>
  <c r="CZX51" i="28"/>
  <c r="CZW51" i="28"/>
  <c r="CZV51" i="28"/>
  <c r="CZU51" i="28"/>
  <c r="CZT51" i="28"/>
  <c r="CZS51" i="28"/>
  <c r="CZR51" i="28"/>
  <c r="CZQ51" i="28"/>
  <c r="CZP51" i="28"/>
  <c r="CZO51" i="28"/>
  <c r="CZN51" i="28"/>
  <c r="CZM51" i="28"/>
  <c r="CZL51" i="28"/>
  <c r="CZK51" i="28"/>
  <c r="CZJ51" i="28"/>
  <c r="CZI51" i="28"/>
  <c r="CZH51" i="28"/>
  <c r="CZG51" i="28"/>
  <c r="CZF51" i="28"/>
  <c r="CZE51" i="28"/>
  <c r="CZD51" i="28"/>
  <c r="CZC51" i="28"/>
  <c r="CZB51" i="28"/>
  <c r="CZA51" i="28"/>
  <c r="CYZ51" i="28"/>
  <c r="CYY51" i="28"/>
  <c r="CYX51" i="28"/>
  <c r="CYW51" i="28"/>
  <c r="CYV51" i="28"/>
  <c r="CYU51" i="28"/>
  <c r="CYT51" i="28"/>
  <c r="CYS51" i="28"/>
  <c r="CYR51" i="28"/>
  <c r="CYQ51" i="28"/>
  <c r="CYP51" i="28"/>
  <c r="CYO51" i="28"/>
  <c r="CYN51" i="28"/>
  <c r="CYM51" i="28"/>
  <c r="CYL51" i="28"/>
  <c r="CYK51" i="28"/>
  <c r="CYJ51" i="28"/>
  <c r="CYI51" i="28"/>
  <c r="CYH51" i="28"/>
  <c r="CYG51" i="28"/>
  <c r="CYF51" i="28"/>
  <c r="CYE51" i="28"/>
  <c r="CYD51" i="28"/>
  <c r="CYC51" i="28"/>
  <c r="CYB51" i="28"/>
  <c r="CYA51" i="28"/>
  <c r="CXZ51" i="28"/>
  <c r="CXY51" i="28"/>
  <c r="CXX51" i="28"/>
  <c r="CXW51" i="28"/>
  <c r="CXV51" i="28"/>
  <c r="CXU51" i="28"/>
  <c r="CXT51" i="28"/>
  <c r="CXS51" i="28"/>
  <c r="CXR51" i="28"/>
  <c r="CXQ51" i="28"/>
  <c r="CXP51" i="28"/>
  <c r="CXO51" i="28"/>
  <c r="CXN51" i="28"/>
  <c r="CXM51" i="28"/>
  <c r="CXL51" i="28"/>
  <c r="CXK51" i="28"/>
  <c r="CXJ51" i="28"/>
  <c r="CXI51" i="28"/>
  <c r="CXH51" i="28"/>
  <c r="CXG51" i="28"/>
  <c r="CXF51" i="28"/>
  <c r="CXE51" i="28"/>
  <c r="CXD51" i="28"/>
  <c r="CXC51" i="28"/>
  <c r="CXB51" i="28"/>
  <c r="CXA51" i="28"/>
  <c r="CWZ51" i="28"/>
  <c r="CWY51" i="28"/>
  <c r="CWX51" i="28"/>
  <c r="CWW51" i="28"/>
  <c r="CWV51" i="28"/>
  <c r="CWU51" i="28"/>
  <c r="CWT51" i="28"/>
  <c r="CWS51" i="28"/>
  <c r="CWR51" i="28"/>
  <c r="CWQ51" i="28"/>
  <c r="CWP51" i="28"/>
  <c r="CWO51" i="28"/>
  <c r="CWN51" i="28"/>
  <c r="CWM51" i="28"/>
  <c r="CWL51" i="28"/>
  <c r="CWK51" i="28"/>
  <c r="CWJ51" i="28"/>
  <c r="CWI51" i="28"/>
  <c r="CWH51" i="28"/>
  <c r="CWG51" i="28"/>
  <c r="CWF51" i="28"/>
  <c r="CWE51" i="28"/>
  <c r="CWD51" i="28"/>
  <c r="CWC51" i="28"/>
  <c r="CWB51" i="28"/>
  <c r="CWA51" i="28"/>
  <c r="CVZ51" i="28"/>
  <c r="CVY51" i="28"/>
  <c r="CVX51" i="28"/>
  <c r="CVW51" i="28"/>
  <c r="CVV51" i="28"/>
  <c r="CVU51" i="28"/>
  <c r="CVT51" i="28"/>
  <c r="CVS51" i="28"/>
  <c r="CVR51" i="28"/>
  <c r="CVQ51" i="28"/>
  <c r="CVP51" i="28"/>
  <c r="CVO51" i="28"/>
  <c r="CVN51" i="28"/>
  <c r="CVM51" i="28"/>
  <c r="CVL51" i="28"/>
  <c r="CVK51" i="28"/>
  <c r="CVJ51" i="28"/>
  <c r="CVI51" i="28"/>
  <c r="CVH51" i="28"/>
  <c r="CVG51" i="28"/>
  <c r="CVF51" i="28"/>
  <c r="CVE51" i="28"/>
  <c r="CVD51" i="28"/>
  <c r="CVC51" i="28"/>
  <c r="CVB51" i="28"/>
  <c r="CVA51" i="28"/>
  <c r="CUZ51" i="28"/>
  <c r="CUY51" i="28"/>
  <c r="CUX51" i="28"/>
  <c r="CUW51" i="28"/>
  <c r="CUV51" i="28"/>
  <c r="CUU51" i="28"/>
  <c r="CUT51" i="28"/>
  <c r="CUS51" i="28"/>
  <c r="CUR51" i="28"/>
  <c r="CUQ51" i="28"/>
  <c r="CUP51" i="28"/>
  <c r="CUO51" i="28"/>
  <c r="CUN51" i="28"/>
  <c r="CUM51" i="28"/>
  <c r="CUL51" i="28"/>
  <c r="CUK51" i="28"/>
  <c r="CUJ51" i="28"/>
  <c r="CUI51" i="28"/>
  <c r="CUH51" i="28"/>
  <c r="CUG51" i="28"/>
  <c r="CUF51" i="28"/>
  <c r="CUE51" i="28"/>
  <c r="CUD51" i="28"/>
  <c r="CUC51" i="28"/>
  <c r="CUB51" i="28"/>
  <c r="CUA51" i="28"/>
  <c r="CTZ51" i="28"/>
  <c r="CTY51" i="28"/>
  <c r="CTX51" i="28"/>
  <c r="CTW51" i="28"/>
  <c r="CTV51" i="28"/>
  <c r="CTU51" i="28"/>
  <c r="CTT51" i="28"/>
  <c r="CTS51" i="28"/>
  <c r="CTR51" i="28"/>
  <c r="CTQ51" i="28"/>
  <c r="CTP51" i="28"/>
  <c r="CTO51" i="28"/>
  <c r="CTN51" i="28"/>
  <c r="CTM51" i="28"/>
  <c r="CTL51" i="28"/>
  <c r="CTK51" i="28"/>
  <c r="CTJ51" i="28"/>
  <c r="CTI51" i="28"/>
  <c r="CTH51" i="28"/>
  <c r="CTG51" i="28"/>
  <c r="CTF51" i="28"/>
  <c r="CTE51" i="28"/>
  <c r="CTD51" i="28"/>
  <c r="CTC51" i="28"/>
  <c r="CTB51" i="28"/>
  <c r="CTA51" i="28"/>
  <c r="CSZ51" i="28"/>
  <c r="CSY51" i="28"/>
  <c r="CSX51" i="28"/>
  <c r="CSW51" i="28"/>
  <c r="CSV51" i="28"/>
  <c r="CSU51" i="28"/>
  <c r="CST51" i="28"/>
  <c r="CSS51" i="28"/>
  <c r="CSR51" i="28"/>
  <c r="CSQ51" i="28"/>
  <c r="CSP51" i="28"/>
  <c r="CSO51" i="28"/>
  <c r="CSN51" i="28"/>
  <c r="CSM51" i="28"/>
  <c r="CSL51" i="28"/>
  <c r="CSK51" i="28"/>
  <c r="CSJ51" i="28"/>
  <c r="CSI51" i="28"/>
  <c r="CSH51" i="28"/>
  <c r="CSG51" i="28"/>
  <c r="CSF51" i="28"/>
  <c r="CSE51" i="28"/>
  <c r="CSD51" i="28"/>
  <c r="CSC51" i="28"/>
  <c r="CSB51" i="28"/>
  <c r="CSA51" i="28"/>
  <c r="CRZ51" i="28"/>
  <c r="CRY51" i="28"/>
  <c r="CRX51" i="28"/>
  <c r="CRW51" i="28"/>
  <c r="CRV51" i="28"/>
  <c r="CRU51" i="28"/>
  <c r="CRT51" i="28"/>
  <c r="CRS51" i="28"/>
  <c r="CRR51" i="28"/>
  <c r="CRQ51" i="28"/>
  <c r="CRP51" i="28"/>
  <c r="CRO51" i="28"/>
  <c r="CRN51" i="28"/>
  <c r="CRM51" i="28"/>
  <c r="CRL51" i="28"/>
  <c r="CRK51" i="28"/>
  <c r="CRJ51" i="28"/>
  <c r="CRI51" i="28"/>
  <c r="CRH51" i="28"/>
  <c r="CRG51" i="28"/>
  <c r="CRF51" i="28"/>
  <c r="CRE51" i="28"/>
  <c r="CRD51" i="28"/>
  <c r="CRC51" i="28"/>
  <c r="CRB51" i="28"/>
  <c r="CRA51" i="28"/>
  <c r="CQZ51" i="28"/>
  <c r="CQY51" i="28"/>
  <c r="CQX51" i="28"/>
  <c r="CQW51" i="28"/>
  <c r="CQV51" i="28"/>
  <c r="CQU51" i="28"/>
  <c r="CQT51" i="28"/>
  <c r="CQS51" i="28"/>
  <c r="CQR51" i="28"/>
  <c r="CQQ51" i="28"/>
  <c r="CQP51" i="28"/>
  <c r="CQO51" i="28"/>
  <c r="CQN51" i="28"/>
  <c r="CQM51" i="28"/>
  <c r="CQL51" i="28"/>
  <c r="CQK51" i="28"/>
  <c r="CQJ51" i="28"/>
  <c r="CQI51" i="28"/>
  <c r="CQH51" i="28"/>
  <c r="CQG51" i="28"/>
  <c r="CQF51" i="28"/>
  <c r="CQE51" i="28"/>
  <c r="CQD51" i="28"/>
  <c r="CQC51" i="28"/>
  <c r="CQB51" i="28"/>
  <c r="CQA51" i="28"/>
  <c r="CPZ51" i="28"/>
  <c r="CPY51" i="28"/>
  <c r="CPX51" i="28"/>
  <c r="CPW51" i="28"/>
  <c r="CPV51" i="28"/>
  <c r="CPU51" i="28"/>
  <c r="CPT51" i="28"/>
  <c r="CPS51" i="28"/>
  <c r="CPR51" i="28"/>
  <c r="CPQ51" i="28"/>
  <c r="CPP51" i="28"/>
  <c r="CPO51" i="28"/>
  <c r="CPN51" i="28"/>
  <c r="CPM51" i="28"/>
  <c r="CPL51" i="28"/>
  <c r="CPK51" i="28"/>
  <c r="CPJ51" i="28"/>
  <c r="CPI51" i="28"/>
  <c r="CPH51" i="28"/>
  <c r="CPG51" i="28"/>
  <c r="CPF51" i="28"/>
  <c r="CPE51" i="28"/>
  <c r="CPD51" i="28"/>
  <c r="CPC51" i="28"/>
  <c r="CPB51" i="28"/>
  <c r="CPA51" i="28"/>
  <c r="COZ51" i="28"/>
  <c r="COY51" i="28"/>
  <c r="COX51" i="28"/>
  <c r="COW51" i="28"/>
  <c r="COV51" i="28"/>
  <c r="COU51" i="28"/>
  <c r="COT51" i="28"/>
  <c r="COS51" i="28"/>
  <c r="COR51" i="28"/>
  <c r="COQ51" i="28"/>
  <c r="COP51" i="28"/>
  <c r="COO51" i="28"/>
  <c r="CON51" i="28"/>
  <c r="COM51" i="28"/>
  <c r="COL51" i="28"/>
  <c r="COK51" i="28"/>
  <c r="COJ51" i="28"/>
  <c r="COI51" i="28"/>
  <c r="COH51" i="28"/>
  <c r="COG51" i="28"/>
  <c r="COF51" i="28"/>
  <c r="COE51" i="28"/>
  <c r="COD51" i="28"/>
  <c r="COC51" i="28"/>
  <c r="COB51" i="28"/>
  <c r="COA51" i="28"/>
  <c r="CNZ51" i="28"/>
  <c r="CNY51" i="28"/>
  <c r="CNX51" i="28"/>
  <c r="CNW51" i="28"/>
  <c r="CNV51" i="28"/>
  <c r="CNU51" i="28"/>
  <c r="CNT51" i="28"/>
  <c r="CNS51" i="28"/>
  <c r="CNR51" i="28"/>
  <c r="CNQ51" i="28"/>
  <c r="CNP51" i="28"/>
  <c r="CNO51" i="28"/>
  <c r="CNN51" i="28"/>
  <c r="CNM51" i="28"/>
  <c r="CNL51" i="28"/>
  <c r="CNK51" i="28"/>
  <c r="CNJ51" i="28"/>
  <c r="CNI51" i="28"/>
  <c r="CNH51" i="28"/>
  <c r="CNG51" i="28"/>
  <c r="CNF51" i="28"/>
  <c r="CNE51" i="28"/>
  <c r="CND51" i="28"/>
  <c r="CNC51" i="28"/>
  <c r="CNB51" i="28"/>
  <c r="CNA51" i="28"/>
  <c r="CMZ51" i="28"/>
  <c r="CMY51" i="28"/>
  <c r="CMX51" i="28"/>
  <c r="CMW51" i="28"/>
  <c r="CMV51" i="28"/>
  <c r="CMU51" i="28"/>
  <c r="CMT51" i="28"/>
  <c r="CMS51" i="28"/>
  <c r="CMR51" i="28"/>
  <c r="CMQ51" i="28"/>
  <c r="CMP51" i="28"/>
  <c r="CMO51" i="28"/>
  <c r="CMN51" i="28"/>
  <c r="CMM51" i="28"/>
  <c r="CML51" i="28"/>
  <c r="CMK51" i="28"/>
  <c r="CMJ51" i="28"/>
  <c r="CMI51" i="28"/>
  <c r="CMH51" i="28"/>
  <c r="CMG51" i="28"/>
  <c r="CMF51" i="28"/>
  <c r="CME51" i="28"/>
  <c r="CMD51" i="28"/>
  <c r="CMC51" i="28"/>
  <c r="CMB51" i="28"/>
  <c r="CMA51" i="28"/>
  <c r="CLZ51" i="28"/>
  <c r="CLY51" i="28"/>
  <c r="CLX51" i="28"/>
  <c r="CLW51" i="28"/>
  <c r="CLV51" i="28"/>
  <c r="CLU51" i="28"/>
  <c r="CLT51" i="28"/>
  <c r="CLS51" i="28"/>
  <c r="CLR51" i="28"/>
  <c r="CLQ51" i="28"/>
  <c r="CLP51" i="28"/>
  <c r="CLO51" i="28"/>
  <c r="CLN51" i="28"/>
  <c r="CLM51" i="28"/>
  <c r="CLL51" i="28"/>
  <c r="CLK51" i="28"/>
  <c r="CLJ51" i="28"/>
  <c r="CLI51" i="28"/>
  <c r="CLH51" i="28"/>
  <c r="CLG51" i="28"/>
  <c r="CLF51" i="28"/>
  <c r="CLE51" i="28"/>
  <c r="CLD51" i="28"/>
  <c r="CLC51" i="28"/>
  <c r="CLB51" i="28"/>
  <c r="CLA51" i="28"/>
  <c r="CKZ51" i="28"/>
  <c r="CKY51" i="28"/>
  <c r="CKX51" i="28"/>
  <c r="CKW51" i="28"/>
  <c r="CKV51" i="28"/>
  <c r="CKU51" i="28"/>
  <c r="CKT51" i="28"/>
  <c r="CKS51" i="28"/>
  <c r="CKR51" i="28"/>
  <c r="CKQ51" i="28"/>
  <c r="CKP51" i="28"/>
  <c r="CKO51" i="28"/>
  <c r="CKN51" i="28"/>
  <c r="CKM51" i="28"/>
  <c r="CKL51" i="28"/>
  <c r="CKK51" i="28"/>
  <c r="CKJ51" i="28"/>
  <c r="CKI51" i="28"/>
  <c r="CKH51" i="28"/>
  <c r="CKG51" i="28"/>
  <c r="CKF51" i="28"/>
  <c r="CKE51" i="28"/>
  <c r="CKD51" i="28"/>
  <c r="CKC51" i="28"/>
  <c r="CKB51" i="28"/>
  <c r="CKA51" i="28"/>
  <c r="CJZ51" i="28"/>
  <c r="CJY51" i="28"/>
  <c r="CJX51" i="28"/>
  <c r="CJW51" i="28"/>
  <c r="CJV51" i="28"/>
  <c r="CJU51" i="28"/>
  <c r="CJT51" i="28"/>
  <c r="CJS51" i="28"/>
  <c r="CJR51" i="28"/>
  <c r="CJQ51" i="28"/>
  <c r="CJP51" i="28"/>
  <c r="CJO51" i="28"/>
  <c r="CJN51" i="28"/>
  <c r="CJM51" i="28"/>
  <c r="CJL51" i="28"/>
  <c r="CJK51" i="28"/>
  <c r="CJJ51" i="28"/>
  <c r="CJI51" i="28"/>
  <c r="CJH51" i="28"/>
  <c r="CJG51" i="28"/>
  <c r="CJF51" i="28"/>
  <c r="CJE51" i="28"/>
  <c r="CJD51" i="28"/>
  <c r="CJC51" i="28"/>
  <c r="CJB51" i="28"/>
  <c r="CJA51" i="28"/>
  <c r="CIZ51" i="28"/>
  <c r="CIY51" i="28"/>
  <c r="CIX51" i="28"/>
  <c r="CIW51" i="28"/>
  <c r="CIV51" i="28"/>
  <c r="CIU51" i="28"/>
  <c r="CIT51" i="28"/>
  <c r="CIS51" i="28"/>
  <c r="CIR51" i="28"/>
  <c r="CIQ51" i="28"/>
  <c r="CIP51" i="28"/>
  <c r="CIO51" i="28"/>
  <c r="CIN51" i="28"/>
  <c r="CIM51" i="28"/>
  <c r="CIL51" i="28"/>
  <c r="CIK51" i="28"/>
  <c r="CIJ51" i="28"/>
  <c r="CII51" i="28"/>
  <c r="CIH51" i="28"/>
  <c r="CIG51" i="28"/>
  <c r="CIF51" i="28"/>
  <c r="CIE51" i="28"/>
  <c r="CID51" i="28"/>
  <c r="CIC51" i="28"/>
  <c r="CIB51" i="28"/>
  <c r="CIA51" i="28"/>
  <c r="CHZ51" i="28"/>
  <c r="CHY51" i="28"/>
  <c r="CHX51" i="28"/>
  <c r="CHW51" i="28"/>
  <c r="CHV51" i="28"/>
  <c r="CHU51" i="28"/>
  <c r="CHT51" i="28"/>
  <c r="CHS51" i="28"/>
  <c r="CHR51" i="28"/>
  <c r="CHQ51" i="28"/>
  <c r="CHP51" i="28"/>
  <c r="CHO51" i="28"/>
  <c r="CHN51" i="28"/>
  <c r="CHM51" i="28"/>
  <c r="CHL51" i="28"/>
  <c r="CHK51" i="28"/>
  <c r="CHJ51" i="28"/>
  <c r="CHI51" i="28"/>
  <c r="CHH51" i="28"/>
  <c r="CHG51" i="28"/>
  <c r="CHF51" i="28"/>
  <c r="CHE51" i="28"/>
  <c r="CHD51" i="28"/>
  <c r="CHC51" i="28"/>
  <c r="CHB51" i="28"/>
  <c r="CHA51" i="28"/>
  <c r="CGZ51" i="28"/>
  <c r="CGY51" i="28"/>
  <c r="CGX51" i="28"/>
  <c r="CGW51" i="28"/>
  <c r="CGV51" i="28"/>
  <c r="CGU51" i="28"/>
  <c r="CGT51" i="28"/>
  <c r="CGS51" i="28"/>
  <c r="CGR51" i="28"/>
  <c r="CGQ51" i="28"/>
  <c r="CGP51" i="28"/>
  <c r="CGO51" i="28"/>
  <c r="CGN51" i="28"/>
  <c r="CGM51" i="28"/>
  <c r="CGL51" i="28"/>
  <c r="CGK51" i="28"/>
  <c r="CGJ51" i="28"/>
  <c r="CGI51" i="28"/>
  <c r="CGH51" i="28"/>
  <c r="CGG51" i="28"/>
  <c r="CGF51" i="28"/>
  <c r="CGE51" i="28"/>
  <c r="CGD51" i="28"/>
  <c r="CGC51" i="28"/>
  <c r="CGB51" i="28"/>
  <c r="CGA51" i="28"/>
  <c r="CFZ51" i="28"/>
  <c r="CFY51" i="28"/>
  <c r="CFX51" i="28"/>
  <c r="CFW51" i="28"/>
  <c r="CFV51" i="28"/>
  <c r="CFU51" i="28"/>
  <c r="CFT51" i="28"/>
  <c r="CFS51" i="28"/>
  <c r="CFR51" i="28"/>
  <c r="CFQ51" i="28"/>
  <c r="CFP51" i="28"/>
  <c r="CFO51" i="28"/>
  <c r="CFN51" i="28"/>
  <c r="CFM51" i="28"/>
  <c r="CFL51" i="28"/>
  <c r="CFK51" i="28"/>
  <c r="CFJ51" i="28"/>
  <c r="CFI51" i="28"/>
  <c r="CFH51" i="28"/>
  <c r="CFG51" i="28"/>
  <c r="CFF51" i="28"/>
  <c r="CFE51" i="28"/>
  <c r="CFD51" i="28"/>
  <c r="CFC51" i="28"/>
  <c r="CFB51" i="28"/>
  <c r="CFA51" i="28"/>
  <c r="CEZ51" i="28"/>
  <c r="CEY51" i="28"/>
  <c r="CEX51" i="28"/>
  <c r="CEW51" i="28"/>
  <c r="CEV51" i="28"/>
  <c r="CEU51" i="28"/>
  <c r="CET51" i="28"/>
  <c r="CES51" i="28"/>
  <c r="CER51" i="28"/>
  <c r="CEQ51" i="28"/>
  <c r="CEP51" i="28"/>
  <c r="CEO51" i="28"/>
  <c r="CEN51" i="28"/>
  <c r="CEM51" i="28"/>
  <c r="CEL51" i="28"/>
  <c r="CEK51" i="28"/>
  <c r="CEJ51" i="28"/>
  <c r="CEI51" i="28"/>
  <c r="CEH51" i="28"/>
  <c r="CEG51" i="28"/>
  <c r="CEF51" i="28"/>
  <c r="CEE51" i="28"/>
  <c r="CED51" i="28"/>
  <c r="CEC51" i="28"/>
  <c r="CEB51" i="28"/>
  <c r="CEA51" i="28"/>
  <c r="CDZ51" i="28"/>
  <c r="CDY51" i="28"/>
  <c r="CDX51" i="28"/>
  <c r="CDW51" i="28"/>
  <c r="CDV51" i="28"/>
  <c r="CDU51" i="28"/>
  <c r="CDT51" i="28"/>
  <c r="CDS51" i="28"/>
  <c r="CDR51" i="28"/>
  <c r="CDQ51" i="28"/>
  <c r="CDP51" i="28"/>
  <c r="CDO51" i="28"/>
  <c r="CDN51" i="28"/>
  <c r="CDM51" i="28"/>
  <c r="CDL51" i="28"/>
  <c r="CDK51" i="28"/>
  <c r="CDJ51" i="28"/>
  <c r="CDI51" i="28"/>
  <c r="CDH51" i="28"/>
  <c r="CDG51" i="28"/>
  <c r="CDF51" i="28"/>
  <c r="CDE51" i="28"/>
  <c r="CDD51" i="28"/>
  <c r="CDC51" i="28"/>
  <c r="CDB51" i="28"/>
  <c r="CDA51" i="28"/>
  <c r="CCZ51" i="28"/>
  <c r="CCY51" i="28"/>
  <c r="CCX51" i="28"/>
  <c r="CCW51" i="28"/>
  <c r="CCV51" i="28"/>
  <c r="CCU51" i="28"/>
  <c r="CCT51" i="28"/>
  <c r="CCS51" i="28"/>
  <c r="CCR51" i="28"/>
  <c r="CCQ51" i="28"/>
  <c r="CCP51" i="28"/>
  <c r="CCO51" i="28"/>
  <c r="CCN51" i="28"/>
  <c r="CCM51" i="28"/>
  <c r="CCL51" i="28"/>
  <c r="CCK51" i="28"/>
  <c r="CCJ51" i="28"/>
  <c r="CCI51" i="28"/>
  <c r="CCH51" i="28"/>
  <c r="CCG51" i="28"/>
  <c r="CCF51" i="28"/>
  <c r="CCE51" i="28"/>
  <c r="CCD51" i="28"/>
  <c r="CCC51" i="28"/>
  <c r="CCB51" i="28"/>
  <c r="CCA51" i="28"/>
  <c r="CBZ51" i="28"/>
  <c r="CBY51" i="28"/>
  <c r="CBX51" i="28"/>
  <c r="CBW51" i="28"/>
  <c r="CBV51" i="28"/>
  <c r="CBU51" i="28"/>
  <c r="CBT51" i="28"/>
  <c r="CBS51" i="28"/>
  <c r="CBR51" i="28"/>
  <c r="CBQ51" i="28"/>
  <c r="CBP51" i="28"/>
  <c r="CBO51" i="28"/>
  <c r="CBN51" i="28"/>
  <c r="CBM51" i="28"/>
  <c r="CBL51" i="28"/>
  <c r="CBK51" i="28"/>
  <c r="CBJ51" i="28"/>
  <c r="CBI51" i="28"/>
  <c r="CBH51" i="28"/>
  <c r="CBG51" i="28"/>
  <c r="CBF51" i="28"/>
  <c r="CBE51" i="28"/>
  <c r="CBD51" i="28"/>
  <c r="CBC51" i="28"/>
  <c r="CBB51" i="28"/>
  <c r="CBA51" i="28"/>
  <c r="CAZ51" i="28"/>
  <c r="CAY51" i="28"/>
  <c r="CAX51" i="28"/>
  <c r="CAW51" i="28"/>
  <c r="CAV51" i="28"/>
  <c r="CAU51" i="28"/>
  <c r="CAT51" i="28"/>
  <c r="CAS51" i="28"/>
  <c r="CAR51" i="28"/>
  <c r="CAQ51" i="28"/>
  <c r="CAP51" i="28"/>
  <c r="CAO51" i="28"/>
  <c r="CAN51" i="28"/>
  <c r="CAM51" i="28"/>
  <c r="CAL51" i="28"/>
  <c r="CAK51" i="28"/>
  <c r="CAJ51" i="28"/>
  <c r="CAI51" i="28"/>
  <c r="CAH51" i="28"/>
  <c r="CAG51" i="28"/>
  <c r="CAF51" i="28"/>
  <c r="CAE51" i="28"/>
  <c r="CAD51" i="28"/>
  <c r="CAC51" i="28"/>
  <c r="CAB51" i="28"/>
  <c r="CAA51" i="28"/>
  <c r="BZZ51" i="28"/>
  <c r="BZY51" i="28"/>
  <c r="BZX51" i="28"/>
  <c r="BZW51" i="28"/>
  <c r="BZV51" i="28"/>
  <c r="BZU51" i="28"/>
  <c r="BZT51" i="28"/>
  <c r="BZS51" i="28"/>
  <c r="BZR51" i="28"/>
  <c r="BZQ51" i="28"/>
  <c r="BZP51" i="28"/>
  <c r="BZO51" i="28"/>
  <c r="BZN51" i="28"/>
  <c r="BZM51" i="28"/>
  <c r="BZL51" i="28"/>
  <c r="BZK51" i="28"/>
  <c r="BZJ51" i="28"/>
  <c r="BZI51" i="28"/>
  <c r="BZH51" i="28"/>
  <c r="BZG51" i="28"/>
  <c r="BZF51" i="28"/>
  <c r="BZE51" i="28"/>
  <c r="BZD51" i="28"/>
  <c r="BZC51" i="28"/>
  <c r="BZB51" i="28"/>
  <c r="BZA51" i="28"/>
  <c r="BYZ51" i="28"/>
  <c r="BYY51" i="28"/>
  <c r="BYX51" i="28"/>
  <c r="BYW51" i="28"/>
  <c r="BYV51" i="28"/>
  <c r="BYU51" i="28"/>
  <c r="BYT51" i="28"/>
  <c r="BYS51" i="28"/>
  <c r="BYR51" i="28"/>
  <c r="BYQ51" i="28"/>
  <c r="BYP51" i="28"/>
  <c r="BYO51" i="28"/>
  <c r="BYN51" i="28"/>
  <c r="BYM51" i="28"/>
  <c r="BYL51" i="28"/>
  <c r="BYK51" i="28"/>
  <c r="BYJ51" i="28"/>
  <c r="BYI51" i="28"/>
  <c r="BYH51" i="28"/>
  <c r="BYG51" i="28"/>
  <c r="BYF51" i="28"/>
  <c r="BYE51" i="28"/>
  <c r="BYD51" i="28"/>
  <c r="BYC51" i="28"/>
  <c r="BYB51" i="28"/>
  <c r="BYA51" i="28"/>
  <c r="BXZ51" i="28"/>
  <c r="BXY51" i="28"/>
  <c r="BXX51" i="28"/>
  <c r="BXW51" i="28"/>
  <c r="BXV51" i="28"/>
  <c r="BXU51" i="28"/>
  <c r="BXT51" i="28"/>
  <c r="BXS51" i="28"/>
  <c r="BXR51" i="28"/>
  <c r="BXQ51" i="28"/>
  <c r="BXP51" i="28"/>
  <c r="BXO51" i="28"/>
  <c r="BXN51" i="28"/>
  <c r="BXM51" i="28"/>
  <c r="BXL51" i="28"/>
  <c r="BXK51" i="28"/>
  <c r="BXJ51" i="28"/>
  <c r="BXI51" i="28"/>
  <c r="BXH51" i="28"/>
  <c r="BXG51" i="28"/>
  <c r="BXF51" i="28"/>
  <c r="BXE51" i="28"/>
  <c r="BXD51" i="28"/>
  <c r="BXC51" i="28"/>
  <c r="BXB51" i="28"/>
  <c r="BXA51" i="28"/>
  <c r="BWZ51" i="28"/>
  <c r="BWY51" i="28"/>
  <c r="BWX51" i="28"/>
  <c r="BWW51" i="28"/>
  <c r="BWV51" i="28"/>
  <c r="BWU51" i="28"/>
  <c r="BWT51" i="28"/>
  <c r="BWS51" i="28"/>
  <c r="BWR51" i="28"/>
  <c r="BWQ51" i="28"/>
  <c r="BWP51" i="28"/>
  <c r="BWO51" i="28"/>
  <c r="BWN51" i="28"/>
  <c r="BWM51" i="28"/>
  <c r="BWL51" i="28"/>
  <c r="BWK51" i="28"/>
  <c r="BWJ51" i="28"/>
  <c r="BWI51" i="28"/>
  <c r="BWH51" i="28"/>
  <c r="BWG51" i="28"/>
  <c r="BWF51" i="28"/>
  <c r="BWE51" i="28"/>
  <c r="BWD51" i="28"/>
  <c r="BWC51" i="28"/>
  <c r="BWB51" i="28"/>
  <c r="BWA51" i="28"/>
  <c r="BVZ51" i="28"/>
  <c r="BVY51" i="28"/>
  <c r="BVX51" i="28"/>
  <c r="BVW51" i="28"/>
  <c r="BVV51" i="28"/>
  <c r="BVU51" i="28"/>
  <c r="BVT51" i="28"/>
  <c r="BVS51" i="28"/>
  <c r="BVR51" i="28"/>
  <c r="BVQ51" i="28"/>
  <c r="BVP51" i="28"/>
  <c r="BVO51" i="28"/>
  <c r="BVN51" i="28"/>
  <c r="BVM51" i="28"/>
  <c r="BVL51" i="28"/>
  <c r="BVK51" i="28"/>
  <c r="BVJ51" i="28"/>
  <c r="BVI51" i="28"/>
  <c r="BVH51" i="28"/>
  <c r="BVG51" i="28"/>
  <c r="BVF51" i="28"/>
  <c r="BVE51" i="28"/>
  <c r="BVD51" i="28"/>
  <c r="BVC51" i="28"/>
  <c r="BVB51" i="28"/>
  <c r="BVA51" i="28"/>
  <c r="BUZ51" i="28"/>
  <c r="BUY51" i="28"/>
  <c r="BUX51" i="28"/>
  <c r="BUW51" i="28"/>
  <c r="BUV51" i="28"/>
  <c r="BUU51" i="28"/>
  <c r="BUT51" i="28"/>
  <c r="BUS51" i="28"/>
  <c r="BUR51" i="28"/>
  <c r="BUQ51" i="28"/>
  <c r="BUP51" i="28"/>
  <c r="BUO51" i="28"/>
  <c r="BUN51" i="28"/>
  <c r="BUM51" i="28"/>
  <c r="BUL51" i="28"/>
  <c r="BUK51" i="28"/>
  <c r="BUJ51" i="28"/>
  <c r="BUI51" i="28"/>
  <c r="BUH51" i="28"/>
  <c r="BUG51" i="28"/>
  <c r="BUF51" i="28"/>
  <c r="BUE51" i="28"/>
  <c r="BUD51" i="28"/>
  <c r="BUC51" i="28"/>
  <c r="BUB51" i="28"/>
  <c r="BUA51" i="28"/>
  <c r="BTZ51" i="28"/>
  <c r="BTY51" i="28"/>
  <c r="BTX51" i="28"/>
  <c r="BTW51" i="28"/>
  <c r="BTV51" i="28"/>
  <c r="BTU51" i="28"/>
  <c r="BTT51" i="28"/>
  <c r="BTS51" i="28"/>
  <c r="BTR51" i="28"/>
  <c r="BTQ51" i="28"/>
  <c r="BTP51" i="28"/>
  <c r="BTO51" i="28"/>
  <c r="BTN51" i="28"/>
  <c r="BTM51" i="28"/>
  <c r="BTL51" i="28"/>
  <c r="BTK51" i="28"/>
  <c r="BTJ51" i="28"/>
  <c r="BTI51" i="28"/>
  <c r="BTH51" i="28"/>
  <c r="BTG51" i="28"/>
  <c r="BTF51" i="28"/>
  <c r="BTE51" i="28"/>
  <c r="BTD51" i="28"/>
  <c r="BTC51" i="28"/>
  <c r="BTB51" i="28"/>
  <c r="BTA51" i="28"/>
  <c r="BSZ51" i="28"/>
  <c r="BSY51" i="28"/>
  <c r="BSX51" i="28"/>
  <c r="BSW51" i="28"/>
  <c r="BSV51" i="28"/>
  <c r="BSU51" i="28"/>
  <c r="BST51" i="28"/>
  <c r="BSS51" i="28"/>
  <c r="BSR51" i="28"/>
  <c r="BSQ51" i="28"/>
  <c r="BSP51" i="28"/>
  <c r="BSO51" i="28"/>
  <c r="BSN51" i="28"/>
  <c r="BSM51" i="28"/>
  <c r="BSL51" i="28"/>
  <c r="BSK51" i="28"/>
  <c r="BSJ51" i="28"/>
  <c r="BSI51" i="28"/>
  <c r="BSH51" i="28"/>
  <c r="BSG51" i="28"/>
  <c r="BSF51" i="28"/>
  <c r="BSE51" i="28"/>
  <c r="BSD51" i="28"/>
  <c r="BSC51" i="28"/>
  <c r="BSB51" i="28"/>
  <c r="BSA51" i="28"/>
  <c r="BRZ51" i="28"/>
  <c r="BRY51" i="28"/>
  <c r="BRX51" i="28"/>
  <c r="BRW51" i="28"/>
  <c r="BRV51" i="28"/>
  <c r="BRU51" i="28"/>
  <c r="BRT51" i="28"/>
  <c r="BRS51" i="28"/>
  <c r="BRR51" i="28"/>
  <c r="BRQ51" i="28"/>
  <c r="BRP51" i="28"/>
  <c r="BRO51" i="28"/>
  <c r="BRN51" i="28"/>
  <c r="BRM51" i="28"/>
  <c r="BRL51" i="28"/>
  <c r="BRK51" i="28"/>
  <c r="BRJ51" i="28"/>
  <c r="BRI51" i="28"/>
  <c r="BRH51" i="28"/>
  <c r="BRG51" i="28"/>
  <c r="BRF51" i="28"/>
  <c r="BRE51" i="28"/>
  <c r="BRD51" i="28"/>
  <c r="BRC51" i="28"/>
  <c r="BRB51" i="28"/>
  <c r="BRA51" i="28"/>
  <c r="BQZ51" i="28"/>
  <c r="BQY51" i="28"/>
  <c r="BQX51" i="28"/>
  <c r="BQW51" i="28"/>
  <c r="BQV51" i="28"/>
  <c r="BQU51" i="28"/>
  <c r="BQT51" i="28"/>
  <c r="BQS51" i="28"/>
  <c r="BQR51" i="28"/>
  <c r="BQQ51" i="28"/>
  <c r="BQP51" i="28"/>
  <c r="BQO51" i="28"/>
  <c r="BQN51" i="28"/>
  <c r="BQM51" i="28"/>
  <c r="BQL51" i="28"/>
  <c r="BQK51" i="28"/>
  <c r="BQJ51" i="28"/>
  <c r="BQI51" i="28"/>
  <c r="BQH51" i="28"/>
  <c r="BQG51" i="28"/>
  <c r="BQF51" i="28"/>
  <c r="BQE51" i="28"/>
  <c r="BQD51" i="28"/>
  <c r="BQC51" i="28"/>
  <c r="BQB51" i="28"/>
  <c r="BQA51" i="28"/>
  <c r="BPZ51" i="28"/>
  <c r="BPY51" i="28"/>
  <c r="BPX51" i="28"/>
  <c r="BPW51" i="28"/>
  <c r="BPV51" i="28"/>
  <c r="BPU51" i="28"/>
  <c r="BPT51" i="28"/>
  <c r="BPS51" i="28"/>
  <c r="BPR51" i="28"/>
  <c r="BPQ51" i="28"/>
  <c r="BPP51" i="28"/>
  <c r="BPO51" i="28"/>
  <c r="BPN51" i="28"/>
  <c r="BPM51" i="28"/>
  <c r="BPL51" i="28"/>
  <c r="BPK51" i="28"/>
  <c r="BPJ51" i="28"/>
  <c r="BPI51" i="28"/>
  <c r="BPH51" i="28"/>
  <c r="BPG51" i="28"/>
  <c r="BPF51" i="28"/>
  <c r="BPE51" i="28"/>
  <c r="BPD51" i="28"/>
  <c r="BPC51" i="28"/>
  <c r="BPB51" i="28"/>
  <c r="BPA51" i="28"/>
  <c r="BOZ51" i="28"/>
  <c r="BOY51" i="28"/>
  <c r="BOX51" i="28"/>
  <c r="BOW51" i="28"/>
  <c r="BOV51" i="28"/>
  <c r="BOU51" i="28"/>
  <c r="BOT51" i="28"/>
  <c r="BOS51" i="28"/>
  <c r="BOR51" i="28"/>
  <c r="BOQ51" i="28"/>
  <c r="BOP51" i="28"/>
  <c r="BOO51" i="28"/>
  <c r="BON51" i="28"/>
  <c r="BOM51" i="28"/>
  <c r="BOL51" i="28"/>
  <c r="BOK51" i="28"/>
  <c r="BOJ51" i="28"/>
  <c r="BOI51" i="28"/>
  <c r="BOH51" i="28"/>
  <c r="BOG51" i="28"/>
  <c r="BOF51" i="28"/>
  <c r="BOE51" i="28"/>
  <c r="BOD51" i="28"/>
  <c r="BOC51" i="28"/>
  <c r="BOB51" i="28"/>
  <c r="BOA51" i="28"/>
  <c r="BNZ51" i="28"/>
  <c r="BNY51" i="28"/>
  <c r="BNX51" i="28"/>
  <c r="BNW51" i="28"/>
  <c r="BNV51" i="28"/>
  <c r="BNU51" i="28"/>
  <c r="BNT51" i="28"/>
  <c r="BNS51" i="28"/>
  <c r="BNR51" i="28"/>
  <c r="BNQ51" i="28"/>
  <c r="BNP51" i="28"/>
  <c r="BNO51" i="28"/>
  <c r="BNN51" i="28"/>
  <c r="BNM51" i="28"/>
  <c r="BNL51" i="28"/>
  <c r="BNK51" i="28"/>
  <c r="BNJ51" i="28"/>
  <c r="BNI51" i="28"/>
  <c r="BNH51" i="28"/>
  <c r="BNG51" i="28"/>
  <c r="BNF51" i="28"/>
  <c r="BNE51" i="28"/>
  <c r="BND51" i="28"/>
  <c r="BNC51" i="28"/>
  <c r="BNB51" i="28"/>
  <c r="BNA51" i="28"/>
  <c r="BMZ51" i="28"/>
  <c r="BMY51" i="28"/>
  <c r="BMX51" i="28"/>
  <c r="BMW51" i="28"/>
  <c r="BMV51" i="28"/>
  <c r="BMU51" i="28"/>
  <c r="BMT51" i="28"/>
  <c r="BMS51" i="28"/>
  <c r="BMR51" i="28"/>
  <c r="BMQ51" i="28"/>
  <c r="BMP51" i="28"/>
  <c r="BMO51" i="28"/>
  <c r="BMN51" i="28"/>
  <c r="BMM51" i="28"/>
  <c r="BML51" i="28"/>
  <c r="BMK51" i="28"/>
  <c r="BMJ51" i="28"/>
  <c r="BMI51" i="28"/>
  <c r="BMH51" i="28"/>
  <c r="BMG51" i="28"/>
  <c r="BMF51" i="28"/>
  <c r="BME51" i="28"/>
  <c r="BMD51" i="28"/>
  <c r="BMC51" i="28"/>
  <c r="BMB51" i="28"/>
  <c r="BMA51" i="28"/>
  <c r="BLZ51" i="28"/>
  <c r="BLY51" i="28"/>
  <c r="BLX51" i="28"/>
  <c r="BLW51" i="28"/>
  <c r="BLV51" i="28"/>
  <c r="BLU51" i="28"/>
  <c r="BLT51" i="28"/>
  <c r="BLS51" i="28"/>
  <c r="BLR51" i="28"/>
  <c r="BLQ51" i="28"/>
  <c r="BLP51" i="28"/>
  <c r="BLO51" i="28"/>
  <c r="BLN51" i="28"/>
  <c r="BLM51" i="28"/>
  <c r="BLL51" i="28"/>
  <c r="BLK51" i="28"/>
  <c r="BLJ51" i="28"/>
  <c r="BLI51" i="28"/>
  <c r="BLH51" i="28"/>
  <c r="BLG51" i="28"/>
  <c r="BLF51" i="28"/>
  <c r="BLE51" i="28"/>
  <c r="BLD51" i="28"/>
  <c r="BLC51" i="28"/>
  <c r="BLB51" i="28"/>
  <c r="BLA51" i="28"/>
  <c r="BKZ51" i="28"/>
  <c r="BKY51" i="28"/>
  <c r="BKX51" i="28"/>
  <c r="BKW51" i="28"/>
  <c r="BKV51" i="28"/>
  <c r="BKU51" i="28"/>
  <c r="BKT51" i="28"/>
  <c r="BKS51" i="28"/>
  <c r="BKR51" i="28"/>
  <c r="BKQ51" i="28"/>
  <c r="BKP51" i="28"/>
  <c r="BKO51" i="28"/>
  <c r="BKN51" i="28"/>
  <c r="BKM51" i="28"/>
  <c r="BKL51" i="28"/>
  <c r="BKK51" i="28"/>
  <c r="BKJ51" i="28"/>
  <c r="BKI51" i="28"/>
  <c r="BKH51" i="28"/>
  <c r="BKG51" i="28"/>
  <c r="BKF51" i="28"/>
  <c r="BKE51" i="28"/>
  <c r="BKD51" i="28"/>
  <c r="BKC51" i="28"/>
  <c r="BKB51" i="28"/>
  <c r="BKA51" i="28"/>
  <c r="BJZ51" i="28"/>
  <c r="BJY51" i="28"/>
  <c r="BJX51" i="28"/>
  <c r="BJW51" i="28"/>
  <c r="BJV51" i="28"/>
  <c r="BJU51" i="28"/>
  <c r="BJT51" i="28"/>
  <c r="BJS51" i="28"/>
  <c r="BJR51" i="28"/>
  <c r="BJQ51" i="28"/>
  <c r="BJP51" i="28"/>
  <c r="BJO51" i="28"/>
  <c r="BJN51" i="28"/>
  <c r="BJM51" i="28"/>
  <c r="BJL51" i="28"/>
  <c r="BJK51" i="28"/>
  <c r="BJJ51" i="28"/>
  <c r="BJI51" i="28"/>
  <c r="BJH51" i="28"/>
  <c r="BJG51" i="28"/>
  <c r="BJF51" i="28"/>
  <c r="BJE51" i="28"/>
  <c r="BJD51" i="28"/>
  <c r="BJC51" i="28"/>
  <c r="BJB51" i="28"/>
  <c r="BJA51" i="28"/>
  <c r="BIZ51" i="28"/>
  <c r="BIY51" i="28"/>
  <c r="BIX51" i="28"/>
  <c r="BIW51" i="28"/>
  <c r="BIV51" i="28"/>
  <c r="BIU51" i="28"/>
  <c r="BIT51" i="28"/>
  <c r="BIS51" i="28"/>
  <c r="BIR51" i="28"/>
  <c r="BIQ51" i="28"/>
  <c r="BIP51" i="28"/>
  <c r="BIO51" i="28"/>
  <c r="BIN51" i="28"/>
  <c r="BIM51" i="28"/>
  <c r="BIL51" i="28"/>
  <c r="BIK51" i="28"/>
  <c r="BIJ51" i="28"/>
  <c r="BII51" i="28"/>
  <c r="BIH51" i="28"/>
  <c r="BIG51" i="28"/>
  <c r="BIF51" i="28"/>
  <c r="BIE51" i="28"/>
  <c r="BID51" i="28"/>
  <c r="BIC51" i="28"/>
  <c r="BIB51" i="28"/>
  <c r="BIA51" i="28"/>
  <c r="BHZ51" i="28"/>
  <c r="BHY51" i="28"/>
  <c r="BHX51" i="28"/>
  <c r="BHW51" i="28"/>
  <c r="BHV51" i="28"/>
  <c r="BHU51" i="28"/>
  <c r="BHT51" i="28"/>
  <c r="BHS51" i="28"/>
  <c r="BHR51" i="28"/>
  <c r="BHQ51" i="28"/>
  <c r="BHP51" i="28"/>
  <c r="BHO51" i="28"/>
  <c r="BHN51" i="28"/>
  <c r="BHM51" i="28"/>
  <c r="BHL51" i="28"/>
  <c r="BHK51" i="28"/>
  <c r="BHJ51" i="28"/>
  <c r="BHI51" i="28"/>
  <c r="BHH51" i="28"/>
  <c r="BHG51" i="28"/>
  <c r="BHF51" i="28"/>
  <c r="BHE51" i="28"/>
  <c r="BHD51" i="28"/>
  <c r="BHC51" i="28"/>
  <c r="BHB51" i="28"/>
  <c r="BHA51" i="28"/>
  <c r="BGZ51" i="28"/>
  <c r="BGY51" i="28"/>
  <c r="BGX51" i="28"/>
  <c r="BGW51" i="28"/>
  <c r="BGV51" i="28"/>
  <c r="BGU51" i="28"/>
  <c r="BGT51" i="28"/>
  <c r="BGS51" i="28"/>
  <c r="BGR51" i="28"/>
  <c r="BGQ51" i="28"/>
  <c r="BGP51" i="28"/>
  <c r="BGO51" i="28"/>
  <c r="BGN51" i="28"/>
  <c r="BGM51" i="28"/>
  <c r="BGL51" i="28"/>
  <c r="BGK51" i="28"/>
  <c r="BGJ51" i="28"/>
  <c r="BGI51" i="28"/>
  <c r="BGH51" i="28"/>
  <c r="BGG51" i="28"/>
  <c r="BGF51" i="28"/>
  <c r="BGE51" i="28"/>
  <c r="BGD51" i="28"/>
  <c r="BGC51" i="28"/>
  <c r="BGB51" i="28"/>
  <c r="BGA51" i="28"/>
  <c r="BFZ51" i="28"/>
  <c r="BFY51" i="28"/>
  <c r="BFX51" i="28"/>
  <c r="BFW51" i="28"/>
  <c r="BFV51" i="28"/>
  <c r="BFU51" i="28"/>
  <c r="BFT51" i="28"/>
  <c r="BFS51" i="28"/>
  <c r="BFR51" i="28"/>
  <c r="BFQ51" i="28"/>
  <c r="BFP51" i="28"/>
  <c r="BFO51" i="28"/>
  <c r="BFN51" i="28"/>
  <c r="BFM51" i="28"/>
  <c r="BFL51" i="28"/>
  <c r="BFK51" i="28"/>
  <c r="BFJ51" i="28"/>
  <c r="BFI51" i="28"/>
  <c r="BFH51" i="28"/>
  <c r="BFG51" i="28"/>
  <c r="BFF51" i="28"/>
  <c r="BFE51" i="28"/>
  <c r="BFD51" i="28"/>
  <c r="BFC51" i="28"/>
  <c r="BFB51" i="28"/>
  <c r="BFA51" i="28"/>
  <c r="BEZ51" i="28"/>
  <c r="BEY51" i="28"/>
  <c r="BEX51" i="28"/>
  <c r="BEW51" i="28"/>
  <c r="BEV51" i="28"/>
  <c r="BEU51" i="28"/>
  <c r="BET51" i="28"/>
  <c r="BES51" i="28"/>
  <c r="BER51" i="28"/>
  <c r="BEQ51" i="28"/>
  <c r="BEP51" i="28"/>
  <c r="BEO51" i="28"/>
  <c r="BEN51" i="28"/>
  <c r="BEM51" i="28"/>
  <c r="BEL51" i="28"/>
  <c r="BEK51" i="28"/>
  <c r="BEJ51" i="28"/>
  <c r="BEI51" i="28"/>
  <c r="BEH51" i="28"/>
  <c r="BEG51" i="28"/>
  <c r="BEF51" i="28"/>
  <c r="BEE51" i="28"/>
  <c r="BED51" i="28"/>
  <c r="BEC51" i="28"/>
  <c r="BEB51" i="28"/>
  <c r="BEA51" i="28"/>
  <c r="BDZ51" i="28"/>
  <c r="BDY51" i="28"/>
  <c r="BDX51" i="28"/>
  <c r="BDW51" i="28"/>
  <c r="BDV51" i="28"/>
  <c r="BDU51" i="28"/>
  <c r="BDT51" i="28"/>
  <c r="BDS51" i="28"/>
  <c r="BDR51" i="28"/>
  <c r="BDQ51" i="28"/>
  <c r="BDP51" i="28"/>
  <c r="BDO51" i="28"/>
  <c r="BDN51" i="28"/>
  <c r="BDM51" i="28"/>
  <c r="BDL51" i="28"/>
  <c r="BDK51" i="28"/>
  <c r="BDJ51" i="28"/>
  <c r="BDI51" i="28"/>
  <c r="BDH51" i="28"/>
  <c r="BDG51" i="28"/>
  <c r="BDF51" i="28"/>
  <c r="BDE51" i="28"/>
  <c r="BDD51" i="28"/>
  <c r="BDC51" i="28"/>
  <c r="BDB51" i="28"/>
  <c r="BDA51" i="28"/>
  <c r="BCZ51" i="28"/>
  <c r="BCY51" i="28"/>
  <c r="BCX51" i="28"/>
  <c r="BCW51" i="28"/>
  <c r="BCV51" i="28"/>
  <c r="BCU51" i="28"/>
  <c r="BCT51" i="28"/>
  <c r="BCS51" i="28"/>
  <c r="BCR51" i="28"/>
  <c r="BCQ51" i="28"/>
  <c r="BCP51" i="28"/>
  <c r="BCO51" i="28"/>
  <c r="BCN51" i="28"/>
  <c r="BCM51" i="28"/>
  <c r="BCL51" i="28"/>
  <c r="BCK51" i="28"/>
  <c r="BCJ51" i="28"/>
  <c r="BCI51" i="28"/>
  <c r="BCH51" i="28"/>
  <c r="BCG51" i="28"/>
  <c r="BCF51" i="28"/>
  <c r="BCE51" i="28"/>
  <c r="BCD51" i="28"/>
  <c r="BCC51" i="28"/>
  <c r="BCB51" i="28"/>
  <c r="BCA51" i="28"/>
  <c r="BBZ51" i="28"/>
  <c r="BBY51" i="28"/>
  <c r="BBX51" i="28"/>
  <c r="BBW51" i="28"/>
  <c r="BBV51" i="28"/>
  <c r="BBU51" i="28"/>
  <c r="BBT51" i="28"/>
  <c r="BBS51" i="28"/>
  <c r="BBR51" i="28"/>
  <c r="BBQ51" i="28"/>
  <c r="BBP51" i="28"/>
  <c r="BBO51" i="28"/>
  <c r="BBN51" i="28"/>
  <c r="BBM51" i="28"/>
  <c r="BBL51" i="28"/>
  <c r="BBK51" i="28"/>
  <c r="BBJ51" i="28"/>
  <c r="BBI51" i="28"/>
  <c r="BBH51" i="28"/>
  <c r="BBG51" i="28"/>
  <c r="BBF51" i="28"/>
  <c r="BBE51" i="28"/>
  <c r="BBD51" i="28"/>
  <c r="BBC51" i="28"/>
  <c r="BBB51" i="28"/>
  <c r="BBA51" i="28"/>
  <c r="BAZ51" i="28"/>
  <c r="BAY51" i="28"/>
  <c r="BAX51" i="28"/>
  <c r="BAW51" i="28"/>
  <c r="BAV51" i="28"/>
  <c r="BAU51" i="28"/>
  <c r="BAT51" i="28"/>
  <c r="BAS51" i="28"/>
  <c r="BAR51" i="28"/>
  <c r="BAQ51" i="28"/>
  <c r="BAP51" i="28"/>
  <c r="BAO51" i="28"/>
  <c r="BAN51" i="28"/>
  <c r="BAM51" i="28"/>
  <c r="BAL51" i="28"/>
  <c r="BAK51" i="28"/>
  <c r="BAJ51" i="28"/>
  <c r="BAI51" i="28"/>
  <c r="BAH51" i="28"/>
  <c r="BAG51" i="28"/>
  <c r="BAF51" i="28"/>
  <c r="BAE51" i="28"/>
  <c r="BAD51" i="28"/>
  <c r="BAC51" i="28"/>
  <c r="BAB51" i="28"/>
  <c r="BAA51" i="28"/>
  <c r="AZZ51" i="28"/>
  <c r="AZY51" i="28"/>
  <c r="AZX51" i="28"/>
  <c r="AZW51" i="28"/>
  <c r="AZV51" i="28"/>
  <c r="AZU51" i="28"/>
  <c r="AZT51" i="28"/>
  <c r="AZS51" i="28"/>
  <c r="AZR51" i="28"/>
  <c r="AZQ51" i="28"/>
  <c r="AZP51" i="28"/>
  <c r="AZO51" i="28"/>
  <c r="AZN51" i="28"/>
  <c r="AZM51" i="28"/>
  <c r="AZL51" i="28"/>
  <c r="AZK51" i="28"/>
  <c r="AZJ51" i="28"/>
  <c r="AZI51" i="28"/>
  <c r="AZH51" i="28"/>
  <c r="AZG51" i="28"/>
  <c r="AZF51" i="28"/>
  <c r="AZE51" i="28"/>
  <c r="AZD51" i="28"/>
  <c r="AZC51" i="28"/>
  <c r="AZB51" i="28"/>
  <c r="AZA51" i="28"/>
  <c r="AYZ51" i="28"/>
  <c r="AYY51" i="28"/>
  <c r="AYX51" i="28"/>
  <c r="AYW51" i="28"/>
  <c r="AYV51" i="28"/>
  <c r="AYU51" i="28"/>
  <c r="AYT51" i="28"/>
  <c r="AYS51" i="28"/>
  <c r="AYR51" i="28"/>
  <c r="AYQ51" i="28"/>
  <c r="AYP51" i="28"/>
  <c r="AYO51" i="28"/>
  <c r="AYN51" i="28"/>
  <c r="AYM51" i="28"/>
  <c r="AYL51" i="28"/>
  <c r="AYK51" i="28"/>
  <c r="AYJ51" i="28"/>
  <c r="AYI51" i="28"/>
  <c r="AYH51" i="28"/>
  <c r="AYG51" i="28"/>
  <c r="AYF51" i="28"/>
  <c r="AYE51" i="28"/>
  <c r="AYD51" i="28"/>
  <c r="AYC51" i="28"/>
  <c r="AYB51" i="28"/>
  <c r="AYA51" i="28"/>
  <c r="AXZ51" i="28"/>
  <c r="AXY51" i="28"/>
  <c r="AXX51" i="28"/>
  <c r="AXW51" i="28"/>
  <c r="AXV51" i="28"/>
  <c r="AXU51" i="28"/>
  <c r="AXT51" i="28"/>
  <c r="AXS51" i="28"/>
  <c r="AXR51" i="28"/>
  <c r="AXQ51" i="28"/>
  <c r="AXP51" i="28"/>
  <c r="AXO51" i="28"/>
  <c r="AXN51" i="28"/>
  <c r="AXM51" i="28"/>
  <c r="AXL51" i="28"/>
  <c r="AXK51" i="28"/>
  <c r="AXJ51" i="28"/>
  <c r="AXI51" i="28"/>
  <c r="AXH51" i="28"/>
  <c r="AXG51" i="28"/>
  <c r="AXF51" i="28"/>
  <c r="AXE51" i="28"/>
  <c r="AXD51" i="28"/>
  <c r="AXC51" i="28"/>
  <c r="AXB51" i="28"/>
  <c r="AXA51" i="28"/>
  <c r="AWZ51" i="28"/>
  <c r="AWY51" i="28"/>
  <c r="AWX51" i="28"/>
  <c r="AWW51" i="28"/>
  <c r="AWV51" i="28"/>
  <c r="AWU51" i="28"/>
  <c r="AWT51" i="28"/>
  <c r="AWS51" i="28"/>
  <c r="AWR51" i="28"/>
  <c r="AWQ51" i="28"/>
  <c r="AWP51" i="28"/>
  <c r="AWO51" i="28"/>
  <c r="AWN51" i="28"/>
  <c r="AWM51" i="28"/>
  <c r="AWL51" i="28"/>
  <c r="AWK51" i="28"/>
  <c r="AWJ51" i="28"/>
  <c r="AWI51" i="28"/>
  <c r="AWH51" i="28"/>
  <c r="AWG51" i="28"/>
  <c r="AWF51" i="28"/>
  <c r="AWE51" i="28"/>
  <c r="AWD51" i="28"/>
  <c r="AWC51" i="28"/>
  <c r="AWB51" i="28"/>
  <c r="AWA51" i="28"/>
  <c r="AVZ51" i="28"/>
  <c r="AVY51" i="28"/>
  <c r="AVX51" i="28"/>
  <c r="AVW51" i="28"/>
  <c r="AVV51" i="28"/>
  <c r="AVU51" i="28"/>
  <c r="AVT51" i="28"/>
  <c r="AVS51" i="28"/>
  <c r="AVR51" i="28"/>
  <c r="AVQ51" i="28"/>
  <c r="AVP51" i="28"/>
  <c r="AVO51" i="28"/>
  <c r="AVN51" i="28"/>
  <c r="AVM51" i="28"/>
  <c r="AVL51" i="28"/>
  <c r="AVK51" i="28"/>
  <c r="AVJ51" i="28"/>
  <c r="AVI51" i="28"/>
  <c r="AVH51" i="28"/>
  <c r="AVG51" i="28"/>
  <c r="AVF51" i="28"/>
  <c r="AVE51" i="28"/>
  <c r="AVD51" i="28"/>
  <c r="AVC51" i="28"/>
  <c r="AVB51" i="28"/>
  <c r="AVA51" i="28"/>
  <c r="AUZ51" i="28"/>
  <c r="AUY51" i="28"/>
  <c r="AUX51" i="28"/>
  <c r="AUW51" i="28"/>
  <c r="AUV51" i="28"/>
  <c r="AUU51" i="28"/>
  <c r="AUT51" i="28"/>
  <c r="AUS51" i="28"/>
  <c r="AUR51" i="28"/>
  <c r="AUQ51" i="28"/>
  <c r="AUP51" i="28"/>
  <c r="AUO51" i="28"/>
  <c r="AUN51" i="28"/>
  <c r="AUM51" i="28"/>
  <c r="AUL51" i="28"/>
  <c r="AUK51" i="28"/>
  <c r="AUJ51" i="28"/>
  <c r="AUI51" i="28"/>
  <c r="AUH51" i="28"/>
  <c r="AUG51" i="28"/>
  <c r="AUF51" i="28"/>
  <c r="AUE51" i="28"/>
  <c r="AUD51" i="28"/>
  <c r="AUC51" i="28"/>
  <c r="AUB51" i="28"/>
  <c r="AUA51" i="28"/>
  <c r="ATZ51" i="28"/>
  <c r="ATY51" i="28"/>
  <c r="ATX51" i="28"/>
  <c r="ATW51" i="28"/>
  <c r="ATV51" i="28"/>
  <c r="ATU51" i="28"/>
  <c r="ATT51" i="28"/>
  <c r="ATS51" i="28"/>
  <c r="ATR51" i="28"/>
  <c r="ATQ51" i="28"/>
  <c r="ATP51" i="28"/>
  <c r="ATO51" i="28"/>
  <c r="ATN51" i="28"/>
  <c r="ATM51" i="28"/>
  <c r="ATL51" i="28"/>
  <c r="ATK51" i="28"/>
  <c r="ATJ51" i="28"/>
  <c r="ATI51" i="28"/>
  <c r="ATH51" i="28"/>
  <c r="ATG51" i="28"/>
  <c r="ATF51" i="28"/>
  <c r="ATE51" i="28"/>
  <c r="ATD51" i="28"/>
  <c r="ATC51" i="28"/>
  <c r="ATB51" i="28"/>
  <c r="ATA51" i="28"/>
  <c r="ASZ51" i="28"/>
  <c r="ASY51" i="28"/>
  <c r="ASX51" i="28"/>
  <c r="ASW51" i="28"/>
  <c r="ASV51" i="28"/>
  <c r="ASU51" i="28"/>
  <c r="AST51" i="28"/>
  <c r="ASS51" i="28"/>
  <c r="ASR51" i="28"/>
  <c r="ASQ51" i="28"/>
  <c r="ASP51" i="28"/>
  <c r="ASO51" i="28"/>
  <c r="ASN51" i="28"/>
  <c r="ASM51" i="28"/>
  <c r="ASL51" i="28"/>
  <c r="ASK51" i="28"/>
  <c r="ASJ51" i="28"/>
  <c r="ASI51" i="28"/>
  <c r="ASH51" i="28"/>
  <c r="ASG51" i="28"/>
  <c r="ASF51" i="28"/>
  <c r="ASE51" i="28"/>
  <c r="ASD51" i="28"/>
  <c r="ASC51" i="28"/>
  <c r="ASB51" i="28"/>
  <c r="ASA51" i="28"/>
  <c r="ARZ51" i="28"/>
  <c r="ARY51" i="28"/>
  <c r="ARX51" i="28"/>
  <c r="ARW51" i="28"/>
  <c r="ARV51" i="28"/>
  <c r="ARU51" i="28"/>
  <c r="ART51" i="28"/>
  <c r="ARS51" i="28"/>
  <c r="ARR51" i="28"/>
  <c r="ARQ51" i="28"/>
  <c r="ARP51" i="28"/>
  <c r="ARO51" i="28"/>
  <c r="ARN51" i="28"/>
  <c r="ARM51" i="28"/>
  <c r="ARL51" i="28"/>
  <c r="ARK51" i="28"/>
  <c r="ARJ51" i="28"/>
  <c r="ARI51" i="28"/>
  <c r="ARH51" i="28"/>
  <c r="ARG51" i="28"/>
  <c r="ARF51" i="28"/>
  <c r="ARE51" i="28"/>
  <c r="ARD51" i="28"/>
  <c r="ARC51" i="28"/>
  <c r="ARB51" i="28"/>
  <c r="ARA51" i="28"/>
  <c r="AQZ51" i="28"/>
  <c r="AQY51" i="28"/>
  <c r="AQX51" i="28"/>
  <c r="AQW51" i="28"/>
  <c r="AQV51" i="28"/>
  <c r="AQU51" i="28"/>
  <c r="AQT51" i="28"/>
  <c r="AQS51" i="28"/>
  <c r="AQR51" i="28"/>
  <c r="AQQ51" i="28"/>
  <c r="AQP51" i="28"/>
  <c r="AQO51" i="28"/>
  <c r="AQN51" i="28"/>
  <c r="AQM51" i="28"/>
  <c r="AQL51" i="28"/>
  <c r="AQK51" i="28"/>
  <c r="AQJ51" i="28"/>
  <c r="AQI51" i="28"/>
  <c r="AQH51" i="28"/>
  <c r="AQG51" i="28"/>
  <c r="AQF51" i="28"/>
  <c r="AQE51" i="28"/>
  <c r="AQD51" i="28"/>
  <c r="AQC51" i="28"/>
  <c r="AQB51" i="28"/>
  <c r="AQA51" i="28"/>
  <c r="APZ51" i="28"/>
  <c r="APY51" i="28"/>
  <c r="APX51" i="28"/>
  <c r="APW51" i="28"/>
  <c r="APV51" i="28"/>
  <c r="APU51" i="28"/>
  <c r="APT51" i="28"/>
  <c r="APS51" i="28"/>
  <c r="APR51" i="28"/>
  <c r="APQ51" i="28"/>
  <c r="APP51" i="28"/>
  <c r="APO51" i="28"/>
  <c r="APN51" i="28"/>
  <c r="APM51" i="28"/>
  <c r="APL51" i="28"/>
  <c r="APK51" i="28"/>
  <c r="APJ51" i="28"/>
  <c r="API51" i="28"/>
  <c r="APH51" i="28"/>
  <c r="APG51" i="28"/>
  <c r="APF51" i="28"/>
  <c r="APE51" i="28"/>
  <c r="APD51" i="28"/>
  <c r="APC51" i="28"/>
  <c r="APB51" i="28"/>
  <c r="APA51" i="28"/>
  <c r="AOZ51" i="28"/>
  <c r="AOY51" i="28"/>
  <c r="AOX51" i="28"/>
  <c r="AOW51" i="28"/>
  <c r="AOV51" i="28"/>
  <c r="AOU51" i="28"/>
  <c r="AOT51" i="28"/>
  <c r="AOS51" i="28"/>
  <c r="AOR51" i="28"/>
  <c r="AOQ51" i="28"/>
  <c r="AOP51" i="28"/>
  <c r="AOO51" i="28"/>
  <c r="AON51" i="28"/>
  <c r="AOM51" i="28"/>
  <c r="AOL51" i="28"/>
  <c r="AOK51" i="28"/>
  <c r="AOJ51" i="28"/>
  <c r="AOI51" i="28"/>
  <c r="AOH51" i="28"/>
  <c r="AOG51" i="28"/>
  <c r="AOF51" i="28"/>
  <c r="AOE51" i="28"/>
  <c r="AOD51" i="28"/>
  <c r="AOC51" i="28"/>
  <c r="AOB51" i="28"/>
  <c r="AOA51" i="28"/>
  <c r="ANZ51" i="28"/>
  <c r="ANY51" i="28"/>
  <c r="ANX51" i="28"/>
  <c r="ANW51" i="28"/>
  <c r="ANV51" i="28"/>
  <c r="ANU51" i="28"/>
  <c r="ANT51" i="28"/>
  <c r="ANS51" i="28"/>
  <c r="ANR51" i="28"/>
  <c r="ANQ51" i="28"/>
  <c r="ANP51" i="28"/>
  <c r="ANO51" i="28"/>
  <c r="ANN51" i="28"/>
  <c r="ANM51" i="28"/>
  <c r="ANL51" i="28"/>
  <c r="ANK51" i="28"/>
  <c r="ANJ51" i="28"/>
  <c r="ANI51" i="28"/>
  <c r="ANH51" i="28"/>
  <c r="ANG51" i="28"/>
  <c r="ANF51" i="28"/>
  <c r="ANE51" i="28"/>
  <c r="AND51" i="28"/>
  <c r="ANC51" i="28"/>
  <c r="ANB51" i="28"/>
  <c r="ANA51" i="28"/>
  <c r="AMZ51" i="28"/>
  <c r="AMY51" i="28"/>
  <c r="AMX51" i="28"/>
  <c r="AMW51" i="28"/>
  <c r="AMV51" i="28"/>
  <c r="AMU51" i="28"/>
  <c r="AMT51" i="28"/>
  <c r="AMS51" i="28"/>
  <c r="AMR51" i="28"/>
  <c r="AMQ51" i="28"/>
  <c r="AMP51" i="28"/>
  <c r="AMO51" i="28"/>
  <c r="AMN51" i="28"/>
  <c r="AMM51" i="28"/>
  <c r="AML51" i="28"/>
  <c r="AMK51" i="28"/>
  <c r="AMJ51" i="28"/>
  <c r="AMI51" i="28"/>
  <c r="AMH51" i="28"/>
  <c r="AMG51" i="28"/>
  <c r="AMF51" i="28"/>
  <c r="AME51" i="28"/>
  <c r="AMD51" i="28"/>
  <c r="AMC51" i="28"/>
  <c r="AMB51" i="28"/>
  <c r="AMA51" i="28"/>
  <c r="ALZ51" i="28"/>
  <c r="ALY51" i="28"/>
  <c r="ALX51" i="28"/>
  <c r="ALW51" i="28"/>
  <c r="ALV51" i="28"/>
  <c r="ALU51" i="28"/>
  <c r="ALT51" i="28"/>
  <c r="ALS51" i="28"/>
  <c r="ALR51" i="28"/>
  <c r="ALQ51" i="28"/>
  <c r="ALP51" i="28"/>
  <c r="ALO51" i="28"/>
  <c r="ALN51" i="28"/>
  <c r="ALM51" i="28"/>
  <c r="ALL51" i="28"/>
  <c r="ALK51" i="28"/>
  <c r="ALJ51" i="28"/>
  <c r="ALI51" i="28"/>
  <c r="ALH51" i="28"/>
  <c r="ALG51" i="28"/>
  <c r="ALF51" i="28"/>
  <c r="ALE51" i="28"/>
  <c r="ALD51" i="28"/>
  <c r="ALC51" i="28"/>
  <c r="ALB51" i="28"/>
  <c r="ALA51" i="28"/>
  <c r="AKZ51" i="28"/>
  <c r="AKY51" i="28"/>
  <c r="AKX51" i="28"/>
  <c r="AKW51" i="28"/>
  <c r="AKV51" i="28"/>
  <c r="AKU51" i="28"/>
  <c r="AKT51" i="28"/>
  <c r="AKS51" i="28"/>
  <c r="AKR51" i="28"/>
  <c r="AKQ51" i="28"/>
  <c r="AKP51" i="28"/>
  <c r="AKO51" i="28"/>
  <c r="AKN51" i="28"/>
  <c r="AKM51" i="28"/>
  <c r="AKL51" i="28"/>
  <c r="AKK51" i="28"/>
  <c r="AKJ51" i="28"/>
  <c r="AKI51" i="28"/>
  <c r="AKH51" i="28"/>
  <c r="AKG51" i="28"/>
  <c r="AKF51" i="28"/>
  <c r="AKE51" i="28"/>
  <c r="AKD51" i="28"/>
  <c r="AKC51" i="28"/>
  <c r="AKB51" i="28"/>
  <c r="AKA51" i="28"/>
  <c r="AJZ51" i="28"/>
  <c r="AJY51" i="28"/>
  <c r="AJX51" i="28"/>
  <c r="AJW51" i="28"/>
  <c r="AJV51" i="28"/>
  <c r="AJU51" i="28"/>
  <c r="AJT51" i="28"/>
  <c r="AJS51" i="28"/>
  <c r="AJR51" i="28"/>
  <c r="AJQ51" i="28"/>
  <c r="AJP51" i="28"/>
  <c r="AJO51" i="28"/>
  <c r="AJN51" i="28"/>
  <c r="AJM51" i="28"/>
  <c r="AJL51" i="28"/>
  <c r="AJK51" i="28"/>
  <c r="AJJ51" i="28"/>
  <c r="AJI51" i="28"/>
  <c r="AJH51" i="28"/>
  <c r="AJG51" i="28"/>
  <c r="AJF51" i="28"/>
  <c r="AJE51" i="28"/>
  <c r="AJD51" i="28"/>
  <c r="AJC51" i="28"/>
  <c r="AJB51" i="28"/>
  <c r="AJA51" i="28"/>
  <c r="AIZ51" i="28"/>
  <c r="AIY51" i="28"/>
  <c r="AIX51" i="28"/>
  <c r="AIW51" i="28"/>
  <c r="AIV51" i="28"/>
  <c r="AIU51" i="28"/>
  <c r="AIT51" i="28"/>
  <c r="AIS51" i="28"/>
  <c r="AIR51" i="28"/>
  <c r="AIQ51" i="28"/>
  <c r="AIP51" i="28"/>
  <c r="AIO51" i="28"/>
  <c r="AIN51" i="28"/>
  <c r="AIM51" i="28"/>
  <c r="AIL51" i="28"/>
  <c r="AIK51" i="28"/>
  <c r="AIJ51" i="28"/>
  <c r="AII51" i="28"/>
  <c r="AIH51" i="28"/>
  <c r="AIG51" i="28"/>
  <c r="AIF51" i="28"/>
  <c r="AIE51" i="28"/>
  <c r="AID51" i="28"/>
  <c r="AIC51" i="28"/>
  <c r="AIB51" i="28"/>
  <c r="AIA51" i="28"/>
  <c r="AHZ51" i="28"/>
  <c r="AHY51" i="28"/>
  <c r="AHX51" i="28"/>
  <c r="AHW51" i="28"/>
  <c r="AHV51" i="28"/>
  <c r="AHU51" i="28"/>
  <c r="AHT51" i="28"/>
  <c r="AHS51" i="28"/>
  <c r="AHR51" i="28"/>
  <c r="AHQ51" i="28"/>
  <c r="AHP51" i="28"/>
  <c r="AHO51" i="28"/>
  <c r="AHN51" i="28"/>
  <c r="AHM51" i="28"/>
  <c r="AHL51" i="28"/>
  <c r="AHK51" i="28"/>
  <c r="AHJ51" i="28"/>
  <c r="AHI51" i="28"/>
  <c r="AHH51" i="28"/>
  <c r="AHG51" i="28"/>
  <c r="AHF51" i="28"/>
  <c r="AHE51" i="28"/>
  <c r="AHD51" i="28"/>
  <c r="AHC51" i="28"/>
  <c r="AHB51" i="28"/>
  <c r="AHA51" i="28"/>
  <c r="AGZ51" i="28"/>
  <c r="AGY51" i="28"/>
  <c r="AGX51" i="28"/>
  <c r="AGW51" i="28"/>
  <c r="AGV51" i="28"/>
  <c r="AGU51" i="28"/>
  <c r="AGT51" i="28"/>
  <c r="AGS51" i="28"/>
  <c r="AGR51" i="28"/>
  <c r="AGQ51" i="28"/>
  <c r="AGP51" i="28"/>
  <c r="AGO51" i="28"/>
  <c r="AGN51" i="28"/>
  <c r="AGM51" i="28"/>
  <c r="AGL51" i="28"/>
  <c r="AGK51" i="28"/>
  <c r="AGJ51" i="28"/>
  <c r="AGI51" i="28"/>
  <c r="AGH51" i="28"/>
  <c r="AGG51" i="28"/>
  <c r="AGF51" i="28"/>
  <c r="AGE51" i="28"/>
  <c r="AGD51" i="28"/>
  <c r="AGC51" i="28"/>
  <c r="AGB51" i="28"/>
  <c r="AGA51" i="28"/>
  <c r="AFZ51" i="28"/>
  <c r="AFY51" i="28"/>
  <c r="AFX51" i="28"/>
  <c r="AFW51" i="28"/>
  <c r="AFV51" i="28"/>
  <c r="AFU51" i="28"/>
  <c r="AFT51" i="28"/>
  <c r="AFS51" i="28"/>
  <c r="AFR51" i="28"/>
  <c r="AFQ51" i="28"/>
  <c r="AFP51" i="28"/>
  <c r="AFO51" i="28"/>
  <c r="AFN51" i="28"/>
  <c r="AFM51" i="28"/>
  <c r="AFL51" i="28"/>
  <c r="AFK51" i="28"/>
  <c r="AFJ51" i="28"/>
  <c r="AFI51" i="28"/>
  <c r="AFH51" i="28"/>
  <c r="AFG51" i="28"/>
  <c r="AFF51" i="28"/>
  <c r="AFE51" i="28"/>
  <c r="AFD51" i="28"/>
  <c r="AFC51" i="28"/>
  <c r="AFB51" i="28"/>
  <c r="AFA51" i="28"/>
  <c r="AEZ51" i="28"/>
  <c r="AEY51" i="28"/>
  <c r="AEX51" i="28"/>
  <c r="AEW51" i="28"/>
  <c r="AEV51" i="28"/>
  <c r="AEU51" i="28"/>
  <c r="AET51" i="28"/>
  <c r="AES51" i="28"/>
  <c r="AER51" i="28"/>
  <c r="AEQ51" i="28"/>
  <c r="AEP51" i="28"/>
  <c r="AEO51" i="28"/>
  <c r="AEN51" i="28"/>
  <c r="AEM51" i="28"/>
  <c r="AEL51" i="28"/>
  <c r="AEK51" i="28"/>
  <c r="AEJ51" i="28"/>
  <c r="AEI51" i="28"/>
  <c r="AEH51" i="28"/>
  <c r="AEG51" i="28"/>
  <c r="AEF51" i="28"/>
  <c r="AEE51" i="28"/>
  <c r="AED51" i="28"/>
  <c r="AEC51" i="28"/>
  <c r="AEB51" i="28"/>
  <c r="AEA51" i="28"/>
  <c r="ADZ51" i="28"/>
  <c r="ADY51" i="28"/>
  <c r="ADX51" i="28"/>
  <c r="ADW51" i="28"/>
  <c r="ADV51" i="28"/>
  <c r="ADU51" i="28"/>
  <c r="ADT51" i="28"/>
  <c r="ADS51" i="28"/>
  <c r="ADR51" i="28"/>
  <c r="ADQ51" i="28"/>
  <c r="ADP51" i="28"/>
  <c r="ADO51" i="28"/>
  <c r="ADN51" i="28"/>
  <c r="ADM51" i="28"/>
  <c r="ADL51" i="28"/>
  <c r="ADK51" i="28"/>
  <c r="ADJ51" i="28"/>
  <c r="ADI51" i="28"/>
  <c r="ADH51" i="28"/>
  <c r="ADG51" i="28"/>
  <c r="ADF51" i="28"/>
  <c r="ADE51" i="28"/>
  <c r="ADD51" i="28"/>
  <c r="ADC51" i="28"/>
  <c r="ADB51" i="28"/>
  <c r="ADA51" i="28"/>
  <c r="ACZ51" i="28"/>
  <c r="ACY51" i="28"/>
  <c r="ACX51" i="28"/>
  <c r="ACW51" i="28"/>
  <c r="ACV51" i="28"/>
  <c r="ACU51" i="28"/>
  <c r="ACT51" i="28"/>
  <c r="ACS51" i="28"/>
  <c r="ACR51" i="28"/>
  <c r="ACQ51" i="28"/>
  <c r="ACP51" i="28"/>
  <c r="ACO51" i="28"/>
  <c r="ACN51" i="28"/>
  <c r="ACM51" i="28"/>
  <c r="ACL51" i="28"/>
  <c r="ACK51" i="28"/>
  <c r="ACJ51" i="28"/>
  <c r="ACI51" i="28"/>
  <c r="ACH51" i="28"/>
  <c r="ACG51" i="28"/>
  <c r="ACF51" i="28"/>
  <c r="ACE51" i="28"/>
  <c r="ACD51" i="28"/>
  <c r="ACC51" i="28"/>
  <c r="ACB51" i="28"/>
  <c r="ACA51" i="28"/>
  <c r="ABZ51" i="28"/>
  <c r="ABY51" i="28"/>
  <c r="ABX51" i="28"/>
  <c r="ABW51" i="28"/>
  <c r="ABV51" i="28"/>
  <c r="ABU51" i="28"/>
  <c r="ABT51" i="28"/>
  <c r="ABS51" i="28"/>
  <c r="ABR51" i="28"/>
  <c r="ABQ51" i="28"/>
  <c r="ABP51" i="28"/>
  <c r="ABO51" i="28"/>
  <c r="ABN51" i="28"/>
  <c r="ABM51" i="28"/>
  <c r="ABL51" i="28"/>
  <c r="ABK51" i="28"/>
  <c r="ABJ51" i="28"/>
  <c r="ABI51" i="28"/>
  <c r="ABH51" i="28"/>
  <c r="ABG51" i="28"/>
  <c r="ABF51" i="28"/>
  <c r="ABE51" i="28"/>
  <c r="ABD51" i="28"/>
  <c r="ABC51" i="28"/>
  <c r="ABB51" i="28"/>
  <c r="ABA51" i="28"/>
  <c r="AAZ51" i="28"/>
  <c r="AAY51" i="28"/>
  <c r="AAX51" i="28"/>
  <c r="AAW51" i="28"/>
  <c r="AAV51" i="28"/>
  <c r="AAU51" i="28"/>
  <c r="AAT51" i="28"/>
  <c r="AAS51" i="28"/>
  <c r="AAR51" i="28"/>
  <c r="AAQ51" i="28"/>
  <c r="AAP51" i="28"/>
  <c r="AAO51" i="28"/>
  <c r="AAN51" i="28"/>
  <c r="AAM51" i="28"/>
  <c r="AAL51" i="28"/>
  <c r="AAK51" i="28"/>
  <c r="AAJ51" i="28"/>
  <c r="AAI51" i="28"/>
  <c r="AAH51" i="28"/>
  <c r="AAG51" i="28"/>
  <c r="AAF51" i="28"/>
  <c r="AAE51" i="28"/>
  <c r="AAD51" i="28"/>
  <c r="AAC51" i="28"/>
  <c r="AAB51" i="28"/>
  <c r="AAA51" i="28"/>
  <c r="ZZ51" i="28"/>
  <c r="ZY51" i="28"/>
  <c r="ZX51" i="28"/>
  <c r="ZW51" i="28"/>
  <c r="ZV51" i="28"/>
  <c r="ZU51" i="28"/>
  <c r="ZT51" i="28"/>
  <c r="ZS51" i="28"/>
  <c r="ZR51" i="28"/>
  <c r="ZQ51" i="28"/>
  <c r="ZP51" i="28"/>
  <c r="ZO51" i="28"/>
  <c r="ZN51" i="28"/>
  <c r="ZM51" i="28"/>
  <c r="ZL51" i="28"/>
  <c r="ZK51" i="28"/>
  <c r="ZJ51" i="28"/>
  <c r="ZI51" i="28"/>
  <c r="ZH51" i="28"/>
  <c r="ZG51" i="28"/>
  <c r="ZF51" i="28"/>
  <c r="ZE51" i="28"/>
  <c r="ZD51" i="28"/>
  <c r="ZC51" i="28"/>
  <c r="ZB51" i="28"/>
  <c r="ZA51" i="28"/>
  <c r="YZ51" i="28"/>
  <c r="YY51" i="28"/>
  <c r="YX51" i="28"/>
  <c r="YW51" i="28"/>
  <c r="YV51" i="28"/>
  <c r="YU51" i="28"/>
  <c r="YT51" i="28"/>
  <c r="YS51" i="28"/>
  <c r="YR51" i="28"/>
  <c r="YQ51" i="28"/>
  <c r="YP51" i="28"/>
  <c r="YO51" i="28"/>
  <c r="YN51" i="28"/>
  <c r="YM51" i="28"/>
  <c r="YL51" i="28"/>
  <c r="YK51" i="28"/>
  <c r="YJ51" i="28"/>
  <c r="YI51" i="28"/>
  <c r="YH51" i="28"/>
  <c r="YG51" i="28"/>
  <c r="YF51" i="28"/>
  <c r="YE51" i="28"/>
  <c r="YD51" i="28"/>
  <c r="YC51" i="28"/>
  <c r="YB51" i="28"/>
  <c r="YA51" i="28"/>
  <c r="XZ51" i="28"/>
  <c r="XY51" i="28"/>
  <c r="XX51" i="28"/>
  <c r="XW51" i="28"/>
  <c r="XV51" i="28"/>
  <c r="XU51" i="28"/>
  <c r="XT51" i="28"/>
  <c r="XS51" i="28"/>
  <c r="XR51" i="28"/>
  <c r="XQ51" i="28"/>
  <c r="XP51" i="28"/>
  <c r="XO51" i="28"/>
  <c r="XN51" i="28"/>
  <c r="XM51" i="28"/>
  <c r="XL51" i="28"/>
  <c r="XK51" i="28"/>
  <c r="XJ51" i="28"/>
  <c r="XI51" i="28"/>
  <c r="XH51" i="28"/>
  <c r="XG51" i="28"/>
  <c r="XF51" i="28"/>
  <c r="XE51" i="28"/>
  <c r="XD51" i="28"/>
  <c r="XC51" i="28"/>
  <c r="XB51" i="28"/>
  <c r="XA51" i="28"/>
  <c r="WZ51" i="28"/>
  <c r="WY51" i="28"/>
  <c r="WX51" i="28"/>
  <c r="WW51" i="28"/>
  <c r="WV51" i="28"/>
  <c r="WU51" i="28"/>
  <c r="WT51" i="28"/>
  <c r="WS51" i="28"/>
  <c r="WR51" i="28"/>
  <c r="WQ51" i="28"/>
  <c r="WP51" i="28"/>
  <c r="WO51" i="28"/>
  <c r="WN51" i="28"/>
  <c r="WM51" i="28"/>
  <c r="WL51" i="28"/>
  <c r="WK51" i="28"/>
  <c r="WJ51" i="28"/>
  <c r="WI51" i="28"/>
  <c r="WH51" i="28"/>
  <c r="WG51" i="28"/>
  <c r="WF51" i="28"/>
  <c r="WE51" i="28"/>
  <c r="WD51" i="28"/>
  <c r="WC51" i="28"/>
  <c r="WB51" i="28"/>
  <c r="WA51" i="28"/>
  <c r="VZ51" i="28"/>
  <c r="VY51" i="28"/>
  <c r="VX51" i="28"/>
  <c r="VW51" i="28"/>
  <c r="VV51" i="28"/>
  <c r="VU51" i="28"/>
  <c r="VT51" i="28"/>
  <c r="VS51" i="28"/>
  <c r="VR51" i="28"/>
  <c r="VQ51" i="28"/>
  <c r="VP51" i="28"/>
  <c r="VO51" i="28"/>
  <c r="VN51" i="28"/>
  <c r="VM51" i="28"/>
  <c r="VL51" i="28"/>
  <c r="VK51" i="28"/>
  <c r="VJ51" i="28"/>
  <c r="VI51" i="28"/>
  <c r="VH51" i="28"/>
  <c r="VG51" i="28"/>
  <c r="VF51" i="28"/>
  <c r="VE51" i="28"/>
  <c r="VD51" i="28"/>
  <c r="VC51" i="28"/>
  <c r="VB51" i="28"/>
  <c r="VA51" i="28"/>
  <c r="UZ51" i="28"/>
  <c r="UY51" i="28"/>
  <c r="UX51" i="28"/>
  <c r="UW51" i="28"/>
  <c r="UV51" i="28"/>
  <c r="UU51" i="28"/>
  <c r="UT51" i="28"/>
  <c r="US51" i="28"/>
  <c r="UR51" i="28"/>
  <c r="UQ51" i="28"/>
  <c r="UP51" i="28"/>
  <c r="UO51" i="28"/>
  <c r="UN51" i="28"/>
  <c r="UM51" i="28"/>
  <c r="UL51" i="28"/>
  <c r="UK51" i="28"/>
  <c r="UJ51" i="28"/>
  <c r="UI51" i="28"/>
  <c r="UH51" i="28"/>
  <c r="UG51" i="28"/>
  <c r="UF51" i="28"/>
  <c r="UE51" i="28"/>
  <c r="UD51" i="28"/>
  <c r="UC51" i="28"/>
  <c r="UB51" i="28"/>
  <c r="UA51" i="28"/>
  <c r="TZ51" i="28"/>
  <c r="TY51" i="28"/>
  <c r="TX51" i="28"/>
  <c r="TW51" i="28"/>
  <c r="TV51" i="28"/>
  <c r="TU51" i="28"/>
  <c r="TT51" i="28"/>
  <c r="TS51" i="28"/>
  <c r="TR51" i="28"/>
  <c r="TQ51" i="28"/>
  <c r="TP51" i="28"/>
  <c r="TO51" i="28"/>
  <c r="TN51" i="28"/>
  <c r="TM51" i="28"/>
  <c r="TL51" i="28"/>
  <c r="TK51" i="28"/>
  <c r="TJ51" i="28"/>
  <c r="TI51" i="28"/>
  <c r="TH51" i="28"/>
  <c r="TG51" i="28"/>
  <c r="TF51" i="28"/>
  <c r="TE51" i="28"/>
  <c r="TD51" i="28"/>
  <c r="TC51" i="28"/>
  <c r="TB51" i="28"/>
  <c r="TA51" i="28"/>
  <c r="SZ51" i="28"/>
  <c r="SY51" i="28"/>
  <c r="SX51" i="28"/>
  <c r="SW51" i="28"/>
  <c r="SV51" i="28"/>
  <c r="SU51" i="28"/>
  <c r="ST51" i="28"/>
  <c r="SS51" i="28"/>
  <c r="SR51" i="28"/>
  <c r="SQ51" i="28"/>
  <c r="SP51" i="28"/>
  <c r="SO51" i="28"/>
  <c r="SN51" i="28"/>
  <c r="SM51" i="28"/>
  <c r="SL51" i="28"/>
  <c r="SK51" i="28"/>
  <c r="SJ51" i="28"/>
  <c r="SI51" i="28"/>
  <c r="SH51" i="28"/>
  <c r="SG51" i="28"/>
  <c r="SF51" i="28"/>
  <c r="SE51" i="28"/>
  <c r="SD51" i="28"/>
  <c r="SC51" i="28"/>
  <c r="SB51" i="28"/>
  <c r="SA51" i="28"/>
  <c r="RZ51" i="28"/>
  <c r="RY51" i="28"/>
  <c r="RX51" i="28"/>
  <c r="RW51" i="28"/>
  <c r="RV51" i="28"/>
  <c r="RU51" i="28"/>
  <c r="RT51" i="28"/>
  <c r="RS51" i="28"/>
  <c r="RR51" i="28"/>
  <c r="RQ51" i="28"/>
  <c r="RP51" i="28"/>
  <c r="RO51" i="28"/>
  <c r="RN51" i="28"/>
  <c r="RM51" i="28"/>
  <c r="RL51" i="28"/>
  <c r="RK51" i="28"/>
  <c r="RJ51" i="28"/>
  <c r="RI51" i="28"/>
  <c r="RH51" i="28"/>
  <c r="RG51" i="28"/>
  <c r="RF51" i="28"/>
  <c r="RE51" i="28"/>
  <c r="RD51" i="28"/>
  <c r="RC51" i="28"/>
  <c r="RB51" i="28"/>
  <c r="RA51" i="28"/>
  <c r="QZ51" i="28"/>
  <c r="QY51" i="28"/>
  <c r="QX51" i="28"/>
  <c r="QW51" i="28"/>
  <c r="QV51" i="28"/>
  <c r="QU51" i="28"/>
  <c r="QT51" i="28"/>
  <c r="QS51" i="28"/>
  <c r="QR51" i="28"/>
  <c r="QQ51" i="28"/>
  <c r="QP51" i="28"/>
  <c r="QO51" i="28"/>
  <c r="QN51" i="28"/>
  <c r="QM51" i="28"/>
  <c r="QL51" i="28"/>
  <c r="QK51" i="28"/>
  <c r="QJ51" i="28"/>
  <c r="QI51" i="28"/>
  <c r="QH51" i="28"/>
  <c r="QG51" i="28"/>
  <c r="QF51" i="28"/>
  <c r="QE51" i="28"/>
  <c r="QD51" i="28"/>
  <c r="QC51" i="28"/>
  <c r="QB51" i="28"/>
  <c r="QA51" i="28"/>
  <c r="PZ51" i="28"/>
  <c r="PY51" i="28"/>
  <c r="PX51" i="28"/>
  <c r="PW51" i="28"/>
  <c r="PV51" i="28"/>
  <c r="PU51" i="28"/>
  <c r="PT51" i="28"/>
  <c r="PS51" i="28"/>
  <c r="PR51" i="28"/>
  <c r="PQ51" i="28"/>
  <c r="PP51" i="28"/>
  <c r="PO51" i="28"/>
  <c r="PN51" i="28"/>
  <c r="PM51" i="28"/>
  <c r="PL51" i="28"/>
  <c r="PK51" i="28"/>
  <c r="PJ51" i="28"/>
  <c r="PI51" i="28"/>
  <c r="PH51" i="28"/>
  <c r="PG51" i="28"/>
  <c r="PF51" i="28"/>
  <c r="PE51" i="28"/>
  <c r="PD51" i="28"/>
  <c r="PC51" i="28"/>
  <c r="PB51" i="28"/>
  <c r="PA51" i="28"/>
  <c r="OZ51" i="28"/>
  <c r="OY51" i="28"/>
  <c r="OX51" i="28"/>
  <c r="OW51" i="28"/>
  <c r="OV51" i="28"/>
  <c r="OU51" i="28"/>
  <c r="OT51" i="28"/>
  <c r="OS51" i="28"/>
  <c r="OR51" i="28"/>
  <c r="OQ51" i="28"/>
  <c r="OP51" i="28"/>
  <c r="OO51" i="28"/>
  <c r="ON51" i="28"/>
  <c r="OM51" i="28"/>
  <c r="OL51" i="28"/>
  <c r="OK51" i="28"/>
  <c r="OJ51" i="28"/>
  <c r="OI51" i="28"/>
  <c r="OH51" i="28"/>
  <c r="OG51" i="28"/>
  <c r="OF51" i="28"/>
  <c r="OE51" i="28"/>
  <c r="OD51" i="28"/>
  <c r="OC51" i="28"/>
  <c r="OB51" i="28"/>
  <c r="OA51" i="28"/>
  <c r="NZ51" i="28"/>
  <c r="NY51" i="28"/>
  <c r="NX51" i="28"/>
  <c r="NW51" i="28"/>
  <c r="NV51" i="28"/>
  <c r="NU51" i="28"/>
  <c r="NT51" i="28"/>
  <c r="NS51" i="28"/>
  <c r="NR51" i="28"/>
  <c r="NQ51" i="28"/>
  <c r="NP51" i="28"/>
  <c r="NO51" i="28"/>
  <c r="NN51" i="28"/>
  <c r="NM51" i="28"/>
  <c r="NL51" i="28"/>
  <c r="NK51" i="28"/>
  <c r="NJ51" i="28"/>
  <c r="NI51" i="28"/>
  <c r="NH51" i="28"/>
  <c r="NG51" i="28"/>
  <c r="NF51" i="28"/>
  <c r="NE51" i="28"/>
  <c r="ND51" i="28"/>
  <c r="NC51" i="28"/>
  <c r="NB51" i="28"/>
  <c r="NA51" i="28"/>
  <c r="MZ51" i="28"/>
  <c r="MY51" i="28"/>
  <c r="MX51" i="28"/>
  <c r="MW51" i="28"/>
  <c r="MV51" i="28"/>
  <c r="MU51" i="28"/>
  <c r="MT51" i="28"/>
  <c r="MS51" i="28"/>
  <c r="MR51" i="28"/>
  <c r="MQ51" i="28"/>
  <c r="MP51" i="28"/>
  <c r="MO51" i="28"/>
  <c r="MN51" i="28"/>
  <c r="MM51" i="28"/>
  <c r="ML51" i="28"/>
  <c r="MK51" i="28"/>
  <c r="MJ51" i="28"/>
  <c r="MI51" i="28"/>
  <c r="MH51" i="28"/>
  <c r="MG51" i="28"/>
  <c r="MF51" i="28"/>
  <c r="ME51" i="28"/>
  <c r="MD51" i="28"/>
  <c r="MC51" i="28"/>
  <c r="MB51" i="28"/>
  <c r="MA51" i="28"/>
  <c r="LZ51" i="28"/>
  <c r="LY51" i="28"/>
  <c r="LX51" i="28"/>
  <c r="LW51" i="28"/>
  <c r="LV51" i="28"/>
  <c r="LU51" i="28"/>
  <c r="LT51" i="28"/>
  <c r="LS51" i="28"/>
  <c r="LR51" i="28"/>
  <c r="LQ51" i="28"/>
  <c r="LP51" i="28"/>
  <c r="LO51" i="28"/>
  <c r="LN51" i="28"/>
  <c r="LM51" i="28"/>
  <c r="LL51" i="28"/>
  <c r="LK51" i="28"/>
  <c r="LJ51" i="28"/>
  <c r="LI51" i="28"/>
  <c r="LH51" i="28"/>
  <c r="LG51" i="28"/>
  <c r="LF51" i="28"/>
  <c r="LE51" i="28"/>
  <c r="LD51" i="28"/>
  <c r="LC51" i="28"/>
  <c r="LB51" i="28"/>
  <c r="LA51" i="28"/>
  <c r="KZ51" i="28"/>
  <c r="KY51" i="28"/>
  <c r="KX51" i="28"/>
  <c r="KW51" i="28"/>
  <c r="KV51" i="28"/>
  <c r="KU51" i="28"/>
  <c r="KT51" i="28"/>
  <c r="KS51" i="28"/>
  <c r="KR51" i="28"/>
  <c r="KQ51" i="28"/>
  <c r="KP51" i="28"/>
  <c r="KO51" i="28"/>
  <c r="KN51" i="28"/>
  <c r="KM51" i="28"/>
  <c r="KL51" i="28"/>
  <c r="KK51" i="28"/>
  <c r="KJ51" i="28"/>
  <c r="KI51" i="28"/>
  <c r="KH51" i="28"/>
  <c r="KG51" i="28"/>
  <c r="KF51" i="28"/>
  <c r="KE51" i="28"/>
  <c r="KD51" i="28"/>
  <c r="KC51" i="28"/>
  <c r="KB51" i="28"/>
  <c r="KA51" i="28"/>
  <c r="JZ51" i="28"/>
  <c r="JY51" i="28"/>
  <c r="JX51" i="28"/>
  <c r="JW51" i="28"/>
  <c r="JV51" i="28"/>
  <c r="JU51" i="28"/>
  <c r="JT51" i="28"/>
  <c r="JS51" i="28"/>
  <c r="JR51" i="28"/>
  <c r="JQ51" i="28"/>
  <c r="JP51" i="28"/>
  <c r="JO51" i="28"/>
  <c r="JN51" i="28"/>
  <c r="JM51" i="28"/>
  <c r="JL51" i="28"/>
  <c r="JK51" i="28"/>
  <c r="JJ51" i="28"/>
  <c r="JI51" i="28"/>
  <c r="JH51" i="28"/>
  <c r="JG51" i="28"/>
  <c r="JF51" i="28"/>
  <c r="JE51" i="28"/>
  <c r="JD51" i="28"/>
  <c r="JC51" i="28"/>
  <c r="JB51" i="28"/>
  <c r="JA51" i="28"/>
  <c r="IZ51" i="28"/>
  <c r="IY51" i="28"/>
  <c r="IX51" i="28"/>
  <c r="IW51" i="28"/>
  <c r="IV51" i="28"/>
  <c r="IU51" i="28"/>
  <c r="IT51" i="28"/>
  <c r="IS51" i="28"/>
  <c r="IR51" i="28"/>
  <c r="IQ51" i="28"/>
  <c r="IP51" i="28"/>
  <c r="IO51" i="28"/>
  <c r="IN51" i="28"/>
  <c r="IM51" i="28"/>
  <c r="IL51" i="28"/>
  <c r="IK51" i="28"/>
  <c r="IJ51" i="28"/>
  <c r="II51" i="28"/>
  <c r="IH51" i="28"/>
  <c r="IG51" i="28"/>
  <c r="IF51" i="28"/>
  <c r="IE51" i="28"/>
  <c r="ID51" i="28"/>
  <c r="IC51" i="28"/>
  <c r="IB51" i="28"/>
  <c r="IA51" i="28"/>
  <c r="HZ51" i="28"/>
  <c r="HY51" i="28"/>
  <c r="HX51" i="28"/>
  <c r="HW51" i="28"/>
  <c r="HV51" i="28"/>
  <c r="HU51" i="28"/>
  <c r="HT51" i="28"/>
  <c r="HS51" i="28"/>
  <c r="HR51" i="28"/>
  <c r="HQ51" i="28"/>
  <c r="HP51" i="28"/>
  <c r="HO51" i="28"/>
  <c r="HN51" i="28"/>
  <c r="HM51" i="28"/>
  <c r="HL51" i="28"/>
  <c r="HK51" i="28"/>
  <c r="HJ51" i="28"/>
  <c r="HI51" i="28"/>
  <c r="HH51" i="28"/>
  <c r="HG51" i="28"/>
  <c r="HF51" i="28"/>
  <c r="HE51" i="28"/>
  <c r="HD51" i="28"/>
  <c r="HC51" i="28"/>
  <c r="HB51" i="28"/>
  <c r="HA51" i="28"/>
  <c r="GZ51" i="28"/>
  <c r="GY51" i="28"/>
  <c r="GX51" i="28"/>
  <c r="GW51" i="28"/>
  <c r="GV51" i="28"/>
  <c r="GU51" i="28"/>
  <c r="GT51" i="28"/>
  <c r="GS51" i="28"/>
  <c r="GR51" i="28"/>
  <c r="GQ51" i="28"/>
  <c r="GP51" i="28"/>
  <c r="GO51" i="28"/>
  <c r="GN51" i="28"/>
  <c r="GM51" i="28"/>
  <c r="GL51" i="28"/>
  <c r="GK51" i="28"/>
  <c r="GJ51" i="28"/>
  <c r="GI51" i="28"/>
  <c r="GH51" i="28"/>
  <c r="GG51" i="28"/>
  <c r="GF51" i="28"/>
  <c r="GE51" i="28"/>
  <c r="GD51" i="28"/>
  <c r="GC51" i="28"/>
  <c r="GB51" i="28"/>
  <c r="GA51" i="28"/>
  <c r="FZ51" i="28"/>
  <c r="FY51" i="28"/>
  <c r="FX51" i="28"/>
  <c r="FW51" i="28"/>
  <c r="FV51" i="28"/>
  <c r="FU51" i="28"/>
  <c r="FT51" i="28"/>
  <c r="FS51" i="28"/>
  <c r="FR51" i="28"/>
  <c r="FQ51" i="28"/>
  <c r="FP51" i="28"/>
  <c r="FO51" i="28"/>
  <c r="FN51" i="28"/>
  <c r="FM51" i="28"/>
  <c r="FL51" i="28"/>
  <c r="FK51" i="28"/>
  <c r="FJ51" i="28"/>
  <c r="FI51" i="28"/>
  <c r="FH51" i="28"/>
  <c r="FG51" i="28"/>
  <c r="FF51" i="28"/>
  <c r="FE51" i="28"/>
  <c r="FD51" i="28"/>
  <c r="FC51" i="28"/>
  <c r="FB51" i="28"/>
  <c r="FA51" i="28"/>
  <c r="EZ51" i="28"/>
  <c r="EY51" i="28"/>
  <c r="EX51" i="28"/>
  <c r="EW51" i="28"/>
  <c r="EV51" i="28"/>
  <c r="EU51" i="28"/>
  <c r="ET51" i="28"/>
  <c r="ES51" i="28"/>
  <c r="ER51" i="28"/>
  <c r="EQ51" i="28"/>
  <c r="EP51" i="28"/>
  <c r="EO51" i="28"/>
  <c r="EN51" i="28"/>
  <c r="EM51" i="28"/>
  <c r="EL51" i="28"/>
  <c r="EK51" i="28"/>
  <c r="EJ51" i="28"/>
  <c r="EI51" i="28"/>
  <c r="EH51" i="28"/>
  <c r="EG51" i="28"/>
  <c r="EF51" i="28"/>
  <c r="EE51" i="28"/>
  <c r="ED51" i="28"/>
  <c r="EC51" i="28"/>
  <c r="EB51" i="28"/>
  <c r="EA51" i="28"/>
  <c r="DZ51" i="28"/>
  <c r="DY51" i="28"/>
  <c r="DX51" i="28"/>
  <c r="DW51" i="28"/>
  <c r="DV51" i="28"/>
  <c r="DU51" i="28"/>
  <c r="DT51" i="28"/>
  <c r="DS51" i="28"/>
  <c r="DR51" i="28"/>
  <c r="DQ51" i="28"/>
  <c r="DP51" i="28"/>
  <c r="DO51" i="28"/>
  <c r="DN51" i="28"/>
  <c r="DM51" i="28"/>
  <c r="DL51" i="28"/>
  <c r="DK51" i="28"/>
  <c r="DJ51" i="28"/>
  <c r="DI51" i="28"/>
  <c r="DH51" i="28"/>
  <c r="DG51" i="28"/>
  <c r="DF51" i="28"/>
  <c r="DE51" i="28"/>
  <c r="DD51" i="28"/>
  <c r="DC51" i="28"/>
  <c r="DB51" i="28"/>
  <c r="DA51" i="28"/>
  <c r="CZ51" i="28"/>
  <c r="CY51" i="28"/>
  <c r="CX51" i="28"/>
  <c r="CW51" i="28"/>
  <c r="CV51" i="28"/>
  <c r="CU51" i="28"/>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D51" i="28"/>
  <c r="XEI29" i="28"/>
  <c r="XEH29" i="28"/>
  <c r="XEG29" i="28"/>
  <c r="XEF29" i="28"/>
  <c r="XEE29" i="28"/>
  <c r="XED29" i="28"/>
  <c r="XEC29" i="28"/>
  <c r="XEB29" i="28"/>
  <c r="XEA29" i="28"/>
  <c r="XDZ29" i="28"/>
  <c r="XDY29" i="28"/>
  <c r="XDX29" i="28"/>
  <c r="XDW29" i="28"/>
  <c r="XDV29" i="28"/>
  <c r="XDU29" i="28"/>
  <c r="XDT29" i="28"/>
  <c r="XDS29" i="28"/>
  <c r="XDR29" i="28"/>
  <c r="XDQ29" i="28"/>
  <c r="XDP29" i="28"/>
  <c r="XDO29" i="28"/>
  <c r="XDN29" i="28"/>
  <c r="XDM29" i="28"/>
  <c r="XDL29" i="28"/>
  <c r="XDK29" i="28"/>
  <c r="XDJ29" i="28"/>
  <c r="XDI29" i="28"/>
  <c r="XDH29" i="28"/>
  <c r="XDG29" i="28"/>
  <c r="XDF29" i="28"/>
  <c r="XDE29" i="28"/>
  <c r="XDD29" i="28"/>
  <c r="XDC29" i="28"/>
  <c r="XDB29" i="28"/>
  <c r="XDA29" i="28"/>
  <c r="XCZ29" i="28"/>
  <c r="XCY29" i="28"/>
  <c r="XCX29" i="28"/>
  <c r="XCW29" i="28"/>
  <c r="XCV29" i="28"/>
  <c r="XCU29" i="28"/>
  <c r="XCT29" i="28"/>
  <c r="XCS29" i="28"/>
  <c r="XCR29" i="28"/>
  <c r="XCQ29" i="28"/>
  <c r="XCP29" i="28"/>
  <c r="XCO29" i="28"/>
  <c r="XCN29" i="28"/>
  <c r="XCM29" i="28"/>
  <c r="XCL29" i="28"/>
  <c r="XCK29" i="28"/>
  <c r="XCJ29" i="28"/>
  <c r="XCI29" i="28"/>
  <c r="XCH29" i="28"/>
  <c r="XCG29" i="28"/>
  <c r="XCF29" i="28"/>
  <c r="XCE29" i="28"/>
  <c r="XCD29" i="28"/>
  <c r="XCC29" i="28"/>
  <c r="XCB29" i="28"/>
  <c r="XCA29" i="28"/>
  <c r="XBZ29" i="28"/>
  <c r="XBY29" i="28"/>
  <c r="XBX29" i="28"/>
  <c r="XBW29" i="28"/>
  <c r="XBV29" i="28"/>
  <c r="XBU29" i="28"/>
  <c r="XBT29" i="28"/>
  <c r="XBS29" i="28"/>
  <c r="XBR29" i="28"/>
  <c r="XBQ29" i="28"/>
  <c r="XBP29" i="28"/>
  <c r="XBO29" i="28"/>
  <c r="XBN29" i="28"/>
  <c r="XBM29" i="28"/>
  <c r="XBL29" i="28"/>
  <c r="XBK29" i="28"/>
  <c r="XBJ29" i="28"/>
  <c r="XBI29" i="28"/>
  <c r="XBH29" i="28"/>
  <c r="XBG29" i="28"/>
  <c r="XBF29" i="28"/>
  <c r="XBE29" i="28"/>
  <c r="XBD29" i="28"/>
  <c r="XBC29" i="28"/>
  <c r="XBB29" i="28"/>
  <c r="XBA29" i="28"/>
  <c r="XAZ29" i="28"/>
  <c r="XAY29" i="28"/>
  <c r="XAX29" i="28"/>
  <c r="XAW29" i="28"/>
  <c r="XAV29" i="28"/>
  <c r="XAU29" i="28"/>
  <c r="XAT29" i="28"/>
  <c r="XAS29" i="28"/>
  <c r="XAR29" i="28"/>
  <c r="XAQ29" i="28"/>
  <c r="XAP29" i="28"/>
  <c r="XAO29" i="28"/>
  <c r="XAN29" i="28"/>
  <c r="XAM29" i="28"/>
  <c r="XAL29" i="28"/>
  <c r="XAK29" i="28"/>
  <c r="XAJ29" i="28"/>
  <c r="XAI29" i="28"/>
  <c r="XAH29" i="28"/>
  <c r="XAG29" i="28"/>
  <c r="XAF29" i="28"/>
  <c r="XAE29" i="28"/>
  <c r="XAD29" i="28"/>
  <c r="XAC29" i="28"/>
  <c r="XAB29" i="28"/>
  <c r="XAA29" i="28"/>
  <c r="WZZ29" i="28"/>
  <c r="WZY29" i="28"/>
  <c r="WZX29" i="28"/>
  <c r="WZW29" i="28"/>
  <c r="WZV29" i="28"/>
  <c r="WZU29" i="28"/>
  <c r="WZT29" i="28"/>
  <c r="WZS29" i="28"/>
  <c r="WZR29" i="28"/>
  <c r="WZQ29" i="28"/>
  <c r="WZP29" i="28"/>
  <c r="WZO29" i="28"/>
  <c r="WZN29" i="28"/>
  <c r="WZM29" i="28"/>
  <c r="WZL29" i="28"/>
  <c r="WZK29" i="28"/>
  <c r="WZJ29" i="28"/>
  <c r="WZI29" i="28"/>
  <c r="WZH29" i="28"/>
  <c r="WZG29" i="28"/>
  <c r="WZF29" i="28"/>
  <c r="WZE29" i="28"/>
  <c r="WZD29" i="28"/>
  <c r="WZC29" i="28"/>
  <c r="WZB29" i="28"/>
  <c r="WZA29" i="28"/>
  <c r="WYZ29" i="28"/>
  <c r="WYY29" i="28"/>
  <c r="WYX29" i="28"/>
  <c r="WYW29" i="28"/>
  <c r="WYV29" i="28"/>
  <c r="WYU29" i="28"/>
  <c r="WYT29" i="28"/>
  <c r="WYS29" i="28"/>
  <c r="WYR29" i="28"/>
  <c r="WYQ29" i="28"/>
  <c r="WYP29" i="28"/>
  <c r="WYO29" i="28"/>
  <c r="WYN29" i="28"/>
  <c r="WYM29" i="28"/>
  <c r="WYL29" i="28"/>
  <c r="WYK29" i="28"/>
  <c r="WYJ29" i="28"/>
  <c r="WYI29" i="28"/>
  <c r="WYH29" i="28"/>
  <c r="WYG29" i="28"/>
  <c r="WYF29" i="28"/>
  <c r="WYE29" i="28"/>
  <c r="WYD29" i="28"/>
  <c r="WYC29" i="28"/>
  <c r="WYB29" i="28"/>
  <c r="WYA29" i="28"/>
  <c r="WXZ29" i="28"/>
  <c r="WXY29" i="28"/>
  <c r="WXX29" i="28"/>
  <c r="WXW29" i="28"/>
  <c r="WXV29" i="28"/>
  <c r="WXU29" i="28"/>
  <c r="WXT29" i="28"/>
  <c r="WXS29" i="28"/>
  <c r="WXR29" i="28"/>
  <c r="WXQ29" i="28"/>
  <c r="WXP29" i="28"/>
  <c r="WXO29" i="28"/>
  <c r="WXN29" i="28"/>
  <c r="WXM29" i="28"/>
  <c r="WXL29" i="28"/>
  <c r="WXK29" i="28"/>
  <c r="WXJ29" i="28"/>
  <c r="WXI29" i="28"/>
  <c r="WXH29" i="28"/>
  <c r="WXG29" i="28"/>
  <c r="WXF29" i="28"/>
  <c r="WXE29" i="28"/>
  <c r="WXD29" i="28"/>
  <c r="WXC29" i="28"/>
  <c r="WXB29" i="28"/>
  <c r="WXA29" i="28"/>
  <c r="WWZ29" i="28"/>
  <c r="WWY29" i="28"/>
  <c r="WWX29" i="28"/>
  <c r="WWW29" i="28"/>
  <c r="WWV29" i="28"/>
  <c r="WWU29" i="28"/>
  <c r="WWT29" i="28"/>
  <c r="WWS29" i="28"/>
  <c r="WWR29" i="28"/>
  <c r="WWQ29" i="28"/>
  <c r="WWP29" i="28"/>
  <c r="WWO29" i="28"/>
  <c r="WWN29" i="28"/>
  <c r="WWM29" i="28"/>
  <c r="WWL29" i="28"/>
  <c r="WWK29" i="28"/>
  <c r="WWJ29" i="28"/>
  <c r="WWI29" i="28"/>
  <c r="WWH29" i="28"/>
  <c r="WWG29" i="28"/>
  <c r="WWF29" i="28"/>
  <c r="WWE29" i="28"/>
  <c r="WWD29" i="28"/>
  <c r="WWC29" i="28"/>
  <c r="WWB29" i="28"/>
  <c r="WWA29" i="28"/>
  <c r="WVZ29" i="28"/>
  <c r="WVY29" i="28"/>
  <c r="WVX29" i="28"/>
  <c r="WVW29" i="28"/>
  <c r="WVV29" i="28"/>
  <c r="WVU29" i="28"/>
  <c r="WVT29" i="28"/>
  <c r="WVS29" i="28"/>
  <c r="WVR29" i="28"/>
  <c r="WVQ29" i="28"/>
  <c r="WVP29" i="28"/>
  <c r="WVO29" i="28"/>
  <c r="WVN29" i="28"/>
  <c r="WVM29" i="28"/>
  <c r="WVL29" i="28"/>
  <c r="WVK29" i="28"/>
  <c r="WVJ29" i="28"/>
  <c r="WVI29" i="28"/>
  <c r="WVH29" i="28"/>
  <c r="WVG29" i="28"/>
  <c r="WVF29" i="28"/>
  <c r="WVE29" i="28"/>
  <c r="WVD29" i="28"/>
  <c r="WVC29" i="28"/>
  <c r="WVB29" i="28"/>
  <c r="WVA29" i="28"/>
  <c r="WUZ29" i="28"/>
  <c r="WUY29" i="28"/>
  <c r="WUX29" i="28"/>
  <c r="WUW29" i="28"/>
  <c r="WUV29" i="28"/>
  <c r="WUU29" i="28"/>
  <c r="WUT29" i="28"/>
  <c r="WUS29" i="28"/>
  <c r="WUR29" i="28"/>
  <c r="WUQ29" i="28"/>
  <c r="WUP29" i="28"/>
  <c r="WUO29" i="28"/>
  <c r="WUN29" i="28"/>
  <c r="WUM29" i="28"/>
  <c r="WUL29" i="28"/>
  <c r="WUK29" i="28"/>
  <c r="WUJ29" i="28"/>
  <c r="WUI29" i="28"/>
  <c r="WUH29" i="28"/>
  <c r="WUG29" i="28"/>
  <c r="WUF29" i="28"/>
  <c r="WUE29" i="28"/>
  <c r="WUD29" i="28"/>
  <c r="WUC29" i="28"/>
  <c r="WUB29" i="28"/>
  <c r="WUA29" i="28"/>
  <c r="WTZ29" i="28"/>
  <c r="WTY29" i="28"/>
  <c r="WTX29" i="28"/>
  <c r="WTW29" i="28"/>
  <c r="WTV29" i="28"/>
  <c r="WTU29" i="28"/>
  <c r="WTT29" i="28"/>
  <c r="WTS29" i="28"/>
  <c r="WTR29" i="28"/>
  <c r="WTQ29" i="28"/>
  <c r="WTP29" i="28"/>
  <c r="WTO29" i="28"/>
  <c r="WTN29" i="28"/>
  <c r="WTM29" i="28"/>
  <c r="WTL29" i="28"/>
  <c r="WTK29" i="28"/>
  <c r="WTJ29" i="28"/>
  <c r="WTI29" i="28"/>
  <c r="WTH29" i="28"/>
  <c r="WTG29" i="28"/>
  <c r="WTF29" i="28"/>
  <c r="WTE29" i="28"/>
  <c r="WTD29" i="28"/>
  <c r="WTC29" i="28"/>
  <c r="WTB29" i="28"/>
  <c r="WTA29" i="28"/>
  <c r="WSZ29" i="28"/>
  <c r="WSY29" i="28"/>
  <c r="WSX29" i="28"/>
  <c r="WSW29" i="28"/>
  <c r="WSV29" i="28"/>
  <c r="WSU29" i="28"/>
  <c r="WST29" i="28"/>
  <c r="WSS29" i="28"/>
  <c r="WSR29" i="28"/>
  <c r="WSQ29" i="28"/>
  <c r="WSP29" i="28"/>
  <c r="WSO29" i="28"/>
  <c r="WSN29" i="28"/>
  <c r="WSM29" i="28"/>
  <c r="WSL29" i="28"/>
  <c r="WSK29" i="28"/>
  <c r="WSJ29" i="28"/>
  <c r="WSI29" i="28"/>
  <c r="WSH29" i="28"/>
  <c r="WSG29" i="28"/>
  <c r="WSF29" i="28"/>
  <c r="WSE29" i="28"/>
  <c r="WSD29" i="28"/>
  <c r="WSC29" i="28"/>
  <c r="WSB29" i="28"/>
  <c r="WSA29" i="28"/>
  <c r="WRZ29" i="28"/>
  <c r="WRY29" i="28"/>
  <c r="WRX29" i="28"/>
  <c r="WRW29" i="28"/>
  <c r="WRV29" i="28"/>
  <c r="WRU29" i="28"/>
  <c r="WRT29" i="28"/>
  <c r="WRS29" i="28"/>
  <c r="WRR29" i="28"/>
  <c r="WRQ29" i="28"/>
  <c r="WRP29" i="28"/>
  <c r="WRO29" i="28"/>
  <c r="WRN29" i="28"/>
  <c r="WRM29" i="28"/>
  <c r="WRL29" i="28"/>
  <c r="WRK29" i="28"/>
  <c r="WRJ29" i="28"/>
  <c r="WRI29" i="28"/>
  <c r="WRH29" i="28"/>
  <c r="WRG29" i="28"/>
  <c r="WRF29" i="28"/>
  <c r="WRE29" i="28"/>
  <c r="WRD29" i="28"/>
  <c r="WRC29" i="28"/>
  <c r="WRB29" i="28"/>
  <c r="WRA29" i="28"/>
  <c r="WQZ29" i="28"/>
  <c r="WQY29" i="28"/>
  <c r="WQX29" i="28"/>
  <c r="WQW29" i="28"/>
  <c r="WQV29" i="28"/>
  <c r="WQU29" i="28"/>
  <c r="WQT29" i="28"/>
  <c r="WQS29" i="28"/>
  <c r="WQR29" i="28"/>
  <c r="WQQ29" i="28"/>
  <c r="WQP29" i="28"/>
  <c r="WQO29" i="28"/>
  <c r="WQN29" i="28"/>
  <c r="WQM29" i="28"/>
  <c r="WQL29" i="28"/>
  <c r="WQK29" i="28"/>
  <c r="WQJ29" i="28"/>
  <c r="WQI29" i="28"/>
  <c r="WQH29" i="28"/>
  <c r="WQG29" i="28"/>
  <c r="WQF29" i="28"/>
  <c r="WQE29" i="28"/>
  <c r="WQD29" i="28"/>
  <c r="WQC29" i="28"/>
  <c r="WQB29" i="28"/>
  <c r="WQA29" i="28"/>
  <c r="WPZ29" i="28"/>
  <c r="WPY29" i="28"/>
  <c r="WPX29" i="28"/>
  <c r="WPW29" i="28"/>
  <c r="WPV29" i="28"/>
  <c r="WPU29" i="28"/>
  <c r="WPT29" i="28"/>
  <c r="WPS29" i="28"/>
  <c r="WPR29" i="28"/>
  <c r="WPQ29" i="28"/>
  <c r="WPP29" i="28"/>
  <c r="WPO29" i="28"/>
  <c r="WPN29" i="28"/>
  <c r="WPM29" i="28"/>
  <c r="WPL29" i="28"/>
  <c r="WPK29" i="28"/>
  <c r="WPJ29" i="28"/>
  <c r="WPI29" i="28"/>
  <c r="WPH29" i="28"/>
  <c r="WPG29" i="28"/>
  <c r="WPF29" i="28"/>
  <c r="WPE29" i="28"/>
  <c r="WPD29" i="28"/>
  <c r="WPC29" i="28"/>
  <c r="WPB29" i="28"/>
  <c r="WPA29" i="28"/>
  <c r="WOZ29" i="28"/>
  <c r="WOY29" i="28"/>
  <c r="WOX29" i="28"/>
  <c r="WOW29" i="28"/>
  <c r="WOV29" i="28"/>
  <c r="WOU29" i="28"/>
  <c r="WOT29" i="28"/>
  <c r="WOS29" i="28"/>
  <c r="WOR29" i="28"/>
  <c r="WOQ29" i="28"/>
  <c r="WOP29" i="28"/>
  <c r="WOO29" i="28"/>
  <c r="WON29" i="28"/>
  <c r="WOM29" i="28"/>
  <c r="WOL29" i="28"/>
  <c r="WOK29" i="28"/>
  <c r="WOJ29" i="28"/>
  <c r="WOI29" i="28"/>
  <c r="WOH29" i="28"/>
  <c r="WOG29" i="28"/>
  <c r="WOF29" i="28"/>
  <c r="WOE29" i="28"/>
  <c r="WOD29" i="28"/>
  <c r="WOC29" i="28"/>
  <c r="WOB29" i="28"/>
  <c r="WOA29" i="28"/>
  <c r="WNZ29" i="28"/>
  <c r="WNY29" i="28"/>
  <c r="WNX29" i="28"/>
  <c r="WNW29" i="28"/>
  <c r="WNV29" i="28"/>
  <c r="WNU29" i="28"/>
  <c r="WNT29" i="28"/>
  <c r="WNS29" i="28"/>
  <c r="WNR29" i="28"/>
  <c r="WNQ29" i="28"/>
  <c r="WNP29" i="28"/>
  <c r="WNO29" i="28"/>
  <c r="WNN29" i="28"/>
  <c r="WNM29" i="28"/>
  <c r="WNL29" i="28"/>
  <c r="WNK29" i="28"/>
  <c r="WNJ29" i="28"/>
  <c r="WNI29" i="28"/>
  <c r="WNH29" i="28"/>
  <c r="WNG29" i="28"/>
  <c r="WNF29" i="28"/>
  <c r="WNE29" i="28"/>
  <c r="WND29" i="28"/>
  <c r="WNC29" i="28"/>
  <c r="WNB29" i="28"/>
  <c r="WNA29" i="28"/>
  <c r="WMZ29" i="28"/>
  <c r="WMY29" i="28"/>
  <c r="WMX29" i="28"/>
  <c r="WMW29" i="28"/>
  <c r="WMV29" i="28"/>
  <c r="WMU29" i="28"/>
  <c r="WMT29" i="28"/>
  <c r="WMS29" i="28"/>
  <c r="WMR29" i="28"/>
  <c r="WMQ29" i="28"/>
  <c r="WMP29" i="28"/>
  <c r="WMO29" i="28"/>
  <c r="WMN29" i="28"/>
  <c r="WMM29" i="28"/>
  <c r="WML29" i="28"/>
  <c r="WMK29" i="28"/>
  <c r="WMJ29" i="28"/>
  <c r="WMI29" i="28"/>
  <c r="WMH29" i="28"/>
  <c r="WMG29" i="28"/>
  <c r="WMF29" i="28"/>
  <c r="WME29" i="28"/>
  <c r="WMD29" i="28"/>
  <c r="WMC29" i="28"/>
  <c r="WMB29" i="28"/>
  <c r="WMA29" i="28"/>
  <c r="WLZ29" i="28"/>
  <c r="WLY29" i="28"/>
  <c r="WLX29" i="28"/>
  <c r="WLW29" i="28"/>
  <c r="WLV29" i="28"/>
  <c r="WLU29" i="28"/>
  <c r="WLT29" i="28"/>
  <c r="WLS29" i="28"/>
  <c r="WLR29" i="28"/>
  <c r="WLQ29" i="28"/>
  <c r="WLP29" i="28"/>
  <c r="WLO29" i="28"/>
  <c r="WLN29" i="28"/>
  <c r="WLM29" i="28"/>
  <c r="WLL29" i="28"/>
  <c r="WLK29" i="28"/>
  <c r="WLJ29" i="28"/>
  <c r="WLI29" i="28"/>
  <c r="WLH29" i="28"/>
  <c r="WLG29" i="28"/>
  <c r="WLF29" i="28"/>
  <c r="WLE29" i="28"/>
  <c r="WLD29" i="28"/>
  <c r="WLC29" i="28"/>
  <c r="WLB29" i="28"/>
  <c r="WLA29" i="28"/>
  <c r="WKZ29" i="28"/>
  <c r="WKY29" i="28"/>
  <c r="WKX29" i="28"/>
  <c r="WKW29" i="28"/>
  <c r="WKV29" i="28"/>
  <c r="WKU29" i="28"/>
  <c r="WKT29" i="28"/>
  <c r="WKS29" i="28"/>
  <c r="WKR29" i="28"/>
  <c r="WKQ29" i="28"/>
  <c r="WKP29" i="28"/>
  <c r="WKO29" i="28"/>
  <c r="WKN29" i="28"/>
  <c r="WKM29" i="28"/>
  <c r="WKL29" i="28"/>
  <c r="WKK29" i="28"/>
  <c r="WKJ29" i="28"/>
  <c r="WKI29" i="28"/>
  <c r="WKH29" i="28"/>
  <c r="WKG29" i="28"/>
  <c r="WKF29" i="28"/>
  <c r="WKE29" i="28"/>
  <c r="WKD29" i="28"/>
  <c r="WKC29" i="28"/>
  <c r="WKB29" i="28"/>
  <c r="WKA29" i="28"/>
  <c r="WJZ29" i="28"/>
  <c r="WJY29" i="28"/>
  <c r="WJX29" i="28"/>
  <c r="WJW29" i="28"/>
  <c r="WJV29" i="28"/>
  <c r="WJU29" i="28"/>
  <c r="WJT29" i="28"/>
  <c r="WJS29" i="28"/>
  <c r="WJR29" i="28"/>
  <c r="WJQ29" i="28"/>
  <c r="WJP29" i="28"/>
  <c r="WJO29" i="28"/>
  <c r="WJN29" i="28"/>
  <c r="WJM29" i="28"/>
  <c r="WJL29" i="28"/>
  <c r="WJK29" i="28"/>
  <c r="WJJ29" i="28"/>
  <c r="WJI29" i="28"/>
  <c r="WJH29" i="28"/>
  <c r="WJG29" i="28"/>
  <c r="WJF29" i="28"/>
  <c r="WJE29" i="28"/>
  <c r="WJD29" i="28"/>
  <c r="WJC29" i="28"/>
  <c r="WJB29" i="28"/>
  <c r="WJA29" i="28"/>
  <c r="WIZ29" i="28"/>
  <c r="WIY29" i="28"/>
  <c r="WIX29" i="28"/>
  <c r="WIW29" i="28"/>
  <c r="WIV29" i="28"/>
  <c r="WIU29" i="28"/>
  <c r="WIT29" i="28"/>
  <c r="WIS29" i="28"/>
  <c r="WIR29" i="28"/>
  <c r="WIQ29" i="28"/>
  <c r="WIP29" i="28"/>
  <c r="WIO29" i="28"/>
  <c r="WIN29" i="28"/>
  <c r="WIM29" i="28"/>
  <c r="WIL29" i="28"/>
  <c r="WIK29" i="28"/>
  <c r="WIJ29" i="28"/>
  <c r="WII29" i="28"/>
  <c r="WIH29" i="28"/>
  <c r="WIG29" i="28"/>
  <c r="WIF29" i="28"/>
  <c r="WIE29" i="28"/>
  <c r="WID29" i="28"/>
  <c r="WIC29" i="28"/>
  <c r="WIB29" i="28"/>
  <c r="WIA29" i="28"/>
  <c r="WHZ29" i="28"/>
  <c r="WHY29" i="28"/>
  <c r="WHX29" i="28"/>
  <c r="WHW29" i="28"/>
  <c r="WHV29" i="28"/>
  <c r="WHU29" i="28"/>
  <c r="WHT29" i="28"/>
  <c r="WHS29" i="28"/>
  <c r="WHR29" i="28"/>
  <c r="WHQ29" i="28"/>
  <c r="WHP29" i="28"/>
  <c r="WHO29" i="28"/>
  <c r="WHN29" i="28"/>
  <c r="WHM29" i="28"/>
  <c r="WHL29" i="28"/>
  <c r="WHK29" i="28"/>
  <c r="WHJ29" i="28"/>
  <c r="WHI29" i="28"/>
  <c r="WHH29" i="28"/>
  <c r="WHG29" i="28"/>
  <c r="WHF29" i="28"/>
  <c r="WHE29" i="28"/>
  <c r="WHD29" i="28"/>
  <c r="WHC29" i="28"/>
  <c r="WHB29" i="28"/>
  <c r="WHA29" i="28"/>
  <c r="WGZ29" i="28"/>
  <c r="WGY29" i="28"/>
  <c r="WGX29" i="28"/>
  <c r="WGW29" i="28"/>
  <c r="WGV29" i="28"/>
  <c r="WGU29" i="28"/>
  <c r="WGT29" i="28"/>
  <c r="WGS29" i="28"/>
  <c r="WGR29" i="28"/>
  <c r="WGQ29" i="28"/>
  <c r="WGP29" i="28"/>
  <c r="WGO29" i="28"/>
  <c r="WGN29" i="28"/>
  <c r="WGM29" i="28"/>
  <c r="WGL29" i="28"/>
  <c r="WGK29" i="28"/>
  <c r="WGJ29" i="28"/>
  <c r="WGI29" i="28"/>
  <c r="WGH29" i="28"/>
  <c r="WGG29" i="28"/>
  <c r="WGF29" i="28"/>
  <c r="WGE29" i="28"/>
  <c r="WGD29" i="28"/>
  <c r="WGC29" i="28"/>
  <c r="WGB29" i="28"/>
  <c r="WGA29" i="28"/>
  <c r="WFZ29" i="28"/>
  <c r="WFY29" i="28"/>
  <c r="WFX29" i="28"/>
  <c r="WFW29" i="28"/>
  <c r="WFV29" i="28"/>
  <c r="WFU29" i="28"/>
  <c r="WFT29" i="28"/>
  <c r="WFS29" i="28"/>
  <c r="WFR29" i="28"/>
  <c r="WFQ29" i="28"/>
  <c r="WFP29" i="28"/>
  <c r="WFO29" i="28"/>
  <c r="WFN29" i="28"/>
  <c r="WFM29" i="28"/>
  <c r="WFL29" i="28"/>
  <c r="WFK29" i="28"/>
  <c r="WFJ29" i="28"/>
  <c r="WFI29" i="28"/>
  <c r="WFH29" i="28"/>
  <c r="WFG29" i="28"/>
  <c r="WFF29" i="28"/>
  <c r="WFE29" i="28"/>
  <c r="WFD29" i="28"/>
  <c r="WFC29" i="28"/>
  <c r="WFB29" i="28"/>
  <c r="WFA29" i="28"/>
  <c r="WEZ29" i="28"/>
  <c r="WEY29" i="28"/>
  <c r="WEX29" i="28"/>
  <c r="WEW29" i="28"/>
  <c r="WEV29" i="28"/>
  <c r="WEU29" i="28"/>
  <c r="WET29" i="28"/>
  <c r="WES29" i="28"/>
  <c r="WER29" i="28"/>
  <c r="WEQ29" i="28"/>
  <c r="WEP29" i="28"/>
  <c r="WEO29" i="28"/>
  <c r="WEN29" i="28"/>
  <c r="WEM29" i="28"/>
  <c r="WEL29" i="28"/>
  <c r="WEK29" i="28"/>
  <c r="WEJ29" i="28"/>
  <c r="WEI29" i="28"/>
  <c r="WEH29" i="28"/>
  <c r="WEG29" i="28"/>
  <c r="WEF29" i="28"/>
  <c r="WEE29" i="28"/>
  <c r="WED29" i="28"/>
  <c r="WEC29" i="28"/>
  <c r="WEB29" i="28"/>
  <c r="WEA29" i="28"/>
  <c r="WDZ29" i="28"/>
  <c r="WDY29" i="28"/>
  <c r="WDX29" i="28"/>
  <c r="WDW29" i="28"/>
  <c r="WDV29" i="28"/>
  <c r="WDU29" i="28"/>
  <c r="WDT29" i="28"/>
  <c r="WDS29" i="28"/>
  <c r="WDR29" i="28"/>
  <c r="WDQ29" i="28"/>
  <c r="WDP29" i="28"/>
  <c r="WDO29" i="28"/>
  <c r="WDN29" i="28"/>
  <c r="WDM29" i="28"/>
  <c r="WDL29" i="28"/>
  <c r="WDK29" i="28"/>
  <c r="WDJ29" i="28"/>
  <c r="WDI29" i="28"/>
  <c r="WDH29" i="28"/>
  <c r="WDG29" i="28"/>
  <c r="WDF29" i="28"/>
  <c r="WDE29" i="28"/>
  <c r="WDD29" i="28"/>
  <c r="WDC29" i="28"/>
  <c r="WDB29" i="28"/>
  <c r="WDA29" i="28"/>
  <c r="WCZ29" i="28"/>
  <c r="WCY29" i="28"/>
  <c r="WCX29" i="28"/>
  <c r="WCW29" i="28"/>
  <c r="WCV29" i="28"/>
  <c r="WCU29" i="28"/>
  <c r="WCT29" i="28"/>
  <c r="WCS29" i="28"/>
  <c r="WCR29" i="28"/>
  <c r="WCQ29" i="28"/>
  <c r="WCP29" i="28"/>
  <c r="WCO29" i="28"/>
  <c r="WCN29" i="28"/>
  <c r="WCM29" i="28"/>
  <c r="WCL29" i="28"/>
  <c r="WCK29" i="28"/>
  <c r="WCJ29" i="28"/>
  <c r="WCI29" i="28"/>
  <c r="WCH29" i="28"/>
  <c r="WCG29" i="28"/>
  <c r="WCF29" i="28"/>
  <c r="WCE29" i="28"/>
  <c r="WCD29" i="28"/>
  <c r="WCC29" i="28"/>
  <c r="WCB29" i="28"/>
  <c r="WCA29" i="28"/>
  <c r="WBZ29" i="28"/>
  <c r="WBY29" i="28"/>
  <c r="WBX29" i="28"/>
  <c r="WBW29" i="28"/>
  <c r="WBV29" i="28"/>
  <c r="WBU29" i="28"/>
  <c r="WBT29" i="28"/>
  <c r="WBS29" i="28"/>
  <c r="WBR29" i="28"/>
  <c r="WBQ29" i="28"/>
  <c r="WBP29" i="28"/>
  <c r="WBO29" i="28"/>
  <c r="WBN29" i="28"/>
  <c r="WBM29" i="28"/>
  <c r="WBL29" i="28"/>
  <c r="WBK29" i="28"/>
  <c r="WBJ29" i="28"/>
  <c r="WBI29" i="28"/>
  <c r="WBH29" i="28"/>
  <c r="WBG29" i="28"/>
  <c r="WBF29" i="28"/>
  <c r="WBE29" i="28"/>
  <c r="WBD29" i="28"/>
  <c r="WBC29" i="28"/>
  <c r="WBB29" i="28"/>
  <c r="WBA29" i="28"/>
  <c r="WAZ29" i="28"/>
  <c r="WAY29" i="28"/>
  <c r="WAX29" i="28"/>
  <c r="WAW29" i="28"/>
  <c r="WAV29" i="28"/>
  <c r="WAU29" i="28"/>
  <c r="WAT29" i="28"/>
  <c r="WAS29" i="28"/>
  <c r="WAR29" i="28"/>
  <c r="WAQ29" i="28"/>
  <c r="WAP29" i="28"/>
  <c r="WAO29" i="28"/>
  <c r="WAN29" i="28"/>
  <c r="WAM29" i="28"/>
  <c r="WAL29" i="28"/>
  <c r="WAK29" i="28"/>
  <c r="WAJ29" i="28"/>
  <c r="WAI29" i="28"/>
  <c r="WAH29" i="28"/>
  <c r="WAG29" i="28"/>
  <c r="WAF29" i="28"/>
  <c r="WAE29" i="28"/>
  <c r="WAD29" i="28"/>
  <c r="WAC29" i="28"/>
  <c r="WAB29" i="28"/>
  <c r="WAA29" i="28"/>
  <c r="VZZ29" i="28"/>
  <c r="VZY29" i="28"/>
  <c r="VZX29" i="28"/>
  <c r="VZW29" i="28"/>
  <c r="VZV29" i="28"/>
  <c r="VZU29" i="28"/>
  <c r="VZT29" i="28"/>
  <c r="VZS29" i="28"/>
  <c r="VZR29" i="28"/>
  <c r="VZQ29" i="28"/>
  <c r="VZP29" i="28"/>
  <c r="VZO29" i="28"/>
  <c r="VZN29" i="28"/>
  <c r="VZM29" i="28"/>
  <c r="VZL29" i="28"/>
  <c r="VZK29" i="28"/>
  <c r="VZJ29" i="28"/>
  <c r="VZI29" i="28"/>
  <c r="VZH29" i="28"/>
  <c r="VZG29" i="28"/>
  <c r="VZF29" i="28"/>
  <c r="VZE29" i="28"/>
  <c r="VZD29" i="28"/>
  <c r="VZC29" i="28"/>
  <c r="VZB29" i="28"/>
  <c r="VZA29" i="28"/>
  <c r="VYZ29" i="28"/>
  <c r="VYY29" i="28"/>
  <c r="VYX29" i="28"/>
  <c r="VYW29" i="28"/>
  <c r="VYV29" i="28"/>
  <c r="VYU29" i="28"/>
  <c r="VYT29" i="28"/>
  <c r="VYS29" i="28"/>
  <c r="VYR29" i="28"/>
  <c r="VYQ29" i="28"/>
  <c r="VYP29" i="28"/>
  <c r="VYO29" i="28"/>
  <c r="VYN29" i="28"/>
  <c r="VYM29" i="28"/>
  <c r="VYL29" i="28"/>
  <c r="VYK29" i="28"/>
  <c r="VYJ29" i="28"/>
  <c r="VYI29" i="28"/>
  <c r="VYH29" i="28"/>
  <c r="VYG29" i="28"/>
  <c r="VYF29" i="28"/>
  <c r="VYE29" i="28"/>
  <c r="VYD29" i="28"/>
  <c r="VYC29" i="28"/>
  <c r="VYB29" i="28"/>
  <c r="VYA29" i="28"/>
  <c r="VXZ29" i="28"/>
  <c r="VXY29" i="28"/>
  <c r="VXX29" i="28"/>
  <c r="VXW29" i="28"/>
  <c r="VXV29" i="28"/>
  <c r="VXU29" i="28"/>
  <c r="VXT29" i="28"/>
  <c r="VXS29" i="28"/>
  <c r="VXR29" i="28"/>
  <c r="VXQ29" i="28"/>
  <c r="VXP29" i="28"/>
  <c r="VXO29" i="28"/>
  <c r="VXN29" i="28"/>
  <c r="VXM29" i="28"/>
  <c r="VXL29" i="28"/>
  <c r="VXK29" i="28"/>
  <c r="VXJ29" i="28"/>
  <c r="VXI29" i="28"/>
  <c r="VXH29" i="28"/>
  <c r="VXG29" i="28"/>
  <c r="VXF29" i="28"/>
  <c r="VXE29" i="28"/>
  <c r="VXD29" i="28"/>
  <c r="VXC29" i="28"/>
  <c r="VXB29" i="28"/>
  <c r="VXA29" i="28"/>
  <c r="VWZ29" i="28"/>
  <c r="VWY29" i="28"/>
  <c r="VWX29" i="28"/>
  <c r="VWW29" i="28"/>
  <c r="VWV29" i="28"/>
  <c r="VWU29" i="28"/>
  <c r="VWT29" i="28"/>
  <c r="VWS29" i="28"/>
  <c r="VWR29" i="28"/>
  <c r="VWQ29" i="28"/>
  <c r="VWP29" i="28"/>
  <c r="VWO29" i="28"/>
  <c r="VWN29" i="28"/>
  <c r="VWM29" i="28"/>
  <c r="VWL29" i="28"/>
  <c r="VWK29" i="28"/>
  <c r="VWJ29" i="28"/>
  <c r="VWI29" i="28"/>
  <c r="VWH29" i="28"/>
  <c r="VWG29" i="28"/>
  <c r="VWF29" i="28"/>
  <c r="VWE29" i="28"/>
  <c r="VWD29" i="28"/>
  <c r="VWC29" i="28"/>
  <c r="VWB29" i="28"/>
  <c r="VWA29" i="28"/>
  <c r="VVZ29" i="28"/>
  <c r="VVY29" i="28"/>
  <c r="VVX29" i="28"/>
  <c r="VVW29" i="28"/>
  <c r="VVV29" i="28"/>
  <c r="VVU29" i="28"/>
  <c r="VVT29" i="28"/>
  <c r="VVS29" i="28"/>
  <c r="VVR29" i="28"/>
  <c r="VVQ29" i="28"/>
  <c r="VVP29" i="28"/>
  <c r="VVO29" i="28"/>
  <c r="VVN29" i="28"/>
  <c r="VVM29" i="28"/>
  <c r="VVL29" i="28"/>
  <c r="VVK29" i="28"/>
  <c r="VVJ29" i="28"/>
  <c r="VVI29" i="28"/>
  <c r="VVH29" i="28"/>
  <c r="VVG29" i="28"/>
  <c r="VVF29" i="28"/>
  <c r="VVE29" i="28"/>
  <c r="VVD29" i="28"/>
  <c r="VVC29" i="28"/>
  <c r="VVB29" i="28"/>
  <c r="VVA29" i="28"/>
  <c r="VUZ29" i="28"/>
  <c r="VUY29" i="28"/>
  <c r="VUX29" i="28"/>
  <c r="VUW29" i="28"/>
  <c r="VUV29" i="28"/>
  <c r="VUU29" i="28"/>
  <c r="VUT29" i="28"/>
  <c r="VUS29" i="28"/>
  <c r="VUR29" i="28"/>
  <c r="VUQ29" i="28"/>
  <c r="VUP29" i="28"/>
  <c r="VUO29" i="28"/>
  <c r="VUN29" i="28"/>
  <c r="VUM29" i="28"/>
  <c r="VUL29" i="28"/>
  <c r="VUK29" i="28"/>
  <c r="VUJ29" i="28"/>
  <c r="VUI29" i="28"/>
  <c r="VUH29" i="28"/>
  <c r="VUG29" i="28"/>
  <c r="VUF29" i="28"/>
  <c r="VUE29" i="28"/>
  <c r="VUD29" i="28"/>
  <c r="VUC29" i="28"/>
  <c r="VUB29" i="28"/>
  <c r="VUA29" i="28"/>
  <c r="VTZ29" i="28"/>
  <c r="VTY29" i="28"/>
  <c r="VTX29" i="28"/>
  <c r="VTW29" i="28"/>
  <c r="VTV29" i="28"/>
  <c r="VTU29" i="28"/>
  <c r="VTT29" i="28"/>
  <c r="VTS29" i="28"/>
  <c r="VTR29" i="28"/>
  <c r="VTQ29" i="28"/>
  <c r="VTP29" i="28"/>
  <c r="VTO29" i="28"/>
  <c r="VTN29" i="28"/>
  <c r="VTM29" i="28"/>
  <c r="VTL29" i="28"/>
  <c r="VTK29" i="28"/>
  <c r="VTJ29" i="28"/>
  <c r="VTI29" i="28"/>
  <c r="VTH29" i="28"/>
  <c r="VTG29" i="28"/>
  <c r="VTF29" i="28"/>
  <c r="VTE29" i="28"/>
  <c r="VTD29" i="28"/>
  <c r="VTC29" i="28"/>
  <c r="VTB29" i="28"/>
  <c r="VTA29" i="28"/>
  <c r="VSZ29" i="28"/>
  <c r="VSY29" i="28"/>
  <c r="VSX29" i="28"/>
  <c r="VSW29" i="28"/>
  <c r="VSV29" i="28"/>
  <c r="VSU29" i="28"/>
  <c r="VST29" i="28"/>
  <c r="VSS29" i="28"/>
  <c r="VSR29" i="28"/>
  <c r="VSQ29" i="28"/>
  <c r="VSP29" i="28"/>
  <c r="VSO29" i="28"/>
  <c r="VSN29" i="28"/>
  <c r="VSM29" i="28"/>
  <c r="VSL29" i="28"/>
  <c r="VSK29" i="28"/>
  <c r="VSJ29" i="28"/>
  <c r="VSI29" i="28"/>
  <c r="VSH29" i="28"/>
  <c r="VSG29" i="28"/>
  <c r="VSF29" i="28"/>
  <c r="VSE29" i="28"/>
  <c r="VSD29" i="28"/>
  <c r="VSC29" i="28"/>
  <c r="VSB29" i="28"/>
  <c r="VSA29" i="28"/>
  <c r="VRZ29" i="28"/>
  <c r="VRY29" i="28"/>
  <c r="VRX29" i="28"/>
  <c r="VRW29" i="28"/>
  <c r="VRV29" i="28"/>
  <c r="VRU29" i="28"/>
  <c r="VRT29" i="28"/>
  <c r="VRS29" i="28"/>
  <c r="VRR29" i="28"/>
  <c r="VRQ29" i="28"/>
  <c r="VRP29" i="28"/>
  <c r="VRO29" i="28"/>
  <c r="VRN29" i="28"/>
  <c r="VRM29" i="28"/>
  <c r="VRL29" i="28"/>
  <c r="VRK29" i="28"/>
  <c r="VRJ29" i="28"/>
  <c r="VRI29" i="28"/>
  <c r="VRH29" i="28"/>
  <c r="VRG29" i="28"/>
  <c r="VRF29" i="28"/>
  <c r="VRE29" i="28"/>
  <c r="VRD29" i="28"/>
  <c r="VRC29" i="28"/>
  <c r="VRB29" i="28"/>
  <c r="VRA29" i="28"/>
  <c r="VQZ29" i="28"/>
  <c r="VQY29" i="28"/>
  <c r="VQX29" i="28"/>
  <c r="VQW29" i="28"/>
  <c r="VQV29" i="28"/>
  <c r="VQU29" i="28"/>
  <c r="VQT29" i="28"/>
  <c r="VQS29" i="28"/>
  <c r="VQR29" i="28"/>
  <c r="VQQ29" i="28"/>
  <c r="VQP29" i="28"/>
  <c r="VQO29" i="28"/>
  <c r="VQN29" i="28"/>
  <c r="VQM29" i="28"/>
  <c r="VQL29" i="28"/>
  <c r="VQK29" i="28"/>
  <c r="VQJ29" i="28"/>
  <c r="VQI29" i="28"/>
  <c r="VQH29" i="28"/>
  <c r="VQG29" i="28"/>
  <c r="VQF29" i="28"/>
  <c r="VQE29" i="28"/>
  <c r="VQD29" i="28"/>
  <c r="VQC29" i="28"/>
  <c r="VQB29" i="28"/>
  <c r="VQA29" i="28"/>
  <c r="VPZ29" i="28"/>
  <c r="VPY29" i="28"/>
  <c r="VPX29" i="28"/>
  <c r="VPW29" i="28"/>
  <c r="VPV29" i="28"/>
  <c r="VPU29" i="28"/>
  <c r="VPT29" i="28"/>
  <c r="VPS29" i="28"/>
  <c r="VPR29" i="28"/>
  <c r="VPQ29" i="28"/>
  <c r="VPP29" i="28"/>
  <c r="VPO29" i="28"/>
  <c r="VPN29" i="28"/>
  <c r="VPM29" i="28"/>
  <c r="VPL29" i="28"/>
  <c r="VPK29" i="28"/>
  <c r="VPJ29" i="28"/>
  <c r="VPI29" i="28"/>
  <c r="VPH29" i="28"/>
  <c r="VPG29" i="28"/>
  <c r="VPF29" i="28"/>
  <c r="VPE29" i="28"/>
  <c r="VPD29" i="28"/>
  <c r="VPC29" i="28"/>
  <c r="VPB29" i="28"/>
  <c r="VPA29" i="28"/>
  <c r="VOZ29" i="28"/>
  <c r="VOY29" i="28"/>
  <c r="VOX29" i="28"/>
  <c r="VOW29" i="28"/>
  <c r="VOV29" i="28"/>
  <c r="VOU29" i="28"/>
  <c r="VOT29" i="28"/>
  <c r="VOS29" i="28"/>
  <c r="VOR29" i="28"/>
  <c r="VOQ29" i="28"/>
  <c r="VOP29" i="28"/>
  <c r="VOO29" i="28"/>
  <c r="VON29" i="28"/>
  <c r="VOM29" i="28"/>
  <c r="VOL29" i="28"/>
  <c r="VOK29" i="28"/>
  <c r="VOJ29" i="28"/>
  <c r="VOI29" i="28"/>
  <c r="VOH29" i="28"/>
  <c r="VOG29" i="28"/>
  <c r="VOF29" i="28"/>
  <c r="VOE29" i="28"/>
  <c r="VOD29" i="28"/>
  <c r="VOC29" i="28"/>
  <c r="VOB29" i="28"/>
  <c r="VOA29" i="28"/>
  <c r="VNZ29" i="28"/>
  <c r="VNY29" i="28"/>
  <c r="VNX29" i="28"/>
  <c r="VNW29" i="28"/>
  <c r="VNV29" i="28"/>
  <c r="VNU29" i="28"/>
  <c r="VNT29" i="28"/>
  <c r="VNS29" i="28"/>
  <c r="VNR29" i="28"/>
  <c r="VNQ29" i="28"/>
  <c r="VNP29" i="28"/>
  <c r="VNO29" i="28"/>
  <c r="VNN29" i="28"/>
  <c r="VNM29" i="28"/>
  <c r="VNL29" i="28"/>
  <c r="VNK29" i="28"/>
  <c r="VNJ29" i="28"/>
  <c r="VNI29" i="28"/>
  <c r="VNH29" i="28"/>
  <c r="VNG29" i="28"/>
  <c r="VNF29" i="28"/>
  <c r="VNE29" i="28"/>
  <c r="VND29" i="28"/>
  <c r="VNC29" i="28"/>
  <c r="VNB29" i="28"/>
  <c r="VNA29" i="28"/>
  <c r="VMZ29" i="28"/>
  <c r="VMY29" i="28"/>
  <c r="VMX29" i="28"/>
  <c r="VMW29" i="28"/>
  <c r="VMV29" i="28"/>
  <c r="VMU29" i="28"/>
  <c r="VMT29" i="28"/>
  <c r="VMS29" i="28"/>
  <c r="VMR29" i="28"/>
  <c r="VMQ29" i="28"/>
  <c r="VMP29" i="28"/>
  <c r="VMO29" i="28"/>
  <c r="VMN29" i="28"/>
  <c r="VMM29" i="28"/>
  <c r="VML29" i="28"/>
  <c r="VMK29" i="28"/>
  <c r="VMJ29" i="28"/>
  <c r="VMI29" i="28"/>
  <c r="VMH29" i="28"/>
  <c r="VMG29" i="28"/>
  <c r="VMF29" i="28"/>
  <c r="VME29" i="28"/>
  <c r="VMD29" i="28"/>
  <c r="VMC29" i="28"/>
  <c r="VMB29" i="28"/>
  <c r="VMA29" i="28"/>
  <c r="VLZ29" i="28"/>
  <c r="VLY29" i="28"/>
  <c r="VLX29" i="28"/>
  <c r="VLW29" i="28"/>
  <c r="VLV29" i="28"/>
  <c r="VLU29" i="28"/>
  <c r="VLT29" i="28"/>
  <c r="VLS29" i="28"/>
  <c r="VLR29" i="28"/>
  <c r="VLQ29" i="28"/>
  <c r="VLP29" i="28"/>
  <c r="VLO29" i="28"/>
  <c r="VLN29" i="28"/>
  <c r="VLM29" i="28"/>
  <c r="VLL29" i="28"/>
  <c r="VLK29" i="28"/>
  <c r="VLJ29" i="28"/>
  <c r="VLI29" i="28"/>
  <c r="VLH29" i="28"/>
  <c r="VLG29" i="28"/>
  <c r="VLF29" i="28"/>
  <c r="VLE29" i="28"/>
  <c r="VLD29" i="28"/>
  <c r="VLC29" i="28"/>
  <c r="VLB29" i="28"/>
  <c r="VLA29" i="28"/>
  <c r="VKZ29" i="28"/>
  <c r="VKY29" i="28"/>
  <c r="VKX29" i="28"/>
  <c r="VKW29" i="28"/>
  <c r="VKV29" i="28"/>
  <c r="VKU29" i="28"/>
  <c r="VKT29" i="28"/>
  <c r="VKS29" i="28"/>
  <c r="VKR29" i="28"/>
  <c r="VKQ29" i="28"/>
  <c r="VKP29" i="28"/>
  <c r="VKO29" i="28"/>
  <c r="VKN29" i="28"/>
  <c r="VKM29" i="28"/>
  <c r="VKL29" i="28"/>
  <c r="VKK29" i="28"/>
  <c r="VKJ29" i="28"/>
  <c r="VKI29" i="28"/>
  <c r="VKH29" i="28"/>
  <c r="VKG29" i="28"/>
  <c r="VKF29" i="28"/>
  <c r="VKE29" i="28"/>
  <c r="VKD29" i="28"/>
  <c r="VKC29" i="28"/>
  <c r="VKB29" i="28"/>
  <c r="VKA29" i="28"/>
  <c r="VJZ29" i="28"/>
  <c r="VJY29" i="28"/>
  <c r="VJX29" i="28"/>
  <c r="VJW29" i="28"/>
  <c r="VJV29" i="28"/>
  <c r="VJU29" i="28"/>
  <c r="VJT29" i="28"/>
  <c r="VJS29" i="28"/>
  <c r="VJR29" i="28"/>
  <c r="VJQ29" i="28"/>
  <c r="VJP29" i="28"/>
  <c r="VJO29" i="28"/>
  <c r="VJN29" i="28"/>
  <c r="VJM29" i="28"/>
  <c r="VJL29" i="28"/>
  <c r="VJK29" i="28"/>
  <c r="VJJ29" i="28"/>
  <c r="VJI29" i="28"/>
  <c r="VJH29" i="28"/>
  <c r="VJG29" i="28"/>
  <c r="VJF29" i="28"/>
  <c r="VJE29" i="28"/>
  <c r="VJD29" i="28"/>
  <c r="VJC29" i="28"/>
  <c r="VJB29" i="28"/>
  <c r="VJA29" i="28"/>
  <c r="VIZ29" i="28"/>
  <c r="VIY29" i="28"/>
  <c r="VIX29" i="28"/>
  <c r="VIW29" i="28"/>
  <c r="VIV29" i="28"/>
  <c r="VIU29" i="28"/>
  <c r="VIT29" i="28"/>
  <c r="VIS29" i="28"/>
  <c r="VIR29" i="28"/>
  <c r="VIQ29" i="28"/>
  <c r="VIP29" i="28"/>
  <c r="VIO29" i="28"/>
  <c r="VIN29" i="28"/>
  <c r="VIM29" i="28"/>
  <c r="VIL29" i="28"/>
  <c r="VIK29" i="28"/>
  <c r="VIJ29" i="28"/>
  <c r="VII29" i="28"/>
  <c r="VIH29" i="28"/>
  <c r="VIG29" i="28"/>
  <c r="VIF29" i="28"/>
  <c r="VIE29" i="28"/>
  <c r="VID29" i="28"/>
  <c r="VIC29" i="28"/>
  <c r="VIB29" i="28"/>
  <c r="VIA29" i="28"/>
  <c r="VHZ29" i="28"/>
  <c r="VHY29" i="28"/>
  <c r="VHX29" i="28"/>
  <c r="VHW29" i="28"/>
  <c r="VHV29" i="28"/>
  <c r="VHU29" i="28"/>
  <c r="VHT29" i="28"/>
  <c r="VHS29" i="28"/>
  <c r="VHR29" i="28"/>
  <c r="VHQ29" i="28"/>
  <c r="VHP29" i="28"/>
  <c r="VHO29" i="28"/>
  <c r="VHN29" i="28"/>
  <c r="VHM29" i="28"/>
  <c r="VHL29" i="28"/>
  <c r="VHK29" i="28"/>
  <c r="VHJ29" i="28"/>
  <c r="VHI29" i="28"/>
  <c r="VHH29" i="28"/>
  <c r="VHG29" i="28"/>
  <c r="VHF29" i="28"/>
  <c r="VHE29" i="28"/>
  <c r="VHD29" i="28"/>
  <c r="VHC29" i="28"/>
  <c r="VHB29" i="28"/>
  <c r="VHA29" i="28"/>
  <c r="VGZ29" i="28"/>
  <c r="VGY29" i="28"/>
  <c r="VGX29" i="28"/>
  <c r="VGW29" i="28"/>
  <c r="VGV29" i="28"/>
  <c r="VGU29" i="28"/>
  <c r="VGT29" i="28"/>
  <c r="VGS29" i="28"/>
  <c r="VGR29" i="28"/>
  <c r="VGQ29" i="28"/>
  <c r="VGP29" i="28"/>
  <c r="VGO29" i="28"/>
  <c r="VGN29" i="28"/>
  <c r="VGM29" i="28"/>
  <c r="VGL29" i="28"/>
  <c r="VGK29" i="28"/>
  <c r="VGJ29" i="28"/>
  <c r="VGI29" i="28"/>
  <c r="VGH29" i="28"/>
  <c r="VGG29" i="28"/>
  <c r="VGF29" i="28"/>
  <c r="VGE29" i="28"/>
  <c r="VGD29" i="28"/>
  <c r="VGC29" i="28"/>
  <c r="VGB29" i="28"/>
  <c r="VGA29" i="28"/>
  <c r="VFZ29" i="28"/>
  <c r="VFY29" i="28"/>
  <c r="VFX29" i="28"/>
  <c r="VFW29" i="28"/>
  <c r="VFV29" i="28"/>
  <c r="VFU29" i="28"/>
  <c r="VFT29" i="28"/>
  <c r="VFS29" i="28"/>
  <c r="VFR29" i="28"/>
  <c r="VFQ29" i="28"/>
  <c r="VFP29" i="28"/>
  <c r="VFO29" i="28"/>
  <c r="VFN29" i="28"/>
  <c r="VFM29" i="28"/>
  <c r="VFL29" i="28"/>
  <c r="VFK29" i="28"/>
  <c r="VFJ29" i="28"/>
  <c r="VFI29" i="28"/>
  <c r="VFH29" i="28"/>
  <c r="VFG29" i="28"/>
  <c r="VFF29" i="28"/>
  <c r="VFE29" i="28"/>
  <c r="VFD29" i="28"/>
  <c r="VFC29" i="28"/>
  <c r="VFB29" i="28"/>
  <c r="VFA29" i="28"/>
  <c r="VEZ29" i="28"/>
  <c r="VEY29" i="28"/>
  <c r="VEX29" i="28"/>
  <c r="VEW29" i="28"/>
  <c r="VEV29" i="28"/>
  <c r="VEU29" i="28"/>
  <c r="VET29" i="28"/>
  <c r="VES29" i="28"/>
  <c r="VER29" i="28"/>
  <c r="VEQ29" i="28"/>
  <c r="VEP29" i="28"/>
  <c r="VEO29" i="28"/>
  <c r="VEN29" i="28"/>
  <c r="VEM29" i="28"/>
  <c r="VEL29" i="28"/>
  <c r="VEK29" i="28"/>
  <c r="VEJ29" i="28"/>
  <c r="VEI29" i="28"/>
  <c r="VEH29" i="28"/>
  <c r="VEG29" i="28"/>
  <c r="VEF29" i="28"/>
  <c r="VEE29" i="28"/>
  <c r="VED29" i="28"/>
  <c r="VEC29" i="28"/>
  <c r="VEB29" i="28"/>
  <c r="VEA29" i="28"/>
  <c r="VDZ29" i="28"/>
  <c r="VDY29" i="28"/>
  <c r="VDX29" i="28"/>
  <c r="VDW29" i="28"/>
  <c r="VDV29" i="28"/>
  <c r="VDU29" i="28"/>
  <c r="VDT29" i="28"/>
  <c r="VDS29" i="28"/>
  <c r="VDR29" i="28"/>
  <c r="VDQ29" i="28"/>
  <c r="VDP29" i="28"/>
  <c r="VDO29" i="28"/>
  <c r="VDN29" i="28"/>
  <c r="VDM29" i="28"/>
  <c r="VDL29" i="28"/>
  <c r="VDK29" i="28"/>
  <c r="VDJ29" i="28"/>
  <c r="VDI29" i="28"/>
  <c r="VDH29" i="28"/>
  <c r="VDG29" i="28"/>
  <c r="VDF29" i="28"/>
  <c r="VDE29" i="28"/>
  <c r="VDD29" i="28"/>
  <c r="VDC29" i="28"/>
  <c r="VDB29" i="28"/>
  <c r="VDA29" i="28"/>
  <c r="VCZ29" i="28"/>
  <c r="VCY29" i="28"/>
  <c r="VCX29" i="28"/>
  <c r="VCW29" i="28"/>
  <c r="VCV29" i="28"/>
  <c r="VCU29" i="28"/>
  <c r="VCT29" i="28"/>
  <c r="VCS29" i="28"/>
  <c r="VCR29" i="28"/>
  <c r="VCQ29" i="28"/>
  <c r="VCP29" i="28"/>
  <c r="VCO29" i="28"/>
  <c r="VCN29" i="28"/>
  <c r="VCM29" i="28"/>
  <c r="VCL29" i="28"/>
  <c r="VCK29" i="28"/>
  <c r="VCJ29" i="28"/>
  <c r="VCI29" i="28"/>
  <c r="VCH29" i="28"/>
  <c r="VCG29" i="28"/>
  <c r="VCF29" i="28"/>
  <c r="VCE29" i="28"/>
  <c r="VCD29" i="28"/>
  <c r="VCC29" i="28"/>
  <c r="VCB29" i="28"/>
  <c r="VCA29" i="28"/>
  <c r="VBZ29" i="28"/>
  <c r="VBY29" i="28"/>
  <c r="VBX29" i="28"/>
  <c r="VBW29" i="28"/>
  <c r="VBV29" i="28"/>
  <c r="VBU29" i="28"/>
  <c r="VBT29" i="28"/>
  <c r="VBS29" i="28"/>
  <c r="VBR29" i="28"/>
  <c r="VBQ29" i="28"/>
  <c r="VBP29" i="28"/>
  <c r="VBO29" i="28"/>
  <c r="VBN29" i="28"/>
  <c r="VBM29" i="28"/>
  <c r="VBL29" i="28"/>
  <c r="VBK29" i="28"/>
  <c r="VBJ29" i="28"/>
  <c r="VBI29" i="28"/>
  <c r="VBH29" i="28"/>
  <c r="VBG29" i="28"/>
  <c r="VBF29" i="28"/>
  <c r="VBE29" i="28"/>
  <c r="VBD29" i="28"/>
  <c r="VBC29" i="28"/>
  <c r="VBB29" i="28"/>
  <c r="VBA29" i="28"/>
  <c r="VAZ29" i="28"/>
  <c r="VAY29" i="28"/>
  <c r="VAX29" i="28"/>
  <c r="VAW29" i="28"/>
  <c r="VAV29" i="28"/>
  <c r="VAU29" i="28"/>
  <c r="VAT29" i="28"/>
  <c r="VAS29" i="28"/>
  <c r="VAR29" i="28"/>
  <c r="VAQ29" i="28"/>
  <c r="VAP29" i="28"/>
  <c r="VAO29" i="28"/>
  <c r="VAN29" i="28"/>
  <c r="VAM29" i="28"/>
  <c r="VAL29" i="28"/>
  <c r="VAK29" i="28"/>
  <c r="VAJ29" i="28"/>
  <c r="VAI29" i="28"/>
  <c r="VAH29" i="28"/>
  <c r="VAG29" i="28"/>
  <c r="VAF29" i="28"/>
  <c r="VAE29" i="28"/>
  <c r="VAD29" i="28"/>
  <c r="VAC29" i="28"/>
  <c r="VAB29" i="28"/>
  <c r="VAA29" i="28"/>
  <c r="UZZ29" i="28"/>
  <c r="UZY29" i="28"/>
  <c r="UZX29" i="28"/>
  <c r="UZW29" i="28"/>
  <c r="UZV29" i="28"/>
  <c r="UZU29" i="28"/>
  <c r="UZT29" i="28"/>
  <c r="UZS29" i="28"/>
  <c r="UZR29" i="28"/>
  <c r="UZQ29" i="28"/>
  <c r="UZP29" i="28"/>
  <c r="UZO29" i="28"/>
  <c r="UZN29" i="28"/>
  <c r="UZM29" i="28"/>
  <c r="UZL29" i="28"/>
  <c r="UZK29" i="28"/>
  <c r="UZJ29" i="28"/>
  <c r="UZI29" i="28"/>
  <c r="UZH29" i="28"/>
  <c r="UZG29" i="28"/>
  <c r="UZF29" i="28"/>
  <c r="UZE29" i="28"/>
  <c r="UZD29" i="28"/>
  <c r="UZC29" i="28"/>
  <c r="UZB29" i="28"/>
  <c r="UZA29" i="28"/>
  <c r="UYZ29" i="28"/>
  <c r="UYY29" i="28"/>
  <c r="UYX29" i="28"/>
  <c r="UYW29" i="28"/>
  <c r="UYV29" i="28"/>
  <c r="UYU29" i="28"/>
  <c r="UYT29" i="28"/>
  <c r="UYS29" i="28"/>
  <c r="UYR29" i="28"/>
  <c r="UYQ29" i="28"/>
  <c r="UYP29" i="28"/>
  <c r="UYO29" i="28"/>
  <c r="UYN29" i="28"/>
  <c r="UYM29" i="28"/>
  <c r="UYL29" i="28"/>
  <c r="UYK29" i="28"/>
  <c r="UYJ29" i="28"/>
  <c r="UYI29" i="28"/>
  <c r="UYH29" i="28"/>
  <c r="UYG29" i="28"/>
  <c r="UYF29" i="28"/>
  <c r="UYE29" i="28"/>
  <c r="UYD29" i="28"/>
  <c r="UYC29" i="28"/>
  <c r="UYB29" i="28"/>
  <c r="UYA29" i="28"/>
  <c r="UXZ29" i="28"/>
  <c r="UXY29" i="28"/>
  <c r="UXX29" i="28"/>
  <c r="UXW29" i="28"/>
  <c r="UXV29" i="28"/>
  <c r="UXU29" i="28"/>
  <c r="UXT29" i="28"/>
  <c r="UXS29" i="28"/>
  <c r="UXR29" i="28"/>
  <c r="UXQ29" i="28"/>
  <c r="UXP29" i="28"/>
  <c r="UXO29" i="28"/>
  <c r="UXN29" i="28"/>
  <c r="UXM29" i="28"/>
  <c r="UXL29" i="28"/>
  <c r="UXK29" i="28"/>
  <c r="UXJ29" i="28"/>
  <c r="UXI29" i="28"/>
  <c r="UXH29" i="28"/>
  <c r="UXG29" i="28"/>
  <c r="UXF29" i="28"/>
  <c r="UXE29" i="28"/>
  <c r="UXD29" i="28"/>
  <c r="UXC29" i="28"/>
  <c r="UXB29" i="28"/>
  <c r="UXA29" i="28"/>
  <c r="UWZ29" i="28"/>
  <c r="UWY29" i="28"/>
  <c r="UWX29" i="28"/>
  <c r="UWW29" i="28"/>
  <c r="UWV29" i="28"/>
  <c r="UWU29" i="28"/>
  <c r="UWT29" i="28"/>
  <c r="UWS29" i="28"/>
  <c r="UWR29" i="28"/>
  <c r="UWQ29" i="28"/>
  <c r="UWP29" i="28"/>
  <c r="UWO29" i="28"/>
  <c r="UWN29" i="28"/>
  <c r="UWM29" i="28"/>
  <c r="UWL29" i="28"/>
  <c r="UWK29" i="28"/>
  <c r="UWJ29" i="28"/>
  <c r="UWI29" i="28"/>
  <c r="UWH29" i="28"/>
  <c r="UWG29" i="28"/>
  <c r="UWF29" i="28"/>
  <c r="UWE29" i="28"/>
  <c r="UWD29" i="28"/>
  <c r="UWC29" i="28"/>
  <c r="UWB29" i="28"/>
  <c r="UWA29" i="28"/>
  <c r="UVZ29" i="28"/>
  <c r="UVY29" i="28"/>
  <c r="UVX29" i="28"/>
  <c r="UVW29" i="28"/>
  <c r="UVV29" i="28"/>
  <c r="UVU29" i="28"/>
  <c r="UVT29" i="28"/>
  <c r="UVS29" i="28"/>
  <c r="UVR29" i="28"/>
  <c r="UVQ29" i="28"/>
  <c r="UVP29" i="28"/>
  <c r="UVO29" i="28"/>
  <c r="UVN29" i="28"/>
  <c r="UVM29" i="28"/>
  <c r="UVL29" i="28"/>
  <c r="UVK29" i="28"/>
  <c r="UVJ29" i="28"/>
  <c r="UVI29" i="28"/>
  <c r="UVH29" i="28"/>
  <c r="UVG29" i="28"/>
  <c r="UVF29" i="28"/>
  <c r="UVE29" i="28"/>
  <c r="UVD29" i="28"/>
  <c r="UVC29" i="28"/>
  <c r="UVB29" i="28"/>
  <c r="UVA29" i="28"/>
  <c r="UUZ29" i="28"/>
  <c r="UUY29" i="28"/>
  <c r="UUX29" i="28"/>
  <c r="UUW29" i="28"/>
  <c r="UUV29" i="28"/>
  <c r="UUU29" i="28"/>
  <c r="UUT29" i="28"/>
  <c r="UUS29" i="28"/>
  <c r="UUR29" i="28"/>
  <c r="UUQ29" i="28"/>
  <c r="UUP29" i="28"/>
  <c r="UUO29" i="28"/>
  <c r="UUN29" i="28"/>
  <c r="UUM29" i="28"/>
  <c r="UUL29" i="28"/>
  <c r="UUK29" i="28"/>
  <c r="UUJ29" i="28"/>
  <c r="UUI29" i="28"/>
  <c r="UUH29" i="28"/>
  <c r="UUG29" i="28"/>
  <c r="UUF29" i="28"/>
  <c r="UUE29" i="28"/>
  <c r="UUD29" i="28"/>
  <c r="UUC29" i="28"/>
  <c r="UUB29" i="28"/>
  <c r="UUA29" i="28"/>
  <c r="UTZ29" i="28"/>
  <c r="UTY29" i="28"/>
  <c r="UTX29" i="28"/>
  <c r="UTW29" i="28"/>
  <c r="UTV29" i="28"/>
  <c r="UTU29" i="28"/>
  <c r="UTT29" i="28"/>
  <c r="UTS29" i="28"/>
  <c r="UTR29" i="28"/>
  <c r="UTQ29" i="28"/>
  <c r="UTP29" i="28"/>
  <c r="UTO29" i="28"/>
  <c r="UTN29" i="28"/>
  <c r="UTM29" i="28"/>
  <c r="UTL29" i="28"/>
  <c r="UTK29" i="28"/>
  <c r="UTJ29" i="28"/>
  <c r="UTI29" i="28"/>
  <c r="UTH29" i="28"/>
  <c r="UTG29" i="28"/>
  <c r="UTF29" i="28"/>
  <c r="UTE29" i="28"/>
  <c r="UTD29" i="28"/>
  <c r="UTC29" i="28"/>
  <c r="UTB29" i="28"/>
  <c r="UTA29" i="28"/>
  <c r="USZ29" i="28"/>
  <c r="USY29" i="28"/>
  <c r="USX29" i="28"/>
  <c r="USW29" i="28"/>
  <c r="USV29" i="28"/>
  <c r="USU29" i="28"/>
  <c r="UST29" i="28"/>
  <c r="USS29" i="28"/>
  <c r="USR29" i="28"/>
  <c r="USQ29" i="28"/>
  <c r="USP29" i="28"/>
  <c r="USO29" i="28"/>
  <c r="USN29" i="28"/>
  <c r="USM29" i="28"/>
  <c r="USL29" i="28"/>
  <c r="USK29" i="28"/>
  <c r="USJ29" i="28"/>
  <c r="USI29" i="28"/>
  <c r="USH29" i="28"/>
  <c r="USG29" i="28"/>
  <c r="USF29" i="28"/>
  <c r="USE29" i="28"/>
  <c r="USD29" i="28"/>
  <c r="USC29" i="28"/>
  <c r="USB29" i="28"/>
  <c r="USA29" i="28"/>
  <c r="URZ29" i="28"/>
  <c r="URY29" i="28"/>
  <c r="URX29" i="28"/>
  <c r="URW29" i="28"/>
  <c r="URV29" i="28"/>
  <c r="URU29" i="28"/>
  <c r="URT29" i="28"/>
  <c r="URS29" i="28"/>
  <c r="URR29" i="28"/>
  <c r="URQ29" i="28"/>
  <c r="URP29" i="28"/>
  <c r="URO29" i="28"/>
  <c r="URN29" i="28"/>
  <c r="URM29" i="28"/>
  <c r="URL29" i="28"/>
  <c r="URK29" i="28"/>
  <c r="URJ29" i="28"/>
  <c r="URI29" i="28"/>
  <c r="URH29" i="28"/>
  <c r="URG29" i="28"/>
  <c r="URF29" i="28"/>
  <c r="URE29" i="28"/>
  <c r="URD29" i="28"/>
  <c r="URC29" i="28"/>
  <c r="URB29" i="28"/>
  <c r="URA29" i="28"/>
  <c r="UQZ29" i="28"/>
  <c r="UQY29" i="28"/>
  <c r="UQX29" i="28"/>
  <c r="UQW29" i="28"/>
  <c r="UQV29" i="28"/>
  <c r="UQU29" i="28"/>
  <c r="UQT29" i="28"/>
  <c r="UQS29" i="28"/>
  <c r="UQR29" i="28"/>
  <c r="UQQ29" i="28"/>
  <c r="UQP29" i="28"/>
  <c r="UQO29" i="28"/>
  <c r="UQN29" i="28"/>
  <c r="UQM29" i="28"/>
  <c r="UQL29" i="28"/>
  <c r="UQK29" i="28"/>
  <c r="UQJ29" i="28"/>
  <c r="UQI29" i="28"/>
  <c r="UQH29" i="28"/>
  <c r="UQG29" i="28"/>
  <c r="UQF29" i="28"/>
  <c r="UQE29" i="28"/>
  <c r="UQD29" i="28"/>
  <c r="UQC29" i="28"/>
  <c r="UQB29" i="28"/>
  <c r="UQA29" i="28"/>
  <c r="UPZ29" i="28"/>
  <c r="UPY29" i="28"/>
  <c r="UPX29" i="28"/>
  <c r="UPW29" i="28"/>
  <c r="UPV29" i="28"/>
  <c r="UPU29" i="28"/>
  <c r="UPT29" i="28"/>
  <c r="UPS29" i="28"/>
  <c r="UPR29" i="28"/>
  <c r="UPQ29" i="28"/>
  <c r="UPP29" i="28"/>
  <c r="UPO29" i="28"/>
  <c r="UPN29" i="28"/>
  <c r="UPM29" i="28"/>
  <c r="UPL29" i="28"/>
  <c r="UPK29" i="28"/>
  <c r="UPJ29" i="28"/>
  <c r="UPI29" i="28"/>
  <c r="UPH29" i="28"/>
  <c r="UPG29" i="28"/>
  <c r="UPF29" i="28"/>
  <c r="UPE29" i="28"/>
  <c r="UPD29" i="28"/>
  <c r="UPC29" i="28"/>
  <c r="UPB29" i="28"/>
  <c r="UPA29" i="28"/>
  <c r="UOZ29" i="28"/>
  <c r="UOY29" i="28"/>
  <c r="UOX29" i="28"/>
  <c r="UOW29" i="28"/>
  <c r="UOV29" i="28"/>
  <c r="UOU29" i="28"/>
  <c r="UOT29" i="28"/>
  <c r="UOS29" i="28"/>
  <c r="UOR29" i="28"/>
  <c r="UOQ29" i="28"/>
  <c r="UOP29" i="28"/>
  <c r="UOO29" i="28"/>
  <c r="UON29" i="28"/>
  <c r="UOM29" i="28"/>
  <c r="UOL29" i="28"/>
  <c r="UOK29" i="28"/>
  <c r="UOJ29" i="28"/>
  <c r="UOI29" i="28"/>
  <c r="UOH29" i="28"/>
  <c r="UOG29" i="28"/>
  <c r="UOF29" i="28"/>
  <c r="UOE29" i="28"/>
  <c r="UOD29" i="28"/>
  <c r="UOC29" i="28"/>
  <c r="UOB29" i="28"/>
  <c r="UOA29" i="28"/>
  <c r="UNZ29" i="28"/>
  <c r="UNY29" i="28"/>
  <c r="UNX29" i="28"/>
  <c r="UNW29" i="28"/>
  <c r="UNV29" i="28"/>
  <c r="UNU29" i="28"/>
  <c r="UNT29" i="28"/>
  <c r="UNS29" i="28"/>
  <c r="UNR29" i="28"/>
  <c r="UNQ29" i="28"/>
  <c r="UNP29" i="28"/>
  <c r="UNO29" i="28"/>
  <c r="UNN29" i="28"/>
  <c r="UNM29" i="28"/>
  <c r="UNL29" i="28"/>
  <c r="UNK29" i="28"/>
  <c r="UNJ29" i="28"/>
  <c r="UNI29" i="28"/>
  <c r="UNH29" i="28"/>
  <c r="UNG29" i="28"/>
  <c r="UNF29" i="28"/>
  <c r="UNE29" i="28"/>
  <c r="UND29" i="28"/>
  <c r="UNC29" i="28"/>
  <c r="UNB29" i="28"/>
  <c r="UNA29" i="28"/>
  <c r="UMZ29" i="28"/>
  <c r="UMY29" i="28"/>
  <c r="UMX29" i="28"/>
  <c r="UMW29" i="28"/>
  <c r="UMV29" i="28"/>
  <c r="UMU29" i="28"/>
  <c r="UMT29" i="28"/>
  <c r="UMS29" i="28"/>
  <c r="UMR29" i="28"/>
  <c r="UMQ29" i="28"/>
  <c r="UMP29" i="28"/>
  <c r="UMO29" i="28"/>
  <c r="UMN29" i="28"/>
  <c r="UMM29" i="28"/>
  <c r="UML29" i="28"/>
  <c r="UMK29" i="28"/>
  <c r="UMJ29" i="28"/>
  <c r="UMI29" i="28"/>
  <c r="UMH29" i="28"/>
  <c r="UMG29" i="28"/>
  <c r="UMF29" i="28"/>
  <c r="UME29" i="28"/>
  <c r="UMD29" i="28"/>
  <c r="UMC29" i="28"/>
  <c r="UMB29" i="28"/>
  <c r="UMA29" i="28"/>
  <c r="ULZ29" i="28"/>
  <c r="ULY29" i="28"/>
  <c r="ULX29" i="28"/>
  <c r="ULW29" i="28"/>
  <c r="ULV29" i="28"/>
  <c r="ULU29" i="28"/>
  <c r="ULT29" i="28"/>
  <c r="ULS29" i="28"/>
  <c r="ULR29" i="28"/>
  <c r="ULQ29" i="28"/>
  <c r="ULP29" i="28"/>
  <c r="ULO29" i="28"/>
  <c r="ULN29" i="28"/>
  <c r="ULM29" i="28"/>
  <c r="ULL29" i="28"/>
  <c r="ULK29" i="28"/>
  <c r="ULJ29" i="28"/>
  <c r="ULI29" i="28"/>
  <c r="ULH29" i="28"/>
  <c r="ULG29" i="28"/>
  <c r="ULF29" i="28"/>
  <c r="ULE29" i="28"/>
  <c r="ULD29" i="28"/>
  <c r="ULC29" i="28"/>
  <c r="ULB29" i="28"/>
  <c r="ULA29" i="28"/>
  <c r="UKZ29" i="28"/>
  <c r="UKY29" i="28"/>
  <c r="UKX29" i="28"/>
  <c r="UKW29" i="28"/>
  <c r="UKV29" i="28"/>
  <c r="UKU29" i="28"/>
  <c r="UKT29" i="28"/>
  <c r="UKS29" i="28"/>
  <c r="UKR29" i="28"/>
  <c r="UKQ29" i="28"/>
  <c r="UKP29" i="28"/>
  <c r="UKO29" i="28"/>
  <c r="UKN29" i="28"/>
  <c r="UKM29" i="28"/>
  <c r="UKL29" i="28"/>
  <c r="UKK29" i="28"/>
  <c r="UKJ29" i="28"/>
  <c r="UKI29" i="28"/>
  <c r="UKH29" i="28"/>
  <c r="UKG29" i="28"/>
  <c r="UKF29" i="28"/>
  <c r="UKE29" i="28"/>
  <c r="UKD29" i="28"/>
  <c r="UKC29" i="28"/>
  <c r="UKB29" i="28"/>
  <c r="UKA29" i="28"/>
  <c r="UJZ29" i="28"/>
  <c r="UJY29" i="28"/>
  <c r="UJX29" i="28"/>
  <c r="UJW29" i="28"/>
  <c r="UJV29" i="28"/>
  <c r="UJU29" i="28"/>
  <c r="UJT29" i="28"/>
  <c r="UJS29" i="28"/>
  <c r="UJR29" i="28"/>
  <c r="UJQ29" i="28"/>
  <c r="UJP29" i="28"/>
  <c r="UJO29" i="28"/>
  <c r="UJN29" i="28"/>
  <c r="UJM29" i="28"/>
  <c r="UJL29" i="28"/>
  <c r="UJK29" i="28"/>
  <c r="UJJ29" i="28"/>
  <c r="UJI29" i="28"/>
  <c r="UJH29" i="28"/>
  <c r="UJG29" i="28"/>
  <c r="UJF29" i="28"/>
  <c r="UJE29" i="28"/>
  <c r="UJD29" i="28"/>
  <c r="UJC29" i="28"/>
  <c r="UJB29" i="28"/>
  <c r="UJA29" i="28"/>
  <c r="UIZ29" i="28"/>
  <c r="UIY29" i="28"/>
  <c r="UIX29" i="28"/>
  <c r="UIW29" i="28"/>
  <c r="UIV29" i="28"/>
  <c r="UIU29" i="28"/>
  <c r="UIT29" i="28"/>
  <c r="UIS29" i="28"/>
  <c r="UIR29" i="28"/>
  <c r="UIQ29" i="28"/>
  <c r="UIP29" i="28"/>
  <c r="UIO29" i="28"/>
  <c r="UIN29" i="28"/>
  <c r="UIM29" i="28"/>
  <c r="UIL29" i="28"/>
  <c r="UIK29" i="28"/>
  <c r="UIJ29" i="28"/>
  <c r="UII29" i="28"/>
  <c r="UIH29" i="28"/>
  <c r="UIG29" i="28"/>
  <c r="UIF29" i="28"/>
  <c r="UIE29" i="28"/>
  <c r="UID29" i="28"/>
  <c r="UIC29" i="28"/>
  <c r="UIB29" i="28"/>
  <c r="UIA29" i="28"/>
  <c r="UHZ29" i="28"/>
  <c r="UHY29" i="28"/>
  <c r="UHX29" i="28"/>
  <c r="UHW29" i="28"/>
  <c r="UHV29" i="28"/>
  <c r="UHU29" i="28"/>
  <c r="UHT29" i="28"/>
  <c r="UHS29" i="28"/>
  <c r="UHR29" i="28"/>
  <c r="UHQ29" i="28"/>
  <c r="UHP29" i="28"/>
  <c r="UHO29" i="28"/>
  <c r="UHN29" i="28"/>
  <c r="UHM29" i="28"/>
  <c r="UHL29" i="28"/>
  <c r="UHK29" i="28"/>
  <c r="UHJ29" i="28"/>
  <c r="UHI29" i="28"/>
  <c r="UHH29" i="28"/>
  <c r="UHG29" i="28"/>
  <c r="UHF29" i="28"/>
  <c r="UHE29" i="28"/>
  <c r="UHD29" i="28"/>
  <c r="UHC29" i="28"/>
  <c r="UHB29" i="28"/>
  <c r="UHA29" i="28"/>
  <c r="UGZ29" i="28"/>
  <c r="UGY29" i="28"/>
  <c r="UGX29" i="28"/>
  <c r="UGW29" i="28"/>
  <c r="UGV29" i="28"/>
  <c r="UGU29" i="28"/>
  <c r="UGT29" i="28"/>
  <c r="UGS29" i="28"/>
  <c r="UGR29" i="28"/>
  <c r="UGQ29" i="28"/>
  <c r="UGP29" i="28"/>
  <c r="UGO29" i="28"/>
  <c r="UGN29" i="28"/>
  <c r="UGM29" i="28"/>
  <c r="UGL29" i="28"/>
  <c r="UGK29" i="28"/>
  <c r="UGJ29" i="28"/>
  <c r="UGI29" i="28"/>
  <c r="UGH29" i="28"/>
  <c r="UGG29" i="28"/>
  <c r="UGF29" i="28"/>
  <c r="UGE29" i="28"/>
  <c r="UGD29" i="28"/>
  <c r="UGC29" i="28"/>
  <c r="UGB29" i="28"/>
  <c r="UGA29" i="28"/>
  <c r="UFZ29" i="28"/>
  <c r="UFY29" i="28"/>
  <c r="UFX29" i="28"/>
  <c r="UFW29" i="28"/>
  <c r="UFV29" i="28"/>
  <c r="UFU29" i="28"/>
  <c r="UFT29" i="28"/>
  <c r="UFS29" i="28"/>
  <c r="UFR29" i="28"/>
  <c r="UFQ29" i="28"/>
  <c r="UFP29" i="28"/>
  <c r="UFO29" i="28"/>
  <c r="UFN29" i="28"/>
  <c r="UFM29" i="28"/>
  <c r="UFL29" i="28"/>
  <c r="UFK29" i="28"/>
  <c r="UFJ29" i="28"/>
  <c r="UFI29" i="28"/>
  <c r="UFH29" i="28"/>
  <c r="UFG29" i="28"/>
  <c r="UFF29" i="28"/>
  <c r="UFE29" i="28"/>
  <c r="UFD29" i="28"/>
  <c r="UFC29" i="28"/>
  <c r="UFB29" i="28"/>
  <c r="UFA29" i="28"/>
  <c r="UEZ29" i="28"/>
  <c r="UEY29" i="28"/>
  <c r="UEX29" i="28"/>
  <c r="UEW29" i="28"/>
  <c r="UEV29" i="28"/>
  <c r="UEU29" i="28"/>
  <c r="UET29" i="28"/>
  <c r="UES29" i="28"/>
  <c r="UER29" i="28"/>
  <c r="UEQ29" i="28"/>
  <c r="UEP29" i="28"/>
  <c r="UEO29" i="28"/>
  <c r="UEN29" i="28"/>
  <c r="UEM29" i="28"/>
  <c r="UEL29" i="28"/>
  <c r="UEK29" i="28"/>
  <c r="UEJ29" i="28"/>
  <c r="UEI29" i="28"/>
  <c r="UEH29" i="28"/>
  <c r="UEG29" i="28"/>
  <c r="UEF29" i="28"/>
  <c r="UEE29" i="28"/>
  <c r="UED29" i="28"/>
  <c r="UEC29" i="28"/>
  <c r="UEB29" i="28"/>
  <c r="UEA29" i="28"/>
  <c r="UDZ29" i="28"/>
  <c r="UDY29" i="28"/>
  <c r="UDX29" i="28"/>
  <c r="UDW29" i="28"/>
  <c r="UDV29" i="28"/>
  <c r="UDU29" i="28"/>
  <c r="UDT29" i="28"/>
  <c r="UDS29" i="28"/>
  <c r="UDR29" i="28"/>
  <c r="UDQ29" i="28"/>
  <c r="UDP29" i="28"/>
  <c r="UDO29" i="28"/>
  <c r="UDN29" i="28"/>
  <c r="UDM29" i="28"/>
  <c r="UDL29" i="28"/>
  <c r="UDK29" i="28"/>
  <c r="UDJ29" i="28"/>
  <c r="UDI29" i="28"/>
  <c r="UDH29" i="28"/>
  <c r="UDG29" i="28"/>
  <c r="UDF29" i="28"/>
  <c r="UDE29" i="28"/>
  <c r="UDD29" i="28"/>
  <c r="UDC29" i="28"/>
  <c r="UDB29" i="28"/>
  <c r="UDA29" i="28"/>
  <c r="UCZ29" i="28"/>
  <c r="UCY29" i="28"/>
  <c r="UCX29" i="28"/>
  <c r="UCW29" i="28"/>
  <c r="UCV29" i="28"/>
  <c r="UCU29" i="28"/>
  <c r="UCT29" i="28"/>
  <c r="UCS29" i="28"/>
  <c r="UCR29" i="28"/>
  <c r="UCQ29" i="28"/>
  <c r="UCP29" i="28"/>
  <c r="UCO29" i="28"/>
  <c r="UCN29" i="28"/>
  <c r="UCM29" i="28"/>
  <c r="UCL29" i="28"/>
  <c r="UCK29" i="28"/>
  <c r="UCJ29" i="28"/>
  <c r="UCI29" i="28"/>
  <c r="UCH29" i="28"/>
  <c r="UCG29" i="28"/>
  <c r="UCF29" i="28"/>
  <c r="UCE29" i="28"/>
  <c r="UCD29" i="28"/>
  <c r="UCC29" i="28"/>
  <c r="UCB29" i="28"/>
  <c r="UCA29" i="28"/>
  <c r="UBZ29" i="28"/>
  <c r="UBY29" i="28"/>
  <c r="UBX29" i="28"/>
  <c r="UBW29" i="28"/>
  <c r="UBV29" i="28"/>
  <c r="UBU29" i="28"/>
  <c r="UBT29" i="28"/>
  <c r="UBS29" i="28"/>
  <c r="UBR29" i="28"/>
  <c r="UBQ29" i="28"/>
  <c r="UBP29" i="28"/>
  <c r="UBO29" i="28"/>
  <c r="UBN29" i="28"/>
  <c r="UBM29" i="28"/>
  <c r="UBL29" i="28"/>
  <c r="UBK29" i="28"/>
  <c r="UBJ29" i="28"/>
  <c r="UBI29" i="28"/>
  <c r="UBH29" i="28"/>
  <c r="UBG29" i="28"/>
  <c r="UBF29" i="28"/>
  <c r="UBE29" i="28"/>
  <c r="UBD29" i="28"/>
  <c r="UBC29" i="28"/>
  <c r="UBB29" i="28"/>
  <c r="UBA29" i="28"/>
  <c r="UAZ29" i="28"/>
  <c r="UAY29" i="28"/>
  <c r="UAX29" i="28"/>
  <c r="UAW29" i="28"/>
  <c r="UAV29" i="28"/>
  <c r="UAU29" i="28"/>
  <c r="UAT29" i="28"/>
  <c r="UAS29" i="28"/>
  <c r="UAR29" i="28"/>
  <c r="UAQ29" i="28"/>
  <c r="UAP29" i="28"/>
  <c r="UAO29" i="28"/>
  <c r="UAN29" i="28"/>
  <c r="UAM29" i="28"/>
  <c r="UAL29" i="28"/>
  <c r="UAK29" i="28"/>
  <c r="UAJ29" i="28"/>
  <c r="UAI29" i="28"/>
  <c r="UAH29" i="28"/>
  <c r="UAG29" i="28"/>
  <c r="UAF29" i="28"/>
  <c r="UAE29" i="28"/>
  <c r="UAD29" i="28"/>
  <c r="UAC29" i="28"/>
  <c r="UAB29" i="28"/>
  <c r="UAA29" i="28"/>
  <c r="TZZ29" i="28"/>
  <c r="TZY29" i="28"/>
  <c r="TZX29" i="28"/>
  <c r="TZW29" i="28"/>
  <c r="TZV29" i="28"/>
  <c r="TZU29" i="28"/>
  <c r="TZT29" i="28"/>
  <c r="TZS29" i="28"/>
  <c r="TZR29" i="28"/>
  <c r="TZQ29" i="28"/>
  <c r="TZP29" i="28"/>
  <c r="TZO29" i="28"/>
  <c r="TZN29" i="28"/>
  <c r="TZM29" i="28"/>
  <c r="TZL29" i="28"/>
  <c r="TZK29" i="28"/>
  <c r="TZJ29" i="28"/>
  <c r="TZI29" i="28"/>
  <c r="TZH29" i="28"/>
  <c r="TZG29" i="28"/>
  <c r="TZF29" i="28"/>
  <c r="TZE29" i="28"/>
  <c r="TZD29" i="28"/>
  <c r="TZC29" i="28"/>
  <c r="TZB29" i="28"/>
  <c r="TZA29" i="28"/>
  <c r="TYZ29" i="28"/>
  <c r="TYY29" i="28"/>
  <c r="TYX29" i="28"/>
  <c r="TYW29" i="28"/>
  <c r="TYV29" i="28"/>
  <c r="TYU29" i="28"/>
  <c r="TYT29" i="28"/>
  <c r="TYS29" i="28"/>
  <c r="TYR29" i="28"/>
  <c r="TYQ29" i="28"/>
  <c r="TYP29" i="28"/>
  <c r="TYO29" i="28"/>
  <c r="TYN29" i="28"/>
  <c r="TYM29" i="28"/>
  <c r="TYL29" i="28"/>
  <c r="TYK29" i="28"/>
  <c r="TYJ29" i="28"/>
  <c r="TYI29" i="28"/>
  <c r="TYH29" i="28"/>
  <c r="TYG29" i="28"/>
  <c r="TYF29" i="28"/>
  <c r="TYE29" i="28"/>
  <c r="TYD29" i="28"/>
  <c r="TYC29" i="28"/>
  <c r="TYB29" i="28"/>
  <c r="TYA29" i="28"/>
  <c r="TXZ29" i="28"/>
  <c r="TXY29" i="28"/>
  <c r="TXX29" i="28"/>
  <c r="TXW29" i="28"/>
  <c r="TXV29" i="28"/>
  <c r="TXU29" i="28"/>
  <c r="TXT29" i="28"/>
  <c r="TXS29" i="28"/>
  <c r="TXR29" i="28"/>
  <c r="TXQ29" i="28"/>
  <c r="TXP29" i="28"/>
  <c r="TXO29" i="28"/>
  <c r="TXN29" i="28"/>
  <c r="TXM29" i="28"/>
  <c r="TXL29" i="28"/>
  <c r="TXK29" i="28"/>
  <c r="TXJ29" i="28"/>
  <c r="TXI29" i="28"/>
  <c r="TXH29" i="28"/>
  <c r="TXG29" i="28"/>
  <c r="TXF29" i="28"/>
  <c r="TXE29" i="28"/>
  <c r="TXD29" i="28"/>
  <c r="TXC29" i="28"/>
  <c r="TXB29" i="28"/>
  <c r="TXA29" i="28"/>
  <c r="TWZ29" i="28"/>
  <c r="TWY29" i="28"/>
  <c r="TWX29" i="28"/>
  <c r="TWW29" i="28"/>
  <c r="TWV29" i="28"/>
  <c r="TWU29" i="28"/>
  <c r="TWT29" i="28"/>
  <c r="TWS29" i="28"/>
  <c r="TWR29" i="28"/>
  <c r="TWQ29" i="28"/>
  <c r="TWP29" i="28"/>
  <c r="TWO29" i="28"/>
  <c r="TWN29" i="28"/>
  <c r="TWM29" i="28"/>
  <c r="TWL29" i="28"/>
  <c r="TWK29" i="28"/>
  <c r="TWJ29" i="28"/>
  <c r="TWI29" i="28"/>
  <c r="TWH29" i="28"/>
  <c r="TWG29" i="28"/>
  <c r="TWF29" i="28"/>
  <c r="TWE29" i="28"/>
  <c r="TWD29" i="28"/>
  <c r="TWC29" i="28"/>
  <c r="TWB29" i="28"/>
  <c r="TWA29" i="28"/>
  <c r="TVZ29" i="28"/>
  <c r="TVY29" i="28"/>
  <c r="TVX29" i="28"/>
  <c r="TVW29" i="28"/>
  <c r="TVV29" i="28"/>
  <c r="TVU29" i="28"/>
  <c r="TVT29" i="28"/>
  <c r="TVS29" i="28"/>
  <c r="TVR29" i="28"/>
  <c r="TVQ29" i="28"/>
  <c r="TVP29" i="28"/>
  <c r="TVO29" i="28"/>
  <c r="TVN29" i="28"/>
  <c r="TVM29" i="28"/>
  <c r="TVL29" i="28"/>
  <c r="TVK29" i="28"/>
  <c r="TVJ29" i="28"/>
  <c r="TVI29" i="28"/>
  <c r="TVH29" i="28"/>
  <c r="TVG29" i="28"/>
  <c r="TVF29" i="28"/>
  <c r="TVE29" i="28"/>
  <c r="TVD29" i="28"/>
  <c r="TVC29" i="28"/>
  <c r="TVB29" i="28"/>
  <c r="TVA29" i="28"/>
  <c r="TUZ29" i="28"/>
  <c r="TUY29" i="28"/>
  <c r="TUX29" i="28"/>
  <c r="TUW29" i="28"/>
  <c r="TUV29" i="28"/>
  <c r="TUU29" i="28"/>
  <c r="TUT29" i="28"/>
  <c r="TUS29" i="28"/>
  <c r="TUR29" i="28"/>
  <c r="TUQ29" i="28"/>
  <c r="TUP29" i="28"/>
  <c r="TUO29" i="28"/>
  <c r="TUN29" i="28"/>
  <c r="TUM29" i="28"/>
  <c r="TUL29" i="28"/>
  <c r="TUK29" i="28"/>
  <c r="TUJ29" i="28"/>
  <c r="TUI29" i="28"/>
  <c r="TUH29" i="28"/>
  <c r="TUG29" i="28"/>
  <c r="TUF29" i="28"/>
  <c r="TUE29" i="28"/>
  <c r="TUD29" i="28"/>
  <c r="TUC29" i="28"/>
  <c r="TUB29" i="28"/>
  <c r="TUA29" i="28"/>
  <c r="TTZ29" i="28"/>
  <c r="TTY29" i="28"/>
  <c r="TTX29" i="28"/>
  <c r="TTW29" i="28"/>
  <c r="TTV29" i="28"/>
  <c r="TTU29" i="28"/>
  <c r="TTT29" i="28"/>
  <c r="TTS29" i="28"/>
  <c r="TTR29" i="28"/>
  <c r="TTQ29" i="28"/>
  <c r="TTP29" i="28"/>
  <c r="TTO29" i="28"/>
  <c r="TTN29" i="28"/>
  <c r="TTM29" i="28"/>
  <c r="TTL29" i="28"/>
  <c r="TTK29" i="28"/>
  <c r="TTJ29" i="28"/>
  <c r="TTI29" i="28"/>
  <c r="TTH29" i="28"/>
  <c r="TTG29" i="28"/>
  <c r="TTF29" i="28"/>
  <c r="TTE29" i="28"/>
  <c r="TTD29" i="28"/>
  <c r="TTC29" i="28"/>
  <c r="TTB29" i="28"/>
  <c r="TTA29" i="28"/>
  <c r="TSZ29" i="28"/>
  <c r="TSY29" i="28"/>
  <c r="TSX29" i="28"/>
  <c r="TSW29" i="28"/>
  <c r="TSV29" i="28"/>
  <c r="TSU29" i="28"/>
  <c r="TST29" i="28"/>
  <c r="TSS29" i="28"/>
  <c r="TSR29" i="28"/>
  <c r="TSQ29" i="28"/>
  <c r="TSP29" i="28"/>
  <c r="TSO29" i="28"/>
  <c r="TSN29" i="28"/>
  <c r="TSM29" i="28"/>
  <c r="TSL29" i="28"/>
  <c r="TSK29" i="28"/>
  <c r="TSJ29" i="28"/>
  <c r="TSI29" i="28"/>
  <c r="TSH29" i="28"/>
  <c r="TSG29" i="28"/>
  <c r="TSF29" i="28"/>
  <c r="TSE29" i="28"/>
  <c r="TSD29" i="28"/>
  <c r="TSC29" i="28"/>
  <c r="TSB29" i="28"/>
  <c r="TSA29" i="28"/>
  <c r="TRZ29" i="28"/>
  <c r="TRY29" i="28"/>
  <c r="TRX29" i="28"/>
  <c r="TRW29" i="28"/>
  <c r="TRV29" i="28"/>
  <c r="TRU29" i="28"/>
  <c r="TRT29" i="28"/>
  <c r="TRS29" i="28"/>
  <c r="TRR29" i="28"/>
  <c r="TRQ29" i="28"/>
  <c r="TRP29" i="28"/>
  <c r="TRO29" i="28"/>
  <c r="TRN29" i="28"/>
  <c r="TRM29" i="28"/>
  <c r="TRL29" i="28"/>
  <c r="TRK29" i="28"/>
  <c r="TRJ29" i="28"/>
  <c r="TRI29" i="28"/>
  <c r="TRH29" i="28"/>
  <c r="TRG29" i="28"/>
  <c r="TRF29" i="28"/>
  <c r="TRE29" i="28"/>
  <c r="TRD29" i="28"/>
  <c r="TRC29" i="28"/>
  <c r="TRB29" i="28"/>
  <c r="TRA29" i="28"/>
  <c r="TQZ29" i="28"/>
  <c r="TQY29" i="28"/>
  <c r="TQX29" i="28"/>
  <c r="TQW29" i="28"/>
  <c r="TQV29" i="28"/>
  <c r="TQU29" i="28"/>
  <c r="TQT29" i="28"/>
  <c r="TQS29" i="28"/>
  <c r="TQR29" i="28"/>
  <c r="TQQ29" i="28"/>
  <c r="TQP29" i="28"/>
  <c r="TQO29" i="28"/>
  <c r="TQN29" i="28"/>
  <c r="TQM29" i="28"/>
  <c r="TQL29" i="28"/>
  <c r="TQK29" i="28"/>
  <c r="TQJ29" i="28"/>
  <c r="TQI29" i="28"/>
  <c r="TQH29" i="28"/>
  <c r="TQG29" i="28"/>
  <c r="TQF29" i="28"/>
  <c r="TQE29" i="28"/>
  <c r="TQD29" i="28"/>
  <c r="TQC29" i="28"/>
  <c r="TQB29" i="28"/>
  <c r="TQA29" i="28"/>
  <c r="TPZ29" i="28"/>
  <c r="TPY29" i="28"/>
  <c r="TPX29" i="28"/>
  <c r="TPW29" i="28"/>
  <c r="TPV29" i="28"/>
  <c r="TPU29" i="28"/>
  <c r="TPT29" i="28"/>
  <c r="TPS29" i="28"/>
  <c r="TPR29" i="28"/>
  <c r="TPQ29" i="28"/>
  <c r="TPP29" i="28"/>
  <c r="TPO29" i="28"/>
  <c r="TPN29" i="28"/>
  <c r="TPM29" i="28"/>
  <c r="TPL29" i="28"/>
  <c r="TPK29" i="28"/>
  <c r="TPJ29" i="28"/>
  <c r="TPI29" i="28"/>
  <c r="TPH29" i="28"/>
  <c r="TPG29" i="28"/>
  <c r="TPF29" i="28"/>
  <c r="TPE29" i="28"/>
  <c r="TPD29" i="28"/>
  <c r="TPC29" i="28"/>
  <c r="TPB29" i="28"/>
  <c r="TPA29" i="28"/>
  <c r="TOZ29" i="28"/>
  <c r="TOY29" i="28"/>
  <c r="TOX29" i="28"/>
  <c r="TOW29" i="28"/>
  <c r="TOV29" i="28"/>
  <c r="TOU29" i="28"/>
  <c r="TOT29" i="28"/>
  <c r="TOS29" i="28"/>
  <c r="TOR29" i="28"/>
  <c r="TOQ29" i="28"/>
  <c r="TOP29" i="28"/>
  <c r="TOO29" i="28"/>
  <c r="TON29" i="28"/>
  <c r="TOM29" i="28"/>
  <c r="TOL29" i="28"/>
  <c r="TOK29" i="28"/>
  <c r="TOJ29" i="28"/>
  <c r="TOI29" i="28"/>
  <c r="TOH29" i="28"/>
  <c r="TOG29" i="28"/>
  <c r="TOF29" i="28"/>
  <c r="TOE29" i="28"/>
  <c r="TOD29" i="28"/>
  <c r="TOC29" i="28"/>
  <c r="TOB29" i="28"/>
  <c r="TOA29" i="28"/>
  <c r="TNZ29" i="28"/>
  <c r="TNY29" i="28"/>
  <c r="TNX29" i="28"/>
  <c r="TNW29" i="28"/>
  <c r="TNV29" i="28"/>
  <c r="TNU29" i="28"/>
  <c r="TNT29" i="28"/>
  <c r="TNS29" i="28"/>
  <c r="TNR29" i="28"/>
  <c r="TNQ29" i="28"/>
  <c r="TNP29" i="28"/>
  <c r="TNO29" i="28"/>
  <c r="TNN29" i="28"/>
  <c r="TNM29" i="28"/>
  <c r="TNL29" i="28"/>
  <c r="TNK29" i="28"/>
  <c r="TNJ29" i="28"/>
  <c r="TNI29" i="28"/>
  <c r="TNH29" i="28"/>
  <c r="TNG29" i="28"/>
  <c r="TNF29" i="28"/>
  <c r="TNE29" i="28"/>
  <c r="TND29" i="28"/>
  <c r="TNC29" i="28"/>
  <c r="TNB29" i="28"/>
  <c r="TNA29" i="28"/>
  <c r="TMZ29" i="28"/>
  <c r="TMY29" i="28"/>
  <c r="TMX29" i="28"/>
  <c r="TMW29" i="28"/>
  <c r="TMV29" i="28"/>
  <c r="TMU29" i="28"/>
  <c r="TMT29" i="28"/>
  <c r="TMS29" i="28"/>
  <c r="TMR29" i="28"/>
  <c r="TMQ29" i="28"/>
  <c r="TMP29" i="28"/>
  <c r="TMO29" i="28"/>
  <c r="TMN29" i="28"/>
  <c r="TMM29" i="28"/>
  <c r="TML29" i="28"/>
  <c r="TMK29" i="28"/>
  <c r="TMJ29" i="28"/>
  <c r="TMI29" i="28"/>
  <c r="TMH29" i="28"/>
  <c r="TMG29" i="28"/>
  <c r="TMF29" i="28"/>
  <c r="TME29" i="28"/>
  <c r="TMD29" i="28"/>
  <c r="TMC29" i="28"/>
  <c r="TMB29" i="28"/>
  <c r="TMA29" i="28"/>
  <c r="TLZ29" i="28"/>
  <c r="TLY29" i="28"/>
  <c r="TLX29" i="28"/>
  <c r="TLW29" i="28"/>
  <c r="TLV29" i="28"/>
  <c r="TLU29" i="28"/>
  <c r="TLT29" i="28"/>
  <c r="TLS29" i="28"/>
  <c r="TLR29" i="28"/>
  <c r="TLQ29" i="28"/>
  <c r="TLP29" i="28"/>
  <c r="TLO29" i="28"/>
  <c r="TLN29" i="28"/>
  <c r="TLM29" i="28"/>
  <c r="TLL29" i="28"/>
  <c r="TLK29" i="28"/>
  <c r="TLJ29" i="28"/>
  <c r="TLI29" i="28"/>
  <c r="TLH29" i="28"/>
  <c r="TLG29" i="28"/>
  <c r="TLF29" i="28"/>
  <c r="TLE29" i="28"/>
  <c r="TLD29" i="28"/>
  <c r="TLC29" i="28"/>
  <c r="TLB29" i="28"/>
  <c r="TLA29" i="28"/>
  <c r="TKZ29" i="28"/>
  <c r="TKY29" i="28"/>
  <c r="TKX29" i="28"/>
  <c r="TKW29" i="28"/>
  <c r="TKV29" i="28"/>
  <c r="TKU29" i="28"/>
  <c r="TKT29" i="28"/>
  <c r="TKS29" i="28"/>
  <c r="TKR29" i="28"/>
  <c r="TKQ29" i="28"/>
  <c r="TKP29" i="28"/>
  <c r="TKO29" i="28"/>
  <c r="TKN29" i="28"/>
  <c r="TKM29" i="28"/>
  <c r="TKL29" i="28"/>
  <c r="TKK29" i="28"/>
  <c r="TKJ29" i="28"/>
  <c r="TKI29" i="28"/>
  <c r="TKH29" i="28"/>
  <c r="TKG29" i="28"/>
  <c r="TKF29" i="28"/>
  <c r="TKE29" i="28"/>
  <c r="TKD29" i="28"/>
  <c r="TKC29" i="28"/>
  <c r="TKB29" i="28"/>
  <c r="TKA29" i="28"/>
  <c r="TJZ29" i="28"/>
  <c r="TJY29" i="28"/>
  <c r="TJX29" i="28"/>
  <c r="TJW29" i="28"/>
  <c r="TJV29" i="28"/>
  <c r="TJU29" i="28"/>
  <c r="TJT29" i="28"/>
  <c r="TJS29" i="28"/>
  <c r="TJR29" i="28"/>
  <c r="TJQ29" i="28"/>
  <c r="TJP29" i="28"/>
  <c r="TJO29" i="28"/>
  <c r="TJN29" i="28"/>
  <c r="TJM29" i="28"/>
  <c r="TJL29" i="28"/>
  <c r="TJK29" i="28"/>
  <c r="TJJ29" i="28"/>
  <c r="TJI29" i="28"/>
  <c r="TJH29" i="28"/>
  <c r="TJG29" i="28"/>
  <c r="TJF29" i="28"/>
  <c r="TJE29" i="28"/>
  <c r="TJD29" i="28"/>
  <c r="TJC29" i="28"/>
  <c r="TJB29" i="28"/>
  <c r="TJA29" i="28"/>
  <c r="TIZ29" i="28"/>
  <c r="TIY29" i="28"/>
  <c r="TIX29" i="28"/>
  <c r="TIW29" i="28"/>
  <c r="TIV29" i="28"/>
  <c r="TIU29" i="28"/>
  <c r="TIT29" i="28"/>
  <c r="TIS29" i="28"/>
  <c r="TIR29" i="28"/>
  <c r="TIQ29" i="28"/>
  <c r="TIP29" i="28"/>
  <c r="TIO29" i="28"/>
  <c r="TIN29" i="28"/>
  <c r="TIM29" i="28"/>
  <c r="TIL29" i="28"/>
  <c r="TIK29" i="28"/>
  <c r="TIJ29" i="28"/>
  <c r="TII29" i="28"/>
  <c r="TIH29" i="28"/>
  <c r="TIG29" i="28"/>
  <c r="TIF29" i="28"/>
  <c r="TIE29" i="28"/>
  <c r="TID29" i="28"/>
  <c r="TIC29" i="28"/>
  <c r="TIB29" i="28"/>
  <c r="TIA29" i="28"/>
  <c r="THZ29" i="28"/>
  <c r="THY29" i="28"/>
  <c r="THX29" i="28"/>
  <c r="THW29" i="28"/>
  <c r="THV29" i="28"/>
  <c r="THU29" i="28"/>
  <c r="THT29" i="28"/>
  <c r="THS29" i="28"/>
  <c r="THR29" i="28"/>
  <c r="THQ29" i="28"/>
  <c r="THP29" i="28"/>
  <c r="THO29" i="28"/>
  <c r="THN29" i="28"/>
  <c r="THM29" i="28"/>
  <c r="THL29" i="28"/>
  <c r="THK29" i="28"/>
  <c r="THJ29" i="28"/>
  <c r="THI29" i="28"/>
  <c r="THH29" i="28"/>
  <c r="THG29" i="28"/>
  <c r="THF29" i="28"/>
  <c r="THE29" i="28"/>
  <c r="THD29" i="28"/>
  <c r="THC29" i="28"/>
  <c r="THB29" i="28"/>
  <c r="THA29" i="28"/>
  <c r="TGZ29" i="28"/>
  <c r="TGY29" i="28"/>
  <c r="TGX29" i="28"/>
  <c r="TGW29" i="28"/>
  <c r="TGV29" i="28"/>
  <c r="TGU29" i="28"/>
  <c r="TGT29" i="28"/>
  <c r="TGS29" i="28"/>
  <c r="TGR29" i="28"/>
  <c r="TGQ29" i="28"/>
  <c r="TGP29" i="28"/>
  <c r="TGO29" i="28"/>
  <c r="TGN29" i="28"/>
  <c r="TGM29" i="28"/>
  <c r="TGL29" i="28"/>
  <c r="TGK29" i="28"/>
  <c r="TGJ29" i="28"/>
  <c r="TGI29" i="28"/>
  <c r="TGH29" i="28"/>
  <c r="TGG29" i="28"/>
  <c r="TGF29" i="28"/>
  <c r="TGE29" i="28"/>
  <c r="TGD29" i="28"/>
  <c r="TGC29" i="28"/>
  <c r="TGB29" i="28"/>
  <c r="TGA29" i="28"/>
  <c r="TFZ29" i="28"/>
  <c r="TFY29" i="28"/>
  <c r="TFX29" i="28"/>
  <c r="TFW29" i="28"/>
  <c r="TFV29" i="28"/>
  <c r="TFU29" i="28"/>
  <c r="TFT29" i="28"/>
  <c r="TFS29" i="28"/>
  <c r="TFR29" i="28"/>
  <c r="TFQ29" i="28"/>
  <c r="TFP29" i="28"/>
  <c r="TFO29" i="28"/>
  <c r="TFN29" i="28"/>
  <c r="TFM29" i="28"/>
  <c r="TFL29" i="28"/>
  <c r="TFK29" i="28"/>
  <c r="TFJ29" i="28"/>
  <c r="TFI29" i="28"/>
  <c r="TFH29" i="28"/>
  <c r="TFG29" i="28"/>
  <c r="TFF29" i="28"/>
  <c r="TFE29" i="28"/>
  <c r="TFD29" i="28"/>
  <c r="TFC29" i="28"/>
  <c r="TFB29" i="28"/>
  <c r="TFA29" i="28"/>
  <c r="TEZ29" i="28"/>
  <c r="TEY29" i="28"/>
  <c r="TEX29" i="28"/>
  <c r="TEW29" i="28"/>
  <c r="TEV29" i="28"/>
  <c r="TEU29" i="28"/>
  <c r="TET29" i="28"/>
  <c r="TES29" i="28"/>
  <c r="TER29" i="28"/>
  <c r="TEQ29" i="28"/>
  <c r="TEP29" i="28"/>
  <c r="TEO29" i="28"/>
  <c r="TEN29" i="28"/>
  <c r="TEM29" i="28"/>
  <c r="TEL29" i="28"/>
  <c r="TEK29" i="28"/>
  <c r="TEJ29" i="28"/>
  <c r="TEI29" i="28"/>
  <c r="TEH29" i="28"/>
  <c r="TEG29" i="28"/>
  <c r="TEF29" i="28"/>
  <c r="TEE29" i="28"/>
  <c r="TED29" i="28"/>
  <c r="TEC29" i="28"/>
  <c r="TEB29" i="28"/>
  <c r="TEA29" i="28"/>
  <c r="TDZ29" i="28"/>
  <c r="TDY29" i="28"/>
  <c r="TDX29" i="28"/>
  <c r="TDW29" i="28"/>
  <c r="TDV29" i="28"/>
  <c r="TDU29" i="28"/>
  <c r="TDT29" i="28"/>
  <c r="TDS29" i="28"/>
  <c r="TDR29" i="28"/>
  <c r="TDQ29" i="28"/>
  <c r="TDP29" i="28"/>
  <c r="TDO29" i="28"/>
  <c r="TDN29" i="28"/>
  <c r="TDM29" i="28"/>
  <c r="TDL29" i="28"/>
  <c r="TDK29" i="28"/>
  <c r="TDJ29" i="28"/>
  <c r="TDI29" i="28"/>
  <c r="TDH29" i="28"/>
  <c r="TDG29" i="28"/>
  <c r="TDF29" i="28"/>
  <c r="TDE29" i="28"/>
  <c r="TDD29" i="28"/>
  <c r="TDC29" i="28"/>
  <c r="TDB29" i="28"/>
  <c r="TDA29" i="28"/>
  <c r="TCZ29" i="28"/>
  <c r="TCY29" i="28"/>
  <c r="TCX29" i="28"/>
  <c r="TCW29" i="28"/>
  <c r="TCV29" i="28"/>
  <c r="TCU29" i="28"/>
  <c r="TCT29" i="28"/>
  <c r="TCS29" i="28"/>
  <c r="TCR29" i="28"/>
  <c r="TCQ29" i="28"/>
  <c r="TCP29" i="28"/>
  <c r="TCO29" i="28"/>
  <c r="TCN29" i="28"/>
  <c r="TCM29" i="28"/>
  <c r="TCL29" i="28"/>
  <c r="TCK29" i="28"/>
  <c r="TCJ29" i="28"/>
  <c r="TCI29" i="28"/>
  <c r="TCH29" i="28"/>
  <c r="TCG29" i="28"/>
  <c r="TCF29" i="28"/>
  <c r="TCE29" i="28"/>
  <c r="TCD29" i="28"/>
  <c r="TCC29" i="28"/>
  <c r="TCB29" i="28"/>
  <c r="TCA29" i="28"/>
  <c r="TBZ29" i="28"/>
  <c r="TBY29" i="28"/>
  <c r="TBX29" i="28"/>
  <c r="TBW29" i="28"/>
  <c r="TBV29" i="28"/>
  <c r="TBU29" i="28"/>
  <c r="TBT29" i="28"/>
  <c r="TBS29" i="28"/>
  <c r="TBR29" i="28"/>
  <c r="TBQ29" i="28"/>
  <c r="TBP29" i="28"/>
  <c r="TBO29" i="28"/>
  <c r="TBN29" i="28"/>
  <c r="TBM29" i="28"/>
  <c r="TBL29" i="28"/>
  <c r="TBK29" i="28"/>
  <c r="TBJ29" i="28"/>
  <c r="TBI29" i="28"/>
  <c r="TBH29" i="28"/>
  <c r="TBG29" i="28"/>
  <c r="TBF29" i="28"/>
  <c r="TBE29" i="28"/>
  <c r="TBD29" i="28"/>
  <c r="TBC29" i="28"/>
  <c r="TBB29" i="28"/>
  <c r="TBA29" i="28"/>
  <c r="TAZ29" i="28"/>
  <c r="TAY29" i="28"/>
  <c r="TAX29" i="28"/>
  <c r="TAW29" i="28"/>
  <c r="TAV29" i="28"/>
  <c r="TAU29" i="28"/>
  <c r="TAT29" i="28"/>
  <c r="TAS29" i="28"/>
  <c r="TAR29" i="28"/>
  <c r="TAQ29" i="28"/>
  <c r="TAP29" i="28"/>
  <c r="TAO29" i="28"/>
  <c r="TAN29" i="28"/>
  <c r="TAM29" i="28"/>
  <c r="TAL29" i="28"/>
  <c r="TAK29" i="28"/>
  <c r="TAJ29" i="28"/>
  <c r="TAI29" i="28"/>
  <c r="TAH29" i="28"/>
  <c r="TAG29" i="28"/>
  <c r="TAF29" i="28"/>
  <c r="TAE29" i="28"/>
  <c r="TAD29" i="28"/>
  <c r="TAC29" i="28"/>
  <c r="TAB29" i="28"/>
  <c r="TAA29" i="28"/>
  <c r="SZZ29" i="28"/>
  <c r="SZY29" i="28"/>
  <c r="SZX29" i="28"/>
  <c r="SZW29" i="28"/>
  <c r="SZV29" i="28"/>
  <c r="SZU29" i="28"/>
  <c r="SZT29" i="28"/>
  <c r="SZS29" i="28"/>
  <c r="SZR29" i="28"/>
  <c r="SZQ29" i="28"/>
  <c r="SZP29" i="28"/>
  <c r="SZO29" i="28"/>
  <c r="SZN29" i="28"/>
  <c r="SZM29" i="28"/>
  <c r="SZL29" i="28"/>
  <c r="SZK29" i="28"/>
  <c r="SZJ29" i="28"/>
  <c r="SZI29" i="28"/>
  <c r="SZH29" i="28"/>
  <c r="SZG29" i="28"/>
  <c r="SZF29" i="28"/>
  <c r="SZE29" i="28"/>
  <c r="SZD29" i="28"/>
  <c r="SZC29" i="28"/>
  <c r="SZB29" i="28"/>
  <c r="SZA29" i="28"/>
  <c r="SYZ29" i="28"/>
  <c r="SYY29" i="28"/>
  <c r="SYX29" i="28"/>
  <c r="SYW29" i="28"/>
  <c r="SYV29" i="28"/>
  <c r="SYU29" i="28"/>
  <c r="SYT29" i="28"/>
  <c r="SYS29" i="28"/>
  <c r="SYR29" i="28"/>
  <c r="SYQ29" i="28"/>
  <c r="SYP29" i="28"/>
  <c r="SYO29" i="28"/>
  <c r="SYN29" i="28"/>
  <c r="SYM29" i="28"/>
  <c r="SYL29" i="28"/>
  <c r="SYK29" i="28"/>
  <c r="SYJ29" i="28"/>
  <c r="SYI29" i="28"/>
  <c r="SYH29" i="28"/>
  <c r="SYG29" i="28"/>
  <c r="SYF29" i="28"/>
  <c r="SYE29" i="28"/>
  <c r="SYD29" i="28"/>
  <c r="SYC29" i="28"/>
  <c r="SYB29" i="28"/>
  <c r="SYA29" i="28"/>
  <c r="SXZ29" i="28"/>
  <c r="SXY29" i="28"/>
  <c r="SXX29" i="28"/>
  <c r="SXW29" i="28"/>
  <c r="SXV29" i="28"/>
  <c r="SXU29" i="28"/>
  <c r="SXT29" i="28"/>
  <c r="SXS29" i="28"/>
  <c r="SXR29" i="28"/>
  <c r="SXQ29" i="28"/>
  <c r="SXP29" i="28"/>
  <c r="SXO29" i="28"/>
  <c r="SXN29" i="28"/>
  <c r="SXM29" i="28"/>
  <c r="SXL29" i="28"/>
  <c r="SXK29" i="28"/>
  <c r="SXJ29" i="28"/>
  <c r="SXI29" i="28"/>
  <c r="SXH29" i="28"/>
  <c r="SXG29" i="28"/>
  <c r="SXF29" i="28"/>
  <c r="SXE29" i="28"/>
  <c r="SXD29" i="28"/>
  <c r="SXC29" i="28"/>
  <c r="SXB29" i="28"/>
  <c r="SXA29" i="28"/>
  <c r="SWZ29" i="28"/>
  <c r="SWY29" i="28"/>
  <c r="SWX29" i="28"/>
  <c r="SWW29" i="28"/>
  <c r="SWV29" i="28"/>
  <c r="SWU29" i="28"/>
  <c r="SWT29" i="28"/>
  <c r="SWS29" i="28"/>
  <c r="SWR29" i="28"/>
  <c r="SWQ29" i="28"/>
  <c r="SWP29" i="28"/>
  <c r="SWO29" i="28"/>
  <c r="SWN29" i="28"/>
  <c r="SWM29" i="28"/>
  <c r="SWL29" i="28"/>
  <c r="SWK29" i="28"/>
  <c r="SWJ29" i="28"/>
  <c r="SWI29" i="28"/>
  <c r="SWH29" i="28"/>
  <c r="SWG29" i="28"/>
  <c r="SWF29" i="28"/>
  <c r="SWE29" i="28"/>
  <c r="SWD29" i="28"/>
  <c r="SWC29" i="28"/>
  <c r="SWB29" i="28"/>
  <c r="SWA29" i="28"/>
  <c r="SVZ29" i="28"/>
  <c r="SVY29" i="28"/>
  <c r="SVX29" i="28"/>
  <c r="SVW29" i="28"/>
  <c r="SVV29" i="28"/>
  <c r="SVU29" i="28"/>
  <c r="SVT29" i="28"/>
  <c r="SVS29" i="28"/>
  <c r="SVR29" i="28"/>
  <c r="SVQ29" i="28"/>
  <c r="SVP29" i="28"/>
  <c r="SVO29" i="28"/>
  <c r="SVN29" i="28"/>
  <c r="SVM29" i="28"/>
  <c r="SVL29" i="28"/>
  <c r="SVK29" i="28"/>
  <c r="SVJ29" i="28"/>
  <c r="SVI29" i="28"/>
  <c r="SVH29" i="28"/>
  <c r="SVG29" i="28"/>
  <c r="SVF29" i="28"/>
  <c r="SVE29" i="28"/>
  <c r="SVD29" i="28"/>
  <c r="SVC29" i="28"/>
  <c r="SVB29" i="28"/>
  <c r="SVA29" i="28"/>
  <c r="SUZ29" i="28"/>
  <c r="SUY29" i="28"/>
  <c r="SUX29" i="28"/>
  <c r="SUW29" i="28"/>
  <c r="SUV29" i="28"/>
  <c r="SUU29" i="28"/>
  <c r="SUT29" i="28"/>
  <c r="SUS29" i="28"/>
  <c r="SUR29" i="28"/>
  <c r="SUQ29" i="28"/>
  <c r="SUP29" i="28"/>
  <c r="SUO29" i="28"/>
  <c r="SUN29" i="28"/>
  <c r="SUM29" i="28"/>
  <c r="SUL29" i="28"/>
  <c r="SUK29" i="28"/>
  <c r="SUJ29" i="28"/>
  <c r="SUI29" i="28"/>
  <c r="SUH29" i="28"/>
  <c r="SUG29" i="28"/>
  <c r="SUF29" i="28"/>
  <c r="SUE29" i="28"/>
  <c r="SUD29" i="28"/>
  <c r="SUC29" i="28"/>
  <c r="SUB29" i="28"/>
  <c r="SUA29" i="28"/>
  <c r="STZ29" i="28"/>
  <c r="STY29" i="28"/>
  <c r="STX29" i="28"/>
  <c r="STW29" i="28"/>
  <c r="STV29" i="28"/>
  <c r="STU29" i="28"/>
  <c r="STT29" i="28"/>
  <c r="STS29" i="28"/>
  <c r="STR29" i="28"/>
  <c r="STQ29" i="28"/>
  <c r="STP29" i="28"/>
  <c r="STO29" i="28"/>
  <c r="STN29" i="28"/>
  <c r="STM29" i="28"/>
  <c r="STL29" i="28"/>
  <c r="STK29" i="28"/>
  <c r="STJ29" i="28"/>
  <c r="STI29" i="28"/>
  <c r="STH29" i="28"/>
  <c r="STG29" i="28"/>
  <c r="STF29" i="28"/>
  <c r="STE29" i="28"/>
  <c r="STD29" i="28"/>
  <c r="STC29" i="28"/>
  <c r="STB29" i="28"/>
  <c r="STA29" i="28"/>
  <c r="SSZ29" i="28"/>
  <c r="SSY29" i="28"/>
  <c r="SSX29" i="28"/>
  <c r="SSW29" i="28"/>
  <c r="SSV29" i="28"/>
  <c r="SSU29" i="28"/>
  <c r="SST29" i="28"/>
  <c r="SSS29" i="28"/>
  <c r="SSR29" i="28"/>
  <c r="SSQ29" i="28"/>
  <c r="SSP29" i="28"/>
  <c r="SSO29" i="28"/>
  <c r="SSN29" i="28"/>
  <c r="SSM29" i="28"/>
  <c r="SSL29" i="28"/>
  <c r="SSK29" i="28"/>
  <c r="SSJ29" i="28"/>
  <c r="SSI29" i="28"/>
  <c r="SSH29" i="28"/>
  <c r="SSG29" i="28"/>
  <c r="SSF29" i="28"/>
  <c r="SSE29" i="28"/>
  <c r="SSD29" i="28"/>
  <c r="SSC29" i="28"/>
  <c r="SSB29" i="28"/>
  <c r="SSA29" i="28"/>
  <c r="SRZ29" i="28"/>
  <c r="SRY29" i="28"/>
  <c r="SRX29" i="28"/>
  <c r="SRW29" i="28"/>
  <c r="SRV29" i="28"/>
  <c r="SRU29" i="28"/>
  <c r="SRT29" i="28"/>
  <c r="SRS29" i="28"/>
  <c r="SRR29" i="28"/>
  <c r="SRQ29" i="28"/>
  <c r="SRP29" i="28"/>
  <c r="SRO29" i="28"/>
  <c r="SRN29" i="28"/>
  <c r="SRM29" i="28"/>
  <c r="SRL29" i="28"/>
  <c r="SRK29" i="28"/>
  <c r="SRJ29" i="28"/>
  <c r="SRI29" i="28"/>
  <c r="SRH29" i="28"/>
  <c r="SRG29" i="28"/>
  <c r="SRF29" i="28"/>
  <c r="SRE29" i="28"/>
  <c r="SRD29" i="28"/>
  <c r="SRC29" i="28"/>
  <c r="SRB29" i="28"/>
  <c r="SRA29" i="28"/>
  <c r="SQZ29" i="28"/>
  <c r="SQY29" i="28"/>
  <c r="SQX29" i="28"/>
  <c r="SQW29" i="28"/>
  <c r="SQV29" i="28"/>
  <c r="SQU29" i="28"/>
  <c r="SQT29" i="28"/>
  <c r="SQS29" i="28"/>
  <c r="SQR29" i="28"/>
  <c r="SQQ29" i="28"/>
  <c r="SQP29" i="28"/>
  <c r="SQO29" i="28"/>
  <c r="SQN29" i="28"/>
  <c r="SQM29" i="28"/>
  <c r="SQL29" i="28"/>
  <c r="SQK29" i="28"/>
  <c r="SQJ29" i="28"/>
  <c r="SQI29" i="28"/>
  <c r="SQH29" i="28"/>
  <c r="SQG29" i="28"/>
  <c r="SQF29" i="28"/>
  <c r="SQE29" i="28"/>
  <c r="SQD29" i="28"/>
  <c r="SQC29" i="28"/>
  <c r="SQB29" i="28"/>
  <c r="SQA29" i="28"/>
  <c r="SPZ29" i="28"/>
  <c r="SPY29" i="28"/>
  <c r="SPX29" i="28"/>
  <c r="SPW29" i="28"/>
  <c r="SPV29" i="28"/>
  <c r="SPU29" i="28"/>
  <c r="SPT29" i="28"/>
  <c r="SPS29" i="28"/>
  <c r="SPR29" i="28"/>
  <c r="SPQ29" i="28"/>
  <c r="SPP29" i="28"/>
  <c r="SPO29" i="28"/>
  <c r="SPN29" i="28"/>
  <c r="SPM29" i="28"/>
  <c r="SPL29" i="28"/>
  <c r="SPK29" i="28"/>
  <c r="SPJ29" i="28"/>
  <c r="SPI29" i="28"/>
  <c r="SPH29" i="28"/>
  <c r="SPG29" i="28"/>
  <c r="SPF29" i="28"/>
  <c r="SPE29" i="28"/>
  <c r="SPD29" i="28"/>
  <c r="SPC29" i="28"/>
  <c r="SPB29" i="28"/>
  <c r="SPA29" i="28"/>
  <c r="SOZ29" i="28"/>
  <c r="SOY29" i="28"/>
  <c r="SOX29" i="28"/>
  <c r="SOW29" i="28"/>
  <c r="SOV29" i="28"/>
  <c r="SOU29" i="28"/>
  <c r="SOT29" i="28"/>
  <c r="SOS29" i="28"/>
  <c r="SOR29" i="28"/>
  <c r="SOQ29" i="28"/>
  <c r="SOP29" i="28"/>
  <c r="SOO29" i="28"/>
  <c r="SON29" i="28"/>
  <c r="SOM29" i="28"/>
  <c r="SOL29" i="28"/>
  <c r="SOK29" i="28"/>
  <c r="SOJ29" i="28"/>
  <c r="SOI29" i="28"/>
  <c r="SOH29" i="28"/>
  <c r="SOG29" i="28"/>
  <c r="SOF29" i="28"/>
  <c r="SOE29" i="28"/>
  <c r="SOD29" i="28"/>
  <c r="SOC29" i="28"/>
  <c r="SOB29" i="28"/>
  <c r="SOA29" i="28"/>
  <c r="SNZ29" i="28"/>
  <c r="SNY29" i="28"/>
  <c r="SNX29" i="28"/>
  <c r="SNW29" i="28"/>
  <c r="SNV29" i="28"/>
  <c r="SNU29" i="28"/>
  <c r="SNT29" i="28"/>
  <c r="SNS29" i="28"/>
  <c r="SNR29" i="28"/>
  <c r="SNQ29" i="28"/>
  <c r="SNP29" i="28"/>
  <c r="SNO29" i="28"/>
  <c r="SNN29" i="28"/>
  <c r="SNM29" i="28"/>
  <c r="SNL29" i="28"/>
  <c r="SNK29" i="28"/>
  <c r="SNJ29" i="28"/>
  <c r="SNI29" i="28"/>
  <c r="SNH29" i="28"/>
  <c r="SNG29" i="28"/>
  <c r="SNF29" i="28"/>
  <c r="SNE29" i="28"/>
  <c r="SND29" i="28"/>
  <c r="SNC29" i="28"/>
  <c r="SNB29" i="28"/>
  <c r="SNA29" i="28"/>
  <c r="SMZ29" i="28"/>
  <c r="SMY29" i="28"/>
  <c r="SMX29" i="28"/>
  <c r="SMW29" i="28"/>
  <c r="SMV29" i="28"/>
  <c r="SMU29" i="28"/>
  <c r="SMT29" i="28"/>
  <c r="SMS29" i="28"/>
  <c r="SMR29" i="28"/>
  <c r="SMQ29" i="28"/>
  <c r="SMP29" i="28"/>
  <c r="SMO29" i="28"/>
  <c r="SMN29" i="28"/>
  <c r="SMM29" i="28"/>
  <c r="SML29" i="28"/>
  <c r="SMK29" i="28"/>
  <c r="SMJ29" i="28"/>
  <c r="SMI29" i="28"/>
  <c r="SMH29" i="28"/>
  <c r="SMG29" i="28"/>
  <c r="SMF29" i="28"/>
  <c r="SME29" i="28"/>
  <c r="SMD29" i="28"/>
  <c r="SMC29" i="28"/>
  <c r="SMB29" i="28"/>
  <c r="SMA29" i="28"/>
  <c r="SLZ29" i="28"/>
  <c r="SLY29" i="28"/>
  <c r="SLX29" i="28"/>
  <c r="SLW29" i="28"/>
  <c r="SLV29" i="28"/>
  <c r="SLU29" i="28"/>
  <c r="SLT29" i="28"/>
  <c r="SLS29" i="28"/>
  <c r="SLR29" i="28"/>
  <c r="SLQ29" i="28"/>
  <c r="SLP29" i="28"/>
  <c r="SLO29" i="28"/>
  <c r="SLN29" i="28"/>
  <c r="SLM29" i="28"/>
  <c r="SLL29" i="28"/>
  <c r="SLK29" i="28"/>
  <c r="SLJ29" i="28"/>
  <c r="SLI29" i="28"/>
  <c r="SLH29" i="28"/>
  <c r="SLG29" i="28"/>
  <c r="SLF29" i="28"/>
  <c r="SLE29" i="28"/>
  <c r="SLD29" i="28"/>
  <c r="SLC29" i="28"/>
  <c r="SLB29" i="28"/>
  <c r="SLA29" i="28"/>
  <c r="SKZ29" i="28"/>
  <c r="SKY29" i="28"/>
  <c r="SKX29" i="28"/>
  <c r="SKW29" i="28"/>
  <c r="SKV29" i="28"/>
  <c r="SKU29" i="28"/>
  <c r="SKT29" i="28"/>
  <c r="SKS29" i="28"/>
  <c r="SKR29" i="28"/>
  <c r="SKQ29" i="28"/>
  <c r="SKP29" i="28"/>
  <c r="SKO29" i="28"/>
  <c r="SKN29" i="28"/>
  <c r="SKM29" i="28"/>
  <c r="SKL29" i="28"/>
  <c r="SKK29" i="28"/>
  <c r="SKJ29" i="28"/>
  <c r="SKI29" i="28"/>
  <c r="SKH29" i="28"/>
  <c r="SKG29" i="28"/>
  <c r="SKF29" i="28"/>
  <c r="SKE29" i="28"/>
  <c r="SKD29" i="28"/>
  <c r="SKC29" i="28"/>
  <c r="SKB29" i="28"/>
  <c r="SKA29" i="28"/>
  <c r="SJZ29" i="28"/>
  <c r="SJY29" i="28"/>
  <c r="SJX29" i="28"/>
  <c r="SJW29" i="28"/>
  <c r="SJV29" i="28"/>
  <c r="SJU29" i="28"/>
  <c r="SJT29" i="28"/>
  <c r="SJS29" i="28"/>
  <c r="SJR29" i="28"/>
  <c r="SJQ29" i="28"/>
  <c r="SJP29" i="28"/>
  <c r="SJO29" i="28"/>
  <c r="SJN29" i="28"/>
  <c r="SJM29" i="28"/>
  <c r="SJL29" i="28"/>
  <c r="SJK29" i="28"/>
  <c r="SJJ29" i="28"/>
  <c r="SJI29" i="28"/>
  <c r="SJH29" i="28"/>
  <c r="SJG29" i="28"/>
  <c r="SJF29" i="28"/>
  <c r="SJE29" i="28"/>
  <c r="SJD29" i="28"/>
  <c r="SJC29" i="28"/>
  <c r="SJB29" i="28"/>
  <c r="SJA29" i="28"/>
  <c r="SIZ29" i="28"/>
  <c r="SIY29" i="28"/>
  <c r="SIX29" i="28"/>
  <c r="SIW29" i="28"/>
  <c r="SIV29" i="28"/>
  <c r="SIU29" i="28"/>
  <c r="SIT29" i="28"/>
  <c r="SIS29" i="28"/>
  <c r="SIR29" i="28"/>
  <c r="SIQ29" i="28"/>
  <c r="SIP29" i="28"/>
  <c r="SIO29" i="28"/>
  <c r="SIN29" i="28"/>
  <c r="SIM29" i="28"/>
  <c r="SIL29" i="28"/>
  <c r="SIK29" i="28"/>
  <c r="SIJ29" i="28"/>
  <c r="SII29" i="28"/>
  <c r="SIH29" i="28"/>
  <c r="SIG29" i="28"/>
  <c r="SIF29" i="28"/>
  <c r="SIE29" i="28"/>
  <c r="SID29" i="28"/>
  <c r="SIC29" i="28"/>
  <c r="SIB29" i="28"/>
  <c r="SIA29" i="28"/>
  <c r="SHZ29" i="28"/>
  <c r="SHY29" i="28"/>
  <c r="SHX29" i="28"/>
  <c r="SHW29" i="28"/>
  <c r="SHV29" i="28"/>
  <c r="SHU29" i="28"/>
  <c r="SHT29" i="28"/>
  <c r="SHS29" i="28"/>
  <c r="SHR29" i="28"/>
  <c r="SHQ29" i="28"/>
  <c r="SHP29" i="28"/>
  <c r="SHO29" i="28"/>
  <c r="SHN29" i="28"/>
  <c r="SHM29" i="28"/>
  <c r="SHL29" i="28"/>
  <c r="SHK29" i="28"/>
  <c r="SHJ29" i="28"/>
  <c r="SHI29" i="28"/>
  <c r="SHH29" i="28"/>
  <c r="SHG29" i="28"/>
  <c r="SHF29" i="28"/>
  <c r="SHE29" i="28"/>
  <c r="SHD29" i="28"/>
  <c r="SHC29" i="28"/>
  <c r="SHB29" i="28"/>
  <c r="SHA29" i="28"/>
  <c r="SGZ29" i="28"/>
  <c r="SGY29" i="28"/>
  <c r="SGX29" i="28"/>
  <c r="SGW29" i="28"/>
  <c r="SGV29" i="28"/>
  <c r="SGU29" i="28"/>
  <c r="SGT29" i="28"/>
  <c r="SGS29" i="28"/>
  <c r="SGR29" i="28"/>
  <c r="SGQ29" i="28"/>
  <c r="SGP29" i="28"/>
  <c r="SGO29" i="28"/>
  <c r="SGN29" i="28"/>
  <c r="SGM29" i="28"/>
  <c r="SGL29" i="28"/>
  <c r="SGK29" i="28"/>
  <c r="SGJ29" i="28"/>
  <c r="SGI29" i="28"/>
  <c r="SGH29" i="28"/>
  <c r="SGG29" i="28"/>
  <c r="SGF29" i="28"/>
  <c r="SGE29" i="28"/>
  <c r="SGD29" i="28"/>
  <c r="SGC29" i="28"/>
  <c r="SGB29" i="28"/>
  <c r="SGA29" i="28"/>
  <c r="SFZ29" i="28"/>
  <c r="SFY29" i="28"/>
  <c r="SFX29" i="28"/>
  <c r="SFW29" i="28"/>
  <c r="SFV29" i="28"/>
  <c r="SFU29" i="28"/>
  <c r="SFT29" i="28"/>
  <c r="SFS29" i="28"/>
  <c r="SFR29" i="28"/>
  <c r="SFQ29" i="28"/>
  <c r="SFP29" i="28"/>
  <c r="SFO29" i="28"/>
  <c r="SFN29" i="28"/>
  <c r="SFM29" i="28"/>
  <c r="SFL29" i="28"/>
  <c r="SFK29" i="28"/>
  <c r="SFJ29" i="28"/>
  <c r="SFI29" i="28"/>
  <c r="SFH29" i="28"/>
  <c r="SFG29" i="28"/>
  <c r="SFF29" i="28"/>
  <c r="SFE29" i="28"/>
  <c r="SFD29" i="28"/>
  <c r="SFC29" i="28"/>
  <c r="SFB29" i="28"/>
  <c r="SFA29" i="28"/>
  <c r="SEZ29" i="28"/>
  <c r="SEY29" i="28"/>
  <c r="SEX29" i="28"/>
  <c r="SEW29" i="28"/>
  <c r="SEV29" i="28"/>
  <c r="SEU29" i="28"/>
  <c r="SET29" i="28"/>
  <c r="SES29" i="28"/>
  <c r="SER29" i="28"/>
  <c r="SEQ29" i="28"/>
  <c r="SEP29" i="28"/>
  <c r="SEO29" i="28"/>
  <c r="SEN29" i="28"/>
  <c r="SEM29" i="28"/>
  <c r="SEL29" i="28"/>
  <c r="SEK29" i="28"/>
  <c r="SEJ29" i="28"/>
  <c r="SEI29" i="28"/>
  <c r="SEH29" i="28"/>
  <c r="SEG29" i="28"/>
  <c r="SEF29" i="28"/>
  <c r="SEE29" i="28"/>
  <c r="SED29" i="28"/>
  <c r="SEC29" i="28"/>
  <c r="SEB29" i="28"/>
  <c r="SEA29" i="28"/>
  <c r="SDZ29" i="28"/>
  <c r="SDY29" i="28"/>
  <c r="SDX29" i="28"/>
  <c r="SDW29" i="28"/>
  <c r="SDV29" i="28"/>
  <c r="SDU29" i="28"/>
  <c r="SDT29" i="28"/>
  <c r="SDS29" i="28"/>
  <c r="SDR29" i="28"/>
  <c r="SDQ29" i="28"/>
  <c r="SDP29" i="28"/>
  <c r="SDO29" i="28"/>
  <c r="SDN29" i="28"/>
  <c r="SDM29" i="28"/>
  <c r="SDL29" i="28"/>
  <c r="SDK29" i="28"/>
  <c r="SDJ29" i="28"/>
  <c r="SDI29" i="28"/>
  <c r="SDH29" i="28"/>
  <c r="SDG29" i="28"/>
  <c r="SDF29" i="28"/>
  <c r="SDE29" i="28"/>
  <c r="SDD29" i="28"/>
  <c r="SDC29" i="28"/>
  <c r="SDB29" i="28"/>
  <c r="SDA29" i="28"/>
  <c r="SCZ29" i="28"/>
  <c r="SCY29" i="28"/>
  <c r="SCX29" i="28"/>
  <c r="SCW29" i="28"/>
  <c r="SCV29" i="28"/>
  <c r="SCU29" i="28"/>
  <c r="SCT29" i="28"/>
  <c r="SCS29" i="28"/>
  <c r="SCR29" i="28"/>
  <c r="SCQ29" i="28"/>
  <c r="SCP29" i="28"/>
  <c r="SCO29" i="28"/>
  <c r="SCN29" i="28"/>
  <c r="SCM29" i="28"/>
  <c r="SCL29" i="28"/>
  <c r="SCK29" i="28"/>
  <c r="SCJ29" i="28"/>
  <c r="SCI29" i="28"/>
  <c r="SCH29" i="28"/>
  <c r="SCG29" i="28"/>
  <c r="SCF29" i="28"/>
  <c r="SCE29" i="28"/>
  <c r="SCD29" i="28"/>
  <c r="SCC29" i="28"/>
  <c r="SCB29" i="28"/>
  <c r="SCA29" i="28"/>
  <c r="SBZ29" i="28"/>
  <c r="SBY29" i="28"/>
  <c r="SBX29" i="28"/>
  <c r="SBW29" i="28"/>
  <c r="SBV29" i="28"/>
  <c r="SBU29" i="28"/>
  <c r="SBT29" i="28"/>
  <c r="SBS29" i="28"/>
  <c r="SBR29" i="28"/>
  <c r="SBQ29" i="28"/>
  <c r="SBP29" i="28"/>
  <c r="SBO29" i="28"/>
  <c r="SBN29" i="28"/>
  <c r="SBM29" i="28"/>
  <c r="SBL29" i="28"/>
  <c r="SBK29" i="28"/>
  <c r="SBJ29" i="28"/>
  <c r="SBI29" i="28"/>
  <c r="SBH29" i="28"/>
  <c r="SBG29" i="28"/>
  <c r="SBF29" i="28"/>
  <c r="SBE29" i="28"/>
  <c r="SBD29" i="28"/>
  <c r="SBC29" i="28"/>
  <c r="SBB29" i="28"/>
  <c r="SBA29" i="28"/>
  <c r="SAZ29" i="28"/>
  <c r="SAY29" i="28"/>
  <c r="SAX29" i="28"/>
  <c r="SAW29" i="28"/>
  <c r="SAV29" i="28"/>
  <c r="SAU29" i="28"/>
  <c r="SAT29" i="28"/>
  <c r="SAS29" i="28"/>
  <c r="SAR29" i="28"/>
  <c r="SAQ29" i="28"/>
  <c r="SAP29" i="28"/>
  <c r="SAO29" i="28"/>
  <c r="SAN29" i="28"/>
  <c r="SAM29" i="28"/>
  <c r="SAL29" i="28"/>
  <c r="SAK29" i="28"/>
  <c r="SAJ29" i="28"/>
  <c r="SAI29" i="28"/>
  <c r="SAH29" i="28"/>
  <c r="SAG29" i="28"/>
  <c r="SAF29" i="28"/>
  <c r="SAE29" i="28"/>
  <c r="SAD29" i="28"/>
  <c r="SAC29" i="28"/>
  <c r="SAB29" i="28"/>
  <c r="SAA29" i="28"/>
  <c r="RZZ29" i="28"/>
  <c r="RZY29" i="28"/>
  <c r="RZX29" i="28"/>
  <c r="RZW29" i="28"/>
  <c r="RZV29" i="28"/>
  <c r="RZU29" i="28"/>
  <c r="RZT29" i="28"/>
  <c r="RZS29" i="28"/>
  <c r="RZR29" i="28"/>
  <c r="RZQ29" i="28"/>
  <c r="RZP29" i="28"/>
  <c r="RZO29" i="28"/>
  <c r="RZN29" i="28"/>
  <c r="RZM29" i="28"/>
  <c r="RZL29" i="28"/>
  <c r="RZK29" i="28"/>
  <c r="RZJ29" i="28"/>
  <c r="RZI29" i="28"/>
  <c r="RZH29" i="28"/>
  <c r="RZG29" i="28"/>
  <c r="RZF29" i="28"/>
  <c r="RZE29" i="28"/>
  <c r="RZD29" i="28"/>
  <c r="RZC29" i="28"/>
  <c r="RZB29" i="28"/>
  <c r="RZA29" i="28"/>
  <c r="RYZ29" i="28"/>
  <c r="RYY29" i="28"/>
  <c r="RYX29" i="28"/>
  <c r="RYW29" i="28"/>
  <c r="RYV29" i="28"/>
  <c r="RYU29" i="28"/>
  <c r="RYT29" i="28"/>
  <c r="RYS29" i="28"/>
  <c r="RYR29" i="28"/>
  <c r="RYQ29" i="28"/>
  <c r="RYP29" i="28"/>
  <c r="RYO29" i="28"/>
  <c r="RYN29" i="28"/>
  <c r="RYM29" i="28"/>
  <c r="RYL29" i="28"/>
  <c r="RYK29" i="28"/>
  <c r="RYJ29" i="28"/>
  <c r="RYI29" i="28"/>
  <c r="RYH29" i="28"/>
  <c r="RYG29" i="28"/>
  <c r="RYF29" i="28"/>
  <c r="RYE29" i="28"/>
  <c r="RYD29" i="28"/>
  <c r="RYC29" i="28"/>
  <c r="RYB29" i="28"/>
  <c r="RYA29" i="28"/>
  <c r="RXZ29" i="28"/>
  <c r="RXY29" i="28"/>
  <c r="RXX29" i="28"/>
  <c r="RXW29" i="28"/>
  <c r="RXV29" i="28"/>
  <c r="RXU29" i="28"/>
  <c r="RXT29" i="28"/>
  <c r="RXS29" i="28"/>
  <c r="RXR29" i="28"/>
  <c r="RXQ29" i="28"/>
  <c r="RXP29" i="28"/>
  <c r="RXO29" i="28"/>
  <c r="RXN29" i="28"/>
  <c r="RXM29" i="28"/>
  <c r="RXL29" i="28"/>
  <c r="RXK29" i="28"/>
  <c r="RXJ29" i="28"/>
  <c r="RXI29" i="28"/>
  <c r="RXH29" i="28"/>
  <c r="RXG29" i="28"/>
  <c r="RXF29" i="28"/>
  <c r="RXE29" i="28"/>
  <c r="RXD29" i="28"/>
  <c r="RXC29" i="28"/>
  <c r="RXB29" i="28"/>
  <c r="RXA29" i="28"/>
  <c r="RWZ29" i="28"/>
  <c r="RWY29" i="28"/>
  <c r="RWX29" i="28"/>
  <c r="RWW29" i="28"/>
  <c r="RWV29" i="28"/>
  <c r="RWU29" i="28"/>
  <c r="RWT29" i="28"/>
  <c r="RWS29" i="28"/>
  <c r="RWR29" i="28"/>
  <c r="RWQ29" i="28"/>
  <c r="RWP29" i="28"/>
  <c r="RWO29" i="28"/>
  <c r="RWN29" i="28"/>
  <c r="RWM29" i="28"/>
  <c r="RWL29" i="28"/>
  <c r="RWK29" i="28"/>
  <c r="RWJ29" i="28"/>
  <c r="RWI29" i="28"/>
  <c r="RWH29" i="28"/>
  <c r="RWG29" i="28"/>
  <c r="RWF29" i="28"/>
  <c r="RWE29" i="28"/>
  <c r="RWD29" i="28"/>
  <c r="RWC29" i="28"/>
  <c r="RWB29" i="28"/>
  <c r="RWA29" i="28"/>
  <c r="RVZ29" i="28"/>
  <c r="RVY29" i="28"/>
  <c r="RVX29" i="28"/>
  <c r="RVW29" i="28"/>
  <c r="RVV29" i="28"/>
  <c r="RVU29" i="28"/>
  <c r="RVT29" i="28"/>
  <c r="RVS29" i="28"/>
  <c r="RVR29" i="28"/>
  <c r="RVQ29" i="28"/>
  <c r="RVP29" i="28"/>
  <c r="RVO29" i="28"/>
  <c r="RVN29" i="28"/>
  <c r="RVM29" i="28"/>
  <c r="RVL29" i="28"/>
  <c r="RVK29" i="28"/>
  <c r="RVJ29" i="28"/>
  <c r="RVI29" i="28"/>
  <c r="RVH29" i="28"/>
  <c r="RVG29" i="28"/>
  <c r="RVF29" i="28"/>
  <c r="RVE29" i="28"/>
  <c r="RVD29" i="28"/>
  <c r="RVC29" i="28"/>
  <c r="RVB29" i="28"/>
  <c r="RVA29" i="28"/>
  <c r="RUZ29" i="28"/>
  <c r="RUY29" i="28"/>
  <c r="RUX29" i="28"/>
  <c r="RUW29" i="28"/>
  <c r="RUV29" i="28"/>
  <c r="RUU29" i="28"/>
  <c r="RUT29" i="28"/>
  <c r="RUS29" i="28"/>
  <c r="RUR29" i="28"/>
  <c r="RUQ29" i="28"/>
  <c r="RUP29" i="28"/>
  <c r="RUO29" i="28"/>
  <c r="RUN29" i="28"/>
  <c r="RUM29" i="28"/>
  <c r="RUL29" i="28"/>
  <c r="RUK29" i="28"/>
  <c r="RUJ29" i="28"/>
  <c r="RUI29" i="28"/>
  <c r="RUH29" i="28"/>
  <c r="RUG29" i="28"/>
  <c r="RUF29" i="28"/>
  <c r="RUE29" i="28"/>
  <c r="RUD29" i="28"/>
  <c r="RUC29" i="28"/>
  <c r="RUB29" i="28"/>
  <c r="RUA29" i="28"/>
  <c r="RTZ29" i="28"/>
  <c r="RTY29" i="28"/>
  <c r="RTX29" i="28"/>
  <c r="RTW29" i="28"/>
  <c r="RTV29" i="28"/>
  <c r="RTU29" i="28"/>
  <c r="RTT29" i="28"/>
  <c r="RTS29" i="28"/>
  <c r="RTR29" i="28"/>
  <c r="RTQ29" i="28"/>
  <c r="RTP29" i="28"/>
  <c r="RTO29" i="28"/>
  <c r="RTN29" i="28"/>
  <c r="RTM29" i="28"/>
  <c r="RTL29" i="28"/>
  <c r="RTK29" i="28"/>
  <c r="RTJ29" i="28"/>
  <c r="RTI29" i="28"/>
  <c r="RTH29" i="28"/>
  <c r="RTG29" i="28"/>
  <c r="RTF29" i="28"/>
  <c r="RTE29" i="28"/>
  <c r="RTD29" i="28"/>
  <c r="RTC29" i="28"/>
  <c r="RTB29" i="28"/>
  <c r="RTA29" i="28"/>
  <c r="RSZ29" i="28"/>
  <c r="RSY29" i="28"/>
  <c r="RSX29" i="28"/>
  <c r="RSW29" i="28"/>
  <c r="RSV29" i="28"/>
  <c r="RSU29" i="28"/>
  <c r="RST29" i="28"/>
  <c r="RSS29" i="28"/>
  <c r="RSR29" i="28"/>
  <c r="RSQ29" i="28"/>
  <c r="RSP29" i="28"/>
  <c r="RSO29" i="28"/>
  <c r="RSN29" i="28"/>
  <c r="RSM29" i="28"/>
  <c r="RSL29" i="28"/>
  <c r="RSK29" i="28"/>
  <c r="RSJ29" i="28"/>
  <c r="RSI29" i="28"/>
  <c r="RSH29" i="28"/>
  <c r="RSG29" i="28"/>
  <c r="RSF29" i="28"/>
  <c r="RSE29" i="28"/>
  <c r="RSD29" i="28"/>
  <c r="RSC29" i="28"/>
  <c r="RSB29" i="28"/>
  <c r="RSA29" i="28"/>
  <c r="RRZ29" i="28"/>
  <c r="RRY29" i="28"/>
  <c r="RRX29" i="28"/>
  <c r="RRW29" i="28"/>
  <c r="RRV29" i="28"/>
  <c r="RRU29" i="28"/>
  <c r="RRT29" i="28"/>
  <c r="RRS29" i="28"/>
  <c r="RRR29" i="28"/>
  <c r="RRQ29" i="28"/>
  <c r="RRP29" i="28"/>
  <c r="RRO29" i="28"/>
  <c r="RRN29" i="28"/>
  <c r="RRM29" i="28"/>
  <c r="RRL29" i="28"/>
  <c r="RRK29" i="28"/>
  <c r="RRJ29" i="28"/>
  <c r="RRI29" i="28"/>
  <c r="RRH29" i="28"/>
  <c r="RRG29" i="28"/>
  <c r="RRF29" i="28"/>
  <c r="RRE29" i="28"/>
  <c r="RRD29" i="28"/>
  <c r="RRC29" i="28"/>
  <c r="RRB29" i="28"/>
  <c r="RRA29" i="28"/>
  <c r="RQZ29" i="28"/>
  <c r="RQY29" i="28"/>
  <c r="RQX29" i="28"/>
  <c r="RQW29" i="28"/>
  <c r="RQV29" i="28"/>
  <c r="RQU29" i="28"/>
  <c r="RQT29" i="28"/>
  <c r="RQS29" i="28"/>
  <c r="RQR29" i="28"/>
  <c r="RQQ29" i="28"/>
  <c r="RQP29" i="28"/>
  <c r="RQO29" i="28"/>
  <c r="RQN29" i="28"/>
  <c r="RQM29" i="28"/>
  <c r="RQL29" i="28"/>
  <c r="RQK29" i="28"/>
  <c r="RQJ29" i="28"/>
  <c r="RQI29" i="28"/>
  <c r="RQH29" i="28"/>
  <c r="RQG29" i="28"/>
  <c r="RQF29" i="28"/>
  <c r="RQE29" i="28"/>
  <c r="RQD29" i="28"/>
  <c r="RQC29" i="28"/>
  <c r="RQB29" i="28"/>
  <c r="RQA29" i="28"/>
  <c r="RPZ29" i="28"/>
  <c r="RPY29" i="28"/>
  <c r="RPX29" i="28"/>
  <c r="RPW29" i="28"/>
  <c r="RPV29" i="28"/>
  <c r="RPU29" i="28"/>
  <c r="RPT29" i="28"/>
  <c r="RPS29" i="28"/>
  <c r="RPR29" i="28"/>
  <c r="RPQ29" i="28"/>
  <c r="RPP29" i="28"/>
  <c r="RPO29" i="28"/>
  <c r="RPN29" i="28"/>
  <c r="RPM29" i="28"/>
  <c r="RPL29" i="28"/>
  <c r="RPK29" i="28"/>
  <c r="RPJ29" i="28"/>
  <c r="RPI29" i="28"/>
  <c r="RPH29" i="28"/>
  <c r="RPG29" i="28"/>
  <c r="RPF29" i="28"/>
  <c r="RPE29" i="28"/>
  <c r="RPD29" i="28"/>
  <c r="RPC29" i="28"/>
  <c r="RPB29" i="28"/>
  <c r="RPA29" i="28"/>
  <c r="ROZ29" i="28"/>
  <c r="ROY29" i="28"/>
  <c r="ROX29" i="28"/>
  <c r="ROW29" i="28"/>
  <c r="ROV29" i="28"/>
  <c r="ROU29" i="28"/>
  <c r="ROT29" i="28"/>
  <c r="ROS29" i="28"/>
  <c r="ROR29" i="28"/>
  <c r="ROQ29" i="28"/>
  <c r="ROP29" i="28"/>
  <c r="ROO29" i="28"/>
  <c r="RON29" i="28"/>
  <c r="ROM29" i="28"/>
  <c r="ROL29" i="28"/>
  <c r="ROK29" i="28"/>
  <c r="ROJ29" i="28"/>
  <c r="ROI29" i="28"/>
  <c r="ROH29" i="28"/>
  <c r="ROG29" i="28"/>
  <c r="ROF29" i="28"/>
  <c r="ROE29" i="28"/>
  <c r="ROD29" i="28"/>
  <c r="ROC29" i="28"/>
  <c r="ROB29" i="28"/>
  <c r="ROA29" i="28"/>
  <c r="RNZ29" i="28"/>
  <c r="RNY29" i="28"/>
  <c r="RNX29" i="28"/>
  <c r="RNW29" i="28"/>
  <c r="RNV29" i="28"/>
  <c r="RNU29" i="28"/>
  <c r="RNT29" i="28"/>
  <c r="RNS29" i="28"/>
  <c r="RNR29" i="28"/>
  <c r="RNQ29" i="28"/>
  <c r="RNP29" i="28"/>
  <c r="RNO29" i="28"/>
  <c r="RNN29" i="28"/>
  <c r="RNM29" i="28"/>
  <c r="RNL29" i="28"/>
  <c r="RNK29" i="28"/>
  <c r="RNJ29" i="28"/>
  <c r="RNI29" i="28"/>
  <c r="RNH29" i="28"/>
  <c r="RNG29" i="28"/>
  <c r="RNF29" i="28"/>
  <c r="RNE29" i="28"/>
  <c r="RND29" i="28"/>
  <c r="RNC29" i="28"/>
  <c r="RNB29" i="28"/>
  <c r="RNA29" i="28"/>
  <c r="RMZ29" i="28"/>
  <c r="RMY29" i="28"/>
  <c r="RMX29" i="28"/>
  <c r="RMW29" i="28"/>
  <c r="RMV29" i="28"/>
  <c r="RMU29" i="28"/>
  <c r="RMT29" i="28"/>
  <c r="RMS29" i="28"/>
  <c r="RMR29" i="28"/>
  <c r="RMQ29" i="28"/>
  <c r="RMP29" i="28"/>
  <c r="RMO29" i="28"/>
  <c r="RMN29" i="28"/>
  <c r="RMM29" i="28"/>
  <c r="RML29" i="28"/>
  <c r="RMK29" i="28"/>
  <c r="RMJ29" i="28"/>
  <c r="RMI29" i="28"/>
  <c r="RMH29" i="28"/>
  <c r="RMG29" i="28"/>
  <c r="RMF29" i="28"/>
  <c r="RME29" i="28"/>
  <c r="RMD29" i="28"/>
  <c r="RMC29" i="28"/>
  <c r="RMB29" i="28"/>
  <c r="RMA29" i="28"/>
  <c r="RLZ29" i="28"/>
  <c r="RLY29" i="28"/>
  <c r="RLX29" i="28"/>
  <c r="RLW29" i="28"/>
  <c r="RLV29" i="28"/>
  <c r="RLU29" i="28"/>
  <c r="RLT29" i="28"/>
  <c r="RLS29" i="28"/>
  <c r="RLR29" i="28"/>
  <c r="RLQ29" i="28"/>
  <c r="RLP29" i="28"/>
  <c r="RLO29" i="28"/>
  <c r="RLN29" i="28"/>
  <c r="RLM29" i="28"/>
  <c r="RLL29" i="28"/>
  <c r="RLK29" i="28"/>
  <c r="RLJ29" i="28"/>
  <c r="RLI29" i="28"/>
  <c r="RLH29" i="28"/>
  <c r="RLG29" i="28"/>
  <c r="RLF29" i="28"/>
  <c r="RLE29" i="28"/>
  <c r="RLD29" i="28"/>
  <c r="RLC29" i="28"/>
  <c r="RLB29" i="28"/>
  <c r="RLA29" i="28"/>
  <c r="RKZ29" i="28"/>
  <c r="RKY29" i="28"/>
  <c r="RKX29" i="28"/>
  <c r="RKW29" i="28"/>
  <c r="RKV29" i="28"/>
  <c r="RKU29" i="28"/>
  <c r="RKT29" i="28"/>
  <c r="RKS29" i="28"/>
  <c r="RKR29" i="28"/>
  <c r="RKQ29" i="28"/>
  <c r="RKP29" i="28"/>
  <c r="RKO29" i="28"/>
  <c r="RKN29" i="28"/>
  <c r="RKM29" i="28"/>
  <c r="RKL29" i="28"/>
  <c r="RKK29" i="28"/>
  <c r="RKJ29" i="28"/>
  <c r="RKI29" i="28"/>
  <c r="RKH29" i="28"/>
  <c r="RKG29" i="28"/>
  <c r="RKF29" i="28"/>
  <c r="RKE29" i="28"/>
  <c r="RKD29" i="28"/>
  <c r="RKC29" i="28"/>
  <c r="RKB29" i="28"/>
  <c r="RKA29" i="28"/>
  <c r="RJZ29" i="28"/>
  <c r="RJY29" i="28"/>
  <c r="RJX29" i="28"/>
  <c r="RJW29" i="28"/>
  <c r="RJV29" i="28"/>
  <c r="RJU29" i="28"/>
  <c r="RJT29" i="28"/>
  <c r="RJS29" i="28"/>
  <c r="RJR29" i="28"/>
  <c r="RJQ29" i="28"/>
  <c r="RJP29" i="28"/>
  <c r="RJO29" i="28"/>
  <c r="RJN29" i="28"/>
  <c r="RJM29" i="28"/>
  <c r="RJL29" i="28"/>
  <c r="RJK29" i="28"/>
  <c r="RJJ29" i="28"/>
  <c r="RJI29" i="28"/>
  <c r="RJH29" i="28"/>
  <c r="RJG29" i="28"/>
  <c r="RJF29" i="28"/>
  <c r="RJE29" i="28"/>
  <c r="RJD29" i="28"/>
  <c r="RJC29" i="28"/>
  <c r="RJB29" i="28"/>
  <c r="RJA29" i="28"/>
  <c r="RIZ29" i="28"/>
  <c r="RIY29" i="28"/>
  <c r="RIX29" i="28"/>
  <c r="RIW29" i="28"/>
  <c r="RIV29" i="28"/>
  <c r="RIU29" i="28"/>
  <c r="RIT29" i="28"/>
  <c r="RIS29" i="28"/>
  <c r="RIR29" i="28"/>
  <c r="RIQ29" i="28"/>
  <c r="RIP29" i="28"/>
  <c r="RIO29" i="28"/>
  <c r="RIN29" i="28"/>
  <c r="RIM29" i="28"/>
  <c r="RIL29" i="28"/>
  <c r="RIK29" i="28"/>
  <c r="RIJ29" i="28"/>
  <c r="RII29" i="28"/>
  <c r="RIH29" i="28"/>
  <c r="RIG29" i="28"/>
  <c r="RIF29" i="28"/>
  <c r="RIE29" i="28"/>
  <c r="RID29" i="28"/>
  <c r="RIC29" i="28"/>
  <c r="RIB29" i="28"/>
  <c r="RIA29" i="28"/>
  <c r="RHZ29" i="28"/>
  <c r="RHY29" i="28"/>
  <c r="RHX29" i="28"/>
  <c r="RHW29" i="28"/>
  <c r="RHV29" i="28"/>
  <c r="RHU29" i="28"/>
  <c r="RHT29" i="28"/>
  <c r="RHS29" i="28"/>
  <c r="RHR29" i="28"/>
  <c r="RHQ29" i="28"/>
  <c r="RHP29" i="28"/>
  <c r="RHO29" i="28"/>
  <c r="RHN29" i="28"/>
  <c r="RHM29" i="28"/>
  <c r="RHL29" i="28"/>
  <c r="RHK29" i="28"/>
  <c r="RHJ29" i="28"/>
  <c r="RHI29" i="28"/>
  <c r="RHH29" i="28"/>
  <c r="RHG29" i="28"/>
  <c r="RHF29" i="28"/>
  <c r="RHE29" i="28"/>
  <c r="RHD29" i="28"/>
  <c r="RHC29" i="28"/>
  <c r="RHB29" i="28"/>
  <c r="RHA29" i="28"/>
  <c r="RGZ29" i="28"/>
  <c r="RGY29" i="28"/>
  <c r="RGX29" i="28"/>
  <c r="RGW29" i="28"/>
  <c r="RGV29" i="28"/>
  <c r="RGU29" i="28"/>
  <c r="RGT29" i="28"/>
  <c r="RGS29" i="28"/>
  <c r="RGR29" i="28"/>
  <c r="RGQ29" i="28"/>
  <c r="RGP29" i="28"/>
  <c r="RGO29" i="28"/>
  <c r="RGN29" i="28"/>
  <c r="RGM29" i="28"/>
  <c r="RGL29" i="28"/>
  <c r="RGK29" i="28"/>
  <c r="RGJ29" i="28"/>
  <c r="RGI29" i="28"/>
  <c r="RGH29" i="28"/>
  <c r="RGG29" i="28"/>
  <c r="RGF29" i="28"/>
  <c r="RGE29" i="28"/>
  <c r="RGD29" i="28"/>
  <c r="RGC29" i="28"/>
  <c r="RGB29" i="28"/>
  <c r="RGA29" i="28"/>
  <c r="RFZ29" i="28"/>
  <c r="RFY29" i="28"/>
  <c r="RFX29" i="28"/>
  <c r="RFW29" i="28"/>
  <c r="RFV29" i="28"/>
  <c r="RFU29" i="28"/>
  <c r="RFT29" i="28"/>
  <c r="RFS29" i="28"/>
  <c r="RFR29" i="28"/>
  <c r="RFQ29" i="28"/>
  <c r="RFP29" i="28"/>
  <c r="RFO29" i="28"/>
  <c r="RFN29" i="28"/>
  <c r="RFM29" i="28"/>
  <c r="RFL29" i="28"/>
  <c r="RFK29" i="28"/>
  <c r="RFJ29" i="28"/>
  <c r="RFI29" i="28"/>
  <c r="RFH29" i="28"/>
  <c r="RFG29" i="28"/>
  <c r="RFF29" i="28"/>
  <c r="RFE29" i="28"/>
  <c r="RFD29" i="28"/>
  <c r="RFC29" i="28"/>
  <c r="RFB29" i="28"/>
  <c r="RFA29" i="28"/>
  <c r="REZ29" i="28"/>
  <c r="REY29" i="28"/>
  <c r="REX29" i="28"/>
  <c r="REW29" i="28"/>
  <c r="REV29" i="28"/>
  <c r="REU29" i="28"/>
  <c r="RET29" i="28"/>
  <c r="RES29" i="28"/>
  <c r="RER29" i="28"/>
  <c r="REQ29" i="28"/>
  <c r="REP29" i="28"/>
  <c r="REO29" i="28"/>
  <c r="REN29" i="28"/>
  <c r="REM29" i="28"/>
  <c r="REL29" i="28"/>
  <c r="REK29" i="28"/>
  <c r="REJ29" i="28"/>
  <c r="REI29" i="28"/>
  <c r="REH29" i="28"/>
  <c r="REG29" i="28"/>
  <c r="REF29" i="28"/>
  <c r="REE29" i="28"/>
  <c r="RED29" i="28"/>
  <c r="REC29" i="28"/>
  <c r="REB29" i="28"/>
  <c r="REA29" i="28"/>
  <c r="RDZ29" i="28"/>
  <c r="RDY29" i="28"/>
  <c r="RDX29" i="28"/>
  <c r="RDW29" i="28"/>
  <c r="RDV29" i="28"/>
  <c r="RDU29" i="28"/>
  <c r="RDT29" i="28"/>
  <c r="RDS29" i="28"/>
  <c r="RDR29" i="28"/>
  <c r="RDQ29" i="28"/>
  <c r="RDP29" i="28"/>
  <c r="RDO29" i="28"/>
  <c r="RDN29" i="28"/>
  <c r="RDM29" i="28"/>
  <c r="RDL29" i="28"/>
  <c r="RDK29" i="28"/>
  <c r="RDJ29" i="28"/>
  <c r="RDI29" i="28"/>
  <c r="RDH29" i="28"/>
  <c r="RDG29" i="28"/>
  <c r="RDF29" i="28"/>
  <c r="RDE29" i="28"/>
  <c r="RDD29" i="28"/>
  <c r="RDC29" i="28"/>
  <c r="RDB29" i="28"/>
  <c r="RDA29" i="28"/>
  <c r="RCZ29" i="28"/>
  <c r="RCY29" i="28"/>
  <c r="RCX29" i="28"/>
  <c r="RCW29" i="28"/>
  <c r="RCV29" i="28"/>
  <c r="RCU29" i="28"/>
  <c r="RCT29" i="28"/>
  <c r="RCS29" i="28"/>
  <c r="RCR29" i="28"/>
  <c r="RCQ29" i="28"/>
  <c r="RCP29" i="28"/>
  <c r="RCO29" i="28"/>
  <c r="RCN29" i="28"/>
  <c r="RCM29" i="28"/>
  <c r="RCL29" i="28"/>
  <c r="RCK29" i="28"/>
  <c r="RCJ29" i="28"/>
  <c r="RCI29" i="28"/>
  <c r="RCH29" i="28"/>
  <c r="RCG29" i="28"/>
  <c r="RCF29" i="28"/>
  <c r="RCE29" i="28"/>
  <c r="RCD29" i="28"/>
  <c r="RCC29" i="28"/>
  <c r="RCB29" i="28"/>
  <c r="RCA29" i="28"/>
  <c r="RBZ29" i="28"/>
  <c r="RBY29" i="28"/>
  <c r="RBX29" i="28"/>
  <c r="RBW29" i="28"/>
  <c r="RBV29" i="28"/>
  <c r="RBU29" i="28"/>
  <c r="RBT29" i="28"/>
  <c r="RBS29" i="28"/>
  <c r="RBR29" i="28"/>
  <c r="RBQ29" i="28"/>
  <c r="RBP29" i="28"/>
  <c r="RBO29" i="28"/>
  <c r="RBN29" i="28"/>
  <c r="RBM29" i="28"/>
  <c r="RBL29" i="28"/>
  <c r="RBK29" i="28"/>
  <c r="RBJ29" i="28"/>
  <c r="RBI29" i="28"/>
  <c r="RBH29" i="28"/>
  <c r="RBG29" i="28"/>
  <c r="RBF29" i="28"/>
  <c r="RBE29" i="28"/>
  <c r="RBD29" i="28"/>
  <c r="RBC29" i="28"/>
  <c r="RBB29" i="28"/>
  <c r="RBA29" i="28"/>
  <c r="RAZ29" i="28"/>
  <c r="RAY29" i="28"/>
  <c r="RAX29" i="28"/>
  <c r="RAW29" i="28"/>
  <c r="RAV29" i="28"/>
  <c r="RAU29" i="28"/>
  <c r="RAT29" i="28"/>
  <c r="RAS29" i="28"/>
  <c r="RAR29" i="28"/>
  <c r="RAQ29" i="28"/>
  <c r="RAP29" i="28"/>
  <c r="RAO29" i="28"/>
  <c r="RAN29" i="28"/>
  <c r="RAM29" i="28"/>
  <c r="RAL29" i="28"/>
  <c r="RAK29" i="28"/>
  <c r="RAJ29" i="28"/>
  <c r="RAI29" i="28"/>
  <c r="RAH29" i="28"/>
  <c r="RAG29" i="28"/>
  <c r="RAF29" i="28"/>
  <c r="RAE29" i="28"/>
  <c r="RAD29" i="28"/>
  <c r="RAC29" i="28"/>
  <c r="RAB29" i="28"/>
  <c r="RAA29" i="28"/>
  <c r="QZZ29" i="28"/>
  <c r="QZY29" i="28"/>
  <c r="QZX29" i="28"/>
  <c r="QZW29" i="28"/>
  <c r="QZV29" i="28"/>
  <c r="QZU29" i="28"/>
  <c r="QZT29" i="28"/>
  <c r="QZS29" i="28"/>
  <c r="QZR29" i="28"/>
  <c r="QZQ29" i="28"/>
  <c r="QZP29" i="28"/>
  <c r="QZO29" i="28"/>
  <c r="QZN29" i="28"/>
  <c r="QZM29" i="28"/>
  <c r="QZL29" i="28"/>
  <c r="QZK29" i="28"/>
  <c r="QZJ29" i="28"/>
  <c r="QZI29" i="28"/>
  <c r="QZH29" i="28"/>
  <c r="QZG29" i="28"/>
  <c r="QZF29" i="28"/>
  <c r="QZE29" i="28"/>
  <c r="QZD29" i="28"/>
  <c r="QZC29" i="28"/>
  <c r="QZB29" i="28"/>
  <c r="QZA29" i="28"/>
  <c r="QYZ29" i="28"/>
  <c r="QYY29" i="28"/>
  <c r="QYX29" i="28"/>
  <c r="QYW29" i="28"/>
  <c r="QYV29" i="28"/>
  <c r="QYU29" i="28"/>
  <c r="QYT29" i="28"/>
  <c r="QYS29" i="28"/>
  <c r="QYR29" i="28"/>
  <c r="QYQ29" i="28"/>
  <c r="QYP29" i="28"/>
  <c r="QYO29" i="28"/>
  <c r="QYN29" i="28"/>
  <c r="QYM29" i="28"/>
  <c r="QYL29" i="28"/>
  <c r="QYK29" i="28"/>
  <c r="QYJ29" i="28"/>
  <c r="QYI29" i="28"/>
  <c r="QYH29" i="28"/>
  <c r="QYG29" i="28"/>
  <c r="QYF29" i="28"/>
  <c r="QYE29" i="28"/>
  <c r="QYD29" i="28"/>
  <c r="QYC29" i="28"/>
  <c r="QYB29" i="28"/>
  <c r="QYA29" i="28"/>
  <c r="QXZ29" i="28"/>
  <c r="QXY29" i="28"/>
  <c r="QXX29" i="28"/>
  <c r="QXW29" i="28"/>
  <c r="QXV29" i="28"/>
  <c r="QXU29" i="28"/>
  <c r="QXT29" i="28"/>
  <c r="QXS29" i="28"/>
  <c r="QXR29" i="28"/>
  <c r="QXQ29" i="28"/>
  <c r="QXP29" i="28"/>
  <c r="QXO29" i="28"/>
  <c r="QXN29" i="28"/>
  <c r="QXM29" i="28"/>
  <c r="QXL29" i="28"/>
  <c r="QXK29" i="28"/>
  <c r="QXJ29" i="28"/>
  <c r="QXI29" i="28"/>
  <c r="QXH29" i="28"/>
  <c r="QXG29" i="28"/>
  <c r="QXF29" i="28"/>
  <c r="QXE29" i="28"/>
  <c r="QXD29" i="28"/>
  <c r="QXC29" i="28"/>
  <c r="QXB29" i="28"/>
  <c r="QXA29" i="28"/>
  <c r="QWZ29" i="28"/>
  <c r="QWY29" i="28"/>
  <c r="QWX29" i="28"/>
  <c r="QWW29" i="28"/>
  <c r="QWV29" i="28"/>
  <c r="QWU29" i="28"/>
  <c r="QWT29" i="28"/>
  <c r="QWS29" i="28"/>
  <c r="QWR29" i="28"/>
  <c r="QWQ29" i="28"/>
  <c r="QWP29" i="28"/>
  <c r="QWO29" i="28"/>
  <c r="QWN29" i="28"/>
  <c r="QWM29" i="28"/>
  <c r="QWL29" i="28"/>
  <c r="QWK29" i="28"/>
  <c r="QWJ29" i="28"/>
  <c r="QWI29" i="28"/>
  <c r="QWH29" i="28"/>
  <c r="QWG29" i="28"/>
  <c r="QWF29" i="28"/>
  <c r="QWE29" i="28"/>
  <c r="QWD29" i="28"/>
  <c r="QWC29" i="28"/>
  <c r="QWB29" i="28"/>
  <c r="QWA29" i="28"/>
  <c r="QVZ29" i="28"/>
  <c r="QVY29" i="28"/>
  <c r="QVX29" i="28"/>
  <c r="QVW29" i="28"/>
  <c r="QVV29" i="28"/>
  <c r="QVU29" i="28"/>
  <c r="QVT29" i="28"/>
  <c r="QVS29" i="28"/>
  <c r="QVR29" i="28"/>
  <c r="QVQ29" i="28"/>
  <c r="QVP29" i="28"/>
  <c r="QVO29" i="28"/>
  <c r="QVN29" i="28"/>
  <c r="QVM29" i="28"/>
  <c r="QVL29" i="28"/>
  <c r="QVK29" i="28"/>
  <c r="QVJ29" i="28"/>
  <c r="QVI29" i="28"/>
  <c r="QVH29" i="28"/>
  <c r="QVG29" i="28"/>
  <c r="QVF29" i="28"/>
  <c r="QVE29" i="28"/>
  <c r="QVD29" i="28"/>
  <c r="QVC29" i="28"/>
  <c r="QVB29" i="28"/>
  <c r="QVA29" i="28"/>
  <c r="QUZ29" i="28"/>
  <c r="QUY29" i="28"/>
  <c r="QUX29" i="28"/>
  <c r="QUW29" i="28"/>
  <c r="QUV29" i="28"/>
  <c r="QUU29" i="28"/>
  <c r="QUT29" i="28"/>
  <c r="QUS29" i="28"/>
  <c r="QUR29" i="28"/>
  <c r="QUQ29" i="28"/>
  <c r="QUP29" i="28"/>
  <c r="QUO29" i="28"/>
  <c r="QUN29" i="28"/>
  <c r="QUM29" i="28"/>
  <c r="QUL29" i="28"/>
  <c r="QUK29" i="28"/>
  <c r="QUJ29" i="28"/>
  <c r="QUI29" i="28"/>
  <c r="QUH29" i="28"/>
  <c r="QUG29" i="28"/>
  <c r="QUF29" i="28"/>
  <c r="QUE29" i="28"/>
  <c r="QUD29" i="28"/>
  <c r="QUC29" i="28"/>
  <c r="QUB29" i="28"/>
  <c r="QUA29" i="28"/>
  <c r="QTZ29" i="28"/>
  <c r="QTY29" i="28"/>
  <c r="QTX29" i="28"/>
  <c r="QTW29" i="28"/>
  <c r="QTV29" i="28"/>
  <c r="QTU29" i="28"/>
  <c r="QTT29" i="28"/>
  <c r="QTS29" i="28"/>
  <c r="QTR29" i="28"/>
  <c r="QTQ29" i="28"/>
  <c r="QTP29" i="28"/>
  <c r="QTO29" i="28"/>
  <c r="QTN29" i="28"/>
  <c r="QTM29" i="28"/>
  <c r="QTL29" i="28"/>
  <c r="QTK29" i="28"/>
  <c r="QTJ29" i="28"/>
  <c r="QTI29" i="28"/>
  <c r="QTH29" i="28"/>
  <c r="QTG29" i="28"/>
  <c r="QTF29" i="28"/>
  <c r="QTE29" i="28"/>
  <c r="QTD29" i="28"/>
  <c r="QTC29" i="28"/>
  <c r="QTB29" i="28"/>
  <c r="QTA29" i="28"/>
  <c r="QSZ29" i="28"/>
  <c r="QSY29" i="28"/>
  <c r="QSX29" i="28"/>
  <c r="QSW29" i="28"/>
  <c r="QSV29" i="28"/>
  <c r="QSU29" i="28"/>
  <c r="QST29" i="28"/>
  <c r="QSS29" i="28"/>
  <c r="QSR29" i="28"/>
  <c r="QSQ29" i="28"/>
  <c r="QSP29" i="28"/>
  <c r="QSO29" i="28"/>
  <c r="QSN29" i="28"/>
  <c r="QSM29" i="28"/>
  <c r="QSL29" i="28"/>
  <c r="QSK29" i="28"/>
  <c r="QSJ29" i="28"/>
  <c r="QSI29" i="28"/>
  <c r="QSH29" i="28"/>
  <c r="QSG29" i="28"/>
  <c r="QSF29" i="28"/>
  <c r="QSE29" i="28"/>
  <c r="QSD29" i="28"/>
  <c r="QSC29" i="28"/>
  <c r="QSB29" i="28"/>
  <c r="QSA29" i="28"/>
  <c r="QRZ29" i="28"/>
  <c r="QRY29" i="28"/>
  <c r="QRX29" i="28"/>
  <c r="QRW29" i="28"/>
  <c r="QRV29" i="28"/>
  <c r="QRU29" i="28"/>
  <c r="QRT29" i="28"/>
  <c r="QRS29" i="28"/>
  <c r="QRR29" i="28"/>
  <c r="QRQ29" i="28"/>
  <c r="QRP29" i="28"/>
  <c r="QRO29" i="28"/>
  <c r="QRN29" i="28"/>
  <c r="QRM29" i="28"/>
  <c r="QRL29" i="28"/>
  <c r="QRK29" i="28"/>
  <c r="QRJ29" i="28"/>
  <c r="QRI29" i="28"/>
  <c r="QRH29" i="28"/>
  <c r="QRG29" i="28"/>
  <c r="QRF29" i="28"/>
  <c r="QRE29" i="28"/>
  <c r="QRD29" i="28"/>
  <c r="QRC29" i="28"/>
  <c r="QRB29" i="28"/>
  <c r="QRA29" i="28"/>
  <c r="QQZ29" i="28"/>
  <c r="QQY29" i="28"/>
  <c r="QQX29" i="28"/>
  <c r="QQW29" i="28"/>
  <c r="QQV29" i="28"/>
  <c r="QQU29" i="28"/>
  <c r="QQT29" i="28"/>
  <c r="QQS29" i="28"/>
  <c r="QQR29" i="28"/>
  <c r="QQQ29" i="28"/>
  <c r="QQP29" i="28"/>
  <c r="QQO29" i="28"/>
  <c r="QQN29" i="28"/>
  <c r="QQM29" i="28"/>
  <c r="QQL29" i="28"/>
  <c r="QQK29" i="28"/>
  <c r="QQJ29" i="28"/>
  <c r="QQI29" i="28"/>
  <c r="QQH29" i="28"/>
  <c r="QQG29" i="28"/>
  <c r="QQF29" i="28"/>
  <c r="QQE29" i="28"/>
  <c r="QQD29" i="28"/>
  <c r="QQC29" i="28"/>
  <c r="QQB29" i="28"/>
  <c r="QQA29" i="28"/>
  <c r="QPZ29" i="28"/>
  <c r="QPY29" i="28"/>
  <c r="QPX29" i="28"/>
  <c r="QPW29" i="28"/>
  <c r="QPV29" i="28"/>
  <c r="QPU29" i="28"/>
  <c r="QPT29" i="28"/>
  <c r="QPS29" i="28"/>
  <c r="QPR29" i="28"/>
  <c r="QPQ29" i="28"/>
  <c r="QPP29" i="28"/>
  <c r="QPO29" i="28"/>
  <c r="QPN29" i="28"/>
  <c r="QPM29" i="28"/>
  <c r="QPL29" i="28"/>
  <c r="QPK29" i="28"/>
  <c r="QPJ29" i="28"/>
  <c r="QPI29" i="28"/>
  <c r="QPH29" i="28"/>
  <c r="QPG29" i="28"/>
  <c r="QPF29" i="28"/>
  <c r="QPE29" i="28"/>
  <c r="QPD29" i="28"/>
  <c r="QPC29" i="28"/>
  <c r="QPB29" i="28"/>
  <c r="QPA29" i="28"/>
  <c r="QOZ29" i="28"/>
  <c r="QOY29" i="28"/>
  <c r="QOX29" i="28"/>
  <c r="QOW29" i="28"/>
  <c r="QOV29" i="28"/>
  <c r="QOU29" i="28"/>
  <c r="QOT29" i="28"/>
  <c r="QOS29" i="28"/>
  <c r="QOR29" i="28"/>
  <c r="QOQ29" i="28"/>
  <c r="QOP29" i="28"/>
  <c r="QOO29" i="28"/>
  <c r="QON29" i="28"/>
  <c r="QOM29" i="28"/>
  <c r="QOL29" i="28"/>
  <c r="QOK29" i="28"/>
  <c r="QOJ29" i="28"/>
  <c r="QOI29" i="28"/>
  <c r="QOH29" i="28"/>
  <c r="QOG29" i="28"/>
  <c r="QOF29" i="28"/>
  <c r="QOE29" i="28"/>
  <c r="QOD29" i="28"/>
  <c r="QOC29" i="28"/>
  <c r="QOB29" i="28"/>
  <c r="QOA29" i="28"/>
  <c r="QNZ29" i="28"/>
  <c r="QNY29" i="28"/>
  <c r="QNX29" i="28"/>
  <c r="QNW29" i="28"/>
  <c r="QNV29" i="28"/>
  <c r="QNU29" i="28"/>
  <c r="QNT29" i="28"/>
  <c r="QNS29" i="28"/>
  <c r="QNR29" i="28"/>
  <c r="QNQ29" i="28"/>
  <c r="QNP29" i="28"/>
  <c r="QNO29" i="28"/>
  <c r="QNN29" i="28"/>
  <c r="QNM29" i="28"/>
  <c r="QNL29" i="28"/>
  <c r="QNK29" i="28"/>
  <c r="QNJ29" i="28"/>
  <c r="QNI29" i="28"/>
  <c r="QNH29" i="28"/>
  <c r="QNG29" i="28"/>
  <c r="QNF29" i="28"/>
  <c r="QNE29" i="28"/>
  <c r="QND29" i="28"/>
  <c r="QNC29" i="28"/>
  <c r="QNB29" i="28"/>
  <c r="QNA29" i="28"/>
  <c r="QMZ29" i="28"/>
  <c r="QMY29" i="28"/>
  <c r="QMX29" i="28"/>
  <c r="QMW29" i="28"/>
  <c r="QMV29" i="28"/>
  <c r="QMU29" i="28"/>
  <c r="QMT29" i="28"/>
  <c r="QMS29" i="28"/>
  <c r="QMR29" i="28"/>
  <c r="QMQ29" i="28"/>
  <c r="QMP29" i="28"/>
  <c r="QMO29" i="28"/>
  <c r="QMN29" i="28"/>
  <c r="QMM29" i="28"/>
  <c r="QML29" i="28"/>
  <c r="QMK29" i="28"/>
  <c r="QMJ29" i="28"/>
  <c r="QMI29" i="28"/>
  <c r="QMH29" i="28"/>
  <c r="QMG29" i="28"/>
  <c r="QMF29" i="28"/>
  <c r="QME29" i="28"/>
  <c r="QMD29" i="28"/>
  <c r="QMC29" i="28"/>
  <c r="QMB29" i="28"/>
  <c r="QMA29" i="28"/>
  <c r="QLZ29" i="28"/>
  <c r="QLY29" i="28"/>
  <c r="QLX29" i="28"/>
  <c r="QLW29" i="28"/>
  <c r="QLV29" i="28"/>
  <c r="QLU29" i="28"/>
  <c r="QLT29" i="28"/>
  <c r="QLS29" i="28"/>
  <c r="QLR29" i="28"/>
  <c r="QLQ29" i="28"/>
  <c r="QLP29" i="28"/>
  <c r="QLO29" i="28"/>
  <c r="QLN29" i="28"/>
  <c r="QLM29" i="28"/>
  <c r="QLL29" i="28"/>
  <c r="QLK29" i="28"/>
  <c r="QLJ29" i="28"/>
  <c r="QLI29" i="28"/>
  <c r="QLH29" i="28"/>
  <c r="QLG29" i="28"/>
  <c r="QLF29" i="28"/>
  <c r="QLE29" i="28"/>
  <c r="QLD29" i="28"/>
  <c r="QLC29" i="28"/>
  <c r="QLB29" i="28"/>
  <c r="QLA29" i="28"/>
  <c r="QKZ29" i="28"/>
  <c r="QKY29" i="28"/>
  <c r="QKX29" i="28"/>
  <c r="QKW29" i="28"/>
  <c r="QKV29" i="28"/>
  <c r="QKU29" i="28"/>
  <c r="QKT29" i="28"/>
  <c r="QKS29" i="28"/>
  <c r="QKR29" i="28"/>
  <c r="QKQ29" i="28"/>
  <c r="QKP29" i="28"/>
  <c r="QKO29" i="28"/>
  <c r="QKN29" i="28"/>
  <c r="QKM29" i="28"/>
  <c r="QKL29" i="28"/>
  <c r="QKK29" i="28"/>
  <c r="QKJ29" i="28"/>
  <c r="QKI29" i="28"/>
  <c r="QKH29" i="28"/>
  <c r="QKG29" i="28"/>
  <c r="QKF29" i="28"/>
  <c r="QKE29" i="28"/>
  <c r="QKD29" i="28"/>
  <c r="QKC29" i="28"/>
  <c r="QKB29" i="28"/>
  <c r="QKA29" i="28"/>
  <c r="QJZ29" i="28"/>
  <c r="QJY29" i="28"/>
  <c r="QJX29" i="28"/>
  <c r="QJW29" i="28"/>
  <c r="QJV29" i="28"/>
  <c r="QJU29" i="28"/>
  <c r="QJT29" i="28"/>
  <c r="QJS29" i="28"/>
  <c r="QJR29" i="28"/>
  <c r="QJQ29" i="28"/>
  <c r="QJP29" i="28"/>
  <c r="QJO29" i="28"/>
  <c r="QJN29" i="28"/>
  <c r="QJM29" i="28"/>
  <c r="QJL29" i="28"/>
  <c r="QJK29" i="28"/>
  <c r="QJJ29" i="28"/>
  <c r="QJI29" i="28"/>
  <c r="QJH29" i="28"/>
  <c r="QJG29" i="28"/>
  <c r="QJF29" i="28"/>
  <c r="QJE29" i="28"/>
  <c r="QJD29" i="28"/>
  <c r="QJC29" i="28"/>
  <c r="QJB29" i="28"/>
  <c r="QJA29" i="28"/>
  <c r="QIZ29" i="28"/>
  <c r="QIY29" i="28"/>
  <c r="QIX29" i="28"/>
  <c r="QIW29" i="28"/>
  <c r="QIV29" i="28"/>
  <c r="QIU29" i="28"/>
  <c r="QIT29" i="28"/>
  <c r="QIS29" i="28"/>
  <c r="QIR29" i="28"/>
  <c r="QIQ29" i="28"/>
  <c r="QIP29" i="28"/>
  <c r="QIO29" i="28"/>
  <c r="QIN29" i="28"/>
  <c r="QIM29" i="28"/>
  <c r="QIL29" i="28"/>
  <c r="QIK29" i="28"/>
  <c r="QIJ29" i="28"/>
  <c r="QII29" i="28"/>
  <c r="QIH29" i="28"/>
  <c r="QIG29" i="28"/>
  <c r="QIF29" i="28"/>
  <c r="QIE29" i="28"/>
  <c r="QID29" i="28"/>
  <c r="QIC29" i="28"/>
  <c r="QIB29" i="28"/>
  <c r="QIA29" i="28"/>
  <c r="QHZ29" i="28"/>
  <c r="QHY29" i="28"/>
  <c r="QHX29" i="28"/>
  <c r="QHW29" i="28"/>
  <c r="QHV29" i="28"/>
  <c r="QHU29" i="28"/>
  <c r="QHT29" i="28"/>
  <c r="QHS29" i="28"/>
  <c r="QHR29" i="28"/>
  <c r="QHQ29" i="28"/>
  <c r="QHP29" i="28"/>
  <c r="QHO29" i="28"/>
  <c r="QHN29" i="28"/>
  <c r="QHM29" i="28"/>
  <c r="QHL29" i="28"/>
  <c r="QHK29" i="28"/>
  <c r="QHJ29" i="28"/>
  <c r="QHI29" i="28"/>
  <c r="QHH29" i="28"/>
  <c r="QHG29" i="28"/>
  <c r="QHF29" i="28"/>
  <c r="QHE29" i="28"/>
  <c r="QHD29" i="28"/>
  <c r="QHC29" i="28"/>
  <c r="QHB29" i="28"/>
  <c r="QHA29" i="28"/>
  <c r="QGZ29" i="28"/>
  <c r="QGY29" i="28"/>
  <c r="QGX29" i="28"/>
  <c r="QGW29" i="28"/>
  <c r="QGV29" i="28"/>
  <c r="QGU29" i="28"/>
  <c r="QGT29" i="28"/>
  <c r="QGS29" i="28"/>
  <c r="QGR29" i="28"/>
  <c r="QGQ29" i="28"/>
  <c r="QGP29" i="28"/>
  <c r="QGO29" i="28"/>
  <c r="QGN29" i="28"/>
  <c r="QGM29" i="28"/>
  <c r="QGL29" i="28"/>
  <c r="QGK29" i="28"/>
  <c r="QGJ29" i="28"/>
  <c r="QGI29" i="28"/>
  <c r="QGH29" i="28"/>
  <c r="QGG29" i="28"/>
  <c r="QGF29" i="28"/>
  <c r="QGE29" i="28"/>
  <c r="QGD29" i="28"/>
  <c r="QGC29" i="28"/>
  <c r="QGB29" i="28"/>
  <c r="QGA29" i="28"/>
  <c r="QFZ29" i="28"/>
  <c r="QFY29" i="28"/>
  <c r="QFX29" i="28"/>
  <c r="QFW29" i="28"/>
  <c r="QFV29" i="28"/>
  <c r="QFU29" i="28"/>
  <c r="QFT29" i="28"/>
  <c r="QFS29" i="28"/>
  <c r="QFR29" i="28"/>
  <c r="QFQ29" i="28"/>
  <c r="QFP29" i="28"/>
  <c r="QFO29" i="28"/>
  <c r="QFN29" i="28"/>
  <c r="QFM29" i="28"/>
  <c r="QFL29" i="28"/>
  <c r="QFK29" i="28"/>
  <c r="QFJ29" i="28"/>
  <c r="QFI29" i="28"/>
  <c r="QFH29" i="28"/>
  <c r="QFG29" i="28"/>
  <c r="QFF29" i="28"/>
  <c r="QFE29" i="28"/>
  <c r="QFD29" i="28"/>
  <c r="QFC29" i="28"/>
  <c r="QFB29" i="28"/>
  <c r="QFA29" i="28"/>
  <c r="QEZ29" i="28"/>
  <c r="QEY29" i="28"/>
  <c r="QEX29" i="28"/>
  <c r="QEW29" i="28"/>
  <c r="QEV29" i="28"/>
  <c r="QEU29" i="28"/>
  <c r="QET29" i="28"/>
  <c r="QES29" i="28"/>
  <c r="QER29" i="28"/>
  <c r="QEQ29" i="28"/>
  <c r="QEP29" i="28"/>
  <c r="QEO29" i="28"/>
  <c r="QEN29" i="28"/>
  <c r="QEM29" i="28"/>
  <c r="QEL29" i="28"/>
  <c r="QEK29" i="28"/>
  <c r="QEJ29" i="28"/>
  <c r="QEI29" i="28"/>
  <c r="QEH29" i="28"/>
  <c r="QEG29" i="28"/>
  <c r="QEF29" i="28"/>
  <c r="QEE29" i="28"/>
  <c r="QED29" i="28"/>
  <c r="QEC29" i="28"/>
  <c r="QEB29" i="28"/>
  <c r="QEA29" i="28"/>
  <c r="QDZ29" i="28"/>
  <c r="QDY29" i="28"/>
  <c r="QDX29" i="28"/>
  <c r="QDW29" i="28"/>
  <c r="QDV29" i="28"/>
  <c r="QDU29" i="28"/>
  <c r="QDT29" i="28"/>
  <c r="QDS29" i="28"/>
  <c r="QDR29" i="28"/>
  <c r="QDQ29" i="28"/>
  <c r="QDP29" i="28"/>
  <c r="QDO29" i="28"/>
  <c r="QDN29" i="28"/>
  <c r="QDM29" i="28"/>
  <c r="QDL29" i="28"/>
  <c r="QDK29" i="28"/>
  <c r="QDJ29" i="28"/>
  <c r="QDI29" i="28"/>
  <c r="QDH29" i="28"/>
  <c r="QDG29" i="28"/>
  <c r="QDF29" i="28"/>
  <c r="QDE29" i="28"/>
  <c r="QDD29" i="28"/>
  <c r="QDC29" i="28"/>
  <c r="QDB29" i="28"/>
  <c r="QDA29" i="28"/>
  <c r="QCZ29" i="28"/>
  <c r="QCY29" i="28"/>
  <c r="QCX29" i="28"/>
  <c r="QCW29" i="28"/>
  <c r="QCV29" i="28"/>
  <c r="QCU29" i="28"/>
  <c r="QCT29" i="28"/>
  <c r="QCS29" i="28"/>
  <c r="QCR29" i="28"/>
  <c r="QCQ29" i="28"/>
  <c r="QCP29" i="28"/>
  <c r="QCO29" i="28"/>
  <c r="QCN29" i="28"/>
  <c r="QCM29" i="28"/>
  <c r="QCL29" i="28"/>
  <c r="QCK29" i="28"/>
  <c r="QCJ29" i="28"/>
  <c r="QCI29" i="28"/>
  <c r="QCH29" i="28"/>
  <c r="QCG29" i="28"/>
  <c r="QCF29" i="28"/>
  <c r="QCE29" i="28"/>
  <c r="QCD29" i="28"/>
  <c r="QCC29" i="28"/>
  <c r="QCB29" i="28"/>
  <c r="QCA29" i="28"/>
  <c r="QBZ29" i="28"/>
  <c r="QBY29" i="28"/>
  <c r="QBX29" i="28"/>
  <c r="QBW29" i="28"/>
  <c r="QBV29" i="28"/>
  <c r="QBU29" i="28"/>
  <c r="QBT29" i="28"/>
  <c r="QBS29" i="28"/>
  <c r="QBR29" i="28"/>
  <c r="QBQ29" i="28"/>
  <c r="QBP29" i="28"/>
  <c r="QBO29" i="28"/>
  <c r="QBN29" i="28"/>
  <c r="QBM29" i="28"/>
  <c r="QBL29" i="28"/>
  <c r="QBK29" i="28"/>
  <c r="QBJ29" i="28"/>
  <c r="QBI29" i="28"/>
  <c r="QBH29" i="28"/>
  <c r="QBG29" i="28"/>
  <c r="QBF29" i="28"/>
  <c r="QBE29" i="28"/>
  <c r="QBD29" i="28"/>
  <c r="QBC29" i="28"/>
  <c r="QBB29" i="28"/>
  <c r="QBA29" i="28"/>
  <c r="QAZ29" i="28"/>
  <c r="QAY29" i="28"/>
  <c r="QAX29" i="28"/>
  <c r="QAW29" i="28"/>
  <c r="QAV29" i="28"/>
  <c r="QAU29" i="28"/>
  <c r="QAT29" i="28"/>
  <c r="QAS29" i="28"/>
  <c r="QAR29" i="28"/>
  <c r="QAQ29" i="28"/>
  <c r="QAP29" i="28"/>
  <c r="QAO29" i="28"/>
  <c r="QAN29" i="28"/>
  <c r="QAM29" i="28"/>
  <c r="QAL29" i="28"/>
  <c r="QAK29" i="28"/>
  <c r="QAJ29" i="28"/>
  <c r="QAI29" i="28"/>
  <c r="QAH29" i="28"/>
  <c r="QAG29" i="28"/>
  <c r="QAF29" i="28"/>
  <c r="QAE29" i="28"/>
  <c r="QAD29" i="28"/>
  <c r="QAC29" i="28"/>
  <c r="QAB29" i="28"/>
  <c r="QAA29" i="28"/>
  <c r="PZZ29" i="28"/>
  <c r="PZY29" i="28"/>
  <c r="PZX29" i="28"/>
  <c r="PZW29" i="28"/>
  <c r="PZV29" i="28"/>
  <c r="PZU29" i="28"/>
  <c r="PZT29" i="28"/>
  <c r="PZS29" i="28"/>
  <c r="PZR29" i="28"/>
  <c r="PZQ29" i="28"/>
  <c r="PZP29" i="28"/>
  <c r="PZO29" i="28"/>
  <c r="PZN29" i="28"/>
  <c r="PZM29" i="28"/>
  <c r="PZL29" i="28"/>
  <c r="PZK29" i="28"/>
  <c r="PZJ29" i="28"/>
  <c r="PZI29" i="28"/>
  <c r="PZH29" i="28"/>
  <c r="PZG29" i="28"/>
  <c r="PZF29" i="28"/>
  <c r="PZE29" i="28"/>
  <c r="PZD29" i="28"/>
  <c r="PZC29" i="28"/>
  <c r="PZB29" i="28"/>
  <c r="PZA29" i="28"/>
  <c r="PYZ29" i="28"/>
  <c r="PYY29" i="28"/>
  <c r="PYX29" i="28"/>
  <c r="PYW29" i="28"/>
  <c r="PYV29" i="28"/>
  <c r="PYU29" i="28"/>
  <c r="PYT29" i="28"/>
  <c r="PYS29" i="28"/>
  <c r="PYR29" i="28"/>
  <c r="PYQ29" i="28"/>
  <c r="PYP29" i="28"/>
  <c r="PYO29" i="28"/>
  <c r="PYN29" i="28"/>
  <c r="PYM29" i="28"/>
  <c r="PYL29" i="28"/>
  <c r="PYK29" i="28"/>
  <c r="PYJ29" i="28"/>
  <c r="PYI29" i="28"/>
  <c r="PYH29" i="28"/>
  <c r="PYG29" i="28"/>
  <c r="PYF29" i="28"/>
  <c r="PYE29" i="28"/>
  <c r="PYD29" i="28"/>
  <c r="PYC29" i="28"/>
  <c r="PYB29" i="28"/>
  <c r="PYA29" i="28"/>
  <c r="PXZ29" i="28"/>
  <c r="PXY29" i="28"/>
  <c r="PXX29" i="28"/>
  <c r="PXW29" i="28"/>
  <c r="PXV29" i="28"/>
  <c r="PXU29" i="28"/>
  <c r="PXT29" i="28"/>
  <c r="PXS29" i="28"/>
  <c r="PXR29" i="28"/>
  <c r="PXQ29" i="28"/>
  <c r="PXP29" i="28"/>
  <c r="PXO29" i="28"/>
  <c r="PXN29" i="28"/>
  <c r="PXM29" i="28"/>
  <c r="PXL29" i="28"/>
  <c r="PXK29" i="28"/>
  <c r="PXJ29" i="28"/>
  <c r="PXI29" i="28"/>
  <c r="PXH29" i="28"/>
  <c r="PXG29" i="28"/>
  <c r="PXF29" i="28"/>
  <c r="PXE29" i="28"/>
  <c r="PXD29" i="28"/>
  <c r="PXC29" i="28"/>
  <c r="PXB29" i="28"/>
  <c r="PXA29" i="28"/>
  <c r="PWZ29" i="28"/>
  <c r="PWY29" i="28"/>
  <c r="PWX29" i="28"/>
  <c r="PWW29" i="28"/>
  <c r="PWV29" i="28"/>
  <c r="PWU29" i="28"/>
  <c r="PWT29" i="28"/>
  <c r="PWS29" i="28"/>
  <c r="PWR29" i="28"/>
  <c r="PWQ29" i="28"/>
  <c r="PWP29" i="28"/>
  <c r="PWO29" i="28"/>
  <c r="PWN29" i="28"/>
  <c r="PWM29" i="28"/>
  <c r="PWL29" i="28"/>
  <c r="PWK29" i="28"/>
  <c r="PWJ29" i="28"/>
  <c r="PWI29" i="28"/>
  <c r="PWH29" i="28"/>
  <c r="PWG29" i="28"/>
  <c r="PWF29" i="28"/>
  <c r="PWE29" i="28"/>
  <c r="PWD29" i="28"/>
  <c r="PWC29" i="28"/>
  <c r="PWB29" i="28"/>
  <c r="PWA29" i="28"/>
  <c r="PVZ29" i="28"/>
  <c r="PVY29" i="28"/>
  <c r="PVX29" i="28"/>
  <c r="PVW29" i="28"/>
  <c r="PVV29" i="28"/>
  <c r="PVU29" i="28"/>
  <c r="PVT29" i="28"/>
  <c r="PVS29" i="28"/>
  <c r="PVR29" i="28"/>
  <c r="PVQ29" i="28"/>
  <c r="PVP29" i="28"/>
  <c r="PVO29" i="28"/>
  <c r="PVN29" i="28"/>
  <c r="PVM29" i="28"/>
  <c r="PVL29" i="28"/>
  <c r="PVK29" i="28"/>
  <c r="PVJ29" i="28"/>
  <c r="PVI29" i="28"/>
  <c r="PVH29" i="28"/>
  <c r="PVG29" i="28"/>
  <c r="PVF29" i="28"/>
  <c r="PVE29" i="28"/>
  <c r="PVD29" i="28"/>
  <c r="PVC29" i="28"/>
  <c r="PVB29" i="28"/>
  <c r="PVA29" i="28"/>
  <c r="PUZ29" i="28"/>
  <c r="PUY29" i="28"/>
  <c r="PUX29" i="28"/>
  <c r="PUW29" i="28"/>
  <c r="PUV29" i="28"/>
  <c r="PUU29" i="28"/>
  <c r="PUT29" i="28"/>
  <c r="PUS29" i="28"/>
  <c r="PUR29" i="28"/>
  <c r="PUQ29" i="28"/>
  <c r="PUP29" i="28"/>
  <c r="PUO29" i="28"/>
  <c r="PUN29" i="28"/>
  <c r="PUM29" i="28"/>
  <c r="PUL29" i="28"/>
  <c r="PUK29" i="28"/>
  <c r="PUJ29" i="28"/>
  <c r="PUI29" i="28"/>
  <c r="PUH29" i="28"/>
  <c r="PUG29" i="28"/>
  <c r="PUF29" i="28"/>
  <c r="PUE29" i="28"/>
  <c r="PUD29" i="28"/>
  <c r="PUC29" i="28"/>
  <c r="PUB29" i="28"/>
  <c r="PUA29" i="28"/>
  <c r="PTZ29" i="28"/>
  <c r="PTY29" i="28"/>
  <c r="PTX29" i="28"/>
  <c r="PTW29" i="28"/>
  <c r="PTV29" i="28"/>
  <c r="PTU29" i="28"/>
  <c r="PTT29" i="28"/>
  <c r="PTS29" i="28"/>
  <c r="PTR29" i="28"/>
  <c r="PTQ29" i="28"/>
  <c r="PTP29" i="28"/>
  <c r="PTO29" i="28"/>
  <c r="PTN29" i="28"/>
  <c r="PTM29" i="28"/>
  <c r="PTL29" i="28"/>
  <c r="PTK29" i="28"/>
  <c r="PTJ29" i="28"/>
  <c r="PTI29" i="28"/>
  <c r="PTH29" i="28"/>
  <c r="PTG29" i="28"/>
  <c r="PTF29" i="28"/>
  <c r="PTE29" i="28"/>
  <c r="PTD29" i="28"/>
  <c r="PTC29" i="28"/>
  <c r="PTB29" i="28"/>
  <c r="PTA29" i="28"/>
  <c r="PSZ29" i="28"/>
  <c r="PSY29" i="28"/>
  <c r="PSX29" i="28"/>
  <c r="PSW29" i="28"/>
  <c r="PSV29" i="28"/>
  <c r="PSU29" i="28"/>
  <c r="PST29" i="28"/>
  <c r="PSS29" i="28"/>
  <c r="PSR29" i="28"/>
  <c r="PSQ29" i="28"/>
  <c r="PSP29" i="28"/>
  <c r="PSO29" i="28"/>
  <c r="PSN29" i="28"/>
  <c r="PSM29" i="28"/>
  <c r="PSL29" i="28"/>
  <c r="PSK29" i="28"/>
  <c r="PSJ29" i="28"/>
  <c r="PSI29" i="28"/>
  <c r="PSH29" i="28"/>
  <c r="PSG29" i="28"/>
  <c r="PSF29" i="28"/>
  <c r="PSE29" i="28"/>
  <c r="PSD29" i="28"/>
  <c r="PSC29" i="28"/>
  <c r="PSB29" i="28"/>
  <c r="PSA29" i="28"/>
  <c r="PRZ29" i="28"/>
  <c r="PRY29" i="28"/>
  <c r="PRX29" i="28"/>
  <c r="PRW29" i="28"/>
  <c r="PRV29" i="28"/>
  <c r="PRU29" i="28"/>
  <c r="PRT29" i="28"/>
  <c r="PRS29" i="28"/>
  <c r="PRR29" i="28"/>
  <c r="PRQ29" i="28"/>
  <c r="PRP29" i="28"/>
  <c r="PRO29" i="28"/>
  <c r="PRN29" i="28"/>
  <c r="PRM29" i="28"/>
  <c r="PRL29" i="28"/>
  <c r="PRK29" i="28"/>
  <c r="PRJ29" i="28"/>
  <c r="PRI29" i="28"/>
  <c r="PRH29" i="28"/>
  <c r="PRG29" i="28"/>
  <c r="PRF29" i="28"/>
  <c r="PRE29" i="28"/>
  <c r="PRD29" i="28"/>
  <c r="PRC29" i="28"/>
  <c r="PRB29" i="28"/>
  <c r="PRA29" i="28"/>
  <c r="PQZ29" i="28"/>
  <c r="PQY29" i="28"/>
  <c r="PQX29" i="28"/>
  <c r="PQW29" i="28"/>
  <c r="PQV29" i="28"/>
  <c r="PQU29" i="28"/>
  <c r="PQT29" i="28"/>
  <c r="PQS29" i="28"/>
  <c r="PQR29" i="28"/>
  <c r="PQQ29" i="28"/>
  <c r="PQP29" i="28"/>
  <c r="PQO29" i="28"/>
  <c r="PQN29" i="28"/>
  <c r="PQM29" i="28"/>
  <c r="PQL29" i="28"/>
  <c r="PQK29" i="28"/>
  <c r="PQJ29" i="28"/>
  <c r="PQI29" i="28"/>
  <c r="PQH29" i="28"/>
  <c r="PQG29" i="28"/>
  <c r="PQF29" i="28"/>
  <c r="PQE29" i="28"/>
  <c r="PQD29" i="28"/>
  <c r="PQC29" i="28"/>
  <c r="PQB29" i="28"/>
  <c r="PQA29" i="28"/>
  <c r="PPZ29" i="28"/>
  <c r="PPY29" i="28"/>
  <c r="PPX29" i="28"/>
  <c r="PPW29" i="28"/>
  <c r="PPV29" i="28"/>
  <c r="PPU29" i="28"/>
  <c r="PPT29" i="28"/>
  <c r="PPS29" i="28"/>
  <c r="PPR29" i="28"/>
  <c r="PPQ29" i="28"/>
  <c r="PPP29" i="28"/>
  <c r="PPO29" i="28"/>
  <c r="PPN29" i="28"/>
  <c r="PPM29" i="28"/>
  <c r="PPL29" i="28"/>
  <c r="PPK29" i="28"/>
  <c r="PPJ29" i="28"/>
  <c r="PPI29" i="28"/>
  <c r="PPH29" i="28"/>
  <c r="PPG29" i="28"/>
  <c r="PPF29" i="28"/>
  <c r="PPE29" i="28"/>
  <c r="PPD29" i="28"/>
  <c r="PPC29" i="28"/>
  <c r="PPB29" i="28"/>
  <c r="PPA29" i="28"/>
  <c r="POZ29" i="28"/>
  <c r="POY29" i="28"/>
  <c r="POX29" i="28"/>
  <c r="POW29" i="28"/>
  <c r="POV29" i="28"/>
  <c r="POU29" i="28"/>
  <c r="POT29" i="28"/>
  <c r="POS29" i="28"/>
  <c r="POR29" i="28"/>
  <c r="POQ29" i="28"/>
  <c r="POP29" i="28"/>
  <c r="POO29" i="28"/>
  <c r="PON29" i="28"/>
  <c r="POM29" i="28"/>
  <c r="POL29" i="28"/>
  <c r="POK29" i="28"/>
  <c r="POJ29" i="28"/>
  <c r="POI29" i="28"/>
  <c r="POH29" i="28"/>
  <c r="POG29" i="28"/>
  <c r="POF29" i="28"/>
  <c r="POE29" i="28"/>
  <c r="POD29" i="28"/>
  <c r="POC29" i="28"/>
  <c r="POB29" i="28"/>
  <c r="POA29" i="28"/>
  <c r="PNZ29" i="28"/>
  <c r="PNY29" i="28"/>
  <c r="PNX29" i="28"/>
  <c r="PNW29" i="28"/>
  <c r="PNV29" i="28"/>
  <c r="PNU29" i="28"/>
  <c r="PNT29" i="28"/>
  <c r="PNS29" i="28"/>
  <c r="PNR29" i="28"/>
  <c r="PNQ29" i="28"/>
  <c r="PNP29" i="28"/>
  <c r="PNO29" i="28"/>
  <c r="PNN29" i="28"/>
  <c r="PNM29" i="28"/>
  <c r="PNL29" i="28"/>
  <c r="PNK29" i="28"/>
  <c r="PNJ29" i="28"/>
  <c r="PNI29" i="28"/>
  <c r="PNH29" i="28"/>
  <c r="PNG29" i="28"/>
  <c r="PNF29" i="28"/>
  <c r="PNE29" i="28"/>
  <c r="PND29" i="28"/>
  <c r="PNC29" i="28"/>
  <c r="PNB29" i="28"/>
  <c r="PNA29" i="28"/>
  <c r="PMZ29" i="28"/>
  <c r="PMY29" i="28"/>
  <c r="PMX29" i="28"/>
  <c r="PMW29" i="28"/>
  <c r="PMV29" i="28"/>
  <c r="PMU29" i="28"/>
  <c r="PMT29" i="28"/>
  <c r="PMS29" i="28"/>
  <c r="PMR29" i="28"/>
  <c r="PMQ29" i="28"/>
  <c r="PMP29" i="28"/>
  <c r="PMO29" i="28"/>
  <c r="PMN29" i="28"/>
  <c r="PMM29" i="28"/>
  <c r="PML29" i="28"/>
  <c r="PMK29" i="28"/>
  <c r="PMJ29" i="28"/>
  <c r="PMI29" i="28"/>
  <c r="PMH29" i="28"/>
  <c r="PMG29" i="28"/>
  <c r="PMF29" i="28"/>
  <c r="PME29" i="28"/>
  <c r="PMD29" i="28"/>
  <c r="PMC29" i="28"/>
  <c r="PMB29" i="28"/>
  <c r="PMA29" i="28"/>
  <c r="PLZ29" i="28"/>
  <c r="PLY29" i="28"/>
  <c r="PLX29" i="28"/>
  <c r="PLW29" i="28"/>
  <c r="PLV29" i="28"/>
  <c r="PLU29" i="28"/>
  <c r="PLT29" i="28"/>
  <c r="PLS29" i="28"/>
  <c r="PLR29" i="28"/>
  <c r="PLQ29" i="28"/>
  <c r="PLP29" i="28"/>
  <c r="PLO29" i="28"/>
  <c r="PLN29" i="28"/>
  <c r="PLM29" i="28"/>
  <c r="PLL29" i="28"/>
  <c r="PLK29" i="28"/>
  <c r="PLJ29" i="28"/>
  <c r="PLI29" i="28"/>
  <c r="PLH29" i="28"/>
  <c r="PLG29" i="28"/>
  <c r="PLF29" i="28"/>
  <c r="PLE29" i="28"/>
  <c r="PLD29" i="28"/>
  <c r="PLC29" i="28"/>
  <c r="PLB29" i="28"/>
  <c r="PLA29" i="28"/>
  <c r="PKZ29" i="28"/>
  <c r="PKY29" i="28"/>
  <c r="PKX29" i="28"/>
  <c r="PKW29" i="28"/>
  <c r="PKV29" i="28"/>
  <c r="PKU29" i="28"/>
  <c r="PKT29" i="28"/>
  <c r="PKS29" i="28"/>
  <c r="PKR29" i="28"/>
  <c r="PKQ29" i="28"/>
  <c r="PKP29" i="28"/>
  <c r="PKO29" i="28"/>
  <c r="PKN29" i="28"/>
  <c r="PKM29" i="28"/>
  <c r="PKL29" i="28"/>
  <c r="PKK29" i="28"/>
  <c r="PKJ29" i="28"/>
  <c r="PKI29" i="28"/>
  <c r="PKH29" i="28"/>
  <c r="PKG29" i="28"/>
  <c r="PKF29" i="28"/>
  <c r="PKE29" i="28"/>
  <c r="PKD29" i="28"/>
  <c r="PKC29" i="28"/>
  <c r="PKB29" i="28"/>
  <c r="PKA29" i="28"/>
  <c r="PJZ29" i="28"/>
  <c r="PJY29" i="28"/>
  <c r="PJX29" i="28"/>
  <c r="PJW29" i="28"/>
  <c r="PJV29" i="28"/>
  <c r="PJU29" i="28"/>
  <c r="PJT29" i="28"/>
  <c r="PJS29" i="28"/>
  <c r="PJR29" i="28"/>
  <c r="PJQ29" i="28"/>
  <c r="PJP29" i="28"/>
  <c r="PJO29" i="28"/>
  <c r="PJN29" i="28"/>
  <c r="PJM29" i="28"/>
  <c r="PJL29" i="28"/>
  <c r="PJK29" i="28"/>
  <c r="PJJ29" i="28"/>
  <c r="PJI29" i="28"/>
  <c r="PJH29" i="28"/>
  <c r="PJG29" i="28"/>
  <c r="PJF29" i="28"/>
  <c r="PJE29" i="28"/>
  <c r="PJD29" i="28"/>
  <c r="PJC29" i="28"/>
  <c r="PJB29" i="28"/>
  <c r="PJA29" i="28"/>
  <c r="PIZ29" i="28"/>
  <c r="PIY29" i="28"/>
  <c r="PIX29" i="28"/>
  <c r="PIW29" i="28"/>
  <c r="PIV29" i="28"/>
  <c r="PIU29" i="28"/>
  <c r="PIT29" i="28"/>
  <c r="PIS29" i="28"/>
  <c r="PIR29" i="28"/>
  <c r="PIQ29" i="28"/>
  <c r="PIP29" i="28"/>
  <c r="PIO29" i="28"/>
  <c r="PIN29" i="28"/>
  <c r="PIM29" i="28"/>
  <c r="PIL29" i="28"/>
  <c r="PIK29" i="28"/>
  <c r="PIJ29" i="28"/>
  <c r="PII29" i="28"/>
  <c r="PIH29" i="28"/>
  <c r="PIG29" i="28"/>
  <c r="PIF29" i="28"/>
  <c r="PIE29" i="28"/>
  <c r="PID29" i="28"/>
  <c r="PIC29" i="28"/>
  <c r="PIB29" i="28"/>
  <c r="PIA29" i="28"/>
  <c r="PHZ29" i="28"/>
  <c r="PHY29" i="28"/>
  <c r="PHX29" i="28"/>
  <c r="PHW29" i="28"/>
  <c r="PHV29" i="28"/>
  <c r="PHU29" i="28"/>
  <c r="PHT29" i="28"/>
  <c r="PHS29" i="28"/>
  <c r="PHR29" i="28"/>
  <c r="PHQ29" i="28"/>
  <c r="PHP29" i="28"/>
  <c r="PHO29" i="28"/>
  <c r="PHN29" i="28"/>
  <c r="PHM29" i="28"/>
  <c r="PHL29" i="28"/>
  <c r="PHK29" i="28"/>
  <c r="PHJ29" i="28"/>
  <c r="PHI29" i="28"/>
  <c r="PHH29" i="28"/>
  <c r="PHG29" i="28"/>
  <c r="PHF29" i="28"/>
  <c r="PHE29" i="28"/>
  <c r="PHD29" i="28"/>
  <c r="PHC29" i="28"/>
  <c r="PHB29" i="28"/>
  <c r="PHA29" i="28"/>
  <c r="PGZ29" i="28"/>
  <c r="PGY29" i="28"/>
  <c r="PGX29" i="28"/>
  <c r="PGW29" i="28"/>
  <c r="PGV29" i="28"/>
  <c r="PGU29" i="28"/>
  <c r="PGT29" i="28"/>
  <c r="PGS29" i="28"/>
  <c r="PGR29" i="28"/>
  <c r="PGQ29" i="28"/>
  <c r="PGP29" i="28"/>
  <c r="PGO29" i="28"/>
  <c r="PGN29" i="28"/>
  <c r="PGM29" i="28"/>
  <c r="PGL29" i="28"/>
  <c r="PGK29" i="28"/>
  <c r="PGJ29" i="28"/>
  <c r="PGI29" i="28"/>
  <c r="PGH29" i="28"/>
  <c r="PGG29" i="28"/>
  <c r="PGF29" i="28"/>
  <c r="PGE29" i="28"/>
  <c r="PGD29" i="28"/>
  <c r="PGC29" i="28"/>
  <c r="PGB29" i="28"/>
  <c r="PGA29" i="28"/>
  <c r="PFZ29" i="28"/>
  <c r="PFY29" i="28"/>
  <c r="PFX29" i="28"/>
  <c r="PFW29" i="28"/>
  <c r="PFV29" i="28"/>
  <c r="PFU29" i="28"/>
  <c r="PFT29" i="28"/>
  <c r="PFS29" i="28"/>
  <c r="PFR29" i="28"/>
  <c r="PFQ29" i="28"/>
  <c r="PFP29" i="28"/>
  <c r="PFO29" i="28"/>
  <c r="PFN29" i="28"/>
  <c r="PFM29" i="28"/>
  <c r="PFL29" i="28"/>
  <c r="PFK29" i="28"/>
  <c r="PFJ29" i="28"/>
  <c r="PFI29" i="28"/>
  <c r="PFH29" i="28"/>
  <c r="PFG29" i="28"/>
  <c r="PFF29" i="28"/>
  <c r="PFE29" i="28"/>
  <c r="PFD29" i="28"/>
  <c r="PFC29" i="28"/>
  <c r="PFB29" i="28"/>
  <c r="PFA29" i="28"/>
  <c r="PEZ29" i="28"/>
  <c r="PEY29" i="28"/>
  <c r="PEX29" i="28"/>
  <c r="PEW29" i="28"/>
  <c r="PEV29" i="28"/>
  <c r="PEU29" i="28"/>
  <c r="PET29" i="28"/>
  <c r="PES29" i="28"/>
  <c r="PER29" i="28"/>
  <c r="PEQ29" i="28"/>
  <c r="PEP29" i="28"/>
  <c r="PEO29" i="28"/>
  <c r="PEN29" i="28"/>
  <c r="PEM29" i="28"/>
  <c r="PEL29" i="28"/>
  <c r="PEK29" i="28"/>
  <c r="PEJ29" i="28"/>
  <c r="PEI29" i="28"/>
  <c r="PEH29" i="28"/>
  <c r="PEG29" i="28"/>
  <c r="PEF29" i="28"/>
  <c r="PEE29" i="28"/>
  <c r="PED29" i="28"/>
  <c r="PEC29" i="28"/>
  <c r="PEB29" i="28"/>
  <c r="PEA29" i="28"/>
  <c r="PDZ29" i="28"/>
  <c r="PDY29" i="28"/>
  <c r="PDX29" i="28"/>
  <c r="PDW29" i="28"/>
  <c r="PDV29" i="28"/>
  <c r="PDU29" i="28"/>
  <c r="PDT29" i="28"/>
  <c r="PDS29" i="28"/>
  <c r="PDR29" i="28"/>
  <c r="PDQ29" i="28"/>
  <c r="PDP29" i="28"/>
  <c r="PDO29" i="28"/>
  <c r="PDN29" i="28"/>
  <c r="PDM29" i="28"/>
  <c r="PDL29" i="28"/>
  <c r="PDK29" i="28"/>
  <c r="PDJ29" i="28"/>
  <c r="PDI29" i="28"/>
  <c r="PDH29" i="28"/>
  <c r="PDG29" i="28"/>
  <c r="PDF29" i="28"/>
  <c r="PDE29" i="28"/>
  <c r="PDD29" i="28"/>
  <c r="PDC29" i="28"/>
  <c r="PDB29" i="28"/>
  <c r="PDA29" i="28"/>
  <c r="PCZ29" i="28"/>
  <c r="PCY29" i="28"/>
  <c r="PCX29" i="28"/>
  <c r="PCW29" i="28"/>
  <c r="PCV29" i="28"/>
  <c r="PCU29" i="28"/>
  <c r="PCT29" i="28"/>
  <c r="PCS29" i="28"/>
  <c r="PCR29" i="28"/>
  <c r="PCQ29" i="28"/>
  <c r="PCP29" i="28"/>
  <c r="PCO29" i="28"/>
  <c r="PCN29" i="28"/>
  <c r="PCM29" i="28"/>
  <c r="PCL29" i="28"/>
  <c r="PCK29" i="28"/>
  <c r="PCJ29" i="28"/>
  <c r="PCI29" i="28"/>
  <c r="PCH29" i="28"/>
  <c r="PCG29" i="28"/>
  <c r="PCF29" i="28"/>
  <c r="PCE29" i="28"/>
  <c r="PCD29" i="28"/>
  <c r="PCC29" i="28"/>
  <c r="PCB29" i="28"/>
  <c r="PCA29" i="28"/>
  <c r="PBZ29" i="28"/>
  <c r="PBY29" i="28"/>
  <c r="PBX29" i="28"/>
  <c r="PBW29" i="28"/>
  <c r="PBV29" i="28"/>
  <c r="PBU29" i="28"/>
  <c r="PBT29" i="28"/>
  <c r="PBS29" i="28"/>
  <c r="PBR29" i="28"/>
  <c r="PBQ29" i="28"/>
  <c r="PBP29" i="28"/>
  <c r="PBO29" i="28"/>
  <c r="PBN29" i="28"/>
  <c r="PBM29" i="28"/>
  <c r="PBL29" i="28"/>
  <c r="PBK29" i="28"/>
  <c r="PBJ29" i="28"/>
  <c r="PBI29" i="28"/>
  <c r="PBH29" i="28"/>
  <c r="PBG29" i="28"/>
  <c r="PBF29" i="28"/>
  <c r="PBE29" i="28"/>
  <c r="PBD29" i="28"/>
  <c r="PBC29" i="28"/>
  <c r="PBB29" i="28"/>
  <c r="PBA29" i="28"/>
  <c r="PAZ29" i="28"/>
  <c r="PAY29" i="28"/>
  <c r="PAX29" i="28"/>
  <c r="PAW29" i="28"/>
  <c r="PAV29" i="28"/>
  <c r="PAU29" i="28"/>
  <c r="PAT29" i="28"/>
  <c r="PAS29" i="28"/>
  <c r="PAR29" i="28"/>
  <c r="PAQ29" i="28"/>
  <c r="PAP29" i="28"/>
  <c r="PAO29" i="28"/>
  <c r="PAN29" i="28"/>
  <c r="PAM29" i="28"/>
  <c r="PAL29" i="28"/>
  <c r="PAK29" i="28"/>
  <c r="PAJ29" i="28"/>
  <c r="PAI29" i="28"/>
  <c r="PAH29" i="28"/>
  <c r="PAG29" i="28"/>
  <c r="PAF29" i="28"/>
  <c r="PAE29" i="28"/>
  <c r="PAD29" i="28"/>
  <c r="PAC29" i="28"/>
  <c r="PAB29" i="28"/>
  <c r="PAA29" i="28"/>
  <c r="OZZ29" i="28"/>
  <c r="OZY29" i="28"/>
  <c r="OZX29" i="28"/>
  <c r="OZW29" i="28"/>
  <c r="OZV29" i="28"/>
  <c r="OZU29" i="28"/>
  <c r="OZT29" i="28"/>
  <c r="OZS29" i="28"/>
  <c r="OZR29" i="28"/>
  <c r="OZQ29" i="28"/>
  <c r="OZP29" i="28"/>
  <c r="OZO29" i="28"/>
  <c r="OZN29" i="28"/>
  <c r="OZM29" i="28"/>
  <c r="OZL29" i="28"/>
  <c r="OZK29" i="28"/>
  <c r="OZJ29" i="28"/>
  <c r="OZI29" i="28"/>
  <c r="OZH29" i="28"/>
  <c r="OZG29" i="28"/>
  <c r="OZF29" i="28"/>
  <c r="OZE29" i="28"/>
  <c r="OZD29" i="28"/>
  <c r="OZC29" i="28"/>
  <c r="OZB29" i="28"/>
  <c r="OZA29" i="28"/>
  <c r="OYZ29" i="28"/>
  <c r="OYY29" i="28"/>
  <c r="OYX29" i="28"/>
  <c r="OYW29" i="28"/>
  <c r="OYV29" i="28"/>
  <c r="OYU29" i="28"/>
  <c r="OYT29" i="28"/>
  <c r="OYS29" i="28"/>
  <c r="OYR29" i="28"/>
  <c r="OYQ29" i="28"/>
  <c r="OYP29" i="28"/>
  <c r="OYO29" i="28"/>
  <c r="OYN29" i="28"/>
  <c r="OYM29" i="28"/>
  <c r="OYL29" i="28"/>
  <c r="OYK29" i="28"/>
  <c r="OYJ29" i="28"/>
  <c r="OYI29" i="28"/>
  <c r="OYH29" i="28"/>
  <c r="OYG29" i="28"/>
  <c r="OYF29" i="28"/>
  <c r="OYE29" i="28"/>
  <c r="OYD29" i="28"/>
  <c r="OYC29" i="28"/>
  <c r="OYB29" i="28"/>
  <c r="OYA29" i="28"/>
  <c r="OXZ29" i="28"/>
  <c r="OXY29" i="28"/>
  <c r="OXX29" i="28"/>
  <c r="OXW29" i="28"/>
  <c r="OXV29" i="28"/>
  <c r="OXU29" i="28"/>
  <c r="OXT29" i="28"/>
  <c r="OXS29" i="28"/>
  <c r="OXR29" i="28"/>
  <c r="OXQ29" i="28"/>
  <c r="OXP29" i="28"/>
  <c r="OXO29" i="28"/>
  <c r="OXN29" i="28"/>
  <c r="OXM29" i="28"/>
  <c r="OXL29" i="28"/>
  <c r="OXK29" i="28"/>
  <c r="OXJ29" i="28"/>
  <c r="OXI29" i="28"/>
  <c r="OXH29" i="28"/>
  <c r="OXG29" i="28"/>
  <c r="OXF29" i="28"/>
  <c r="OXE29" i="28"/>
  <c r="OXD29" i="28"/>
  <c r="OXC29" i="28"/>
  <c r="OXB29" i="28"/>
  <c r="OXA29" i="28"/>
  <c r="OWZ29" i="28"/>
  <c r="OWY29" i="28"/>
  <c r="OWX29" i="28"/>
  <c r="OWW29" i="28"/>
  <c r="OWV29" i="28"/>
  <c r="OWU29" i="28"/>
  <c r="OWT29" i="28"/>
  <c r="OWS29" i="28"/>
  <c r="OWR29" i="28"/>
  <c r="OWQ29" i="28"/>
  <c r="OWP29" i="28"/>
  <c r="OWO29" i="28"/>
  <c r="OWN29" i="28"/>
  <c r="OWM29" i="28"/>
  <c r="OWL29" i="28"/>
  <c r="OWK29" i="28"/>
  <c r="OWJ29" i="28"/>
  <c r="OWI29" i="28"/>
  <c r="OWH29" i="28"/>
  <c r="OWG29" i="28"/>
  <c r="OWF29" i="28"/>
  <c r="OWE29" i="28"/>
  <c r="OWD29" i="28"/>
  <c r="OWC29" i="28"/>
  <c r="OWB29" i="28"/>
  <c r="OWA29" i="28"/>
  <c r="OVZ29" i="28"/>
  <c r="OVY29" i="28"/>
  <c r="OVX29" i="28"/>
  <c r="OVW29" i="28"/>
  <c r="OVV29" i="28"/>
  <c r="OVU29" i="28"/>
  <c r="OVT29" i="28"/>
  <c r="OVS29" i="28"/>
  <c r="OVR29" i="28"/>
  <c r="OVQ29" i="28"/>
  <c r="OVP29" i="28"/>
  <c r="OVO29" i="28"/>
  <c r="OVN29" i="28"/>
  <c r="OVM29" i="28"/>
  <c r="OVL29" i="28"/>
  <c r="OVK29" i="28"/>
  <c r="OVJ29" i="28"/>
  <c r="OVI29" i="28"/>
  <c r="OVH29" i="28"/>
  <c r="OVG29" i="28"/>
  <c r="OVF29" i="28"/>
  <c r="OVE29" i="28"/>
  <c r="OVD29" i="28"/>
  <c r="OVC29" i="28"/>
  <c r="OVB29" i="28"/>
  <c r="OVA29" i="28"/>
  <c r="OUZ29" i="28"/>
  <c r="OUY29" i="28"/>
  <c r="OUX29" i="28"/>
  <c r="OUW29" i="28"/>
  <c r="OUV29" i="28"/>
  <c r="OUU29" i="28"/>
  <c r="OUT29" i="28"/>
  <c r="OUS29" i="28"/>
  <c r="OUR29" i="28"/>
  <c r="OUQ29" i="28"/>
  <c r="OUP29" i="28"/>
  <c r="OUO29" i="28"/>
  <c r="OUN29" i="28"/>
  <c r="OUM29" i="28"/>
  <c r="OUL29" i="28"/>
  <c r="OUK29" i="28"/>
  <c r="OUJ29" i="28"/>
  <c r="OUI29" i="28"/>
  <c r="OUH29" i="28"/>
  <c r="OUG29" i="28"/>
  <c r="OUF29" i="28"/>
  <c r="OUE29" i="28"/>
  <c r="OUD29" i="28"/>
  <c r="OUC29" i="28"/>
  <c r="OUB29" i="28"/>
  <c r="OUA29" i="28"/>
  <c r="OTZ29" i="28"/>
  <c r="OTY29" i="28"/>
  <c r="OTX29" i="28"/>
  <c r="OTW29" i="28"/>
  <c r="OTV29" i="28"/>
  <c r="OTU29" i="28"/>
  <c r="OTT29" i="28"/>
  <c r="OTS29" i="28"/>
  <c r="OTR29" i="28"/>
  <c r="OTQ29" i="28"/>
  <c r="OTP29" i="28"/>
  <c r="OTO29" i="28"/>
  <c r="OTN29" i="28"/>
  <c r="OTM29" i="28"/>
  <c r="OTL29" i="28"/>
  <c r="OTK29" i="28"/>
  <c r="OTJ29" i="28"/>
  <c r="OTI29" i="28"/>
  <c r="OTH29" i="28"/>
  <c r="OTG29" i="28"/>
  <c r="OTF29" i="28"/>
  <c r="OTE29" i="28"/>
  <c r="OTD29" i="28"/>
  <c r="OTC29" i="28"/>
  <c r="OTB29" i="28"/>
  <c r="OTA29" i="28"/>
  <c r="OSZ29" i="28"/>
  <c r="OSY29" i="28"/>
  <c r="OSX29" i="28"/>
  <c r="OSW29" i="28"/>
  <c r="OSV29" i="28"/>
  <c r="OSU29" i="28"/>
  <c r="OST29" i="28"/>
  <c r="OSS29" i="28"/>
  <c r="OSR29" i="28"/>
  <c r="OSQ29" i="28"/>
  <c r="OSP29" i="28"/>
  <c r="OSO29" i="28"/>
  <c r="OSN29" i="28"/>
  <c r="OSM29" i="28"/>
  <c r="OSL29" i="28"/>
  <c r="OSK29" i="28"/>
  <c r="OSJ29" i="28"/>
  <c r="OSI29" i="28"/>
  <c r="OSH29" i="28"/>
  <c r="OSG29" i="28"/>
  <c r="OSF29" i="28"/>
  <c r="OSE29" i="28"/>
  <c r="OSD29" i="28"/>
  <c r="OSC29" i="28"/>
  <c r="OSB29" i="28"/>
  <c r="OSA29" i="28"/>
  <c r="ORZ29" i="28"/>
  <c r="ORY29" i="28"/>
  <c r="ORX29" i="28"/>
  <c r="ORW29" i="28"/>
  <c r="ORV29" i="28"/>
  <c r="ORU29" i="28"/>
  <c r="ORT29" i="28"/>
  <c r="ORS29" i="28"/>
  <c r="ORR29" i="28"/>
  <c r="ORQ29" i="28"/>
  <c r="ORP29" i="28"/>
  <c r="ORO29" i="28"/>
  <c r="ORN29" i="28"/>
  <c r="ORM29" i="28"/>
  <c r="ORL29" i="28"/>
  <c r="ORK29" i="28"/>
  <c r="ORJ29" i="28"/>
  <c r="ORI29" i="28"/>
  <c r="ORH29" i="28"/>
  <c r="ORG29" i="28"/>
  <c r="ORF29" i="28"/>
  <c r="ORE29" i="28"/>
  <c r="ORD29" i="28"/>
  <c r="ORC29" i="28"/>
  <c r="ORB29" i="28"/>
  <c r="ORA29" i="28"/>
  <c r="OQZ29" i="28"/>
  <c r="OQY29" i="28"/>
  <c r="OQX29" i="28"/>
  <c r="OQW29" i="28"/>
  <c r="OQV29" i="28"/>
  <c r="OQU29" i="28"/>
  <c r="OQT29" i="28"/>
  <c r="OQS29" i="28"/>
  <c r="OQR29" i="28"/>
  <c r="OQQ29" i="28"/>
  <c r="OQP29" i="28"/>
  <c r="OQO29" i="28"/>
  <c r="OQN29" i="28"/>
  <c r="OQM29" i="28"/>
  <c r="OQL29" i="28"/>
  <c r="OQK29" i="28"/>
  <c r="OQJ29" i="28"/>
  <c r="OQI29" i="28"/>
  <c r="OQH29" i="28"/>
  <c r="OQG29" i="28"/>
  <c r="OQF29" i="28"/>
  <c r="OQE29" i="28"/>
  <c r="OQD29" i="28"/>
  <c r="OQC29" i="28"/>
  <c r="OQB29" i="28"/>
  <c r="OQA29" i="28"/>
  <c r="OPZ29" i="28"/>
  <c r="OPY29" i="28"/>
  <c r="OPX29" i="28"/>
  <c r="OPW29" i="28"/>
  <c r="OPV29" i="28"/>
  <c r="OPU29" i="28"/>
  <c r="OPT29" i="28"/>
  <c r="OPS29" i="28"/>
  <c r="OPR29" i="28"/>
  <c r="OPQ29" i="28"/>
  <c r="OPP29" i="28"/>
  <c r="OPO29" i="28"/>
  <c r="OPN29" i="28"/>
  <c r="OPM29" i="28"/>
  <c r="OPL29" i="28"/>
  <c r="OPK29" i="28"/>
  <c r="OPJ29" i="28"/>
  <c r="OPI29" i="28"/>
  <c r="OPH29" i="28"/>
  <c r="OPG29" i="28"/>
  <c r="OPF29" i="28"/>
  <c r="OPE29" i="28"/>
  <c r="OPD29" i="28"/>
  <c r="OPC29" i="28"/>
  <c r="OPB29" i="28"/>
  <c r="OPA29" i="28"/>
  <c r="OOZ29" i="28"/>
  <c r="OOY29" i="28"/>
  <c r="OOX29" i="28"/>
  <c r="OOW29" i="28"/>
  <c r="OOV29" i="28"/>
  <c r="OOU29" i="28"/>
  <c r="OOT29" i="28"/>
  <c r="OOS29" i="28"/>
  <c r="OOR29" i="28"/>
  <c r="OOQ29" i="28"/>
  <c r="OOP29" i="28"/>
  <c r="OOO29" i="28"/>
  <c r="OON29" i="28"/>
  <c r="OOM29" i="28"/>
  <c r="OOL29" i="28"/>
  <c r="OOK29" i="28"/>
  <c r="OOJ29" i="28"/>
  <c r="OOI29" i="28"/>
  <c r="OOH29" i="28"/>
  <c r="OOG29" i="28"/>
  <c r="OOF29" i="28"/>
  <c r="OOE29" i="28"/>
  <c r="OOD29" i="28"/>
  <c r="OOC29" i="28"/>
  <c r="OOB29" i="28"/>
  <c r="OOA29" i="28"/>
  <c r="ONZ29" i="28"/>
  <c r="ONY29" i="28"/>
  <c r="ONX29" i="28"/>
  <c r="ONW29" i="28"/>
  <c r="ONV29" i="28"/>
  <c r="ONU29" i="28"/>
  <c r="ONT29" i="28"/>
  <c r="ONS29" i="28"/>
  <c r="ONR29" i="28"/>
  <c r="ONQ29" i="28"/>
  <c r="ONP29" i="28"/>
  <c r="ONO29" i="28"/>
  <c r="ONN29" i="28"/>
  <c r="ONM29" i="28"/>
  <c r="ONL29" i="28"/>
  <c r="ONK29" i="28"/>
  <c r="ONJ29" i="28"/>
  <c r="ONI29" i="28"/>
  <c r="ONH29" i="28"/>
  <c r="ONG29" i="28"/>
  <c r="ONF29" i="28"/>
  <c r="ONE29" i="28"/>
  <c r="OND29" i="28"/>
  <c r="ONC29" i="28"/>
  <c r="ONB29" i="28"/>
  <c r="ONA29" i="28"/>
  <c r="OMZ29" i="28"/>
  <c r="OMY29" i="28"/>
  <c r="OMX29" i="28"/>
  <c r="OMW29" i="28"/>
  <c r="OMV29" i="28"/>
  <c r="OMU29" i="28"/>
  <c r="OMT29" i="28"/>
  <c r="OMS29" i="28"/>
  <c r="OMR29" i="28"/>
  <c r="OMQ29" i="28"/>
  <c r="OMP29" i="28"/>
  <c r="OMO29" i="28"/>
  <c r="OMN29" i="28"/>
  <c r="OMM29" i="28"/>
  <c r="OML29" i="28"/>
  <c r="OMK29" i="28"/>
  <c r="OMJ29" i="28"/>
  <c r="OMI29" i="28"/>
  <c r="OMH29" i="28"/>
  <c r="OMG29" i="28"/>
  <c r="OMF29" i="28"/>
  <c r="OME29" i="28"/>
  <c r="OMD29" i="28"/>
  <c r="OMC29" i="28"/>
  <c r="OMB29" i="28"/>
  <c r="OMA29" i="28"/>
  <c r="OLZ29" i="28"/>
  <c r="OLY29" i="28"/>
  <c r="OLX29" i="28"/>
  <c r="OLW29" i="28"/>
  <c r="OLV29" i="28"/>
  <c r="OLU29" i="28"/>
  <c r="OLT29" i="28"/>
  <c r="OLS29" i="28"/>
  <c r="OLR29" i="28"/>
  <c r="OLQ29" i="28"/>
  <c r="OLP29" i="28"/>
  <c r="OLO29" i="28"/>
  <c r="OLN29" i="28"/>
  <c r="OLM29" i="28"/>
  <c r="OLL29" i="28"/>
  <c r="OLK29" i="28"/>
  <c r="OLJ29" i="28"/>
  <c r="OLI29" i="28"/>
  <c r="OLH29" i="28"/>
  <c r="OLG29" i="28"/>
  <c r="OLF29" i="28"/>
  <c r="OLE29" i="28"/>
  <c r="OLD29" i="28"/>
  <c r="OLC29" i="28"/>
  <c r="OLB29" i="28"/>
  <c r="OLA29" i="28"/>
  <c r="OKZ29" i="28"/>
  <c r="OKY29" i="28"/>
  <c r="OKX29" i="28"/>
  <c r="OKW29" i="28"/>
  <c r="OKV29" i="28"/>
  <c r="OKU29" i="28"/>
  <c r="OKT29" i="28"/>
  <c r="OKS29" i="28"/>
  <c r="OKR29" i="28"/>
  <c r="OKQ29" i="28"/>
  <c r="OKP29" i="28"/>
  <c r="OKO29" i="28"/>
  <c r="OKN29" i="28"/>
  <c r="OKM29" i="28"/>
  <c r="OKL29" i="28"/>
  <c r="OKK29" i="28"/>
  <c r="OKJ29" i="28"/>
  <c r="OKI29" i="28"/>
  <c r="OKH29" i="28"/>
  <c r="OKG29" i="28"/>
  <c r="OKF29" i="28"/>
  <c r="OKE29" i="28"/>
  <c r="OKD29" i="28"/>
  <c r="OKC29" i="28"/>
  <c r="OKB29" i="28"/>
  <c r="OKA29" i="28"/>
  <c r="OJZ29" i="28"/>
  <c r="OJY29" i="28"/>
  <c r="OJX29" i="28"/>
  <c r="OJW29" i="28"/>
  <c r="OJV29" i="28"/>
  <c r="OJU29" i="28"/>
  <c r="OJT29" i="28"/>
  <c r="OJS29" i="28"/>
  <c r="OJR29" i="28"/>
  <c r="OJQ29" i="28"/>
  <c r="OJP29" i="28"/>
  <c r="OJO29" i="28"/>
  <c r="OJN29" i="28"/>
  <c r="OJM29" i="28"/>
  <c r="OJL29" i="28"/>
  <c r="OJK29" i="28"/>
  <c r="OJJ29" i="28"/>
  <c r="OJI29" i="28"/>
  <c r="OJH29" i="28"/>
  <c r="OJG29" i="28"/>
  <c r="OJF29" i="28"/>
  <c r="OJE29" i="28"/>
  <c r="OJD29" i="28"/>
  <c r="OJC29" i="28"/>
  <c r="OJB29" i="28"/>
  <c r="OJA29" i="28"/>
  <c r="OIZ29" i="28"/>
  <c r="OIY29" i="28"/>
  <c r="OIX29" i="28"/>
  <c r="OIW29" i="28"/>
  <c r="OIV29" i="28"/>
  <c r="OIU29" i="28"/>
  <c r="OIT29" i="28"/>
  <c r="OIS29" i="28"/>
  <c r="OIR29" i="28"/>
  <c r="OIQ29" i="28"/>
  <c r="OIP29" i="28"/>
  <c r="OIO29" i="28"/>
  <c r="OIN29" i="28"/>
  <c r="OIM29" i="28"/>
  <c r="OIL29" i="28"/>
  <c r="OIK29" i="28"/>
  <c r="OIJ29" i="28"/>
  <c r="OII29" i="28"/>
  <c r="OIH29" i="28"/>
  <c r="OIG29" i="28"/>
  <c r="OIF29" i="28"/>
  <c r="OIE29" i="28"/>
  <c r="OID29" i="28"/>
  <c r="OIC29" i="28"/>
  <c r="OIB29" i="28"/>
  <c r="OIA29" i="28"/>
  <c r="OHZ29" i="28"/>
  <c r="OHY29" i="28"/>
  <c r="OHX29" i="28"/>
  <c r="OHW29" i="28"/>
  <c r="OHV29" i="28"/>
  <c r="OHU29" i="28"/>
  <c r="OHT29" i="28"/>
  <c r="OHS29" i="28"/>
  <c r="OHR29" i="28"/>
  <c r="OHQ29" i="28"/>
  <c r="OHP29" i="28"/>
  <c r="OHO29" i="28"/>
  <c r="OHN29" i="28"/>
  <c r="OHM29" i="28"/>
  <c r="OHL29" i="28"/>
  <c r="OHK29" i="28"/>
  <c r="OHJ29" i="28"/>
  <c r="OHI29" i="28"/>
  <c r="OHH29" i="28"/>
  <c r="OHG29" i="28"/>
  <c r="OHF29" i="28"/>
  <c r="OHE29" i="28"/>
  <c r="OHD29" i="28"/>
  <c r="OHC29" i="28"/>
  <c r="OHB29" i="28"/>
  <c r="OHA29" i="28"/>
  <c r="OGZ29" i="28"/>
  <c r="OGY29" i="28"/>
  <c r="OGX29" i="28"/>
  <c r="OGW29" i="28"/>
  <c r="OGV29" i="28"/>
  <c r="OGU29" i="28"/>
  <c r="OGT29" i="28"/>
  <c r="OGS29" i="28"/>
  <c r="OGR29" i="28"/>
  <c r="OGQ29" i="28"/>
  <c r="OGP29" i="28"/>
  <c r="OGO29" i="28"/>
  <c r="OGN29" i="28"/>
  <c r="OGM29" i="28"/>
  <c r="OGL29" i="28"/>
  <c r="OGK29" i="28"/>
  <c r="OGJ29" i="28"/>
  <c r="OGI29" i="28"/>
  <c r="OGH29" i="28"/>
  <c r="OGG29" i="28"/>
  <c r="OGF29" i="28"/>
  <c r="OGE29" i="28"/>
  <c r="OGD29" i="28"/>
  <c r="OGC29" i="28"/>
  <c r="OGB29" i="28"/>
  <c r="OGA29" i="28"/>
  <c r="OFZ29" i="28"/>
  <c r="OFY29" i="28"/>
  <c r="OFX29" i="28"/>
  <c r="OFW29" i="28"/>
  <c r="OFV29" i="28"/>
  <c r="OFU29" i="28"/>
  <c r="OFT29" i="28"/>
  <c r="OFS29" i="28"/>
  <c r="OFR29" i="28"/>
  <c r="OFQ29" i="28"/>
  <c r="OFP29" i="28"/>
  <c r="OFO29" i="28"/>
  <c r="OFN29" i="28"/>
  <c r="OFM29" i="28"/>
  <c r="OFL29" i="28"/>
  <c r="OFK29" i="28"/>
  <c r="OFJ29" i="28"/>
  <c r="OFI29" i="28"/>
  <c r="OFH29" i="28"/>
  <c r="OFG29" i="28"/>
  <c r="OFF29" i="28"/>
  <c r="OFE29" i="28"/>
  <c r="OFD29" i="28"/>
  <c r="OFC29" i="28"/>
  <c r="OFB29" i="28"/>
  <c r="OFA29" i="28"/>
  <c r="OEZ29" i="28"/>
  <c r="OEY29" i="28"/>
  <c r="OEX29" i="28"/>
  <c r="OEW29" i="28"/>
  <c r="OEV29" i="28"/>
  <c r="OEU29" i="28"/>
  <c r="OET29" i="28"/>
  <c r="OES29" i="28"/>
  <c r="OER29" i="28"/>
  <c r="OEQ29" i="28"/>
  <c r="OEP29" i="28"/>
  <c r="OEO29" i="28"/>
  <c r="OEN29" i="28"/>
  <c r="OEM29" i="28"/>
  <c r="OEL29" i="28"/>
  <c r="OEK29" i="28"/>
  <c r="OEJ29" i="28"/>
  <c r="OEI29" i="28"/>
  <c r="OEH29" i="28"/>
  <c r="OEG29" i="28"/>
  <c r="OEF29" i="28"/>
  <c r="OEE29" i="28"/>
  <c r="OED29" i="28"/>
  <c r="OEC29" i="28"/>
  <c r="OEB29" i="28"/>
  <c r="OEA29" i="28"/>
  <c r="ODZ29" i="28"/>
  <c r="ODY29" i="28"/>
  <c r="ODX29" i="28"/>
  <c r="ODW29" i="28"/>
  <c r="ODV29" i="28"/>
  <c r="ODU29" i="28"/>
  <c r="ODT29" i="28"/>
  <c r="ODS29" i="28"/>
  <c r="ODR29" i="28"/>
  <c r="ODQ29" i="28"/>
  <c r="ODP29" i="28"/>
  <c r="ODO29" i="28"/>
  <c r="ODN29" i="28"/>
  <c r="ODM29" i="28"/>
  <c r="ODL29" i="28"/>
  <c r="ODK29" i="28"/>
  <c r="ODJ29" i="28"/>
  <c r="ODI29" i="28"/>
  <c r="ODH29" i="28"/>
  <c r="ODG29" i="28"/>
  <c r="ODF29" i="28"/>
  <c r="ODE29" i="28"/>
  <c r="ODD29" i="28"/>
  <c r="ODC29" i="28"/>
  <c r="ODB29" i="28"/>
  <c r="ODA29" i="28"/>
  <c r="OCZ29" i="28"/>
  <c r="OCY29" i="28"/>
  <c r="OCX29" i="28"/>
  <c r="OCW29" i="28"/>
  <c r="OCV29" i="28"/>
  <c r="OCU29" i="28"/>
  <c r="OCT29" i="28"/>
  <c r="OCS29" i="28"/>
  <c r="OCR29" i="28"/>
  <c r="OCQ29" i="28"/>
  <c r="OCP29" i="28"/>
  <c r="OCO29" i="28"/>
  <c r="OCN29" i="28"/>
  <c r="OCM29" i="28"/>
  <c r="OCL29" i="28"/>
  <c r="OCK29" i="28"/>
  <c r="OCJ29" i="28"/>
  <c r="OCI29" i="28"/>
  <c r="OCH29" i="28"/>
  <c r="OCG29" i="28"/>
  <c r="OCF29" i="28"/>
  <c r="OCE29" i="28"/>
  <c r="OCD29" i="28"/>
  <c r="OCC29" i="28"/>
  <c r="OCB29" i="28"/>
  <c r="OCA29" i="28"/>
  <c r="OBZ29" i="28"/>
  <c r="OBY29" i="28"/>
  <c r="OBX29" i="28"/>
  <c r="OBW29" i="28"/>
  <c r="OBV29" i="28"/>
  <c r="OBU29" i="28"/>
  <c r="OBT29" i="28"/>
  <c r="OBS29" i="28"/>
  <c r="OBR29" i="28"/>
  <c r="OBQ29" i="28"/>
  <c r="OBP29" i="28"/>
  <c r="OBO29" i="28"/>
  <c r="OBN29" i="28"/>
  <c r="OBM29" i="28"/>
  <c r="OBL29" i="28"/>
  <c r="OBK29" i="28"/>
  <c r="OBJ29" i="28"/>
  <c r="OBI29" i="28"/>
  <c r="OBH29" i="28"/>
  <c r="OBG29" i="28"/>
  <c r="OBF29" i="28"/>
  <c r="OBE29" i="28"/>
  <c r="OBD29" i="28"/>
  <c r="OBC29" i="28"/>
  <c r="OBB29" i="28"/>
  <c r="OBA29" i="28"/>
  <c r="OAZ29" i="28"/>
  <c r="OAY29" i="28"/>
  <c r="OAX29" i="28"/>
  <c r="OAW29" i="28"/>
  <c r="OAV29" i="28"/>
  <c r="OAU29" i="28"/>
  <c r="OAT29" i="28"/>
  <c r="OAS29" i="28"/>
  <c r="OAR29" i="28"/>
  <c r="OAQ29" i="28"/>
  <c r="OAP29" i="28"/>
  <c r="OAO29" i="28"/>
  <c r="OAN29" i="28"/>
  <c r="OAM29" i="28"/>
  <c r="OAL29" i="28"/>
  <c r="OAK29" i="28"/>
  <c r="OAJ29" i="28"/>
  <c r="OAI29" i="28"/>
  <c r="OAH29" i="28"/>
  <c r="OAG29" i="28"/>
  <c r="OAF29" i="28"/>
  <c r="OAE29" i="28"/>
  <c r="OAD29" i="28"/>
  <c r="OAC29" i="28"/>
  <c r="OAB29" i="28"/>
  <c r="OAA29" i="28"/>
  <c r="NZZ29" i="28"/>
  <c r="NZY29" i="28"/>
  <c r="NZX29" i="28"/>
  <c r="NZW29" i="28"/>
  <c r="NZV29" i="28"/>
  <c r="NZU29" i="28"/>
  <c r="NZT29" i="28"/>
  <c r="NZS29" i="28"/>
  <c r="NZR29" i="28"/>
  <c r="NZQ29" i="28"/>
  <c r="NZP29" i="28"/>
  <c r="NZO29" i="28"/>
  <c r="NZN29" i="28"/>
  <c r="NZM29" i="28"/>
  <c r="NZL29" i="28"/>
  <c r="NZK29" i="28"/>
  <c r="NZJ29" i="28"/>
  <c r="NZI29" i="28"/>
  <c r="NZH29" i="28"/>
  <c r="NZG29" i="28"/>
  <c r="NZF29" i="28"/>
  <c r="NZE29" i="28"/>
  <c r="NZD29" i="28"/>
  <c r="NZC29" i="28"/>
  <c r="NZB29" i="28"/>
  <c r="NZA29" i="28"/>
  <c r="NYZ29" i="28"/>
  <c r="NYY29" i="28"/>
  <c r="NYX29" i="28"/>
  <c r="NYW29" i="28"/>
  <c r="NYV29" i="28"/>
  <c r="NYU29" i="28"/>
  <c r="NYT29" i="28"/>
  <c r="NYS29" i="28"/>
  <c r="NYR29" i="28"/>
  <c r="NYQ29" i="28"/>
  <c r="NYP29" i="28"/>
  <c r="NYO29" i="28"/>
  <c r="NYN29" i="28"/>
  <c r="NYM29" i="28"/>
  <c r="NYL29" i="28"/>
  <c r="NYK29" i="28"/>
  <c r="NYJ29" i="28"/>
  <c r="NYI29" i="28"/>
  <c r="NYH29" i="28"/>
  <c r="NYG29" i="28"/>
  <c r="NYF29" i="28"/>
  <c r="NYE29" i="28"/>
  <c r="NYD29" i="28"/>
  <c r="NYC29" i="28"/>
  <c r="NYB29" i="28"/>
  <c r="NYA29" i="28"/>
  <c r="NXZ29" i="28"/>
  <c r="NXY29" i="28"/>
  <c r="NXX29" i="28"/>
  <c r="NXW29" i="28"/>
  <c r="NXV29" i="28"/>
  <c r="NXU29" i="28"/>
  <c r="NXT29" i="28"/>
  <c r="NXS29" i="28"/>
  <c r="NXR29" i="28"/>
  <c r="NXQ29" i="28"/>
  <c r="NXP29" i="28"/>
  <c r="NXO29" i="28"/>
  <c r="NXN29" i="28"/>
  <c r="NXM29" i="28"/>
  <c r="NXL29" i="28"/>
  <c r="NXK29" i="28"/>
  <c r="NXJ29" i="28"/>
  <c r="NXI29" i="28"/>
  <c r="NXH29" i="28"/>
  <c r="NXG29" i="28"/>
  <c r="NXF29" i="28"/>
  <c r="NXE29" i="28"/>
  <c r="NXD29" i="28"/>
  <c r="NXC29" i="28"/>
  <c r="NXB29" i="28"/>
  <c r="NXA29" i="28"/>
  <c r="NWZ29" i="28"/>
  <c r="NWY29" i="28"/>
  <c r="NWX29" i="28"/>
  <c r="NWW29" i="28"/>
  <c r="NWV29" i="28"/>
  <c r="NWU29" i="28"/>
  <c r="NWT29" i="28"/>
  <c r="NWS29" i="28"/>
  <c r="NWR29" i="28"/>
  <c r="NWQ29" i="28"/>
  <c r="NWP29" i="28"/>
  <c r="NWO29" i="28"/>
  <c r="NWN29" i="28"/>
  <c r="NWM29" i="28"/>
  <c r="NWL29" i="28"/>
  <c r="NWK29" i="28"/>
  <c r="NWJ29" i="28"/>
  <c r="NWI29" i="28"/>
  <c r="NWH29" i="28"/>
  <c r="NWG29" i="28"/>
  <c r="NWF29" i="28"/>
  <c r="NWE29" i="28"/>
  <c r="NWD29" i="28"/>
  <c r="NWC29" i="28"/>
  <c r="NWB29" i="28"/>
  <c r="NWA29" i="28"/>
  <c r="NVZ29" i="28"/>
  <c r="NVY29" i="28"/>
  <c r="NVX29" i="28"/>
  <c r="NVW29" i="28"/>
  <c r="NVV29" i="28"/>
  <c r="NVU29" i="28"/>
  <c r="NVT29" i="28"/>
  <c r="NVS29" i="28"/>
  <c r="NVR29" i="28"/>
  <c r="NVQ29" i="28"/>
  <c r="NVP29" i="28"/>
  <c r="NVO29" i="28"/>
  <c r="NVN29" i="28"/>
  <c r="NVM29" i="28"/>
  <c r="NVL29" i="28"/>
  <c r="NVK29" i="28"/>
  <c r="NVJ29" i="28"/>
  <c r="NVI29" i="28"/>
  <c r="NVH29" i="28"/>
  <c r="NVG29" i="28"/>
  <c r="NVF29" i="28"/>
  <c r="NVE29" i="28"/>
  <c r="NVD29" i="28"/>
  <c r="NVC29" i="28"/>
  <c r="NVB29" i="28"/>
  <c r="NVA29" i="28"/>
  <c r="NUZ29" i="28"/>
  <c r="NUY29" i="28"/>
  <c r="NUX29" i="28"/>
  <c r="NUW29" i="28"/>
  <c r="NUV29" i="28"/>
  <c r="NUU29" i="28"/>
  <c r="NUT29" i="28"/>
  <c r="NUS29" i="28"/>
  <c r="NUR29" i="28"/>
  <c r="NUQ29" i="28"/>
  <c r="NUP29" i="28"/>
  <c r="NUO29" i="28"/>
  <c r="NUN29" i="28"/>
  <c r="NUM29" i="28"/>
  <c r="NUL29" i="28"/>
  <c r="NUK29" i="28"/>
  <c r="NUJ29" i="28"/>
  <c r="NUI29" i="28"/>
  <c r="NUH29" i="28"/>
  <c r="NUG29" i="28"/>
  <c r="NUF29" i="28"/>
  <c r="NUE29" i="28"/>
  <c r="NUD29" i="28"/>
  <c r="NUC29" i="28"/>
  <c r="NUB29" i="28"/>
  <c r="NUA29" i="28"/>
  <c r="NTZ29" i="28"/>
  <c r="NTY29" i="28"/>
  <c r="NTX29" i="28"/>
  <c r="NTW29" i="28"/>
  <c r="NTV29" i="28"/>
  <c r="NTU29" i="28"/>
  <c r="NTT29" i="28"/>
  <c r="NTS29" i="28"/>
  <c r="NTR29" i="28"/>
  <c r="NTQ29" i="28"/>
  <c r="NTP29" i="28"/>
  <c r="NTO29" i="28"/>
  <c r="NTN29" i="28"/>
  <c r="NTM29" i="28"/>
  <c r="NTL29" i="28"/>
  <c r="NTK29" i="28"/>
  <c r="NTJ29" i="28"/>
  <c r="NTI29" i="28"/>
  <c r="NTH29" i="28"/>
  <c r="NTG29" i="28"/>
  <c r="NTF29" i="28"/>
  <c r="NTE29" i="28"/>
  <c r="NTD29" i="28"/>
  <c r="NTC29" i="28"/>
  <c r="NTB29" i="28"/>
  <c r="NTA29" i="28"/>
  <c r="NSZ29" i="28"/>
  <c r="NSY29" i="28"/>
  <c r="NSX29" i="28"/>
  <c r="NSW29" i="28"/>
  <c r="NSV29" i="28"/>
  <c r="NSU29" i="28"/>
  <c r="NST29" i="28"/>
  <c r="NSS29" i="28"/>
  <c r="NSR29" i="28"/>
  <c r="NSQ29" i="28"/>
  <c r="NSP29" i="28"/>
  <c r="NSO29" i="28"/>
  <c r="NSN29" i="28"/>
  <c r="NSM29" i="28"/>
  <c r="NSL29" i="28"/>
  <c r="NSK29" i="28"/>
  <c r="NSJ29" i="28"/>
  <c r="NSI29" i="28"/>
  <c r="NSH29" i="28"/>
  <c r="NSG29" i="28"/>
  <c r="NSF29" i="28"/>
  <c r="NSE29" i="28"/>
  <c r="NSD29" i="28"/>
  <c r="NSC29" i="28"/>
  <c r="NSB29" i="28"/>
  <c r="NSA29" i="28"/>
  <c r="NRZ29" i="28"/>
  <c r="NRY29" i="28"/>
  <c r="NRX29" i="28"/>
  <c r="NRW29" i="28"/>
  <c r="NRV29" i="28"/>
  <c r="NRU29" i="28"/>
  <c r="NRT29" i="28"/>
  <c r="NRS29" i="28"/>
  <c r="NRR29" i="28"/>
  <c r="NRQ29" i="28"/>
  <c r="NRP29" i="28"/>
  <c r="NRO29" i="28"/>
  <c r="NRN29" i="28"/>
  <c r="NRM29" i="28"/>
  <c r="NRL29" i="28"/>
  <c r="NRK29" i="28"/>
  <c r="NRJ29" i="28"/>
  <c r="NRI29" i="28"/>
  <c r="NRH29" i="28"/>
  <c r="NRG29" i="28"/>
  <c r="NRF29" i="28"/>
  <c r="NRE29" i="28"/>
  <c r="NRD29" i="28"/>
  <c r="NRC29" i="28"/>
  <c r="NRB29" i="28"/>
  <c r="NRA29" i="28"/>
  <c r="NQZ29" i="28"/>
  <c r="NQY29" i="28"/>
  <c r="NQX29" i="28"/>
  <c r="NQW29" i="28"/>
  <c r="NQV29" i="28"/>
  <c r="NQU29" i="28"/>
  <c r="NQT29" i="28"/>
  <c r="NQS29" i="28"/>
  <c r="NQR29" i="28"/>
  <c r="NQQ29" i="28"/>
  <c r="NQP29" i="28"/>
  <c r="NQO29" i="28"/>
  <c r="NQN29" i="28"/>
  <c r="NQM29" i="28"/>
  <c r="NQL29" i="28"/>
  <c r="NQK29" i="28"/>
  <c r="NQJ29" i="28"/>
  <c r="NQI29" i="28"/>
  <c r="NQH29" i="28"/>
  <c r="NQG29" i="28"/>
  <c r="NQF29" i="28"/>
  <c r="NQE29" i="28"/>
  <c r="NQD29" i="28"/>
  <c r="NQC29" i="28"/>
  <c r="NQB29" i="28"/>
  <c r="NQA29" i="28"/>
  <c r="NPZ29" i="28"/>
  <c r="NPY29" i="28"/>
  <c r="NPX29" i="28"/>
  <c r="NPW29" i="28"/>
  <c r="NPV29" i="28"/>
  <c r="NPU29" i="28"/>
  <c r="NPT29" i="28"/>
  <c r="NPS29" i="28"/>
  <c r="NPR29" i="28"/>
  <c r="NPQ29" i="28"/>
  <c r="NPP29" i="28"/>
  <c r="NPO29" i="28"/>
  <c r="NPN29" i="28"/>
  <c r="NPM29" i="28"/>
  <c r="NPL29" i="28"/>
  <c r="NPK29" i="28"/>
  <c r="NPJ29" i="28"/>
  <c r="NPI29" i="28"/>
  <c r="NPH29" i="28"/>
  <c r="NPG29" i="28"/>
  <c r="NPF29" i="28"/>
  <c r="NPE29" i="28"/>
  <c r="NPD29" i="28"/>
  <c r="NPC29" i="28"/>
  <c r="NPB29" i="28"/>
  <c r="NPA29" i="28"/>
  <c r="NOZ29" i="28"/>
  <c r="NOY29" i="28"/>
  <c r="NOX29" i="28"/>
  <c r="NOW29" i="28"/>
  <c r="NOV29" i="28"/>
  <c r="NOU29" i="28"/>
  <c r="NOT29" i="28"/>
  <c r="NOS29" i="28"/>
  <c r="NOR29" i="28"/>
  <c r="NOQ29" i="28"/>
  <c r="NOP29" i="28"/>
  <c r="NOO29" i="28"/>
  <c r="NON29" i="28"/>
  <c r="NOM29" i="28"/>
  <c r="NOL29" i="28"/>
  <c r="NOK29" i="28"/>
  <c r="NOJ29" i="28"/>
  <c r="NOI29" i="28"/>
  <c r="NOH29" i="28"/>
  <c r="NOG29" i="28"/>
  <c r="NOF29" i="28"/>
  <c r="NOE29" i="28"/>
  <c r="NOD29" i="28"/>
  <c r="NOC29" i="28"/>
  <c r="NOB29" i="28"/>
  <c r="NOA29" i="28"/>
  <c r="NNZ29" i="28"/>
  <c r="NNY29" i="28"/>
  <c r="NNX29" i="28"/>
  <c r="NNW29" i="28"/>
  <c r="NNV29" i="28"/>
  <c r="NNU29" i="28"/>
  <c r="NNT29" i="28"/>
  <c r="NNS29" i="28"/>
  <c r="NNR29" i="28"/>
  <c r="NNQ29" i="28"/>
  <c r="NNP29" i="28"/>
  <c r="NNO29" i="28"/>
  <c r="NNN29" i="28"/>
  <c r="NNM29" i="28"/>
  <c r="NNL29" i="28"/>
  <c r="NNK29" i="28"/>
  <c r="NNJ29" i="28"/>
  <c r="NNI29" i="28"/>
  <c r="NNH29" i="28"/>
  <c r="NNG29" i="28"/>
  <c r="NNF29" i="28"/>
  <c r="NNE29" i="28"/>
  <c r="NND29" i="28"/>
  <c r="NNC29" i="28"/>
  <c r="NNB29" i="28"/>
  <c r="NNA29" i="28"/>
  <c r="NMZ29" i="28"/>
  <c r="NMY29" i="28"/>
  <c r="NMX29" i="28"/>
  <c r="NMW29" i="28"/>
  <c r="NMV29" i="28"/>
  <c r="NMU29" i="28"/>
  <c r="NMT29" i="28"/>
  <c r="NMS29" i="28"/>
  <c r="NMR29" i="28"/>
  <c r="NMQ29" i="28"/>
  <c r="NMP29" i="28"/>
  <c r="NMO29" i="28"/>
  <c r="NMN29" i="28"/>
  <c r="NMM29" i="28"/>
  <c r="NML29" i="28"/>
  <c r="NMK29" i="28"/>
  <c r="NMJ29" i="28"/>
  <c r="NMI29" i="28"/>
  <c r="NMH29" i="28"/>
  <c r="NMG29" i="28"/>
  <c r="NMF29" i="28"/>
  <c r="NME29" i="28"/>
  <c r="NMD29" i="28"/>
  <c r="NMC29" i="28"/>
  <c r="NMB29" i="28"/>
  <c r="NMA29" i="28"/>
  <c r="NLZ29" i="28"/>
  <c r="NLY29" i="28"/>
  <c r="NLX29" i="28"/>
  <c r="NLW29" i="28"/>
  <c r="NLV29" i="28"/>
  <c r="NLU29" i="28"/>
  <c r="NLT29" i="28"/>
  <c r="NLS29" i="28"/>
  <c r="NLR29" i="28"/>
  <c r="NLQ29" i="28"/>
  <c r="NLP29" i="28"/>
  <c r="NLO29" i="28"/>
  <c r="NLN29" i="28"/>
  <c r="NLM29" i="28"/>
  <c r="NLL29" i="28"/>
  <c r="NLK29" i="28"/>
  <c r="NLJ29" i="28"/>
  <c r="NLI29" i="28"/>
  <c r="NLH29" i="28"/>
  <c r="NLG29" i="28"/>
  <c r="NLF29" i="28"/>
  <c r="NLE29" i="28"/>
  <c r="NLD29" i="28"/>
  <c r="NLC29" i="28"/>
  <c r="NLB29" i="28"/>
  <c r="NLA29" i="28"/>
  <c r="NKZ29" i="28"/>
  <c r="NKY29" i="28"/>
  <c r="NKX29" i="28"/>
  <c r="NKW29" i="28"/>
  <c r="NKV29" i="28"/>
  <c r="NKU29" i="28"/>
  <c r="NKT29" i="28"/>
  <c r="NKS29" i="28"/>
  <c r="NKR29" i="28"/>
  <c r="NKQ29" i="28"/>
  <c r="NKP29" i="28"/>
  <c r="NKO29" i="28"/>
  <c r="NKN29" i="28"/>
  <c r="NKM29" i="28"/>
  <c r="NKL29" i="28"/>
  <c r="NKK29" i="28"/>
  <c r="NKJ29" i="28"/>
  <c r="NKI29" i="28"/>
  <c r="NKH29" i="28"/>
  <c r="NKG29" i="28"/>
  <c r="NKF29" i="28"/>
  <c r="NKE29" i="28"/>
  <c r="NKD29" i="28"/>
  <c r="NKC29" i="28"/>
  <c r="NKB29" i="28"/>
  <c r="NKA29" i="28"/>
  <c r="NJZ29" i="28"/>
  <c r="NJY29" i="28"/>
  <c r="NJX29" i="28"/>
  <c r="NJW29" i="28"/>
  <c r="NJV29" i="28"/>
  <c r="NJU29" i="28"/>
  <c r="NJT29" i="28"/>
  <c r="NJS29" i="28"/>
  <c r="NJR29" i="28"/>
  <c r="NJQ29" i="28"/>
  <c r="NJP29" i="28"/>
  <c r="NJO29" i="28"/>
  <c r="NJN29" i="28"/>
  <c r="NJM29" i="28"/>
  <c r="NJL29" i="28"/>
  <c r="NJK29" i="28"/>
  <c r="NJJ29" i="28"/>
  <c r="NJI29" i="28"/>
  <c r="NJH29" i="28"/>
  <c r="NJG29" i="28"/>
  <c r="NJF29" i="28"/>
  <c r="NJE29" i="28"/>
  <c r="NJD29" i="28"/>
  <c r="NJC29" i="28"/>
  <c r="NJB29" i="28"/>
  <c r="NJA29" i="28"/>
  <c r="NIZ29" i="28"/>
  <c r="NIY29" i="28"/>
  <c r="NIX29" i="28"/>
  <c r="NIW29" i="28"/>
  <c r="NIV29" i="28"/>
  <c r="NIU29" i="28"/>
  <c r="NIT29" i="28"/>
  <c r="NIS29" i="28"/>
  <c r="NIR29" i="28"/>
  <c r="NIQ29" i="28"/>
  <c r="NIP29" i="28"/>
  <c r="NIO29" i="28"/>
  <c r="NIN29" i="28"/>
  <c r="NIM29" i="28"/>
  <c r="NIL29" i="28"/>
  <c r="NIK29" i="28"/>
  <c r="NIJ29" i="28"/>
  <c r="NII29" i="28"/>
  <c r="NIH29" i="28"/>
  <c r="NIG29" i="28"/>
  <c r="NIF29" i="28"/>
  <c r="NIE29" i="28"/>
  <c r="NID29" i="28"/>
  <c r="NIC29" i="28"/>
  <c r="NIB29" i="28"/>
  <c r="NIA29" i="28"/>
  <c r="NHZ29" i="28"/>
  <c r="NHY29" i="28"/>
  <c r="NHX29" i="28"/>
  <c r="NHW29" i="28"/>
  <c r="NHV29" i="28"/>
  <c r="NHU29" i="28"/>
  <c r="NHT29" i="28"/>
  <c r="NHS29" i="28"/>
  <c r="NHR29" i="28"/>
  <c r="NHQ29" i="28"/>
  <c r="NHP29" i="28"/>
  <c r="NHO29" i="28"/>
  <c r="NHN29" i="28"/>
  <c r="NHM29" i="28"/>
  <c r="NHL29" i="28"/>
  <c r="NHK29" i="28"/>
  <c r="NHJ29" i="28"/>
  <c r="NHI29" i="28"/>
  <c r="NHH29" i="28"/>
  <c r="NHG29" i="28"/>
  <c r="NHF29" i="28"/>
  <c r="NHE29" i="28"/>
  <c r="NHD29" i="28"/>
  <c r="NHC29" i="28"/>
  <c r="NHB29" i="28"/>
  <c r="NHA29" i="28"/>
  <c r="NGZ29" i="28"/>
  <c r="NGY29" i="28"/>
  <c r="NGX29" i="28"/>
  <c r="NGW29" i="28"/>
  <c r="NGV29" i="28"/>
  <c r="NGU29" i="28"/>
  <c r="NGT29" i="28"/>
  <c r="NGS29" i="28"/>
  <c r="NGR29" i="28"/>
  <c r="NGQ29" i="28"/>
  <c r="NGP29" i="28"/>
  <c r="NGO29" i="28"/>
  <c r="NGN29" i="28"/>
  <c r="NGM29" i="28"/>
  <c r="NGL29" i="28"/>
  <c r="NGK29" i="28"/>
  <c r="NGJ29" i="28"/>
  <c r="NGI29" i="28"/>
  <c r="NGH29" i="28"/>
  <c r="NGG29" i="28"/>
  <c r="NGF29" i="28"/>
  <c r="NGE29" i="28"/>
  <c r="NGD29" i="28"/>
  <c r="NGC29" i="28"/>
  <c r="NGB29" i="28"/>
  <c r="NGA29" i="28"/>
  <c r="NFZ29" i="28"/>
  <c r="NFY29" i="28"/>
  <c r="NFX29" i="28"/>
  <c r="NFW29" i="28"/>
  <c r="NFV29" i="28"/>
  <c r="NFU29" i="28"/>
  <c r="NFT29" i="28"/>
  <c r="NFS29" i="28"/>
  <c r="NFR29" i="28"/>
  <c r="NFQ29" i="28"/>
  <c r="NFP29" i="28"/>
  <c r="NFO29" i="28"/>
  <c r="NFN29" i="28"/>
  <c r="NFM29" i="28"/>
  <c r="NFL29" i="28"/>
  <c r="NFK29" i="28"/>
  <c r="NFJ29" i="28"/>
  <c r="NFI29" i="28"/>
  <c r="NFH29" i="28"/>
  <c r="NFG29" i="28"/>
  <c r="NFF29" i="28"/>
  <c r="NFE29" i="28"/>
  <c r="NFD29" i="28"/>
  <c r="NFC29" i="28"/>
  <c r="NFB29" i="28"/>
  <c r="NFA29" i="28"/>
  <c r="NEZ29" i="28"/>
  <c r="NEY29" i="28"/>
  <c r="NEX29" i="28"/>
  <c r="NEW29" i="28"/>
  <c r="NEV29" i="28"/>
  <c r="NEU29" i="28"/>
  <c r="NET29" i="28"/>
  <c r="NES29" i="28"/>
  <c r="NER29" i="28"/>
  <c r="NEQ29" i="28"/>
  <c r="NEP29" i="28"/>
  <c r="NEO29" i="28"/>
  <c r="NEN29" i="28"/>
  <c r="NEM29" i="28"/>
  <c r="NEL29" i="28"/>
  <c r="NEK29" i="28"/>
  <c r="NEJ29" i="28"/>
  <c r="NEI29" i="28"/>
  <c r="NEH29" i="28"/>
  <c r="NEG29" i="28"/>
  <c r="NEF29" i="28"/>
  <c r="NEE29" i="28"/>
  <c r="NED29" i="28"/>
  <c r="NEC29" i="28"/>
  <c r="NEB29" i="28"/>
  <c r="NEA29" i="28"/>
  <c r="NDZ29" i="28"/>
  <c r="NDY29" i="28"/>
  <c r="NDX29" i="28"/>
  <c r="NDW29" i="28"/>
  <c r="NDV29" i="28"/>
  <c r="NDU29" i="28"/>
  <c r="NDT29" i="28"/>
  <c r="NDS29" i="28"/>
  <c r="NDR29" i="28"/>
  <c r="NDQ29" i="28"/>
  <c r="NDP29" i="28"/>
  <c r="NDO29" i="28"/>
  <c r="NDN29" i="28"/>
  <c r="NDM29" i="28"/>
  <c r="NDL29" i="28"/>
  <c r="NDK29" i="28"/>
  <c r="NDJ29" i="28"/>
  <c r="NDI29" i="28"/>
  <c r="NDH29" i="28"/>
  <c r="NDG29" i="28"/>
  <c r="NDF29" i="28"/>
  <c r="NDE29" i="28"/>
  <c r="NDD29" i="28"/>
  <c r="NDC29" i="28"/>
  <c r="NDB29" i="28"/>
  <c r="NDA29" i="28"/>
  <c r="NCZ29" i="28"/>
  <c r="NCY29" i="28"/>
  <c r="NCX29" i="28"/>
  <c r="NCW29" i="28"/>
  <c r="NCV29" i="28"/>
  <c r="NCU29" i="28"/>
  <c r="NCT29" i="28"/>
  <c r="NCS29" i="28"/>
  <c r="NCR29" i="28"/>
  <c r="NCQ29" i="28"/>
  <c r="NCP29" i="28"/>
  <c r="NCO29" i="28"/>
  <c r="NCN29" i="28"/>
  <c r="NCM29" i="28"/>
  <c r="NCL29" i="28"/>
  <c r="NCK29" i="28"/>
  <c r="NCJ29" i="28"/>
  <c r="NCI29" i="28"/>
  <c r="NCH29" i="28"/>
  <c r="NCG29" i="28"/>
  <c r="NCF29" i="28"/>
  <c r="NCE29" i="28"/>
  <c r="NCD29" i="28"/>
  <c r="NCC29" i="28"/>
  <c r="NCB29" i="28"/>
  <c r="NCA29" i="28"/>
  <c r="NBZ29" i="28"/>
  <c r="NBY29" i="28"/>
  <c r="NBX29" i="28"/>
  <c r="NBW29" i="28"/>
  <c r="NBV29" i="28"/>
  <c r="NBU29" i="28"/>
  <c r="NBT29" i="28"/>
  <c r="NBS29" i="28"/>
  <c r="NBR29" i="28"/>
  <c r="NBQ29" i="28"/>
  <c r="NBP29" i="28"/>
  <c r="NBO29" i="28"/>
  <c r="NBN29" i="28"/>
  <c r="NBM29" i="28"/>
  <c r="NBL29" i="28"/>
  <c r="NBK29" i="28"/>
  <c r="NBJ29" i="28"/>
  <c r="NBI29" i="28"/>
  <c r="NBH29" i="28"/>
  <c r="NBG29" i="28"/>
  <c r="NBF29" i="28"/>
  <c r="NBE29" i="28"/>
  <c r="NBD29" i="28"/>
  <c r="NBC29" i="28"/>
  <c r="NBB29" i="28"/>
  <c r="NBA29" i="28"/>
  <c r="NAZ29" i="28"/>
  <c r="NAY29" i="28"/>
  <c r="NAX29" i="28"/>
  <c r="NAW29" i="28"/>
  <c r="NAV29" i="28"/>
  <c r="NAU29" i="28"/>
  <c r="NAT29" i="28"/>
  <c r="NAS29" i="28"/>
  <c r="NAR29" i="28"/>
  <c r="NAQ29" i="28"/>
  <c r="NAP29" i="28"/>
  <c r="NAO29" i="28"/>
  <c r="NAN29" i="28"/>
  <c r="NAM29" i="28"/>
  <c r="NAL29" i="28"/>
  <c r="NAK29" i="28"/>
  <c r="NAJ29" i="28"/>
  <c r="NAI29" i="28"/>
  <c r="NAH29" i="28"/>
  <c r="NAG29" i="28"/>
  <c r="NAF29" i="28"/>
  <c r="NAE29" i="28"/>
  <c r="NAD29" i="28"/>
  <c r="NAC29" i="28"/>
  <c r="NAB29" i="28"/>
  <c r="NAA29" i="28"/>
  <c r="MZZ29" i="28"/>
  <c r="MZY29" i="28"/>
  <c r="MZX29" i="28"/>
  <c r="MZW29" i="28"/>
  <c r="MZV29" i="28"/>
  <c r="MZU29" i="28"/>
  <c r="MZT29" i="28"/>
  <c r="MZS29" i="28"/>
  <c r="MZR29" i="28"/>
  <c r="MZQ29" i="28"/>
  <c r="MZP29" i="28"/>
  <c r="MZO29" i="28"/>
  <c r="MZN29" i="28"/>
  <c r="MZM29" i="28"/>
  <c r="MZL29" i="28"/>
  <c r="MZK29" i="28"/>
  <c r="MZJ29" i="28"/>
  <c r="MZI29" i="28"/>
  <c r="MZH29" i="28"/>
  <c r="MZG29" i="28"/>
  <c r="MZF29" i="28"/>
  <c r="MZE29" i="28"/>
  <c r="MZD29" i="28"/>
  <c r="MZC29" i="28"/>
  <c r="MZB29" i="28"/>
  <c r="MZA29" i="28"/>
  <c r="MYZ29" i="28"/>
  <c r="MYY29" i="28"/>
  <c r="MYX29" i="28"/>
  <c r="MYW29" i="28"/>
  <c r="MYV29" i="28"/>
  <c r="MYU29" i="28"/>
  <c r="MYT29" i="28"/>
  <c r="MYS29" i="28"/>
  <c r="MYR29" i="28"/>
  <c r="MYQ29" i="28"/>
  <c r="MYP29" i="28"/>
  <c r="MYO29" i="28"/>
  <c r="MYN29" i="28"/>
  <c r="MYM29" i="28"/>
  <c r="MYL29" i="28"/>
  <c r="MYK29" i="28"/>
  <c r="MYJ29" i="28"/>
  <c r="MYI29" i="28"/>
  <c r="MYH29" i="28"/>
  <c r="MYG29" i="28"/>
  <c r="MYF29" i="28"/>
  <c r="MYE29" i="28"/>
  <c r="MYD29" i="28"/>
  <c r="MYC29" i="28"/>
  <c r="MYB29" i="28"/>
  <c r="MYA29" i="28"/>
  <c r="MXZ29" i="28"/>
  <c r="MXY29" i="28"/>
  <c r="MXX29" i="28"/>
  <c r="MXW29" i="28"/>
  <c r="MXV29" i="28"/>
  <c r="MXU29" i="28"/>
  <c r="MXT29" i="28"/>
  <c r="MXS29" i="28"/>
  <c r="MXR29" i="28"/>
  <c r="MXQ29" i="28"/>
  <c r="MXP29" i="28"/>
  <c r="MXO29" i="28"/>
  <c r="MXN29" i="28"/>
  <c r="MXM29" i="28"/>
  <c r="MXL29" i="28"/>
  <c r="MXK29" i="28"/>
  <c r="MXJ29" i="28"/>
  <c r="MXI29" i="28"/>
  <c r="MXH29" i="28"/>
  <c r="MXG29" i="28"/>
  <c r="MXF29" i="28"/>
  <c r="MXE29" i="28"/>
  <c r="MXD29" i="28"/>
  <c r="MXC29" i="28"/>
  <c r="MXB29" i="28"/>
  <c r="MXA29" i="28"/>
  <c r="MWZ29" i="28"/>
  <c r="MWY29" i="28"/>
  <c r="MWX29" i="28"/>
  <c r="MWW29" i="28"/>
  <c r="MWV29" i="28"/>
  <c r="MWU29" i="28"/>
  <c r="MWT29" i="28"/>
  <c r="MWS29" i="28"/>
  <c r="MWR29" i="28"/>
  <c r="MWQ29" i="28"/>
  <c r="MWP29" i="28"/>
  <c r="MWO29" i="28"/>
  <c r="MWN29" i="28"/>
  <c r="MWM29" i="28"/>
  <c r="MWL29" i="28"/>
  <c r="MWK29" i="28"/>
  <c r="MWJ29" i="28"/>
  <c r="MWI29" i="28"/>
  <c r="MWH29" i="28"/>
  <c r="MWG29" i="28"/>
  <c r="MWF29" i="28"/>
  <c r="MWE29" i="28"/>
  <c r="MWD29" i="28"/>
  <c r="MWC29" i="28"/>
  <c r="MWB29" i="28"/>
  <c r="MWA29" i="28"/>
  <c r="MVZ29" i="28"/>
  <c r="MVY29" i="28"/>
  <c r="MVX29" i="28"/>
  <c r="MVW29" i="28"/>
  <c r="MVV29" i="28"/>
  <c r="MVU29" i="28"/>
  <c r="MVT29" i="28"/>
  <c r="MVS29" i="28"/>
  <c r="MVR29" i="28"/>
  <c r="MVQ29" i="28"/>
  <c r="MVP29" i="28"/>
  <c r="MVO29" i="28"/>
  <c r="MVN29" i="28"/>
  <c r="MVM29" i="28"/>
  <c r="MVL29" i="28"/>
  <c r="MVK29" i="28"/>
  <c r="MVJ29" i="28"/>
  <c r="MVI29" i="28"/>
  <c r="MVH29" i="28"/>
  <c r="MVG29" i="28"/>
  <c r="MVF29" i="28"/>
  <c r="MVE29" i="28"/>
  <c r="MVD29" i="28"/>
  <c r="MVC29" i="28"/>
  <c r="MVB29" i="28"/>
  <c r="MVA29" i="28"/>
  <c r="MUZ29" i="28"/>
  <c r="MUY29" i="28"/>
  <c r="MUX29" i="28"/>
  <c r="MUW29" i="28"/>
  <c r="MUV29" i="28"/>
  <c r="MUU29" i="28"/>
  <c r="MUT29" i="28"/>
  <c r="MUS29" i="28"/>
  <c r="MUR29" i="28"/>
  <c r="MUQ29" i="28"/>
  <c r="MUP29" i="28"/>
  <c r="MUO29" i="28"/>
  <c r="MUN29" i="28"/>
  <c r="MUM29" i="28"/>
  <c r="MUL29" i="28"/>
  <c r="MUK29" i="28"/>
  <c r="MUJ29" i="28"/>
  <c r="MUI29" i="28"/>
  <c r="MUH29" i="28"/>
  <c r="MUG29" i="28"/>
  <c r="MUF29" i="28"/>
  <c r="MUE29" i="28"/>
  <c r="MUD29" i="28"/>
  <c r="MUC29" i="28"/>
  <c r="MUB29" i="28"/>
  <c r="MUA29" i="28"/>
  <c r="MTZ29" i="28"/>
  <c r="MTY29" i="28"/>
  <c r="MTX29" i="28"/>
  <c r="MTW29" i="28"/>
  <c r="MTV29" i="28"/>
  <c r="MTU29" i="28"/>
  <c r="MTT29" i="28"/>
  <c r="MTS29" i="28"/>
  <c r="MTR29" i="28"/>
  <c r="MTQ29" i="28"/>
  <c r="MTP29" i="28"/>
  <c r="MTO29" i="28"/>
  <c r="MTN29" i="28"/>
  <c r="MTM29" i="28"/>
  <c r="MTL29" i="28"/>
  <c r="MTK29" i="28"/>
  <c r="MTJ29" i="28"/>
  <c r="MTI29" i="28"/>
  <c r="MTH29" i="28"/>
  <c r="MTG29" i="28"/>
  <c r="MTF29" i="28"/>
  <c r="MTE29" i="28"/>
  <c r="MTD29" i="28"/>
  <c r="MTC29" i="28"/>
  <c r="MTB29" i="28"/>
  <c r="MTA29" i="28"/>
  <c r="MSZ29" i="28"/>
  <c r="MSY29" i="28"/>
  <c r="MSX29" i="28"/>
  <c r="MSW29" i="28"/>
  <c r="MSV29" i="28"/>
  <c r="MSU29" i="28"/>
  <c r="MST29" i="28"/>
  <c r="MSS29" i="28"/>
  <c r="MSR29" i="28"/>
  <c r="MSQ29" i="28"/>
  <c r="MSP29" i="28"/>
  <c r="MSO29" i="28"/>
  <c r="MSN29" i="28"/>
  <c r="MSM29" i="28"/>
  <c r="MSL29" i="28"/>
  <c r="MSK29" i="28"/>
  <c r="MSJ29" i="28"/>
  <c r="MSI29" i="28"/>
  <c r="MSH29" i="28"/>
  <c r="MSG29" i="28"/>
  <c r="MSF29" i="28"/>
  <c r="MSE29" i="28"/>
  <c r="MSD29" i="28"/>
  <c r="MSC29" i="28"/>
  <c r="MSB29" i="28"/>
  <c r="MSA29" i="28"/>
  <c r="MRZ29" i="28"/>
  <c r="MRY29" i="28"/>
  <c r="MRX29" i="28"/>
  <c r="MRW29" i="28"/>
  <c r="MRV29" i="28"/>
  <c r="MRU29" i="28"/>
  <c r="MRT29" i="28"/>
  <c r="MRS29" i="28"/>
  <c r="MRR29" i="28"/>
  <c r="MRQ29" i="28"/>
  <c r="MRP29" i="28"/>
  <c r="MRO29" i="28"/>
  <c r="MRN29" i="28"/>
  <c r="MRM29" i="28"/>
  <c r="MRL29" i="28"/>
  <c r="MRK29" i="28"/>
  <c r="MRJ29" i="28"/>
  <c r="MRI29" i="28"/>
  <c r="MRH29" i="28"/>
  <c r="MRG29" i="28"/>
  <c r="MRF29" i="28"/>
  <c r="MRE29" i="28"/>
  <c r="MRD29" i="28"/>
  <c r="MRC29" i="28"/>
  <c r="MRB29" i="28"/>
  <c r="MRA29" i="28"/>
  <c r="MQZ29" i="28"/>
  <c r="MQY29" i="28"/>
  <c r="MQX29" i="28"/>
  <c r="MQW29" i="28"/>
  <c r="MQV29" i="28"/>
  <c r="MQU29" i="28"/>
  <c r="MQT29" i="28"/>
  <c r="MQS29" i="28"/>
  <c r="MQR29" i="28"/>
  <c r="MQQ29" i="28"/>
  <c r="MQP29" i="28"/>
  <c r="MQO29" i="28"/>
  <c r="MQN29" i="28"/>
  <c r="MQM29" i="28"/>
  <c r="MQL29" i="28"/>
  <c r="MQK29" i="28"/>
  <c r="MQJ29" i="28"/>
  <c r="MQI29" i="28"/>
  <c r="MQH29" i="28"/>
  <c r="MQG29" i="28"/>
  <c r="MQF29" i="28"/>
  <c r="MQE29" i="28"/>
  <c r="MQD29" i="28"/>
  <c r="MQC29" i="28"/>
  <c r="MQB29" i="28"/>
  <c r="MQA29" i="28"/>
  <c r="MPZ29" i="28"/>
  <c r="MPY29" i="28"/>
  <c r="MPX29" i="28"/>
  <c r="MPW29" i="28"/>
  <c r="MPV29" i="28"/>
  <c r="MPU29" i="28"/>
  <c r="MPT29" i="28"/>
  <c r="MPS29" i="28"/>
  <c r="MPR29" i="28"/>
  <c r="MPQ29" i="28"/>
  <c r="MPP29" i="28"/>
  <c r="MPO29" i="28"/>
  <c r="MPN29" i="28"/>
  <c r="MPM29" i="28"/>
  <c r="MPL29" i="28"/>
  <c r="MPK29" i="28"/>
  <c r="MPJ29" i="28"/>
  <c r="MPI29" i="28"/>
  <c r="MPH29" i="28"/>
  <c r="MPG29" i="28"/>
  <c r="MPF29" i="28"/>
  <c r="MPE29" i="28"/>
  <c r="MPD29" i="28"/>
  <c r="MPC29" i="28"/>
  <c r="MPB29" i="28"/>
  <c r="MPA29" i="28"/>
  <c r="MOZ29" i="28"/>
  <c r="MOY29" i="28"/>
  <c r="MOX29" i="28"/>
  <c r="MOW29" i="28"/>
  <c r="MOV29" i="28"/>
  <c r="MOU29" i="28"/>
  <c r="MOT29" i="28"/>
  <c r="MOS29" i="28"/>
  <c r="MOR29" i="28"/>
  <c r="MOQ29" i="28"/>
  <c r="MOP29" i="28"/>
  <c r="MOO29" i="28"/>
  <c r="MON29" i="28"/>
  <c r="MOM29" i="28"/>
  <c r="MOL29" i="28"/>
  <c r="MOK29" i="28"/>
  <c r="MOJ29" i="28"/>
  <c r="MOI29" i="28"/>
  <c r="MOH29" i="28"/>
  <c r="MOG29" i="28"/>
  <c r="MOF29" i="28"/>
  <c r="MOE29" i="28"/>
  <c r="MOD29" i="28"/>
  <c r="MOC29" i="28"/>
  <c r="MOB29" i="28"/>
  <c r="MOA29" i="28"/>
  <c r="MNZ29" i="28"/>
  <c r="MNY29" i="28"/>
  <c r="MNX29" i="28"/>
  <c r="MNW29" i="28"/>
  <c r="MNV29" i="28"/>
  <c r="MNU29" i="28"/>
  <c r="MNT29" i="28"/>
  <c r="MNS29" i="28"/>
  <c r="MNR29" i="28"/>
  <c r="MNQ29" i="28"/>
  <c r="MNP29" i="28"/>
  <c r="MNO29" i="28"/>
  <c r="MNN29" i="28"/>
  <c r="MNM29" i="28"/>
  <c r="MNL29" i="28"/>
  <c r="MNK29" i="28"/>
  <c r="MNJ29" i="28"/>
  <c r="MNI29" i="28"/>
  <c r="MNH29" i="28"/>
  <c r="MNG29" i="28"/>
  <c r="MNF29" i="28"/>
  <c r="MNE29" i="28"/>
  <c r="MND29" i="28"/>
  <c r="MNC29" i="28"/>
  <c r="MNB29" i="28"/>
  <c r="MNA29" i="28"/>
  <c r="MMZ29" i="28"/>
  <c r="MMY29" i="28"/>
  <c r="MMX29" i="28"/>
  <c r="MMW29" i="28"/>
  <c r="MMV29" i="28"/>
  <c r="MMU29" i="28"/>
  <c r="MMT29" i="28"/>
  <c r="MMS29" i="28"/>
  <c r="MMR29" i="28"/>
  <c r="MMQ29" i="28"/>
  <c r="MMP29" i="28"/>
  <c r="MMO29" i="28"/>
  <c r="MMN29" i="28"/>
  <c r="MMM29" i="28"/>
  <c r="MML29" i="28"/>
  <c r="MMK29" i="28"/>
  <c r="MMJ29" i="28"/>
  <c r="MMI29" i="28"/>
  <c r="MMH29" i="28"/>
  <c r="MMG29" i="28"/>
  <c r="MMF29" i="28"/>
  <c r="MME29" i="28"/>
  <c r="MMD29" i="28"/>
  <c r="MMC29" i="28"/>
  <c r="MMB29" i="28"/>
  <c r="MMA29" i="28"/>
  <c r="MLZ29" i="28"/>
  <c r="MLY29" i="28"/>
  <c r="MLX29" i="28"/>
  <c r="MLW29" i="28"/>
  <c r="MLV29" i="28"/>
  <c r="MLU29" i="28"/>
  <c r="MLT29" i="28"/>
  <c r="MLS29" i="28"/>
  <c r="MLR29" i="28"/>
  <c r="MLQ29" i="28"/>
  <c r="MLP29" i="28"/>
  <c r="MLO29" i="28"/>
  <c r="MLN29" i="28"/>
  <c r="MLM29" i="28"/>
  <c r="MLL29" i="28"/>
  <c r="MLK29" i="28"/>
  <c r="MLJ29" i="28"/>
  <c r="MLI29" i="28"/>
  <c r="MLH29" i="28"/>
  <c r="MLG29" i="28"/>
  <c r="MLF29" i="28"/>
  <c r="MLE29" i="28"/>
  <c r="MLD29" i="28"/>
  <c r="MLC29" i="28"/>
  <c r="MLB29" i="28"/>
  <c r="MLA29" i="28"/>
  <c r="MKZ29" i="28"/>
  <c r="MKY29" i="28"/>
  <c r="MKX29" i="28"/>
  <c r="MKW29" i="28"/>
  <c r="MKV29" i="28"/>
  <c r="MKU29" i="28"/>
  <c r="MKT29" i="28"/>
  <c r="MKS29" i="28"/>
  <c r="MKR29" i="28"/>
  <c r="MKQ29" i="28"/>
  <c r="MKP29" i="28"/>
  <c r="MKO29" i="28"/>
  <c r="MKN29" i="28"/>
  <c r="MKM29" i="28"/>
  <c r="MKL29" i="28"/>
  <c r="MKK29" i="28"/>
  <c r="MKJ29" i="28"/>
  <c r="MKI29" i="28"/>
  <c r="MKH29" i="28"/>
  <c r="MKG29" i="28"/>
  <c r="MKF29" i="28"/>
  <c r="MKE29" i="28"/>
  <c r="MKD29" i="28"/>
  <c r="MKC29" i="28"/>
  <c r="MKB29" i="28"/>
  <c r="MKA29" i="28"/>
  <c r="MJZ29" i="28"/>
  <c r="MJY29" i="28"/>
  <c r="MJX29" i="28"/>
  <c r="MJW29" i="28"/>
  <c r="MJV29" i="28"/>
  <c r="MJU29" i="28"/>
  <c r="MJT29" i="28"/>
  <c r="MJS29" i="28"/>
  <c r="MJR29" i="28"/>
  <c r="MJQ29" i="28"/>
  <c r="MJP29" i="28"/>
  <c r="MJO29" i="28"/>
  <c r="MJN29" i="28"/>
  <c r="MJM29" i="28"/>
  <c r="MJL29" i="28"/>
  <c r="MJK29" i="28"/>
  <c r="MJJ29" i="28"/>
  <c r="MJI29" i="28"/>
  <c r="MJH29" i="28"/>
  <c r="MJG29" i="28"/>
  <c r="MJF29" i="28"/>
  <c r="MJE29" i="28"/>
  <c r="MJD29" i="28"/>
  <c r="MJC29" i="28"/>
  <c r="MJB29" i="28"/>
  <c r="MJA29" i="28"/>
  <c r="MIZ29" i="28"/>
  <c r="MIY29" i="28"/>
  <c r="MIX29" i="28"/>
  <c r="MIW29" i="28"/>
  <c r="MIV29" i="28"/>
  <c r="MIU29" i="28"/>
  <c r="MIT29" i="28"/>
  <c r="MIS29" i="28"/>
  <c r="MIR29" i="28"/>
  <c r="MIQ29" i="28"/>
  <c r="MIP29" i="28"/>
  <c r="MIO29" i="28"/>
  <c r="MIN29" i="28"/>
  <c r="MIM29" i="28"/>
  <c r="MIL29" i="28"/>
  <c r="MIK29" i="28"/>
  <c r="MIJ29" i="28"/>
  <c r="MII29" i="28"/>
  <c r="MIH29" i="28"/>
  <c r="MIG29" i="28"/>
  <c r="MIF29" i="28"/>
  <c r="MIE29" i="28"/>
  <c r="MID29" i="28"/>
  <c r="MIC29" i="28"/>
  <c r="MIB29" i="28"/>
  <c r="MIA29" i="28"/>
  <c r="MHZ29" i="28"/>
  <c r="MHY29" i="28"/>
  <c r="MHX29" i="28"/>
  <c r="MHW29" i="28"/>
  <c r="MHV29" i="28"/>
  <c r="MHU29" i="28"/>
  <c r="MHT29" i="28"/>
  <c r="MHS29" i="28"/>
  <c r="MHR29" i="28"/>
  <c r="MHQ29" i="28"/>
  <c r="MHP29" i="28"/>
  <c r="MHO29" i="28"/>
  <c r="MHN29" i="28"/>
  <c r="MHM29" i="28"/>
  <c r="MHL29" i="28"/>
  <c r="MHK29" i="28"/>
  <c r="MHJ29" i="28"/>
  <c r="MHI29" i="28"/>
  <c r="MHH29" i="28"/>
  <c r="MHG29" i="28"/>
  <c r="MHF29" i="28"/>
  <c r="MHE29" i="28"/>
  <c r="MHD29" i="28"/>
  <c r="MHC29" i="28"/>
  <c r="MHB29" i="28"/>
  <c r="MHA29" i="28"/>
  <c r="MGZ29" i="28"/>
  <c r="MGY29" i="28"/>
  <c r="MGX29" i="28"/>
  <c r="MGW29" i="28"/>
  <c r="MGV29" i="28"/>
  <c r="MGU29" i="28"/>
  <c r="MGT29" i="28"/>
  <c r="MGS29" i="28"/>
  <c r="MGR29" i="28"/>
  <c r="MGQ29" i="28"/>
  <c r="MGP29" i="28"/>
  <c r="MGO29" i="28"/>
  <c r="MGN29" i="28"/>
  <c r="MGM29" i="28"/>
  <c r="MGL29" i="28"/>
  <c r="MGK29" i="28"/>
  <c r="MGJ29" i="28"/>
  <c r="MGI29" i="28"/>
  <c r="MGH29" i="28"/>
  <c r="MGG29" i="28"/>
  <c r="MGF29" i="28"/>
  <c r="MGE29" i="28"/>
  <c r="MGD29" i="28"/>
  <c r="MGC29" i="28"/>
  <c r="MGB29" i="28"/>
  <c r="MGA29" i="28"/>
  <c r="MFZ29" i="28"/>
  <c r="MFY29" i="28"/>
  <c r="MFX29" i="28"/>
  <c r="MFW29" i="28"/>
  <c r="MFV29" i="28"/>
  <c r="MFU29" i="28"/>
  <c r="MFT29" i="28"/>
  <c r="MFS29" i="28"/>
  <c r="MFR29" i="28"/>
  <c r="MFQ29" i="28"/>
  <c r="MFP29" i="28"/>
  <c r="MFO29" i="28"/>
  <c r="MFN29" i="28"/>
  <c r="MFM29" i="28"/>
  <c r="MFL29" i="28"/>
  <c r="MFK29" i="28"/>
  <c r="MFJ29" i="28"/>
  <c r="MFI29" i="28"/>
  <c r="MFH29" i="28"/>
  <c r="MFG29" i="28"/>
  <c r="MFF29" i="28"/>
  <c r="MFE29" i="28"/>
  <c r="MFD29" i="28"/>
  <c r="MFC29" i="28"/>
  <c r="MFB29" i="28"/>
  <c r="MFA29" i="28"/>
  <c r="MEZ29" i="28"/>
  <c r="MEY29" i="28"/>
  <c r="MEX29" i="28"/>
  <c r="MEW29" i="28"/>
  <c r="MEV29" i="28"/>
  <c r="MEU29" i="28"/>
  <c r="MET29" i="28"/>
  <c r="MES29" i="28"/>
  <c r="MER29" i="28"/>
  <c r="MEQ29" i="28"/>
  <c r="MEP29" i="28"/>
  <c r="MEO29" i="28"/>
  <c r="MEN29" i="28"/>
  <c r="MEM29" i="28"/>
  <c r="MEL29" i="28"/>
  <c r="MEK29" i="28"/>
  <c r="MEJ29" i="28"/>
  <c r="MEI29" i="28"/>
  <c r="MEH29" i="28"/>
  <c r="MEG29" i="28"/>
  <c r="MEF29" i="28"/>
  <c r="MEE29" i="28"/>
  <c r="MED29" i="28"/>
  <c r="MEC29" i="28"/>
  <c r="MEB29" i="28"/>
  <c r="MEA29" i="28"/>
  <c r="MDZ29" i="28"/>
  <c r="MDY29" i="28"/>
  <c r="MDX29" i="28"/>
  <c r="MDW29" i="28"/>
  <c r="MDV29" i="28"/>
  <c r="MDU29" i="28"/>
  <c r="MDT29" i="28"/>
  <c r="MDS29" i="28"/>
  <c r="MDR29" i="28"/>
  <c r="MDQ29" i="28"/>
  <c r="MDP29" i="28"/>
  <c r="MDO29" i="28"/>
  <c r="MDN29" i="28"/>
  <c r="MDM29" i="28"/>
  <c r="MDL29" i="28"/>
  <c r="MDK29" i="28"/>
  <c r="MDJ29" i="28"/>
  <c r="MDI29" i="28"/>
  <c r="MDH29" i="28"/>
  <c r="MDG29" i="28"/>
  <c r="MDF29" i="28"/>
  <c r="MDE29" i="28"/>
  <c r="MDD29" i="28"/>
  <c r="MDC29" i="28"/>
  <c r="MDB29" i="28"/>
  <c r="MDA29" i="28"/>
  <c r="MCZ29" i="28"/>
  <c r="MCY29" i="28"/>
  <c r="MCX29" i="28"/>
  <c r="MCW29" i="28"/>
  <c r="MCV29" i="28"/>
  <c r="MCU29" i="28"/>
  <c r="MCT29" i="28"/>
  <c r="MCS29" i="28"/>
  <c r="MCR29" i="28"/>
  <c r="MCQ29" i="28"/>
  <c r="MCP29" i="28"/>
  <c r="MCO29" i="28"/>
  <c r="MCN29" i="28"/>
  <c r="MCM29" i="28"/>
  <c r="MCL29" i="28"/>
  <c r="MCK29" i="28"/>
  <c r="MCJ29" i="28"/>
  <c r="MCI29" i="28"/>
  <c r="MCH29" i="28"/>
  <c r="MCG29" i="28"/>
  <c r="MCF29" i="28"/>
  <c r="MCE29" i="28"/>
  <c r="MCD29" i="28"/>
  <c r="MCC29" i="28"/>
  <c r="MCB29" i="28"/>
  <c r="MCA29" i="28"/>
  <c r="MBZ29" i="28"/>
  <c r="MBY29" i="28"/>
  <c r="MBX29" i="28"/>
  <c r="MBW29" i="28"/>
  <c r="MBV29" i="28"/>
  <c r="MBU29" i="28"/>
  <c r="MBT29" i="28"/>
  <c r="MBS29" i="28"/>
  <c r="MBR29" i="28"/>
  <c r="MBQ29" i="28"/>
  <c r="MBP29" i="28"/>
  <c r="MBO29" i="28"/>
  <c r="MBN29" i="28"/>
  <c r="MBM29" i="28"/>
  <c r="MBL29" i="28"/>
  <c r="MBK29" i="28"/>
  <c r="MBJ29" i="28"/>
  <c r="MBI29" i="28"/>
  <c r="MBH29" i="28"/>
  <c r="MBG29" i="28"/>
  <c r="MBF29" i="28"/>
  <c r="MBE29" i="28"/>
  <c r="MBD29" i="28"/>
  <c r="MBC29" i="28"/>
  <c r="MBB29" i="28"/>
  <c r="MBA29" i="28"/>
  <c r="MAZ29" i="28"/>
  <c r="MAY29" i="28"/>
  <c r="MAX29" i="28"/>
  <c r="MAW29" i="28"/>
  <c r="MAV29" i="28"/>
  <c r="MAU29" i="28"/>
  <c r="MAT29" i="28"/>
  <c r="MAS29" i="28"/>
  <c r="MAR29" i="28"/>
  <c r="MAQ29" i="28"/>
  <c r="MAP29" i="28"/>
  <c r="MAO29" i="28"/>
  <c r="MAN29" i="28"/>
  <c r="MAM29" i="28"/>
  <c r="MAL29" i="28"/>
  <c r="MAK29" i="28"/>
  <c r="MAJ29" i="28"/>
  <c r="MAI29" i="28"/>
  <c r="MAH29" i="28"/>
  <c r="MAG29" i="28"/>
  <c r="MAF29" i="28"/>
  <c r="MAE29" i="28"/>
  <c r="MAD29" i="28"/>
  <c r="MAC29" i="28"/>
  <c r="MAB29" i="28"/>
  <c r="MAA29" i="28"/>
  <c r="LZZ29" i="28"/>
  <c r="LZY29" i="28"/>
  <c r="LZX29" i="28"/>
  <c r="LZW29" i="28"/>
  <c r="LZV29" i="28"/>
  <c r="LZU29" i="28"/>
  <c r="LZT29" i="28"/>
  <c r="LZS29" i="28"/>
  <c r="LZR29" i="28"/>
  <c r="LZQ29" i="28"/>
  <c r="LZP29" i="28"/>
  <c r="LZO29" i="28"/>
  <c r="LZN29" i="28"/>
  <c r="LZM29" i="28"/>
  <c r="LZL29" i="28"/>
  <c r="LZK29" i="28"/>
  <c r="LZJ29" i="28"/>
  <c r="LZI29" i="28"/>
  <c r="LZH29" i="28"/>
  <c r="LZG29" i="28"/>
  <c r="LZF29" i="28"/>
  <c r="LZE29" i="28"/>
  <c r="LZD29" i="28"/>
  <c r="LZC29" i="28"/>
  <c r="LZB29" i="28"/>
  <c r="LZA29" i="28"/>
  <c r="LYZ29" i="28"/>
  <c r="LYY29" i="28"/>
  <c r="LYX29" i="28"/>
  <c r="LYW29" i="28"/>
  <c r="LYV29" i="28"/>
  <c r="LYU29" i="28"/>
  <c r="LYT29" i="28"/>
  <c r="LYS29" i="28"/>
  <c r="LYR29" i="28"/>
  <c r="LYQ29" i="28"/>
  <c r="LYP29" i="28"/>
  <c r="LYO29" i="28"/>
  <c r="LYN29" i="28"/>
  <c r="LYM29" i="28"/>
  <c r="LYL29" i="28"/>
  <c r="LYK29" i="28"/>
  <c r="LYJ29" i="28"/>
  <c r="LYI29" i="28"/>
  <c r="LYH29" i="28"/>
  <c r="LYG29" i="28"/>
  <c r="LYF29" i="28"/>
  <c r="LYE29" i="28"/>
  <c r="LYD29" i="28"/>
  <c r="LYC29" i="28"/>
  <c r="LYB29" i="28"/>
  <c r="LYA29" i="28"/>
  <c r="LXZ29" i="28"/>
  <c r="LXY29" i="28"/>
  <c r="LXX29" i="28"/>
  <c r="LXW29" i="28"/>
  <c r="LXV29" i="28"/>
  <c r="LXU29" i="28"/>
  <c r="LXT29" i="28"/>
  <c r="LXS29" i="28"/>
  <c r="LXR29" i="28"/>
  <c r="LXQ29" i="28"/>
  <c r="LXP29" i="28"/>
  <c r="LXO29" i="28"/>
  <c r="LXN29" i="28"/>
  <c r="LXM29" i="28"/>
  <c r="LXL29" i="28"/>
  <c r="LXK29" i="28"/>
  <c r="LXJ29" i="28"/>
  <c r="LXI29" i="28"/>
  <c r="LXH29" i="28"/>
  <c r="LXG29" i="28"/>
  <c r="LXF29" i="28"/>
  <c r="LXE29" i="28"/>
  <c r="LXD29" i="28"/>
  <c r="LXC29" i="28"/>
  <c r="LXB29" i="28"/>
  <c r="LXA29" i="28"/>
  <c r="LWZ29" i="28"/>
  <c r="LWY29" i="28"/>
  <c r="LWX29" i="28"/>
  <c r="LWW29" i="28"/>
  <c r="LWV29" i="28"/>
  <c r="LWU29" i="28"/>
  <c r="LWT29" i="28"/>
  <c r="LWS29" i="28"/>
  <c r="LWR29" i="28"/>
  <c r="LWQ29" i="28"/>
  <c r="LWP29" i="28"/>
  <c r="LWO29" i="28"/>
  <c r="LWN29" i="28"/>
  <c r="LWM29" i="28"/>
  <c r="LWL29" i="28"/>
  <c r="LWK29" i="28"/>
  <c r="LWJ29" i="28"/>
  <c r="LWI29" i="28"/>
  <c r="LWH29" i="28"/>
  <c r="LWG29" i="28"/>
  <c r="LWF29" i="28"/>
  <c r="LWE29" i="28"/>
  <c r="LWD29" i="28"/>
  <c r="LWC29" i="28"/>
  <c r="LWB29" i="28"/>
  <c r="LWA29" i="28"/>
  <c r="LVZ29" i="28"/>
  <c r="LVY29" i="28"/>
  <c r="LVX29" i="28"/>
  <c r="LVW29" i="28"/>
  <c r="LVV29" i="28"/>
  <c r="LVU29" i="28"/>
  <c r="LVT29" i="28"/>
  <c r="LVS29" i="28"/>
  <c r="LVR29" i="28"/>
  <c r="LVQ29" i="28"/>
  <c r="LVP29" i="28"/>
  <c r="LVO29" i="28"/>
  <c r="LVN29" i="28"/>
  <c r="LVM29" i="28"/>
  <c r="LVL29" i="28"/>
  <c r="LVK29" i="28"/>
  <c r="LVJ29" i="28"/>
  <c r="LVI29" i="28"/>
  <c r="LVH29" i="28"/>
  <c r="LVG29" i="28"/>
  <c r="LVF29" i="28"/>
  <c r="LVE29" i="28"/>
  <c r="LVD29" i="28"/>
  <c r="LVC29" i="28"/>
  <c r="LVB29" i="28"/>
  <c r="LVA29" i="28"/>
  <c r="LUZ29" i="28"/>
  <c r="LUY29" i="28"/>
  <c r="LUX29" i="28"/>
  <c r="LUW29" i="28"/>
  <c r="LUV29" i="28"/>
  <c r="LUU29" i="28"/>
  <c r="LUT29" i="28"/>
  <c r="LUS29" i="28"/>
  <c r="LUR29" i="28"/>
  <c r="LUQ29" i="28"/>
  <c r="LUP29" i="28"/>
  <c r="LUO29" i="28"/>
  <c r="LUN29" i="28"/>
  <c r="LUM29" i="28"/>
  <c r="LUL29" i="28"/>
  <c r="LUK29" i="28"/>
  <c r="LUJ29" i="28"/>
  <c r="LUI29" i="28"/>
  <c r="LUH29" i="28"/>
  <c r="LUG29" i="28"/>
  <c r="LUF29" i="28"/>
  <c r="LUE29" i="28"/>
  <c r="LUD29" i="28"/>
  <c r="LUC29" i="28"/>
  <c r="LUB29" i="28"/>
  <c r="LUA29" i="28"/>
  <c r="LTZ29" i="28"/>
  <c r="LTY29" i="28"/>
  <c r="LTX29" i="28"/>
  <c r="LTW29" i="28"/>
  <c r="LTV29" i="28"/>
  <c r="LTU29" i="28"/>
  <c r="LTT29" i="28"/>
  <c r="LTS29" i="28"/>
  <c r="LTR29" i="28"/>
  <c r="LTQ29" i="28"/>
  <c r="LTP29" i="28"/>
  <c r="LTO29" i="28"/>
  <c r="LTN29" i="28"/>
  <c r="LTM29" i="28"/>
  <c r="LTL29" i="28"/>
  <c r="LTK29" i="28"/>
  <c r="LTJ29" i="28"/>
  <c r="LTI29" i="28"/>
  <c r="LTH29" i="28"/>
  <c r="LTG29" i="28"/>
  <c r="LTF29" i="28"/>
  <c r="LTE29" i="28"/>
  <c r="LTD29" i="28"/>
  <c r="LTC29" i="28"/>
  <c r="LTB29" i="28"/>
  <c r="LTA29" i="28"/>
  <c r="LSZ29" i="28"/>
  <c r="LSY29" i="28"/>
  <c r="LSX29" i="28"/>
  <c r="LSW29" i="28"/>
  <c r="LSV29" i="28"/>
  <c r="LSU29" i="28"/>
  <c r="LST29" i="28"/>
  <c r="LSS29" i="28"/>
  <c r="LSR29" i="28"/>
  <c r="LSQ29" i="28"/>
  <c r="LSP29" i="28"/>
  <c r="LSO29" i="28"/>
  <c r="LSN29" i="28"/>
  <c r="LSM29" i="28"/>
  <c r="LSL29" i="28"/>
  <c r="LSK29" i="28"/>
  <c r="LSJ29" i="28"/>
  <c r="LSI29" i="28"/>
  <c r="LSH29" i="28"/>
  <c r="LSG29" i="28"/>
  <c r="LSF29" i="28"/>
  <c r="LSE29" i="28"/>
  <c r="LSD29" i="28"/>
  <c r="LSC29" i="28"/>
  <c r="LSB29" i="28"/>
  <c r="LSA29" i="28"/>
  <c r="LRZ29" i="28"/>
  <c r="LRY29" i="28"/>
  <c r="LRX29" i="28"/>
  <c r="LRW29" i="28"/>
  <c r="LRV29" i="28"/>
  <c r="LRU29" i="28"/>
  <c r="LRT29" i="28"/>
  <c r="LRS29" i="28"/>
  <c r="LRR29" i="28"/>
  <c r="LRQ29" i="28"/>
  <c r="LRP29" i="28"/>
  <c r="LRO29" i="28"/>
  <c r="LRN29" i="28"/>
  <c r="LRM29" i="28"/>
  <c r="LRL29" i="28"/>
  <c r="LRK29" i="28"/>
  <c r="LRJ29" i="28"/>
  <c r="LRI29" i="28"/>
  <c r="LRH29" i="28"/>
  <c r="LRG29" i="28"/>
  <c r="LRF29" i="28"/>
  <c r="LRE29" i="28"/>
  <c r="LRD29" i="28"/>
  <c r="LRC29" i="28"/>
  <c r="LRB29" i="28"/>
  <c r="LRA29" i="28"/>
  <c r="LQZ29" i="28"/>
  <c r="LQY29" i="28"/>
  <c r="LQX29" i="28"/>
  <c r="LQW29" i="28"/>
  <c r="LQV29" i="28"/>
  <c r="LQU29" i="28"/>
  <c r="LQT29" i="28"/>
  <c r="LQS29" i="28"/>
  <c r="LQR29" i="28"/>
  <c r="LQQ29" i="28"/>
  <c r="LQP29" i="28"/>
  <c r="LQO29" i="28"/>
  <c r="LQN29" i="28"/>
  <c r="LQM29" i="28"/>
  <c r="LQL29" i="28"/>
  <c r="LQK29" i="28"/>
  <c r="LQJ29" i="28"/>
  <c r="LQI29" i="28"/>
  <c r="LQH29" i="28"/>
  <c r="LQG29" i="28"/>
  <c r="LQF29" i="28"/>
  <c r="LQE29" i="28"/>
  <c r="LQD29" i="28"/>
  <c r="LQC29" i="28"/>
  <c r="LQB29" i="28"/>
  <c r="LQA29" i="28"/>
  <c r="LPZ29" i="28"/>
  <c r="LPY29" i="28"/>
  <c r="LPX29" i="28"/>
  <c r="LPW29" i="28"/>
  <c r="LPV29" i="28"/>
  <c r="LPU29" i="28"/>
  <c r="LPT29" i="28"/>
  <c r="LPS29" i="28"/>
  <c r="LPR29" i="28"/>
  <c r="LPQ29" i="28"/>
  <c r="LPP29" i="28"/>
  <c r="LPO29" i="28"/>
  <c r="LPN29" i="28"/>
  <c r="LPM29" i="28"/>
  <c r="LPL29" i="28"/>
  <c r="LPK29" i="28"/>
  <c r="LPJ29" i="28"/>
  <c r="LPI29" i="28"/>
  <c r="LPH29" i="28"/>
  <c r="LPG29" i="28"/>
  <c r="LPF29" i="28"/>
  <c r="LPE29" i="28"/>
  <c r="LPD29" i="28"/>
  <c r="LPC29" i="28"/>
  <c r="LPB29" i="28"/>
  <c r="LPA29" i="28"/>
  <c r="LOZ29" i="28"/>
  <c r="LOY29" i="28"/>
  <c r="LOX29" i="28"/>
  <c r="LOW29" i="28"/>
  <c r="LOV29" i="28"/>
  <c r="LOU29" i="28"/>
  <c r="LOT29" i="28"/>
  <c r="LOS29" i="28"/>
  <c r="LOR29" i="28"/>
  <c r="LOQ29" i="28"/>
  <c r="LOP29" i="28"/>
  <c r="LOO29" i="28"/>
  <c r="LON29" i="28"/>
  <c r="LOM29" i="28"/>
  <c r="LOL29" i="28"/>
  <c r="LOK29" i="28"/>
  <c r="LOJ29" i="28"/>
  <c r="LOI29" i="28"/>
  <c r="LOH29" i="28"/>
  <c r="LOG29" i="28"/>
  <c r="LOF29" i="28"/>
  <c r="LOE29" i="28"/>
  <c r="LOD29" i="28"/>
  <c r="LOC29" i="28"/>
  <c r="LOB29" i="28"/>
  <c r="LOA29" i="28"/>
  <c r="LNZ29" i="28"/>
  <c r="LNY29" i="28"/>
  <c r="LNX29" i="28"/>
  <c r="LNW29" i="28"/>
  <c r="LNV29" i="28"/>
  <c r="LNU29" i="28"/>
  <c r="LNT29" i="28"/>
  <c r="LNS29" i="28"/>
  <c r="LNR29" i="28"/>
  <c r="LNQ29" i="28"/>
  <c r="LNP29" i="28"/>
  <c r="LNO29" i="28"/>
  <c r="LNN29" i="28"/>
  <c r="LNM29" i="28"/>
  <c r="LNL29" i="28"/>
  <c r="LNK29" i="28"/>
  <c r="LNJ29" i="28"/>
  <c r="LNI29" i="28"/>
  <c r="LNH29" i="28"/>
  <c r="LNG29" i="28"/>
  <c r="LNF29" i="28"/>
  <c r="LNE29" i="28"/>
  <c r="LND29" i="28"/>
  <c r="LNC29" i="28"/>
  <c r="LNB29" i="28"/>
  <c r="LNA29" i="28"/>
  <c r="LMZ29" i="28"/>
  <c r="LMY29" i="28"/>
  <c r="LMX29" i="28"/>
  <c r="LMW29" i="28"/>
  <c r="LMV29" i="28"/>
  <c r="LMU29" i="28"/>
  <c r="LMT29" i="28"/>
  <c r="LMS29" i="28"/>
  <c r="LMR29" i="28"/>
  <c r="LMQ29" i="28"/>
  <c r="LMP29" i="28"/>
  <c r="LMO29" i="28"/>
  <c r="LMN29" i="28"/>
  <c r="LMM29" i="28"/>
  <c r="LML29" i="28"/>
  <c r="LMK29" i="28"/>
  <c r="LMJ29" i="28"/>
  <c r="LMI29" i="28"/>
  <c r="LMH29" i="28"/>
  <c r="LMG29" i="28"/>
  <c r="LMF29" i="28"/>
  <c r="LME29" i="28"/>
  <c r="LMD29" i="28"/>
  <c r="LMC29" i="28"/>
  <c r="LMB29" i="28"/>
  <c r="LMA29" i="28"/>
  <c r="LLZ29" i="28"/>
  <c r="LLY29" i="28"/>
  <c r="LLX29" i="28"/>
  <c r="LLW29" i="28"/>
  <c r="LLV29" i="28"/>
  <c r="LLU29" i="28"/>
  <c r="LLT29" i="28"/>
  <c r="LLS29" i="28"/>
  <c r="LLR29" i="28"/>
  <c r="LLQ29" i="28"/>
  <c r="LLP29" i="28"/>
  <c r="LLO29" i="28"/>
  <c r="LLN29" i="28"/>
  <c r="LLM29" i="28"/>
  <c r="LLL29" i="28"/>
  <c r="LLK29" i="28"/>
  <c r="LLJ29" i="28"/>
  <c r="LLI29" i="28"/>
  <c r="LLH29" i="28"/>
  <c r="LLG29" i="28"/>
  <c r="LLF29" i="28"/>
  <c r="LLE29" i="28"/>
  <c r="LLD29" i="28"/>
  <c r="LLC29" i="28"/>
  <c r="LLB29" i="28"/>
  <c r="LLA29" i="28"/>
  <c r="LKZ29" i="28"/>
  <c r="LKY29" i="28"/>
  <c r="LKX29" i="28"/>
  <c r="LKW29" i="28"/>
  <c r="LKV29" i="28"/>
  <c r="LKU29" i="28"/>
  <c r="LKT29" i="28"/>
  <c r="LKS29" i="28"/>
  <c r="LKR29" i="28"/>
  <c r="LKQ29" i="28"/>
  <c r="LKP29" i="28"/>
  <c r="LKO29" i="28"/>
  <c r="LKN29" i="28"/>
  <c r="LKM29" i="28"/>
  <c r="LKL29" i="28"/>
  <c r="LKK29" i="28"/>
  <c r="LKJ29" i="28"/>
  <c r="LKI29" i="28"/>
  <c r="LKH29" i="28"/>
  <c r="LKG29" i="28"/>
  <c r="LKF29" i="28"/>
  <c r="LKE29" i="28"/>
  <c r="LKD29" i="28"/>
  <c r="LKC29" i="28"/>
  <c r="LKB29" i="28"/>
  <c r="LKA29" i="28"/>
  <c r="LJZ29" i="28"/>
  <c r="LJY29" i="28"/>
  <c r="LJX29" i="28"/>
  <c r="LJW29" i="28"/>
  <c r="LJV29" i="28"/>
  <c r="LJU29" i="28"/>
  <c r="LJT29" i="28"/>
  <c r="LJS29" i="28"/>
  <c r="LJR29" i="28"/>
  <c r="LJQ29" i="28"/>
  <c r="LJP29" i="28"/>
  <c r="LJO29" i="28"/>
  <c r="LJN29" i="28"/>
  <c r="LJM29" i="28"/>
  <c r="LJL29" i="28"/>
  <c r="LJK29" i="28"/>
  <c r="LJJ29" i="28"/>
  <c r="LJI29" i="28"/>
  <c r="LJH29" i="28"/>
  <c r="LJG29" i="28"/>
  <c r="LJF29" i="28"/>
  <c r="LJE29" i="28"/>
  <c r="LJD29" i="28"/>
  <c r="LJC29" i="28"/>
  <c r="LJB29" i="28"/>
  <c r="LJA29" i="28"/>
  <c r="LIZ29" i="28"/>
  <c r="LIY29" i="28"/>
  <c r="LIX29" i="28"/>
  <c r="LIW29" i="28"/>
  <c r="LIV29" i="28"/>
  <c r="LIU29" i="28"/>
  <c r="LIT29" i="28"/>
  <c r="LIS29" i="28"/>
  <c r="LIR29" i="28"/>
  <c r="LIQ29" i="28"/>
  <c r="LIP29" i="28"/>
  <c r="LIO29" i="28"/>
  <c r="LIN29" i="28"/>
  <c r="LIM29" i="28"/>
  <c r="LIL29" i="28"/>
  <c r="LIK29" i="28"/>
  <c r="LIJ29" i="28"/>
  <c r="LII29" i="28"/>
  <c r="LIH29" i="28"/>
  <c r="LIG29" i="28"/>
  <c r="LIF29" i="28"/>
  <c r="LIE29" i="28"/>
  <c r="LID29" i="28"/>
  <c r="LIC29" i="28"/>
  <c r="LIB29" i="28"/>
  <c r="LIA29" i="28"/>
  <c r="LHZ29" i="28"/>
  <c r="LHY29" i="28"/>
  <c r="LHX29" i="28"/>
  <c r="LHW29" i="28"/>
  <c r="LHV29" i="28"/>
  <c r="LHU29" i="28"/>
  <c r="LHT29" i="28"/>
  <c r="LHS29" i="28"/>
  <c r="LHR29" i="28"/>
  <c r="LHQ29" i="28"/>
  <c r="LHP29" i="28"/>
  <c r="LHO29" i="28"/>
  <c r="LHN29" i="28"/>
  <c r="LHM29" i="28"/>
  <c r="LHL29" i="28"/>
  <c r="LHK29" i="28"/>
  <c r="LHJ29" i="28"/>
  <c r="LHI29" i="28"/>
  <c r="LHH29" i="28"/>
  <c r="LHG29" i="28"/>
  <c r="LHF29" i="28"/>
  <c r="LHE29" i="28"/>
  <c r="LHD29" i="28"/>
  <c r="LHC29" i="28"/>
  <c r="LHB29" i="28"/>
  <c r="LHA29" i="28"/>
  <c r="LGZ29" i="28"/>
  <c r="LGY29" i="28"/>
  <c r="LGX29" i="28"/>
  <c r="LGW29" i="28"/>
  <c r="LGV29" i="28"/>
  <c r="LGU29" i="28"/>
  <c r="LGT29" i="28"/>
  <c r="LGS29" i="28"/>
  <c r="LGR29" i="28"/>
  <c r="LGQ29" i="28"/>
  <c r="LGP29" i="28"/>
  <c r="LGO29" i="28"/>
  <c r="LGN29" i="28"/>
  <c r="LGM29" i="28"/>
  <c r="LGL29" i="28"/>
  <c r="LGK29" i="28"/>
  <c r="LGJ29" i="28"/>
  <c r="LGI29" i="28"/>
  <c r="LGH29" i="28"/>
  <c r="LGG29" i="28"/>
  <c r="LGF29" i="28"/>
  <c r="LGE29" i="28"/>
  <c r="LGD29" i="28"/>
  <c r="LGC29" i="28"/>
  <c r="LGB29" i="28"/>
  <c r="LGA29" i="28"/>
  <c r="LFZ29" i="28"/>
  <c r="LFY29" i="28"/>
  <c r="LFX29" i="28"/>
  <c r="LFW29" i="28"/>
  <c r="LFV29" i="28"/>
  <c r="LFU29" i="28"/>
  <c r="LFT29" i="28"/>
  <c r="LFS29" i="28"/>
  <c r="LFR29" i="28"/>
  <c r="LFQ29" i="28"/>
  <c r="LFP29" i="28"/>
  <c r="LFO29" i="28"/>
  <c r="LFN29" i="28"/>
  <c r="LFM29" i="28"/>
  <c r="LFL29" i="28"/>
  <c r="LFK29" i="28"/>
  <c r="LFJ29" i="28"/>
  <c r="LFI29" i="28"/>
  <c r="LFH29" i="28"/>
  <c r="LFG29" i="28"/>
  <c r="LFF29" i="28"/>
  <c r="LFE29" i="28"/>
  <c r="LFD29" i="28"/>
  <c r="LFC29" i="28"/>
  <c r="LFB29" i="28"/>
  <c r="LFA29" i="28"/>
  <c r="LEZ29" i="28"/>
  <c r="LEY29" i="28"/>
  <c r="LEX29" i="28"/>
  <c r="LEW29" i="28"/>
  <c r="LEV29" i="28"/>
  <c r="LEU29" i="28"/>
  <c r="LET29" i="28"/>
  <c r="LES29" i="28"/>
  <c r="LER29" i="28"/>
  <c r="LEQ29" i="28"/>
  <c r="LEP29" i="28"/>
  <c r="LEO29" i="28"/>
  <c r="LEN29" i="28"/>
  <c r="LEM29" i="28"/>
  <c r="LEL29" i="28"/>
  <c r="LEK29" i="28"/>
  <c r="LEJ29" i="28"/>
  <c r="LEI29" i="28"/>
  <c r="LEH29" i="28"/>
  <c r="LEG29" i="28"/>
  <c r="LEF29" i="28"/>
  <c r="LEE29" i="28"/>
  <c r="LED29" i="28"/>
  <c r="LEC29" i="28"/>
  <c r="LEB29" i="28"/>
  <c r="LEA29" i="28"/>
  <c r="LDZ29" i="28"/>
  <c r="LDY29" i="28"/>
  <c r="LDX29" i="28"/>
  <c r="LDW29" i="28"/>
  <c r="LDV29" i="28"/>
  <c r="LDU29" i="28"/>
  <c r="LDT29" i="28"/>
  <c r="LDS29" i="28"/>
  <c r="LDR29" i="28"/>
  <c r="LDQ29" i="28"/>
  <c r="LDP29" i="28"/>
  <c r="LDO29" i="28"/>
  <c r="LDN29" i="28"/>
  <c r="LDM29" i="28"/>
  <c r="LDL29" i="28"/>
  <c r="LDK29" i="28"/>
  <c r="LDJ29" i="28"/>
  <c r="LDI29" i="28"/>
  <c r="LDH29" i="28"/>
  <c r="LDG29" i="28"/>
  <c r="LDF29" i="28"/>
  <c r="LDE29" i="28"/>
  <c r="LDD29" i="28"/>
  <c r="LDC29" i="28"/>
  <c r="LDB29" i="28"/>
  <c r="LDA29" i="28"/>
  <c r="LCZ29" i="28"/>
  <c r="LCY29" i="28"/>
  <c r="LCX29" i="28"/>
  <c r="LCW29" i="28"/>
  <c r="LCV29" i="28"/>
  <c r="LCU29" i="28"/>
  <c r="LCT29" i="28"/>
  <c r="LCS29" i="28"/>
  <c r="LCR29" i="28"/>
  <c r="LCQ29" i="28"/>
  <c r="LCP29" i="28"/>
  <c r="LCO29" i="28"/>
  <c r="LCN29" i="28"/>
  <c r="LCM29" i="28"/>
  <c r="LCL29" i="28"/>
  <c r="LCK29" i="28"/>
  <c r="LCJ29" i="28"/>
  <c r="LCI29" i="28"/>
  <c r="LCH29" i="28"/>
  <c r="LCG29" i="28"/>
  <c r="LCF29" i="28"/>
  <c r="LCE29" i="28"/>
  <c r="LCD29" i="28"/>
  <c r="LCC29" i="28"/>
  <c r="LCB29" i="28"/>
  <c r="LCA29" i="28"/>
  <c r="LBZ29" i="28"/>
  <c r="LBY29" i="28"/>
  <c r="LBX29" i="28"/>
  <c r="LBW29" i="28"/>
  <c r="LBV29" i="28"/>
  <c r="LBU29" i="28"/>
  <c r="LBT29" i="28"/>
  <c r="LBS29" i="28"/>
  <c r="LBR29" i="28"/>
  <c r="LBQ29" i="28"/>
  <c r="LBP29" i="28"/>
  <c r="LBO29" i="28"/>
  <c r="LBN29" i="28"/>
  <c r="LBM29" i="28"/>
  <c r="LBL29" i="28"/>
  <c r="LBK29" i="28"/>
  <c r="LBJ29" i="28"/>
  <c r="LBI29" i="28"/>
  <c r="LBH29" i="28"/>
  <c r="LBG29" i="28"/>
  <c r="LBF29" i="28"/>
  <c r="LBE29" i="28"/>
  <c r="LBD29" i="28"/>
  <c r="LBC29" i="28"/>
  <c r="LBB29" i="28"/>
  <c r="LBA29" i="28"/>
  <c r="LAZ29" i="28"/>
  <c r="LAY29" i="28"/>
  <c r="LAX29" i="28"/>
  <c r="LAW29" i="28"/>
  <c r="LAV29" i="28"/>
  <c r="LAU29" i="28"/>
  <c r="LAT29" i="28"/>
  <c r="LAS29" i="28"/>
  <c r="LAR29" i="28"/>
  <c r="LAQ29" i="28"/>
  <c r="LAP29" i="28"/>
  <c r="LAO29" i="28"/>
  <c r="LAN29" i="28"/>
  <c r="LAM29" i="28"/>
  <c r="LAL29" i="28"/>
  <c r="LAK29" i="28"/>
  <c r="LAJ29" i="28"/>
  <c r="LAI29" i="28"/>
  <c r="LAH29" i="28"/>
  <c r="LAG29" i="28"/>
  <c r="LAF29" i="28"/>
  <c r="LAE29" i="28"/>
  <c r="LAD29" i="28"/>
  <c r="LAC29" i="28"/>
  <c r="LAB29" i="28"/>
  <c r="LAA29" i="28"/>
  <c r="KZZ29" i="28"/>
  <c r="KZY29" i="28"/>
  <c r="KZX29" i="28"/>
  <c r="KZW29" i="28"/>
  <c r="KZV29" i="28"/>
  <c r="KZU29" i="28"/>
  <c r="KZT29" i="28"/>
  <c r="KZS29" i="28"/>
  <c r="KZR29" i="28"/>
  <c r="KZQ29" i="28"/>
  <c r="KZP29" i="28"/>
  <c r="KZO29" i="28"/>
  <c r="KZN29" i="28"/>
  <c r="KZM29" i="28"/>
  <c r="KZL29" i="28"/>
  <c r="KZK29" i="28"/>
  <c r="KZJ29" i="28"/>
  <c r="KZI29" i="28"/>
  <c r="KZH29" i="28"/>
  <c r="KZG29" i="28"/>
  <c r="KZF29" i="28"/>
  <c r="KZE29" i="28"/>
  <c r="KZD29" i="28"/>
  <c r="KZC29" i="28"/>
  <c r="KZB29" i="28"/>
  <c r="KZA29" i="28"/>
  <c r="KYZ29" i="28"/>
  <c r="KYY29" i="28"/>
  <c r="KYX29" i="28"/>
  <c r="KYW29" i="28"/>
  <c r="KYV29" i="28"/>
  <c r="KYU29" i="28"/>
  <c r="KYT29" i="28"/>
  <c r="KYS29" i="28"/>
  <c r="KYR29" i="28"/>
  <c r="KYQ29" i="28"/>
  <c r="KYP29" i="28"/>
  <c r="KYO29" i="28"/>
  <c r="KYN29" i="28"/>
  <c r="KYM29" i="28"/>
  <c r="KYL29" i="28"/>
  <c r="KYK29" i="28"/>
  <c r="KYJ29" i="28"/>
  <c r="KYI29" i="28"/>
  <c r="KYH29" i="28"/>
  <c r="KYG29" i="28"/>
  <c r="KYF29" i="28"/>
  <c r="KYE29" i="28"/>
  <c r="KYD29" i="28"/>
  <c r="KYC29" i="28"/>
  <c r="KYB29" i="28"/>
  <c r="KYA29" i="28"/>
  <c r="KXZ29" i="28"/>
  <c r="KXY29" i="28"/>
  <c r="KXX29" i="28"/>
  <c r="KXW29" i="28"/>
  <c r="KXV29" i="28"/>
  <c r="KXU29" i="28"/>
  <c r="KXT29" i="28"/>
  <c r="KXS29" i="28"/>
  <c r="KXR29" i="28"/>
  <c r="KXQ29" i="28"/>
  <c r="KXP29" i="28"/>
  <c r="KXO29" i="28"/>
  <c r="KXN29" i="28"/>
  <c r="KXM29" i="28"/>
  <c r="KXL29" i="28"/>
  <c r="KXK29" i="28"/>
  <c r="KXJ29" i="28"/>
  <c r="KXI29" i="28"/>
  <c r="KXH29" i="28"/>
  <c r="KXG29" i="28"/>
  <c r="KXF29" i="28"/>
  <c r="KXE29" i="28"/>
  <c r="KXD29" i="28"/>
  <c r="KXC29" i="28"/>
  <c r="KXB29" i="28"/>
  <c r="KXA29" i="28"/>
  <c r="KWZ29" i="28"/>
  <c r="KWY29" i="28"/>
  <c r="KWX29" i="28"/>
  <c r="KWW29" i="28"/>
  <c r="KWV29" i="28"/>
  <c r="KWU29" i="28"/>
  <c r="KWT29" i="28"/>
  <c r="KWS29" i="28"/>
  <c r="KWR29" i="28"/>
  <c r="KWQ29" i="28"/>
  <c r="KWP29" i="28"/>
  <c r="KWO29" i="28"/>
  <c r="KWN29" i="28"/>
  <c r="KWM29" i="28"/>
  <c r="KWL29" i="28"/>
  <c r="KWK29" i="28"/>
  <c r="KWJ29" i="28"/>
  <c r="KWI29" i="28"/>
  <c r="KWH29" i="28"/>
  <c r="KWG29" i="28"/>
  <c r="KWF29" i="28"/>
  <c r="KWE29" i="28"/>
  <c r="KWD29" i="28"/>
  <c r="KWC29" i="28"/>
  <c r="KWB29" i="28"/>
  <c r="KWA29" i="28"/>
  <c r="KVZ29" i="28"/>
  <c r="KVY29" i="28"/>
  <c r="KVX29" i="28"/>
  <c r="KVW29" i="28"/>
  <c r="KVV29" i="28"/>
  <c r="KVU29" i="28"/>
  <c r="KVT29" i="28"/>
  <c r="KVS29" i="28"/>
  <c r="KVR29" i="28"/>
  <c r="KVQ29" i="28"/>
  <c r="KVP29" i="28"/>
  <c r="KVO29" i="28"/>
  <c r="KVN29" i="28"/>
  <c r="KVM29" i="28"/>
  <c r="KVL29" i="28"/>
  <c r="KVK29" i="28"/>
  <c r="KVJ29" i="28"/>
  <c r="KVI29" i="28"/>
  <c r="KVH29" i="28"/>
  <c r="KVG29" i="28"/>
  <c r="KVF29" i="28"/>
  <c r="KVE29" i="28"/>
  <c r="KVD29" i="28"/>
  <c r="KVC29" i="28"/>
  <c r="KVB29" i="28"/>
  <c r="KVA29" i="28"/>
  <c r="KUZ29" i="28"/>
  <c r="KUY29" i="28"/>
  <c r="KUX29" i="28"/>
  <c r="KUW29" i="28"/>
  <c r="KUV29" i="28"/>
  <c r="KUU29" i="28"/>
  <c r="KUT29" i="28"/>
  <c r="KUS29" i="28"/>
  <c r="KUR29" i="28"/>
  <c r="KUQ29" i="28"/>
  <c r="KUP29" i="28"/>
  <c r="KUO29" i="28"/>
  <c r="KUN29" i="28"/>
  <c r="KUM29" i="28"/>
  <c r="KUL29" i="28"/>
  <c r="KUK29" i="28"/>
  <c r="KUJ29" i="28"/>
  <c r="KUI29" i="28"/>
  <c r="KUH29" i="28"/>
  <c r="KUG29" i="28"/>
  <c r="KUF29" i="28"/>
  <c r="KUE29" i="28"/>
  <c r="KUD29" i="28"/>
  <c r="KUC29" i="28"/>
  <c r="KUB29" i="28"/>
  <c r="KUA29" i="28"/>
  <c r="KTZ29" i="28"/>
  <c r="KTY29" i="28"/>
  <c r="KTX29" i="28"/>
  <c r="KTW29" i="28"/>
  <c r="KTV29" i="28"/>
  <c r="KTU29" i="28"/>
  <c r="KTT29" i="28"/>
  <c r="KTS29" i="28"/>
  <c r="KTR29" i="28"/>
  <c r="KTQ29" i="28"/>
  <c r="KTP29" i="28"/>
  <c r="KTO29" i="28"/>
  <c r="KTN29" i="28"/>
  <c r="KTM29" i="28"/>
  <c r="KTL29" i="28"/>
  <c r="KTK29" i="28"/>
  <c r="KTJ29" i="28"/>
  <c r="KTI29" i="28"/>
  <c r="KTH29" i="28"/>
  <c r="KTG29" i="28"/>
  <c r="KTF29" i="28"/>
  <c r="KTE29" i="28"/>
  <c r="KTD29" i="28"/>
  <c r="KTC29" i="28"/>
  <c r="KTB29" i="28"/>
  <c r="KTA29" i="28"/>
  <c r="KSZ29" i="28"/>
  <c r="KSY29" i="28"/>
  <c r="KSX29" i="28"/>
  <c r="KSW29" i="28"/>
  <c r="KSV29" i="28"/>
  <c r="KSU29" i="28"/>
  <c r="KST29" i="28"/>
  <c r="KSS29" i="28"/>
  <c r="KSR29" i="28"/>
  <c r="KSQ29" i="28"/>
  <c r="KSP29" i="28"/>
  <c r="KSO29" i="28"/>
  <c r="KSN29" i="28"/>
  <c r="KSM29" i="28"/>
  <c r="KSL29" i="28"/>
  <c r="KSK29" i="28"/>
  <c r="KSJ29" i="28"/>
  <c r="KSI29" i="28"/>
  <c r="KSH29" i="28"/>
  <c r="KSG29" i="28"/>
  <c r="KSF29" i="28"/>
  <c r="KSE29" i="28"/>
  <c r="KSD29" i="28"/>
  <c r="KSC29" i="28"/>
  <c r="KSB29" i="28"/>
  <c r="KSA29" i="28"/>
  <c r="KRZ29" i="28"/>
  <c r="KRY29" i="28"/>
  <c r="KRX29" i="28"/>
  <c r="KRW29" i="28"/>
  <c r="KRV29" i="28"/>
  <c r="KRU29" i="28"/>
  <c r="KRT29" i="28"/>
  <c r="KRS29" i="28"/>
  <c r="KRR29" i="28"/>
  <c r="KRQ29" i="28"/>
  <c r="KRP29" i="28"/>
  <c r="KRO29" i="28"/>
  <c r="KRN29" i="28"/>
  <c r="KRM29" i="28"/>
  <c r="KRL29" i="28"/>
  <c r="KRK29" i="28"/>
  <c r="KRJ29" i="28"/>
  <c r="KRI29" i="28"/>
  <c r="KRH29" i="28"/>
  <c r="KRG29" i="28"/>
  <c r="KRF29" i="28"/>
  <c r="KRE29" i="28"/>
  <c r="KRD29" i="28"/>
  <c r="KRC29" i="28"/>
  <c r="KRB29" i="28"/>
  <c r="KRA29" i="28"/>
  <c r="KQZ29" i="28"/>
  <c r="KQY29" i="28"/>
  <c r="KQX29" i="28"/>
  <c r="KQW29" i="28"/>
  <c r="KQV29" i="28"/>
  <c r="KQU29" i="28"/>
  <c r="KQT29" i="28"/>
  <c r="KQS29" i="28"/>
  <c r="KQR29" i="28"/>
  <c r="KQQ29" i="28"/>
  <c r="KQP29" i="28"/>
  <c r="KQO29" i="28"/>
  <c r="KQN29" i="28"/>
  <c r="KQM29" i="28"/>
  <c r="KQL29" i="28"/>
  <c r="KQK29" i="28"/>
  <c r="KQJ29" i="28"/>
  <c r="KQI29" i="28"/>
  <c r="KQH29" i="28"/>
  <c r="KQG29" i="28"/>
  <c r="KQF29" i="28"/>
  <c r="KQE29" i="28"/>
  <c r="KQD29" i="28"/>
  <c r="KQC29" i="28"/>
  <c r="KQB29" i="28"/>
  <c r="KQA29" i="28"/>
  <c r="KPZ29" i="28"/>
  <c r="KPY29" i="28"/>
  <c r="KPX29" i="28"/>
  <c r="KPW29" i="28"/>
  <c r="KPV29" i="28"/>
  <c r="KPU29" i="28"/>
  <c r="KPT29" i="28"/>
  <c r="KPS29" i="28"/>
  <c r="KPR29" i="28"/>
  <c r="KPQ29" i="28"/>
  <c r="KPP29" i="28"/>
  <c r="KPO29" i="28"/>
  <c r="KPN29" i="28"/>
  <c r="KPM29" i="28"/>
  <c r="KPL29" i="28"/>
  <c r="KPK29" i="28"/>
  <c r="KPJ29" i="28"/>
  <c r="KPI29" i="28"/>
  <c r="KPH29" i="28"/>
  <c r="KPG29" i="28"/>
  <c r="KPF29" i="28"/>
  <c r="KPE29" i="28"/>
  <c r="KPD29" i="28"/>
  <c r="KPC29" i="28"/>
  <c r="KPB29" i="28"/>
  <c r="KPA29" i="28"/>
  <c r="KOZ29" i="28"/>
  <c r="KOY29" i="28"/>
  <c r="KOX29" i="28"/>
  <c r="KOW29" i="28"/>
  <c r="KOV29" i="28"/>
  <c r="KOU29" i="28"/>
  <c r="KOT29" i="28"/>
  <c r="KOS29" i="28"/>
  <c r="KOR29" i="28"/>
  <c r="KOQ29" i="28"/>
  <c r="KOP29" i="28"/>
  <c r="KOO29" i="28"/>
  <c r="KON29" i="28"/>
  <c r="KOM29" i="28"/>
  <c r="KOL29" i="28"/>
  <c r="KOK29" i="28"/>
  <c r="KOJ29" i="28"/>
  <c r="KOI29" i="28"/>
  <c r="KOH29" i="28"/>
  <c r="KOG29" i="28"/>
  <c r="KOF29" i="28"/>
  <c r="KOE29" i="28"/>
  <c r="KOD29" i="28"/>
  <c r="KOC29" i="28"/>
  <c r="KOB29" i="28"/>
  <c r="KOA29" i="28"/>
  <c r="KNZ29" i="28"/>
  <c r="KNY29" i="28"/>
  <c r="KNX29" i="28"/>
  <c r="KNW29" i="28"/>
  <c r="KNV29" i="28"/>
  <c r="KNU29" i="28"/>
  <c r="KNT29" i="28"/>
  <c r="KNS29" i="28"/>
  <c r="KNR29" i="28"/>
  <c r="KNQ29" i="28"/>
  <c r="KNP29" i="28"/>
  <c r="KNO29" i="28"/>
  <c r="KNN29" i="28"/>
  <c r="KNM29" i="28"/>
  <c r="KNL29" i="28"/>
  <c r="KNK29" i="28"/>
  <c r="KNJ29" i="28"/>
  <c r="KNI29" i="28"/>
  <c r="KNH29" i="28"/>
  <c r="KNG29" i="28"/>
  <c r="KNF29" i="28"/>
  <c r="KNE29" i="28"/>
  <c r="KND29" i="28"/>
  <c r="KNC29" i="28"/>
  <c r="KNB29" i="28"/>
  <c r="KNA29" i="28"/>
  <c r="KMZ29" i="28"/>
  <c r="KMY29" i="28"/>
  <c r="KMX29" i="28"/>
  <c r="KMW29" i="28"/>
  <c r="KMV29" i="28"/>
  <c r="KMU29" i="28"/>
  <c r="KMT29" i="28"/>
  <c r="KMS29" i="28"/>
  <c r="KMR29" i="28"/>
  <c r="KMQ29" i="28"/>
  <c r="KMP29" i="28"/>
  <c r="KMO29" i="28"/>
  <c r="KMN29" i="28"/>
  <c r="KMM29" i="28"/>
  <c r="KML29" i="28"/>
  <c r="KMK29" i="28"/>
  <c r="KMJ29" i="28"/>
  <c r="KMI29" i="28"/>
  <c r="KMH29" i="28"/>
  <c r="KMG29" i="28"/>
  <c r="KMF29" i="28"/>
  <c r="KME29" i="28"/>
  <c r="KMD29" i="28"/>
  <c r="KMC29" i="28"/>
  <c r="KMB29" i="28"/>
  <c r="KMA29" i="28"/>
  <c r="KLZ29" i="28"/>
  <c r="KLY29" i="28"/>
  <c r="KLX29" i="28"/>
  <c r="KLW29" i="28"/>
  <c r="KLV29" i="28"/>
  <c r="KLU29" i="28"/>
  <c r="KLT29" i="28"/>
  <c r="KLS29" i="28"/>
  <c r="KLR29" i="28"/>
  <c r="KLQ29" i="28"/>
  <c r="KLP29" i="28"/>
  <c r="KLO29" i="28"/>
  <c r="KLN29" i="28"/>
  <c r="KLM29" i="28"/>
  <c r="KLL29" i="28"/>
  <c r="KLK29" i="28"/>
  <c r="KLJ29" i="28"/>
  <c r="KLI29" i="28"/>
  <c r="KLH29" i="28"/>
  <c r="KLG29" i="28"/>
  <c r="KLF29" i="28"/>
  <c r="KLE29" i="28"/>
  <c r="KLD29" i="28"/>
  <c r="KLC29" i="28"/>
  <c r="KLB29" i="28"/>
  <c r="KLA29" i="28"/>
  <c r="KKZ29" i="28"/>
  <c r="KKY29" i="28"/>
  <c r="KKX29" i="28"/>
  <c r="KKW29" i="28"/>
  <c r="KKV29" i="28"/>
  <c r="KKU29" i="28"/>
  <c r="KKT29" i="28"/>
  <c r="KKS29" i="28"/>
  <c r="KKR29" i="28"/>
  <c r="KKQ29" i="28"/>
  <c r="KKP29" i="28"/>
  <c r="KKO29" i="28"/>
  <c r="KKN29" i="28"/>
  <c r="KKM29" i="28"/>
  <c r="KKL29" i="28"/>
  <c r="KKK29" i="28"/>
  <c r="KKJ29" i="28"/>
  <c r="KKI29" i="28"/>
  <c r="KKH29" i="28"/>
  <c r="KKG29" i="28"/>
  <c r="KKF29" i="28"/>
  <c r="KKE29" i="28"/>
  <c r="KKD29" i="28"/>
  <c r="KKC29" i="28"/>
  <c r="KKB29" i="28"/>
  <c r="KKA29" i="28"/>
  <c r="KJZ29" i="28"/>
  <c r="KJY29" i="28"/>
  <c r="KJX29" i="28"/>
  <c r="KJW29" i="28"/>
  <c r="KJV29" i="28"/>
  <c r="KJU29" i="28"/>
  <c r="KJT29" i="28"/>
  <c r="KJS29" i="28"/>
  <c r="KJR29" i="28"/>
  <c r="KJQ29" i="28"/>
  <c r="KJP29" i="28"/>
  <c r="KJO29" i="28"/>
  <c r="KJN29" i="28"/>
  <c r="KJM29" i="28"/>
  <c r="KJL29" i="28"/>
  <c r="KJK29" i="28"/>
  <c r="KJJ29" i="28"/>
  <c r="KJI29" i="28"/>
  <c r="KJH29" i="28"/>
  <c r="KJG29" i="28"/>
  <c r="KJF29" i="28"/>
  <c r="KJE29" i="28"/>
  <c r="KJD29" i="28"/>
  <c r="KJC29" i="28"/>
  <c r="KJB29" i="28"/>
  <c r="KJA29" i="28"/>
  <c r="KIZ29" i="28"/>
  <c r="KIY29" i="28"/>
  <c r="KIX29" i="28"/>
  <c r="KIW29" i="28"/>
  <c r="KIV29" i="28"/>
  <c r="KIU29" i="28"/>
  <c r="KIT29" i="28"/>
  <c r="KIS29" i="28"/>
  <c r="KIR29" i="28"/>
  <c r="KIQ29" i="28"/>
  <c r="KIP29" i="28"/>
  <c r="KIO29" i="28"/>
  <c r="KIN29" i="28"/>
  <c r="KIM29" i="28"/>
  <c r="KIL29" i="28"/>
  <c r="KIK29" i="28"/>
  <c r="KIJ29" i="28"/>
  <c r="KII29" i="28"/>
  <c r="KIH29" i="28"/>
  <c r="KIG29" i="28"/>
  <c r="KIF29" i="28"/>
  <c r="KIE29" i="28"/>
  <c r="KID29" i="28"/>
  <c r="KIC29" i="28"/>
  <c r="KIB29" i="28"/>
  <c r="KIA29" i="28"/>
  <c r="KHZ29" i="28"/>
  <c r="KHY29" i="28"/>
  <c r="KHX29" i="28"/>
  <c r="KHW29" i="28"/>
  <c r="KHV29" i="28"/>
  <c r="KHU29" i="28"/>
  <c r="KHT29" i="28"/>
  <c r="KHS29" i="28"/>
  <c r="KHR29" i="28"/>
  <c r="KHQ29" i="28"/>
  <c r="KHP29" i="28"/>
  <c r="KHO29" i="28"/>
  <c r="KHN29" i="28"/>
  <c r="KHM29" i="28"/>
  <c r="KHL29" i="28"/>
  <c r="KHK29" i="28"/>
  <c r="KHJ29" i="28"/>
  <c r="KHI29" i="28"/>
  <c r="KHH29" i="28"/>
  <c r="KHG29" i="28"/>
  <c r="KHF29" i="28"/>
  <c r="KHE29" i="28"/>
  <c r="KHD29" i="28"/>
  <c r="KHC29" i="28"/>
  <c r="KHB29" i="28"/>
  <c r="KHA29" i="28"/>
  <c r="KGZ29" i="28"/>
  <c r="KGY29" i="28"/>
  <c r="KGX29" i="28"/>
  <c r="KGW29" i="28"/>
  <c r="KGV29" i="28"/>
  <c r="KGU29" i="28"/>
  <c r="KGT29" i="28"/>
  <c r="KGS29" i="28"/>
  <c r="KGR29" i="28"/>
  <c r="KGQ29" i="28"/>
  <c r="KGP29" i="28"/>
  <c r="KGO29" i="28"/>
  <c r="KGN29" i="28"/>
  <c r="KGM29" i="28"/>
  <c r="KGL29" i="28"/>
  <c r="KGK29" i="28"/>
  <c r="KGJ29" i="28"/>
  <c r="KGI29" i="28"/>
  <c r="KGH29" i="28"/>
  <c r="KGG29" i="28"/>
  <c r="KGF29" i="28"/>
  <c r="KGE29" i="28"/>
  <c r="KGD29" i="28"/>
  <c r="KGC29" i="28"/>
  <c r="KGB29" i="28"/>
  <c r="KGA29" i="28"/>
  <c r="KFZ29" i="28"/>
  <c r="KFY29" i="28"/>
  <c r="KFX29" i="28"/>
  <c r="KFW29" i="28"/>
  <c r="KFV29" i="28"/>
  <c r="KFU29" i="28"/>
  <c r="KFT29" i="28"/>
  <c r="KFS29" i="28"/>
  <c r="KFR29" i="28"/>
  <c r="KFQ29" i="28"/>
  <c r="KFP29" i="28"/>
  <c r="KFO29" i="28"/>
  <c r="KFN29" i="28"/>
  <c r="KFM29" i="28"/>
  <c r="KFL29" i="28"/>
  <c r="KFK29" i="28"/>
  <c r="KFJ29" i="28"/>
  <c r="KFI29" i="28"/>
  <c r="KFH29" i="28"/>
  <c r="KFG29" i="28"/>
  <c r="KFF29" i="28"/>
  <c r="KFE29" i="28"/>
  <c r="KFD29" i="28"/>
  <c r="KFC29" i="28"/>
  <c r="KFB29" i="28"/>
  <c r="KFA29" i="28"/>
  <c r="KEZ29" i="28"/>
  <c r="KEY29" i="28"/>
  <c r="KEX29" i="28"/>
  <c r="KEW29" i="28"/>
  <c r="KEV29" i="28"/>
  <c r="KEU29" i="28"/>
  <c r="KET29" i="28"/>
  <c r="KES29" i="28"/>
  <c r="KER29" i="28"/>
  <c r="KEQ29" i="28"/>
  <c r="KEP29" i="28"/>
  <c r="KEO29" i="28"/>
  <c r="KEN29" i="28"/>
  <c r="KEM29" i="28"/>
  <c r="KEL29" i="28"/>
  <c r="KEK29" i="28"/>
  <c r="KEJ29" i="28"/>
  <c r="KEI29" i="28"/>
  <c r="KEH29" i="28"/>
  <c r="KEG29" i="28"/>
  <c r="KEF29" i="28"/>
  <c r="KEE29" i="28"/>
  <c r="KED29" i="28"/>
  <c r="KEC29" i="28"/>
  <c r="KEB29" i="28"/>
  <c r="KEA29" i="28"/>
  <c r="KDZ29" i="28"/>
  <c r="KDY29" i="28"/>
  <c r="KDX29" i="28"/>
  <c r="KDW29" i="28"/>
  <c r="KDV29" i="28"/>
  <c r="KDU29" i="28"/>
  <c r="KDT29" i="28"/>
  <c r="KDS29" i="28"/>
  <c r="KDR29" i="28"/>
  <c r="KDQ29" i="28"/>
  <c r="KDP29" i="28"/>
  <c r="KDO29" i="28"/>
  <c r="KDN29" i="28"/>
  <c r="KDM29" i="28"/>
  <c r="KDL29" i="28"/>
  <c r="KDK29" i="28"/>
  <c r="KDJ29" i="28"/>
  <c r="KDI29" i="28"/>
  <c r="KDH29" i="28"/>
  <c r="KDG29" i="28"/>
  <c r="KDF29" i="28"/>
  <c r="KDE29" i="28"/>
  <c r="KDD29" i="28"/>
  <c r="KDC29" i="28"/>
  <c r="KDB29" i="28"/>
  <c r="KDA29" i="28"/>
  <c r="KCZ29" i="28"/>
  <c r="KCY29" i="28"/>
  <c r="KCX29" i="28"/>
  <c r="KCW29" i="28"/>
  <c r="KCV29" i="28"/>
  <c r="KCU29" i="28"/>
  <c r="KCT29" i="28"/>
  <c r="KCS29" i="28"/>
  <c r="KCR29" i="28"/>
  <c r="KCQ29" i="28"/>
  <c r="KCP29" i="28"/>
  <c r="KCO29" i="28"/>
  <c r="KCN29" i="28"/>
  <c r="KCM29" i="28"/>
  <c r="KCL29" i="28"/>
  <c r="KCK29" i="28"/>
  <c r="KCJ29" i="28"/>
  <c r="KCI29" i="28"/>
  <c r="KCH29" i="28"/>
  <c r="KCG29" i="28"/>
  <c r="KCF29" i="28"/>
  <c r="KCE29" i="28"/>
  <c r="KCD29" i="28"/>
  <c r="KCC29" i="28"/>
  <c r="KCB29" i="28"/>
  <c r="KCA29" i="28"/>
  <c r="KBZ29" i="28"/>
  <c r="KBY29" i="28"/>
  <c r="KBX29" i="28"/>
  <c r="KBW29" i="28"/>
  <c r="KBV29" i="28"/>
  <c r="KBU29" i="28"/>
  <c r="KBT29" i="28"/>
  <c r="KBS29" i="28"/>
  <c r="KBR29" i="28"/>
  <c r="KBQ29" i="28"/>
  <c r="KBP29" i="28"/>
  <c r="KBO29" i="28"/>
  <c r="KBN29" i="28"/>
  <c r="KBM29" i="28"/>
  <c r="KBL29" i="28"/>
  <c r="KBK29" i="28"/>
  <c r="KBJ29" i="28"/>
  <c r="KBI29" i="28"/>
  <c r="KBH29" i="28"/>
  <c r="KBG29" i="28"/>
  <c r="KBF29" i="28"/>
  <c r="KBE29" i="28"/>
  <c r="KBD29" i="28"/>
  <c r="KBC29" i="28"/>
  <c r="KBB29" i="28"/>
  <c r="KBA29" i="28"/>
  <c r="KAZ29" i="28"/>
  <c r="KAY29" i="28"/>
  <c r="KAX29" i="28"/>
  <c r="KAW29" i="28"/>
  <c r="KAV29" i="28"/>
  <c r="KAU29" i="28"/>
  <c r="KAT29" i="28"/>
  <c r="KAS29" i="28"/>
  <c r="KAR29" i="28"/>
  <c r="KAQ29" i="28"/>
  <c r="KAP29" i="28"/>
  <c r="KAO29" i="28"/>
  <c r="KAN29" i="28"/>
  <c r="KAM29" i="28"/>
  <c r="KAL29" i="28"/>
  <c r="KAK29" i="28"/>
  <c r="KAJ29" i="28"/>
  <c r="KAI29" i="28"/>
  <c r="KAH29" i="28"/>
  <c r="KAG29" i="28"/>
  <c r="KAF29" i="28"/>
  <c r="KAE29" i="28"/>
  <c r="KAD29" i="28"/>
  <c r="KAC29" i="28"/>
  <c r="KAB29" i="28"/>
  <c r="KAA29" i="28"/>
  <c r="JZZ29" i="28"/>
  <c r="JZY29" i="28"/>
  <c r="JZX29" i="28"/>
  <c r="JZW29" i="28"/>
  <c r="JZV29" i="28"/>
  <c r="JZU29" i="28"/>
  <c r="JZT29" i="28"/>
  <c r="JZS29" i="28"/>
  <c r="JZR29" i="28"/>
  <c r="JZQ29" i="28"/>
  <c r="JZP29" i="28"/>
  <c r="JZO29" i="28"/>
  <c r="JZN29" i="28"/>
  <c r="JZM29" i="28"/>
  <c r="JZL29" i="28"/>
  <c r="JZK29" i="28"/>
  <c r="JZJ29" i="28"/>
  <c r="JZI29" i="28"/>
  <c r="JZH29" i="28"/>
  <c r="JZG29" i="28"/>
  <c r="JZF29" i="28"/>
  <c r="JZE29" i="28"/>
  <c r="JZD29" i="28"/>
  <c r="JZC29" i="28"/>
  <c r="JZB29" i="28"/>
  <c r="JZA29" i="28"/>
  <c r="JYZ29" i="28"/>
  <c r="JYY29" i="28"/>
  <c r="JYX29" i="28"/>
  <c r="JYW29" i="28"/>
  <c r="JYV29" i="28"/>
  <c r="JYU29" i="28"/>
  <c r="JYT29" i="28"/>
  <c r="JYS29" i="28"/>
  <c r="JYR29" i="28"/>
  <c r="JYQ29" i="28"/>
  <c r="JYP29" i="28"/>
  <c r="JYO29" i="28"/>
  <c r="JYN29" i="28"/>
  <c r="JYM29" i="28"/>
  <c r="JYL29" i="28"/>
  <c r="JYK29" i="28"/>
  <c r="JYJ29" i="28"/>
  <c r="JYI29" i="28"/>
  <c r="JYH29" i="28"/>
  <c r="JYG29" i="28"/>
  <c r="JYF29" i="28"/>
  <c r="JYE29" i="28"/>
  <c r="JYD29" i="28"/>
  <c r="JYC29" i="28"/>
  <c r="JYB29" i="28"/>
  <c r="JYA29" i="28"/>
  <c r="JXZ29" i="28"/>
  <c r="JXY29" i="28"/>
  <c r="JXX29" i="28"/>
  <c r="JXW29" i="28"/>
  <c r="JXV29" i="28"/>
  <c r="JXU29" i="28"/>
  <c r="JXT29" i="28"/>
  <c r="JXS29" i="28"/>
  <c r="JXR29" i="28"/>
  <c r="JXQ29" i="28"/>
  <c r="JXP29" i="28"/>
  <c r="JXO29" i="28"/>
  <c r="JXN29" i="28"/>
  <c r="JXM29" i="28"/>
  <c r="JXL29" i="28"/>
  <c r="JXK29" i="28"/>
  <c r="JXJ29" i="28"/>
  <c r="JXI29" i="28"/>
  <c r="JXH29" i="28"/>
  <c r="JXG29" i="28"/>
  <c r="JXF29" i="28"/>
  <c r="JXE29" i="28"/>
  <c r="JXD29" i="28"/>
  <c r="JXC29" i="28"/>
  <c r="JXB29" i="28"/>
  <c r="JXA29" i="28"/>
  <c r="JWZ29" i="28"/>
  <c r="JWY29" i="28"/>
  <c r="JWX29" i="28"/>
  <c r="JWW29" i="28"/>
  <c r="JWV29" i="28"/>
  <c r="JWU29" i="28"/>
  <c r="JWT29" i="28"/>
  <c r="JWS29" i="28"/>
  <c r="JWR29" i="28"/>
  <c r="JWQ29" i="28"/>
  <c r="JWP29" i="28"/>
  <c r="JWO29" i="28"/>
  <c r="JWN29" i="28"/>
  <c r="JWM29" i="28"/>
  <c r="JWL29" i="28"/>
  <c r="JWK29" i="28"/>
  <c r="JWJ29" i="28"/>
  <c r="JWI29" i="28"/>
  <c r="JWH29" i="28"/>
  <c r="JWG29" i="28"/>
  <c r="JWF29" i="28"/>
  <c r="JWE29" i="28"/>
  <c r="JWD29" i="28"/>
  <c r="JWC29" i="28"/>
  <c r="JWB29" i="28"/>
  <c r="JWA29" i="28"/>
  <c r="JVZ29" i="28"/>
  <c r="JVY29" i="28"/>
  <c r="JVX29" i="28"/>
  <c r="JVW29" i="28"/>
  <c r="JVV29" i="28"/>
  <c r="JVU29" i="28"/>
  <c r="JVT29" i="28"/>
  <c r="JVS29" i="28"/>
  <c r="JVR29" i="28"/>
  <c r="JVQ29" i="28"/>
  <c r="JVP29" i="28"/>
  <c r="JVO29" i="28"/>
  <c r="JVN29" i="28"/>
  <c r="JVM29" i="28"/>
  <c r="JVL29" i="28"/>
  <c r="JVK29" i="28"/>
  <c r="JVJ29" i="28"/>
  <c r="JVI29" i="28"/>
  <c r="JVH29" i="28"/>
  <c r="JVG29" i="28"/>
  <c r="JVF29" i="28"/>
  <c r="JVE29" i="28"/>
  <c r="JVD29" i="28"/>
  <c r="JVC29" i="28"/>
  <c r="JVB29" i="28"/>
  <c r="JVA29" i="28"/>
  <c r="JUZ29" i="28"/>
  <c r="JUY29" i="28"/>
  <c r="JUX29" i="28"/>
  <c r="JUW29" i="28"/>
  <c r="JUV29" i="28"/>
  <c r="JUU29" i="28"/>
  <c r="JUT29" i="28"/>
  <c r="JUS29" i="28"/>
  <c r="JUR29" i="28"/>
  <c r="JUQ29" i="28"/>
  <c r="JUP29" i="28"/>
  <c r="JUO29" i="28"/>
  <c r="JUN29" i="28"/>
  <c r="JUM29" i="28"/>
  <c r="JUL29" i="28"/>
  <c r="JUK29" i="28"/>
  <c r="JUJ29" i="28"/>
  <c r="JUI29" i="28"/>
  <c r="JUH29" i="28"/>
  <c r="JUG29" i="28"/>
  <c r="JUF29" i="28"/>
  <c r="JUE29" i="28"/>
  <c r="JUD29" i="28"/>
  <c r="JUC29" i="28"/>
  <c r="JUB29" i="28"/>
  <c r="JUA29" i="28"/>
  <c r="JTZ29" i="28"/>
  <c r="JTY29" i="28"/>
  <c r="JTX29" i="28"/>
  <c r="JTW29" i="28"/>
  <c r="JTV29" i="28"/>
  <c r="JTU29" i="28"/>
  <c r="JTT29" i="28"/>
  <c r="JTS29" i="28"/>
  <c r="JTR29" i="28"/>
  <c r="JTQ29" i="28"/>
  <c r="JTP29" i="28"/>
  <c r="JTO29" i="28"/>
  <c r="JTN29" i="28"/>
  <c r="JTM29" i="28"/>
  <c r="JTL29" i="28"/>
  <c r="JTK29" i="28"/>
  <c r="JTJ29" i="28"/>
  <c r="JTI29" i="28"/>
  <c r="JTH29" i="28"/>
  <c r="JTG29" i="28"/>
  <c r="JTF29" i="28"/>
  <c r="JTE29" i="28"/>
  <c r="JTD29" i="28"/>
  <c r="JTC29" i="28"/>
  <c r="JTB29" i="28"/>
  <c r="JTA29" i="28"/>
  <c r="JSZ29" i="28"/>
  <c r="JSY29" i="28"/>
  <c r="JSX29" i="28"/>
  <c r="JSW29" i="28"/>
  <c r="JSV29" i="28"/>
  <c r="JSU29" i="28"/>
  <c r="JST29" i="28"/>
  <c r="JSS29" i="28"/>
  <c r="JSR29" i="28"/>
  <c r="JSQ29" i="28"/>
  <c r="JSP29" i="28"/>
  <c r="JSO29" i="28"/>
  <c r="JSN29" i="28"/>
  <c r="JSM29" i="28"/>
  <c r="JSL29" i="28"/>
  <c r="JSK29" i="28"/>
  <c r="JSJ29" i="28"/>
  <c r="JSI29" i="28"/>
  <c r="JSH29" i="28"/>
  <c r="JSG29" i="28"/>
  <c r="JSF29" i="28"/>
  <c r="JSE29" i="28"/>
  <c r="JSD29" i="28"/>
  <c r="JSC29" i="28"/>
  <c r="JSB29" i="28"/>
  <c r="JSA29" i="28"/>
  <c r="JRZ29" i="28"/>
  <c r="JRY29" i="28"/>
  <c r="JRX29" i="28"/>
  <c r="JRW29" i="28"/>
  <c r="JRV29" i="28"/>
  <c r="JRU29" i="28"/>
  <c r="JRT29" i="28"/>
  <c r="JRS29" i="28"/>
  <c r="JRR29" i="28"/>
  <c r="JRQ29" i="28"/>
  <c r="JRP29" i="28"/>
  <c r="JRO29" i="28"/>
  <c r="JRN29" i="28"/>
  <c r="JRM29" i="28"/>
  <c r="JRL29" i="28"/>
  <c r="JRK29" i="28"/>
  <c r="JRJ29" i="28"/>
  <c r="JRI29" i="28"/>
  <c r="JRH29" i="28"/>
  <c r="JRG29" i="28"/>
  <c r="JRF29" i="28"/>
  <c r="JRE29" i="28"/>
  <c r="JRD29" i="28"/>
  <c r="JRC29" i="28"/>
  <c r="JRB29" i="28"/>
  <c r="JRA29" i="28"/>
  <c r="JQZ29" i="28"/>
  <c r="JQY29" i="28"/>
  <c r="JQX29" i="28"/>
  <c r="JQW29" i="28"/>
  <c r="JQV29" i="28"/>
  <c r="JQU29" i="28"/>
  <c r="JQT29" i="28"/>
  <c r="JQS29" i="28"/>
  <c r="JQR29" i="28"/>
  <c r="JQQ29" i="28"/>
  <c r="JQP29" i="28"/>
  <c r="JQO29" i="28"/>
  <c r="JQN29" i="28"/>
  <c r="JQM29" i="28"/>
  <c r="JQL29" i="28"/>
  <c r="JQK29" i="28"/>
  <c r="JQJ29" i="28"/>
  <c r="JQI29" i="28"/>
  <c r="JQH29" i="28"/>
  <c r="JQG29" i="28"/>
  <c r="JQF29" i="28"/>
  <c r="JQE29" i="28"/>
  <c r="JQD29" i="28"/>
  <c r="JQC29" i="28"/>
  <c r="JQB29" i="28"/>
  <c r="JQA29" i="28"/>
  <c r="JPZ29" i="28"/>
  <c r="JPY29" i="28"/>
  <c r="JPX29" i="28"/>
  <c r="JPW29" i="28"/>
  <c r="JPV29" i="28"/>
  <c r="JPU29" i="28"/>
  <c r="JPT29" i="28"/>
  <c r="JPS29" i="28"/>
  <c r="JPR29" i="28"/>
  <c r="JPQ29" i="28"/>
  <c r="JPP29" i="28"/>
  <c r="JPO29" i="28"/>
  <c r="JPN29" i="28"/>
  <c r="JPM29" i="28"/>
  <c r="JPL29" i="28"/>
  <c r="JPK29" i="28"/>
  <c r="JPJ29" i="28"/>
  <c r="JPI29" i="28"/>
  <c r="JPH29" i="28"/>
  <c r="JPG29" i="28"/>
  <c r="JPF29" i="28"/>
  <c r="JPE29" i="28"/>
  <c r="JPD29" i="28"/>
  <c r="JPC29" i="28"/>
  <c r="JPB29" i="28"/>
  <c r="JPA29" i="28"/>
  <c r="JOZ29" i="28"/>
  <c r="JOY29" i="28"/>
  <c r="JOX29" i="28"/>
  <c r="JOW29" i="28"/>
  <c r="JOV29" i="28"/>
  <c r="JOU29" i="28"/>
  <c r="JOT29" i="28"/>
  <c r="JOS29" i="28"/>
  <c r="JOR29" i="28"/>
  <c r="JOQ29" i="28"/>
  <c r="JOP29" i="28"/>
  <c r="JOO29" i="28"/>
  <c r="JON29" i="28"/>
  <c r="JOM29" i="28"/>
  <c r="JOL29" i="28"/>
  <c r="JOK29" i="28"/>
  <c r="JOJ29" i="28"/>
  <c r="JOI29" i="28"/>
  <c r="JOH29" i="28"/>
  <c r="JOG29" i="28"/>
  <c r="JOF29" i="28"/>
  <c r="JOE29" i="28"/>
  <c r="JOD29" i="28"/>
  <c r="JOC29" i="28"/>
  <c r="JOB29" i="28"/>
  <c r="JOA29" i="28"/>
  <c r="JNZ29" i="28"/>
  <c r="JNY29" i="28"/>
  <c r="JNX29" i="28"/>
  <c r="JNW29" i="28"/>
  <c r="JNV29" i="28"/>
  <c r="JNU29" i="28"/>
  <c r="JNT29" i="28"/>
  <c r="JNS29" i="28"/>
  <c r="JNR29" i="28"/>
  <c r="JNQ29" i="28"/>
  <c r="JNP29" i="28"/>
  <c r="JNO29" i="28"/>
  <c r="JNN29" i="28"/>
  <c r="JNM29" i="28"/>
  <c r="JNL29" i="28"/>
  <c r="JNK29" i="28"/>
  <c r="JNJ29" i="28"/>
  <c r="JNI29" i="28"/>
  <c r="JNH29" i="28"/>
  <c r="JNG29" i="28"/>
  <c r="JNF29" i="28"/>
  <c r="JNE29" i="28"/>
  <c r="JND29" i="28"/>
  <c r="JNC29" i="28"/>
  <c r="JNB29" i="28"/>
  <c r="JNA29" i="28"/>
  <c r="JMZ29" i="28"/>
  <c r="JMY29" i="28"/>
  <c r="JMX29" i="28"/>
  <c r="JMW29" i="28"/>
  <c r="JMV29" i="28"/>
  <c r="JMU29" i="28"/>
  <c r="JMT29" i="28"/>
  <c r="JMS29" i="28"/>
  <c r="JMR29" i="28"/>
  <c r="JMQ29" i="28"/>
  <c r="JMP29" i="28"/>
  <c r="JMO29" i="28"/>
  <c r="JMN29" i="28"/>
  <c r="JMM29" i="28"/>
  <c r="JML29" i="28"/>
  <c r="JMK29" i="28"/>
  <c r="JMJ29" i="28"/>
  <c r="JMI29" i="28"/>
  <c r="JMH29" i="28"/>
  <c r="JMG29" i="28"/>
  <c r="JMF29" i="28"/>
  <c r="JME29" i="28"/>
  <c r="JMD29" i="28"/>
  <c r="JMC29" i="28"/>
  <c r="JMB29" i="28"/>
  <c r="JMA29" i="28"/>
  <c r="JLZ29" i="28"/>
  <c r="JLY29" i="28"/>
  <c r="JLX29" i="28"/>
  <c r="JLW29" i="28"/>
  <c r="JLV29" i="28"/>
  <c r="JLU29" i="28"/>
  <c r="JLT29" i="28"/>
  <c r="JLS29" i="28"/>
  <c r="JLR29" i="28"/>
  <c r="JLQ29" i="28"/>
  <c r="JLP29" i="28"/>
  <c r="JLO29" i="28"/>
  <c r="JLN29" i="28"/>
  <c r="JLM29" i="28"/>
  <c r="JLL29" i="28"/>
  <c r="JLK29" i="28"/>
  <c r="JLJ29" i="28"/>
  <c r="JLI29" i="28"/>
  <c r="JLH29" i="28"/>
  <c r="JLG29" i="28"/>
  <c r="JLF29" i="28"/>
  <c r="JLE29" i="28"/>
  <c r="JLD29" i="28"/>
  <c r="JLC29" i="28"/>
  <c r="JLB29" i="28"/>
  <c r="JLA29" i="28"/>
  <c r="JKZ29" i="28"/>
  <c r="JKY29" i="28"/>
  <c r="JKX29" i="28"/>
  <c r="JKW29" i="28"/>
  <c r="JKV29" i="28"/>
  <c r="JKU29" i="28"/>
  <c r="JKT29" i="28"/>
  <c r="JKS29" i="28"/>
  <c r="JKR29" i="28"/>
  <c r="JKQ29" i="28"/>
  <c r="JKP29" i="28"/>
  <c r="JKO29" i="28"/>
  <c r="JKN29" i="28"/>
  <c r="JKM29" i="28"/>
  <c r="JKL29" i="28"/>
  <c r="JKK29" i="28"/>
  <c r="JKJ29" i="28"/>
  <c r="JKI29" i="28"/>
  <c r="JKH29" i="28"/>
  <c r="JKG29" i="28"/>
  <c r="JKF29" i="28"/>
  <c r="JKE29" i="28"/>
  <c r="JKD29" i="28"/>
  <c r="JKC29" i="28"/>
  <c r="JKB29" i="28"/>
  <c r="JKA29" i="28"/>
  <c r="JJZ29" i="28"/>
  <c r="JJY29" i="28"/>
  <c r="JJX29" i="28"/>
  <c r="JJW29" i="28"/>
  <c r="JJV29" i="28"/>
  <c r="JJU29" i="28"/>
  <c r="JJT29" i="28"/>
  <c r="JJS29" i="28"/>
  <c r="JJR29" i="28"/>
  <c r="JJQ29" i="28"/>
  <c r="JJP29" i="28"/>
  <c r="JJO29" i="28"/>
  <c r="JJN29" i="28"/>
  <c r="JJM29" i="28"/>
  <c r="JJL29" i="28"/>
  <c r="JJK29" i="28"/>
  <c r="JJJ29" i="28"/>
  <c r="JJI29" i="28"/>
  <c r="JJH29" i="28"/>
  <c r="JJG29" i="28"/>
  <c r="JJF29" i="28"/>
  <c r="JJE29" i="28"/>
  <c r="JJD29" i="28"/>
  <c r="JJC29" i="28"/>
  <c r="JJB29" i="28"/>
  <c r="JJA29" i="28"/>
  <c r="JIZ29" i="28"/>
  <c r="JIY29" i="28"/>
  <c r="JIX29" i="28"/>
  <c r="JIW29" i="28"/>
  <c r="JIV29" i="28"/>
  <c r="JIU29" i="28"/>
  <c r="JIT29" i="28"/>
  <c r="JIS29" i="28"/>
  <c r="JIR29" i="28"/>
  <c r="JIQ29" i="28"/>
  <c r="JIP29" i="28"/>
  <c r="JIO29" i="28"/>
  <c r="JIN29" i="28"/>
  <c r="JIM29" i="28"/>
  <c r="JIL29" i="28"/>
  <c r="JIK29" i="28"/>
  <c r="JIJ29" i="28"/>
  <c r="JII29" i="28"/>
  <c r="JIH29" i="28"/>
  <c r="JIG29" i="28"/>
  <c r="JIF29" i="28"/>
  <c r="JIE29" i="28"/>
  <c r="JID29" i="28"/>
  <c r="JIC29" i="28"/>
  <c r="JIB29" i="28"/>
  <c r="JIA29" i="28"/>
  <c r="JHZ29" i="28"/>
  <c r="JHY29" i="28"/>
  <c r="JHX29" i="28"/>
  <c r="JHW29" i="28"/>
  <c r="JHV29" i="28"/>
  <c r="JHU29" i="28"/>
  <c r="JHT29" i="28"/>
  <c r="JHS29" i="28"/>
  <c r="JHR29" i="28"/>
  <c r="JHQ29" i="28"/>
  <c r="JHP29" i="28"/>
  <c r="JHO29" i="28"/>
  <c r="JHN29" i="28"/>
  <c r="JHM29" i="28"/>
  <c r="JHL29" i="28"/>
  <c r="JHK29" i="28"/>
  <c r="JHJ29" i="28"/>
  <c r="JHI29" i="28"/>
  <c r="JHH29" i="28"/>
  <c r="JHG29" i="28"/>
  <c r="JHF29" i="28"/>
  <c r="JHE29" i="28"/>
  <c r="JHD29" i="28"/>
  <c r="JHC29" i="28"/>
  <c r="JHB29" i="28"/>
  <c r="JHA29" i="28"/>
  <c r="JGZ29" i="28"/>
  <c r="JGY29" i="28"/>
  <c r="JGX29" i="28"/>
  <c r="JGW29" i="28"/>
  <c r="JGV29" i="28"/>
  <c r="JGU29" i="28"/>
  <c r="JGT29" i="28"/>
  <c r="JGS29" i="28"/>
  <c r="JGR29" i="28"/>
  <c r="JGQ29" i="28"/>
  <c r="JGP29" i="28"/>
  <c r="JGO29" i="28"/>
  <c r="JGN29" i="28"/>
  <c r="JGM29" i="28"/>
  <c r="JGL29" i="28"/>
  <c r="JGK29" i="28"/>
  <c r="JGJ29" i="28"/>
  <c r="JGI29" i="28"/>
  <c r="JGH29" i="28"/>
  <c r="JGG29" i="28"/>
  <c r="JGF29" i="28"/>
  <c r="JGE29" i="28"/>
  <c r="JGD29" i="28"/>
  <c r="JGC29" i="28"/>
  <c r="JGB29" i="28"/>
  <c r="JGA29" i="28"/>
  <c r="JFZ29" i="28"/>
  <c r="JFY29" i="28"/>
  <c r="JFX29" i="28"/>
  <c r="JFW29" i="28"/>
  <c r="JFV29" i="28"/>
  <c r="JFU29" i="28"/>
  <c r="JFT29" i="28"/>
  <c r="JFS29" i="28"/>
  <c r="JFR29" i="28"/>
  <c r="JFQ29" i="28"/>
  <c r="JFP29" i="28"/>
  <c r="JFO29" i="28"/>
  <c r="JFN29" i="28"/>
  <c r="JFM29" i="28"/>
  <c r="JFL29" i="28"/>
  <c r="JFK29" i="28"/>
  <c r="JFJ29" i="28"/>
  <c r="JFI29" i="28"/>
  <c r="JFH29" i="28"/>
  <c r="JFG29" i="28"/>
  <c r="JFF29" i="28"/>
  <c r="JFE29" i="28"/>
  <c r="JFD29" i="28"/>
  <c r="JFC29" i="28"/>
  <c r="JFB29" i="28"/>
  <c r="JFA29" i="28"/>
  <c r="JEZ29" i="28"/>
  <c r="JEY29" i="28"/>
  <c r="JEX29" i="28"/>
  <c r="JEW29" i="28"/>
  <c r="JEV29" i="28"/>
  <c r="JEU29" i="28"/>
  <c r="JET29" i="28"/>
  <c r="JES29" i="28"/>
  <c r="JER29" i="28"/>
  <c r="JEQ29" i="28"/>
  <c r="JEP29" i="28"/>
  <c r="JEO29" i="28"/>
  <c r="JEN29" i="28"/>
  <c r="JEM29" i="28"/>
  <c r="JEL29" i="28"/>
  <c r="JEK29" i="28"/>
  <c r="JEJ29" i="28"/>
  <c r="JEI29" i="28"/>
  <c r="JEH29" i="28"/>
  <c r="JEG29" i="28"/>
  <c r="JEF29" i="28"/>
  <c r="JEE29" i="28"/>
  <c r="JED29" i="28"/>
  <c r="JEC29" i="28"/>
  <c r="JEB29" i="28"/>
  <c r="JEA29" i="28"/>
  <c r="JDZ29" i="28"/>
  <c r="JDY29" i="28"/>
  <c r="JDX29" i="28"/>
  <c r="JDW29" i="28"/>
  <c r="JDV29" i="28"/>
  <c r="JDU29" i="28"/>
  <c r="JDT29" i="28"/>
  <c r="JDS29" i="28"/>
  <c r="JDR29" i="28"/>
  <c r="JDQ29" i="28"/>
  <c r="JDP29" i="28"/>
  <c r="JDO29" i="28"/>
  <c r="JDN29" i="28"/>
  <c r="JDM29" i="28"/>
  <c r="JDL29" i="28"/>
  <c r="JDK29" i="28"/>
  <c r="JDJ29" i="28"/>
  <c r="JDI29" i="28"/>
  <c r="JDH29" i="28"/>
  <c r="JDG29" i="28"/>
  <c r="JDF29" i="28"/>
  <c r="JDE29" i="28"/>
  <c r="JDD29" i="28"/>
  <c r="JDC29" i="28"/>
  <c r="JDB29" i="28"/>
  <c r="JDA29" i="28"/>
  <c r="JCZ29" i="28"/>
  <c r="JCY29" i="28"/>
  <c r="JCX29" i="28"/>
  <c r="JCW29" i="28"/>
  <c r="JCV29" i="28"/>
  <c r="JCU29" i="28"/>
  <c r="JCT29" i="28"/>
  <c r="JCS29" i="28"/>
  <c r="JCR29" i="28"/>
  <c r="JCQ29" i="28"/>
  <c r="JCP29" i="28"/>
  <c r="JCO29" i="28"/>
  <c r="JCN29" i="28"/>
  <c r="JCM29" i="28"/>
  <c r="JCL29" i="28"/>
  <c r="JCK29" i="28"/>
  <c r="JCJ29" i="28"/>
  <c r="JCI29" i="28"/>
  <c r="JCH29" i="28"/>
  <c r="JCG29" i="28"/>
  <c r="JCF29" i="28"/>
  <c r="JCE29" i="28"/>
  <c r="JCD29" i="28"/>
  <c r="JCC29" i="28"/>
  <c r="JCB29" i="28"/>
  <c r="JCA29" i="28"/>
  <c r="JBZ29" i="28"/>
  <c r="JBY29" i="28"/>
  <c r="JBX29" i="28"/>
  <c r="JBW29" i="28"/>
  <c r="JBV29" i="28"/>
  <c r="JBU29" i="28"/>
  <c r="JBT29" i="28"/>
  <c r="JBS29" i="28"/>
  <c r="JBR29" i="28"/>
  <c r="JBQ29" i="28"/>
  <c r="JBP29" i="28"/>
  <c r="JBO29" i="28"/>
  <c r="JBN29" i="28"/>
  <c r="JBM29" i="28"/>
  <c r="JBL29" i="28"/>
  <c r="JBK29" i="28"/>
  <c r="JBJ29" i="28"/>
  <c r="JBI29" i="28"/>
  <c r="JBH29" i="28"/>
  <c r="JBG29" i="28"/>
  <c r="JBF29" i="28"/>
  <c r="JBE29" i="28"/>
  <c r="JBD29" i="28"/>
  <c r="JBC29" i="28"/>
  <c r="JBB29" i="28"/>
  <c r="JBA29" i="28"/>
  <c r="JAZ29" i="28"/>
  <c r="JAY29" i="28"/>
  <c r="JAX29" i="28"/>
  <c r="JAW29" i="28"/>
  <c r="JAV29" i="28"/>
  <c r="JAU29" i="28"/>
  <c r="JAT29" i="28"/>
  <c r="JAS29" i="28"/>
  <c r="JAR29" i="28"/>
  <c r="JAQ29" i="28"/>
  <c r="JAP29" i="28"/>
  <c r="JAO29" i="28"/>
  <c r="JAN29" i="28"/>
  <c r="JAM29" i="28"/>
  <c r="JAL29" i="28"/>
  <c r="JAK29" i="28"/>
  <c r="JAJ29" i="28"/>
  <c r="JAI29" i="28"/>
  <c r="JAH29" i="28"/>
  <c r="JAG29" i="28"/>
  <c r="JAF29" i="28"/>
  <c r="JAE29" i="28"/>
  <c r="JAD29" i="28"/>
  <c r="JAC29" i="28"/>
  <c r="JAB29" i="28"/>
  <c r="JAA29" i="28"/>
  <c r="IZZ29" i="28"/>
  <c r="IZY29" i="28"/>
  <c r="IZX29" i="28"/>
  <c r="IZW29" i="28"/>
  <c r="IZV29" i="28"/>
  <c r="IZU29" i="28"/>
  <c r="IZT29" i="28"/>
  <c r="IZS29" i="28"/>
  <c r="IZR29" i="28"/>
  <c r="IZQ29" i="28"/>
  <c r="IZP29" i="28"/>
  <c r="IZO29" i="28"/>
  <c r="IZN29" i="28"/>
  <c r="IZM29" i="28"/>
  <c r="IZL29" i="28"/>
  <c r="IZK29" i="28"/>
  <c r="IZJ29" i="28"/>
  <c r="IZI29" i="28"/>
  <c r="IZH29" i="28"/>
  <c r="IZG29" i="28"/>
  <c r="IZF29" i="28"/>
  <c r="IZE29" i="28"/>
  <c r="IZD29" i="28"/>
  <c r="IZC29" i="28"/>
  <c r="IZB29" i="28"/>
  <c r="IZA29" i="28"/>
  <c r="IYZ29" i="28"/>
  <c r="IYY29" i="28"/>
  <c r="IYX29" i="28"/>
  <c r="IYW29" i="28"/>
  <c r="IYV29" i="28"/>
  <c r="IYU29" i="28"/>
  <c r="IYT29" i="28"/>
  <c r="IYS29" i="28"/>
  <c r="IYR29" i="28"/>
  <c r="IYQ29" i="28"/>
  <c r="IYP29" i="28"/>
  <c r="IYO29" i="28"/>
  <c r="IYN29" i="28"/>
  <c r="IYM29" i="28"/>
  <c r="IYL29" i="28"/>
  <c r="IYK29" i="28"/>
  <c r="IYJ29" i="28"/>
  <c r="IYI29" i="28"/>
  <c r="IYH29" i="28"/>
  <c r="IYG29" i="28"/>
  <c r="IYF29" i="28"/>
  <c r="IYE29" i="28"/>
  <c r="IYD29" i="28"/>
  <c r="IYC29" i="28"/>
  <c r="IYB29" i="28"/>
  <c r="IYA29" i="28"/>
  <c r="IXZ29" i="28"/>
  <c r="IXY29" i="28"/>
  <c r="IXX29" i="28"/>
  <c r="IXW29" i="28"/>
  <c r="IXV29" i="28"/>
  <c r="IXU29" i="28"/>
  <c r="IXT29" i="28"/>
  <c r="IXS29" i="28"/>
  <c r="IXR29" i="28"/>
  <c r="IXQ29" i="28"/>
  <c r="IXP29" i="28"/>
  <c r="IXO29" i="28"/>
  <c r="IXN29" i="28"/>
  <c r="IXM29" i="28"/>
  <c r="IXL29" i="28"/>
  <c r="IXK29" i="28"/>
  <c r="IXJ29" i="28"/>
  <c r="IXI29" i="28"/>
  <c r="IXH29" i="28"/>
  <c r="IXG29" i="28"/>
  <c r="IXF29" i="28"/>
  <c r="IXE29" i="28"/>
  <c r="IXD29" i="28"/>
  <c r="IXC29" i="28"/>
  <c r="IXB29" i="28"/>
  <c r="IXA29" i="28"/>
  <c r="IWZ29" i="28"/>
  <c r="IWY29" i="28"/>
  <c r="IWX29" i="28"/>
  <c r="IWW29" i="28"/>
  <c r="IWV29" i="28"/>
  <c r="IWU29" i="28"/>
  <c r="IWT29" i="28"/>
  <c r="IWS29" i="28"/>
  <c r="IWR29" i="28"/>
  <c r="IWQ29" i="28"/>
  <c r="IWP29" i="28"/>
  <c r="IWO29" i="28"/>
  <c r="IWN29" i="28"/>
  <c r="IWM29" i="28"/>
  <c r="IWL29" i="28"/>
  <c r="IWK29" i="28"/>
  <c r="IWJ29" i="28"/>
  <c r="IWI29" i="28"/>
  <c r="IWH29" i="28"/>
  <c r="IWG29" i="28"/>
  <c r="IWF29" i="28"/>
  <c r="IWE29" i="28"/>
  <c r="IWD29" i="28"/>
  <c r="IWC29" i="28"/>
  <c r="IWB29" i="28"/>
  <c r="IWA29" i="28"/>
  <c r="IVZ29" i="28"/>
  <c r="IVY29" i="28"/>
  <c r="IVX29" i="28"/>
  <c r="IVW29" i="28"/>
  <c r="IVV29" i="28"/>
  <c r="IVU29" i="28"/>
  <c r="IVT29" i="28"/>
  <c r="IVS29" i="28"/>
  <c r="IVR29" i="28"/>
  <c r="IVQ29" i="28"/>
  <c r="IVP29" i="28"/>
  <c r="IVO29" i="28"/>
  <c r="IVN29" i="28"/>
  <c r="IVM29" i="28"/>
  <c r="IVL29" i="28"/>
  <c r="IVK29" i="28"/>
  <c r="IVJ29" i="28"/>
  <c r="IVI29" i="28"/>
  <c r="IVH29" i="28"/>
  <c r="IVG29" i="28"/>
  <c r="IVF29" i="28"/>
  <c r="IVE29" i="28"/>
  <c r="IVD29" i="28"/>
  <c r="IVC29" i="28"/>
  <c r="IVB29" i="28"/>
  <c r="IVA29" i="28"/>
  <c r="IUZ29" i="28"/>
  <c r="IUY29" i="28"/>
  <c r="IUX29" i="28"/>
  <c r="IUW29" i="28"/>
  <c r="IUV29" i="28"/>
  <c r="IUU29" i="28"/>
  <c r="IUT29" i="28"/>
  <c r="IUS29" i="28"/>
  <c r="IUR29" i="28"/>
  <c r="IUQ29" i="28"/>
  <c r="IUP29" i="28"/>
  <c r="IUO29" i="28"/>
  <c r="IUN29" i="28"/>
  <c r="IUM29" i="28"/>
  <c r="IUL29" i="28"/>
  <c r="IUK29" i="28"/>
  <c r="IUJ29" i="28"/>
  <c r="IUI29" i="28"/>
  <c r="IUH29" i="28"/>
  <c r="IUG29" i="28"/>
  <c r="IUF29" i="28"/>
  <c r="IUE29" i="28"/>
  <c r="IUD29" i="28"/>
  <c r="IUC29" i="28"/>
  <c r="IUB29" i="28"/>
  <c r="IUA29" i="28"/>
  <c r="ITZ29" i="28"/>
  <c r="ITY29" i="28"/>
  <c r="ITX29" i="28"/>
  <c r="ITW29" i="28"/>
  <c r="ITV29" i="28"/>
  <c r="ITU29" i="28"/>
  <c r="ITT29" i="28"/>
  <c r="ITS29" i="28"/>
  <c r="ITR29" i="28"/>
  <c r="ITQ29" i="28"/>
  <c r="ITP29" i="28"/>
  <c r="ITO29" i="28"/>
  <c r="ITN29" i="28"/>
  <c r="ITM29" i="28"/>
  <c r="ITL29" i="28"/>
  <c r="ITK29" i="28"/>
  <c r="ITJ29" i="28"/>
  <c r="ITI29" i="28"/>
  <c r="ITH29" i="28"/>
  <c r="ITG29" i="28"/>
  <c r="ITF29" i="28"/>
  <c r="ITE29" i="28"/>
  <c r="ITD29" i="28"/>
  <c r="ITC29" i="28"/>
  <c r="ITB29" i="28"/>
  <c r="ITA29" i="28"/>
  <c r="ISZ29" i="28"/>
  <c r="ISY29" i="28"/>
  <c r="ISX29" i="28"/>
  <c r="ISW29" i="28"/>
  <c r="ISV29" i="28"/>
  <c r="ISU29" i="28"/>
  <c r="IST29" i="28"/>
  <c r="ISS29" i="28"/>
  <c r="ISR29" i="28"/>
  <c r="ISQ29" i="28"/>
  <c r="ISP29" i="28"/>
  <c r="ISO29" i="28"/>
  <c r="ISN29" i="28"/>
  <c r="ISM29" i="28"/>
  <c r="ISL29" i="28"/>
  <c r="ISK29" i="28"/>
  <c r="ISJ29" i="28"/>
  <c r="ISI29" i="28"/>
  <c r="ISH29" i="28"/>
  <c r="ISG29" i="28"/>
  <c r="ISF29" i="28"/>
  <c r="ISE29" i="28"/>
  <c r="ISD29" i="28"/>
  <c r="ISC29" i="28"/>
  <c r="ISB29" i="28"/>
  <c r="ISA29" i="28"/>
  <c r="IRZ29" i="28"/>
  <c r="IRY29" i="28"/>
  <c r="IRX29" i="28"/>
  <c r="IRW29" i="28"/>
  <c r="IRV29" i="28"/>
  <c r="IRU29" i="28"/>
  <c r="IRT29" i="28"/>
  <c r="IRS29" i="28"/>
  <c r="IRR29" i="28"/>
  <c r="IRQ29" i="28"/>
  <c r="IRP29" i="28"/>
  <c r="IRO29" i="28"/>
  <c r="IRN29" i="28"/>
  <c r="IRM29" i="28"/>
  <c r="IRL29" i="28"/>
  <c r="IRK29" i="28"/>
  <c r="IRJ29" i="28"/>
  <c r="IRI29" i="28"/>
  <c r="IRH29" i="28"/>
  <c r="IRG29" i="28"/>
  <c r="IRF29" i="28"/>
  <c r="IRE29" i="28"/>
  <c r="IRD29" i="28"/>
  <c r="IRC29" i="28"/>
  <c r="IRB29" i="28"/>
  <c r="IRA29" i="28"/>
  <c r="IQZ29" i="28"/>
  <c r="IQY29" i="28"/>
  <c r="IQX29" i="28"/>
  <c r="IQW29" i="28"/>
  <c r="IQV29" i="28"/>
  <c r="IQU29" i="28"/>
  <c r="IQT29" i="28"/>
  <c r="IQS29" i="28"/>
  <c r="IQR29" i="28"/>
  <c r="IQQ29" i="28"/>
  <c r="IQP29" i="28"/>
  <c r="IQO29" i="28"/>
  <c r="IQN29" i="28"/>
  <c r="IQM29" i="28"/>
  <c r="IQL29" i="28"/>
  <c r="IQK29" i="28"/>
  <c r="IQJ29" i="28"/>
  <c r="IQI29" i="28"/>
  <c r="IQH29" i="28"/>
  <c r="IQG29" i="28"/>
  <c r="IQF29" i="28"/>
  <c r="IQE29" i="28"/>
  <c r="IQD29" i="28"/>
  <c r="IQC29" i="28"/>
  <c r="IQB29" i="28"/>
  <c r="IQA29" i="28"/>
  <c r="IPZ29" i="28"/>
  <c r="IPY29" i="28"/>
  <c r="IPX29" i="28"/>
  <c r="IPW29" i="28"/>
  <c r="IPV29" i="28"/>
  <c r="IPU29" i="28"/>
  <c r="IPT29" i="28"/>
  <c r="IPS29" i="28"/>
  <c r="IPR29" i="28"/>
  <c r="IPQ29" i="28"/>
  <c r="IPP29" i="28"/>
  <c r="IPO29" i="28"/>
  <c r="IPN29" i="28"/>
  <c r="IPM29" i="28"/>
  <c r="IPL29" i="28"/>
  <c r="IPK29" i="28"/>
  <c r="IPJ29" i="28"/>
  <c r="IPI29" i="28"/>
  <c r="IPH29" i="28"/>
  <c r="IPG29" i="28"/>
  <c r="IPF29" i="28"/>
  <c r="IPE29" i="28"/>
  <c r="IPD29" i="28"/>
  <c r="IPC29" i="28"/>
  <c r="IPB29" i="28"/>
  <c r="IPA29" i="28"/>
  <c r="IOZ29" i="28"/>
  <c r="IOY29" i="28"/>
  <c r="IOX29" i="28"/>
  <c r="IOW29" i="28"/>
  <c r="IOV29" i="28"/>
  <c r="IOU29" i="28"/>
  <c r="IOT29" i="28"/>
  <c r="IOS29" i="28"/>
  <c r="IOR29" i="28"/>
  <c r="IOQ29" i="28"/>
  <c r="IOP29" i="28"/>
  <c r="IOO29" i="28"/>
  <c r="ION29" i="28"/>
  <c r="IOM29" i="28"/>
  <c r="IOL29" i="28"/>
  <c r="IOK29" i="28"/>
  <c r="IOJ29" i="28"/>
  <c r="IOI29" i="28"/>
  <c r="IOH29" i="28"/>
  <c r="IOG29" i="28"/>
  <c r="IOF29" i="28"/>
  <c r="IOE29" i="28"/>
  <c r="IOD29" i="28"/>
  <c r="IOC29" i="28"/>
  <c r="IOB29" i="28"/>
  <c r="IOA29" i="28"/>
  <c r="INZ29" i="28"/>
  <c r="INY29" i="28"/>
  <c r="INX29" i="28"/>
  <c r="INW29" i="28"/>
  <c r="INV29" i="28"/>
  <c r="INU29" i="28"/>
  <c r="INT29" i="28"/>
  <c r="INS29" i="28"/>
  <c r="INR29" i="28"/>
  <c r="INQ29" i="28"/>
  <c r="INP29" i="28"/>
  <c r="INO29" i="28"/>
  <c r="INN29" i="28"/>
  <c r="INM29" i="28"/>
  <c r="INL29" i="28"/>
  <c r="INK29" i="28"/>
  <c r="INJ29" i="28"/>
  <c r="INI29" i="28"/>
  <c r="INH29" i="28"/>
  <c r="ING29" i="28"/>
  <c r="INF29" i="28"/>
  <c r="INE29" i="28"/>
  <c r="IND29" i="28"/>
  <c r="INC29" i="28"/>
  <c r="INB29" i="28"/>
  <c r="INA29" i="28"/>
  <c r="IMZ29" i="28"/>
  <c r="IMY29" i="28"/>
  <c r="IMX29" i="28"/>
  <c r="IMW29" i="28"/>
  <c r="IMV29" i="28"/>
  <c r="IMU29" i="28"/>
  <c r="IMT29" i="28"/>
  <c r="IMS29" i="28"/>
  <c r="IMR29" i="28"/>
  <c r="IMQ29" i="28"/>
  <c r="IMP29" i="28"/>
  <c r="IMO29" i="28"/>
  <c r="IMN29" i="28"/>
  <c r="IMM29" i="28"/>
  <c r="IML29" i="28"/>
  <c r="IMK29" i="28"/>
  <c r="IMJ29" i="28"/>
  <c r="IMI29" i="28"/>
  <c r="IMH29" i="28"/>
  <c r="IMG29" i="28"/>
  <c r="IMF29" i="28"/>
  <c r="IME29" i="28"/>
  <c r="IMD29" i="28"/>
  <c r="IMC29" i="28"/>
  <c r="IMB29" i="28"/>
  <c r="IMA29" i="28"/>
  <c r="ILZ29" i="28"/>
  <c r="ILY29" i="28"/>
  <c r="ILX29" i="28"/>
  <c r="ILW29" i="28"/>
  <c r="ILV29" i="28"/>
  <c r="ILU29" i="28"/>
  <c r="ILT29" i="28"/>
  <c r="ILS29" i="28"/>
  <c r="ILR29" i="28"/>
  <c r="ILQ29" i="28"/>
  <c r="ILP29" i="28"/>
  <c r="ILO29" i="28"/>
  <c r="ILN29" i="28"/>
  <c r="ILM29" i="28"/>
  <c r="ILL29" i="28"/>
  <c r="ILK29" i="28"/>
  <c r="ILJ29" i="28"/>
  <c r="ILI29" i="28"/>
  <c r="ILH29" i="28"/>
  <c r="ILG29" i="28"/>
  <c r="ILF29" i="28"/>
  <c r="ILE29" i="28"/>
  <c r="ILD29" i="28"/>
  <c r="ILC29" i="28"/>
  <c r="ILB29" i="28"/>
  <c r="ILA29" i="28"/>
  <c r="IKZ29" i="28"/>
  <c r="IKY29" i="28"/>
  <c r="IKX29" i="28"/>
  <c r="IKW29" i="28"/>
  <c r="IKV29" i="28"/>
  <c r="IKU29" i="28"/>
  <c r="IKT29" i="28"/>
  <c r="IKS29" i="28"/>
  <c r="IKR29" i="28"/>
  <c r="IKQ29" i="28"/>
  <c r="IKP29" i="28"/>
  <c r="IKO29" i="28"/>
  <c r="IKN29" i="28"/>
  <c r="IKM29" i="28"/>
  <c r="IKL29" i="28"/>
  <c r="IKK29" i="28"/>
  <c r="IKJ29" i="28"/>
  <c r="IKI29" i="28"/>
  <c r="IKH29" i="28"/>
  <c r="IKG29" i="28"/>
  <c r="IKF29" i="28"/>
  <c r="IKE29" i="28"/>
  <c r="IKD29" i="28"/>
  <c r="IKC29" i="28"/>
  <c r="IKB29" i="28"/>
  <c r="IKA29" i="28"/>
  <c r="IJZ29" i="28"/>
  <c r="IJY29" i="28"/>
  <c r="IJX29" i="28"/>
  <c r="IJW29" i="28"/>
  <c r="IJV29" i="28"/>
  <c r="IJU29" i="28"/>
  <c r="IJT29" i="28"/>
  <c r="IJS29" i="28"/>
  <c r="IJR29" i="28"/>
  <c r="IJQ29" i="28"/>
  <c r="IJP29" i="28"/>
  <c r="IJO29" i="28"/>
  <c r="IJN29" i="28"/>
  <c r="IJM29" i="28"/>
  <c r="IJL29" i="28"/>
  <c r="IJK29" i="28"/>
  <c r="IJJ29" i="28"/>
  <c r="IJI29" i="28"/>
  <c r="IJH29" i="28"/>
  <c r="IJG29" i="28"/>
  <c r="IJF29" i="28"/>
  <c r="IJE29" i="28"/>
  <c r="IJD29" i="28"/>
  <c r="IJC29" i="28"/>
  <c r="IJB29" i="28"/>
  <c r="IJA29" i="28"/>
  <c r="IIZ29" i="28"/>
  <c r="IIY29" i="28"/>
  <c r="IIX29" i="28"/>
  <c r="IIW29" i="28"/>
  <c r="IIV29" i="28"/>
  <c r="IIU29" i="28"/>
  <c r="IIT29" i="28"/>
  <c r="IIS29" i="28"/>
  <c r="IIR29" i="28"/>
  <c r="IIQ29" i="28"/>
  <c r="IIP29" i="28"/>
  <c r="IIO29" i="28"/>
  <c r="IIN29" i="28"/>
  <c r="IIM29" i="28"/>
  <c r="IIL29" i="28"/>
  <c r="IIK29" i="28"/>
  <c r="IIJ29" i="28"/>
  <c r="III29" i="28"/>
  <c r="IIH29" i="28"/>
  <c r="IIG29" i="28"/>
  <c r="IIF29" i="28"/>
  <c r="IIE29" i="28"/>
  <c r="IID29" i="28"/>
  <c r="IIC29" i="28"/>
  <c r="IIB29" i="28"/>
  <c r="IIA29" i="28"/>
  <c r="IHZ29" i="28"/>
  <c r="IHY29" i="28"/>
  <c r="IHX29" i="28"/>
  <c r="IHW29" i="28"/>
  <c r="IHV29" i="28"/>
  <c r="IHU29" i="28"/>
  <c r="IHT29" i="28"/>
  <c r="IHS29" i="28"/>
  <c r="IHR29" i="28"/>
  <c r="IHQ29" i="28"/>
  <c r="IHP29" i="28"/>
  <c r="IHO29" i="28"/>
  <c r="IHN29" i="28"/>
  <c r="IHM29" i="28"/>
  <c r="IHL29" i="28"/>
  <c r="IHK29" i="28"/>
  <c r="IHJ29" i="28"/>
  <c r="IHI29" i="28"/>
  <c r="IHH29" i="28"/>
  <c r="IHG29" i="28"/>
  <c r="IHF29" i="28"/>
  <c r="IHE29" i="28"/>
  <c r="IHD29" i="28"/>
  <c r="IHC29" i="28"/>
  <c r="IHB29" i="28"/>
  <c r="IHA29" i="28"/>
  <c r="IGZ29" i="28"/>
  <c r="IGY29" i="28"/>
  <c r="IGX29" i="28"/>
  <c r="IGW29" i="28"/>
  <c r="IGV29" i="28"/>
  <c r="IGU29" i="28"/>
  <c r="IGT29" i="28"/>
  <c r="IGS29" i="28"/>
  <c r="IGR29" i="28"/>
  <c r="IGQ29" i="28"/>
  <c r="IGP29" i="28"/>
  <c r="IGO29" i="28"/>
  <c r="IGN29" i="28"/>
  <c r="IGM29" i="28"/>
  <c r="IGL29" i="28"/>
  <c r="IGK29" i="28"/>
  <c r="IGJ29" i="28"/>
  <c r="IGI29" i="28"/>
  <c r="IGH29" i="28"/>
  <c r="IGG29" i="28"/>
  <c r="IGF29" i="28"/>
  <c r="IGE29" i="28"/>
  <c r="IGD29" i="28"/>
  <c r="IGC29" i="28"/>
  <c r="IGB29" i="28"/>
  <c r="IGA29" i="28"/>
  <c r="IFZ29" i="28"/>
  <c r="IFY29" i="28"/>
  <c r="IFX29" i="28"/>
  <c r="IFW29" i="28"/>
  <c r="IFV29" i="28"/>
  <c r="IFU29" i="28"/>
  <c r="IFT29" i="28"/>
  <c r="IFS29" i="28"/>
  <c r="IFR29" i="28"/>
  <c r="IFQ29" i="28"/>
  <c r="IFP29" i="28"/>
  <c r="IFO29" i="28"/>
  <c r="IFN29" i="28"/>
  <c r="IFM29" i="28"/>
  <c r="IFL29" i="28"/>
  <c r="IFK29" i="28"/>
  <c r="IFJ29" i="28"/>
  <c r="IFI29" i="28"/>
  <c r="IFH29" i="28"/>
  <c r="IFG29" i="28"/>
  <c r="IFF29" i="28"/>
  <c r="IFE29" i="28"/>
  <c r="IFD29" i="28"/>
  <c r="IFC29" i="28"/>
  <c r="IFB29" i="28"/>
  <c r="IFA29" i="28"/>
  <c r="IEZ29" i="28"/>
  <c r="IEY29" i="28"/>
  <c r="IEX29" i="28"/>
  <c r="IEW29" i="28"/>
  <c r="IEV29" i="28"/>
  <c r="IEU29" i="28"/>
  <c r="IET29" i="28"/>
  <c r="IES29" i="28"/>
  <c r="IER29" i="28"/>
  <c r="IEQ29" i="28"/>
  <c r="IEP29" i="28"/>
  <c r="IEO29" i="28"/>
  <c r="IEN29" i="28"/>
  <c r="IEM29" i="28"/>
  <c r="IEL29" i="28"/>
  <c r="IEK29" i="28"/>
  <c r="IEJ29" i="28"/>
  <c r="IEI29" i="28"/>
  <c r="IEH29" i="28"/>
  <c r="IEG29" i="28"/>
  <c r="IEF29" i="28"/>
  <c r="IEE29" i="28"/>
  <c r="IED29" i="28"/>
  <c r="IEC29" i="28"/>
  <c r="IEB29" i="28"/>
  <c r="IEA29" i="28"/>
  <c r="IDZ29" i="28"/>
  <c r="IDY29" i="28"/>
  <c r="IDX29" i="28"/>
  <c r="IDW29" i="28"/>
  <c r="IDV29" i="28"/>
  <c r="IDU29" i="28"/>
  <c r="IDT29" i="28"/>
  <c r="IDS29" i="28"/>
  <c r="IDR29" i="28"/>
  <c r="IDQ29" i="28"/>
  <c r="IDP29" i="28"/>
  <c r="IDO29" i="28"/>
  <c r="IDN29" i="28"/>
  <c r="IDM29" i="28"/>
  <c r="IDL29" i="28"/>
  <c r="IDK29" i="28"/>
  <c r="IDJ29" i="28"/>
  <c r="IDI29" i="28"/>
  <c r="IDH29" i="28"/>
  <c r="IDG29" i="28"/>
  <c r="IDF29" i="28"/>
  <c r="IDE29" i="28"/>
  <c r="IDD29" i="28"/>
  <c r="IDC29" i="28"/>
  <c r="IDB29" i="28"/>
  <c r="IDA29" i="28"/>
  <c r="ICZ29" i="28"/>
  <c r="ICY29" i="28"/>
  <c r="ICX29" i="28"/>
  <c r="ICW29" i="28"/>
  <c r="ICV29" i="28"/>
  <c r="ICU29" i="28"/>
  <c r="ICT29" i="28"/>
  <c r="ICS29" i="28"/>
  <c r="ICR29" i="28"/>
  <c r="ICQ29" i="28"/>
  <c r="ICP29" i="28"/>
  <c r="ICO29" i="28"/>
  <c r="ICN29" i="28"/>
  <c r="ICM29" i="28"/>
  <c r="ICL29" i="28"/>
  <c r="ICK29" i="28"/>
  <c r="ICJ29" i="28"/>
  <c r="ICI29" i="28"/>
  <c r="ICH29" i="28"/>
  <c r="ICG29" i="28"/>
  <c r="ICF29" i="28"/>
  <c r="ICE29" i="28"/>
  <c r="ICD29" i="28"/>
  <c r="ICC29" i="28"/>
  <c r="ICB29" i="28"/>
  <c r="ICA29" i="28"/>
  <c r="IBZ29" i="28"/>
  <c r="IBY29" i="28"/>
  <c r="IBX29" i="28"/>
  <c r="IBW29" i="28"/>
  <c r="IBV29" i="28"/>
  <c r="IBU29" i="28"/>
  <c r="IBT29" i="28"/>
  <c r="IBS29" i="28"/>
  <c r="IBR29" i="28"/>
  <c r="IBQ29" i="28"/>
  <c r="IBP29" i="28"/>
  <c r="IBO29" i="28"/>
  <c r="IBN29" i="28"/>
  <c r="IBM29" i="28"/>
  <c r="IBL29" i="28"/>
  <c r="IBK29" i="28"/>
  <c r="IBJ29" i="28"/>
  <c r="IBI29" i="28"/>
  <c r="IBH29" i="28"/>
  <c r="IBG29" i="28"/>
  <c r="IBF29" i="28"/>
  <c r="IBE29" i="28"/>
  <c r="IBD29" i="28"/>
  <c r="IBC29" i="28"/>
  <c r="IBB29" i="28"/>
  <c r="IBA29" i="28"/>
  <c r="IAZ29" i="28"/>
  <c r="IAY29" i="28"/>
  <c r="IAX29" i="28"/>
  <c r="IAW29" i="28"/>
  <c r="IAV29" i="28"/>
  <c r="IAU29" i="28"/>
  <c r="IAT29" i="28"/>
  <c r="IAS29" i="28"/>
  <c r="IAR29" i="28"/>
  <c r="IAQ29" i="28"/>
  <c r="IAP29" i="28"/>
  <c r="IAO29" i="28"/>
  <c r="IAN29" i="28"/>
  <c r="IAM29" i="28"/>
  <c r="IAL29" i="28"/>
  <c r="IAK29" i="28"/>
  <c r="IAJ29" i="28"/>
  <c r="IAI29" i="28"/>
  <c r="IAH29" i="28"/>
  <c r="IAG29" i="28"/>
  <c r="IAF29" i="28"/>
  <c r="IAE29" i="28"/>
  <c r="IAD29" i="28"/>
  <c r="IAC29" i="28"/>
  <c r="IAB29" i="28"/>
  <c r="IAA29" i="28"/>
  <c r="HZZ29" i="28"/>
  <c r="HZY29" i="28"/>
  <c r="HZX29" i="28"/>
  <c r="HZW29" i="28"/>
  <c r="HZV29" i="28"/>
  <c r="HZU29" i="28"/>
  <c r="HZT29" i="28"/>
  <c r="HZS29" i="28"/>
  <c r="HZR29" i="28"/>
  <c r="HZQ29" i="28"/>
  <c r="HZP29" i="28"/>
  <c r="HZO29" i="28"/>
  <c r="HZN29" i="28"/>
  <c r="HZM29" i="28"/>
  <c r="HZL29" i="28"/>
  <c r="HZK29" i="28"/>
  <c r="HZJ29" i="28"/>
  <c r="HZI29" i="28"/>
  <c r="HZH29" i="28"/>
  <c r="HZG29" i="28"/>
  <c r="HZF29" i="28"/>
  <c r="HZE29" i="28"/>
  <c r="HZD29" i="28"/>
  <c r="HZC29" i="28"/>
  <c r="HZB29" i="28"/>
  <c r="HZA29" i="28"/>
  <c r="HYZ29" i="28"/>
  <c r="HYY29" i="28"/>
  <c r="HYX29" i="28"/>
  <c r="HYW29" i="28"/>
  <c r="HYV29" i="28"/>
  <c r="HYU29" i="28"/>
  <c r="HYT29" i="28"/>
  <c r="HYS29" i="28"/>
  <c r="HYR29" i="28"/>
  <c r="HYQ29" i="28"/>
  <c r="HYP29" i="28"/>
  <c r="HYO29" i="28"/>
  <c r="HYN29" i="28"/>
  <c r="HYM29" i="28"/>
  <c r="HYL29" i="28"/>
  <c r="HYK29" i="28"/>
  <c r="HYJ29" i="28"/>
  <c r="HYI29" i="28"/>
  <c r="HYH29" i="28"/>
  <c r="HYG29" i="28"/>
  <c r="HYF29" i="28"/>
  <c r="HYE29" i="28"/>
  <c r="HYD29" i="28"/>
  <c r="HYC29" i="28"/>
  <c r="HYB29" i="28"/>
  <c r="HYA29" i="28"/>
  <c r="HXZ29" i="28"/>
  <c r="HXY29" i="28"/>
  <c r="HXX29" i="28"/>
  <c r="HXW29" i="28"/>
  <c r="HXV29" i="28"/>
  <c r="HXU29" i="28"/>
  <c r="HXT29" i="28"/>
  <c r="HXS29" i="28"/>
  <c r="HXR29" i="28"/>
  <c r="HXQ29" i="28"/>
  <c r="HXP29" i="28"/>
  <c r="HXO29" i="28"/>
  <c r="HXN29" i="28"/>
  <c r="HXM29" i="28"/>
  <c r="HXL29" i="28"/>
  <c r="HXK29" i="28"/>
  <c r="HXJ29" i="28"/>
  <c r="HXI29" i="28"/>
  <c r="HXH29" i="28"/>
  <c r="HXG29" i="28"/>
  <c r="HXF29" i="28"/>
  <c r="HXE29" i="28"/>
  <c r="HXD29" i="28"/>
  <c r="HXC29" i="28"/>
  <c r="HXB29" i="28"/>
  <c r="HXA29" i="28"/>
  <c r="HWZ29" i="28"/>
  <c r="HWY29" i="28"/>
  <c r="HWX29" i="28"/>
  <c r="HWW29" i="28"/>
  <c r="HWV29" i="28"/>
  <c r="HWU29" i="28"/>
  <c r="HWT29" i="28"/>
  <c r="HWS29" i="28"/>
  <c r="HWR29" i="28"/>
  <c r="HWQ29" i="28"/>
  <c r="HWP29" i="28"/>
  <c r="HWO29" i="28"/>
  <c r="HWN29" i="28"/>
  <c r="HWM29" i="28"/>
  <c r="HWL29" i="28"/>
  <c r="HWK29" i="28"/>
  <c r="HWJ29" i="28"/>
  <c r="HWI29" i="28"/>
  <c r="HWH29" i="28"/>
  <c r="HWG29" i="28"/>
  <c r="HWF29" i="28"/>
  <c r="HWE29" i="28"/>
  <c r="HWD29" i="28"/>
  <c r="HWC29" i="28"/>
  <c r="HWB29" i="28"/>
  <c r="HWA29" i="28"/>
  <c r="HVZ29" i="28"/>
  <c r="HVY29" i="28"/>
  <c r="HVX29" i="28"/>
  <c r="HVW29" i="28"/>
  <c r="HVV29" i="28"/>
  <c r="HVU29" i="28"/>
  <c r="HVT29" i="28"/>
  <c r="HVS29" i="28"/>
  <c r="HVR29" i="28"/>
  <c r="HVQ29" i="28"/>
  <c r="HVP29" i="28"/>
  <c r="HVO29" i="28"/>
  <c r="HVN29" i="28"/>
  <c r="HVM29" i="28"/>
  <c r="HVL29" i="28"/>
  <c r="HVK29" i="28"/>
  <c r="HVJ29" i="28"/>
  <c r="HVI29" i="28"/>
  <c r="HVH29" i="28"/>
  <c r="HVG29" i="28"/>
  <c r="HVF29" i="28"/>
  <c r="HVE29" i="28"/>
  <c r="HVD29" i="28"/>
  <c r="HVC29" i="28"/>
  <c r="HVB29" i="28"/>
  <c r="HVA29" i="28"/>
  <c r="HUZ29" i="28"/>
  <c r="HUY29" i="28"/>
  <c r="HUX29" i="28"/>
  <c r="HUW29" i="28"/>
  <c r="HUV29" i="28"/>
  <c r="HUU29" i="28"/>
  <c r="HUT29" i="28"/>
  <c r="HUS29" i="28"/>
  <c r="HUR29" i="28"/>
  <c r="HUQ29" i="28"/>
  <c r="HUP29" i="28"/>
  <c r="HUO29" i="28"/>
  <c r="HUN29" i="28"/>
  <c r="HUM29" i="28"/>
  <c r="HUL29" i="28"/>
  <c r="HUK29" i="28"/>
  <c r="HUJ29" i="28"/>
  <c r="HUI29" i="28"/>
  <c r="HUH29" i="28"/>
  <c r="HUG29" i="28"/>
  <c r="HUF29" i="28"/>
  <c r="HUE29" i="28"/>
  <c r="HUD29" i="28"/>
  <c r="HUC29" i="28"/>
  <c r="HUB29" i="28"/>
  <c r="HUA29" i="28"/>
  <c r="HTZ29" i="28"/>
  <c r="HTY29" i="28"/>
  <c r="HTX29" i="28"/>
  <c r="HTW29" i="28"/>
  <c r="HTV29" i="28"/>
  <c r="HTU29" i="28"/>
  <c r="HTT29" i="28"/>
  <c r="HTS29" i="28"/>
  <c r="HTR29" i="28"/>
  <c r="HTQ29" i="28"/>
  <c r="HTP29" i="28"/>
  <c r="HTO29" i="28"/>
  <c r="HTN29" i="28"/>
  <c r="HTM29" i="28"/>
  <c r="HTL29" i="28"/>
  <c r="HTK29" i="28"/>
  <c r="HTJ29" i="28"/>
  <c r="HTI29" i="28"/>
  <c r="HTH29" i="28"/>
  <c r="HTG29" i="28"/>
  <c r="HTF29" i="28"/>
  <c r="HTE29" i="28"/>
  <c r="HTD29" i="28"/>
  <c r="HTC29" i="28"/>
  <c r="HTB29" i="28"/>
  <c r="HTA29" i="28"/>
  <c r="HSZ29" i="28"/>
  <c r="HSY29" i="28"/>
  <c r="HSX29" i="28"/>
  <c r="HSW29" i="28"/>
  <c r="HSV29" i="28"/>
  <c r="HSU29" i="28"/>
  <c r="HST29" i="28"/>
  <c r="HSS29" i="28"/>
  <c r="HSR29" i="28"/>
  <c r="HSQ29" i="28"/>
  <c r="HSP29" i="28"/>
  <c r="HSO29" i="28"/>
  <c r="HSN29" i="28"/>
  <c r="HSM29" i="28"/>
  <c r="HSL29" i="28"/>
  <c r="HSK29" i="28"/>
  <c r="HSJ29" i="28"/>
  <c r="HSI29" i="28"/>
  <c r="HSH29" i="28"/>
  <c r="HSG29" i="28"/>
  <c r="HSF29" i="28"/>
  <c r="HSE29" i="28"/>
  <c r="HSD29" i="28"/>
  <c r="HSC29" i="28"/>
  <c r="HSB29" i="28"/>
  <c r="HSA29" i="28"/>
  <c r="HRZ29" i="28"/>
  <c r="HRY29" i="28"/>
  <c r="HRX29" i="28"/>
  <c r="HRW29" i="28"/>
  <c r="HRV29" i="28"/>
  <c r="HRU29" i="28"/>
  <c r="HRT29" i="28"/>
  <c r="HRS29" i="28"/>
  <c r="HRR29" i="28"/>
  <c r="HRQ29" i="28"/>
  <c r="HRP29" i="28"/>
  <c r="HRO29" i="28"/>
  <c r="HRN29" i="28"/>
  <c r="HRM29" i="28"/>
  <c r="HRL29" i="28"/>
  <c r="HRK29" i="28"/>
  <c r="HRJ29" i="28"/>
  <c r="HRI29" i="28"/>
  <c r="HRH29" i="28"/>
  <c r="HRG29" i="28"/>
  <c r="HRF29" i="28"/>
  <c r="HRE29" i="28"/>
  <c r="HRD29" i="28"/>
  <c r="HRC29" i="28"/>
  <c r="HRB29" i="28"/>
  <c r="HRA29" i="28"/>
  <c r="HQZ29" i="28"/>
  <c r="HQY29" i="28"/>
  <c r="HQX29" i="28"/>
  <c r="HQW29" i="28"/>
  <c r="HQV29" i="28"/>
  <c r="HQU29" i="28"/>
  <c r="HQT29" i="28"/>
  <c r="HQS29" i="28"/>
  <c r="HQR29" i="28"/>
  <c r="HQQ29" i="28"/>
  <c r="HQP29" i="28"/>
  <c r="HQO29" i="28"/>
  <c r="HQN29" i="28"/>
  <c r="HQM29" i="28"/>
  <c r="HQL29" i="28"/>
  <c r="HQK29" i="28"/>
  <c r="HQJ29" i="28"/>
  <c r="HQI29" i="28"/>
  <c r="HQH29" i="28"/>
  <c r="HQG29" i="28"/>
  <c r="HQF29" i="28"/>
  <c r="HQE29" i="28"/>
  <c r="HQD29" i="28"/>
  <c r="HQC29" i="28"/>
  <c r="HQB29" i="28"/>
  <c r="HQA29" i="28"/>
  <c r="HPZ29" i="28"/>
  <c r="HPY29" i="28"/>
  <c r="HPX29" i="28"/>
  <c r="HPW29" i="28"/>
  <c r="HPV29" i="28"/>
  <c r="HPU29" i="28"/>
  <c r="HPT29" i="28"/>
  <c r="HPS29" i="28"/>
  <c r="HPR29" i="28"/>
  <c r="HPQ29" i="28"/>
  <c r="HPP29" i="28"/>
  <c r="HPO29" i="28"/>
  <c r="HPN29" i="28"/>
  <c r="HPM29" i="28"/>
  <c r="HPL29" i="28"/>
  <c r="HPK29" i="28"/>
  <c r="HPJ29" i="28"/>
  <c r="HPI29" i="28"/>
  <c r="HPH29" i="28"/>
  <c r="HPG29" i="28"/>
  <c r="HPF29" i="28"/>
  <c r="HPE29" i="28"/>
  <c r="HPD29" i="28"/>
  <c r="HPC29" i="28"/>
  <c r="HPB29" i="28"/>
  <c r="HPA29" i="28"/>
  <c r="HOZ29" i="28"/>
  <c r="HOY29" i="28"/>
  <c r="HOX29" i="28"/>
  <c r="HOW29" i="28"/>
  <c r="HOV29" i="28"/>
  <c r="HOU29" i="28"/>
  <c r="HOT29" i="28"/>
  <c r="HOS29" i="28"/>
  <c r="HOR29" i="28"/>
  <c r="HOQ29" i="28"/>
  <c r="HOP29" i="28"/>
  <c r="HOO29" i="28"/>
  <c r="HON29" i="28"/>
  <c r="HOM29" i="28"/>
  <c r="HOL29" i="28"/>
  <c r="HOK29" i="28"/>
  <c r="HOJ29" i="28"/>
  <c r="HOI29" i="28"/>
  <c r="HOH29" i="28"/>
  <c r="HOG29" i="28"/>
  <c r="HOF29" i="28"/>
  <c r="HOE29" i="28"/>
  <c r="HOD29" i="28"/>
  <c r="HOC29" i="28"/>
  <c r="HOB29" i="28"/>
  <c r="HOA29" i="28"/>
  <c r="HNZ29" i="28"/>
  <c r="HNY29" i="28"/>
  <c r="HNX29" i="28"/>
  <c r="HNW29" i="28"/>
  <c r="HNV29" i="28"/>
  <c r="HNU29" i="28"/>
  <c r="HNT29" i="28"/>
  <c r="HNS29" i="28"/>
  <c r="HNR29" i="28"/>
  <c r="HNQ29" i="28"/>
  <c r="HNP29" i="28"/>
  <c r="HNO29" i="28"/>
  <c r="HNN29" i="28"/>
  <c r="HNM29" i="28"/>
  <c r="HNL29" i="28"/>
  <c r="HNK29" i="28"/>
  <c r="HNJ29" i="28"/>
  <c r="HNI29" i="28"/>
  <c r="HNH29" i="28"/>
  <c r="HNG29" i="28"/>
  <c r="HNF29" i="28"/>
  <c r="HNE29" i="28"/>
  <c r="HND29" i="28"/>
  <c r="HNC29" i="28"/>
  <c r="HNB29" i="28"/>
  <c r="HNA29" i="28"/>
  <c r="HMZ29" i="28"/>
  <c r="HMY29" i="28"/>
  <c r="HMX29" i="28"/>
  <c r="HMW29" i="28"/>
  <c r="HMV29" i="28"/>
  <c r="HMU29" i="28"/>
  <c r="HMT29" i="28"/>
  <c r="HMS29" i="28"/>
  <c r="HMR29" i="28"/>
  <c r="HMQ29" i="28"/>
  <c r="HMP29" i="28"/>
  <c r="HMO29" i="28"/>
  <c r="HMN29" i="28"/>
  <c r="HMM29" i="28"/>
  <c r="HML29" i="28"/>
  <c r="HMK29" i="28"/>
  <c r="HMJ29" i="28"/>
  <c r="HMI29" i="28"/>
  <c r="HMH29" i="28"/>
  <c r="HMG29" i="28"/>
  <c r="HMF29" i="28"/>
  <c r="HME29" i="28"/>
  <c r="HMD29" i="28"/>
  <c r="HMC29" i="28"/>
  <c r="HMB29" i="28"/>
  <c r="HMA29" i="28"/>
  <c r="HLZ29" i="28"/>
  <c r="HLY29" i="28"/>
  <c r="HLX29" i="28"/>
  <c r="HLW29" i="28"/>
  <c r="HLV29" i="28"/>
  <c r="HLU29" i="28"/>
  <c r="HLT29" i="28"/>
  <c r="HLS29" i="28"/>
  <c r="HLR29" i="28"/>
  <c r="HLQ29" i="28"/>
  <c r="HLP29" i="28"/>
  <c r="HLO29" i="28"/>
  <c r="HLN29" i="28"/>
  <c r="HLM29" i="28"/>
  <c r="HLL29" i="28"/>
  <c r="HLK29" i="28"/>
  <c r="HLJ29" i="28"/>
  <c r="HLI29" i="28"/>
  <c r="HLH29" i="28"/>
  <c r="HLG29" i="28"/>
  <c r="HLF29" i="28"/>
  <c r="HLE29" i="28"/>
  <c r="HLD29" i="28"/>
  <c r="HLC29" i="28"/>
  <c r="HLB29" i="28"/>
  <c r="HLA29" i="28"/>
  <c r="HKZ29" i="28"/>
  <c r="HKY29" i="28"/>
  <c r="HKX29" i="28"/>
  <c r="HKW29" i="28"/>
  <c r="HKV29" i="28"/>
  <c r="HKU29" i="28"/>
  <c r="HKT29" i="28"/>
  <c r="HKS29" i="28"/>
  <c r="HKR29" i="28"/>
  <c r="HKQ29" i="28"/>
  <c r="HKP29" i="28"/>
  <c r="HKO29" i="28"/>
  <c r="HKN29" i="28"/>
  <c r="HKM29" i="28"/>
  <c r="HKL29" i="28"/>
  <c r="HKK29" i="28"/>
  <c r="HKJ29" i="28"/>
  <c r="HKI29" i="28"/>
  <c r="HKH29" i="28"/>
  <c r="HKG29" i="28"/>
  <c r="HKF29" i="28"/>
  <c r="HKE29" i="28"/>
  <c r="HKD29" i="28"/>
  <c r="HKC29" i="28"/>
  <c r="HKB29" i="28"/>
  <c r="HKA29" i="28"/>
  <c r="HJZ29" i="28"/>
  <c r="HJY29" i="28"/>
  <c r="HJX29" i="28"/>
  <c r="HJW29" i="28"/>
  <c r="HJV29" i="28"/>
  <c r="HJU29" i="28"/>
  <c r="HJT29" i="28"/>
  <c r="HJS29" i="28"/>
  <c r="HJR29" i="28"/>
  <c r="HJQ29" i="28"/>
  <c r="HJP29" i="28"/>
  <c r="HJO29" i="28"/>
  <c r="HJN29" i="28"/>
  <c r="HJM29" i="28"/>
  <c r="HJL29" i="28"/>
  <c r="HJK29" i="28"/>
  <c r="HJJ29" i="28"/>
  <c r="HJI29" i="28"/>
  <c r="HJH29" i="28"/>
  <c r="HJG29" i="28"/>
  <c r="HJF29" i="28"/>
  <c r="HJE29" i="28"/>
  <c r="HJD29" i="28"/>
  <c r="HJC29" i="28"/>
  <c r="HJB29" i="28"/>
  <c r="HJA29" i="28"/>
  <c r="HIZ29" i="28"/>
  <c r="HIY29" i="28"/>
  <c r="HIX29" i="28"/>
  <c r="HIW29" i="28"/>
  <c r="HIV29" i="28"/>
  <c r="HIU29" i="28"/>
  <c r="HIT29" i="28"/>
  <c r="HIS29" i="28"/>
  <c r="HIR29" i="28"/>
  <c r="HIQ29" i="28"/>
  <c r="HIP29" i="28"/>
  <c r="HIO29" i="28"/>
  <c r="HIN29" i="28"/>
  <c r="HIM29" i="28"/>
  <c r="HIL29" i="28"/>
  <c r="HIK29" i="28"/>
  <c r="HIJ29" i="28"/>
  <c r="HII29" i="28"/>
  <c r="HIH29" i="28"/>
  <c r="HIG29" i="28"/>
  <c r="HIF29" i="28"/>
  <c r="HIE29" i="28"/>
  <c r="HID29" i="28"/>
  <c r="HIC29" i="28"/>
  <c r="HIB29" i="28"/>
  <c r="HIA29" i="28"/>
  <c r="HHZ29" i="28"/>
  <c r="HHY29" i="28"/>
  <c r="HHX29" i="28"/>
  <c r="HHW29" i="28"/>
  <c r="HHV29" i="28"/>
  <c r="HHU29" i="28"/>
  <c r="HHT29" i="28"/>
  <c r="HHS29" i="28"/>
  <c r="HHR29" i="28"/>
  <c r="HHQ29" i="28"/>
  <c r="HHP29" i="28"/>
  <c r="HHO29" i="28"/>
  <c r="HHN29" i="28"/>
  <c r="HHM29" i="28"/>
  <c r="HHL29" i="28"/>
  <c r="HHK29" i="28"/>
  <c r="HHJ29" i="28"/>
  <c r="HHI29" i="28"/>
  <c r="HHH29" i="28"/>
  <c r="HHG29" i="28"/>
  <c r="HHF29" i="28"/>
  <c r="HHE29" i="28"/>
  <c r="HHD29" i="28"/>
  <c r="HHC29" i="28"/>
  <c r="HHB29" i="28"/>
  <c r="HHA29" i="28"/>
  <c r="HGZ29" i="28"/>
  <c r="HGY29" i="28"/>
  <c r="HGX29" i="28"/>
  <c r="HGW29" i="28"/>
  <c r="HGV29" i="28"/>
  <c r="HGU29" i="28"/>
  <c r="HGT29" i="28"/>
  <c r="HGS29" i="28"/>
  <c r="HGR29" i="28"/>
  <c r="HGQ29" i="28"/>
  <c r="HGP29" i="28"/>
  <c r="HGO29" i="28"/>
  <c r="HGN29" i="28"/>
  <c r="HGM29" i="28"/>
  <c r="HGL29" i="28"/>
  <c r="HGK29" i="28"/>
  <c r="HGJ29" i="28"/>
  <c r="HGI29" i="28"/>
  <c r="HGH29" i="28"/>
  <c r="HGG29" i="28"/>
  <c r="HGF29" i="28"/>
  <c r="HGE29" i="28"/>
  <c r="HGD29" i="28"/>
  <c r="HGC29" i="28"/>
  <c r="HGB29" i="28"/>
  <c r="HGA29" i="28"/>
  <c r="HFZ29" i="28"/>
  <c r="HFY29" i="28"/>
  <c r="HFX29" i="28"/>
  <c r="HFW29" i="28"/>
  <c r="HFV29" i="28"/>
  <c r="HFU29" i="28"/>
  <c r="HFT29" i="28"/>
  <c r="HFS29" i="28"/>
  <c r="HFR29" i="28"/>
  <c r="HFQ29" i="28"/>
  <c r="HFP29" i="28"/>
  <c r="HFO29" i="28"/>
  <c r="HFN29" i="28"/>
  <c r="HFM29" i="28"/>
  <c r="HFL29" i="28"/>
  <c r="HFK29" i="28"/>
  <c r="HFJ29" i="28"/>
  <c r="HFI29" i="28"/>
  <c r="HFH29" i="28"/>
  <c r="HFG29" i="28"/>
  <c r="HFF29" i="28"/>
  <c r="HFE29" i="28"/>
  <c r="HFD29" i="28"/>
  <c r="HFC29" i="28"/>
  <c r="HFB29" i="28"/>
  <c r="HFA29" i="28"/>
  <c r="HEZ29" i="28"/>
  <c r="HEY29" i="28"/>
  <c r="HEX29" i="28"/>
  <c r="HEW29" i="28"/>
  <c r="HEV29" i="28"/>
  <c r="HEU29" i="28"/>
  <c r="HET29" i="28"/>
  <c r="HES29" i="28"/>
  <c r="HER29" i="28"/>
  <c r="HEQ29" i="28"/>
  <c r="HEP29" i="28"/>
  <c r="HEO29" i="28"/>
  <c r="HEN29" i="28"/>
  <c r="HEM29" i="28"/>
  <c r="HEL29" i="28"/>
  <c r="HEK29" i="28"/>
  <c r="HEJ29" i="28"/>
  <c r="HEI29" i="28"/>
  <c r="HEH29" i="28"/>
  <c r="HEG29" i="28"/>
  <c r="HEF29" i="28"/>
  <c r="HEE29" i="28"/>
  <c r="HED29" i="28"/>
  <c r="HEC29" i="28"/>
  <c r="HEB29" i="28"/>
  <c r="HEA29" i="28"/>
  <c r="HDZ29" i="28"/>
  <c r="HDY29" i="28"/>
  <c r="HDX29" i="28"/>
  <c r="HDW29" i="28"/>
  <c r="HDV29" i="28"/>
  <c r="HDU29" i="28"/>
  <c r="HDT29" i="28"/>
  <c r="HDS29" i="28"/>
  <c r="HDR29" i="28"/>
  <c r="HDQ29" i="28"/>
  <c r="HDP29" i="28"/>
  <c r="HDO29" i="28"/>
  <c r="HDN29" i="28"/>
  <c r="HDM29" i="28"/>
  <c r="HDL29" i="28"/>
  <c r="HDK29" i="28"/>
  <c r="HDJ29" i="28"/>
  <c r="HDI29" i="28"/>
  <c r="HDH29" i="28"/>
  <c r="HDG29" i="28"/>
  <c r="HDF29" i="28"/>
  <c r="HDE29" i="28"/>
  <c r="HDD29" i="28"/>
  <c r="HDC29" i="28"/>
  <c r="HDB29" i="28"/>
  <c r="HDA29" i="28"/>
  <c r="HCZ29" i="28"/>
  <c r="HCY29" i="28"/>
  <c r="HCX29" i="28"/>
  <c r="HCW29" i="28"/>
  <c r="HCV29" i="28"/>
  <c r="HCU29" i="28"/>
  <c r="HCT29" i="28"/>
  <c r="HCS29" i="28"/>
  <c r="HCR29" i="28"/>
  <c r="HCQ29" i="28"/>
  <c r="HCP29" i="28"/>
  <c r="HCO29" i="28"/>
  <c r="HCN29" i="28"/>
  <c r="HCM29" i="28"/>
  <c r="HCL29" i="28"/>
  <c r="HCK29" i="28"/>
  <c r="HCJ29" i="28"/>
  <c r="HCI29" i="28"/>
  <c r="HCH29" i="28"/>
  <c r="HCG29" i="28"/>
  <c r="HCF29" i="28"/>
  <c r="HCE29" i="28"/>
  <c r="HCD29" i="28"/>
  <c r="HCC29" i="28"/>
  <c r="HCB29" i="28"/>
  <c r="HCA29" i="28"/>
  <c r="HBZ29" i="28"/>
  <c r="HBY29" i="28"/>
  <c r="HBX29" i="28"/>
  <c r="HBW29" i="28"/>
  <c r="HBV29" i="28"/>
  <c r="HBU29" i="28"/>
  <c r="HBT29" i="28"/>
  <c r="HBS29" i="28"/>
  <c r="HBR29" i="28"/>
  <c r="HBQ29" i="28"/>
  <c r="HBP29" i="28"/>
  <c r="HBO29" i="28"/>
  <c r="HBN29" i="28"/>
  <c r="HBM29" i="28"/>
  <c r="HBL29" i="28"/>
  <c r="HBK29" i="28"/>
  <c r="HBJ29" i="28"/>
  <c r="HBI29" i="28"/>
  <c r="HBH29" i="28"/>
  <c r="HBG29" i="28"/>
  <c r="HBF29" i="28"/>
  <c r="HBE29" i="28"/>
  <c r="HBD29" i="28"/>
  <c r="HBC29" i="28"/>
  <c r="HBB29" i="28"/>
  <c r="HBA29" i="28"/>
  <c r="HAZ29" i="28"/>
  <c r="HAY29" i="28"/>
  <c r="HAX29" i="28"/>
  <c r="HAW29" i="28"/>
  <c r="HAV29" i="28"/>
  <c r="HAU29" i="28"/>
  <c r="HAT29" i="28"/>
  <c r="HAS29" i="28"/>
  <c r="HAR29" i="28"/>
  <c r="HAQ29" i="28"/>
  <c r="HAP29" i="28"/>
  <c r="HAO29" i="28"/>
  <c r="HAN29" i="28"/>
  <c r="HAM29" i="28"/>
  <c r="HAL29" i="28"/>
  <c r="HAK29" i="28"/>
  <c r="HAJ29" i="28"/>
  <c r="HAI29" i="28"/>
  <c r="HAH29" i="28"/>
  <c r="HAG29" i="28"/>
  <c r="HAF29" i="28"/>
  <c r="HAE29" i="28"/>
  <c r="HAD29" i="28"/>
  <c r="HAC29" i="28"/>
  <c r="HAB29" i="28"/>
  <c r="HAA29" i="28"/>
  <c r="GZZ29" i="28"/>
  <c r="GZY29" i="28"/>
  <c r="GZX29" i="28"/>
  <c r="GZW29" i="28"/>
  <c r="GZV29" i="28"/>
  <c r="GZU29" i="28"/>
  <c r="GZT29" i="28"/>
  <c r="GZS29" i="28"/>
  <c r="GZR29" i="28"/>
  <c r="GZQ29" i="28"/>
  <c r="GZP29" i="28"/>
  <c r="GZO29" i="28"/>
  <c r="GZN29" i="28"/>
  <c r="GZM29" i="28"/>
  <c r="GZL29" i="28"/>
  <c r="GZK29" i="28"/>
  <c r="GZJ29" i="28"/>
  <c r="GZI29" i="28"/>
  <c r="GZH29" i="28"/>
  <c r="GZG29" i="28"/>
  <c r="GZF29" i="28"/>
  <c r="GZE29" i="28"/>
  <c r="GZD29" i="28"/>
  <c r="GZC29" i="28"/>
  <c r="GZB29" i="28"/>
  <c r="GZA29" i="28"/>
  <c r="GYZ29" i="28"/>
  <c r="GYY29" i="28"/>
  <c r="GYX29" i="28"/>
  <c r="GYW29" i="28"/>
  <c r="GYV29" i="28"/>
  <c r="GYU29" i="28"/>
  <c r="GYT29" i="28"/>
  <c r="GYS29" i="28"/>
  <c r="GYR29" i="28"/>
  <c r="GYQ29" i="28"/>
  <c r="GYP29" i="28"/>
  <c r="GYO29" i="28"/>
  <c r="GYN29" i="28"/>
  <c r="GYM29" i="28"/>
  <c r="GYL29" i="28"/>
  <c r="GYK29" i="28"/>
  <c r="GYJ29" i="28"/>
  <c r="GYI29" i="28"/>
  <c r="GYH29" i="28"/>
  <c r="GYG29" i="28"/>
  <c r="GYF29" i="28"/>
  <c r="GYE29" i="28"/>
  <c r="GYD29" i="28"/>
  <c r="GYC29" i="28"/>
  <c r="GYB29" i="28"/>
  <c r="GYA29" i="28"/>
  <c r="GXZ29" i="28"/>
  <c r="GXY29" i="28"/>
  <c r="GXX29" i="28"/>
  <c r="GXW29" i="28"/>
  <c r="GXV29" i="28"/>
  <c r="GXU29" i="28"/>
  <c r="GXT29" i="28"/>
  <c r="GXS29" i="28"/>
  <c r="GXR29" i="28"/>
  <c r="GXQ29" i="28"/>
  <c r="GXP29" i="28"/>
  <c r="GXO29" i="28"/>
  <c r="GXN29" i="28"/>
  <c r="GXM29" i="28"/>
  <c r="GXL29" i="28"/>
  <c r="GXK29" i="28"/>
  <c r="GXJ29" i="28"/>
  <c r="GXI29" i="28"/>
  <c r="GXH29" i="28"/>
  <c r="GXG29" i="28"/>
  <c r="GXF29" i="28"/>
  <c r="GXE29" i="28"/>
  <c r="GXD29" i="28"/>
  <c r="GXC29" i="28"/>
  <c r="GXB29" i="28"/>
  <c r="GXA29" i="28"/>
  <c r="GWZ29" i="28"/>
  <c r="GWY29" i="28"/>
  <c r="GWX29" i="28"/>
  <c r="GWW29" i="28"/>
  <c r="GWV29" i="28"/>
  <c r="GWU29" i="28"/>
  <c r="GWT29" i="28"/>
  <c r="GWS29" i="28"/>
  <c r="GWR29" i="28"/>
  <c r="GWQ29" i="28"/>
  <c r="GWP29" i="28"/>
  <c r="GWO29" i="28"/>
  <c r="GWN29" i="28"/>
  <c r="GWM29" i="28"/>
  <c r="GWL29" i="28"/>
  <c r="GWK29" i="28"/>
  <c r="GWJ29" i="28"/>
  <c r="GWI29" i="28"/>
  <c r="GWH29" i="28"/>
  <c r="GWG29" i="28"/>
  <c r="GWF29" i="28"/>
  <c r="GWE29" i="28"/>
  <c r="GWD29" i="28"/>
  <c r="GWC29" i="28"/>
  <c r="GWB29" i="28"/>
  <c r="GWA29" i="28"/>
  <c r="GVZ29" i="28"/>
  <c r="GVY29" i="28"/>
  <c r="GVX29" i="28"/>
  <c r="GVW29" i="28"/>
  <c r="GVV29" i="28"/>
  <c r="GVU29" i="28"/>
  <c r="GVT29" i="28"/>
  <c r="GVS29" i="28"/>
  <c r="GVR29" i="28"/>
  <c r="GVQ29" i="28"/>
  <c r="GVP29" i="28"/>
  <c r="GVO29" i="28"/>
  <c r="GVN29" i="28"/>
  <c r="GVM29" i="28"/>
  <c r="GVL29" i="28"/>
  <c r="GVK29" i="28"/>
  <c r="GVJ29" i="28"/>
  <c r="GVI29" i="28"/>
  <c r="GVH29" i="28"/>
  <c r="GVG29" i="28"/>
  <c r="GVF29" i="28"/>
  <c r="GVE29" i="28"/>
  <c r="GVD29" i="28"/>
  <c r="GVC29" i="28"/>
  <c r="GVB29" i="28"/>
  <c r="GVA29" i="28"/>
  <c r="GUZ29" i="28"/>
  <c r="GUY29" i="28"/>
  <c r="GUX29" i="28"/>
  <c r="GUW29" i="28"/>
  <c r="GUV29" i="28"/>
  <c r="GUU29" i="28"/>
  <c r="GUT29" i="28"/>
  <c r="GUS29" i="28"/>
  <c r="GUR29" i="28"/>
  <c r="GUQ29" i="28"/>
  <c r="GUP29" i="28"/>
  <c r="GUO29" i="28"/>
  <c r="GUN29" i="28"/>
  <c r="GUM29" i="28"/>
  <c r="GUL29" i="28"/>
  <c r="GUK29" i="28"/>
  <c r="GUJ29" i="28"/>
  <c r="GUI29" i="28"/>
  <c r="GUH29" i="28"/>
  <c r="GUG29" i="28"/>
  <c r="GUF29" i="28"/>
  <c r="GUE29" i="28"/>
  <c r="GUD29" i="28"/>
  <c r="GUC29" i="28"/>
  <c r="GUB29" i="28"/>
  <c r="GUA29" i="28"/>
  <c r="GTZ29" i="28"/>
  <c r="GTY29" i="28"/>
  <c r="GTX29" i="28"/>
  <c r="GTW29" i="28"/>
  <c r="GTV29" i="28"/>
  <c r="GTU29" i="28"/>
  <c r="GTT29" i="28"/>
  <c r="GTS29" i="28"/>
  <c r="GTR29" i="28"/>
  <c r="GTQ29" i="28"/>
  <c r="GTP29" i="28"/>
  <c r="GTO29" i="28"/>
  <c r="GTN29" i="28"/>
  <c r="GTM29" i="28"/>
  <c r="GTL29" i="28"/>
  <c r="GTK29" i="28"/>
  <c r="GTJ29" i="28"/>
  <c r="GTI29" i="28"/>
  <c r="GTH29" i="28"/>
  <c r="GTG29" i="28"/>
  <c r="GTF29" i="28"/>
  <c r="GTE29" i="28"/>
  <c r="GTD29" i="28"/>
  <c r="GTC29" i="28"/>
  <c r="GTB29" i="28"/>
  <c r="GTA29" i="28"/>
  <c r="GSZ29" i="28"/>
  <c r="GSY29" i="28"/>
  <c r="GSX29" i="28"/>
  <c r="GSW29" i="28"/>
  <c r="GSV29" i="28"/>
  <c r="GSU29" i="28"/>
  <c r="GST29" i="28"/>
  <c r="GSS29" i="28"/>
  <c r="GSR29" i="28"/>
  <c r="GSQ29" i="28"/>
  <c r="GSP29" i="28"/>
  <c r="GSO29" i="28"/>
  <c r="GSN29" i="28"/>
  <c r="GSM29" i="28"/>
  <c r="GSL29" i="28"/>
  <c r="GSK29" i="28"/>
  <c r="GSJ29" i="28"/>
  <c r="GSI29" i="28"/>
  <c r="GSH29" i="28"/>
  <c r="GSG29" i="28"/>
  <c r="GSF29" i="28"/>
  <c r="GSE29" i="28"/>
  <c r="GSD29" i="28"/>
  <c r="GSC29" i="28"/>
  <c r="GSB29" i="28"/>
  <c r="GSA29" i="28"/>
  <c r="GRZ29" i="28"/>
  <c r="GRY29" i="28"/>
  <c r="GRX29" i="28"/>
  <c r="GRW29" i="28"/>
  <c r="GRV29" i="28"/>
  <c r="GRU29" i="28"/>
  <c r="GRT29" i="28"/>
  <c r="GRS29" i="28"/>
  <c r="GRR29" i="28"/>
  <c r="GRQ29" i="28"/>
  <c r="GRP29" i="28"/>
  <c r="GRO29" i="28"/>
  <c r="GRN29" i="28"/>
  <c r="GRM29" i="28"/>
  <c r="GRL29" i="28"/>
  <c r="GRK29" i="28"/>
  <c r="GRJ29" i="28"/>
  <c r="GRI29" i="28"/>
  <c r="GRH29" i="28"/>
  <c r="GRG29" i="28"/>
  <c r="GRF29" i="28"/>
  <c r="GRE29" i="28"/>
  <c r="GRD29" i="28"/>
  <c r="GRC29" i="28"/>
  <c r="GRB29" i="28"/>
  <c r="GRA29" i="28"/>
  <c r="GQZ29" i="28"/>
  <c r="GQY29" i="28"/>
  <c r="GQX29" i="28"/>
  <c r="GQW29" i="28"/>
  <c r="GQV29" i="28"/>
  <c r="GQU29" i="28"/>
  <c r="GQT29" i="28"/>
  <c r="GQS29" i="28"/>
  <c r="GQR29" i="28"/>
  <c r="GQQ29" i="28"/>
  <c r="GQP29" i="28"/>
  <c r="GQO29" i="28"/>
  <c r="GQN29" i="28"/>
  <c r="GQM29" i="28"/>
  <c r="GQL29" i="28"/>
  <c r="GQK29" i="28"/>
  <c r="GQJ29" i="28"/>
  <c r="GQI29" i="28"/>
  <c r="GQH29" i="28"/>
  <c r="GQG29" i="28"/>
  <c r="GQF29" i="28"/>
  <c r="GQE29" i="28"/>
  <c r="GQD29" i="28"/>
  <c r="GQC29" i="28"/>
  <c r="GQB29" i="28"/>
  <c r="GQA29" i="28"/>
  <c r="GPZ29" i="28"/>
  <c r="GPY29" i="28"/>
  <c r="GPX29" i="28"/>
  <c r="GPW29" i="28"/>
  <c r="GPV29" i="28"/>
  <c r="GPU29" i="28"/>
  <c r="GPT29" i="28"/>
  <c r="GPS29" i="28"/>
  <c r="GPR29" i="28"/>
  <c r="GPQ29" i="28"/>
  <c r="GPP29" i="28"/>
  <c r="GPO29" i="28"/>
  <c r="GPN29" i="28"/>
  <c r="GPM29" i="28"/>
  <c r="GPL29" i="28"/>
  <c r="GPK29" i="28"/>
  <c r="GPJ29" i="28"/>
  <c r="GPI29" i="28"/>
  <c r="GPH29" i="28"/>
  <c r="GPG29" i="28"/>
  <c r="GPF29" i="28"/>
  <c r="GPE29" i="28"/>
  <c r="GPD29" i="28"/>
  <c r="GPC29" i="28"/>
  <c r="GPB29" i="28"/>
  <c r="GPA29" i="28"/>
  <c r="GOZ29" i="28"/>
  <c r="GOY29" i="28"/>
  <c r="GOX29" i="28"/>
  <c r="GOW29" i="28"/>
  <c r="GOV29" i="28"/>
  <c r="GOU29" i="28"/>
  <c r="GOT29" i="28"/>
  <c r="GOS29" i="28"/>
  <c r="GOR29" i="28"/>
  <c r="GOQ29" i="28"/>
  <c r="GOP29" i="28"/>
  <c r="GOO29" i="28"/>
  <c r="GON29" i="28"/>
  <c r="GOM29" i="28"/>
  <c r="GOL29" i="28"/>
  <c r="GOK29" i="28"/>
  <c r="GOJ29" i="28"/>
  <c r="GOI29" i="28"/>
  <c r="GOH29" i="28"/>
  <c r="GOG29" i="28"/>
  <c r="GOF29" i="28"/>
  <c r="GOE29" i="28"/>
  <c r="GOD29" i="28"/>
  <c r="GOC29" i="28"/>
  <c r="GOB29" i="28"/>
  <c r="GOA29" i="28"/>
  <c r="GNZ29" i="28"/>
  <c r="GNY29" i="28"/>
  <c r="GNX29" i="28"/>
  <c r="GNW29" i="28"/>
  <c r="GNV29" i="28"/>
  <c r="GNU29" i="28"/>
  <c r="GNT29" i="28"/>
  <c r="GNS29" i="28"/>
  <c r="GNR29" i="28"/>
  <c r="GNQ29" i="28"/>
  <c r="GNP29" i="28"/>
  <c r="GNO29" i="28"/>
  <c r="GNN29" i="28"/>
  <c r="GNM29" i="28"/>
  <c r="GNL29" i="28"/>
  <c r="GNK29" i="28"/>
  <c r="GNJ29" i="28"/>
  <c r="GNI29" i="28"/>
  <c r="GNH29" i="28"/>
  <c r="GNG29" i="28"/>
  <c r="GNF29" i="28"/>
  <c r="GNE29" i="28"/>
  <c r="GND29" i="28"/>
  <c r="GNC29" i="28"/>
  <c r="GNB29" i="28"/>
  <c r="GNA29" i="28"/>
  <c r="GMZ29" i="28"/>
  <c r="GMY29" i="28"/>
  <c r="GMX29" i="28"/>
  <c r="GMW29" i="28"/>
  <c r="GMV29" i="28"/>
  <c r="GMU29" i="28"/>
  <c r="GMT29" i="28"/>
  <c r="GMS29" i="28"/>
  <c r="GMR29" i="28"/>
  <c r="GMQ29" i="28"/>
  <c r="GMP29" i="28"/>
  <c r="GMO29" i="28"/>
  <c r="GMN29" i="28"/>
  <c r="GMM29" i="28"/>
  <c r="GML29" i="28"/>
  <c r="GMK29" i="28"/>
  <c r="GMJ29" i="28"/>
  <c r="GMI29" i="28"/>
  <c r="GMH29" i="28"/>
  <c r="GMG29" i="28"/>
  <c r="GMF29" i="28"/>
  <c r="GME29" i="28"/>
  <c r="GMD29" i="28"/>
  <c r="GMC29" i="28"/>
  <c r="GMB29" i="28"/>
  <c r="GMA29" i="28"/>
  <c r="GLZ29" i="28"/>
  <c r="GLY29" i="28"/>
  <c r="GLX29" i="28"/>
  <c r="GLW29" i="28"/>
  <c r="GLV29" i="28"/>
  <c r="GLU29" i="28"/>
  <c r="GLT29" i="28"/>
  <c r="GLS29" i="28"/>
  <c r="GLR29" i="28"/>
  <c r="GLQ29" i="28"/>
  <c r="GLP29" i="28"/>
  <c r="GLO29" i="28"/>
  <c r="GLN29" i="28"/>
  <c r="GLM29" i="28"/>
  <c r="GLL29" i="28"/>
  <c r="GLK29" i="28"/>
  <c r="GLJ29" i="28"/>
  <c r="GLI29" i="28"/>
  <c r="GLH29" i="28"/>
  <c r="GLG29" i="28"/>
  <c r="GLF29" i="28"/>
  <c r="GLE29" i="28"/>
  <c r="GLD29" i="28"/>
  <c r="GLC29" i="28"/>
  <c r="GLB29" i="28"/>
  <c r="GLA29" i="28"/>
  <c r="GKZ29" i="28"/>
  <c r="GKY29" i="28"/>
  <c r="GKX29" i="28"/>
  <c r="GKW29" i="28"/>
  <c r="GKV29" i="28"/>
  <c r="GKU29" i="28"/>
  <c r="GKT29" i="28"/>
  <c r="GKS29" i="28"/>
  <c r="GKR29" i="28"/>
  <c r="GKQ29" i="28"/>
  <c r="GKP29" i="28"/>
  <c r="GKO29" i="28"/>
  <c r="GKN29" i="28"/>
  <c r="GKM29" i="28"/>
  <c r="GKL29" i="28"/>
  <c r="GKK29" i="28"/>
  <c r="GKJ29" i="28"/>
  <c r="GKI29" i="28"/>
  <c r="GKH29" i="28"/>
  <c r="GKG29" i="28"/>
  <c r="GKF29" i="28"/>
  <c r="GKE29" i="28"/>
  <c r="GKD29" i="28"/>
  <c r="GKC29" i="28"/>
  <c r="GKB29" i="28"/>
  <c r="GKA29" i="28"/>
  <c r="GJZ29" i="28"/>
  <c r="GJY29" i="28"/>
  <c r="GJX29" i="28"/>
  <c r="GJW29" i="28"/>
  <c r="GJV29" i="28"/>
  <c r="GJU29" i="28"/>
  <c r="GJT29" i="28"/>
  <c r="GJS29" i="28"/>
  <c r="GJR29" i="28"/>
  <c r="GJQ29" i="28"/>
  <c r="GJP29" i="28"/>
  <c r="GJO29" i="28"/>
  <c r="GJN29" i="28"/>
  <c r="GJM29" i="28"/>
  <c r="GJL29" i="28"/>
  <c r="GJK29" i="28"/>
  <c r="GJJ29" i="28"/>
  <c r="GJI29" i="28"/>
  <c r="GJH29" i="28"/>
  <c r="GJG29" i="28"/>
  <c r="GJF29" i="28"/>
  <c r="GJE29" i="28"/>
  <c r="GJD29" i="28"/>
  <c r="GJC29" i="28"/>
  <c r="GJB29" i="28"/>
  <c r="GJA29" i="28"/>
  <c r="GIZ29" i="28"/>
  <c r="GIY29" i="28"/>
  <c r="GIX29" i="28"/>
  <c r="GIW29" i="28"/>
  <c r="GIV29" i="28"/>
  <c r="GIU29" i="28"/>
  <c r="GIT29" i="28"/>
  <c r="GIS29" i="28"/>
  <c r="GIR29" i="28"/>
  <c r="GIQ29" i="28"/>
  <c r="GIP29" i="28"/>
  <c r="GIO29" i="28"/>
  <c r="GIN29" i="28"/>
  <c r="GIM29" i="28"/>
  <c r="GIL29" i="28"/>
  <c r="GIK29" i="28"/>
  <c r="GIJ29" i="28"/>
  <c r="GII29" i="28"/>
  <c r="GIH29" i="28"/>
  <c r="GIG29" i="28"/>
  <c r="GIF29" i="28"/>
  <c r="GIE29" i="28"/>
  <c r="GID29" i="28"/>
  <c r="GIC29" i="28"/>
  <c r="GIB29" i="28"/>
  <c r="GIA29" i="28"/>
  <c r="GHZ29" i="28"/>
  <c r="GHY29" i="28"/>
  <c r="GHX29" i="28"/>
  <c r="GHW29" i="28"/>
  <c r="GHV29" i="28"/>
  <c r="GHU29" i="28"/>
  <c r="GHT29" i="28"/>
  <c r="GHS29" i="28"/>
  <c r="GHR29" i="28"/>
  <c r="GHQ29" i="28"/>
  <c r="GHP29" i="28"/>
  <c r="GHO29" i="28"/>
  <c r="GHN29" i="28"/>
  <c r="GHM29" i="28"/>
  <c r="GHL29" i="28"/>
  <c r="GHK29" i="28"/>
  <c r="GHJ29" i="28"/>
  <c r="GHI29" i="28"/>
  <c r="GHH29" i="28"/>
  <c r="GHG29" i="28"/>
  <c r="GHF29" i="28"/>
  <c r="GHE29" i="28"/>
  <c r="GHD29" i="28"/>
  <c r="GHC29" i="28"/>
  <c r="GHB29" i="28"/>
  <c r="GHA29" i="28"/>
  <c r="GGZ29" i="28"/>
  <c r="GGY29" i="28"/>
  <c r="GGX29" i="28"/>
  <c r="GGW29" i="28"/>
  <c r="GGV29" i="28"/>
  <c r="GGU29" i="28"/>
  <c r="GGT29" i="28"/>
  <c r="GGS29" i="28"/>
  <c r="GGR29" i="28"/>
  <c r="GGQ29" i="28"/>
  <c r="GGP29" i="28"/>
  <c r="GGO29" i="28"/>
  <c r="GGN29" i="28"/>
  <c r="GGM29" i="28"/>
  <c r="GGL29" i="28"/>
  <c r="GGK29" i="28"/>
  <c r="GGJ29" i="28"/>
  <c r="GGI29" i="28"/>
  <c r="GGH29" i="28"/>
  <c r="GGG29" i="28"/>
  <c r="GGF29" i="28"/>
  <c r="GGE29" i="28"/>
  <c r="GGD29" i="28"/>
  <c r="GGC29" i="28"/>
  <c r="GGB29" i="28"/>
  <c r="GGA29" i="28"/>
  <c r="GFZ29" i="28"/>
  <c r="GFY29" i="28"/>
  <c r="GFX29" i="28"/>
  <c r="GFW29" i="28"/>
  <c r="GFV29" i="28"/>
  <c r="GFU29" i="28"/>
  <c r="GFT29" i="28"/>
  <c r="GFS29" i="28"/>
  <c r="GFR29" i="28"/>
  <c r="GFQ29" i="28"/>
  <c r="GFP29" i="28"/>
  <c r="GFO29" i="28"/>
  <c r="GFN29" i="28"/>
  <c r="GFM29" i="28"/>
  <c r="GFL29" i="28"/>
  <c r="GFK29" i="28"/>
  <c r="GFJ29" i="28"/>
  <c r="GFI29" i="28"/>
  <c r="GFH29" i="28"/>
  <c r="GFG29" i="28"/>
  <c r="GFF29" i="28"/>
  <c r="GFE29" i="28"/>
  <c r="GFD29" i="28"/>
  <c r="GFC29" i="28"/>
  <c r="GFB29" i="28"/>
  <c r="GFA29" i="28"/>
  <c r="GEZ29" i="28"/>
  <c r="GEY29" i="28"/>
  <c r="GEX29" i="28"/>
  <c r="GEW29" i="28"/>
  <c r="GEV29" i="28"/>
  <c r="GEU29" i="28"/>
  <c r="GET29" i="28"/>
  <c r="GES29" i="28"/>
  <c r="GER29" i="28"/>
  <c r="GEQ29" i="28"/>
  <c r="GEP29" i="28"/>
  <c r="GEO29" i="28"/>
  <c r="GEN29" i="28"/>
  <c r="GEM29" i="28"/>
  <c r="GEL29" i="28"/>
  <c r="GEK29" i="28"/>
  <c r="GEJ29" i="28"/>
  <c r="GEI29" i="28"/>
  <c r="GEH29" i="28"/>
  <c r="GEG29" i="28"/>
  <c r="GEF29" i="28"/>
  <c r="GEE29" i="28"/>
  <c r="GED29" i="28"/>
  <c r="GEC29" i="28"/>
  <c r="GEB29" i="28"/>
  <c r="GEA29" i="28"/>
  <c r="GDZ29" i="28"/>
  <c r="GDY29" i="28"/>
  <c r="GDX29" i="28"/>
  <c r="GDW29" i="28"/>
  <c r="GDV29" i="28"/>
  <c r="GDU29" i="28"/>
  <c r="GDT29" i="28"/>
  <c r="GDS29" i="28"/>
  <c r="GDR29" i="28"/>
  <c r="GDQ29" i="28"/>
  <c r="GDP29" i="28"/>
  <c r="GDO29" i="28"/>
  <c r="GDN29" i="28"/>
  <c r="GDM29" i="28"/>
  <c r="GDL29" i="28"/>
  <c r="GDK29" i="28"/>
  <c r="GDJ29" i="28"/>
  <c r="GDI29" i="28"/>
  <c r="GDH29" i="28"/>
  <c r="GDG29" i="28"/>
  <c r="GDF29" i="28"/>
  <c r="GDE29" i="28"/>
  <c r="GDD29" i="28"/>
  <c r="GDC29" i="28"/>
  <c r="GDB29" i="28"/>
  <c r="GDA29" i="28"/>
  <c r="GCZ29" i="28"/>
  <c r="GCY29" i="28"/>
  <c r="GCX29" i="28"/>
  <c r="GCW29" i="28"/>
  <c r="GCV29" i="28"/>
  <c r="GCU29" i="28"/>
  <c r="GCT29" i="28"/>
  <c r="GCS29" i="28"/>
  <c r="GCR29" i="28"/>
  <c r="GCQ29" i="28"/>
  <c r="GCP29" i="28"/>
  <c r="GCO29" i="28"/>
  <c r="GCN29" i="28"/>
  <c r="GCM29" i="28"/>
  <c r="GCL29" i="28"/>
  <c r="GCK29" i="28"/>
  <c r="GCJ29" i="28"/>
  <c r="GCI29" i="28"/>
  <c r="GCH29" i="28"/>
  <c r="GCG29" i="28"/>
  <c r="GCF29" i="28"/>
  <c r="GCE29" i="28"/>
  <c r="GCD29" i="28"/>
  <c r="GCC29" i="28"/>
  <c r="GCB29" i="28"/>
  <c r="GCA29" i="28"/>
  <c r="GBZ29" i="28"/>
  <c r="GBY29" i="28"/>
  <c r="GBX29" i="28"/>
  <c r="GBW29" i="28"/>
  <c r="GBV29" i="28"/>
  <c r="GBU29" i="28"/>
  <c r="GBT29" i="28"/>
  <c r="GBS29" i="28"/>
  <c r="GBR29" i="28"/>
  <c r="GBQ29" i="28"/>
  <c r="GBP29" i="28"/>
  <c r="GBO29" i="28"/>
  <c r="GBN29" i="28"/>
  <c r="GBM29" i="28"/>
  <c r="GBL29" i="28"/>
  <c r="GBK29" i="28"/>
  <c r="GBJ29" i="28"/>
  <c r="GBI29" i="28"/>
  <c r="GBH29" i="28"/>
  <c r="GBG29" i="28"/>
  <c r="GBF29" i="28"/>
  <c r="GBE29" i="28"/>
  <c r="GBD29" i="28"/>
  <c r="GBC29" i="28"/>
  <c r="GBB29" i="28"/>
  <c r="GBA29" i="28"/>
  <c r="GAZ29" i="28"/>
  <c r="GAY29" i="28"/>
  <c r="GAX29" i="28"/>
  <c r="GAW29" i="28"/>
  <c r="GAV29" i="28"/>
  <c r="GAU29" i="28"/>
  <c r="GAT29" i="28"/>
  <c r="GAS29" i="28"/>
  <c r="GAR29" i="28"/>
  <c r="GAQ29" i="28"/>
  <c r="GAP29" i="28"/>
  <c r="GAO29" i="28"/>
  <c r="GAN29" i="28"/>
  <c r="GAM29" i="28"/>
  <c r="GAL29" i="28"/>
  <c r="GAK29" i="28"/>
  <c r="GAJ29" i="28"/>
  <c r="GAI29" i="28"/>
  <c r="GAH29" i="28"/>
  <c r="GAG29" i="28"/>
  <c r="GAF29" i="28"/>
  <c r="GAE29" i="28"/>
  <c r="GAD29" i="28"/>
  <c r="GAC29" i="28"/>
  <c r="GAB29" i="28"/>
  <c r="GAA29" i="28"/>
  <c r="FZZ29" i="28"/>
  <c r="FZY29" i="28"/>
  <c r="FZX29" i="28"/>
  <c r="FZW29" i="28"/>
  <c r="FZV29" i="28"/>
  <c r="FZU29" i="28"/>
  <c r="FZT29" i="28"/>
  <c r="FZS29" i="28"/>
  <c r="FZR29" i="28"/>
  <c r="FZQ29" i="28"/>
  <c r="FZP29" i="28"/>
  <c r="FZO29" i="28"/>
  <c r="FZN29" i="28"/>
  <c r="FZM29" i="28"/>
  <c r="FZL29" i="28"/>
  <c r="FZK29" i="28"/>
  <c r="FZJ29" i="28"/>
  <c r="FZI29" i="28"/>
  <c r="FZH29" i="28"/>
  <c r="FZG29" i="28"/>
  <c r="FZF29" i="28"/>
  <c r="FZE29" i="28"/>
  <c r="FZD29" i="28"/>
  <c r="FZC29" i="28"/>
  <c r="FZB29" i="28"/>
  <c r="FZA29" i="28"/>
  <c r="FYZ29" i="28"/>
  <c r="FYY29" i="28"/>
  <c r="FYX29" i="28"/>
  <c r="FYW29" i="28"/>
  <c r="FYV29" i="28"/>
  <c r="FYU29" i="28"/>
  <c r="FYT29" i="28"/>
  <c r="FYS29" i="28"/>
  <c r="FYR29" i="28"/>
  <c r="FYQ29" i="28"/>
  <c r="FYP29" i="28"/>
  <c r="FYO29" i="28"/>
  <c r="FYN29" i="28"/>
  <c r="FYM29" i="28"/>
  <c r="FYL29" i="28"/>
  <c r="FYK29" i="28"/>
  <c r="FYJ29" i="28"/>
  <c r="FYI29" i="28"/>
  <c r="FYH29" i="28"/>
  <c r="FYG29" i="28"/>
  <c r="FYF29" i="28"/>
  <c r="FYE29" i="28"/>
  <c r="FYD29" i="28"/>
  <c r="FYC29" i="28"/>
  <c r="FYB29" i="28"/>
  <c r="FYA29" i="28"/>
  <c r="FXZ29" i="28"/>
  <c r="FXY29" i="28"/>
  <c r="FXX29" i="28"/>
  <c r="FXW29" i="28"/>
  <c r="FXV29" i="28"/>
  <c r="FXU29" i="28"/>
  <c r="FXT29" i="28"/>
  <c r="FXS29" i="28"/>
  <c r="FXR29" i="28"/>
  <c r="FXQ29" i="28"/>
  <c r="FXP29" i="28"/>
  <c r="FXO29" i="28"/>
  <c r="FXN29" i="28"/>
  <c r="FXM29" i="28"/>
  <c r="FXL29" i="28"/>
  <c r="FXK29" i="28"/>
  <c r="FXJ29" i="28"/>
  <c r="FXI29" i="28"/>
  <c r="FXH29" i="28"/>
  <c r="FXG29" i="28"/>
  <c r="FXF29" i="28"/>
  <c r="FXE29" i="28"/>
  <c r="FXD29" i="28"/>
  <c r="FXC29" i="28"/>
  <c r="FXB29" i="28"/>
  <c r="FXA29" i="28"/>
  <c r="FWZ29" i="28"/>
  <c r="FWY29" i="28"/>
  <c r="FWX29" i="28"/>
  <c r="FWW29" i="28"/>
  <c r="FWV29" i="28"/>
  <c r="FWU29" i="28"/>
  <c r="FWT29" i="28"/>
  <c r="FWS29" i="28"/>
  <c r="FWR29" i="28"/>
  <c r="FWQ29" i="28"/>
  <c r="FWP29" i="28"/>
  <c r="FWO29" i="28"/>
  <c r="FWN29" i="28"/>
  <c r="FWM29" i="28"/>
  <c r="FWL29" i="28"/>
  <c r="FWK29" i="28"/>
  <c r="FWJ29" i="28"/>
  <c r="FWI29" i="28"/>
  <c r="FWH29" i="28"/>
  <c r="FWG29" i="28"/>
  <c r="FWF29" i="28"/>
  <c r="FWE29" i="28"/>
  <c r="FWD29" i="28"/>
  <c r="FWC29" i="28"/>
  <c r="FWB29" i="28"/>
  <c r="FWA29" i="28"/>
  <c r="FVZ29" i="28"/>
  <c r="FVY29" i="28"/>
  <c r="FVX29" i="28"/>
  <c r="FVW29" i="28"/>
  <c r="FVV29" i="28"/>
  <c r="FVU29" i="28"/>
  <c r="FVT29" i="28"/>
  <c r="FVS29" i="28"/>
  <c r="FVR29" i="28"/>
  <c r="FVQ29" i="28"/>
  <c r="FVP29" i="28"/>
  <c r="FVO29" i="28"/>
  <c r="FVN29" i="28"/>
  <c r="FVM29" i="28"/>
  <c r="FVL29" i="28"/>
  <c r="FVK29" i="28"/>
  <c r="FVJ29" i="28"/>
  <c r="FVI29" i="28"/>
  <c r="FVH29" i="28"/>
  <c r="FVG29" i="28"/>
  <c r="FVF29" i="28"/>
  <c r="FVE29" i="28"/>
  <c r="FVD29" i="28"/>
  <c r="FVC29" i="28"/>
  <c r="FVB29" i="28"/>
  <c r="FVA29" i="28"/>
  <c r="FUZ29" i="28"/>
  <c r="FUY29" i="28"/>
  <c r="FUX29" i="28"/>
  <c r="FUW29" i="28"/>
  <c r="FUV29" i="28"/>
  <c r="FUU29" i="28"/>
  <c r="FUT29" i="28"/>
  <c r="FUS29" i="28"/>
  <c r="FUR29" i="28"/>
  <c r="FUQ29" i="28"/>
  <c r="FUP29" i="28"/>
  <c r="FUO29" i="28"/>
  <c r="FUN29" i="28"/>
  <c r="FUM29" i="28"/>
  <c r="FUL29" i="28"/>
  <c r="FUK29" i="28"/>
  <c r="FUJ29" i="28"/>
  <c r="FUI29" i="28"/>
  <c r="FUH29" i="28"/>
  <c r="FUG29" i="28"/>
  <c r="FUF29" i="28"/>
  <c r="FUE29" i="28"/>
  <c r="FUD29" i="28"/>
  <c r="FUC29" i="28"/>
  <c r="FUB29" i="28"/>
  <c r="FUA29" i="28"/>
  <c r="FTZ29" i="28"/>
  <c r="FTY29" i="28"/>
  <c r="FTX29" i="28"/>
  <c r="FTW29" i="28"/>
  <c r="FTV29" i="28"/>
  <c r="FTU29" i="28"/>
  <c r="FTT29" i="28"/>
  <c r="FTS29" i="28"/>
  <c r="FTR29" i="28"/>
  <c r="FTQ29" i="28"/>
  <c r="FTP29" i="28"/>
  <c r="FTO29" i="28"/>
  <c r="FTN29" i="28"/>
  <c r="FTM29" i="28"/>
  <c r="FTL29" i="28"/>
  <c r="FTK29" i="28"/>
  <c r="FTJ29" i="28"/>
  <c r="FTI29" i="28"/>
  <c r="FTH29" i="28"/>
  <c r="FTG29" i="28"/>
  <c r="FTF29" i="28"/>
  <c r="FTE29" i="28"/>
  <c r="FTD29" i="28"/>
  <c r="FTC29" i="28"/>
  <c r="FTB29" i="28"/>
  <c r="FTA29" i="28"/>
  <c r="FSZ29" i="28"/>
  <c r="FSY29" i="28"/>
  <c r="FSX29" i="28"/>
  <c r="FSW29" i="28"/>
  <c r="FSV29" i="28"/>
  <c r="FSU29" i="28"/>
  <c r="FST29" i="28"/>
  <c r="FSS29" i="28"/>
  <c r="FSR29" i="28"/>
  <c r="FSQ29" i="28"/>
  <c r="FSP29" i="28"/>
  <c r="FSO29" i="28"/>
  <c r="FSN29" i="28"/>
  <c r="FSM29" i="28"/>
  <c r="FSL29" i="28"/>
  <c r="FSK29" i="28"/>
  <c r="FSJ29" i="28"/>
  <c r="FSI29" i="28"/>
  <c r="FSH29" i="28"/>
  <c r="FSG29" i="28"/>
  <c r="FSF29" i="28"/>
  <c r="FSE29" i="28"/>
  <c r="FSD29" i="28"/>
  <c r="FSC29" i="28"/>
  <c r="FSB29" i="28"/>
  <c r="FSA29" i="28"/>
  <c r="FRZ29" i="28"/>
  <c r="FRY29" i="28"/>
  <c r="FRX29" i="28"/>
  <c r="FRW29" i="28"/>
  <c r="FRV29" i="28"/>
  <c r="FRU29" i="28"/>
  <c r="FRT29" i="28"/>
  <c r="FRS29" i="28"/>
  <c r="FRR29" i="28"/>
  <c r="FRQ29" i="28"/>
  <c r="FRP29" i="28"/>
  <c r="FRO29" i="28"/>
  <c r="FRN29" i="28"/>
  <c r="FRM29" i="28"/>
  <c r="FRL29" i="28"/>
  <c r="FRK29" i="28"/>
  <c r="FRJ29" i="28"/>
  <c r="FRI29" i="28"/>
  <c r="FRH29" i="28"/>
  <c r="FRG29" i="28"/>
  <c r="FRF29" i="28"/>
  <c r="FRE29" i="28"/>
  <c r="FRD29" i="28"/>
  <c r="FRC29" i="28"/>
  <c r="FRB29" i="28"/>
  <c r="FRA29" i="28"/>
  <c r="FQZ29" i="28"/>
  <c r="FQY29" i="28"/>
  <c r="FQX29" i="28"/>
  <c r="FQW29" i="28"/>
  <c r="FQV29" i="28"/>
  <c r="FQU29" i="28"/>
  <c r="FQT29" i="28"/>
  <c r="FQS29" i="28"/>
  <c r="FQR29" i="28"/>
  <c r="FQQ29" i="28"/>
  <c r="FQP29" i="28"/>
  <c r="FQO29" i="28"/>
  <c r="FQN29" i="28"/>
  <c r="FQM29" i="28"/>
  <c r="FQL29" i="28"/>
  <c r="FQK29" i="28"/>
  <c r="FQJ29" i="28"/>
  <c r="FQI29" i="28"/>
  <c r="FQH29" i="28"/>
  <c r="FQG29" i="28"/>
  <c r="FQF29" i="28"/>
  <c r="FQE29" i="28"/>
  <c r="FQD29" i="28"/>
  <c r="FQC29" i="28"/>
  <c r="FQB29" i="28"/>
  <c r="FQA29" i="28"/>
  <c r="FPZ29" i="28"/>
  <c r="FPY29" i="28"/>
  <c r="FPX29" i="28"/>
  <c r="FPW29" i="28"/>
  <c r="FPV29" i="28"/>
  <c r="FPU29" i="28"/>
  <c r="FPT29" i="28"/>
  <c r="FPS29" i="28"/>
  <c r="FPR29" i="28"/>
  <c r="FPQ29" i="28"/>
  <c r="FPP29" i="28"/>
  <c r="FPO29" i="28"/>
  <c r="FPN29" i="28"/>
  <c r="FPM29" i="28"/>
  <c r="FPL29" i="28"/>
  <c r="FPK29" i="28"/>
  <c r="FPJ29" i="28"/>
  <c r="FPI29" i="28"/>
  <c r="FPH29" i="28"/>
  <c r="FPG29" i="28"/>
  <c r="FPF29" i="28"/>
  <c r="FPE29" i="28"/>
  <c r="FPD29" i="28"/>
  <c r="FPC29" i="28"/>
  <c r="FPB29" i="28"/>
  <c r="FPA29" i="28"/>
  <c r="FOZ29" i="28"/>
  <c r="FOY29" i="28"/>
  <c r="FOX29" i="28"/>
  <c r="FOW29" i="28"/>
  <c r="FOV29" i="28"/>
  <c r="FOU29" i="28"/>
  <c r="FOT29" i="28"/>
  <c r="FOS29" i="28"/>
  <c r="FOR29" i="28"/>
  <c r="FOQ29" i="28"/>
  <c r="FOP29" i="28"/>
  <c r="FOO29" i="28"/>
  <c r="FON29" i="28"/>
  <c r="FOM29" i="28"/>
  <c r="FOL29" i="28"/>
  <c r="FOK29" i="28"/>
  <c r="FOJ29" i="28"/>
  <c r="FOI29" i="28"/>
  <c r="FOH29" i="28"/>
  <c r="FOG29" i="28"/>
  <c r="FOF29" i="28"/>
  <c r="FOE29" i="28"/>
  <c r="FOD29" i="28"/>
  <c r="FOC29" i="28"/>
  <c r="FOB29" i="28"/>
  <c r="FOA29" i="28"/>
  <c r="FNZ29" i="28"/>
  <c r="FNY29" i="28"/>
  <c r="FNX29" i="28"/>
  <c r="FNW29" i="28"/>
  <c r="FNV29" i="28"/>
  <c r="FNU29" i="28"/>
  <c r="FNT29" i="28"/>
  <c r="FNS29" i="28"/>
  <c r="FNR29" i="28"/>
  <c r="FNQ29" i="28"/>
  <c r="FNP29" i="28"/>
  <c r="FNO29" i="28"/>
  <c r="FNN29" i="28"/>
  <c r="FNM29" i="28"/>
  <c r="FNL29" i="28"/>
  <c r="FNK29" i="28"/>
  <c r="FNJ29" i="28"/>
  <c r="FNI29" i="28"/>
  <c r="FNH29" i="28"/>
  <c r="FNG29" i="28"/>
  <c r="FNF29" i="28"/>
  <c r="FNE29" i="28"/>
  <c r="FND29" i="28"/>
  <c r="FNC29" i="28"/>
  <c r="FNB29" i="28"/>
  <c r="FNA29" i="28"/>
  <c r="FMZ29" i="28"/>
  <c r="FMY29" i="28"/>
  <c r="FMX29" i="28"/>
  <c r="FMW29" i="28"/>
  <c r="FMV29" i="28"/>
  <c r="FMU29" i="28"/>
  <c r="FMT29" i="28"/>
  <c r="FMS29" i="28"/>
  <c r="FMR29" i="28"/>
  <c r="FMQ29" i="28"/>
  <c r="FMP29" i="28"/>
  <c r="FMO29" i="28"/>
  <c r="FMN29" i="28"/>
  <c r="FMM29" i="28"/>
  <c r="FML29" i="28"/>
  <c r="FMK29" i="28"/>
  <c r="FMJ29" i="28"/>
  <c r="FMI29" i="28"/>
  <c r="FMH29" i="28"/>
  <c r="FMG29" i="28"/>
  <c r="FMF29" i="28"/>
  <c r="FME29" i="28"/>
  <c r="FMD29" i="28"/>
  <c r="FMC29" i="28"/>
  <c r="FMB29" i="28"/>
  <c r="FMA29" i="28"/>
  <c r="FLZ29" i="28"/>
  <c r="FLY29" i="28"/>
  <c r="FLX29" i="28"/>
  <c r="FLW29" i="28"/>
  <c r="FLV29" i="28"/>
  <c r="FLU29" i="28"/>
  <c r="FLT29" i="28"/>
  <c r="FLS29" i="28"/>
  <c r="FLR29" i="28"/>
  <c r="FLQ29" i="28"/>
  <c r="FLP29" i="28"/>
  <c r="FLO29" i="28"/>
  <c r="FLN29" i="28"/>
  <c r="FLM29" i="28"/>
  <c r="FLL29" i="28"/>
  <c r="FLK29" i="28"/>
  <c r="FLJ29" i="28"/>
  <c r="FLI29" i="28"/>
  <c r="FLH29" i="28"/>
  <c r="FLG29" i="28"/>
  <c r="FLF29" i="28"/>
  <c r="FLE29" i="28"/>
  <c r="FLD29" i="28"/>
  <c r="FLC29" i="28"/>
  <c r="FLB29" i="28"/>
  <c r="FLA29" i="28"/>
  <c r="FKZ29" i="28"/>
  <c r="FKY29" i="28"/>
  <c r="FKX29" i="28"/>
  <c r="FKW29" i="28"/>
  <c r="FKV29" i="28"/>
  <c r="FKU29" i="28"/>
  <c r="FKT29" i="28"/>
  <c r="FKS29" i="28"/>
  <c r="FKR29" i="28"/>
  <c r="FKQ29" i="28"/>
  <c r="FKP29" i="28"/>
  <c r="FKO29" i="28"/>
  <c r="FKN29" i="28"/>
  <c r="FKM29" i="28"/>
  <c r="FKL29" i="28"/>
  <c r="FKK29" i="28"/>
  <c r="FKJ29" i="28"/>
  <c r="FKI29" i="28"/>
  <c r="FKH29" i="28"/>
  <c r="FKG29" i="28"/>
  <c r="FKF29" i="28"/>
  <c r="FKE29" i="28"/>
  <c r="FKD29" i="28"/>
  <c r="FKC29" i="28"/>
  <c r="FKB29" i="28"/>
  <c r="FKA29" i="28"/>
  <c r="FJZ29" i="28"/>
  <c r="FJY29" i="28"/>
  <c r="FJX29" i="28"/>
  <c r="FJW29" i="28"/>
  <c r="FJV29" i="28"/>
  <c r="FJU29" i="28"/>
  <c r="FJT29" i="28"/>
  <c r="FJS29" i="28"/>
  <c r="FJR29" i="28"/>
  <c r="FJQ29" i="28"/>
  <c r="FJP29" i="28"/>
  <c r="FJO29" i="28"/>
  <c r="FJN29" i="28"/>
  <c r="FJM29" i="28"/>
  <c r="FJL29" i="28"/>
  <c r="FJK29" i="28"/>
  <c r="FJJ29" i="28"/>
  <c r="FJI29" i="28"/>
  <c r="FJH29" i="28"/>
  <c r="FJG29" i="28"/>
  <c r="FJF29" i="28"/>
  <c r="FJE29" i="28"/>
  <c r="FJD29" i="28"/>
  <c r="FJC29" i="28"/>
  <c r="FJB29" i="28"/>
  <c r="FJA29" i="28"/>
  <c r="FIZ29" i="28"/>
  <c r="FIY29" i="28"/>
  <c r="FIX29" i="28"/>
  <c r="FIW29" i="28"/>
  <c r="FIV29" i="28"/>
  <c r="FIU29" i="28"/>
  <c r="FIT29" i="28"/>
  <c r="FIS29" i="28"/>
  <c r="FIR29" i="28"/>
  <c r="FIQ29" i="28"/>
  <c r="FIP29" i="28"/>
  <c r="FIO29" i="28"/>
  <c r="FIN29" i="28"/>
  <c r="FIM29" i="28"/>
  <c r="FIL29" i="28"/>
  <c r="FIK29" i="28"/>
  <c r="FIJ29" i="28"/>
  <c r="FII29" i="28"/>
  <c r="FIH29" i="28"/>
  <c r="FIG29" i="28"/>
  <c r="FIF29" i="28"/>
  <c r="FIE29" i="28"/>
  <c r="FID29" i="28"/>
  <c r="FIC29" i="28"/>
  <c r="FIB29" i="28"/>
  <c r="FIA29" i="28"/>
  <c r="FHZ29" i="28"/>
  <c r="FHY29" i="28"/>
  <c r="FHX29" i="28"/>
  <c r="FHW29" i="28"/>
  <c r="FHV29" i="28"/>
  <c r="FHU29" i="28"/>
  <c r="FHT29" i="28"/>
  <c r="FHS29" i="28"/>
  <c r="FHR29" i="28"/>
  <c r="FHQ29" i="28"/>
  <c r="FHP29" i="28"/>
  <c r="FHO29" i="28"/>
  <c r="FHN29" i="28"/>
  <c r="FHM29" i="28"/>
  <c r="FHL29" i="28"/>
  <c r="FHK29" i="28"/>
  <c r="FHJ29" i="28"/>
  <c r="FHI29" i="28"/>
  <c r="FHH29" i="28"/>
  <c r="FHG29" i="28"/>
  <c r="FHF29" i="28"/>
  <c r="FHE29" i="28"/>
  <c r="FHD29" i="28"/>
  <c r="FHC29" i="28"/>
  <c r="FHB29" i="28"/>
  <c r="FHA29" i="28"/>
  <c r="FGZ29" i="28"/>
  <c r="FGY29" i="28"/>
  <c r="FGX29" i="28"/>
  <c r="FGW29" i="28"/>
  <c r="FGV29" i="28"/>
  <c r="FGU29" i="28"/>
  <c r="FGT29" i="28"/>
  <c r="FGS29" i="28"/>
  <c r="FGR29" i="28"/>
  <c r="FGQ29" i="28"/>
  <c r="FGP29" i="28"/>
  <c r="FGO29" i="28"/>
  <c r="FGN29" i="28"/>
  <c r="FGM29" i="28"/>
  <c r="FGL29" i="28"/>
  <c r="FGK29" i="28"/>
  <c r="FGJ29" i="28"/>
  <c r="FGI29" i="28"/>
  <c r="FGH29" i="28"/>
  <c r="FGG29" i="28"/>
  <c r="FGF29" i="28"/>
  <c r="FGE29" i="28"/>
  <c r="FGD29" i="28"/>
  <c r="FGC29" i="28"/>
  <c r="FGB29" i="28"/>
  <c r="FGA29" i="28"/>
  <c r="FFZ29" i="28"/>
  <c r="FFY29" i="28"/>
  <c r="FFX29" i="28"/>
  <c r="FFW29" i="28"/>
  <c r="FFV29" i="28"/>
  <c r="FFU29" i="28"/>
  <c r="FFT29" i="28"/>
  <c r="FFS29" i="28"/>
  <c r="FFR29" i="28"/>
  <c r="FFQ29" i="28"/>
  <c r="FFP29" i="28"/>
  <c r="FFO29" i="28"/>
  <c r="FFN29" i="28"/>
  <c r="FFM29" i="28"/>
  <c r="FFL29" i="28"/>
  <c r="FFK29" i="28"/>
  <c r="FFJ29" i="28"/>
  <c r="FFI29" i="28"/>
  <c r="FFH29" i="28"/>
  <c r="FFG29" i="28"/>
  <c r="FFF29" i="28"/>
  <c r="FFE29" i="28"/>
  <c r="FFD29" i="28"/>
  <c r="FFC29" i="28"/>
  <c r="FFB29" i="28"/>
  <c r="FFA29" i="28"/>
  <c r="FEZ29" i="28"/>
  <c r="FEY29" i="28"/>
  <c r="FEX29" i="28"/>
  <c r="FEW29" i="28"/>
  <c r="FEV29" i="28"/>
  <c r="FEU29" i="28"/>
  <c r="FET29" i="28"/>
  <c r="FES29" i="28"/>
  <c r="FER29" i="28"/>
  <c r="FEQ29" i="28"/>
  <c r="FEP29" i="28"/>
  <c r="FEO29" i="28"/>
  <c r="FEN29" i="28"/>
  <c r="FEM29" i="28"/>
  <c r="FEL29" i="28"/>
  <c r="FEK29" i="28"/>
  <c r="FEJ29" i="28"/>
  <c r="FEI29" i="28"/>
  <c r="FEH29" i="28"/>
  <c r="FEG29" i="28"/>
  <c r="FEF29" i="28"/>
  <c r="FEE29" i="28"/>
  <c r="FED29" i="28"/>
  <c r="FEC29" i="28"/>
  <c r="FEB29" i="28"/>
  <c r="FEA29" i="28"/>
  <c r="FDZ29" i="28"/>
  <c r="FDY29" i="28"/>
  <c r="FDX29" i="28"/>
  <c r="FDW29" i="28"/>
  <c r="FDV29" i="28"/>
  <c r="FDU29" i="28"/>
  <c r="FDT29" i="28"/>
  <c r="FDS29" i="28"/>
  <c r="FDR29" i="28"/>
  <c r="FDQ29" i="28"/>
  <c r="FDP29" i="28"/>
  <c r="FDO29" i="28"/>
  <c r="FDN29" i="28"/>
  <c r="FDM29" i="28"/>
  <c r="FDL29" i="28"/>
  <c r="FDK29" i="28"/>
  <c r="FDJ29" i="28"/>
  <c r="FDI29" i="28"/>
  <c r="FDH29" i="28"/>
  <c r="FDG29" i="28"/>
  <c r="FDF29" i="28"/>
  <c r="FDE29" i="28"/>
  <c r="FDD29" i="28"/>
  <c r="FDC29" i="28"/>
  <c r="FDB29" i="28"/>
  <c r="FDA29" i="28"/>
  <c r="FCZ29" i="28"/>
  <c r="FCY29" i="28"/>
  <c r="FCX29" i="28"/>
  <c r="FCW29" i="28"/>
  <c r="FCV29" i="28"/>
  <c r="FCU29" i="28"/>
  <c r="FCT29" i="28"/>
  <c r="FCS29" i="28"/>
  <c r="FCR29" i="28"/>
  <c r="FCQ29" i="28"/>
  <c r="FCP29" i="28"/>
  <c r="FCO29" i="28"/>
  <c r="FCN29" i="28"/>
  <c r="FCM29" i="28"/>
  <c r="FCL29" i="28"/>
  <c r="FCK29" i="28"/>
  <c r="FCJ29" i="28"/>
  <c r="FCI29" i="28"/>
  <c r="FCH29" i="28"/>
  <c r="FCG29" i="28"/>
  <c r="FCF29" i="28"/>
  <c r="FCE29" i="28"/>
  <c r="FCD29" i="28"/>
  <c r="FCC29" i="28"/>
  <c r="FCB29" i="28"/>
  <c r="FCA29" i="28"/>
  <c r="FBZ29" i="28"/>
  <c r="FBY29" i="28"/>
  <c r="FBX29" i="28"/>
  <c r="FBW29" i="28"/>
  <c r="FBV29" i="28"/>
  <c r="FBU29" i="28"/>
  <c r="FBT29" i="28"/>
  <c r="FBS29" i="28"/>
  <c r="FBR29" i="28"/>
  <c r="FBQ29" i="28"/>
  <c r="FBP29" i="28"/>
  <c r="FBO29" i="28"/>
  <c r="FBN29" i="28"/>
  <c r="FBM29" i="28"/>
  <c r="FBL29" i="28"/>
  <c r="FBK29" i="28"/>
  <c r="FBJ29" i="28"/>
  <c r="FBI29" i="28"/>
  <c r="FBH29" i="28"/>
  <c r="FBG29" i="28"/>
  <c r="FBF29" i="28"/>
  <c r="FBE29" i="28"/>
  <c r="FBD29" i="28"/>
  <c r="FBC29" i="28"/>
  <c r="FBB29" i="28"/>
  <c r="FBA29" i="28"/>
  <c r="FAZ29" i="28"/>
  <c r="FAY29" i="28"/>
  <c r="FAX29" i="28"/>
  <c r="FAW29" i="28"/>
  <c r="FAV29" i="28"/>
  <c r="FAU29" i="28"/>
  <c r="FAT29" i="28"/>
  <c r="FAS29" i="28"/>
  <c r="FAR29" i="28"/>
  <c r="FAQ29" i="28"/>
  <c r="FAP29" i="28"/>
  <c r="FAO29" i="28"/>
  <c r="FAN29" i="28"/>
  <c r="FAM29" i="28"/>
  <c r="FAL29" i="28"/>
  <c r="FAK29" i="28"/>
  <c r="FAJ29" i="28"/>
  <c r="FAI29" i="28"/>
  <c r="FAH29" i="28"/>
  <c r="FAG29" i="28"/>
  <c r="FAF29" i="28"/>
  <c r="FAE29" i="28"/>
  <c r="FAD29" i="28"/>
  <c r="FAC29" i="28"/>
  <c r="FAB29" i="28"/>
  <c r="FAA29" i="28"/>
  <c r="EZZ29" i="28"/>
  <c r="EZY29" i="28"/>
  <c r="EZX29" i="28"/>
  <c r="EZW29" i="28"/>
  <c r="EZV29" i="28"/>
  <c r="EZU29" i="28"/>
  <c r="EZT29" i="28"/>
  <c r="EZS29" i="28"/>
  <c r="EZR29" i="28"/>
  <c r="EZQ29" i="28"/>
  <c r="EZP29" i="28"/>
  <c r="EZO29" i="28"/>
  <c r="EZN29" i="28"/>
  <c r="EZM29" i="28"/>
  <c r="EZL29" i="28"/>
  <c r="EZK29" i="28"/>
  <c r="EZJ29" i="28"/>
  <c r="EZI29" i="28"/>
  <c r="EZH29" i="28"/>
  <c r="EZG29" i="28"/>
  <c r="EZF29" i="28"/>
  <c r="EZE29" i="28"/>
  <c r="EZD29" i="28"/>
  <c r="EZC29" i="28"/>
  <c r="EZB29" i="28"/>
  <c r="EZA29" i="28"/>
  <c r="EYZ29" i="28"/>
  <c r="EYY29" i="28"/>
  <c r="EYX29" i="28"/>
  <c r="EYW29" i="28"/>
  <c r="EYV29" i="28"/>
  <c r="EYU29" i="28"/>
  <c r="EYT29" i="28"/>
  <c r="EYS29" i="28"/>
  <c r="EYR29" i="28"/>
  <c r="EYQ29" i="28"/>
  <c r="EYP29" i="28"/>
  <c r="EYO29" i="28"/>
  <c r="EYN29" i="28"/>
  <c r="EYM29" i="28"/>
  <c r="EYL29" i="28"/>
  <c r="EYK29" i="28"/>
  <c r="EYJ29" i="28"/>
  <c r="EYI29" i="28"/>
  <c r="EYH29" i="28"/>
  <c r="EYG29" i="28"/>
  <c r="EYF29" i="28"/>
  <c r="EYE29" i="28"/>
  <c r="EYD29" i="28"/>
  <c r="EYC29" i="28"/>
  <c r="EYB29" i="28"/>
  <c r="EYA29" i="28"/>
  <c r="EXZ29" i="28"/>
  <c r="EXY29" i="28"/>
  <c r="EXX29" i="28"/>
  <c r="EXW29" i="28"/>
  <c r="EXV29" i="28"/>
  <c r="EXU29" i="28"/>
  <c r="EXT29" i="28"/>
  <c r="EXS29" i="28"/>
  <c r="EXR29" i="28"/>
  <c r="EXQ29" i="28"/>
  <c r="EXP29" i="28"/>
  <c r="EXO29" i="28"/>
  <c r="EXN29" i="28"/>
  <c r="EXM29" i="28"/>
  <c r="EXL29" i="28"/>
  <c r="EXK29" i="28"/>
  <c r="EXJ29" i="28"/>
  <c r="EXI29" i="28"/>
  <c r="EXH29" i="28"/>
  <c r="EXG29" i="28"/>
  <c r="EXF29" i="28"/>
  <c r="EXE29" i="28"/>
  <c r="EXD29" i="28"/>
  <c r="EXC29" i="28"/>
  <c r="EXB29" i="28"/>
  <c r="EXA29" i="28"/>
  <c r="EWZ29" i="28"/>
  <c r="EWY29" i="28"/>
  <c r="EWX29" i="28"/>
  <c r="EWW29" i="28"/>
  <c r="EWV29" i="28"/>
  <c r="EWU29" i="28"/>
  <c r="EWT29" i="28"/>
  <c r="EWS29" i="28"/>
  <c r="EWR29" i="28"/>
  <c r="EWQ29" i="28"/>
  <c r="EWP29" i="28"/>
  <c r="EWO29" i="28"/>
  <c r="EWN29" i="28"/>
  <c r="EWM29" i="28"/>
  <c r="EWL29" i="28"/>
  <c r="EWK29" i="28"/>
  <c r="EWJ29" i="28"/>
  <c r="EWI29" i="28"/>
  <c r="EWH29" i="28"/>
  <c r="EWG29" i="28"/>
  <c r="EWF29" i="28"/>
  <c r="EWE29" i="28"/>
  <c r="EWD29" i="28"/>
  <c r="EWC29" i="28"/>
  <c r="EWB29" i="28"/>
  <c r="EWA29" i="28"/>
  <c r="EVZ29" i="28"/>
  <c r="EVY29" i="28"/>
  <c r="EVX29" i="28"/>
  <c r="EVW29" i="28"/>
  <c r="EVV29" i="28"/>
  <c r="EVU29" i="28"/>
  <c r="EVT29" i="28"/>
  <c r="EVS29" i="28"/>
  <c r="EVR29" i="28"/>
  <c r="EVQ29" i="28"/>
  <c r="EVP29" i="28"/>
  <c r="EVO29" i="28"/>
  <c r="EVN29" i="28"/>
  <c r="EVM29" i="28"/>
  <c r="EVL29" i="28"/>
  <c r="EVK29" i="28"/>
  <c r="EVJ29" i="28"/>
  <c r="EVI29" i="28"/>
  <c r="EVH29" i="28"/>
  <c r="EVG29" i="28"/>
  <c r="EVF29" i="28"/>
  <c r="EVE29" i="28"/>
  <c r="EVD29" i="28"/>
  <c r="EVC29" i="28"/>
  <c r="EVB29" i="28"/>
  <c r="EVA29" i="28"/>
  <c r="EUZ29" i="28"/>
  <c r="EUY29" i="28"/>
  <c r="EUX29" i="28"/>
  <c r="EUW29" i="28"/>
  <c r="EUV29" i="28"/>
  <c r="EUU29" i="28"/>
  <c r="EUT29" i="28"/>
  <c r="EUS29" i="28"/>
  <c r="EUR29" i="28"/>
  <c r="EUQ29" i="28"/>
  <c r="EUP29" i="28"/>
  <c r="EUO29" i="28"/>
  <c r="EUN29" i="28"/>
  <c r="EUM29" i="28"/>
  <c r="EUL29" i="28"/>
  <c r="EUK29" i="28"/>
  <c r="EUJ29" i="28"/>
  <c r="EUI29" i="28"/>
  <c r="EUH29" i="28"/>
  <c r="EUG29" i="28"/>
  <c r="EUF29" i="28"/>
  <c r="EUE29" i="28"/>
  <c r="EUD29" i="28"/>
  <c r="EUC29" i="28"/>
  <c r="EUB29" i="28"/>
  <c r="EUA29" i="28"/>
  <c r="ETZ29" i="28"/>
  <c r="ETY29" i="28"/>
  <c r="ETX29" i="28"/>
  <c r="ETW29" i="28"/>
  <c r="ETV29" i="28"/>
  <c r="ETU29" i="28"/>
  <c r="ETT29" i="28"/>
  <c r="ETS29" i="28"/>
  <c r="ETR29" i="28"/>
  <c r="ETQ29" i="28"/>
  <c r="ETP29" i="28"/>
  <c r="ETO29" i="28"/>
  <c r="ETN29" i="28"/>
  <c r="ETM29" i="28"/>
  <c r="ETL29" i="28"/>
  <c r="ETK29" i="28"/>
  <c r="ETJ29" i="28"/>
  <c r="ETI29" i="28"/>
  <c r="ETH29" i="28"/>
  <c r="ETG29" i="28"/>
  <c r="ETF29" i="28"/>
  <c r="ETE29" i="28"/>
  <c r="ETD29" i="28"/>
  <c r="ETC29" i="28"/>
  <c r="ETB29" i="28"/>
  <c r="ETA29" i="28"/>
  <c r="ESZ29" i="28"/>
  <c r="ESY29" i="28"/>
  <c r="ESX29" i="28"/>
  <c r="ESW29" i="28"/>
  <c r="ESV29" i="28"/>
  <c r="ESU29" i="28"/>
  <c r="EST29" i="28"/>
  <c r="ESS29" i="28"/>
  <c r="ESR29" i="28"/>
  <c r="ESQ29" i="28"/>
  <c r="ESP29" i="28"/>
  <c r="ESO29" i="28"/>
  <c r="ESN29" i="28"/>
  <c r="ESM29" i="28"/>
  <c r="ESL29" i="28"/>
  <c r="ESK29" i="28"/>
  <c r="ESJ29" i="28"/>
  <c r="ESI29" i="28"/>
  <c r="ESH29" i="28"/>
  <c r="ESG29" i="28"/>
  <c r="ESF29" i="28"/>
  <c r="ESE29" i="28"/>
  <c r="ESD29" i="28"/>
  <c r="ESC29" i="28"/>
  <c r="ESB29" i="28"/>
  <c r="ESA29" i="28"/>
  <c r="ERZ29" i="28"/>
  <c r="ERY29" i="28"/>
  <c r="ERX29" i="28"/>
  <c r="ERW29" i="28"/>
  <c r="ERV29" i="28"/>
  <c r="ERU29" i="28"/>
  <c r="ERT29" i="28"/>
  <c r="ERS29" i="28"/>
  <c r="ERR29" i="28"/>
  <c r="ERQ29" i="28"/>
  <c r="ERP29" i="28"/>
  <c r="ERO29" i="28"/>
  <c r="ERN29" i="28"/>
  <c r="ERM29" i="28"/>
  <c r="ERL29" i="28"/>
  <c r="ERK29" i="28"/>
  <c r="ERJ29" i="28"/>
  <c r="ERI29" i="28"/>
  <c r="ERH29" i="28"/>
  <c r="ERG29" i="28"/>
  <c r="ERF29" i="28"/>
  <c r="ERE29" i="28"/>
  <c r="ERD29" i="28"/>
  <c r="ERC29" i="28"/>
  <c r="ERB29" i="28"/>
  <c r="ERA29" i="28"/>
  <c r="EQZ29" i="28"/>
  <c r="EQY29" i="28"/>
  <c r="EQX29" i="28"/>
  <c r="EQW29" i="28"/>
  <c r="EQV29" i="28"/>
  <c r="EQU29" i="28"/>
  <c r="EQT29" i="28"/>
  <c r="EQS29" i="28"/>
  <c r="EQR29" i="28"/>
  <c r="EQQ29" i="28"/>
  <c r="EQP29" i="28"/>
  <c r="EQO29" i="28"/>
  <c r="EQN29" i="28"/>
  <c r="EQM29" i="28"/>
  <c r="EQL29" i="28"/>
  <c r="EQK29" i="28"/>
  <c r="EQJ29" i="28"/>
  <c r="EQI29" i="28"/>
  <c r="EQH29" i="28"/>
  <c r="EQG29" i="28"/>
  <c r="EQF29" i="28"/>
  <c r="EQE29" i="28"/>
  <c r="EQD29" i="28"/>
  <c r="EQC29" i="28"/>
  <c r="EQB29" i="28"/>
  <c r="EQA29" i="28"/>
  <c r="EPZ29" i="28"/>
  <c r="EPY29" i="28"/>
  <c r="EPX29" i="28"/>
  <c r="EPW29" i="28"/>
  <c r="EPV29" i="28"/>
  <c r="EPU29" i="28"/>
  <c r="EPT29" i="28"/>
  <c r="EPS29" i="28"/>
  <c r="EPR29" i="28"/>
  <c r="EPQ29" i="28"/>
  <c r="EPP29" i="28"/>
  <c r="EPO29" i="28"/>
  <c r="EPN29" i="28"/>
  <c r="EPM29" i="28"/>
  <c r="EPL29" i="28"/>
  <c r="EPK29" i="28"/>
  <c r="EPJ29" i="28"/>
  <c r="EPI29" i="28"/>
  <c r="EPH29" i="28"/>
  <c r="EPG29" i="28"/>
  <c r="EPF29" i="28"/>
  <c r="EPE29" i="28"/>
  <c r="EPD29" i="28"/>
  <c r="EPC29" i="28"/>
  <c r="EPB29" i="28"/>
  <c r="EPA29" i="28"/>
  <c r="EOZ29" i="28"/>
  <c r="EOY29" i="28"/>
  <c r="EOX29" i="28"/>
  <c r="EOW29" i="28"/>
  <c r="EOV29" i="28"/>
  <c r="EOU29" i="28"/>
  <c r="EOT29" i="28"/>
  <c r="EOS29" i="28"/>
  <c r="EOR29" i="28"/>
  <c r="EOQ29" i="28"/>
  <c r="EOP29" i="28"/>
  <c r="EOO29" i="28"/>
  <c r="EON29" i="28"/>
  <c r="EOM29" i="28"/>
  <c r="EOL29" i="28"/>
  <c r="EOK29" i="28"/>
  <c r="EOJ29" i="28"/>
  <c r="EOI29" i="28"/>
  <c r="EOH29" i="28"/>
  <c r="EOG29" i="28"/>
  <c r="EOF29" i="28"/>
  <c r="EOE29" i="28"/>
  <c r="EOD29" i="28"/>
  <c r="EOC29" i="28"/>
  <c r="EOB29" i="28"/>
  <c r="EOA29" i="28"/>
  <c r="ENZ29" i="28"/>
  <c r="ENY29" i="28"/>
  <c r="ENX29" i="28"/>
  <c r="ENW29" i="28"/>
  <c r="ENV29" i="28"/>
  <c r="ENU29" i="28"/>
  <c r="ENT29" i="28"/>
  <c r="ENS29" i="28"/>
  <c r="ENR29" i="28"/>
  <c r="ENQ29" i="28"/>
  <c r="ENP29" i="28"/>
  <c r="ENO29" i="28"/>
  <c r="ENN29" i="28"/>
  <c r="ENM29" i="28"/>
  <c r="ENL29" i="28"/>
  <c r="ENK29" i="28"/>
  <c r="ENJ29" i="28"/>
  <c r="ENI29" i="28"/>
  <c r="ENH29" i="28"/>
  <c r="ENG29" i="28"/>
  <c r="ENF29" i="28"/>
  <c r="ENE29" i="28"/>
  <c r="END29" i="28"/>
  <c r="ENC29" i="28"/>
  <c r="ENB29" i="28"/>
  <c r="ENA29" i="28"/>
  <c r="EMZ29" i="28"/>
  <c r="EMY29" i="28"/>
  <c r="EMX29" i="28"/>
  <c r="EMW29" i="28"/>
  <c r="EMV29" i="28"/>
  <c r="EMU29" i="28"/>
  <c r="EMT29" i="28"/>
  <c r="EMS29" i="28"/>
  <c r="EMR29" i="28"/>
  <c r="EMQ29" i="28"/>
  <c r="EMP29" i="28"/>
  <c r="EMO29" i="28"/>
  <c r="EMN29" i="28"/>
  <c r="EMM29" i="28"/>
  <c r="EML29" i="28"/>
  <c r="EMK29" i="28"/>
  <c r="EMJ29" i="28"/>
  <c r="EMI29" i="28"/>
  <c r="EMH29" i="28"/>
  <c r="EMG29" i="28"/>
  <c r="EMF29" i="28"/>
  <c r="EME29" i="28"/>
  <c r="EMD29" i="28"/>
  <c r="EMC29" i="28"/>
  <c r="EMB29" i="28"/>
  <c r="EMA29" i="28"/>
  <c r="ELZ29" i="28"/>
  <c r="ELY29" i="28"/>
  <c r="ELX29" i="28"/>
  <c r="ELW29" i="28"/>
  <c r="ELV29" i="28"/>
  <c r="ELU29" i="28"/>
  <c r="ELT29" i="28"/>
  <c r="ELS29" i="28"/>
  <c r="ELR29" i="28"/>
  <c r="ELQ29" i="28"/>
  <c r="ELP29" i="28"/>
  <c r="ELO29" i="28"/>
  <c r="ELN29" i="28"/>
  <c r="ELM29" i="28"/>
  <c r="ELL29" i="28"/>
  <c r="ELK29" i="28"/>
  <c r="ELJ29" i="28"/>
  <c r="ELI29" i="28"/>
  <c r="ELH29" i="28"/>
  <c r="ELG29" i="28"/>
  <c r="ELF29" i="28"/>
  <c r="ELE29" i="28"/>
  <c r="ELD29" i="28"/>
  <c r="ELC29" i="28"/>
  <c r="ELB29" i="28"/>
  <c r="ELA29" i="28"/>
  <c r="EKZ29" i="28"/>
  <c r="EKY29" i="28"/>
  <c r="EKX29" i="28"/>
  <c r="EKW29" i="28"/>
  <c r="EKV29" i="28"/>
  <c r="EKU29" i="28"/>
  <c r="EKT29" i="28"/>
  <c r="EKS29" i="28"/>
  <c r="EKR29" i="28"/>
  <c r="EKQ29" i="28"/>
  <c r="EKP29" i="28"/>
  <c r="EKO29" i="28"/>
  <c r="EKN29" i="28"/>
  <c r="EKM29" i="28"/>
  <c r="EKL29" i="28"/>
  <c r="EKK29" i="28"/>
  <c r="EKJ29" i="28"/>
  <c r="EKI29" i="28"/>
  <c r="EKH29" i="28"/>
  <c r="EKG29" i="28"/>
  <c r="EKF29" i="28"/>
  <c r="EKE29" i="28"/>
  <c r="EKD29" i="28"/>
  <c r="EKC29" i="28"/>
  <c r="EKB29" i="28"/>
  <c r="EKA29" i="28"/>
  <c r="EJZ29" i="28"/>
  <c r="EJY29" i="28"/>
  <c r="EJX29" i="28"/>
  <c r="EJW29" i="28"/>
  <c r="EJV29" i="28"/>
  <c r="EJU29" i="28"/>
  <c r="EJT29" i="28"/>
  <c r="EJS29" i="28"/>
  <c r="EJR29" i="28"/>
  <c r="EJQ29" i="28"/>
  <c r="EJP29" i="28"/>
  <c r="EJO29" i="28"/>
  <c r="EJN29" i="28"/>
  <c r="EJM29" i="28"/>
  <c r="EJL29" i="28"/>
  <c r="EJK29" i="28"/>
  <c r="EJJ29" i="28"/>
  <c r="EJI29" i="28"/>
  <c r="EJH29" i="28"/>
  <c r="EJG29" i="28"/>
  <c r="EJF29" i="28"/>
  <c r="EJE29" i="28"/>
  <c r="EJD29" i="28"/>
  <c r="EJC29" i="28"/>
  <c r="EJB29" i="28"/>
  <c r="EJA29" i="28"/>
  <c r="EIZ29" i="28"/>
  <c r="EIY29" i="28"/>
  <c r="EIX29" i="28"/>
  <c r="EIW29" i="28"/>
  <c r="EIV29" i="28"/>
  <c r="EIU29" i="28"/>
  <c r="EIT29" i="28"/>
  <c r="EIS29" i="28"/>
  <c r="EIR29" i="28"/>
  <c r="EIQ29" i="28"/>
  <c r="EIP29" i="28"/>
  <c r="EIO29" i="28"/>
  <c r="EIN29" i="28"/>
  <c r="EIM29" i="28"/>
  <c r="EIL29" i="28"/>
  <c r="EIK29" i="28"/>
  <c r="EIJ29" i="28"/>
  <c r="EII29" i="28"/>
  <c r="EIH29" i="28"/>
  <c r="EIG29" i="28"/>
  <c r="EIF29" i="28"/>
  <c r="EIE29" i="28"/>
  <c r="EID29" i="28"/>
  <c r="EIC29" i="28"/>
  <c r="EIB29" i="28"/>
  <c r="EIA29" i="28"/>
  <c r="EHZ29" i="28"/>
  <c r="EHY29" i="28"/>
  <c r="EHX29" i="28"/>
  <c r="EHW29" i="28"/>
  <c r="EHV29" i="28"/>
  <c r="EHU29" i="28"/>
  <c r="EHT29" i="28"/>
  <c r="EHS29" i="28"/>
  <c r="EHR29" i="28"/>
  <c r="EHQ29" i="28"/>
  <c r="EHP29" i="28"/>
  <c r="EHO29" i="28"/>
  <c r="EHN29" i="28"/>
  <c r="EHM29" i="28"/>
  <c r="EHL29" i="28"/>
  <c r="EHK29" i="28"/>
  <c r="EHJ29" i="28"/>
  <c r="EHI29" i="28"/>
  <c r="EHH29" i="28"/>
  <c r="EHG29" i="28"/>
  <c r="EHF29" i="28"/>
  <c r="EHE29" i="28"/>
  <c r="EHD29" i="28"/>
  <c r="EHC29" i="28"/>
  <c r="EHB29" i="28"/>
  <c r="EHA29" i="28"/>
  <c r="EGZ29" i="28"/>
  <c r="EGY29" i="28"/>
  <c r="EGX29" i="28"/>
  <c r="EGW29" i="28"/>
  <c r="EGV29" i="28"/>
  <c r="EGU29" i="28"/>
  <c r="EGT29" i="28"/>
  <c r="EGS29" i="28"/>
  <c r="EGR29" i="28"/>
  <c r="EGQ29" i="28"/>
  <c r="EGP29" i="28"/>
  <c r="EGO29" i="28"/>
  <c r="EGN29" i="28"/>
  <c r="EGM29" i="28"/>
  <c r="EGL29" i="28"/>
  <c r="EGK29" i="28"/>
  <c r="EGJ29" i="28"/>
  <c r="EGI29" i="28"/>
  <c r="EGH29" i="28"/>
  <c r="EGG29" i="28"/>
  <c r="EGF29" i="28"/>
  <c r="EGE29" i="28"/>
  <c r="EGD29" i="28"/>
  <c r="EGC29" i="28"/>
  <c r="EGB29" i="28"/>
  <c r="EGA29" i="28"/>
  <c r="EFZ29" i="28"/>
  <c r="EFY29" i="28"/>
  <c r="EFX29" i="28"/>
  <c r="EFW29" i="28"/>
  <c r="EFV29" i="28"/>
  <c r="EFU29" i="28"/>
  <c r="EFT29" i="28"/>
  <c r="EFS29" i="28"/>
  <c r="EFR29" i="28"/>
  <c r="EFQ29" i="28"/>
  <c r="EFP29" i="28"/>
  <c r="EFO29" i="28"/>
  <c r="EFN29" i="28"/>
  <c r="EFM29" i="28"/>
  <c r="EFL29" i="28"/>
  <c r="EFK29" i="28"/>
  <c r="EFJ29" i="28"/>
  <c r="EFI29" i="28"/>
  <c r="EFH29" i="28"/>
  <c r="EFG29" i="28"/>
  <c r="EFF29" i="28"/>
  <c r="EFE29" i="28"/>
  <c r="EFD29" i="28"/>
  <c r="EFC29" i="28"/>
  <c r="EFB29" i="28"/>
  <c r="EFA29" i="28"/>
  <c r="EEZ29" i="28"/>
  <c r="EEY29" i="28"/>
  <c r="EEX29" i="28"/>
  <c r="EEW29" i="28"/>
  <c r="EEV29" i="28"/>
  <c r="EEU29" i="28"/>
  <c r="EET29" i="28"/>
  <c r="EES29" i="28"/>
  <c r="EER29" i="28"/>
  <c r="EEQ29" i="28"/>
  <c r="EEP29" i="28"/>
  <c r="EEO29" i="28"/>
  <c r="EEN29" i="28"/>
  <c r="EEM29" i="28"/>
  <c r="EEL29" i="28"/>
  <c r="EEK29" i="28"/>
  <c r="EEJ29" i="28"/>
  <c r="EEI29" i="28"/>
  <c r="EEH29" i="28"/>
  <c r="EEG29" i="28"/>
  <c r="EEF29" i="28"/>
  <c r="EEE29" i="28"/>
  <c r="EED29" i="28"/>
  <c r="EEC29" i="28"/>
  <c r="EEB29" i="28"/>
  <c r="EEA29" i="28"/>
  <c r="EDZ29" i="28"/>
  <c r="EDY29" i="28"/>
  <c r="EDX29" i="28"/>
  <c r="EDW29" i="28"/>
  <c r="EDV29" i="28"/>
  <c r="EDU29" i="28"/>
  <c r="EDT29" i="28"/>
  <c r="EDS29" i="28"/>
  <c r="EDR29" i="28"/>
  <c r="EDQ29" i="28"/>
  <c r="EDP29" i="28"/>
  <c r="EDO29" i="28"/>
  <c r="EDN29" i="28"/>
  <c r="EDM29" i="28"/>
  <c r="EDL29" i="28"/>
  <c r="EDK29" i="28"/>
  <c r="EDJ29" i="28"/>
  <c r="EDI29" i="28"/>
  <c r="EDH29" i="28"/>
  <c r="EDG29" i="28"/>
  <c r="EDF29" i="28"/>
  <c r="EDE29" i="28"/>
  <c r="EDD29" i="28"/>
  <c r="EDC29" i="28"/>
  <c r="EDB29" i="28"/>
  <c r="EDA29" i="28"/>
  <c r="ECZ29" i="28"/>
  <c r="ECY29" i="28"/>
  <c r="ECX29" i="28"/>
  <c r="ECW29" i="28"/>
  <c r="ECV29" i="28"/>
  <c r="ECU29" i="28"/>
  <c r="ECT29" i="28"/>
  <c r="ECS29" i="28"/>
  <c r="ECR29" i="28"/>
  <c r="ECQ29" i="28"/>
  <c r="ECP29" i="28"/>
  <c r="ECO29" i="28"/>
  <c r="ECN29" i="28"/>
  <c r="ECM29" i="28"/>
  <c r="ECL29" i="28"/>
  <c r="ECK29" i="28"/>
  <c r="ECJ29" i="28"/>
  <c r="ECI29" i="28"/>
  <c r="ECH29" i="28"/>
  <c r="ECG29" i="28"/>
  <c r="ECF29" i="28"/>
  <c r="ECE29" i="28"/>
  <c r="ECD29" i="28"/>
  <c r="ECC29" i="28"/>
  <c r="ECB29" i="28"/>
  <c r="ECA29" i="28"/>
  <c r="EBZ29" i="28"/>
  <c r="EBY29" i="28"/>
  <c r="EBX29" i="28"/>
  <c r="EBW29" i="28"/>
  <c r="EBV29" i="28"/>
  <c r="EBU29" i="28"/>
  <c r="EBT29" i="28"/>
  <c r="EBS29" i="28"/>
  <c r="EBR29" i="28"/>
  <c r="EBQ29" i="28"/>
  <c r="EBP29" i="28"/>
  <c r="EBO29" i="28"/>
  <c r="EBN29" i="28"/>
  <c r="EBM29" i="28"/>
  <c r="EBL29" i="28"/>
  <c r="EBK29" i="28"/>
  <c r="EBJ29" i="28"/>
  <c r="EBI29" i="28"/>
  <c r="EBH29" i="28"/>
  <c r="EBG29" i="28"/>
  <c r="EBF29" i="28"/>
  <c r="EBE29" i="28"/>
  <c r="EBD29" i="28"/>
  <c r="EBC29" i="28"/>
  <c r="EBB29" i="28"/>
  <c r="EBA29" i="28"/>
  <c r="EAZ29" i="28"/>
  <c r="EAY29" i="28"/>
  <c r="EAX29" i="28"/>
  <c r="EAW29" i="28"/>
  <c r="EAV29" i="28"/>
  <c r="EAU29" i="28"/>
  <c r="EAT29" i="28"/>
  <c r="EAS29" i="28"/>
  <c r="EAR29" i="28"/>
  <c r="EAQ29" i="28"/>
  <c r="EAP29" i="28"/>
  <c r="EAO29" i="28"/>
  <c r="EAN29" i="28"/>
  <c r="EAM29" i="28"/>
  <c r="EAL29" i="28"/>
  <c r="EAK29" i="28"/>
  <c r="EAJ29" i="28"/>
  <c r="EAI29" i="28"/>
  <c r="EAH29" i="28"/>
  <c r="EAG29" i="28"/>
  <c r="EAF29" i="28"/>
  <c r="EAE29" i="28"/>
  <c r="EAD29" i="28"/>
  <c r="EAC29" i="28"/>
  <c r="EAB29" i="28"/>
  <c r="EAA29" i="28"/>
  <c r="DZZ29" i="28"/>
  <c r="DZY29" i="28"/>
  <c r="DZX29" i="28"/>
  <c r="DZW29" i="28"/>
  <c r="DZV29" i="28"/>
  <c r="DZU29" i="28"/>
  <c r="DZT29" i="28"/>
  <c r="DZS29" i="28"/>
  <c r="DZR29" i="28"/>
  <c r="DZQ29" i="28"/>
  <c r="DZP29" i="28"/>
  <c r="DZO29" i="28"/>
  <c r="DZN29" i="28"/>
  <c r="DZM29" i="28"/>
  <c r="DZL29" i="28"/>
  <c r="DZK29" i="28"/>
  <c r="DZJ29" i="28"/>
  <c r="DZI29" i="28"/>
  <c r="DZH29" i="28"/>
  <c r="DZG29" i="28"/>
  <c r="DZF29" i="28"/>
  <c r="DZE29" i="28"/>
  <c r="DZD29" i="28"/>
  <c r="DZC29" i="28"/>
  <c r="DZB29" i="28"/>
  <c r="DZA29" i="28"/>
  <c r="DYZ29" i="28"/>
  <c r="DYY29" i="28"/>
  <c r="DYX29" i="28"/>
  <c r="DYW29" i="28"/>
  <c r="DYV29" i="28"/>
  <c r="DYU29" i="28"/>
  <c r="DYT29" i="28"/>
  <c r="DYS29" i="28"/>
  <c r="DYR29" i="28"/>
  <c r="DYQ29" i="28"/>
  <c r="DYP29" i="28"/>
  <c r="DYO29" i="28"/>
  <c r="DYN29" i="28"/>
  <c r="DYM29" i="28"/>
  <c r="DYL29" i="28"/>
  <c r="DYK29" i="28"/>
  <c r="DYJ29" i="28"/>
  <c r="DYI29" i="28"/>
  <c r="DYH29" i="28"/>
  <c r="DYG29" i="28"/>
  <c r="DYF29" i="28"/>
  <c r="DYE29" i="28"/>
  <c r="DYD29" i="28"/>
  <c r="DYC29" i="28"/>
  <c r="DYB29" i="28"/>
  <c r="DYA29" i="28"/>
  <c r="DXZ29" i="28"/>
  <c r="DXY29" i="28"/>
  <c r="DXX29" i="28"/>
  <c r="DXW29" i="28"/>
  <c r="DXV29" i="28"/>
  <c r="DXU29" i="28"/>
  <c r="DXT29" i="28"/>
  <c r="DXS29" i="28"/>
  <c r="DXR29" i="28"/>
  <c r="DXQ29" i="28"/>
  <c r="DXP29" i="28"/>
  <c r="DXO29" i="28"/>
  <c r="DXN29" i="28"/>
  <c r="DXM29" i="28"/>
  <c r="DXL29" i="28"/>
  <c r="DXK29" i="28"/>
  <c r="DXJ29" i="28"/>
  <c r="DXI29" i="28"/>
  <c r="DXH29" i="28"/>
  <c r="DXG29" i="28"/>
  <c r="DXF29" i="28"/>
  <c r="DXE29" i="28"/>
  <c r="DXD29" i="28"/>
  <c r="DXC29" i="28"/>
  <c r="DXB29" i="28"/>
  <c r="DXA29" i="28"/>
  <c r="DWZ29" i="28"/>
  <c r="DWY29" i="28"/>
  <c r="DWX29" i="28"/>
  <c r="DWW29" i="28"/>
  <c r="DWV29" i="28"/>
  <c r="DWU29" i="28"/>
  <c r="DWT29" i="28"/>
  <c r="DWS29" i="28"/>
  <c r="DWR29" i="28"/>
  <c r="DWQ29" i="28"/>
  <c r="DWP29" i="28"/>
  <c r="DWO29" i="28"/>
  <c r="DWN29" i="28"/>
  <c r="DWM29" i="28"/>
  <c r="DWL29" i="28"/>
  <c r="DWK29" i="28"/>
  <c r="DWJ29" i="28"/>
  <c r="DWI29" i="28"/>
  <c r="DWH29" i="28"/>
  <c r="DWG29" i="28"/>
  <c r="DWF29" i="28"/>
  <c r="DWE29" i="28"/>
  <c r="DWD29" i="28"/>
  <c r="DWC29" i="28"/>
  <c r="DWB29" i="28"/>
  <c r="DWA29" i="28"/>
  <c r="DVZ29" i="28"/>
  <c r="DVY29" i="28"/>
  <c r="DVX29" i="28"/>
  <c r="DVW29" i="28"/>
  <c r="DVV29" i="28"/>
  <c r="DVU29" i="28"/>
  <c r="DVT29" i="28"/>
  <c r="DVS29" i="28"/>
  <c r="DVR29" i="28"/>
  <c r="DVQ29" i="28"/>
  <c r="DVP29" i="28"/>
  <c r="DVO29" i="28"/>
  <c r="DVN29" i="28"/>
  <c r="DVM29" i="28"/>
  <c r="DVL29" i="28"/>
  <c r="DVK29" i="28"/>
  <c r="DVJ29" i="28"/>
  <c r="DVI29" i="28"/>
  <c r="DVH29" i="28"/>
  <c r="DVG29" i="28"/>
  <c r="DVF29" i="28"/>
  <c r="DVE29" i="28"/>
  <c r="DVD29" i="28"/>
  <c r="DVC29" i="28"/>
  <c r="DVB29" i="28"/>
  <c r="DVA29" i="28"/>
  <c r="DUZ29" i="28"/>
  <c r="DUY29" i="28"/>
  <c r="DUX29" i="28"/>
  <c r="DUW29" i="28"/>
  <c r="DUV29" i="28"/>
  <c r="DUU29" i="28"/>
  <c r="DUT29" i="28"/>
  <c r="DUS29" i="28"/>
  <c r="DUR29" i="28"/>
  <c r="DUQ29" i="28"/>
  <c r="DUP29" i="28"/>
  <c r="DUO29" i="28"/>
  <c r="DUN29" i="28"/>
  <c r="DUM29" i="28"/>
  <c r="DUL29" i="28"/>
  <c r="DUK29" i="28"/>
  <c r="DUJ29" i="28"/>
  <c r="DUI29" i="28"/>
  <c r="DUH29" i="28"/>
  <c r="DUG29" i="28"/>
  <c r="DUF29" i="28"/>
  <c r="DUE29" i="28"/>
  <c r="DUD29" i="28"/>
  <c r="DUC29" i="28"/>
  <c r="DUB29" i="28"/>
  <c r="DUA29" i="28"/>
  <c r="DTZ29" i="28"/>
  <c r="DTY29" i="28"/>
  <c r="DTX29" i="28"/>
  <c r="DTW29" i="28"/>
  <c r="DTV29" i="28"/>
  <c r="DTU29" i="28"/>
  <c r="DTT29" i="28"/>
  <c r="DTS29" i="28"/>
  <c r="DTR29" i="28"/>
  <c r="DTQ29" i="28"/>
  <c r="DTP29" i="28"/>
  <c r="DTO29" i="28"/>
  <c r="DTN29" i="28"/>
  <c r="DTM29" i="28"/>
  <c r="DTL29" i="28"/>
  <c r="DTK29" i="28"/>
  <c r="DTJ29" i="28"/>
  <c r="DTI29" i="28"/>
  <c r="DTH29" i="28"/>
  <c r="DTG29" i="28"/>
  <c r="DTF29" i="28"/>
  <c r="DTE29" i="28"/>
  <c r="DTD29" i="28"/>
  <c r="DTC29" i="28"/>
  <c r="DTB29" i="28"/>
  <c r="DTA29" i="28"/>
  <c r="DSZ29" i="28"/>
  <c r="DSY29" i="28"/>
  <c r="DSX29" i="28"/>
  <c r="DSW29" i="28"/>
  <c r="DSV29" i="28"/>
  <c r="DSU29" i="28"/>
  <c r="DST29" i="28"/>
  <c r="DSS29" i="28"/>
  <c r="DSR29" i="28"/>
  <c r="DSQ29" i="28"/>
  <c r="DSP29" i="28"/>
  <c r="DSO29" i="28"/>
  <c r="DSN29" i="28"/>
  <c r="DSM29" i="28"/>
  <c r="DSL29" i="28"/>
  <c r="DSK29" i="28"/>
  <c r="DSJ29" i="28"/>
  <c r="DSI29" i="28"/>
  <c r="DSH29" i="28"/>
  <c r="DSG29" i="28"/>
  <c r="DSF29" i="28"/>
  <c r="DSE29" i="28"/>
  <c r="DSD29" i="28"/>
  <c r="DSC29" i="28"/>
  <c r="DSB29" i="28"/>
  <c r="DSA29" i="28"/>
  <c r="DRZ29" i="28"/>
  <c r="DRY29" i="28"/>
  <c r="DRX29" i="28"/>
  <c r="DRW29" i="28"/>
  <c r="DRV29" i="28"/>
  <c r="DRU29" i="28"/>
  <c r="DRT29" i="28"/>
  <c r="DRS29" i="28"/>
  <c r="DRR29" i="28"/>
  <c r="DRQ29" i="28"/>
  <c r="DRP29" i="28"/>
  <c r="DRO29" i="28"/>
  <c r="DRN29" i="28"/>
  <c r="DRM29" i="28"/>
  <c r="DRL29" i="28"/>
  <c r="DRK29" i="28"/>
  <c r="DRJ29" i="28"/>
  <c r="DRI29" i="28"/>
  <c r="DRH29" i="28"/>
  <c r="DRG29" i="28"/>
  <c r="DRF29" i="28"/>
  <c r="DRE29" i="28"/>
  <c r="DRD29" i="28"/>
  <c r="DRC29" i="28"/>
  <c r="DRB29" i="28"/>
  <c r="DRA29" i="28"/>
  <c r="DQZ29" i="28"/>
  <c r="DQY29" i="28"/>
  <c r="DQX29" i="28"/>
  <c r="DQW29" i="28"/>
  <c r="DQV29" i="28"/>
  <c r="DQU29" i="28"/>
  <c r="DQT29" i="28"/>
  <c r="DQS29" i="28"/>
  <c r="DQR29" i="28"/>
  <c r="DQQ29" i="28"/>
  <c r="DQP29" i="28"/>
  <c r="DQO29" i="28"/>
  <c r="DQN29" i="28"/>
  <c r="DQM29" i="28"/>
  <c r="DQL29" i="28"/>
  <c r="DQK29" i="28"/>
  <c r="DQJ29" i="28"/>
  <c r="DQI29" i="28"/>
  <c r="DQH29" i="28"/>
  <c r="DQG29" i="28"/>
  <c r="DQF29" i="28"/>
  <c r="DQE29" i="28"/>
  <c r="DQD29" i="28"/>
  <c r="DQC29" i="28"/>
  <c r="DQB29" i="28"/>
  <c r="DQA29" i="28"/>
  <c r="DPZ29" i="28"/>
  <c r="DPY29" i="28"/>
  <c r="DPX29" i="28"/>
  <c r="DPW29" i="28"/>
  <c r="DPV29" i="28"/>
  <c r="DPU29" i="28"/>
  <c r="DPT29" i="28"/>
  <c r="DPS29" i="28"/>
  <c r="DPR29" i="28"/>
  <c r="DPQ29" i="28"/>
  <c r="DPP29" i="28"/>
  <c r="DPO29" i="28"/>
  <c r="DPN29" i="28"/>
  <c r="DPM29" i="28"/>
  <c r="DPL29" i="28"/>
  <c r="DPK29" i="28"/>
  <c r="DPJ29" i="28"/>
  <c r="DPI29" i="28"/>
  <c r="DPH29" i="28"/>
  <c r="DPG29" i="28"/>
  <c r="DPF29" i="28"/>
  <c r="DPE29" i="28"/>
  <c r="DPD29" i="28"/>
  <c r="DPC29" i="28"/>
  <c r="DPB29" i="28"/>
  <c r="DPA29" i="28"/>
  <c r="DOZ29" i="28"/>
  <c r="DOY29" i="28"/>
  <c r="DOX29" i="28"/>
  <c r="DOW29" i="28"/>
  <c r="DOV29" i="28"/>
  <c r="DOU29" i="28"/>
  <c r="DOT29" i="28"/>
  <c r="DOS29" i="28"/>
  <c r="DOR29" i="28"/>
  <c r="DOQ29" i="28"/>
  <c r="DOP29" i="28"/>
  <c r="DOO29" i="28"/>
  <c r="DON29" i="28"/>
  <c r="DOM29" i="28"/>
  <c r="DOL29" i="28"/>
  <c r="DOK29" i="28"/>
  <c r="DOJ29" i="28"/>
  <c r="DOI29" i="28"/>
  <c r="DOH29" i="28"/>
  <c r="DOG29" i="28"/>
  <c r="DOF29" i="28"/>
  <c r="DOE29" i="28"/>
  <c r="DOD29" i="28"/>
  <c r="DOC29" i="28"/>
  <c r="DOB29" i="28"/>
  <c r="DOA29" i="28"/>
  <c r="DNZ29" i="28"/>
  <c r="DNY29" i="28"/>
  <c r="DNX29" i="28"/>
  <c r="DNW29" i="28"/>
  <c r="DNV29" i="28"/>
  <c r="DNU29" i="28"/>
  <c r="DNT29" i="28"/>
  <c r="DNS29" i="28"/>
  <c r="DNR29" i="28"/>
  <c r="DNQ29" i="28"/>
  <c r="DNP29" i="28"/>
  <c r="DNO29" i="28"/>
  <c r="DNN29" i="28"/>
  <c r="DNM29" i="28"/>
  <c r="DNL29" i="28"/>
  <c r="DNK29" i="28"/>
  <c r="DNJ29" i="28"/>
  <c r="DNI29" i="28"/>
  <c r="DNH29" i="28"/>
  <c r="DNG29" i="28"/>
  <c r="DNF29" i="28"/>
  <c r="DNE29" i="28"/>
  <c r="DND29" i="28"/>
  <c r="DNC29" i="28"/>
  <c r="DNB29" i="28"/>
  <c r="DNA29" i="28"/>
  <c r="DMZ29" i="28"/>
  <c r="DMY29" i="28"/>
  <c r="DMX29" i="28"/>
  <c r="DMW29" i="28"/>
  <c r="DMV29" i="28"/>
  <c r="DMU29" i="28"/>
  <c r="DMT29" i="28"/>
  <c r="DMS29" i="28"/>
  <c r="DMR29" i="28"/>
  <c r="DMQ29" i="28"/>
  <c r="DMP29" i="28"/>
  <c r="DMO29" i="28"/>
  <c r="DMN29" i="28"/>
  <c r="DMM29" i="28"/>
  <c r="DML29" i="28"/>
  <c r="DMK29" i="28"/>
  <c r="DMJ29" i="28"/>
  <c r="DMI29" i="28"/>
  <c r="DMH29" i="28"/>
  <c r="DMG29" i="28"/>
  <c r="DMF29" i="28"/>
  <c r="DME29" i="28"/>
  <c r="DMD29" i="28"/>
  <c r="DMC29" i="28"/>
  <c r="DMB29" i="28"/>
  <c r="DMA29" i="28"/>
  <c r="DLZ29" i="28"/>
  <c r="DLY29" i="28"/>
  <c r="DLX29" i="28"/>
  <c r="DLW29" i="28"/>
  <c r="DLV29" i="28"/>
  <c r="DLU29" i="28"/>
  <c r="DLT29" i="28"/>
  <c r="DLS29" i="28"/>
  <c r="DLR29" i="28"/>
  <c r="DLQ29" i="28"/>
  <c r="DLP29" i="28"/>
  <c r="DLO29" i="28"/>
  <c r="DLN29" i="28"/>
  <c r="DLM29" i="28"/>
  <c r="DLL29" i="28"/>
  <c r="DLK29" i="28"/>
  <c r="DLJ29" i="28"/>
  <c r="DLI29" i="28"/>
  <c r="DLH29" i="28"/>
  <c r="DLG29" i="28"/>
  <c r="DLF29" i="28"/>
  <c r="DLE29" i="28"/>
  <c r="DLD29" i="28"/>
  <c r="DLC29" i="28"/>
  <c r="DLB29" i="28"/>
  <c r="DLA29" i="28"/>
  <c r="DKZ29" i="28"/>
  <c r="DKY29" i="28"/>
  <c r="DKX29" i="28"/>
  <c r="DKW29" i="28"/>
  <c r="DKV29" i="28"/>
  <c r="DKU29" i="28"/>
  <c r="DKT29" i="28"/>
  <c r="DKS29" i="28"/>
  <c r="DKR29" i="28"/>
  <c r="DKQ29" i="28"/>
  <c r="DKP29" i="28"/>
  <c r="DKO29" i="28"/>
  <c r="DKN29" i="28"/>
  <c r="DKM29" i="28"/>
  <c r="DKL29" i="28"/>
  <c r="DKK29" i="28"/>
  <c r="DKJ29" i="28"/>
  <c r="DKI29" i="28"/>
  <c r="DKH29" i="28"/>
  <c r="DKG29" i="28"/>
  <c r="DKF29" i="28"/>
  <c r="DKE29" i="28"/>
  <c r="DKD29" i="28"/>
  <c r="DKC29" i="28"/>
  <c r="DKB29" i="28"/>
  <c r="DKA29" i="28"/>
  <c r="DJZ29" i="28"/>
  <c r="DJY29" i="28"/>
  <c r="DJX29" i="28"/>
  <c r="DJW29" i="28"/>
  <c r="DJV29" i="28"/>
  <c r="DJU29" i="28"/>
  <c r="DJT29" i="28"/>
  <c r="DJS29" i="28"/>
  <c r="DJR29" i="28"/>
  <c r="DJQ29" i="28"/>
  <c r="DJP29" i="28"/>
  <c r="DJO29" i="28"/>
  <c r="DJN29" i="28"/>
  <c r="DJM29" i="28"/>
  <c r="DJL29" i="28"/>
  <c r="DJK29" i="28"/>
  <c r="DJJ29" i="28"/>
  <c r="DJI29" i="28"/>
  <c r="DJH29" i="28"/>
  <c r="DJG29" i="28"/>
  <c r="DJF29" i="28"/>
  <c r="DJE29" i="28"/>
  <c r="DJD29" i="28"/>
  <c r="DJC29" i="28"/>
  <c r="DJB29" i="28"/>
  <c r="DJA29" i="28"/>
  <c r="DIZ29" i="28"/>
  <c r="DIY29" i="28"/>
  <c r="DIX29" i="28"/>
  <c r="DIW29" i="28"/>
  <c r="DIV29" i="28"/>
  <c r="DIU29" i="28"/>
  <c r="DIT29" i="28"/>
  <c r="DIS29" i="28"/>
  <c r="DIR29" i="28"/>
  <c r="DIQ29" i="28"/>
  <c r="DIP29" i="28"/>
  <c r="DIO29" i="28"/>
  <c r="DIN29" i="28"/>
  <c r="DIM29" i="28"/>
  <c r="DIL29" i="28"/>
  <c r="DIK29" i="28"/>
  <c r="DIJ29" i="28"/>
  <c r="DII29" i="28"/>
  <c r="DIH29" i="28"/>
  <c r="DIG29" i="28"/>
  <c r="DIF29" i="28"/>
  <c r="DIE29" i="28"/>
  <c r="DID29" i="28"/>
  <c r="DIC29" i="28"/>
  <c r="DIB29" i="28"/>
  <c r="DIA29" i="28"/>
  <c r="DHZ29" i="28"/>
  <c r="DHY29" i="28"/>
  <c r="DHX29" i="28"/>
  <c r="DHW29" i="28"/>
  <c r="DHV29" i="28"/>
  <c r="DHU29" i="28"/>
  <c r="DHT29" i="28"/>
  <c r="DHS29" i="28"/>
  <c r="DHR29" i="28"/>
  <c r="DHQ29" i="28"/>
  <c r="DHP29" i="28"/>
  <c r="DHO29" i="28"/>
  <c r="DHN29" i="28"/>
  <c r="DHM29" i="28"/>
  <c r="DHL29" i="28"/>
  <c r="DHK29" i="28"/>
  <c r="DHJ29" i="28"/>
  <c r="DHI29" i="28"/>
  <c r="DHH29" i="28"/>
  <c r="DHG29" i="28"/>
  <c r="DHF29" i="28"/>
  <c r="DHE29" i="28"/>
  <c r="DHD29" i="28"/>
  <c r="DHC29" i="28"/>
  <c r="DHB29" i="28"/>
  <c r="DHA29" i="28"/>
  <c r="DGZ29" i="28"/>
  <c r="DGY29" i="28"/>
  <c r="DGX29" i="28"/>
  <c r="DGW29" i="28"/>
  <c r="DGV29" i="28"/>
  <c r="DGU29" i="28"/>
  <c r="DGT29" i="28"/>
  <c r="DGS29" i="28"/>
  <c r="DGR29" i="28"/>
  <c r="DGQ29" i="28"/>
  <c r="DGP29" i="28"/>
  <c r="DGO29" i="28"/>
  <c r="DGN29" i="28"/>
  <c r="DGM29" i="28"/>
  <c r="DGL29" i="28"/>
  <c r="DGK29" i="28"/>
  <c r="DGJ29" i="28"/>
  <c r="DGI29" i="28"/>
  <c r="DGH29" i="28"/>
  <c r="DGG29" i="28"/>
  <c r="DGF29" i="28"/>
  <c r="DGE29" i="28"/>
  <c r="DGD29" i="28"/>
  <c r="DGC29" i="28"/>
  <c r="DGB29" i="28"/>
  <c r="DGA29" i="28"/>
  <c r="DFZ29" i="28"/>
  <c r="DFY29" i="28"/>
  <c r="DFX29" i="28"/>
  <c r="DFW29" i="28"/>
  <c r="DFV29" i="28"/>
  <c r="DFU29" i="28"/>
  <c r="DFT29" i="28"/>
  <c r="DFS29" i="28"/>
  <c r="DFR29" i="28"/>
  <c r="DFQ29" i="28"/>
  <c r="DFP29" i="28"/>
  <c r="DFO29" i="28"/>
  <c r="DFN29" i="28"/>
  <c r="DFM29" i="28"/>
  <c r="DFL29" i="28"/>
  <c r="DFK29" i="28"/>
  <c r="DFJ29" i="28"/>
  <c r="DFI29" i="28"/>
  <c r="DFH29" i="28"/>
  <c r="DFG29" i="28"/>
  <c r="DFF29" i="28"/>
  <c r="DFE29" i="28"/>
  <c r="DFD29" i="28"/>
  <c r="DFC29" i="28"/>
  <c r="DFB29" i="28"/>
  <c r="DFA29" i="28"/>
  <c r="DEZ29" i="28"/>
  <c r="DEY29" i="28"/>
  <c r="DEX29" i="28"/>
  <c r="DEW29" i="28"/>
  <c r="DEV29" i="28"/>
  <c r="DEU29" i="28"/>
  <c r="DET29" i="28"/>
  <c r="DES29" i="28"/>
  <c r="DER29" i="28"/>
  <c r="DEQ29" i="28"/>
  <c r="DEP29" i="28"/>
  <c r="DEO29" i="28"/>
  <c r="DEN29" i="28"/>
  <c r="DEM29" i="28"/>
  <c r="DEL29" i="28"/>
  <c r="DEK29" i="28"/>
  <c r="DEJ29" i="28"/>
  <c r="DEI29" i="28"/>
  <c r="DEH29" i="28"/>
  <c r="DEG29" i="28"/>
  <c r="DEF29" i="28"/>
  <c r="DEE29" i="28"/>
  <c r="DED29" i="28"/>
  <c r="DEC29" i="28"/>
  <c r="DEB29" i="28"/>
  <c r="DEA29" i="28"/>
  <c r="DDZ29" i="28"/>
  <c r="DDY29" i="28"/>
  <c r="DDX29" i="28"/>
  <c r="DDW29" i="28"/>
  <c r="DDV29" i="28"/>
  <c r="DDU29" i="28"/>
  <c r="DDT29" i="28"/>
  <c r="DDS29" i="28"/>
  <c r="DDR29" i="28"/>
  <c r="DDQ29" i="28"/>
  <c r="DDP29" i="28"/>
  <c r="DDO29" i="28"/>
  <c r="DDN29" i="28"/>
  <c r="DDM29" i="28"/>
  <c r="DDL29" i="28"/>
  <c r="DDK29" i="28"/>
  <c r="DDJ29" i="28"/>
  <c r="DDI29" i="28"/>
  <c r="DDH29" i="28"/>
  <c r="DDG29" i="28"/>
  <c r="DDF29" i="28"/>
  <c r="DDE29" i="28"/>
  <c r="DDD29" i="28"/>
  <c r="DDC29" i="28"/>
  <c r="DDB29" i="28"/>
  <c r="DDA29" i="28"/>
  <c r="DCZ29" i="28"/>
  <c r="DCY29" i="28"/>
  <c r="DCX29" i="28"/>
  <c r="DCW29" i="28"/>
  <c r="DCV29" i="28"/>
  <c r="DCU29" i="28"/>
  <c r="DCT29" i="28"/>
  <c r="DCS29" i="28"/>
  <c r="DCR29" i="28"/>
  <c r="DCQ29" i="28"/>
  <c r="DCP29" i="28"/>
  <c r="DCO29" i="28"/>
  <c r="DCN29" i="28"/>
  <c r="DCM29" i="28"/>
  <c r="DCL29" i="28"/>
  <c r="DCK29" i="28"/>
  <c r="DCJ29" i="28"/>
  <c r="DCI29" i="28"/>
  <c r="DCH29" i="28"/>
  <c r="DCG29" i="28"/>
  <c r="DCF29" i="28"/>
  <c r="DCE29" i="28"/>
  <c r="DCD29" i="28"/>
  <c r="DCC29" i="28"/>
  <c r="DCB29" i="28"/>
  <c r="DCA29" i="28"/>
  <c r="DBZ29" i="28"/>
  <c r="DBY29" i="28"/>
  <c r="DBX29" i="28"/>
  <c r="DBW29" i="28"/>
  <c r="DBV29" i="28"/>
  <c r="DBU29" i="28"/>
  <c r="DBT29" i="28"/>
  <c r="DBS29" i="28"/>
  <c r="DBR29" i="28"/>
  <c r="DBQ29" i="28"/>
  <c r="DBP29" i="28"/>
  <c r="DBO29" i="28"/>
  <c r="DBN29" i="28"/>
  <c r="DBM29" i="28"/>
  <c r="DBL29" i="28"/>
  <c r="DBK29" i="28"/>
  <c r="DBJ29" i="28"/>
  <c r="DBI29" i="28"/>
  <c r="DBH29" i="28"/>
  <c r="DBG29" i="28"/>
  <c r="DBF29" i="28"/>
  <c r="DBE29" i="28"/>
  <c r="DBD29" i="28"/>
  <c r="DBC29" i="28"/>
  <c r="DBB29" i="28"/>
  <c r="DBA29" i="28"/>
  <c r="DAZ29" i="28"/>
  <c r="DAY29" i="28"/>
  <c r="DAX29" i="28"/>
  <c r="DAW29" i="28"/>
  <c r="DAV29" i="28"/>
  <c r="DAU29" i="28"/>
  <c r="DAT29" i="28"/>
  <c r="DAS29" i="28"/>
  <c r="DAR29" i="28"/>
  <c r="DAQ29" i="28"/>
  <c r="DAP29" i="28"/>
  <c r="DAO29" i="28"/>
  <c r="DAN29" i="28"/>
  <c r="DAM29" i="28"/>
  <c r="DAL29" i="28"/>
  <c r="DAK29" i="28"/>
  <c r="DAJ29" i="28"/>
  <c r="DAI29" i="28"/>
  <c r="DAH29" i="28"/>
  <c r="DAG29" i="28"/>
  <c r="DAF29" i="28"/>
  <c r="DAE29" i="28"/>
  <c r="DAD29" i="28"/>
  <c r="DAC29" i="28"/>
  <c r="DAB29" i="28"/>
  <c r="DAA29" i="28"/>
  <c r="CZZ29" i="28"/>
  <c r="CZY29" i="28"/>
  <c r="CZX29" i="28"/>
  <c r="CZW29" i="28"/>
  <c r="CZV29" i="28"/>
  <c r="CZU29" i="28"/>
  <c r="CZT29" i="28"/>
  <c r="CZS29" i="28"/>
  <c r="CZR29" i="28"/>
  <c r="CZQ29" i="28"/>
  <c r="CZP29" i="28"/>
  <c r="CZO29" i="28"/>
  <c r="CZN29" i="28"/>
  <c r="CZM29" i="28"/>
  <c r="CZL29" i="28"/>
  <c r="CZK29" i="28"/>
  <c r="CZJ29" i="28"/>
  <c r="CZI29" i="28"/>
  <c r="CZH29" i="28"/>
  <c r="CZG29" i="28"/>
  <c r="CZF29" i="28"/>
  <c r="CZE29" i="28"/>
  <c r="CZD29" i="28"/>
  <c r="CZC29" i="28"/>
  <c r="CZB29" i="28"/>
  <c r="CZA29" i="28"/>
  <c r="CYZ29" i="28"/>
  <c r="CYY29" i="28"/>
  <c r="CYX29" i="28"/>
  <c r="CYW29" i="28"/>
  <c r="CYV29" i="28"/>
  <c r="CYU29" i="28"/>
  <c r="CYT29" i="28"/>
  <c r="CYS29" i="28"/>
  <c r="CYR29" i="28"/>
  <c r="CYQ29" i="28"/>
  <c r="CYP29" i="28"/>
  <c r="CYO29" i="28"/>
  <c r="CYN29" i="28"/>
  <c r="CYM29" i="28"/>
  <c r="CYL29" i="28"/>
  <c r="CYK29" i="28"/>
  <c r="CYJ29" i="28"/>
  <c r="CYI29" i="28"/>
  <c r="CYH29" i="28"/>
  <c r="CYG29" i="28"/>
  <c r="CYF29" i="28"/>
  <c r="CYE29" i="28"/>
  <c r="CYD29" i="28"/>
  <c r="CYC29" i="28"/>
  <c r="CYB29" i="28"/>
  <c r="CYA29" i="28"/>
  <c r="CXZ29" i="28"/>
  <c r="CXY29" i="28"/>
  <c r="CXX29" i="28"/>
  <c r="CXW29" i="28"/>
  <c r="CXV29" i="28"/>
  <c r="CXU29" i="28"/>
  <c r="CXT29" i="28"/>
  <c r="CXS29" i="28"/>
  <c r="CXR29" i="28"/>
  <c r="CXQ29" i="28"/>
  <c r="CXP29" i="28"/>
  <c r="CXO29" i="28"/>
  <c r="CXN29" i="28"/>
  <c r="CXM29" i="28"/>
  <c r="CXL29" i="28"/>
  <c r="CXK29" i="28"/>
  <c r="CXJ29" i="28"/>
  <c r="CXI29" i="28"/>
  <c r="CXH29" i="28"/>
  <c r="CXG29" i="28"/>
  <c r="CXF29" i="28"/>
  <c r="CXE29" i="28"/>
  <c r="CXD29" i="28"/>
  <c r="CXC29" i="28"/>
  <c r="CXB29" i="28"/>
  <c r="CXA29" i="28"/>
  <c r="CWZ29" i="28"/>
  <c r="CWY29" i="28"/>
  <c r="CWX29" i="28"/>
  <c r="CWW29" i="28"/>
  <c r="CWV29" i="28"/>
  <c r="CWU29" i="28"/>
  <c r="CWT29" i="28"/>
  <c r="CWS29" i="28"/>
  <c r="CWR29" i="28"/>
  <c r="CWQ29" i="28"/>
  <c r="CWP29" i="28"/>
  <c r="CWO29" i="28"/>
  <c r="CWN29" i="28"/>
  <c r="CWM29" i="28"/>
  <c r="CWL29" i="28"/>
  <c r="CWK29" i="28"/>
  <c r="CWJ29" i="28"/>
  <c r="CWI29" i="28"/>
  <c r="CWH29" i="28"/>
  <c r="CWG29" i="28"/>
  <c r="CWF29" i="28"/>
  <c r="CWE29" i="28"/>
  <c r="CWD29" i="28"/>
  <c r="CWC29" i="28"/>
  <c r="CWB29" i="28"/>
  <c r="CWA29" i="28"/>
  <c r="CVZ29" i="28"/>
  <c r="CVY29" i="28"/>
  <c r="CVX29" i="28"/>
  <c r="CVW29" i="28"/>
  <c r="CVV29" i="28"/>
  <c r="CVU29" i="28"/>
  <c r="CVT29" i="28"/>
  <c r="CVS29" i="28"/>
  <c r="CVR29" i="28"/>
  <c r="CVQ29" i="28"/>
  <c r="CVP29" i="28"/>
  <c r="CVO29" i="28"/>
  <c r="CVN29" i="28"/>
  <c r="CVM29" i="28"/>
  <c r="CVL29" i="28"/>
  <c r="CVK29" i="28"/>
  <c r="CVJ29" i="28"/>
  <c r="CVI29" i="28"/>
  <c r="CVH29" i="28"/>
  <c r="CVG29" i="28"/>
  <c r="CVF29" i="28"/>
  <c r="CVE29" i="28"/>
  <c r="CVD29" i="28"/>
  <c r="CVC29" i="28"/>
  <c r="CVB29" i="28"/>
  <c r="CVA29" i="28"/>
  <c r="CUZ29" i="28"/>
  <c r="CUY29" i="28"/>
  <c r="CUX29" i="28"/>
  <c r="CUW29" i="28"/>
  <c r="CUV29" i="28"/>
  <c r="CUU29" i="28"/>
  <c r="CUT29" i="28"/>
  <c r="CUS29" i="28"/>
  <c r="CUR29" i="28"/>
  <c r="CUQ29" i="28"/>
  <c r="CUP29" i="28"/>
  <c r="CUO29" i="28"/>
  <c r="CUN29" i="28"/>
  <c r="CUM29" i="28"/>
  <c r="CUL29" i="28"/>
  <c r="CUK29" i="28"/>
  <c r="CUJ29" i="28"/>
  <c r="CUI29" i="28"/>
  <c r="CUH29" i="28"/>
  <c r="CUG29" i="28"/>
  <c r="CUF29" i="28"/>
  <c r="CUE29" i="28"/>
  <c r="CUD29" i="28"/>
  <c r="CUC29" i="28"/>
  <c r="CUB29" i="28"/>
  <c r="CUA29" i="28"/>
  <c r="CTZ29" i="28"/>
  <c r="CTY29" i="28"/>
  <c r="CTX29" i="28"/>
  <c r="CTW29" i="28"/>
  <c r="CTV29" i="28"/>
  <c r="CTU29" i="28"/>
  <c r="CTT29" i="28"/>
  <c r="CTS29" i="28"/>
  <c r="CTR29" i="28"/>
  <c r="CTQ29" i="28"/>
  <c r="CTP29" i="28"/>
  <c r="CTO29" i="28"/>
  <c r="CTN29" i="28"/>
  <c r="CTM29" i="28"/>
  <c r="CTL29" i="28"/>
  <c r="CTK29" i="28"/>
  <c r="CTJ29" i="28"/>
  <c r="CTI29" i="28"/>
  <c r="CTH29" i="28"/>
  <c r="CTG29" i="28"/>
  <c r="CTF29" i="28"/>
  <c r="CTE29" i="28"/>
  <c r="CTD29" i="28"/>
  <c r="CTC29" i="28"/>
  <c r="CTB29" i="28"/>
  <c r="CTA29" i="28"/>
  <c r="CSZ29" i="28"/>
  <c r="CSY29" i="28"/>
  <c r="CSX29" i="28"/>
  <c r="CSW29" i="28"/>
  <c r="CSV29" i="28"/>
  <c r="CSU29" i="28"/>
  <c r="CST29" i="28"/>
  <c r="CSS29" i="28"/>
  <c r="CSR29" i="28"/>
  <c r="CSQ29" i="28"/>
  <c r="CSP29" i="28"/>
  <c r="CSO29" i="28"/>
  <c r="CSN29" i="28"/>
  <c r="CSM29" i="28"/>
  <c r="CSL29" i="28"/>
  <c r="CSK29" i="28"/>
  <c r="CSJ29" i="28"/>
  <c r="CSI29" i="28"/>
  <c r="CSH29" i="28"/>
  <c r="CSG29" i="28"/>
  <c r="CSF29" i="28"/>
  <c r="CSE29" i="28"/>
  <c r="CSD29" i="28"/>
  <c r="CSC29" i="28"/>
  <c r="CSB29" i="28"/>
  <c r="CSA29" i="28"/>
  <c r="CRZ29" i="28"/>
  <c r="CRY29" i="28"/>
  <c r="CRX29" i="28"/>
  <c r="CRW29" i="28"/>
  <c r="CRV29" i="28"/>
  <c r="CRU29" i="28"/>
  <c r="CRT29" i="28"/>
  <c r="CRS29" i="28"/>
  <c r="CRR29" i="28"/>
  <c r="CRQ29" i="28"/>
  <c r="CRP29" i="28"/>
  <c r="CRO29" i="28"/>
  <c r="CRN29" i="28"/>
  <c r="CRM29" i="28"/>
  <c r="CRL29" i="28"/>
  <c r="CRK29" i="28"/>
  <c r="CRJ29" i="28"/>
  <c r="CRI29" i="28"/>
  <c r="CRH29" i="28"/>
  <c r="CRG29" i="28"/>
  <c r="CRF29" i="28"/>
  <c r="CRE29" i="28"/>
  <c r="CRD29" i="28"/>
  <c r="CRC29" i="28"/>
  <c r="CRB29" i="28"/>
  <c r="CRA29" i="28"/>
  <c r="CQZ29" i="28"/>
  <c r="CQY29" i="28"/>
  <c r="CQX29" i="28"/>
  <c r="CQW29" i="28"/>
  <c r="CQV29" i="28"/>
  <c r="CQU29" i="28"/>
  <c r="CQT29" i="28"/>
  <c r="CQS29" i="28"/>
  <c r="CQR29" i="28"/>
  <c r="CQQ29" i="28"/>
  <c r="CQP29" i="28"/>
  <c r="CQO29" i="28"/>
  <c r="CQN29" i="28"/>
  <c r="CQM29" i="28"/>
  <c r="CQL29" i="28"/>
  <c r="CQK29" i="28"/>
  <c r="CQJ29" i="28"/>
  <c r="CQI29" i="28"/>
  <c r="CQH29" i="28"/>
  <c r="CQG29" i="28"/>
  <c r="CQF29" i="28"/>
  <c r="CQE29" i="28"/>
  <c r="CQD29" i="28"/>
  <c r="CQC29" i="28"/>
  <c r="CQB29" i="28"/>
  <c r="CQA29" i="28"/>
  <c r="CPZ29" i="28"/>
  <c r="CPY29" i="28"/>
  <c r="CPX29" i="28"/>
  <c r="CPW29" i="28"/>
  <c r="CPV29" i="28"/>
  <c r="CPU29" i="28"/>
  <c r="CPT29" i="28"/>
  <c r="CPS29" i="28"/>
  <c r="CPR29" i="28"/>
  <c r="CPQ29" i="28"/>
  <c r="CPP29" i="28"/>
  <c r="CPO29" i="28"/>
  <c r="CPN29" i="28"/>
  <c r="CPM29" i="28"/>
  <c r="CPL29" i="28"/>
  <c r="CPK29" i="28"/>
  <c r="CPJ29" i="28"/>
  <c r="CPI29" i="28"/>
  <c r="CPH29" i="28"/>
  <c r="CPG29" i="28"/>
  <c r="CPF29" i="28"/>
  <c r="CPE29" i="28"/>
  <c r="CPD29" i="28"/>
  <c r="CPC29" i="28"/>
  <c r="CPB29" i="28"/>
  <c r="CPA29" i="28"/>
  <c r="COZ29" i="28"/>
  <c r="COY29" i="28"/>
  <c r="COX29" i="28"/>
  <c r="COW29" i="28"/>
  <c r="COV29" i="28"/>
  <c r="COU29" i="28"/>
  <c r="COT29" i="28"/>
  <c r="COS29" i="28"/>
  <c r="COR29" i="28"/>
  <c r="COQ29" i="28"/>
  <c r="COP29" i="28"/>
  <c r="COO29" i="28"/>
  <c r="CON29" i="28"/>
  <c r="COM29" i="28"/>
  <c r="COL29" i="28"/>
  <c r="COK29" i="28"/>
  <c r="COJ29" i="28"/>
  <c r="COI29" i="28"/>
  <c r="COH29" i="28"/>
  <c r="COG29" i="28"/>
  <c r="COF29" i="28"/>
  <c r="COE29" i="28"/>
  <c r="COD29" i="28"/>
  <c r="COC29" i="28"/>
  <c r="COB29" i="28"/>
  <c r="COA29" i="28"/>
  <c r="CNZ29" i="28"/>
  <c r="CNY29" i="28"/>
  <c r="CNX29" i="28"/>
  <c r="CNW29" i="28"/>
  <c r="CNV29" i="28"/>
  <c r="CNU29" i="28"/>
  <c r="CNT29" i="28"/>
  <c r="CNS29" i="28"/>
  <c r="CNR29" i="28"/>
  <c r="CNQ29" i="28"/>
  <c r="CNP29" i="28"/>
  <c r="CNO29" i="28"/>
  <c r="CNN29" i="28"/>
  <c r="CNM29" i="28"/>
  <c r="CNL29" i="28"/>
  <c r="CNK29" i="28"/>
  <c r="CNJ29" i="28"/>
  <c r="CNI29" i="28"/>
  <c r="CNH29" i="28"/>
  <c r="CNG29" i="28"/>
  <c r="CNF29" i="28"/>
  <c r="CNE29" i="28"/>
  <c r="CND29" i="28"/>
  <c r="CNC29" i="28"/>
  <c r="CNB29" i="28"/>
  <c r="CNA29" i="28"/>
  <c r="CMZ29" i="28"/>
  <c r="CMY29" i="28"/>
  <c r="CMX29" i="28"/>
  <c r="CMW29" i="28"/>
  <c r="CMV29" i="28"/>
  <c r="CMU29" i="28"/>
  <c r="CMT29" i="28"/>
  <c r="CMS29" i="28"/>
  <c r="CMR29" i="28"/>
  <c r="CMQ29" i="28"/>
  <c r="CMP29" i="28"/>
  <c r="CMO29" i="28"/>
  <c r="CMN29" i="28"/>
  <c r="CMM29" i="28"/>
  <c r="CML29" i="28"/>
  <c r="CMK29" i="28"/>
  <c r="CMJ29" i="28"/>
  <c r="CMI29" i="28"/>
  <c r="CMH29" i="28"/>
  <c r="CMG29" i="28"/>
  <c r="CMF29" i="28"/>
  <c r="CME29" i="28"/>
  <c r="CMD29" i="28"/>
  <c r="CMC29" i="28"/>
  <c r="CMB29" i="28"/>
  <c r="CMA29" i="28"/>
  <c r="CLZ29" i="28"/>
  <c r="CLY29" i="28"/>
  <c r="CLX29" i="28"/>
  <c r="CLW29" i="28"/>
  <c r="CLV29" i="28"/>
  <c r="CLU29" i="28"/>
  <c r="CLT29" i="28"/>
  <c r="CLS29" i="28"/>
  <c r="CLR29" i="28"/>
  <c r="CLQ29" i="28"/>
  <c r="CLP29" i="28"/>
  <c r="CLO29" i="28"/>
  <c r="CLN29" i="28"/>
  <c r="CLM29" i="28"/>
  <c r="CLL29" i="28"/>
  <c r="CLK29" i="28"/>
  <c r="CLJ29" i="28"/>
  <c r="CLI29" i="28"/>
  <c r="CLH29" i="28"/>
  <c r="CLG29" i="28"/>
  <c r="CLF29" i="28"/>
  <c r="CLE29" i="28"/>
  <c r="CLD29" i="28"/>
  <c r="CLC29" i="28"/>
  <c r="CLB29" i="28"/>
  <c r="CLA29" i="28"/>
  <c r="CKZ29" i="28"/>
  <c r="CKY29" i="28"/>
  <c r="CKX29" i="28"/>
  <c r="CKW29" i="28"/>
  <c r="CKV29" i="28"/>
  <c r="CKU29" i="28"/>
  <c r="CKT29" i="28"/>
  <c r="CKS29" i="28"/>
  <c r="CKR29" i="28"/>
  <c r="CKQ29" i="28"/>
  <c r="CKP29" i="28"/>
  <c r="CKO29" i="28"/>
  <c r="CKN29" i="28"/>
  <c r="CKM29" i="28"/>
  <c r="CKL29" i="28"/>
  <c r="CKK29" i="28"/>
  <c r="CKJ29" i="28"/>
  <c r="CKI29" i="28"/>
  <c r="CKH29" i="28"/>
  <c r="CKG29" i="28"/>
  <c r="CKF29" i="28"/>
  <c r="CKE29" i="28"/>
  <c r="CKD29" i="28"/>
  <c r="CKC29" i="28"/>
  <c r="CKB29" i="28"/>
  <c r="CKA29" i="28"/>
  <c r="CJZ29" i="28"/>
  <c r="CJY29" i="28"/>
  <c r="CJX29" i="28"/>
  <c r="CJW29" i="28"/>
  <c r="CJV29" i="28"/>
  <c r="CJU29" i="28"/>
  <c r="CJT29" i="28"/>
  <c r="CJS29" i="28"/>
  <c r="CJR29" i="28"/>
  <c r="CJQ29" i="28"/>
  <c r="CJP29" i="28"/>
  <c r="CJO29" i="28"/>
  <c r="CJN29" i="28"/>
  <c r="CJM29" i="28"/>
  <c r="CJL29" i="28"/>
  <c r="CJK29" i="28"/>
  <c r="CJJ29" i="28"/>
  <c r="CJI29" i="28"/>
  <c r="CJH29" i="28"/>
  <c r="CJG29" i="28"/>
  <c r="CJF29" i="28"/>
  <c r="CJE29" i="28"/>
  <c r="CJD29" i="28"/>
  <c r="CJC29" i="28"/>
  <c r="CJB29" i="28"/>
  <c r="CJA29" i="28"/>
  <c r="CIZ29" i="28"/>
  <c r="CIY29" i="28"/>
  <c r="CIX29" i="28"/>
  <c r="CIW29" i="28"/>
  <c r="CIV29" i="28"/>
  <c r="CIU29" i="28"/>
  <c r="CIT29" i="28"/>
  <c r="CIS29" i="28"/>
  <c r="CIR29" i="28"/>
  <c r="CIQ29" i="28"/>
  <c r="CIP29" i="28"/>
  <c r="CIO29" i="28"/>
  <c r="CIN29" i="28"/>
  <c r="CIM29" i="28"/>
  <c r="CIL29" i="28"/>
  <c r="CIK29" i="28"/>
  <c r="CIJ29" i="28"/>
  <c r="CII29" i="28"/>
  <c r="CIH29" i="28"/>
  <c r="CIG29" i="28"/>
  <c r="CIF29" i="28"/>
  <c r="CIE29" i="28"/>
  <c r="CID29" i="28"/>
  <c r="CIC29" i="28"/>
  <c r="CIB29" i="28"/>
  <c r="CIA29" i="28"/>
  <c r="CHZ29" i="28"/>
  <c r="CHY29" i="28"/>
  <c r="CHX29" i="28"/>
  <c r="CHW29" i="28"/>
  <c r="CHV29" i="28"/>
  <c r="CHU29" i="28"/>
  <c r="CHT29" i="28"/>
  <c r="CHS29" i="28"/>
  <c r="CHR29" i="28"/>
  <c r="CHQ29" i="28"/>
  <c r="CHP29" i="28"/>
  <c r="CHO29" i="28"/>
  <c r="CHN29" i="28"/>
  <c r="CHM29" i="28"/>
  <c r="CHL29" i="28"/>
  <c r="CHK29" i="28"/>
  <c r="CHJ29" i="28"/>
  <c r="CHI29" i="28"/>
  <c r="CHH29" i="28"/>
  <c r="CHG29" i="28"/>
  <c r="CHF29" i="28"/>
  <c r="CHE29" i="28"/>
  <c r="CHD29" i="28"/>
  <c r="CHC29" i="28"/>
  <c r="CHB29" i="28"/>
  <c r="CHA29" i="28"/>
  <c r="CGZ29" i="28"/>
  <c r="CGY29" i="28"/>
  <c r="CGX29" i="28"/>
  <c r="CGW29" i="28"/>
  <c r="CGV29" i="28"/>
  <c r="CGU29" i="28"/>
  <c r="CGT29" i="28"/>
  <c r="CGS29" i="28"/>
  <c r="CGR29" i="28"/>
  <c r="CGQ29" i="28"/>
  <c r="CGP29" i="28"/>
  <c r="CGO29" i="28"/>
  <c r="CGN29" i="28"/>
  <c r="CGM29" i="28"/>
  <c r="CGL29" i="28"/>
  <c r="CGK29" i="28"/>
  <c r="CGJ29" i="28"/>
  <c r="CGI29" i="28"/>
  <c r="CGH29" i="28"/>
  <c r="CGG29" i="28"/>
  <c r="CGF29" i="28"/>
  <c r="CGE29" i="28"/>
  <c r="CGD29" i="28"/>
  <c r="CGC29" i="28"/>
  <c r="CGB29" i="28"/>
  <c r="CGA29" i="28"/>
  <c r="CFZ29" i="28"/>
  <c r="CFY29" i="28"/>
  <c r="CFX29" i="28"/>
  <c r="CFW29" i="28"/>
  <c r="CFV29" i="28"/>
  <c r="CFU29" i="28"/>
  <c r="CFT29" i="28"/>
  <c r="CFS29" i="28"/>
  <c r="CFR29" i="28"/>
  <c r="CFQ29" i="28"/>
  <c r="CFP29" i="28"/>
  <c r="CFO29" i="28"/>
  <c r="CFN29" i="28"/>
  <c r="CFM29" i="28"/>
  <c r="CFL29" i="28"/>
  <c r="CFK29" i="28"/>
  <c r="CFJ29" i="28"/>
  <c r="CFI29" i="28"/>
  <c r="CFH29" i="28"/>
  <c r="CFG29" i="28"/>
  <c r="CFF29" i="28"/>
  <c r="CFE29" i="28"/>
  <c r="CFD29" i="28"/>
  <c r="CFC29" i="28"/>
  <c r="CFB29" i="28"/>
  <c r="CFA29" i="28"/>
  <c r="CEZ29" i="28"/>
  <c r="CEY29" i="28"/>
  <c r="CEX29" i="28"/>
  <c r="CEW29" i="28"/>
  <c r="CEV29" i="28"/>
  <c r="CEU29" i="28"/>
  <c r="CET29" i="28"/>
  <c r="CES29" i="28"/>
  <c r="CER29" i="28"/>
  <c r="CEQ29" i="28"/>
  <c r="CEP29" i="28"/>
  <c r="CEO29" i="28"/>
  <c r="CEN29" i="28"/>
  <c r="CEM29" i="28"/>
  <c r="CEL29" i="28"/>
  <c r="CEK29" i="28"/>
  <c r="CEJ29" i="28"/>
  <c r="CEI29" i="28"/>
  <c r="CEH29" i="28"/>
  <c r="CEG29" i="28"/>
  <c r="CEF29" i="28"/>
  <c r="CEE29" i="28"/>
  <c r="CED29" i="28"/>
  <c r="CEC29" i="28"/>
  <c r="CEB29" i="28"/>
  <c r="CEA29" i="28"/>
  <c r="CDZ29" i="28"/>
  <c r="CDY29" i="28"/>
  <c r="CDX29" i="28"/>
  <c r="CDW29" i="28"/>
  <c r="CDV29" i="28"/>
  <c r="CDU29" i="28"/>
  <c r="CDT29" i="28"/>
  <c r="CDS29" i="28"/>
  <c r="CDR29" i="28"/>
  <c r="CDQ29" i="28"/>
  <c r="CDP29" i="28"/>
  <c r="CDO29" i="28"/>
  <c r="CDN29" i="28"/>
  <c r="CDM29" i="28"/>
  <c r="CDL29" i="28"/>
  <c r="CDK29" i="28"/>
  <c r="CDJ29" i="28"/>
  <c r="CDI29" i="28"/>
  <c r="CDH29" i="28"/>
  <c r="CDG29" i="28"/>
  <c r="CDF29" i="28"/>
  <c r="CDE29" i="28"/>
  <c r="CDD29" i="28"/>
  <c r="CDC29" i="28"/>
  <c r="CDB29" i="28"/>
  <c r="CDA29" i="28"/>
  <c r="CCZ29" i="28"/>
  <c r="CCY29" i="28"/>
  <c r="CCX29" i="28"/>
  <c r="CCW29" i="28"/>
  <c r="CCV29" i="28"/>
  <c r="CCU29" i="28"/>
  <c r="CCT29" i="28"/>
  <c r="CCS29" i="28"/>
  <c r="CCR29" i="28"/>
  <c r="CCQ29" i="28"/>
  <c r="CCP29" i="28"/>
  <c r="CCO29" i="28"/>
  <c r="CCN29" i="28"/>
  <c r="CCM29" i="28"/>
  <c r="CCL29" i="28"/>
  <c r="CCK29" i="28"/>
  <c r="CCJ29" i="28"/>
  <c r="CCI29" i="28"/>
  <c r="CCH29" i="28"/>
  <c r="CCG29" i="28"/>
  <c r="CCF29" i="28"/>
  <c r="CCE29" i="28"/>
  <c r="CCD29" i="28"/>
  <c r="CCC29" i="28"/>
  <c r="CCB29" i="28"/>
  <c r="CCA29" i="28"/>
  <c r="CBZ29" i="28"/>
  <c r="CBY29" i="28"/>
  <c r="CBX29" i="28"/>
  <c r="CBW29" i="28"/>
  <c r="CBV29" i="28"/>
  <c r="CBU29" i="28"/>
  <c r="CBT29" i="28"/>
  <c r="CBS29" i="28"/>
  <c r="CBR29" i="28"/>
  <c r="CBQ29" i="28"/>
  <c r="CBP29" i="28"/>
  <c r="CBO29" i="28"/>
  <c r="CBN29" i="28"/>
  <c r="CBM29" i="28"/>
  <c r="CBL29" i="28"/>
  <c r="CBK29" i="28"/>
  <c r="CBJ29" i="28"/>
  <c r="CBI29" i="28"/>
  <c r="CBH29" i="28"/>
  <c r="CBG29" i="28"/>
  <c r="CBF29" i="28"/>
  <c r="CBE29" i="28"/>
  <c r="CBD29" i="28"/>
  <c r="CBC29" i="28"/>
  <c r="CBB29" i="28"/>
  <c r="CBA29" i="28"/>
  <c r="CAZ29" i="28"/>
  <c r="CAY29" i="28"/>
  <c r="CAX29" i="28"/>
  <c r="CAW29" i="28"/>
  <c r="CAV29" i="28"/>
  <c r="CAU29" i="28"/>
  <c r="CAT29" i="28"/>
  <c r="CAS29" i="28"/>
  <c r="CAR29" i="28"/>
  <c r="CAQ29" i="28"/>
  <c r="CAP29" i="28"/>
  <c r="CAO29" i="28"/>
  <c r="CAN29" i="28"/>
  <c r="CAM29" i="28"/>
  <c r="CAL29" i="28"/>
  <c r="CAK29" i="28"/>
  <c r="CAJ29" i="28"/>
  <c r="CAI29" i="28"/>
  <c r="CAH29" i="28"/>
  <c r="CAG29" i="28"/>
  <c r="CAF29" i="28"/>
  <c r="CAE29" i="28"/>
  <c r="CAD29" i="28"/>
  <c r="CAC29" i="28"/>
  <c r="CAB29" i="28"/>
  <c r="CAA29" i="28"/>
  <c r="BZZ29" i="28"/>
  <c r="BZY29" i="28"/>
  <c r="BZX29" i="28"/>
  <c r="BZW29" i="28"/>
  <c r="BZV29" i="28"/>
  <c r="BZU29" i="28"/>
  <c r="BZT29" i="28"/>
  <c r="BZS29" i="28"/>
  <c r="BZR29" i="28"/>
  <c r="BZQ29" i="28"/>
  <c r="BZP29" i="28"/>
  <c r="BZO29" i="28"/>
  <c r="BZN29" i="28"/>
  <c r="BZM29" i="28"/>
  <c r="BZL29" i="28"/>
  <c r="BZK29" i="28"/>
  <c r="BZJ29" i="28"/>
  <c r="BZI29" i="28"/>
  <c r="BZH29" i="28"/>
  <c r="BZG29" i="28"/>
  <c r="BZF29" i="28"/>
  <c r="BZE29" i="28"/>
  <c r="BZD29" i="28"/>
  <c r="BZC29" i="28"/>
  <c r="BZB29" i="28"/>
  <c r="BZA29" i="28"/>
  <c r="BYZ29" i="28"/>
  <c r="BYY29" i="28"/>
  <c r="BYX29" i="28"/>
  <c r="BYW29" i="28"/>
  <c r="BYV29" i="28"/>
  <c r="BYU29" i="28"/>
  <c r="BYT29" i="28"/>
  <c r="BYS29" i="28"/>
  <c r="BYR29" i="28"/>
  <c r="BYQ29" i="28"/>
  <c r="BYP29" i="28"/>
  <c r="BYO29" i="28"/>
  <c r="BYN29" i="28"/>
  <c r="BYM29" i="28"/>
  <c r="BYL29" i="28"/>
  <c r="BYK29" i="28"/>
  <c r="BYJ29" i="28"/>
  <c r="BYI29" i="28"/>
  <c r="BYH29" i="28"/>
  <c r="BYG29" i="28"/>
  <c r="BYF29" i="28"/>
  <c r="BYE29" i="28"/>
  <c r="BYD29" i="28"/>
  <c r="BYC29" i="28"/>
  <c r="BYB29" i="28"/>
  <c r="BYA29" i="28"/>
  <c r="BXZ29" i="28"/>
  <c r="BXY29" i="28"/>
  <c r="BXX29" i="28"/>
  <c r="BXW29" i="28"/>
  <c r="BXV29" i="28"/>
  <c r="BXU29" i="28"/>
  <c r="BXT29" i="28"/>
  <c r="BXS29" i="28"/>
  <c r="BXR29" i="28"/>
  <c r="BXQ29" i="28"/>
  <c r="BXP29" i="28"/>
  <c r="BXO29" i="28"/>
  <c r="BXN29" i="28"/>
  <c r="BXM29" i="28"/>
  <c r="BXL29" i="28"/>
  <c r="BXK29" i="28"/>
  <c r="BXJ29" i="28"/>
  <c r="BXI29" i="28"/>
  <c r="BXH29" i="28"/>
  <c r="BXG29" i="28"/>
  <c r="BXF29" i="28"/>
  <c r="BXE29" i="28"/>
  <c r="BXD29" i="28"/>
  <c r="BXC29" i="28"/>
  <c r="BXB29" i="28"/>
  <c r="BXA29" i="28"/>
  <c r="BWZ29" i="28"/>
  <c r="BWY29" i="28"/>
  <c r="BWX29" i="28"/>
  <c r="BWW29" i="28"/>
  <c r="BWV29" i="28"/>
  <c r="BWU29" i="28"/>
  <c r="BWT29" i="28"/>
  <c r="BWS29" i="28"/>
  <c r="BWR29" i="28"/>
  <c r="BWQ29" i="28"/>
  <c r="BWP29" i="28"/>
  <c r="BWO29" i="28"/>
  <c r="BWN29" i="28"/>
  <c r="BWM29" i="28"/>
  <c r="BWL29" i="28"/>
  <c r="BWK29" i="28"/>
  <c r="BWJ29" i="28"/>
  <c r="BWI29" i="28"/>
  <c r="BWH29" i="28"/>
  <c r="BWG29" i="28"/>
  <c r="BWF29" i="28"/>
  <c r="BWE29" i="28"/>
  <c r="BWD29" i="28"/>
  <c r="BWC29" i="28"/>
  <c r="BWB29" i="28"/>
  <c r="BWA29" i="28"/>
  <c r="BVZ29" i="28"/>
  <c r="BVY29" i="28"/>
  <c r="BVX29" i="28"/>
  <c r="BVW29" i="28"/>
  <c r="BVV29" i="28"/>
  <c r="BVU29" i="28"/>
  <c r="BVT29" i="28"/>
  <c r="BVS29" i="28"/>
  <c r="BVR29" i="28"/>
  <c r="BVQ29" i="28"/>
  <c r="BVP29" i="28"/>
  <c r="BVO29" i="28"/>
  <c r="BVN29" i="28"/>
  <c r="BVM29" i="28"/>
  <c r="BVL29" i="28"/>
  <c r="BVK29" i="28"/>
  <c r="BVJ29" i="28"/>
  <c r="BVI29" i="28"/>
  <c r="BVH29" i="28"/>
  <c r="BVG29" i="28"/>
  <c r="BVF29" i="28"/>
  <c r="BVE29" i="28"/>
  <c r="BVD29" i="28"/>
  <c r="BVC29" i="28"/>
  <c r="BVB29" i="28"/>
  <c r="BVA29" i="28"/>
  <c r="BUZ29" i="28"/>
  <c r="BUY29" i="28"/>
  <c r="BUX29" i="28"/>
  <c r="BUW29" i="28"/>
  <c r="BUV29" i="28"/>
  <c r="BUU29" i="28"/>
  <c r="BUT29" i="28"/>
  <c r="BUS29" i="28"/>
  <c r="BUR29" i="28"/>
  <c r="BUQ29" i="28"/>
  <c r="BUP29" i="28"/>
  <c r="BUO29" i="28"/>
  <c r="BUN29" i="28"/>
  <c r="BUM29" i="28"/>
  <c r="BUL29" i="28"/>
  <c r="BUK29" i="28"/>
  <c r="BUJ29" i="28"/>
  <c r="BUI29" i="28"/>
  <c r="BUH29" i="28"/>
  <c r="BUG29" i="28"/>
  <c r="BUF29" i="28"/>
  <c r="BUE29" i="28"/>
  <c r="BUD29" i="28"/>
  <c r="BUC29" i="28"/>
  <c r="BUB29" i="28"/>
  <c r="BUA29" i="28"/>
  <c r="BTZ29" i="28"/>
  <c r="BTY29" i="28"/>
  <c r="BTX29" i="28"/>
  <c r="BTW29" i="28"/>
  <c r="BTV29" i="28"/>
  <c r="BTU29" i="28"/>
  <c r="BTT29" i="28"/>
  <c r="BTS29" i="28"/>
  <c r="BTR29" i="28"/>
  <c r="BTQ29" i="28"/>
  <c r="BTP29" i="28"/>
  <c r="BTO29" i="28"/>
  <c r="BTN29" i="28"/>
  <c r="BTM29" i="28"/>
  <c r="BTL29" i="28"/>
  <c r="BTK29" i="28"/>
  <c r="BTJ29" i="28"/>
  <c r="BTI29" i="28"/>
  <c r="BTH29" i="28"/>
  <c r="BTG29" i="28"/>
  <c r="BTF29" i="28"/>
  <c r="BTE29" i="28"/>
  <c r="BTD29" i="28"/>
  <c r="BTC29" i="28"/>
  <c r="BTB29" i="28"/>
  <c r="BTA29" i="28"/>
  <c r="BSZ29" i="28"/>
  <c r="BSY29" i="28"/>
  <c r="BSX29" i="28"/>
  <c r="BSW29" i="28"/>
  <c r="BSV29" i="28"/>
  <c r="BSU29" i="28"/>
  <c r="BST29" i="28"/>
  <c r="BSS29" i="28"/>
  <c r="BSR29" i="28"/>
  <c r="BSQ29" i="28"/>
  <c r="BSP29" i="28"/>
  <c r="BSO29" i="28"/>
  <c r="BSN29" i="28"/>
  <c r="BSM29" i="28"/>
  <c r="BSL29" i="28"/>
  <c r="BSK29" i="28"/>
  <c r="BSJ29" i="28"/>
  <c r="BSI29" i="28"/>
  <c r="BSH29" i="28"/>
  <c r="BSG29" i="28"/>
  <c r="BSF29" i="28"/>
  <c r="BSE29" i="28"/>
  <c r="BSD29" i="28"/>
  <c r="BSC29" i="28"/>
  <c r="BSB29" i="28"/>
  <c r="BSA29" i="28"/>
  <c r="BRZ29" i="28"/>
  <c r="BRY29" i="28"/>
  <c r="BRX29" i="28"/>
  <c r="BRW29" i="28"/>
  <c r="BRV29" i="28"/>
  <c r="BRU29" i="28"/>
  <c r="BRT29" i="28"/>
  <c r="BRS29" i="28"/>
  <c r="BRR29" i="28"/>
  <c r="BRQ29" i="28"/>
  <c r="BRP29" i="28"/>
  <c r="BRO29" i="28"/>
  <c r="BRN29" i="28"/>
  <c r="BRM29" i="28"/>
  <c r="BRL29" i="28"/>
  <c r="BRK29" i="28"/>
  <c r="BRJ29" i="28"/>
  <c r="BRI29" i="28"/>
  <c r="BRH29" i="28"/>
  <c r="BRG29" i="28"/>
  <c r="BRF29" i="28"/>
  <c r="BRE29" i="28"/>
  <c r="BRD29" i="28"/>
  <c r="BRC29" i="28"/>
  <c r="BRB29" i="28"/>
  <c r="BRA29" i="28"/>
  <c r="BQZ29" i="28"/>
  <c r="BQY29" i="28"/>
  <c r="BQX29" i="28"/>
  <c r="BQW29" i="28"/>
  <c r="BQV29" i="28"/>
  <c r="BQU29" i="28"/>
  <c r="BQT29" i="28"/>
  <c r="BQS29" i="28"/>
  <c r="BQR29" i="28"/>
  <c r="BQQ29" i="28"/>
  <c r="BQP29" i="28"/>
  <c r="BQO29" i="28"/>
  <c r="BQN29" i="28"/>
  <c r="BQM29" i="28"/>
  <c r="BQL29" i="28"/>
  <c r="BQK29" i="28"/>
  <c r="BQJ29" i="28"/>
  <c r="BQI29" i="28"/>
  <c r="BQH29" i="28"/>
  <c r="BQG29" i="28"/>
  <c r="BQF29" i="28"/>
  <c r="BQE29" i="28"/>
  <c r="BQD29" i="28"/>
  <c r="BQC29" i="28"/>
  <c r="BQB29" i="28"/>
  <c r="BQA29" i="28"/>
  <c r="BPZ29" i="28"/>
  <c r="BPY29" i="28"/>
  <c r="BPX29" i="28"/>
  <c r="BPW29" i="28"/>
  <c r="BPV29" i="28"/>
  <c r="BPU29" i="28"/>
  <c r="BPT29" i="28"/>
  <c r="BPS29" i="28"/>
  <c r="BPR29" i="28"/>
  <c r="BPQ29" i="28"/>
  <c r="BPP29" i="28"/>
  <c r="BPO29" i="28"/>
  <c r="BPN29" i="28"/>
  <c r="BPM29" i="28"/>
  <c r="BPL29" i="28"/>
  <c r="BPK29" i="28"/>
  <c r="BPJ29" i="28"/>
  <c r="BPI29" i="28"/>
  <c r="BPH29" i="28"/>
  <c r="BPG29" i="28"/>
  <c r="BPF29" i="28"/>
  <c r="BPE29" i="28"/>
  <c r="BPD29" i="28"/>
  <c r="BPC29" i="28"/>
  <c r="BPB29" i="28"/>
  <c r="BPA29" i="28"/>
  <c r="BOZ29" i="28"/>
  <c r="BOY29" i="28"/>
  <c r="BOX29" i="28"/>
  <c r="BOW29" i="28"/>
  <c r="BOV29" i="28"/>
  <c r="BOU29" i="28"/>
  <c r="BOT29" i="28"/>
  <c r="BOS29" i="28"/>
  <c r="BOR29" i="28"/>
  <c r="BOQ29" i="28"/>
  <c r="BOP29" i="28"/>
  <c r="BOO29" i="28"/>
  <c r="BON29" i="28"/>
  <c r="BOM29" i="28"/>
  <c r="BOL29" i="28"/>
  <c r="BOK29" i="28"/>
  <c r="BOJ29" i="28"/>
  <c r="BOI29" i="28"/>
  <c r="BOH29" i="28"/>
  <c r="BOG29" i="28"/>
  <c r="BOF29" i="28"/>
  <c r="BOE29" i="28"/>
  <c r="BOD29" i="28"/>
  <c r="BOC29" i="28"/>
  <c r="BOB29" i="28"/>
  <c r="BOA29" i="28"/>
  <c r="BNZ29" i="28"/>
  <c r="BNY29" i="28"/>
  <c r="BNX29" i="28"/>
  <c r="BNW29" i="28"/>
  <c r="BNV29" i="28"/>
  <c r="BNU29" i="28"/>
  <c r="BNT29" i="28"/>
  <c r="BNS29" i="28"/>
  <c r="BNR29" i="28"/>
  <c r="BNQ29" i="28"/>
  <c r="BNP29" i="28"/>
  <c r="BNO29" i="28"/>
  <c r="BNN29" i="28"/>
  <c r="BNM29" i="28"/>
  <c r="BNL29" i="28"/>
  <c r="BNK29" i="28"/>
  <c r="BNJ29" i="28"/>
  <c r="BNI29" i="28"/>
  <c r="BNH29" i="28"/>
  <c r="BNG29" i="28"/>
  <c r="BNF29" i="28"/>
  <c r="BNE29" i="28"/>
  <c r="BND29" i="28"/>
  <c r="BNC29" i="28"/>
  <c r="BNB29" i="28"/>
  <c r="BNA29" i="28"/>
  <c r="BMZ29" i="28"/>
  <c r="BMY29" i="28"/>
  <c r="BMX29" i="28"/>
  <c r="BMW29" i="28"/>
  <c r="BMV29" i="28"/>
  <c r="BMU29" i="28"/>
  <c r="BMT29" i="28"/>
  <c r="BMS29" i="28"/>
  <c r="BMR29" i="28"/>
  <c r="BMQ29" i="28"/>
  <c r="BMP29" i="28"/>
  <c r="BMO29" i="28"/>
  <c r="BMN29" i="28"/>
  <c r="BMM29" i="28"/>
  <c r="BML29" i="28"/>
  <c r="BMK29" i="28"/>
  <c r="BMJ29" i="28"/>
  <c r="BMI29" i="28"/>
  <c r="BMH29" i="28"/>
  <c r="BMG29" i="28"/>
  <c r="BMF29" i="28"/>
  <c r="BME29" i="28"/>
  <c r="BMD29" i="28"/>
  <c r="BMC29" i="28"/>
  <c r="BMB29" i="28"/>
  <c r="BMA29" i="28"/>
  <c r="BLZ29" i="28"/>
  <c r="BLY29" i="28"/>
  <c r="BLX29" i="28"/>
  <c r="BLW29" i="28"/>
  <c r="BLV29" i="28"/>
  <c r="BLU29" i="28"/>
  <c r="BLT29" i="28"/>
  <c r="BLS29" i="28"/>
  <c r="BLR29" i="28"/>
  <c r="BLQ29" i="28"/>
  <c r="BLP29" i="28"/>
  <c r="BLO29" i="28"/>
  <c r="BLN29" i="28"/>
  <c r="BLM29" i="28"/>
  <c r="BLL29" i="28"/>
  <c r="BLK29" i="28"/>
  <c r="BLJ29" i="28"/>
  <c r="BLI29" i="28"/>
  <c r="BLH29" i="28"/>
  <c r="BLG29" i="28"/>
  <c r="BLF29" i="28"/>
  <c r="BLE29" i="28"/>
  <c r="BLD29" i="28"/>
  <c r="BLC29" i="28"/>
  <c r="BLB29" i="28"/>
  <c r="BLA29" i="28"/>
  <c r="BKZ29" i="28"/>
  <c r="BKY29" i="28"/>
  <c r="BKX29" i="28"/>
  <c r="BKW29" i="28"/>
  <c r="BKV29" i="28"/>
  <c r="BKU29" i="28"/>
  <c r="BKT29" i="28"/>
  <c r="BKS29" i="28"/>
  <c r="BKR29" i="28"/>
  <c r="BKQ29" i="28"/>
  <c r="BKP29" i="28"/>
  <c r="BKO29" i="28"/>
  <c r="BKN29" i="28"/>
  <c r="BKM29" i="28"/>
  <c r="BKL29" i="28"/>
  <c r="BKK29" i="28"/>
  <c r="BKJ29" i="28"/>
  <c r="BKI29" i="28"/>
  <c r="BKH29" i="28"/>
  <c r="BKG29" i="28"/>
  <c r="BKF29" i="28"/>
  <c r="BKE29" i="28"/>
  <c r="BKD29" i="28"/>
  <c r="BKC29" i="28"/>
  <c r="BKB29" i="28"/>
  <c r="BKA29" i="28"/>
  <c r="BJZ29" i="28"/>
  <c r="BJY29" i="28"/>
  <c r="BJX29" i="28"/>
  <c r="BJW29" i="28"/>
  <c r="BJV29" i="28"/>
  <c r="BJU29" i="28"/>
  <c r="BJT29" i="28"/>
  <c r="BJS29" i="28"/>
  <c r="BJR29" i="28"/>
  <c r="BJQ29" i="28"/>
  <c r="BJP29" i="28"/>
  <c r="BJO29" i="28"/>
  <c r="BJN29" i="28"/>
  <c r="BJM29" i="28"/>
  <c r="BJL29" i="28"/>
  <c r="BJK29" i="28"/>
  <c r="BJJ29" i="28"/>
  <c r="BJI29" i="28"/>
  <c r="BJH29" i="28"/>
  <c r="BJG29" i="28"/>
  <c r="BJF29" i="28"/>
  <c r="BJE29" i="28"/>
  <c r="BJD29" i="28"/>
  <c r="BJC29" i="28"/>
  <c r="BJB29" i="28"/>
  <c r="BJA29" i="28"/>
  <c r="BIZ29" i="28"/>
  <c r="BIY29" i="28"/>
  <c r="BIX29" i="28"/>
  <c r="BIW29" i="28"/>
  <c r="BIV29" i="28"/>
  <c r="BIU29" i="28"/>
  <c r="BIT29" i="28"/>
  <c r="BIS29" i="28"/>
  <c r="BIR29" i="28"/>
  <c r="BIQ29" i="28"/>
  <c r="BIP29" i="28"/>
  <c r="BIO29" i="28"/>
  <c r="BIN29" i="28"/>
  <c r="BIM29" i="28"/>
  <c r="BIL29" i="28"/>
  <c r="BIK29" i="28"/>
  <c r="BIJ29" i="28"/>
  <c r="BII29" i="28"/>
  <c r="BIH29" i="28"/>
  <c r="BIG29" i="28"/>
  <c r="BIF29" i="28"/>
  <c r="BIE29" i="28"/>
  <c r="BID29" i="28"/>
  <c r="BIC29" i="28"/>
  <c r="BIB29" i="28"/>
  <c r="BIA29" i="28"/>
  <c r="BHZ29" i="28"/>
  <c r="BHY29" i="28"/>
  <c r="BHX29" i="28"/>
  <c r="BHW29" i="28"/>
  <c r="BHV29" i="28"/>
  <c r="BHU29" i="28"/>
  <c r="BHT29" i="28"/>
  <c r="BHS29" i="28"/>
  <c r="BHR29" i="28"/>
  <c r="BHQ29" i="28"/>
  <c r="BHP29" i="28"/>
  <c r="BHO29" i="28"/>
  <c r="BHN29" i="28"/>
  <c r="BHM29" i="28"/>
  <c r="BHL29" i="28"/>
  <c r="BHK29" i="28"/>
  <c r="BHJ29" i="28"/>
  <c r="BHI29" i="28"/>
  <c r="BHH29" i="28"/>
  <c r="BHG29" i="28"/>
  <c r="BHF29" i="28"/>
  <c r="BHE29" i="28"/>
  <c r="BHD29" i="28"/>
  <c r="BHC29" i="28"/>
  <c r="BHB29" i="28"/>
  <c r="BHA29" i="28"/>
  <c r="BGZ29" i="28"/>
  <c r="BGY29" i="28"/>
  <c r="BGX29" i="28"/>
  <c r="BGW29" i="28"/>
  <c r="BGV29" i="28"/>
  <c r="BGU29" i="28"/>
  <c r="BGT29" i="28"/>
  <c r="BGS29" i="28"/>
  <c r="BGR29" i="28"/>
  <c r="BGQ29" i="28"/>
  <c r="BGP29" i="28"/>
  <c r="BGO29" i="28"/>
  <c r="BGN29" i="28"/>
  <c r="BGM29" i="28"/>
  <c r="BGL29" i="28"/>
  <c r="BGK29" i="28"/>
  <c r="BGJ29" i="28"/>
  <c r="BGI29" i="28"/>
  <c r="BGH29" i="28"/>
  <c r="BGG29" i="28"/>
  <c r="BGF29" i="28"/>
  <c r="BGE29" i="28"/>
  <c r="BGD29" i="28"/>
  <c r="BGC29" i="28"/>
  <c r="BGB29" i="28"/>
  <c r="BGA29" i="28"/>
  <c r="BFZ29" i="28"/>
  <c r="BFY29" i="28"/>
  <c r="BFX29" i="28"/>
  <c r="BFW29" i="28"/>
  <c r="BFV29" i="28"/>
  <c r="BFU29" i="28"/>
  <c r="BFT29" i="28"/>
  <c r="BFS29" i="28"/>
  <c r="BFR29" i="28"/>
  <c r="BFQ29" i="28"/>
  <c r="BFP29" i="28"/>
  <c r="BFO29" i="28"/>
  <c r="BFN29" i="28"/>
  <c r="BFM29" i="28"/>
  <c r="BFL29" i="28"/>
  <c r="BFK29" i="28"/>
  <c r="BFJ29" i="28"/>
  <c r="BFI29" i="28"/>
  <c r="BFH29" i="28"/>
  <c r="BFG29" i="28"/>
  <c r="BFF29" i="28"/>
  <c r="BFE29" i="28"/>
  <c r="BFD29" i="28"/>
  <c r="BFC29" i="28"/>
  <c r="BFB29" i="28"/>
  <c r="BFA29" i="28"/>
  <c r="BEZ29" i="28"/>
  <c r="BEY29" i="28"/>
  <c r="BEX29" i="28"/>
  <c r="BEW29" i="28"/>
  <c r="BEV29" i="28"/>
  <c r="BEU29" i="28"/>
  <c r="BET29" i="28"/>
  <c r="BES29" i="28"/>
  <c r="BER29" i="28"/>
  <c r="BEQ29" i="28"/>
  <c r="BEP29" i="28"/>
  <c r="BEO29" i="28"/>
  <c r="BEN29" i="28"/>
  <c r="BEM29" i="28"/>
  <c r="BEL29" i="28"/>
  <c r="BEK29" i="28"/>
  <c r="BEJ29" i="28"/>
  <c r="BEI29" i="28"/>
  <c r="BEH29" i="28"/>
  <c r="BEG29" i="28"/>
  <c r="BEF29" i="28"/>
  <c r="BEE29" i="28"/>
  <c r="BED29" i="28"/>
  <c r="BEC29" i="28"/>
  <c r="BEB29" i="28"/>
  <c r="BEA29" i="28"/>
  <c r="BDZ29" i="28"/>
  <c r="BDY29" i="28"/>
  <c r="BDX29" i="28"/>
  <c r="BDW29" i="28"/>
  <c r="BDV29" i="28"/>
  <c r="BDU29" i="28"/>
  <c r="BDT29" i="28"/>
  <c r="BDS29" i="28"/>
  <c r="BDR29" i="28"/>
  <c r="BDQ29" i="28"/>
  <c r="BDP29" i="28"/>
  <c r="BDO29" i="28"/>
  <c r="BDN29" i="28"/>
  <c r="BDM29" i="28"/>
  <c r="BDL29" i="28"/>
  <c r="BDK29" i="28"/>
  <c r="BDJ29" i="28"/>
  <c r="BDI29" i="28"/>
  <c r="BDH29" i="28"/>
  <c r="BDG29" i="28"/>
  <c r="BDF29" i="28"/>
  <c r="BDE29" i="28"/>
  <c r="BDD29" i="28"/>
  <c r="BDC29" i="28"/>
  <c r="BDB29" i="28"/>
  <c r="BDA29" i="28"/>
  <c r="BCZ29" i="28"/>
  <c r="BCY29" i="28"/>
  <c r="BCX29" i="28"/>
  <c r="BCW29" i="28"/>
  <c r="BCV29" i="28"/>
  <c r="BCU29" i="28"/>
  <c r="BCT29" i="28"/>
  <c r="BCS29" i="28"/>
  <c r="BCR29" i="28"/>
  <c r="BCQ29" i="28"/>
  <c r="BCP29" i="28"/>
  <c r="BCO29" i="28"/>
  <c r="BCN29" i="28"/>
  <c r="BCM29" i="28"/>
  <c r="BCL29" i="28"/>
  <c r="BCK29" i="28"/>
  <c r="BCJ29" i="28"/>
  <c r="BCI29" i="28"/>
  <c r="BCH29" i="28"/>
  <c r="BCG29" i="28"/>
  <c r="BCF29" i="28"/>
  <c r="BCE29" i="28"/>
  <c r="BCD29" i="28"/>
  <c r="BCC29" i="28"/>
  <c r="BCB29" i="28"/>
  <c r="BCA29" i="28"/>
  <c r="BBZ29" i="28"/>
  <c r="BBY29" i="28"/>
  <c r="BBX29" i="28"/>
  <c r="BBW29" i="28"/>
  <c r="BBV29" i="28"/>
  <c r="BBU29" i="28"/>
  <c r="BBT29" i="28"/>
  <c r="BBS29" i="28"/>
  <c r="BBR29" i="28"/>
  <c r="BBQ29" i="28"/>
  <c r="BBP29" i="28"/>
  <c r="BBO29" i="28"/>
  <c r="BBN29" i="28"/>
  <c r="BBM29" i="28"/>
  <c r="BBL29" i="28"/>
  <c r="BBK29" i="28"/>
  <c r="BBJ29" i="28"/>
  <c r="BBI29" i="28"/>
  <c r="BBH29" i="28"/>
  <c r="BBG29" i="28"/>
  <c r="BBF29" i="28"/>
  <c r="BBE29" i="28"/>
  <c r="BBD29" i="28"/>
  <c r="BBC29" i="28"/>
  <c r="BBB29" i="28"/>
  <c r="BBA29" i="28"/>
  <c r="BAZ29" i="28"/>
  <c r="BAY29" i="28"/>
  <c r="BAX29" i="28"/>
  <c r="BAW29" i="28"/>
  <c r="BAV29" i="28"/>
  <c r="BAU29" i="28"/>
  <c r="BAT29" i="28"/>
  <c r="BAS29" i="28"/>
  <c r="BAR29" i="28"/>
  <c r="BAQ29" i="28"/>
  <c r="BAP29" i="28"/>
  <c r="BAO29" i="28"/>
  <c r="BAN29" i="28"/>
  <c r="BAM29" i="28"/>
  <c r="BAL29" i="28"/>
  <c r="BAK29" i="28"/>
  <c r="BAJ29" i="28"/>
  <c r="BAI29" i="28"/>
  <c r="BAH29" i="28"/>
  <c r="BAG29" i="28"/>
  <c r="BAF29" i="28"/>
  <c r="BAE29" i="28"/>
  <c r="BAD29" i="28"/>
  <c r="BAC29" i="28"/>
  <c r="BAB29" i="28"/>
  <c r="BAA29" i="28"/>
  <c r="AZZ29" i="28"/>
  <c r="AZY29" i="28"/>
  <c r="AZX29" i="28"/>
  <c r="AZW29" i="28"/>
  <c r="AZV29" i="28"/>
  <c r="AZU29" i="28"/>
  <c r="AZT29" i="28"/>
  <c r="AZS29" i="28"/>
  <c r="AZR29" i="28"/>
  <c r="AZQ29" i="28"/>
  <c r="AZP29" i="28"/>
  <c r="AZO29" i="28"/>
  <c r="AZN29" i="28"/>
  <c r="AZM29" i="28"/>
  <c r="AZL29" i="28"/>
  <c r="AZK29" i="28"/>
  <c r="AZJ29" i="28"/>
  <c r="AZI29" i="28"/>
  <c r="AZH29" i="28"/>
  <c r="AZG29" i="28"/>
  <c r="AZF29" i="28"/>
  <c r="AZE29" i="28"/>
  <c r="AZD29" i="28"/>
  <c r="AZC29" i="28"/>
  <c r="AZB29" i="28"/>
  <c r="AZA29" i="28"/>
  <c r="AYZ29" i="28"/>
  <c r="AYY29" i="28"/>
  <c r="AYX29" i="28"/>
  <c r="AYW29" i="28"/>
  <c r="AYV29" i="28"/>
  <c r="AYU29" i="28"/>
  <c r="AYT29" i="28"/>
  <c r="AYS29" i="28"/>
  <c r="AYR29" i="28"/>
  <c r="AYQ29" i="28"/>
  <c r="AYP29" i="28"/>
  <c r="AYO29" i="28"/>
  <c r="AYN29" i="28"/>
  <c r="AYM29" i="28"/>
  <c r="AYL29" i="28"/>
  <c r="AYK29" i="28"/>
  <c r="AYJ29" i="28"/>
  <c r="AYI29" i="28"/>
  <c r="AYH29" i="28"/>
  <c r="AYG29" i="28"/>
  <c r="AYF29" i="28"/>
  <c r="AYE29" i="28"/>
  <c r="AYD29" i="28"/>
  <c r="AYC29" i="28"/>
  <c r="AYB29" i="28"/>
  <c r="AYA29" i="28"/>
  <c r="AXZ29" i="28"/>
  <c r="AXY29" i="28"/>
  <c r="AXX29" i="28"/>
  <c r="AXW29" i="28"/>
  <c r="AXV29" i="28"/>
  <c r="AXU29" i="28"/>
  <c r="AXT29" i="28"/>
  <c r="AXS29" i="28"/>
  <c r="AXR29" i="28"/>
  <c r="AXQ29" i="28"/>
  <c r="AXP29" i="28"/>
  <c r="AXO29" i="28"/>
  <c r="AXN29" i="28"/>
  <c r="AXM29" i="28"/>
  <c r="AXL29" i="28"/>
  <c r="AXK29" i="28"/>
  <c r="AXJ29" i="28"/>
  <c r="AXI29" i="28"/>
  <c r="AXH29" i="28"/>
  <c r="AXG29" i="28"/>
  <c r="AXF29" i="28"/>
  <c r="AXE29" i="28"/>
  <c r="AXD29" i="28"/>
  <c r="AXC29" i="28"/>
  <c r="AXB29" i="28"/>
  <c r="AXA29" i="28"/>
  <c r="AWZ29" i="28"/>
  <c r="AWY29" i="28"/>
  <c r="AWX29" i="28"/>
  <c r="AWW29" i="28"/>
  <c r="AWV29" i="28"/>
  <c r="AWU29" i="28"/>
  <c r="AWT29" i="28"/>
  <c r="AWS29" i="28"/>
  <c r="AWR29" i="28"/>
  <c r="AWQ29" i="28"/>
  <c r="AWP29" i="28"/>
  <c r="AWO29" i="28"/>
  <c r="AWN29" i="28"/>
  <c r="AWM29" i="28"/>
  <c r="AWL29" i="28"/>
  <c r="AWK29" i="28"/>
  <c r="AWJ29" i="28"/>
  <c r="AWI29" i="28"/>
  <c r="AWH29" i="28"/>
  <c r="AWG29" i="28"/>
  <c r="AWF29" i="28"/>
  <c r="AWE29" i="28"/>
  <c r="AWD29" i="28"/>
  <c r="AWC29" i="28"/>
  <c r="AWB29" i="28"/>
  <c r="AWA29" i="28"/>
  <c r="AVZ29" i="28"/>
  <c r="AVY29" i="28"/>
  <c r="AVX29" i="28"/>
  <c r="AVW29" i="28"/>
  <c r="AVV29" i="28"/>
  <c r="AVU29" i="28"/>
  <c r="AVT29" i="28"/>
  <c r="AVS29" i="28"/>
  <c r="AVR29" i="28"/>
  <c r="AVQ29" i="28"/>
  <c r="AVP29" i="28"/>
  <c r="AVO29" i="28"/>
  <c r="AVN29" i="28"/>
  <c r="AVM29" i="28"/>
  <c r="AVL29" i="28"/>
  <c r="AVK29" i="28"/>
  <c r="AVJ29" i="28"/>
  <c r="AVI29" i="28"/>
  <c r="AVH29" i="28"/>
  <c r="AVG29" i="28"/>
  <c r="AVF29" i="28"/>
  <c r="AVE29" i="28"/>
  <c r="AVD29" i="28"/>
  <c r="AVC29" i="28"/>
  <c r="AVB29" i="28"/>
  <c r="AVA29" i="28"/>
  <c r="AUZ29" i="28"/>
  <c r="AUY29" i="28"/>
  <c r="AUX29" i="28"/>
  <c r="AUW29" i="28"/>
  <c r="AUV29" i="28"/>
  <c r="AUU29" i="28"/>
  <c r="AUT29" i="28"/>
  <c r="AUS29" i="28"/>
  <c r="AUR29" i="28"/>
  <c r="AUQ29" i="28"/>
  <c r="AUP29" i="28"/>
  <c r="AUO29" i="28"/>
  <c r="AUN29" i="28"/>
  <c r="AUM29" i="28"/>
  <c r="AUL29" i="28"/>
  <c r="AUK29" i="28"/>
  <c r="AUJ29" i="28"/>
  <c r="AUI29" i="28"/>
  <c r="AUH29" i="28"/>
  <c r="AUG29" i="28"/>
  <c r="AUF29" i="28"/>
  <c r="AUE29" i="28"/>
  <c r="AUD29" i="28"/>
  <c r="AUC29" i="28"/>
  <c r="AUB29" i="28"/>
  <c r="AUA29" i="28"/>
  <c r="ATZ29" i="28"/>
  <c r="ATY29" i="28"/>
  <c r="ATX29" i="28"/>
  <c r="ATW29" i="28"/>
  <c r="ATV29" i="28"/>
  <c r="ATU29" i="28"/>
  <c r="ATT29" i="28"/>
  <c r="ATS29" i="28"/>
  <c r="ATR29" i="28"/>
  <c r="ATQ29" i="28"/>
  <c r="ATP29" i="28"/>
  <c r="ATO29" i="28"/>
  <c r="ATN29" i="28"/>
  <c r="ATM29" i="28"/>
  <c r="ATL29" i="28"/>
  <c r="ATK29" i="28"/>
  <c r="ATJ29" i="28"/>
  <c r="ATI29" i="28"/>
  <c r="ATH29" i="28"/>
  <c r="ATG29" i="28"/>
  <c r="ATF29" i="28"/>
  <c r="ATE29" i="28"/>
  <c r="ATD29" i="28"/>
  <c r="ATC29" i="28"/>
  <c r="ATB29" i="28"/>
  <c r="ATA29" i="28"/>
  <c r="ASZ29" i="28"/>
  <c r="ASY29" i="28"/>
  <c r="ASX29" i="28"/>
  <c r="ASW29" i="28"/>
  <c r="ASV29" i="28"/>
  <c r="ASU29" i="28"/>
  <c r="AST29" i="28"/>
  <c r="ASS29" i="28"/>
  <c r="ASR29" i="28"/>
  <c r="ASQ29" i="28"/>
  <c r="ASP29" i="28"/>
  <c r="ASO29" i="28"/>
  <c r="ASN29" i="28"/>
  <c r="ASM29" i="28"/>
  <c r="ASL29" i="28"/>
  <c r="ASK29" i="28"/>
  <c r="ASJ29" i="28"/>
  <c r="ASI29" i="28"/>
  <c r="ASH29" i="28"/>
  <c r="ASG29" i="28"/>
  <c r="ASF29" i="28"/>
  <c r="ASE29" i="28"/>
  <c r="ASD29" i="28"/>
  <c r="ASC29" i="28"/>
  <c r="ASB29" i="28"/>
  <c r="ASA29" i="28"/>
  <c r="ARZ29" i="28"/>
  <c r="ARY29" i="28"/>
  <c r="ARX29" i="28"/>
  <c r="ARW29" i="28"/>
  <c r="ARV29" i="28"/>
  <c r="ARU29" i="28"/>
  <c r="ART29" i="28"/>
  <c r="ARS29" i="28"/>
  <c r="ARR29" i="28"/>
  <c r="ARQ29" i="28"/>
  <c r="ARP29" i="28"/>
  <c r="ARO29" i="28"/>
  <c r="ARN29" i="28"/>
  <c r="ARM29" i="28"/>
  <c r="ARL29" i="28"/>
  <c r="ARK29" i="28"/>
  <c r="ARJ29" i="28"/>
  <c r="ARI29" i="28"/>
  <c r="ARH29" i="28"/>
  <c r="ARG29" i="28"/>
  <c r="ARF29" i="28"/>
  <c r="ARE29" i="28"/>
  <c r="ARD29" i="28"/>
  <c r="ARC29" i="28"/>
  <c r="ARB29" i="28"/>
  <c r="ARA29" i="28"/>
  <c r="AQZ29" i="28"/>
  <c r="AQY29" i="28"/>
  <c r="AQX29" i="28"/>
  <c r="AQW29" i="28"/>
  <c r="AQV29" i="28"/>
  <c r="AQU29" i="28"/>
  <c r="AQT29" i="28"/>
  <c r="AQS29" i="28"/>
  <c r="AQR29" i="28"/>
  <c r="AQQ29" i="28"/>
  <c r="AQP29" i="28"/>
  <c r="AQO29" i="28"/>
  <c r="AQN29" i="28"/>
  <c r="AQM29" i="28"/>
  <c r="AQL29" i="28"/>
  <c r="AQK29" i="28"/>
  <c r="AQJ29" i="28"/>
  <c r="AQI29" i="28"/>
  <c r="AQH29" i="28"/>
  <c r="AQG29" i="28"/>
  <c r="AQF29" i="28"/>
  <c r="AQE29" i="28"/>
  <c r="AQD29" i="28"/>
  <c r="AQC29" i="28"/>
  <c r="AQB29" i="28"/>
  <c r="AQA29" i="28"/>
  <c r="APZ29" i="28"/>
  <c r="APY29" i="28"/>
  <c r="APX29" i="28"/>
  <c r="APW29" i="28"/>
  <c r="APV29" i="28"/>
  <c r="APU29" i="28"/>
  <c r="APT29" i="28"/>
  <c r="APS29" i="28"/>
  <c r="APR29" i="28"/>
  <c r="APQ29" i="28"/>
  <c r="APP29" i="28"/>
  <c r="APO29" i="28"/>
  <c r="APN29" i="28"/>
  <c r="APM29" i="28"/>
  <c r="APL29" i="28"/>
  <c r="APK29" i="28"/>
  <c r="APJ29" i="28"/>
  <c r="API29" i="28"/>
  <c r="APH29" i="28"/>
  <c r="APG29" i="28"/>
  <c r="APF29" i="28"/>
  <c r="APE29" i="28"/>
  <c r="APD29" i="28"/>
  <c r="APC29" i="28"/>
  <c r="APB29" i="28"/>
  <c r="APA29" i="28"/>
  <c r="AOZ29" i="28"/>
  <c r="AOY29" i="28"/>
  <c r="AOX29" i="28"/>
  <c r="AOW29" i="28"/>
  <c r="AOV29" i="28"/>
  <c r="AOU29" i="28"/>
  <c r="AOT29" i="28"/>
  <c r="AOS29" i="28"/>
  <c r="AOR29" i="28"/>
  <c r="AOQ29" i="28"/>
  <c r="AOP29" i="28"/>
  <c r="AOO29" i="28"/>
  <c r="AON29" i="28"/>
  <c r="AOM29" i="28"/>
  <c r="AOL29" i="28"/>
  <c r="AOK29" i="28"/>
  <c r="AOJ29" i="28"/>
  <c r="AOI29" i="28"/>
  <c r="AOH29" i="28"/>
  <c r="AOG29" i="28"/>
  <c r="AOF29" i="28"/>
  <c r="AOE29" i="28"/>
  <c r="AOD29" i="28"/>
  <c r="AOC29" i="28"/>
  <c r="AOB29" i="28"/>
  <c r="AOA29" i="28"/>
  <c r="ANZ29" i="28"/>
  <c r="ANY29" i="28"/>
  <c r="ANX29" i="28"/>
  <c r="ANW29" i="28"/>
  <c r="ANV29" i="28"/>
  <c r="ANU29" i="28"/>
  <c r="ANT29" i="28"/>
  <c r="ANS29" i="28"/>
  <c r="ANR29" i="28"/>
  <c r="ANQ29" i="28"/>
  <c r="ANP29" i="28"/>
  <c r="ANO29" i="28"/>
  <c r="ANN29" i="28"/>
  <c r="ANM29" i="28"/>
  <c r="ANL29" i="28"/>
  <c r="ANK29" i="28"/>
  <c r="ANJ29" i="28"/>
  <c r="ANI29" i="28"/>
  <c r="ANH29" i="28"/>
  <c r="ANG29" i="28"/>
  <c r="ANF29" i="28"/>
  <c r="ANE29" i="28"/>
  <c r="AND29" i="28"/>
  <c r="ANC29" i="28"/>
  <c r="ANB29" i="28"/>
  <c r="ANA29" i="28"/>
  <c r="AMZ29" i="28"/>
  <c r="AMY29" i="28"/>
  <c r="AMX29" i="28"/>
  <c r="AMW29" i="28"/>
  <c r="AMV29" i="28"/>
  <c r="AMU29" i="28"/>
  <c r="AMT29" i="28"/>
  <c r="AMS29" i="28"/>
  <c r="AMR29" i="28"/>
  <c r="AMQ29" i="28"/>
  <c r="AMP29" i="28"/>
  <c r="AMO29" i="28"/>
  <c r="AMN29" i="28"/>
  <c r="AMM29" i="28"/>
  <c r="AML29" i="28"/>
  <c r="AMK29" i="28"/>
  <c r="AMJ29" i="28"/>
  <c r="AMI29" i="28"/>
  <c r="AMH29" i="28"/>
  <c r="AMG29" i="28"/>
  <c r="AMF29" i="28"/>
  <c r="AME29" i="28"/>
  <c r="AMD29" i="28"/>
  <c r="AMC29" i="28"/>
  <c r="AMB29" i="28"/>
  <c r="AMA29" i="28"/>
  <c r="ALZ29" i="28"/>
  <c r="ALY29" i="28"/>
  <c r="ALX29" i="28"/>
  <c r="ALW29" i="28"/>
  <c r="ALV29" i="28"/>
  <c r="ALU29" i="28"/>
  <c r="ALT29" i="28"/>
  <c r="ALS29" i="28"/>
  <c r="ALR29" i="28"/>
  <c r="ALQ29" i="28"/>
  <c r="ALP29" i="28"/>
  <c r="ALO29" i="28"/>
  <c r="ALN29" i="28"/>
  <c r="ALM29" i="28"/>
  <c r="ALL29" i="28"/>
  <c r="ALK29" i="28"/>
  <c r="ALJ29" i="28"/>
  <c r="ALI29" i="28"/>
  <c r="ALH29" i="28"/>
  <c r="ALG29" i="28"/>
  <c r="ALF29" i="28"/>
  <c r="ALE29" i="28"/>
  <c r="ALD29" i="28"/>
  <c r="ALC29" i="28"/>
  <c r="ALB29" i="28"/>
  <c r="ALA29" i="28"/>
  <c r="AKZ29" i="28"/>
  <c r="AKY29" i="28"/>
  <c r="AKX29" i="28"/>
  <c r="AKW29" i="28"/>
  <c r="AKV29" i="28"/>
  <c r="AKU29" i="28"/>
  <c r="AKT29" i="28"/>
  <c r="AKS29" i="28"/>
  <c r="AKR29" i="28"/>
  <c r="AKQ29" i="28"/>
  <c r="AKP29" i="28"/>
  <c r="AKO29" i="28"/>
  <c r="AKN29" i="28"/>
  <c r="AKM29" i="28"/>
  <c r="AKL29" i="28"/>
  <c r="AKK29" i="28"/>
  <c r="AKJ29" i="28"/>
  <c r="AKI29" i="28"/>
  <c r="AKH29" i="28"/>
  <c r="AKG29" i="28"/>
  <c r="AKF29" i="28"/>
  <c r="AKE29" i="28"/>
  <c r="AKD29" i="28"/>
  <c r="AKC29" i="28"/>
  <c r="AKB29" i="28"/>
  <c r="AKA29" i="28"/>
  <c r="AJZ29" i="28"/>
  <c r="AJY29" i="28"/>
  <c r="AJX29" i="28"/>
  <c r="AJW29" i="28"/>
  <c r="AJV29" i="28"/>
  <c r="AJU29" i="28"/>
  <c r="AJT29" i="28"/>
  <c r="AJS29" i="28"/>
  <c r="AJR29" i="28"/>
  <c r="AJQ29" i="28"/>
  <c r="AJP29" i="28"/>
  <c r="AJO29" i="28"/>
  <c r="AJN29" i="28"/>
  <c r="AJM29" i="28"/>
  <c r="AJL29" i="28"/>
  <c r="AJK29" i="28"/>
  <c r="AJJ29" i="28"/>
  <c r="AJI29" i="28"/>
  <c r="AJH29" i="28"/>
  <c r="AJG29" i="28"/>
  <c r="AJF29" i="28"/>
  <c r="AJE29" i="28"/>
  <c r="AJD29" i="28"/>
  <c r="AJC29" i="28"/>
  <c r="AJB29" i="28"/>
  <c r="AJA29" i="28"/>
  <c r="AIZ29" i="28"/>
  <c r="AIY29" i="28"/>
  <c r="AIX29" i="28"/>
  <c r="AIW29" i="28"/>
  <c r="AIV29" i="28"/>
  <c r="AIU29" i="28"/>
  <c r="AIT29" i="28"/>
  <c r="AIS29" i="28"/>
  <c r="AIR29" i="28"/>
  <c r="AIQ29" i="28"/>
  <c r="AIP29" i="28"/>
  <c r="AIO29" i="28"/>
  <c r="AIN29" i="28"/>
  <c r="AIM29" i="28"/>
  <c r="AIL29" i="28"/>
  <c r="AIK29" i="28"/>
  <c r="AIJ29" i="28"/>
  <c r="AII29" i="28"/>
  <c r="AIH29" i="28"/>
  <c r="AIG29" i="28"/>
  <c r="AIF29" i="28"/>
  <c r="AIE29" i="28"/>
  <c r="AID29" i="28"/>
  <c r="AIC29" i="28"/>
  <c r="AIB29" i="28"/>
  <c r="AIA29" i="28"/>
  <c r="AHZ29" i="28"/>
  <c r="AHY29" i="28"/>
  <c r="AHX29" i="28"/>
  <c r="AHW29" i="28"/>
  <c r="AHV29" i="28"/>
  <c r="AHU29" i="28"/>
  <c r="AHT29" i="28"/>
  <c r="AHS29" i="28"/>
  <c r="AHR29" i="28"/>
  <c r="AHQ29" i="28"/>
  <c r="AHP29" i="28"/>
  <c r="AHO29" i="28"/>
  <c r="AHN29" i="28"/>
  <c r="AHM29" i="28"/>
  <c r="AHL29" i="28"/>
  <c r="AHK29" i="28"/>
  <c r="AHJ29" i="28"/>
  <c r="AHI29" i="28"/>
  <c r="AHH29" i="28"/>
  <c r="AHG29" i="28"/>
  <c r="AHF29" i="28"/>
  <c r="AHE29" i="28"/>
  <c r="AHD29" i="28"/>
  <c r="AHC29" i="28"/>
  <c r="AHB29" i="28"/>
  <c r="AHA29" i="28"/>
  <c r="AGZ29" i="28"/>
  <c r="AGY29" i="28"/>
  <c r="AGX29" i="28"/>
  <c r="AGW29" i="28"/>
  <c r="AGV29" i="28"/>
  <c r="AGU29" i="28"/>
  <c r="AGT29" i="28"/>
  <c r="AGS29" i="28"/>
  <c r="AGR29" i="28"/>
  <c r="AGQ29" i="28"/>
  <c r="AGP29" i="28"/>
  <c r="AGO29" i="28"/>
  <c r="AGN29" i="28"/>
  <c r="AGM29" i="28"/>
  <c r="AGL29" i="28"/>
  <c r="AGK29" i="28"/>
  <c r="AGJ29" i="28"/>
  <c r="AGI29" i="28"/>
  <c r="AGH29" i="28"/>
  <c r="AGG29" i="28"/>
  <c r="AGF29" i="28"/>
  <c r="AGE29" i="28"/>
  <c r="AGD29" i="28"/>
  <c r="AGC29" i="28"/>
  <c r="AGB29" i="28"/>
  <c r="AGA29" i="28"/>
  <c r="AFZ29" i="28"/>
  <c r="AFY29" i="28"/>
  <c r="AFX29" i="28"/>
  <c r="AFW29" i="28"/>
  <c r="AFV29" i="28"/>
  <c r="AFU29" i="28"/>
  <c r="AFT29" i="28"/>
  <c r="AFS29" i="28"/>
  <c r="AFR29" i="28"/>
  <c r="AFQ29" i="28"/>
  <c r="AFP29" i="28"/>
  <c r="AFO29" i="28"/>
  <c r="AFN29" i="28"/>
  <c r="AFM29" i="28"/>
  <c r="AFL29" i="28"/>
  <c r="AFK29" i="28"/>
  <c r="AFJ29" i="28"/>
  <c r="AFI29" i="28"/>
  <c r="AFH29" i="28"/>
  <c r="AFG29" i="28"/>
  <c r="AFF29" i="28"/>
  <c r="AFE29" i="28"/>
  <c r="AFD29" i="28"/>
  <c r="AFC29" i="28"/>
  <c r="AFB29" i="28"/>
  <c r="AFA29" i="28"/>
  <c r="AEZ29" i="28"/>
  <c r="AEY29" i="28"/>
  <c r="AEX29" i="28"/>
  <c r="AEW29" i="28"/>
  <c r="AEV29" i="28"/>
  <c r="AEU29" i="28"/>
  <c r="AET29" i="28"/>
  <c r="AES29" i="28"/>
  <c r="AER29" i="28"/>
  <c r="AEQ29" i="28"/>
  <c r="AEP29" i="28"/>
  <c r="AEO29" i="28"/>
  <c r="AEN29" i="28"/>
  <c r="AEM29" i="28"/>
  <c r="AEL29" i="28"/>
  <c r="AEK29" i="28"/>
  <c r="AEJ29" i="28"/>
  <c r="AEI29" i="28"/>
  <c r="AEH29" i="28"/>
  <c r="AEG29" i="28"/>
  <c r="AEF29" i="28"/>
  <c r="AEE29" i="28"/>
  <c r="AED29" i="28"/>
  <c r="AEC29" i="28"/>
  <c r="AEB29" i="28"/>
  <c r="AEA29" i="28"/>
  <c r="ADZ29" i="28"/>
  <c r="ADY29" i="28"/>
  <c r="ADX29" i="28"/>
  <c r="ADW29" i="28"/>
  <c r="ADV29" i="28"/>
  <c r="ADU29" i="28"/>
  <c r="ADT29" i="28"/>
  <c r="ADS29" i="28"/>
  <c r="ADR29" i="28"/>
  <c r="ADQ29" i="28"/>
  <c r="ADP29" i="28"/>
  <c r="ADO29" i="28"/>
  <c r="ADN29" i="28"/>
  <c r="ADM29" i="28"/>
  <c r="ADL29" i="28"/>
  <c r="ADK29" i="28"/>
  <c r="ADJ29" i="28"/>
  <c r="ADI29" i="28"/>
  <c r="ADH29" i="28"/>
  <c r="ADG29" i="28"/>
  <c r="ADF29" i="28"/>
  <c r="ADE29" i="28"/>
  <c r="ADD29" i="28"/>
  <c r="ADC29" i="28"/>
  <c r="ADB29" i="28"/>
  <c r="ADA29" i="28"/>
  <c r="ACZ29" i="28"/>
  <c r="ACY29" i="28"/>
  <c r="ACX29" i="28"/>
  <c r="ACW29" i="28"/>
  <c r="ACV29" i="28"/>
  <c r="ACU29" i="28"/>
  <c r="ACT29" i="28"/>
  <c r="ACS29" i="28"/>
  <c r="ACR29" i="28"/>
  <c r="ACQ29" i="28"/>
  <c r="ACP29" i="28"/>
  <c r="ACO29" i="28"/>
  <c r="ACN29" i="28"/>
  <c r="ACM29" i="28"/>
  <c r="ACL29" i="28"/>
  <c r="ACK29" i="28"/>
  <c r="ACJ29" i="28"/>
  <c r="ACI29" i="28"/>
  <c r="ACH29" i="28"/>
  <c r="ACG29" i="28"/>
  <c r="ACF29" i="28"/>
  <c r="ACE29" i="28"/>
  <c r="ACD29" i="28"/>
  <c r="ACC29" i="28"/>
  <c r="ACB29" i="28"/>
  <c r="ACA29" i="28"/>
  <c r="ABZ29" i="28"/>
  <c r="ABY29" i="28"/>
  <c r="ABX29" i="28"/>
  <c r="ABW29" i="28"/>
  <c r="ABV29" i="28"/>
  <c r="ABU29" i="28"/>
  <c r="ABT29" i="28"/>
  <c r="ABS29" i="28"/>
  <c r="ABR29" i="28"/>
  <c r="ABQ29" i="28"/>
  <c r="ABP29" i="28"/>
  <c r="ABO29" i="28"/>
  <c r="ABN29" i="28"/>
  <c r="ABM29" i="28"/>
  <c r="ABL29" i="28"/>
  <c r="ABK29" i="28"/>
  <c r="ABJ29" i="28"/>
  <c r="ABI29" i="28"/>
  <c r="ABH29" i="28"/>
  <c r="ABG29" i="28"/>
  <c r="ABF29" i="28"/>
  <c r="ABE29" i="28"/>
  <c r="ABD29" i="28"/>
  <c r="ABC29" i="28"/>
  <c r="ABB29" i="28"/>
  <c r="ABA29" i="28"/>
  <c r="AAZ29" i="28"/>
  <c r="AAY29" i="28"/>
  <c r="AAX29" i="28"/>
  <c r="AAW29" i="28"/>
  <c r="AAV29" i="28"/>
  <c r="AAU29" i="28"/>
  <c r="AAT29" i="28"/>
  <c r="AAS29" i="28"/>
  <c r="AAR29" i="28"/>
  <c r="AAQ29" i="28"/>
  <c r="AAP29" i="28"/>
  <c r="AAO29" i="28"/>
  <c r="AAN29" i="28"/>
  <c r="AAM29" i="28"/>
  <c r="AAL29" i="28"/>
  <c r="AAK29" i="28"/>
  <c r="AAJ29" i="28"/>
  <c r="AAI29" i="28"/>
  <c r="AAH29" i="28"/>
  <c r="AAG29" i="28"/>
  <c r="AAF29" i="28"/>
  <c r="AAE29" i="28"/>
  <c r="AAD29" i="28"/>
  <c r="AAC29" i="28"/>
  <c r="AAB29" i="28"/>
  <c r="AAA29" i="28"/>
  <c r="ZZ29" i="28"/>
  <c r="ZY29" i="28"/>
  <c r="ZX29" i="28"/>
  <c r="ZW29" i="28"/>
  <c r="ZV29" i="28"/>
  <c r="ZU29" i="28"/>
  <c r="ZT29" i="28"/>
  <c r="ZS29" i="28"/>
  <c r="ZR29" i="28"/>
  <c r="ZQ29" i="28"/>
  <c r="ZP29" i="28"/>
  <c r="ZO29" i="28"/>
  <c r="ZN29" i="28"/>
  <c r="ZM29" i="28"/>
  <c r="ZL29" i="28"/>
  <c r="ZK29" i="28"/>
  <c r="ZJ29" i="28"/>
  <c r="ZI29" i="28"/>
  <c r="ZH29" i="28"/>
  <c r="ZG29" i="28"/>
  <c r="ZF29" i="28"/>
  <c r="ZE29" i="28"/>
  <c r="ZD29" i="28"/>
  <c r="ZC29" i="28"/>
  <c r="ZB29" i="28"/>
  <c r="ZA29" i="28"/>
  <c r="YZ29" i="28"/>
  <c r="YY29" i="28"/>
  <c r="YX29" i="28"/>
  <c r="YW29" i="28"/>
  <c r="YV29" i="28"/>
  <c r="YU29" i="28"/>
  <c r="YT29" i="28"/>
  <c r="YS29" i="28"/>
  <c r="YR29" i="28"/>
  <c r="YQ29" i="28"/>
  <c r="YP29" i="28"/>
  <c r="YO29" i="28"/>
  <c r="YN29" i="28"/>
  <c r="YM29" i="28"/>
  <c r="YL29" i="28"/>
  <c r="YK29" i="28"/>
  <c r="YJ29" i="28"/>
  <c r="YI29" i="28"/>
  <c r="YH29" i="28"/>
  <c r="YG29" i="28"/>
  <c r="YF29" i="28"/>
  <c r="YE29" i="28"/>
  <c r="YD29" i="28"/>
  <c r="YC29" i="28"/>
  <c r="YB29" i="28"/>
  <c r="YA29" i="28"/>
  <c r="XZ29" i="28"/>
  <c r="XY29" i="28"/>
  <c r="XX29" i="28"/>
  <c r="XW29" i="28"/>
  <c r="XV29" i="28"/>
  <c r="XU29" i="28"/>
  <c r="XT29" i="28"/>
  <c r="XS29" i="28"/>
  <c r="XR29" i="28"/>
  <c r="XQ29" i="28"/>
  <c r="XP29" i="28"/>
  <c r="XO29" i="28"/>
  <c r="XN29" i="28"/>
  <c r="XM29" i="28"/>
  <c r="XL29" i="28"/>
  <c r="XK29" i="28"/>
  <c r="XJ29" i="28"/>
  <c r="XI29" i="28"/>
  <c r="XH29" i="28"/>
  <c r="XG29" i="28"/>
  <c r="XF29" i="28"/>
  <c r="XE29" i="28"/>
  <c r="XD29" i="28"/>
  <c r="XC29" i="28"/>
  <c r="XB29" i="28"/>
  <c r="XA29" i="28"/>
  <c r="WZ29" i="28"/>
  <c r="WY29" i="28"/>
  <c r="WX29" i="28"/>
  <c r="WW29" i="28"/>
  <c r="WV29" i="28"/>
  <c r="WU29" i="28"/>
  <c r="WT29" i="28"/>
  <c r="WS29" i="28"/>
  <c r="WR29" i="28"/>
  <c r="WQ29" i="28"/>
  <c r="WP29" i="28"/>
  <c r="WO29" i="28"/>
  <c r="WN29" i="28"/>
  <c r="WM29" i="28"/>
  <c r="WL29" i="28"/>
  <c r="WK29" i="28"/>
  <c r="WJ29" i="28"/>
  <c r="WI29" i="28"/>
  <c r="WH29" i="28"/>
  <c r="WG29" i="28"/>
  <c r="WF29" i="28"/>
  <c r="WE29" i="28"/>
  <c r="WD29" i="28"/>
  <c r="WC29" i="28"/>
  <c r="WB29" i="28"/>
  <c r="WA29" i="28"/>
  <c r="VZ29" i="28"/>
  <c r="VY29" i="28"/>
  <c r="VX29" i="28"/>
  <c r="VW29" i="28"/>
  <c r="VV29" i="28"/>
  <c r="VU29" i="28"/>
  <c r="VT29" i="28"/>
  <c r="VS29" i="28"/>
  <c r="VR29" i="28"/>
  <c r="VQ29" i="28"/>
  <c r="VP29" i="28"/>
  <c r="VO29" i="28"/>
  <c r="VN29" i="28"/>
  <c r="VM29" i="28"/>
  <c r="VL29" i="28"/>
  <c r="VK29" i="28"/>
  <c r="VJ29" i="28"/>
  <c r="VI29" i="28"/>
  <c r="VH29" i="28"/>
  <c r="VG29" i="28"/>
  <c r="VF29" i="28"/>
  <c r="VE29" i="28"/>
  <c r="VD29" i="28"/>
  <c r="VC29" i="28"/>
  <c r="VB29" i="28"/>
  <c r="VA29" i="28"/>
  <c r="UZ29" i="28"/>
  <c r="UY29" i="28"/>
  <c r="UX29" i="28"/>
  <c r="UW29" i="28"/>
  <c r="UV29" i="28"/>
  <c r="UU29" i="28"/>
  <c r="UT29" i="28"/>
  <c r="US29" i="28"/>
  <c r="UR29" i="28"/>
  <c r="UQ29" i="28"/>
  <c r="UP29" i="28"/>
  <c r="UO29" i="28"/>
  <c r="UN29" i="28"/>
  <c r="UM29" i="28"/>
  <c r="UL29" i="28"/>
  <c r="UK29" i="28"/>
  <c r="UJ29" i="28"/>
  <c r="UI29" i="28"/>
  <c r="UH29" i="28"/>
  <c r="UG29" i="28"/>
  <c r="UF29" i="28"/>
  <c r="UE29" i="28"/>
  <c r="UD29" i="28"/>
  <c r="UC29" i="28"/>
  <c r="UB29" i="28"/>
  <c r="UA29" i="28"/>
  <c r="TZ29" i="28"/>
  <c r="TY29" i="28"/>
  <c r="TX29" i="28"/>
  <c r="TW29" i="28"/>
  <c r="TV29" i="28"/>
  <c r="TU29" i="28"/>
  <c r="TT29" i="28"/>
  <c r="TS29" i="28"/>
  <c r="TR29" i="28"/>
  <c r="TQ29" i="28"/>
  <c r="TP29" i="28"/>
  <c r="TO29" i="28"/>
  <c r="TN29" i="28"/>
  <c r="TM29" i="28"/>
  <c r="TL29" i="28"/>
  <c r="TK29" i="28"/>
  <c r="TJ29" i="28"/>
  <c r="TI29" i="28"/>
  <c r="TH29" i="28"/>
  <c r="TG29" i="28"/>
  <c r="TF29" i="28"/>
  <c r="TE29" i="28"/>
  <c r="TD29" i="28"/>
  <c r="TC29" i="28"/>
  <c r="TB29" i="28"/>
  <c r="TA29" i="28"/>
  <c r="SZ29" i="28"/>
  <c r="SY29" i="28"/>
  <c r="SX29" i="28"/>
  <c r="SW29" i="28"/>
  <c r="SV29" i="28"/>
  <c r="SU29" i="28"/>
  <c r="ST29" i="28"/>
  <c r="SS29" i="28"/>
  <c r="SR29" i="28"/>
  <c r="SQ29" i="28"/>
  <c r="SP29" i="28"/>
  <c r="SO29" i="28"/>
  <c r="SN29" i="28"/>
  <c r="SM29" i="28"/>
  <c r="SL29" i="28"/>
  <c r="SK29" i="28"/>
  <c r="SJ29" i="28"/>
  <c r="SI29" i="28"/>
  <c r="SH29" i="28"/>
  <c r="SG29" i="28"/>
  <c r="SF29" i="28"/>
  <c r="SE29" i="28"/>
  <c r="SD29" i="28"/>
  <c r="SC29" i="28"/>
  <c r="SB29" i="28"/>
  <c r="SA29" i="28"/>
  <c r="RZ29" i="28"/>
  <c r="RY29" i="28"/>
  <c r="RX29" i="28"/>
  <c r="RW29" i="28"/>
  <c r="RV29" i="28"/>
  <c r="RU29" i="28"/>
  <c r="RT29" i="28"/>
  <c r="RS29" i="28"/>
  <c r="RR29" i="28"/>
  <c r="RQ29" i="28"/>
  <c r="RP29" i="28"/>
  <c r="RO29" i="28"/>
  <c r="RN29" i="28"/>
  <c r="RM29" i="28"/>
  <c r="RL29" i="28"/>
  <c r="RK29" i="28"/>
  <c r="RJ29" i="28"/>
  <c r="RI29" i="28"/>
  <c r="RH29" i="28"/>
  <c r="RG29" i="28"/>
  <c r="RF29" i="28"/>
  <c r="RE29" i="28"/>
  <c r="RD29" i="28"/>
  <c r="RC29" i="28"/>
  <c r="RB29" i="28"/>
  <c r="RA29" i="28"/>
  <c r="QZ29" i="28"/>
  <c r="QY29" i="28"/>
  <c r="QX29" i="28"/>
  <c r="QW29" i="28"/>
  <c r="QV29" i="28"/>
  <c r="QU29" i="28"/>
  <c r="QT29" i="28"/>
  <c r="QS29" i="28"/>
  <c r="QR29" i="28"/>
  <c r="QQ29" i="28"/>
  <c r="QP29" i="28"/>
  <c r="QO29" i="28"/>
  <c r="QN29" i="28"/>
  <c r="QM29" i="28"/>
  <c r="QL29" i="28"/>
  <c r="QK29" i="28"/>
  <c r="QJ29" i="28"/>
  <c r="QI29" i="28"/>
  <c r="QH29" i="28"/>
  <c r="QG29" i="28"/>
  <c r="QF29" i="28"/>
  <c r="QE29" i="28"/>
  <c r="QD29" i="28"/>
  <c r="QC29" i="28"/>
  <c r="QB29" i="28"/>
  <c r="QA29" i="28"/>
  <c r="PZ29" i="28"/>
  <c r="PY29" i="28"/>
  <c r="PX29" i="28"/>
  <c r="PW29" i="28"/>
  <c r="PV29" i="28"/>
  <c r="PU29" i="28"/>
  <c r="PT29" i="28"/>
  <c r="PS29" i="28"/>
  <c r="PR29" i="28"/>
  <c r="PQ29" i="28"/>
  <c r="PP29" i="28"/>
  <c r="PO29" i="28"/>
  <c r="PN29" i="28"/>
  <c r="PM29" i="28"/>
  <c r="PL29" i="28"/>
  <c r="PK29" i="28"/>
  <c r="PJ29" i="28"/>
  <c r="PI29" i="28"/>
  <c r="PH29" i="28"/>
  <c r="PG29" i="28"/>
  <c r="PF29" i="28"/>
  <c r="PE29" i="28"/>
  <c r="PD29" i="28"/>
  <c r="PC29" i="28"/>
  <c r="PB29" i="28"/>
  <c r="PA29" i="28"/>
  <c r="OZ29" i="28"/>
  <c r="OY29" i="28"/>
  <c r="OX29" i="28"/>
  <c r="OW29" i="28"/>
  <c r="OV29" i="28"/>
  <c r="OU29" i="28"/>
  <c r="OT29" i="28"/>
  <c r="OS29" i="28"/>
  <c r="OR29" i="28"/>
  <c r="OQ29" i="28"/>
  <c r="OP29" i="28"/>
  <c r="OO29" i="28"/>
  <c r="ON29" i="28"/>
  <c r="OM29" i="28"/>
  <c r="OL29" i="28"/>
  <c r="OK29" i="28"/>
  <c r="OJ29" i="28"/>
  <c r="OI29" i="28"/>
  <c r="OH29" i="28"/>
  <c r="OG29" i="28"/>
  <c r="OF29" i="28"/>
  <c r="OE29" i="28"/>
  <c r="OD29" i="28"/>
  <c r="OC29" i="28"/>
  <c r="OB29" i="28"/>
  <c r="OA29" i="28"/>
  <c r="NZ29" i="28"/>
  <c r="NY29" i="28"/>
  <c r="NX29" i="28"/>
  <c r="NW29" i="28"/>
  <c r="NV29" i="28"/>
  <c r="NU29" i="28"/>
  <c r="NT29" i="28"/>
  <c r="NS29" i="28"/>
  <c r="NR29" i="28"/>
  <c r="NQ29" i="28"/>
  <c r="NP29" i="28"/>
  <c r="NO29" i="28"/>
  <c r="NN29" i="28"/>
  <c r="NM29" i="28"/>
  <c r="NL29" i="28"/>
  <c r="NK29" i="28"/>
  <c r="NJ29" i="28"/>
  <c r="NI29" i="28"/>
  <c r="NH29" i="28"/>
  <c r="NG29" i="28"/>
  <c r="NF29" i="28"/>
  <c r="NE29" i="28"/>
  <c r="ND29" i="28"/>
  <c r="NC29" i="28"/>
  <c r="NB29" i="28"/>
  <c r="NA29" i="28"/>
  <c r="MZ29" i="28"/>
  <c r="MY29" i="28"/>
  <c r="MX29" i="28"/>
  <c r="MW29" i="28"/>
  <c r="MV29" i="28"/>
  <c r="MU29" i="28"/>
  <c r="MT29" i="28"/>
  <c r="MS29" i="28"/>
  <c r="MR29" i="28"/>
  <c r="MQ29" i="28"/>
  <c r="MP29" i="28"/>
  <c r="MO29" i="28"/>
  <c r="MN29" i="28"/>
  <c r="MM29" i="28"/>
  <c r="ML29" i="28"/>
  <c r="MK29" i="28"/>
  <c r="MJ29" i="28"/>
  <c r="MI29" i="28"/>
  <c r="MH29" i="28"/>
  <c r="MG29" i="28"/>
  <c r="MF29" i="28"/>
  <c r="ME29" i="28"/>
  <c r="MD29" i="28"/>
  <c r="MC29" i="28"/>
  <c r="MB29" i="28"/>
  <c r="MA29" i="28"/>
  <c r="LZ29" i="28"/>
  <c r="LY29" i="28"/>
  <c r="LX29" i="28"/>
  <c r="LW29" i="28"/>
  <c r="LV29" i="28"/>
  <c r="LU29" i="28"/>
  <c r="LT29" i="28"/>
  <c r="LS29" i="28"/>
  <c r="LR29" i="28"/>
  <c r="LQ29" i="28"/>
  <c r="LP29" i="28"/>
  <c r="LO29" i="28"/>
  <c r="LN29" i="28"/>
  <c r="LM29" i="28"/>
  <c r="LL29" i="28"/>
  <c r="LK29" i="28"/>
  <c r="LJ29" i="28"/>
  <c r="LI29" i="28"/>
  <c r="LH29" i="28"/>
  <c r="LG29" i="28"/>
  <c r="LF29" i="28"/>
  <c r="LE29" i="28"/>
  <c r="LD29" i="28"/>
  <c r="LC29" i="28"/>
  <c r="LB29" i="28"/>
  <c r="LA29" i="28"/>
  <c r="KZ29" i="28"/>
  <c r="KY29" i="28"/>
  <c r="KX29" i="28"/>
  <c r="KW29" i="28"/>
  <c r="KV29" i="28"/>
  <c r="KU29" i="28"/>
  <c r="KT29" i="28"/>
  <c r="KS29" i="28"/>
  <c r="KR29" i="28"/>
  <c r="KQ29" i="28"/>
  <c r="KP29" i="28"/>
  <c r="KO29" i="28"/>
  <c r="KN29" i="28"/>
  <c r="KM29" i="28"/>
  <c r="KL29" i="28"/>
  <c r="KK29" i="28"/>
  <c r="KJ29" i="28"/>
  <c r="KI29" i="28"/>
  <c r="KH29" i="28"/>
  <c r="KG29" i="28"/>
  <c r="KF29" i="28"/>
  <c r="KE29" i="28"/>
  <c r="KD29" i="28"/>
  <c r="KC29" i="28"/>
  <c r="KB29" i="28"/>
  <c r="KA29" i="28"/>
  <c r="JZ29" i="28"/>
  <c r="JY29" i="28"/>
  <c r="JX29" i="28"/>
  <c r="JW29" i="28"/>
  <c r="JV29" i="28"/>
  <c r="JU29" i="28"/>
  <c r="JT29" i="28"/>
  <c r="JS29" i="28"/>
  <c r="JR29" i="28"/>
  <c r="JQ29" i="28"/>
  <c r="JP29" i="28"/>
  <c r="JO29" i="28"/>
  <c r="JN29" i="28"/>
  <c r="JM29" i="28"/>
  <c r="JL29" i="28"/>
  <c r="JK29" i="28"/>
  <c r="JJ29" i="28"/>
  <c r="JI29" i="28"/>
  <c r="JH29" i="28"/>
  <c r="JG29" i="28"/>
  <c r="JF29" i="28"/>
  <c r="JE29" i="28"/>
  <c r="JD29" i="28"/>
  <c r="JC29" i="28"/>
  <c r="JB29" i="28"/>
  <c r="JA29" i="28"/>
  <c r="IZ29" i="28"/>
  <c r="IY29" i="28"/>
  <c r="IX29" i="28"/>
  <c r="IW29" i="28"/>
  <c r="IV29" i="28"/>
  <c r="IU29" i="28"/>
  <c r="IT29" i="28"/>
  <c r="IS29" i="28"/>
  <c r="IR29" i="28"/>
  <c r="IQ29" i="28"/>
  <c r="IP29" i="28"/>
  <c r="IO29" i="28"/>
  <c r="IN29" i="28"/>
  <c r="IM29" i="28"/>
  <c r="IL29" i="28"/>
  <c r="IK29" i="28"/>
  <c r="IJ29" i="28"/>
  <c r="II29" i="28"/>
  <c r="IH29" i="28"/>
  <c r="IG29" i="28"/>
  <c r="IF29" i="28"/>
  <c r="IE29" i="28"/>
  <c r="ID29" i="28"/>
  <c r="IC29" i="28"/>
  <c r="IB29" i="28"/>
  <c r="IA29" i="28"/>
  <c r="HZ29" i="28"/>
  <c r="HY29" i="28"/>
  <c r="HX29" i="28"/>
  <c r="HW29" i="28"/>
  <c r="HV29" i="28"/>
  <c r="HU29" i="28"/>
  <c r="HT29" i="28"/>
  <c r="HS29" i="28"/>
  <c r="HR29" i="28"/>
  <c r="HQ29" i="28"/>
  <c r="HP29" i="28"/>
  <c r="HO29" i="28"/>
  <c r="HN29" i="28"/>
  <c r="HM29" i="28"/>
  <c r="HL29" i="28"/>
  <c r="HK29" i="28"/>
  <c r="HJ29" i="28"/>
  <c r="HI29" i="28"/>
  <c r="HH29" i="28"/>
  <c r="HG29" i="28"/>
  <c r="HF29" i="28"/>
  <c r="HE29" i="28"/>
  <c r="HD29" i="28"/>
  <c r="HC29" i="28"/>
  <c r="HB29" i="28"/>
  <c r="HA29" i="28"/>
  <c r="GZ29" i="28"/>
  <c r="GY29" i="28"/>
  <c r="GX29" i="28"/>
  <c r="GW29" i="28"/>
  <c r="GV29" i="28"/>
  <c r="GU29" i="28"/>
  <c r="GT29" i="28"/>
  <c r="GS29" i="28"/>
  <c r="GR29" i="28"/>
  <c r="GQ29" i="28"/>
  <c r="GP29" i="28"/>
  <c r="GO29" i="28"/>
  <c r="GN29" i="28"/>
  <c r="GM29" i="28"/>
  <c r="GL29" i="28"/>
  <c r="GK29" i="28"/>
  <c r="GJ29" i="28"/>
  <c r="GI29" i="28"/>
  <c r="GH29" i="28"/>
  <c r="GG29" i="28"/>
  <c r="GF29" i="28"/>
  <c r="GE29" i="28"/>
  <c r="GD29" i="28"/>
  <c r="GC29" i="28"/>
  <c r="GB29" i="28"/>
  <c r="GA29" i="28"/>
  <c r="FZ29" i="28"/>
  <c r="FY29" i="28"/>
  <c r="FX29" i="28"/>
  <c r="FW29" i="28"/>
  <c r="FV29" i="28"/>
  <c r="FU29" i="28"/>
  <c r="FT29" i="28"/>
  <c r="FS29" i="28"/>
  <c r="FR29" i="28"/>
  <c r="FQ29" i="28"/>
  <c r="FP29" i="28"/>
  <c r="FO29" i="28"/>
  <c r="FN29" i="28"/>
  <c r="FM29" i="28"/>
  <c r="FL29" i="28"/>
  <c r="FK29" i="28"/>
  <c r="FJ29" i="28"/>
  <c r="FI29" i="28"/>
  <c r="FH29" i="28"/>
  <c r="FG29" i="28"/>
  <c r="FF29" i="28"/>
  <c r="FE29" i="28"/>
  <c r="FD29" i="28"/>
  <c r="FC29" i="28"/>
  <c r="FB29" i="28"/>
  <c r="FA29" i="28"/>
  <c r="EZ29" i="28"/>
  <c r="EY29" i="28"/>
  <c r="EX29" i="28"/>
  <c r="EW29" i="28"/>
  <c r="EV29" i="28"/>
  <c r="EU29" i="28"/>
  <c r="ET29" i="28"/>
  <c r="ES29" i="28"/>
  <c r="ER29" i="28"/>
  <c r="EQ29" i="28"/>
  <c r="EP29" i="28"/>
  <c r="EO29" i="28"/>
  <c r="EN29" i="28"/>
  <c r="EM29" i="28"/>
  <c r="EL29" i="28"/>
  <c r="EK29" i="28"/>
  <c r="EJ29" i="28"/>
  <c r="EI29" i="28"/>
  <c r="EH29" i="28"/>
  <c r="EG29" i="28"/>
  <c r="EF29" i="28"/>
  <c r="EE29" i="28"/>
  <c r="ED29" i="28"/>
  <c r="EC29" i="28"/>
  <c r="EB29" i="28"/>
  <c r="EA29" i="28"/>
  <c r="DZ29" i="28"/>
  <c r="DY29" i="28"/>
  <c r="DX29" i="28"/>
  <c r="DW29" i="28"/>
  <c r="DV29" i="28"/>
  <c r="DU29" i="28"/>
  <c r="DT29" i="28"/>
  <c r="DS29" i="28"/>
  <c r="DR29" i="28"/>
  <c r="DQ29" i="28"/>
  <c r="DP29" i="28"/>
  <c r="DO29" i="28"/>
  <c r="DN29" i="28"/>
  <c r="DM29" i="28"/>
  <c r="DL29" i="28"/>
  <c r="DK29" i="28"/>
  <c r="DJ29" i="28"/>
  <c r="DI29" i="28"/>
  <c r="DH29" i="28"/>
  <c r="DG29" i="28"/>
  <c r="DF29" i="28"/>
  <c r="DE29" i="28"/>
  <c r="DD29" i="28"/>
  <c r="DC29" i="28"/>
  <c r="DB29" i="28"/>
  <c r="DA29" i="28"/>
  <c r="CZ29" i="28"/>
  <c r="CY29" i="28"/>
  <c r="CX29" i="28"/>
  <c r="CW29" i="28"/>
  <c r="CV29" i="28"/>
  <c r="CU29" i="28"/>
  <c r="CT29" i="28"/>
  <c r="CS29" i="28"/>
  <c r="CR29" i="28"/>
  <c r="CQ29" i="28"/>
  <c r="CP29" i="28"/>
  <c r="CO29" i="28"/>
  <c r="CN29" i="28"/>
  <c r="CM29" i="28"/>
  <c r="CL29" i="28"/>
  <c r="CK29" i="28"/>
  <c r="CJ29" i="28"/>
  <c r="CI29" i="28"/>
  <c r="CH29" i="28"/>
  <c r="CG29" i="28"/>
  <c r="CF29" i="28"/>
  <c r="CE29" i="28"/>
  <c r="CD29" i="28"/>
  <c r="CC29" i="28"/>
  <c r="CB29" i="28"/>
  <c r="CA29" i="28"/>
  <c r="BZ29" i="28"/>
  <c r="BY29" i="28"/>
  <c r="BX29" i="28"/>
  <c r="BW29" i="28"/>
  <c r="BV29" i="28"/>
  <c r="BU29" i="28"/>
  <c r="BT29" i="28"/>
  <c r="BS29" i="28"/>
  <c r="BR29" i="28"/>
  <c r="BQ29" i="28"/>
  <c r="BP29" i="28"/>
  <c r="BO29" i="28"/>
  <c r="BN29" i="28"/>
  <c r="BM29" i="28"/>
  <c r="BL29" i="28"/>
  <c r="BK29" i="28"/>
  <c r="BJ29" i="28"/>
  <c r="BI29" i="28"/>
  <c r="BH29" i="28"/>
  <c r="BG29" i="28"/>
  <c r="BF29" i="28"/>
  <c r="BE29" i="28"/>
  <c r="BD29" i="28"/>
  <c r="BC29" i="28"/>
  <c r="BB29" i="28"/>
  <c r="BA29" i="28"/>
  <c r="AZ29" i="28"/>
  <c r="AY29" i="28"/>
  <c r="AX29" i="28"/>
  <c r="AW29" i="28"/>
  <c r="AV29" i="28"/>
  <c r="AU29" i="28"/>
  <c r="AT29" i="28"/>
  <c r="AS29" i="28"/>
  <c r="AR29" i="28"/>
  <c r="AQ29" i="28"/>
  <c r="AP29" i="28"/>
  <c r="AO29" i="28"/>
  <c r="AN29" i="28"/>
  <c r="AM29" i="28"/>
  <c r="AL29" i="28"/>
  <c r="AK29" i="28"/>
  <c r="AJ29" i="28"/>
  <c r="AI29" i="28"/>
  <c r="AH29" i="28"/>
  <c r="AG29" i="28"/>
  <c r="AF29" i="28"/>
  <c r="AE29" i="28"/>
  <c r="AD29" i="28"/>
  <c r="AC29" i="28"/>
  <c r="AB29" i="28"/>
  <c r="AA29" i="28"/>
  <c r="Z29" i="28"/>
  <c r="Y29" i="28"/>
  <c r="X29" i="28"/>
  <c r="W29" i="28"/>
  <c r="V29" i="28"/>
  <c r="U29" i="28"/>
  <c r="T29" i="28"/>
  <c r="S29" i="28"/>
  <c r="R29" i="28"/>
  <c r="Q29" i="28"/>
  <c r="P29" i="28"/>
  <c r="O29" i="28"/>
  <c r="N29" i="28"/>
  <c r="M29" i="28"/>
  <c r="L29" i="28"/>
  <c r="K29" i="28"/>
  <c r="J29" i="28"/>
  <c r="I29" i="28"/>
  <c r="H29" i="28"/>
  <c r="G29" i="28"/>
  <c r="H15" i="29" l="1"/>
  <c r="I15" i="29" s="1"/>
  <c r="H16" i="29"/>
  <c r="I16" i="29" s="1"/>
  <c r="H26" i="29"/>
  <c r="I26" i="29" s="1"/>
  <c r="G29" i="29"/>
  <c r="H29" i="29" l="1"/>
  <c r="I29" i="29" l="1"/>
  <c r="B16" i="15" l="1"/>
  <c r="B126" i="15" s="1"/>
  <c r="B159" i="15"/>
  <c r="B95" i="15" s="1"/>
  <c r="B158" i="15"/>
  <c r="B189" i="15" s="1"/>
  <c r="B125" i="15"/>
  <c r="B52" i="15"/>
  <c r="E131" i="22"/>
  <c r="E130" i="22"/>
  <c r="E129" i="22"/>
  <c r="E128" i="22"/>
  <c r="E127" i="22"/>
  <c r="E126" i="22"/>
  <c r="E125" i="22"/>
  <c r="E124" i="22"/>
  <c r="E123" i="22"/>
  <c r="E122" i="22"/>
  <c r="E121" i="22"/>
  <c r="E120" i="22"/>
  <c r="E119" i="22"/>
  <c r="E118" i="22"/>
  <c r="E117" i="22"/>
  <c r="E116" i="22"/>
  <c r="E115" i="22"/>
  <c r="E114" i="22"/>
  <c r="E113" i="22"/>
  <c r="E112" i="22"/>
  <c r="E111" i="22"/>
  <c r="E110" i="22"/>
  <c r="E109" i="22"/>
  <c r="E108" i="22"/>
  <c r="E107" i="22"/>
  <c r="E106" i="22"/>
  <c r="E105" i="22"/>
  <c r="E104" i="22"/>
  <c r="E103" i="22"/>
  <c r="E102" i="22"/>
  <c r="E101" i="22"/>
  <c r="E100" i="22"/>
  <c r="E99" i="22"/>
  <c r="E98" i="22"/>
  <c r="E97" i="22"/>
  <c r="E96" i="22"/>
  <c r="E95" i="22"/>
  <c r="E94" i="22"/>
  <c r="E93" i="22"/>
  <c r="E92" i="22"/>
  <c r="E91" i="22"/>
  <c r="E90" i="22"/>
  <c r="E89" i="22"/>
  <c r="E88" i="22"/>
  <c r="E87" i="22"/>
  <c r="E86" i="22"/>
  <c r="E85" i="22"/>
  <c r="E84" i="22"/>
  <c r="E83" i="22"/>
  <c r="E82" i="22"/>
  <c r="E81" i="22"/>
  <c r="E80" i="22"/>
  <c r="E79" i="22"/>
  <c r="E78" i="22"/>
  <c r="E77" i="22"/>
  <c r="E76" i="22"/>
  <c r="E75" i="22"/>
  <c r="E74" i="22"/>
  <c r="E73" i="22"/>
  <c r="E72" i="22"/>
  <c r="E71" i="22"/>
  <c r="E70" i="22"/>
  <c r="E69" i="22"/>
  <c r="E68" i="22"/>
  <c r="E67" i="22"/>
  <c r="E66" i="22"/>
  <c r="E65" i="22"/>
  <c r="E64" i="22"/>
  <c r="E63" i="22"/>
  <c r="E62" i="22"/>
  <c r="E61" i="22"/>
  <c r="E60" i="22"/>
  <c r="E59" i="22"/>
  <c r="E58" i="22"/>
  <c r="E57" i="22"/>
  <c r="E56" i="22"/>
  <c r="E55"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B145" i="15"/>
  <c r="B109" i="15"/>
  <c r="B93" i="15"/>
  <c r="B147" i="15" s="1"/>
  <c r="B153" i="15"/>
  <c r="B136" i="15"/>
  <c r="C231" i="15" s="1"/>
  <c r="B137" i="15"/>
  <c r="B138" i="15"/>
  <c r="B139" i="15"/>
  <c r="B140" i="15"/>
  <c r="B141" i="15"/>
  <c r="F234" i="15" s="1" a="1"/>
  <c r="F234" i="15" s="1"/>
  <c r="B135" i="15"/>
  <c r="B232" i="15" s="1"/>
  <c r="E12" i="22"/>
  <c r="A12" i="22"/>
  <c r="B12" i="22" s="1"/>
  <c r="C12" i="22" s="1"/>
  <c r="A13" i="22"/>
  <c r="B13" i="22" s="1"/>
  <c r="C13" i="22" s="1"/>
  <c r="A14" i="22"/>
  <c r="B14" i="22" s="1"/>
  <c r="C14" i="22" s="1"/>
  <c r="A15" i="22"/>
  <c r="B15" i="22" s="1"/>
  <c r="C15" i="22" s="1"/>
  <c r="A16" i="22"/>
  <c r="B16" i="22" s="1"/>
  <c r="C16" i="22" s="1"/>
  <c r="A17" i="22"/>
  <c r="B17" i="22" s="1"/>
  <c r="C17" i="22" s="1"/>
  <c r="A18" i="22"/>
  <c r="B18" i="22" s="1"/>
  <c r="C18" i="22" s="1"/>
  <c r="A19" i="22"/>
  <c r="B19" i="22" s="1"/>
  <c r="C19" i="22" s="1"/>
  <c r="A20" i="22"/>
  <c r="B20" i="22" s="1"/>
  <c r="C20" i="22" s="1"/>
  <c r="A21" i="22"/>
  <c r="B21" i="22" s="1"/>
  <c r="C21" i="22" s="1"/>
  <c r="A22" i="22"/>
  <c r="B22" i="22" s="1"/>
  <c r="C22" i="22" s="1"/>
  <c r="A23" i="22"/>
  <c r="B23" i="22" s="1"/>
  <c r="C23" i="22" s="1"/>
  <c r="A24" i="22"/>
  <c r="B24" i="22" s="1"/>
  <c r="C24" i="22" s="1"/>
  <c r="A25" i="22"/>
  <c r="B25" i="22" s="1"/>
  <c r="C25" i="22" s="1"/>
  <c r="A26" i="22"/>
  <c r="B26" i="22" s="1"/>
  <c r="C26" i="22" s="1"/>
  <c r="A27" i="22"/>
  <c r="B27" i="22" s="1"/>
  <c r="C27" i="22" s="1"/>
  <c r="A28" i="22"/>
  <c r="B28" i="22" s="1"/>
  <c r="C28" i="22" s="1"/>
  <c r="A29" i="22"/>
  <c r="B29" i="22" s="1"/>
  <c r="C29" i="22" s="1"/>
  <c r="A30" i="22"/>
  <c r="B30" i="22" s="1"/>
  <c r="C30" i="22" s="1"/>
  <c r="A31" i="22"/>
  <c r="B31" i="22" s="1"/>
  <c r="C31" i="22" s="1"/>
  <c r="A32" i="22"/>
  <c r="B32" i="22" s="1"/>
  <c r="C32" i="22" s="1"/>
  <c r="A33" i="22"/>
  <c r="B33" i="22" s="1"/>
  <c r="C33" i="22" s="1"/>
  <c r="A34" i="22"/>
  <c r="B34" i="22" s="1"/>
  <c r="C34" i="22" s="1"/>
  <c r="A35" i="22"/>
  <c r="B35" i="22" s="1"/>
  <c r="C35" i="22" s="1"/>
  <c r="A36" i="22"/>
  <c r="B36" i="22" s="1"/>
  <c r="C36" i="22" s="1"/>
  <c r="A37" i="22"/>
  <c r="B37" i="22" s="1"/>
  <c r="C37" i="22" s="1"/>
  <c r="A38" i="22"/>
  <c r="B38" i="22" s="1"/>
  <c r="C38" i="22" s="1"/>
  <c r="A39" i="22"/>
  <c r="B39" i="22" s="1"/>
  <c r="C39" i="22" s="1"/>
  <c r="A40" i="22"/>
  <c r="B40" i="22" s="1"/>
  <c r="C40" i="22" s="1"/>
  <c r="A41" i="22"/>
  <c r="B41" i="22" s="1"/>
  <c r="C41" i="22" s="1"/>
  <c r="A42" i="22"/>
  <c r="B42" i="22" s="1"/>
  <c r="C42" i="22" s="1"/>
  <c r="A43" i="22"/>
  <c r="B43" i="22" s="1"/>
  <c r="C43" i="22" s="1"/>
  <c r="A44" i="22"/>
  <c r="B44" i="22" s="1"/>
  <c r="C44" i="22" s="1"/>
  <c r="A45" i="22"/>
  <c r="B45" i="22" s="1"/>
  <c r="C45" i="22" s="1"/>
  <c r="A46" i="22"/>
  <c r="B46" i="22" s="1"/>
  <c r="C46" i="22" s="1"/>
  <c r="A47" i="22"/>
  <c r="B47" i="22" s="1"/>
  <c r="C47" i="22" s="1"/>
  <c r="A48" i="22"/>
  <c r="B48" i="22" s="1"/>
  <c r="C48" i="22" s="1"/>
  <c r="A49" i="22"/>
  <c r="B49" i="22" s="1"/>
  <c r="C49" i="22" s="1"/>
  <c r="A50" i="22"/>
  <c r="B50" i="22" s="1"/>
  <c r="C50" i="22" s="1"/>
  <c r="A51" i="22"/>
  <c r="B51" i="22" s="1"/>
  <c r="C51" i="22" s="1"/>
  <c r="A52" i="22"/>
  <c r="B52" i="22" s="1"/>
  <c r="C52" i="22" s="1"/>
  <c r="A53" i="22"/>
  <c r="B53" i="22" s="1"/>
  <c r="C53" i="22" s="1"/>
  <c r="A54" i="22"/>
  <c r="B54" i="22" s="1"/>
  <c r="C54" i="22" s="1"/>
  <c r="A55" i="22"/>
  <c r="B55" i="22" s="1"/>
  <c r="C55" i="22" s="1"/>
  <c r="A56" i="22"/>
  <c r="B56" i="22" s="1"/>
  <c r="C56" i="22" s="1"/>
  <c r="A57" i="22"/>
  <c r="B57" i="22" s="1"/>
  <c r="C57" i="22" s="1"/>
  <c r="A58" i="22"/>
  <c r="B58" i="22" s="1"/>
  <c r="C58" i="22" s="1"/>
  <c r="A59" i="22"/>
  <c r="B59" i="22" s="1"/>
  <c r="C59" i="22" s="1"/>
  <c r="A60" i="22"/>
  <c r="B60" i="22" s="1"/>
  <c r="C60" i="22" s="1"/>
  <c r="A61" i="22"/>
  <c r="B61" i="22" s="1"/>
  <c r="C61" i="22" s="1"/>
  <c r="A62" i="22"/>
  <c r="B62" i="22" s="1"/>
  <c r="C62" i="22" s="1"/>
  <c r="A63" i="22"/>
  <c r="B63" i="22" s="1"/>
  <c r="C63" i="22" s="1"/>
  <c r="A64" i="22"/>
  <c r="B64" i="22" s="1"/>
  <c r="C64" i="22" s="1"/>
  <c r="A65" i="22"/>
  <c r="B65" i="22" s="1"/>
  <c r="C65" i="22" s="1"/>
  <c r="A66" i="22"/>
  <c r="B66" i="22" s="1"/>
  <c r="C66" i="22" s="1"/>
  <c r="A67" i="22"/>
  <c r="B67" i="22" s="1"/>
  <c r="C67" i="22" s="1"/>
  <c r="A68" i="22"/>
  <c r="B68" i="22" s="1"/>
  <c r="C68" i="22" s="1"/>
  <c r="A69" i="22"/>
  <c r="B69" i="22" s="1"/>
  <c r="C69" i="22" s="1"/>
  <c r="A70" i="22"/>
  <c r="B70" i="22" s="1"/>
  <c r="C70" i="22" s="1"/>
  <c r="A71" i="22"/>
  <c r="B71" i="22" s="1"/>
  <c r="C71" i="22" s="1"/>
  <c r="A72" i="22"/>
  <c r="B72" i="22" s="1"/>
  <c r="C72" i="22" s="1"/>
  <c r="A73" i="22"/>
  <c r="B73" i="22" s="1"/>
  <c r="C73" i="22" s="1"/>
  <c r="A74" i="22"/>
  <c r="B74" i="22" s="1"/>
  <c r="C74" i="22" s="1"/>
  <c r="A75" i="22"/>
  <c r="B75" i="22" s="1"/>
  <c r="C75" i="22" s="1"/>
  <c r="A76" i="22"/>
  <c r="B76" i="22" s="1"/>
  <c r="C76" i="22" s="1"/>
  <c r="A77" i="22"/>
  <c r="B77" i="22" s="1"/>
  <c r="C77" i="22" s="1"/>
  <c r="A78" i="22"/>
  <c r="B78" i="22" s="1"/>
  <c r="C78" i="22" s="1"/>
  <c r="A79" i="22"/>
  <c r="B79" i="22" s="1"/>
  <c r="C79" i="22" s="1"/>
  <c r="A80" i="22"/>
  <c r="B80" i="22" s="1"/>
  <c r="C80" i="22" s="1"/>
  <c r="A81" i="22"/>
  <c r="B81" i="22" s="1"/>
  <c r="C81" i="22" s="1"/>
  <c r="A82" i="22"/>
  <c r="B82" i="22" s="1"/>
  <c r="C82" i="22" s="1"/>
  <c r="A83" i="22"/>
  <c r="B83" i="22" s="1"/>
  <c r="C83" i="22" s="1"/>
  <c r="A84" i="22"/>
  <c r="B84" i="22" s="1"/>
  <c r="C84" i="22" s="1"/>
  <c r="A85" i="22"/>
  <c r="B85" i="22" s="1"/>
  <c r="C85" i="22" s="1"/>
  <c r="A86" i="22"/>
  <c r="B86" i="22" s="1"/>
  <c r="C86" i="22" s="1"/>
  <c r="A87" i="22"/>
  <c r="B87" i="22" s="1"/>
  <c r="C87" i="22" s="1"/>
  <c r="A88" i="22"/>
  <c r="B88" i="22" s="1"/>
  <c r="C88" i="22" s="1"/>
  <c r="A89" i="22"/>
  <c r="B89" i="22" s="1"/>
  <c r="C89" i="22" s="1"/>
  <c r="A90" i="22"/>
  <c r="B90" i="22" s="1"/>
  <c r="C90" i="22" s="1"/>
  <c r="A91" i="22"/>
  <c r="B91" i="22" s="1"/>
  <c r="C91" i="22" s="1"/>
  <c r="A92" i="22"/>
  <c r="B92" i="22" s="1"/>
  <c r="C92" i="22" s="1"/>
  <c r="A93" i="22"/>
  <c r="B93" i="22" s="1"/>
  <c r="C93" i="22" s="1"/>
  <c r="A94" i="22"/>
  <c r="B94" i="22" s="1"/>
  <c r="C94" i="22" s="1"/>
  <c r="A95" i="22"/>
  <c r="B95" i="22" s="1"/>
  <c r="C95" i="22" s="1"/>
  <c r="A96" i="22"/>
  <c r="B96" i="22" s="1"/>
  <c r="C96" i="22" s="1"/>
  <c r="A97" i="22"/>
  <c r="B97" i="22" s="1"/>
  <c r="C97" i="22" s="1"/>
  <c r="A98" i="22"/>
  <c r="B98" i="22" s="1"/>
  <c r="C98" i="22" s="1"/>
  <c r="A99" i="22"/>
  <c r="B99" i="22" s="1"/>
  <c r="C99" i="22" s="1"/>
  <c r="A100" i="22"/>
  <c r="B100" i="22" s="1"/>
  <c r="C100" i="22" s="1"/>
  <c r="A101" i="22"/>
  <c r="B101" i="22" s="1"/>
  <c r="C101" i="22" s="1"/>
  <c r="A102" i="22"/>
  <c r="B102" i="22" s="1"/>
  <c r="C102" i="22" s="1"/>
  <c r="A103" i="22"/>
  <c r="B103" i="22" s="1"/>
  <c r="C103" i="22" s="1"/>
  <c r="A104" i="22"/>
  <c r="B104" i="22" s="1"/>
  <c r="C104" i="22" s="1"/>
  <c r="A105" i="22"/>
  <c r="B105" i="22" s="1"/>
  <c r="C105" i="22" s="1"/>
  <c r="A106" i="22"/>
  <c r="B106" i="22" s="1"/>
  <c r="C106" i="22" s="1"/>
  <c r="A107" i="22"/>
  <c r="B107" i="22" s="1"/>
  <c r="C107" i="22" s="1"/>
  <c r="A108" i="22"/>
  <c r="B108" i="22" s="1"/>
  <c r="C108" i="22" s="1"/>
  <c r="A109" i="22"/>
  <c r="B109" i="22" s="1"/>
  <c r="C109" i="22" s="1"/>
  <c r="A110" i="22"/>
  <c r="B110" i="22" s="1"/>
  <c r="C110" i="22" s="1"/>
  <c r="A111" i="22"/>
  <c r="B111" i="22" s="1"/>
  <c r="C111" i="22" s="1"/>
  <c r="A112" i="22"/>
  <c r="B112" i="22" s="1"/>
  <c r="C112" i="22" s="1"/>
  <c r="A113" i="22"/>
  <c r="B113" i="22" s="1"/>
  <c r="C113" i="22" s="1"/>
  <c r="A114" i="22"/>
  <c r="B114" i="22" s="1"/>
  <c r="C114" i="22" s="1"/>
  <c r="A115" i="22"/>
  <c r="B115" i="22" s="1"/>
  <c r="C115" i="22" s="1"/>
  <c r="A116" i="22"/>
  <c r="B116" i="22" s="1"/>
  <c r="C116" i="22" s="1"/>
  <c r="A117" i="22"/>
  <c r="B117" i="22" s="1"/>
  <c r="C117" i="22" s="1"/>
  <c r="A118" i="22"/>
  <c r="B118" i="22" s="1"/>
  <c r="C118" i="22" s="1"/>
  <c r="A119" i="22"/>
  <c r="B119" i="22" s="1"/>
  <c r="C119" i="22" s="1"/>
  <c r="A120" i="22"/>
  <c r="B120" i="22" s="1"/>
  <c r="C120" i="22" s="1"/>
  <c r="A121" i="22"/>
  <c r="B121" i="22" s="1"/>
  <c r="C121" i="22" s="1"/>
  <c r="A122" i="22"/>
  <c r="B122" i="22" s="1"/>
  <c r="C122" i="22" s="1"/>
  <c r="A123" i="22"/>
  <c r="B123" i="22" s="1"/>
  <c r="C123" i="22" s="1"/>
  <c r="A124" i="22"/>
  <c r="B124" i="22" s="1"/>
  <c r="C124" i="22" s="1"/>
  <c r="A125" i="22"/>
  <c r="B125" i="22" s="1"/>
  <c r="C125" i="22" s="1"/>
  <c r="A126" i="22"/>
  <c r="B126" i="22" s="1"/>
  <c r="C126" i="22" s="1"/>
  <c r="A127" i="22"/>
  <c r="B127" i="22" s="1"/>
  <c r="C127" i="22" s="1"/>
  <c r="A128" i="22"/>
  <c r="B128" i="22" s="1"/>
  <c r="C128" i="22" s="1"/>
  <c r="A129" i="22"/>
  <c r="B129" i="22" s="1"/>
  <c r="C129" i="22" s="1"/>
  <c r="A130" i="22"/>
  <c r="B130" i="22" s="1"/>
  <c r="C130" i="22" s="1"/>
  <c r="A131" i="22"/>
  <c r="B131" i="22" s="1"/>
  <c r="C131" i="22" s="1"/>
  <c r="D12" i="22"/>
  <c r="B133" i="15"/>
  <c r="B51" i="15"/>
  <c r="B71" i="15" s="1"/>
  <c r="B50" i="15"/>
  <c r="B70" i="15" s="1"/>
  <c r="B49" i="15"/>
  <c r="B69" i="15" s="1"/>
  <c r="D231" i="15" l="1"/>
  <c r="D233" i="15"/>
  <c r="F237" i="15" a="1"/>
  <c r="F237" i="15" s="1"/>
  <c r="E231" i="15" a="1"/>
  <c r="E231" i="15" s="1"/>
  <c r="B99" i="15"/>
  <c r="B102" i="15"/>
  <c r="B98" i="15"/>
  <c r="B97" i="15"/>
  <c r="F236" i="15" a="1"/>
  <c r="F236" i="15" s="1"/>
  <c r="F240" i="15" a="1"/>
  <c r="F240" i="15" s="1"/>
  <c r="F235" i="15" a="1"/>
  <c r="F235" i="15" s="1"/>
  <c r="E236" i="15" a="1"/>
  <c r="E236" i="15" s="1"/>
  <c r="E240" i="15" a="1"/>
  <c r="E240" i="15" s="1"/>
  <c r="E235" i="15" a="1"/>
  <c r="E235" i="15" s="1"/>
  <c r="E242" i="15" a="1"/>
  <c r="E242" i="15" s="1"/>
  <c r="F239" i="15" a="1"/>
  <c r="F239" i="15" s="1"/>
  <c r="E234" i="15" a="1"/>
  <c r="E234" i="15" s="1"/>
  <c r="E241" i="15" a="1"/>
  <c r="E241" i="15" s="1"/>
  <c r="E239" i="15" a="1"/>
  <c r="E239" i="15" s="1"/>
  <c r="E238" i="15" a="1"/>
  <c r="E238" i="15" s="1"/>
  <c r="E237" i="15" a="1"/>
  <c r="E237" i="15" s="1"/>
  <c r="C242" i="15"/>
  <c r="C241" i="15"/>
  <c r="C240" i="15"/>
  <c r="C239" i="15"/>
  <c r="C238" i="15"/>
  <c r="C237" i="15"/>
  <c r="C236" i="15"/>
  <c r="C235" i="15"/>
  <c r="C234" i="15"/>
  <c r="C233" i="15"/>
  <c r="C232" i="15"/>
  <c r="B242" i="15"/>
  <c r="B240" i="15"/>
  <c r="B237" i="15"/>
  <c r="B235" i="15"/>
  <c r="B233" i="15"/>
  <c r="B231" i="15"/>
  <c r="B241" i="15"/>
  <c r="B239" i="15"/>
  <c r="B238" i="15"/>
  <c r="B236" i="15"/>
  <c r="B234" i="15"/>
  <c r="F242" i="15" a="1"/>
  <c r="F242" i="15" s="1"/>
  <c r="F238" i="15" a="1"/>
  <c r="F238" i="15" s="1"/>
  <c r="F233" i="15" a="1"/>
  <c r="F233" i="15" s="1"/>
  <c r="F232" i="15" a="1"/>
  <c r="F232" i="15" s="1"/>
  <c r="F231" i="15" a="1"/>
  <c r="F231" i="15" s="1"/>
  <c r="F241" i="15" a="1"/>
  <c r="F241" i="15" s="1"/>
  <c r="E233" i="15" a="1"/>
  <c r="E233" i="15" s="1"/>
  <c r="E232" i="15" a="1"/>
  <c r="E232" i="15" s="1"/>
  <c r="D242" i="15"/>
  <c r="D241" i="15"/>
  <c r="D240" i="15"/>
  <c r="D239" i="15"/>
  <c r="D238" i="15"/>
  <c r="D237" i="15"/>
  <c r="D236" i="15"/>
  <c r="D235" i="15"/>
  <c r="D234" i="15"/>
  <c r="D232" i="15"/>
  <c r="U131" i="22"/>
  <c r="U130" i="22"/>
  <c r="U129" i="22"/>
  <c r="U128" i="22"/>
  <c r="U127" i="22"/>
  <c r="U126" i="22"/>
  <c r="U125" i="22"/>
  <c r="U124" i="22"/>
  <c r="U123" i="22"/>
  <c r="U122" i="22"/>
  <c r="U121" i="22"/>
  <c r="U120" i="22"/>
  <c r="U119" i="22"/>
  <c r="U118" i="22"/>
  <c r="U117" i="22"/>
  <c r="U116" i="22"/>
  <c r="U115" i="22"/>
  <c r="U114" i="22"/>
  <c r="U113" i="22"/>
  <c r="U112" i="22"/>
  <c r="U111" i="22"/>
  <c r="U110" i="22"/>
  <c r="U109" i="22"/>
  <c r="U108" i="22"/>
  <c r="U107" i="22"/>
  <c r="U106" i="22"/>
  <c r="U105" i="22"/>
  <c r="U104" i="22"/>
  <c r="U103" i="22"/>
  <c r="U102" i="22"/>
  <c r="U101" i="22"/>
  <c r="U100" i="22"/>
  <c r="U99" i="22"/>
  <c r="U98" i="22"/>
  <c r="U97" i="22"/>
  <c r="U96" i="22"/>
  <c r="U95" i="22"/>
  <c r="U94" i="22"/>
  <c r="U93" i="22"/>
  <c r="U92" i="22"/>
  <c r="U91" i="22"/>
  <c r="U90" i="22"/>
  <c r="U89" i="22"/>
  <c r="U88" i="22"/>
  <c r="U87" i="22"/>
  <c r="U86" i="22"/>
  <c r="U85" i="22"/>
  <c r="U84" i="22"/>
  <c r="U83" i="22"/>
  <c r="U82" i="22"/>
  <c r="U81" i="22"/>
  <c r="U80" i="22"/>
  <c r="U79" i="22"/>
  <c r="U78" i="22"/>
  <c r="U77" i="22"/>
  <c r="U76" i="22"/>
  <c r="U75" i="22"/>
  <c r="U74" i="22"/>
  <c r="U73" i="22"/>
  <c r="U72" i="22"/>
  <c r="U71" i="22"/>
  <c r="U70" i="22"/>
  <c r="U69" i="22"/>
  <c r="U68" i="22"/>
  <c r="U67" i="22"/>
  <c r="U66" i="22"/>
  <c r="U65" i="22"/>
  <c r="U64" i="22"/>
  <c r="U63" i="22"/>
  <c r="U62" i="22"/>
  <c r="U61" i="22"/>
  <c r="U60" i="22"/>
  <c r="U59" i="22"/>
  <c r="U58" i="22"/>
  <c r="U57" i="22"/>
  <c r="U56" i="22"/>
  <c r="U55" i="22"/>
  <c r="U54" i="22"/>
  <c r="U53" i="22"/>
  <c r="U52" i="22"/>
  <c r="U51" i="22"/>
  <c r="U50" i="22"/>
  <c r="U49" i="22"/>
  <c r="U48" i="22"/>
  <c r="U47" i="22"/>
  <c r="U46" i="22"/>
  <c r="U45" i="22"/>
  <c r="U44" i="22"/>
  <c r="U43" i="22"/>
  <c r="U42" i="22"/>
  <c r="U41" i="22"/>
  <c r="U40" i="22"/>
  <c r="U39" i="22"/>
  <c r="U38" i="22"/>
  <c r="U37" i="22"/>
  <c r="U36" i="22"/>
  <c r="U35" i="22"/>
  <c r="U34" i="22"/>
  <c r="U33" i="22"/>
  <c r="U32" i="22"/>
  <c r="U31" i="22"/>
  <c r="U30" i="22"/>
  <c r="U29" i="22"/>
  <c r="U28" i="22"/>
  <c r="U27" i="22"/>
  <c r="U26" i="22"/>
  <c r="U25" i="22"/>
  <c r="U24" i="22"/>
  <c r="U23" i="22"/>
  <c r="U22" i="22"/>
  <c r="U21" i="22"/>
  <c r="U20" i="22"/>
  <c r="U19" i="22"/>
  <c r="U18" i="22"/>
  <c r="U17" i="22"/>
  <c r="U16" i="22"/>
  <c r="U15" i="22"/>
  <c r="U14" i="22"/>
  <c r="U13" i="22"/>
  <c r="U12" i="22"/>
  <c r="S12" i="22"/>
  <c r="S13" i="22"/>
  <c r="W13" i="22" s="1"/>
  <c r="S14" i="22"/>
  <c r="W14" i="22" s="1"/>
  <c r="S15" i="22"/>
  <c r="W15" i="22" s="1"/>
  <c r="S16" i="22"/>
  <c r="S17" i="22"/>
  <c r="S18" i="22"/>
  <c r="W18" i="22" s="1"/>
  <c r="S19" i="22"/>
  <c r="W19" i="22" s="1"/>
  <c r="S20" i="22"/>
  <c r="W20" i="22" s="1"/>
  <c r="S21" i="22"/>
  <c r="W21" i="22" s="1"/>
  <c r="S22" i="22"/>
  <c r="W22" i="22" s="1"/>
  <c r="S23" i="22"/>
  <c r="W23" i="22" s="1"/>
  <c r="S24" i="22"/>
  <c r="W24" i="22" s="1"/>
  <c r="S25" i="22"/>
  <c r="W25" i="22" s="1"/>
  <c r="S26" i="22"/>
  <c r="W26" i="22" s="1"/>
  <c r="S27" i="22"/>
  <c r="W27" i="22" s="1"/>
  <c r="S28" i="22"/>
  <c r="W28" i="22" s="1"/>
  <c r="S29" i="22"/>
  <c r="W29" i="22" s="1"/>
  <c r="S30" i="22"/>
  <c r="W30" i="22" s="1"/>
  <c r="S31" i="22"/>
  <c r="W31" i="22" s="1"/>
  <c r="S32" i="22"/>
  <c r="W32" i="22" s="1"/>
  <c r="S33" i="22"/>
  <c r="W33" i="22" s="1"/>
  <c r="S34" i="22"/>
  <c r="W34" i="22" s="1"/>
  <c r="S35" i="22"/>
  <c r="W35" i="22" s="1"/>
  <c r="S36" i="22"/>
  <c r="W36" i="22" s="1"/>
  <c r="S37" i="22"/>
  <c r="W37" i="22" s="1"/>
  <c r="S38" i="22"/>
  <c r="S39" i="22"/>
  <c r="W39" i="22" s="1"/>
  <c r="S40" i="22"/>
  <c r="W40" i="22" s="1"/>
  <c r="S41" i="22"/>
  <c r="W41" i="22" s="1"/>
  <c r="S42" i="22"/>
  <c r="W42" i="22" s="1"/>
  <c r="S43" i="22"/>
  <c r="W43" i="22" s="1"/>
  <c r="S44" i="22"/>
  <c r="W44" i="22" s="1"/>
  <c r="S45" i="22"/>
  <c r="W45" i="22" s="1"/>
  <c r="S46" i="22"/>
  <c r="W46" i="22" s="1"/>
  <c r="S47" i="22"/>
  <c r="S48" i="22"/>
  <c r="W48" i="22" s="1"/>
  <c r="S49" i="22"/>
  <c r="W49" i="22" s="1"/>
  <c r="S50" i="22"/>
  <c r="W50" i="22" s="1"/>
  <c r="S51" i="22"/>
  <c r="W51" i="22" s="1"/>
  <c r="S52" i="22"/>
  <c r="W52" i="22" s="1"/>
  <c r="S53" i="22"/>
  <c r="W53" i="22" s="1"/>
  <c r="S54" i="22"/>
  <c r="W54" i="22" s="1"/>
  <c r="S55" i="22"/>
  <c r="S56" i="22"/>
  <c r="W56" i="22" s="1"/>
  <c r="S57" i="22"/>
  <c r="S58" i="22"/>
  <c r="W58" i="22" s="1"/>
  <c r="S59" i="22"/>
  <c r="W59" i="22" s="1"/>
  <c r="S60" i="22"/>
  <c r="W60" i="22" s="1"/>
  <c r="S61" i="22"/>
  <c r="W61" i="22" s="1"/>
  <c r="S62" i="22"/>
  <c r="W62" i="22" s="1"/>
  <c r="S63" i="22"/>
  <c r="W63" i="22" s="1"/>
  <c r="S64" i="22"/>
  <c r="W64" i="22" s="1"/>
  <c r="S65" i="22"/>
  <c r="W65" i="22" s="1"/>
  <c r="S66" i="22"/>
  <c r="W66" i="22" s="1"/>
  <c r="S67" i="22"/>
  <c r="S68" i="22"/>
  <c r="W68" i="22" s="1"/>
  <c r="S69" i="22"/>
  <c r="W69" i="22" s="1"/>
  <c r="S70" i="22"/>
  <c r="W70" i="22" s="1"/>
  <c r="S71" i="22"/>
  <c r="W71" i="22" s="1"/>
  <c r="S72" i="22"/>
  <c r="S73" i="22"/>
  <c r="W73" i="22" s="1"/>
  <c r="S74" i="22"/>
  <c r="W74" i="22" s="1"/>
  <c r="S75" i="22"/>
  <c r="W75" i="22" s="1"/>
  <c r="S76" i="22"/>
  <c r="W76" i="22" s="1"/>
  <c r="S77" i="22"/>
  <c r="W77" i="22" s="1"/>
  <c r="S78" i="22"/>
  <c r="W78" i="22" s="1"/>
  <c r="S79" i="22"/>
  <c r="W79" i="22" s="1"/>
  <c r="S80" i="22"/>
  <c r="W80" i="22" s="1"/>
  <c r="S81" i="22"/>
  <c r="W81" i="22" s="1"/>
  <c r="S82" i="22"/>
  <c r="W82" i="22" s="1"/>
  <c r="S83" i="22"/>
  <c r="W83" i="22" s="1"/>
  <c r="S84" i="22"/>
  <c r="W84" i="22" s="1"/>
  <c r="S85" i="22"/>
  <c r="W85" i="22" s="1"/>
  <c r="S86" i="22"/>
  <c r="W86" i="22" s="1"/>
  <c r="S87" i="22"/>
  <c r="W87" i="22" s="1"/>
  <c r="S88" i="22"/>
  <c r="S89" i="22"/>
  <c r="W89" i="22" s="1"/>
  <c r="S90" i="22"/>
  <c r="W90" i="22" s="1"/>
  <c r="S91" i="22"/>
  <c r="W91" i="22" s="1"/>
  <c r="S92" i="22"/>
  <c r="W92" i="22" s="1"/>
  <c r="S93" i="22"/>
  <c r="W93" i="22" s="1"/>
  <c r="S94" i="22"/>
  <c r="W94" i="22" s="1"/>
  <c r="S95" i="22"/>
  <c r="W95" i="22" s="1"/>
  <c r="S96" i="22"/>
  <c r="W96" i="22" s="1"/>
  <c r="S97" i="22"/>
  <c r="W97" i="22" s="1"/>
  <c r="S98" i="22"/>
  <c r="W98" i="22" s="1"/>
  <c r="S99" i="22"/>
  <c r="W99" i="22" s="1"/>
  <c r="S100" i="22"/>
  <c r="W100" i="22" s="1"/>
  <c r="S101" i="22"/>
  <c r="W101" i="22" s="1"/>
  <c r="S102" i="22"/>
  <c r="W102" i="22" s="1"/>
  <c r="S103" i="22"/>
  <c r="S104" i="22"/>
  <c r="W104" i="22" s="1"/>
  <c r="S105" i="22"/>
  <c r="W105" i="22" s="1"/>
  <c r="S106" i="22"/>
  <c r="W106" i="22" s="1"/>
  <c r="S107" i="22"/>
  <c r="W107" i="22" s="1"/>
  <c r="S108" i="22"/>
  <c r="W108" i="22" s="1"/>
  <c r="S109" i="22"/>
  <c r="W109" i="22" s="1"/>
  <c r="S110" i="22"/>
  <c r="W110" i="22" s="1"/>
  <c r="S111" i="22"/>
  <c r="W111" i="22" s="1"/>
  <c r="S112" i="22"/>
  <c r="W112" i="22" s="1"/>
  <c r="S113" i="22"/>
  <c r="W113" i="22" s="1"/>
  <c r="S114" i="22"/>
  <c r="W114" i="22" s="1"/>
  <c r="S115" i="22"/>
  <c r="W115" i="22" s="1"/>
  <c r="S116" i="22"/>
  <c r="W116" i="22" s="1"/>
  <c r="S117" i="22"/>
  <c r="W117" i="22" s="1"/>
  <c r="S118" i="22"/>
  <c r="W118" i="22" s="1"/>
  <c r="S119" i="22"/>
  <c r="W119" i="22" s="1"/>
  <c r="S120" i="22"/>
  <c r="W120" i="22" s="1"/>
  <c r="S121" i="22"/>
  <c r="W121" i="22" s="1"/>
  <c r="S122" i="22"/>
  <c r="W122" i="22" s="1"/>
  <c r="S123" i="22"/>
  <c r="W123" i="22" s="1"/>
  <c r="S124" i="22"/>
  <c r="W124" i="22" s="1"/>
  <c r="S125" i="22"/>
  <c r="W125" i="22" s="1"/>
  <c r="S126" i="22"/>
  <c r="W126" i="22" s="1"/>
  <c r="S127" i="22"/>
  <c r="W127" i="22" s="1"/>
  <c r="S128" i="22"/>
  <c r="W128" i="22" s="1"/>
  <c r="S129" i="22"/>
  <c r="W129" i="22" s="1"/>
  <c r="S130" i="22"/>
  <c r="W130" i="22" s="1"/>
  <c r="S131" i="22"/>
  <c r="W131" i="22" s="1"/>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I17" i="22"/>
  <c r="I25" i="22"/>
  <c r="B213" i="15"/>
  <c r="B46" i="15"/>
  <c r="B45" i="15"/>
  <c r="B190" i="15"/>
  <c r="B191" i="15"/>
  <c r="B193" i="15"/>
  <c r="B194" i="15"/>
  <c r="B195" i="15"/>
  <c r="B196" i="15"/>
  <c r="W12" i="22" l="1"/>
  <c r="E13" i="19"/>
  <c r="F13" i="19" s="1"/>
  <c r="W67" i="22"/>
  <c r="E19" i="19"/>
  <c r="F19" i="19" s="1"/>
  <c r="G19" i="19" s="1"/>
  <c r="W57" i="22"/>
  <c r="E18" i="19"/>
  <c r="F18" i="19" s="1"/>
  <c r="G18" i="19" s="1"/>
  <c r="W17" i="22"/>
  <c r="E14" i="19"/>
  <c r="F14" i="19" s="1"/>
  <c r="W88" i="22"/>
  <c r="E21" i="19"/>
  <c r="F21" i="19" s="1"/>
  <c r="G21" i="19" s="1"/>
  <c r="W72" i="22"/>
  <c r="E20" i="19"/>
  <c r="F20" i="19" s="1"/>
  <c r="G20" i="19" s="1"/>
  <c r="W16" i="22"/>
  <c r="E12" i="19"/>
  <c r="F12" i="19" s="1"/>
  <c r="W103" i="22"/>
  <c r="E22" i="19"/>
  <c r="F22" i="19" s="1"/>
  <c r="G22" i="19" s="1"/>
  <c r="J22" i="19" s="1"/>
  <c r="W55" i="22"/>
  <c r="E17" i="19"/>
  <c r="F17" i="19" s="1"/>
  <c r="G17" i="19" s="1"/>
  <c r="J17" i="19" s="1"/>
  <c r="M17" i="19" s="1"/>
  <c r="Q17" i="19" s="1"/>
  <c r="W47" i="22"/>
  <c r="E16" i="19"/>
  <c r="F16" i="19" s="1"/>
  <c r="G16" i="19" s="1"/>
  <c r="W38" i="22"/>
  <c r="E15" i="19"/>
  <c r="F15" i="19" s="1"/>
  <c r="G15" i="19" s="1"/>
  <c r="G232" i="15"/>
  <c r="D243" i="15"/>
  <c r="G240" i="15"/>
  <c r="C243" i="15"/>
  <c r="E243" i="15"/>
  <c r="G241" i="15"/>
  <c r="G242" i="15"/>
  <c r="G234" i="15"/>
  <c r="G231" i="15"/>
  <c r="B243" i="15"/>
  <c r="G236" i="15"/>
  <c r="G233" i="15"/>
  <c r="G238" i="15"/>
  <c r="G235" i="15"/>
  <c r="F243" i="15"/>
  <c r="G239" i="15"/>
  <c r="G237" i="15"/>
  <c r="B146" i="15"/>
  <c r="B77" i="15"/>
  <c r="B75" i="15"/>
  <c r="R17" i="19" l="1"/>
  <c r="S17" i="19" s="1"/>
  <c r="H18" i="19"/>
  <c r="J18" i="19"/>
  <c r="M18" i="19" s="1"/>
  <c r="J15" i="19"/>
  <c r="M15" i="19" s="1"/>
  <c r="H15" i="19"/>
  <c r="J19" i="19"/>
  <c r="M19" i="19" s="1"/>
  <c r="H19" i="19"/>
  <c r="J16" i="19"/>
  <c r="M16" i="19" s="1"/>
  <c r="H16" i="19"/>
  <c r="H20" i="19"/>
  <c r="J20" i="19"/>
  <c r="H21" i="19"/>
  <c r="J21" i="19"/>
  <c r="M21" i="19" s="1"/>
  <c r="U13" i="19"/>
  <c r="U23" i="19"/>
  <c r="U18" i="19"/>
  <c r="U16" i="19"/>
  <c r="U19" i="19"/>
  <c r="U17" i="19"/>
  <c r="U20" i="19"/>
  <c r="U12" i="19"/>
  <c r="U22" i="19"/>
  <c r="U21" i="19"/>
  <c r="U14" i="19"/>
  <c r="U15" i="19"/>
  <c r="G243" i="15"/>
  <c r="B53" i="15"/>
  <c r="L18" i="19" l="1"/>
  <c r="O18" i="19" s="1"/>
  <c r="K19" i="19"/>
  <c r="W19" i="19" s="1"/>
  <c r="P19" i="19"/>
  <c r="K21" i="19"/>
  <c r="W21" i="19" s="1"/>
  <c r="P21" i="19"/>
  <c r="K15" i="19"/>
  <c r="W15" i="19" s="1"/>
  <c r="P15" i="19"/>
  <c r="K20" i="19"/>
  <c r="W20" i="19" s="1"/>
  <c r="P20" i="19"/>
  <c r="K16" i="19"/>
  <c r="W16" i="19" s="1"/>
  <c r="P16" i="19"/>
  <c r="K18" i="19"/>
  <c r="W18" i="19" s="1"/>
  <c r="P18" i="19"/>
  <c r="Q15" i="19"/>
  <c r="R15" i="19"/>
  <c r="L20" i="19"/>
  <c r="O20" i="19" s="1"/>
  <c r="M20" i="19"/>
  <c r="Q18" i="19"/>
  <c r="R18" i="19"/>
  <c r="Q16" i="19"/>
  <c r="R16" i="19"/>
  <c r="Q19" i="19"/>
  <c r="R19" i="19"/>
  <c r="Q21" i="19"/>
  <c r="R21" i="19"/>
  <c r="B72" i="15"/>
  <c r="L15" i="19" s="1"/>
  <c r="O15" i="19" s="1"/>
  <c r="B110" i="15"/>
  <c r="B38" i="15"/>
  <c r="B54" i="15"/>
  <c r="B111" i="15" s="1"/>
  <c r="N18" i="19" l="1"/>
  <c r="S21" i="19"/>
  <c r="S16" i="19"/>
  <c r="S18" i="19"/>
  <c r="S15" i="19"/>
  <c r="S19" i="19"/>
  <c r="Q20" i="19"/>
  <c r="R20" i="19"/>
  <c r="N15" i="19"/>
  <c r="B56" i="15"/>
  <c r="B57" i="15" s="1"/>
  <c r="B74" i="15" s="1"/>
  <c r="L17" i="19" s="1"/>
  <c r="O17" i="19" s="1"/>
  <c r="H17" i="19"/>
  <c r="P17" i="19" s="1"/>
  <c r="B55" i="15"/>
  <c r="B73" i="15" s="1"/>
  <c r="L16" i="19" s="1"/>
  <c r="O16" i="19" s="1"/>
  <c r="B20" i="15"/>
  <c r="B131" i="15" s="1"/>
  <c r="B112" i="15" l="1"/>
  <c r="N17" i="19" s="1"/>
  <c r="T17" i="19" s="1"/>
  <c r="T18" i="19"/>
  <c r="V18" i="19" s="1"/>
  <c r="T15" i="19"/>
  <c r="V15" i="19" s="1"/>
  <c r="M22" i="19"/>
  <c r="R22" i="19" s="1"/>
  <c r="M23" i="19"/>
  <c r="S20" i="19"/>
  <c r="K17" i="19"/>
  <c r="W17" i="19" s="1"/>
  <c r="N16" i="19"/>
  <c r="T16" i="19" s="1"/>
  <c r="V16" i="19" s="1"/>
  <c r="B113" i="15"/>
  <c r="B89" i="15"/>
  <c r="B67" i="15"/>
  <c r="B68" i="15" s="1"/>
  <c r="B81" i="15" s="1"/>
  <c r="B65" i="15"/>
  <c r="B66" i="15" s="1"/>
  <c r="B80" i="15" s="1"/>
  <c r="B64" i="15"/>
  <c r="B79" i="15" s="1"/>
  <c r="B62" i="15"/>
  <c r="B78" i="15" s="1"/>
  <c r="L21" i="19" s="1"/>
  <c r="O21" i="19" s="1"/>
  <c r="B76" i="15"/>
  <c r="L19" i="19" s="1"/>
  <c r="Q22" i="19" l="1"/>
  <c r="S22" i="19" s="1"/>
  <c r="Q23" i="19"/>
  <c r="R23" i="19"/>
  <c r="V17" i="19"/>
  <c r="O19" i="19"/>
  <c r="N19" i="19"/>
  <c r="B91" i="15"/>
  <c r="B90" i="15"/>
  <c r="S23" i="19" l="1"/>
  <c r="L23" i="19"/>
  <c r="O23" i="19" s="1"/>
  <c r="L22" i="19"/>
  <c r="O22" i="19" s="1"/>
  <c r="T19" i="19"/>
  <c r="V19" i="19" s="1"/>
  <c r="B31" i="15"/>
  <c r="N23" i="19" l="1"/>
  <c r="N22" i="19"/>
  <c r="H22" i="19" l="1"/>
  <c r="P22" i="19" s="1"/>
  <c r="T22" i="19" s="1"/>
  <c r="H23" i="19"/>
  <c r="B23" i="15"/>
  <c r="B25" i="15" s="1"/>
  <c r="G12" i="19" s="1"/>
  <c r="H12" i="19" s="1"/>
  <c r="D22" i="29" l="1"/>
  <c r="J22" i="29" s="1"/>
  <c r="K23" i="19"/>
  <c r="W23" i="19" s="1"/>
  <c r="P23" i="19"/>
  <c r="T23" i="19" s="1"/>
  <c r="K22" i="19"/>
  <c r="W22" i="19" s="1"/>
  <c r="J12" i="19"/>
  <c r="P12" i="19"/>
  <c r="D23" i="29"/>
  <c r="B103" i="15"/>
  <c r="B104" i="15" s="1"/>
  <c r="N21" i="19" s="1"/>
  <c r="T21" i="19" s="1"/>
  <c r="V21" i="19" s="1"/>
  <c r="B105" i="15"/>
  <c r="B106" i="15" s="1"/>
  <c r="B32" i="15"/>
  <c r="G13" i="19" s="1"/>
  <c r="V23" i="19" l="1"/>
  <c r="V22" i="19"/>
  <c r="H13" i="19"/>
  <c r="J13" i="19"/>
  <c r="J23" i="29"/>
  <c r="K12" i="19"/>
  <c r="W12" i="19" s="1"/>
  <c r="M12" i="19"/>
  <c r="L12" i="19"/>
  <c r="O12" i="19" s="1"/>
  <c r="B108" i="15"/>
  <c r="B107" i="15"/>
  <c r="M13" i="19" l="1"/>
  <c r="L13" i="19"/>
  <c r="O13" i="19" s="1"/>
  <c r="P13" i="19"/>
  <c r="K13" i="19"/>
  <c r="W13" i="19" s="1"/>
  <c r="N12" i="19"/>
  <c r="Q12" i="19"/>
  <c r="R12" i="19"/>
  <c r="I12" i="22"/>
  <c r="R12" i="22" s="1"/>
  <c r="I13" i="22"/>
  <c r="I14" i="22"/>
  <c r="I15" i="22"/>
  <c r="R15" i="22" s="1"/>
  <c r="I16" i="22"/>
  <c r="I18" i="22"/>
  <c r="I19" i="22"/>
  <c r="I20" i="22"/>
  <c r="I21" i="22"/>
  <c r="I22" i="22"/>
  <c r="I23" i="22"/>
  <c r="I24" i="22"/>
  <c r="I26" i="22"/>
  <c r="I27" i="22"/>
  <c r="I28" i="22"/>
  <c r="I29" i="22"/>
  <c r="I30" i="22"/>
  <c r="I31" i="22"/>
  <c r="I32" i="22"/>
  <c r="R32" i="22" s="1"/>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R83" i="22" s="1"/>
  <c r="I84" i="22"/>
  <c r="I85" i="22"/>
  <c r="I86" i="22"/>
  <c r="I87" i="22"/>
  <c r="I88" i="22"/>
  <c r="I89" i="22"/>
  <c r="I90" i="22"/>
  <c r="I91" i="22"/>
  <c r="I92" i="22"/>
  <c r="I93" i="22"/>
  <c r="I94" i="22"/>
  <c r="I95" i="22"/>
  <c r="I96" i="22"/>
  <c r="I97" i="22"/>
  <c r="I98" i="22"/>
  <c r="I99" i="22"/>
  <c r="I100" i="22"/>
  <c r="R100" i="22" s="1"/>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A305"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13" i="17"/>
  <c r="R25" i="22" s="1"/>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R80" i="22" l="1"/>
  <c r="R56" i="22"/>
  <c r="R40" i="22"/>
  <c r="R101" i="22"/>
  <c r="R93" i="22"/>
  <c r="R85" i="22"/>
  <c r="R77" i="22"/>
  <c r="R69" i="22"/>
  <c r="R61" i="22"/>
  <c r="R53" i="22"/>
  <c r="R45" i="22"/>
  <c r="R37" i="22"/>
  <c r="R29" i="22"/>
  <c r="R21" i="22"/>
  <c r="R92" i="22"/>
  <c r="R84" i="22"/>
  <c r="R76" i="22"/>
  <c r="R68" i="22"/>
  <c r="R60" i="22"/>
  <c r="R52" i="22"/>
  <c r="R44" i="22"/>
  <c r="R36" i="22"/>
  <c r="R20" i="22"/>
  <c r="R75" i="22"/>
  <c r="R67" i="22"/>
  <c r="R59" i="22"/>
  <c r="R51" i="22"/>
  <c r="R43" i="22"/>
  <c r="R35" i="22"/>
  <c r="R19" i="22"/>
  <c r="R96" i="22"/>
  <c r="R91" i="22"/>
  <c r="R98" i="22"/>
  <c r="R90" i="22"/>
  <c r="R82" i="22"/>
  <c r="R74" i="22"/>
  <c r="R66" i="22"/>
  <c r="R58" i="22"/>
  <c r="R50" i="22"/>
  <c r="R42" i="22"/>
  <c r="R34" i="22"/>
  <c r="R26" i="22"/>
  <c r="R99" i="22"/>
  <c r="R97" i="22"/>
  <c r="R89" i="22"/>
  <c r="R81" i="22"/>
  <c r="R73" i="22"/>
  <c r="R65" i="22"/>
  <c r="R57" i="22"/>
  <c r="R49" i="22"/>
  <c r="R41" i="22"/>
  <c r="R33" i="22"/>
  <c r="R16" i="22"/>
  <c r="R64" i="22"/>
  <c r="R95" i="22"/>
  <c r="R87" i="22"/>
  <c r="R79" i="22"/>
  <c r="R71" i="22"/>
  <c r="R63" i="22"/>
  <c r="R55" i="22"/>
  <c r="R47" i="22"/>
  <c r="R39" i="22"/>
  <c r="R23" i="22"/>
  <c r="R14" i="22"/>
  <c r="R88" i="22"/>
  <c r="R72" i="22"/>
  <c r="R48" i="22"/>
  <c r="R24" i="22"/>
  <c r="R102" i="22"/>
  <c r="R94" i="22"/>
  <c r="R86" i="22"/>
  <c r="R78" i="22"/>
  <c r="R70" i="22"/>
  <c r="R62" i="22"/>
  <c r="R54" i="22"/>
  <c r="R46" i="22"/>
  <c r="R38" i="22"/>
  <c r="R22" i="22"/>
  <c r="R13" i="22"/>
  <c r="N13" i="19"/>
  <c r="Q13" i="19"/>
  <c r="R13" i="19"/>
  <c r="S12" i="19"/>
  <c r="T12" i="19" s="1"/>
  <c r="R131" i="22"/>
  <c r="R123" i="22"/>
  <c r="R115" i="22"/>
  <c r="R107" i="22"/>
  <c r="R27" i="22"/>
  <c r="R130" i="22"/>
  <c r="R122" i="22"/>
  <c r="R114" i="22"/>
  <c r="R106" i="22"/>
  <c r="R129" i="22"/>
  <c r="R121" i="22"/>
  <c r="R113" i="22"/>
  <c r="R105" i="22"/>
  <c r="R128" i="22"/>
  <c r="R120" i="22"/>
  <c r="R112" i="22"/>
  <c r="R104" i="22"/>
  <c r="R127" i="22"/>
  <c r="R119" i="22"/>
  <c r="R111" i="22"/>
  <c r="R103" i="22"/>
  <c r="R31" i="22"/>
  <c r="R126" i="22"/>
  <c r="R118" i="22"/>
  <c r="R110" i="22"/>
  <c r="R30" i="22"/>
  <c r="R125" i="22"/>
  <c r="R117" i="22"/>
  <c r="R109" i="22"/>
  <c r="R124" i="22"/>
  <c r="R116" i="22"/>
  <c r="R108" i="22"/>
  <c r="R28" i="22"/>
  <c r="R17" i="22"/>
  <c r="R18" i="22"/>
  <c r="S13" i="19" l="1"/>
  <c r="T13" i="19" s="1"/>
  <c r="V13" i="19" s="1"/>
  <c r="D20" i="29"/>
  <c r="E28" i="19"/>
  <c r="J20" i="29" l="1"/>
  <c r="D16" i="29"/>
  <c r="D18" i="29"/>
  <c r="D21" i="29"/>
  <c r="D13" i="29"/>
  <c r="D15" i="29"/>
  <c r="D17" i="29"/>
  <c r="F28" i="19"/>
  <c r="J17" i="29" l="1"/>
  <c r="J18" i="29"/>
  <c r="J15" i="29"/>
  <c r="J16" i="29"/>
  <c r="J21" i="29"/>
  <c r="J13" i="29"/>
  <c r="D19" i="29"/>
  <c r="B96" i="15"/>
  <c r="N20" i="19" s="1"/>
  <c r="T20" i="19" s="1"/>
  <c r="V20" i="19" s="1"/>
  <c r="J19" i="29" l="1"/>
  <c r="D12" i="29"/>
  <c r="J12" i="29" l="1"/>
  <c r="V12" i="19"/>
  <c r="B34" i="15" l="1"/>
  <c r="B35" i="15" s="1"/>
  <c r="G14" i="19" s="1"/>
  <c r="J14" i="19" l="1"/>
  <c r="M14" i="19" s="1"/>
  <c r="H14" i="19"/>
  <c r="P14" i="19" s="1"/>
  <c r="G28" i="19"/>
  <c r="Q14" i="19" l="1"/>
  <c r="R14" i="19"/>
  <c r="M28" i="19"/>
  <c r="L14" i="19"/>
  <c r="O14" i="19" s="1"/>
  <c r="O28" i="19" s="1"/>
  <c r="K14" i="19"/>
  <c r="W14" i="19" s="1"/>
  <c r="D11" i="26" a="1"/>
  <c r="D11" i="26" s="1"/>
  <c r="D14" i="29"/>
  <c r="H28" i="19"/>
  <c r="J28" i="19"/>
  <c r="S14" i="19" l="1"/>
  <c r="S28" i="19" s="1"/>
  <c r="R28" i="19"/>
  <c r="B225" i="15"/>
  <c r="B224" i="15"/>
  <c r="Q28" i="19"/>
  <c r="J14" i="29"/>
  <c r="D29" i="29"/>
  <c r="B82" i="15"/>
  <c r="B100" i="15" s="1"/>
  <c r="N14" i="19" s="1"/>
  <c r="L28" i="19"/>
  <c r="B220" i="15" s="1"/>
  <c r="K28" i="19"/>
  <c r="E11" i="26" a="1"/>
  <c r="E11" i="26" s="1"/>
  <c r="T14" i="19" l="1"/>
  <c r="V14" i="19" s="1"/>
  <c r="F11" i="26" s="1" a="1"/>
  <c r="F11" i="26" s="1"/>
  <c r="B101" i="15"/>
  <c r="G11" i="26" a="1"/>
  <c r="G11" i="26" s="1"/>
  <c r="U28" i="19"/>
  <c r="T28" i="19" l="1"/>
  <c r="N28" i="19"/>
  <c r="B219" i="15" s="1"/>
  <c r="E14" i="29"/>
  <c r="F14" i="29" s="1"/>
  <c r="E19" i="29"/>
  <c r="F19" i="29" s="1"/>
  <c r="E16" i="29"/>
  <c r="F16" i="29" s="1"/>
  <c r="E18" i="29"/>
  <c r="F18" i="29" s="1"/>
  <c r="E13" i="29"/>
  <c r="F13" i="29" s="1"/>
  <c r="E17" i="29"/>
  <c r="F17" i="29" s="1"/>
  <c r="E15" i="29"/>
  <c r="F15" i="29" s="1"/>
  <c r="E21" i="29"/>
  <c r="F21" i="29" s="1"/>
  <c r="E20" i="29"/>
  <c r="F20" i="29" s="1"/>
  <c r="E22" i="29"/>
  <c r="F22" i="29" s="1"/>
  <c r="E23" i="29"/>
  <c r="F23" i="29" s="1"/>
  <c r="D29" i="28" l="1"/>
  <c r="E12" i="29"/>
  <c r="F12" i="29" s="1"/>
  <c r="E29"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tc={F3EA4146-3B6F-4FA9-B167-6494744BF655}</author>
    <author>tc={ABA6C5E3-FE14-45F7-AA08-F7C2D9834753}</author>
    <author>tc={06E4EBF2-14AA-4F5B-B9AA-DD97DF8B11DC}</author>
    <author>tc={4C560DBB-921A-4B19-B82C-50E1865BFE9A}</author>
    <author>tc={52B57451-2AD4-4CC7-B6D3-FFF3C463A2E0}</author>
    <author>tc={CB2FE1B6-EE39-4F6A-B3FF-2F842D99B549}</author>
    <author>tc={CC60989B-ECEB-49A7-8120-8ADB4C1E21DC}</author>
    <author>tc={E5A0F78C-C65D-4ED3-866F-F75857A6F0EE}</author>
    <author>tc={5CA7F402-8855-4843-A00E-BDAF9C881D3D}</author>
    <author>tc={6B0E6A69-60F4-4B4A-8111-82B16A43E2EC}</author>
    <author>tc={105CACEB-93BB-442E-B82E-A1CE06FC715F}</author>
  </authors>
  <commentList>
    <comment ref="C10" authorId="0" shapeId="0" xr:uid="{F3EA4146-3B6F-4FA9-B167-6494744BF655}">
      <text>
        <t>[Threaded comment]
Your version of Excel allows you to read this threaded comment; however, any edits to it will get removed if the file is opened in a newer version of Excel. Learn more: https://go.microsoft.com/fwlink/?linkid=870924
Comment:
    Select if seek to include item in scheme for purpose of this calculation</t>
      </text>
    </comment>
    <comment ref="D10" authorId="1" shapeId="0" xr:uid="{ABA6C5E3-FE14-45F7-AA08-F7C2D9834753}">
      <text>
        <t>[Threaded comment]
Your version of Excel allows you to read this threaded comment; however, any edits to it will get removed if the file is opened in a newer version of Excel. Learn more: https://go.microsoft.com/fwlink/?linkid=870924
Comment:
    Indicate if the item is pre-processed and exported for recycling (or reused/reprocessed in country)</t>
      </text>
    </comment>
    <comment ref="E10" authorId="2" shapeId="0" xr:uid="{06E4EBF2-14AA-4F5B-B9AA-DD97DF8B11DC}">
      <text>
        <t>[Threaded comment]
Your version of Excel allows you to read this threaded comment; however, any edits to it will get removed if the file is opened in a newer version of Excel. Learn more: https://go.microsoft.com/fwlink/?linkid=870924
Comment:
    Estimate the recovery rate (items imported v collected) you expect to achieve for each item included in the scheme (general examples are provided as a starting point)</t>
      </text>
    </comment>
    <comment ref="G10" authorId="3" shapeId="0" xr:uid="{4C560DBB-921A-4B19-B82C-50E1865BFE9A}">
      <text>
        <t>[Threaded comment]
Your version of Excel allows you to read this threaded comment; however, any edits to it will get removed if the file is opened in a newer version of Excel. Learn more: https://go.microsoft.com/fwlink/?linkid=870924
Comment:
    Select if items is classified as “hazardous” for overseas shipping (i.e., requiring extra shipping documentation)</t>
      </text>
    </comment>
    <comment ref="H10" authorId="4" shapeId="0" xr:uid="{52B57451-2AD4-4CC7-B6D3-FFF3C463A2E0}">
      <text>
        <t>[Threaded comment]
Your version of Excel allows you to read this threaded comment; however, any edits to it will get removed if the file is opened in a newer version of Excel. Learn more: https://go.microsoft.com/fwlink/?linkid=870924
Comment:
    Indicate if the scheme will provide for collection of items from outer islands/remote communities</t>
      </text>
    </comment>
    <comment ref="I10" authorId="5" shapeId="0" xr:uid="{CB2FE1B6-EE39-4F6A-B3FF-2F842D99B549}">
      <text>
        <t>[Threaded comment]
Your version of Excel allows you to read this threaded comment; however, any edits to it will get removed if the file is opened in a newer version of Excel. Learn more: https://go.microsoft.com/fwlink/?linkid=870924
Comment:
    Indicate the Deposit value  (what community will be refunded when dropping off their items - calculated from consultation and market research) 
What value would motivate communities to return item to a depot?</t>
      </text>
    </comment>
    <comment ref="B23" authorId="6" shapeId="0" xr:uid="{CC60989B-ECEB-49A7-8120-8ADB4C1E21DC}">
      <text>
        <t xml:space="preserve">[Threaded comment]
Your version of Excel allows you to read this threaded comment; however, any edits to it will get removed if the file is opened in a newer version of Excel. Learn more: https://go.microsoft.com/fwlink/?linkid=870924
Comment:
    Add in other items seek to include in scheme </t>
      </text>
    </comment>
    <comment ref="B24" authorId="7" shapeId="0" xr:uid="{E5A0F78C-C65D-4ED3-866F-F75857A6F0EE}">
      <text>
        <t xml:space="preserve">[Threaded comment]
Your version of Excel allows you to read this threaded comment; however, any edits to it will get removed if the file is opened in a newer version of Excel. Learn more: https://go.microsoft.com/fwlink/?linkid=870924
Comment:
    Add in other items seek to include in scheme </t>
      </text>
    </comment>
    <comment ref="B25" authorId="8" shapeId="0" xr:uid="{5CA7F402-8855-4843-A00E-BDAF9C881D3D}">
      <text>
        <t xml:space="preserve">[Threaded comment]
Your version of Excel allows you to read this threaded comment; however, any edits to it will get removed if the file is opened in a newer version of Excel. Learn more: https://go.microsoft.com/fwlink/?linkid=870924
Comment:
    Add in other items seek to include in scheme </t>
      </text>
    </comment>
    <comment ref="B26" authorId="9" shapeId="0" xr:uid="{6B0E6A69-60F4-4B4A-8111-82B16A43E2EC}">
      <text>
        <t xml:space="preserve">[Threaded comment]
Your version of Excel allows you to read this threaded comment; however, any edits to it will get removed if the file is opened in a newer version of Excel. Learn more: https://go.microsoft.com/fwlink/?linkid=870924
Comment:
    Add in other items seek to include in scheme </t>
      </text>
    </comment>
    <comment ref="B51" authorId="10" shapeId="0" xr:uid="{105CACEB-93BB-442E-B82E-A1CE06FC715F}">
      <text>
        <t>[Threaded comment]
Your version of Excel allows you to read this threaded comment; however, any edits to it will get removed if the file is opened in a newer version of Excel. Learn more: https://go.microsoft.com/fwlink/?linkid=870924
Comment:
    site inspection etc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tc={5594E023-F7EA-4824-8532-B5CCF4882714}</author>
    <author>tc={405C55F1-DB1F-456C-9E2F-76D6671D504D}</author>
  </authors>
  <commentList>
    <comment ref="H17" authorId="0" shapeId="0" xr:uid="{5594E023-F7EA-4824-8532-B5CCF4882714}">
      <text>
        <t>[Threaded comment]
Your version of Excel allows you to read this threaded comment; however, any edits to it will get removed if the file is opened in a newer version of Excel. Learn more: https://go.microsoft.com/fwlink/?linkid=870924
Comment:
    MRA - not from ASYCUDA</t>
      </text>
    </comment>
    <comment ref="H18" authorId="1" shapeId="0" xr:uid="{405C55F1-DB1F-456C-9E2F-76D6671D504D}">
      <text>
        <t>[Threaded comment]
Your version of Excel allows you to read this threaded comment; however, any edits to it will get removed if the file is opened in a newer version of Excel. Learn more: https://go.microsoft.com/fwlink/?linkid=870924
Comment:
    MRA - Not from ASYCUDA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tc={19555C08-45D3-406E-A1D0-1BF4B56EDFA8}</author>
  </authors>
  <commentList>
    <comment ref="G12" authorId="0" shapeId="0" xr:uid="{19555C08-45D3-406E-A1D0-1BF4B56EDFA8}">
      <text>
        <t>[Threaded comment]
Your version of Excel allows you to read this threaded comment; however, any edits to it will get removed if the file is opened in a newer version of Excel. Learn more: https://go.microsoft.com/fwlink/?linkid=870924
Comment:
    Removing liquid from items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D458E4-8CB9-49DA-8D17-BFC2CC43D4F5}" keepAlive="1" name="Query - Table095 (Page 85-86)" description="Connection to the 'Table095 (Page 85-86)' query in the workbook." type="5" refreshedVersion="8" background="1" saveData="1">
    <dbPr connection="Provider=Microsoft.Mashup.OleDb.1;Data Source=$Workbook$;Location=&quot;Table095 (Page 85-86)&quot;;Extended Properties=&quot;&quot;" command="SELECT * FROM [Table095 (Page 85-86)]"/>
  </connection>
  <connection id="2" xr16:uid="{312CAE57-6DEA-4E25-9DCB-B293D6599525}" keepAlive="1" name="Query - Table095 (Page 85-86) (2)" description="Connection to the 'Table095 (Page 85-86) (2)' query in the workbook." type="5" refreshedVersion="8" background="1" saveData="1">
    <dbPr connection="Provider=Microsoft.Mashup.OleDb.1;Data Source=$Workbook$;Location=&quot;Table095 (Page 85-86) (2)&quot;;Extended Properties=&quot;&quot;" command="SELECT * FROM [Table095 (Page 85-86) (2)]"/>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<sst xmlns="http://schemas.openxmlformats.org/spreadsheetml/2006/main" count="58680" uniqueCount="742">
  <si>
    <t>Introduction</t>
  </si>
  <si>
    <t>Calculated field - do not edit</t>
  </si>
  <si>
    <t>Assumptions</t>
  </si>
  <si>
    <t>Customs Data Input</t>
  </si>
  <si>
    <t>HS concatenate</t>
  </si>
  <si>
    <t>HS6_COD</t>
  </si>
  <si>
    <t>HS8</t>
  </si>
  <si>
    <t>HS10</t>
  </si>
  <si>
    <t>DESCRIPTION</t>
  </si>
  <si>
    <t>UNIT</t>
  </si>
  <si>
    <t>CID</t>
  </si>
  <si>
    <t>NCT</t>
  </si>
  <si>
    <t>CED</t>
  </si>
  <si>
    <t>PCT</t>
  </si>
  <si>
    <t>PCR</t>
  </si>
  <si>
    <t>Quantity (kg)</t>
  </si>
  <si>
    <t>Value (NZD</t>
  </si>
  <si>
    <t>Statistical Units</t>
  </si>
  <si>
    <t>220110</t>
  </si>
  <si>
    <t>00</t>
  </si>
  <si>
    <t>Mineral waters and aerated waters</t>
  </si>
  <si>
    <t>LTR</t>
  </si>
  <si>
    <t>220190</t>
  </si>
  <si>
    <t>Other</t>
  </si>
  <si>
    <t>220210</t>
  </si>
  <si>
    <t>Waters, including mineral waters and aerated waters, containing added sugar or other sweetening matter or flavoured</t>
  </si>
  <si>
    <t>220299</t>
  </si>
  <si>
    <t>220300</t>
  </si>
  <si>
    <t>Beer made from malt.</t>
  </si>
  <si>
    <t>220410</t>
  </si>
  <si>
    <t>Sparkling wine</t>
  </si>
  <si>
    <t>220421</t>
  </si>
  <si>
    <t>In containers holding 2 l or less</t>
  </si>
  <si>
    <t>220429</t>
  </si>
  <si>
    <t>220430</t>
  </si>
  <si>
    <t>Other grape must</t>
  </si>
  <si>
    <t>220600</t>
  </si>
  <si>
    <t>10</t>
  </si>
  <si>
    <t>Ginger beer and herb beer</t>
  </si>
  <si>
    <t>220830</t>
  </si>
  <si>
    <t>Whiskies</t>
  </si>
  <si>
    <t>220840</t>
  </si>
  <si>
    <t>Rum and other spirits obtained by distilling fermented sugar-cane products</t>
  </si>
  <si>
    <t>220850</t>
  </si>
  <si>
    <t>Gin and Geneva</t>
  </si>
  <si>
    <t>220860</t>
  </si>
  <si>
    <t>Vodka</t>
  </si>
  <si>
    <t>220870</t>
  </si>
  <si>
    <t>Liqueurs</t>
  </si>
  <si>
    <t>20</t>
  </si>
  <si>
    <t>Mixed drinks with spirits obtained by distilling grape wine or grape marc, not exceeding 10% by volume of alcohol</t>
  </si>
  <si>
    <t>220890</t>
  </si>
  <si>
    <t>30</t>
  </si>
  <si>
    <t>Mixed drinks with whiskies, not exceeding 10% by volume of alcohol</t>
  </si>
  <si>
    <t>90</t>
  </si>
  <si>
    <t>220900</t>
  </si>
  <si>
    <t>Vinegar and substitutes for vinegar obtained from acetic acid.</t>
  </si>
  <si>
    <t>391510</t>
  </si>
  <si>
    <t>Of polymers of ethylene</t>
  </si>
  <si>
    <t>KGM</t>
  </si>
  <si>
    <t>391520</t>
  </si>
  <si>
    <t>Of polymers of styrene</t>
  </si>
  <si>
    <t>391530</t>
  </si>
  <si>
    <t>Of polymers of vinyl chloride</t>
  </si>
  <si>
    <t>391590</t>
  </si>
  <si>
    <t>Of other plastics</t>
  </si>
  <si>
    <t>851711</t>
  </si>
  <si>
    <t>Line telephone sets with cordless handsets</t>
  </si>
  <si>
    <t>NMB</t>
  </si>
  <si>
    <t xml:space="preserve">Smartphones </t>
  </si>
  <si>
    <t xml:space="preserve">Other telephones for cellular networks or for other wireless networks </t>
  </si>
  <si>
    <t>851718</t>
  </si>
  <si>
    <t>851761</t>
  </si>
  <si>
    <t>Base stations</t>
  </si>
  <si>
    <t>851762</t>
  </si>
  <si>
    <t>Modems</t>
  </si>
  <si>
    <t>851769</t>
  </si>
  <si>
    <t>Aerials and aerial reflectors of all kinds; parts suitable for use therewith</t>
  </si>
  <si>
    <t xml:space="preserve">Other </t>
  </si>
  <si>
    <t>847130</t>
  </si>
  <si>
    <t>Portable automatic data processing machines, weighing not more than 10 kg, consisting of at least a central processing unit, a keyboard and a display</t>
  </si>
  <si>
    <t>847141</t>
  </si>
  <si>
    <t>Comprising in the same housing at least a central processing unit and an input and output unit whether or not combined</t>
  </si>
  <si>
    <t>847149</t>
  </si>
  <si>
    <t>Other presented in the form of systems</t>
  </si>
  <si>
    <t>847150</t>
  </si>
  <si>
    <t>Processing units other than those of Sub-Heading 8471.41 or 8471.49, whether or not containing in the same housing one or two of the following types of unit : storage units, input units, output units</t>
  </si>
  <si>
    <t>847160</t>
  </si>
  <si>
    <t>Input or output units whether or not containing storage units in the same housing</t>
  </si>
  <si>
    <t>847170</t>
  </si>
  <si>
    <t>Storage units</t>
  </si>
  <si>
    <t>847180</t>
  </si>
  <si>
    <t>Other units of automatic data processing machines</t>
  </si>
  <si>
    <t>847190</t>
  </si>
  <si>
    <t>852842</t>
  </si>
  <si>
    <t>Capable of directly connecting to and designed for use with an automatic data processing machine of heading 84.71</t>
  </si>
  <si>
    <t>852871</t>
  </si>
  <si>
    <t>Not designed to incorporate a video display or screen</t>
  </si>
  <si>
    <t>852872</t>
  </si>
  <si>
    <t>Other, colour</t>
  </si>
  <si>
    <t>852873</t>
  </si>
  <si>
    <t>Other, monochrome</t>
  </si>
  <si>
    <t>841810</t>
  </si>
  <si>
    <t>Combined refrigerator-freezers, fitted with separate external doors or drawers, or combinations thereof</t>
  </si>
  <si>
    <t>841821</t>
  </si>
  <si>
    <t>Compression-type</t>
  </si>
  <si>
    <t>841829</t>
  </si>
  <si>
    <t>841830</t>
  </si>
  <si>
    <t>Freezers of the chest type not exceeding 800 l capacity</t>
  </si>
  <si>
    <t>841840</t>
  </si>
  <si>
    <t>Freezers of the upright type not exceeding 900 l capacity</t>
  </si>
  <si>
    <t>841850</t>
  </si>
  <si>
    <t>Dispensers of a kind suitable for use in hotels  restaurants and the like</t>
  </si>
  <si>
    <t>841869</t>
  </si>
  <si>
    <t>841891</t>
  </si>
  <si>
    <t>Furniture designed to receive refrigerating or freezing equipment</t>
  </si>
  <si>
    <t>841899</t>
  </si>
  <si>
    <t>845011</t>
  </si>
  <si>
    <t>Fully-automatic machines</t>
  </si>
  <si>
    <t>845012</t>
  </si>
  <si>
    <t>Other machines  with built-in centrifugal drier</t>
  </si>
  <si>
    <t>845019</t>
  </si>
  <si>
    <t>845020</t>
  </si>
  <si>
    <t>Machines each of a dry linen capacity exceeding 10 Kg</t>
  </si>
  <si>
    <t>845090</t>
  </si>
  <si>
    <t>Parts</t>
  </si>
  <si>
    <t>850610</t>
  </si>
  <si>
    <t>Manganese dioxide</t>
  </si>
  <si>
    <t>850630</t>
  </si>
  <si>
    <t>Mercuric oxide</t>
  </si>
  <si>
    <t>850640</t>
  </si>
  <si>
    <t>Silver oxide</t>
  </si>
  <si>
    <t>850650</t>
  </si>
  <si>
    <t>Lithium</t>
  </si>
  <si>
    <t>850660</t>
  </si>
  <si>
    <t>Air-zinc</t>
  </si>
  <si>
    <t>850680</t>
  </si>
  <si>
    <t>Other primary cells and primary batteries</t>
  </si>
  <si>
    <t>850690</t>
  </si>
  <si>
    <t>850710</t>
  </si>
  <si>
    <t>Lead-acid  of a kind used for starting piston engines</t>
  </si>
  <si>
    <t>850720</t>
  </si>
  <si>
    <t>Other lead-acid accumulators</t>
  </si>
  <si>
    <t>850730</t>
  </si>
  <si>
    <t>Nickel-cadmium</t>
  </si>
  <si>
    <t>850750</t>
  </si>
  <si>
    <t>Nickel-metal hydride</t>
  </si>
  <si>
    <t>850760</t>
  </si>
  <si>
    <t>Lithium-ion</t>
  </si>
  <si>
    <t>850780</t>
  </si>
  <si>
    <t>Other accumulators</t>
  </si>
  <si>
    <t>850790</t>
  </si>
  <si>
    <t>401110</t>
  </si>
  <si>
    <t>Of a kind used on motor cars (including station wagons and racing cars)</t>
  </si>
  <si>
    <t>401120</t>
  </si>
  <si>
    <t>Of a kind used on buses or lorries</t>
  </si>
  <si>
    <t>401130</t>
  </si>
  <si>
    <t>Of a kind used on aircraft</t>
  </si>
  <si>
    <t>401140</t>
  </si>
  <si>
    <t>Of a kind used on motorcycles</t>
  </si>
  <si>
    <t>401150</t>
  </si>
  <si>
    <t>Of a kind used on bicycles</t>
  </si>
  <si>
    <t>401170</t>
  </si>
  <si>
    <t>Of a kind used on agricultural or forestry vehicles and machines</t>
  </si>
  <si>
    <t>401180</t>
  </si>
  <si>
    <t>Of  a  kind  used  on  construction   mining or  industrial  handling vehicles and machines</t>
  </si>
  <si>
    <t>401190</t>
  </si>
  <si>
    <t>401211</t>
  </si>
  <si>
    <t>Of a kind used on motor cars (including station wagons and racing cars):</t>
  </si>
  <si>
    <t>401212</t>
  </si>
  <si>
    <t>401213</t>
  </si>
  <si>
    <t>401219</t>
  </si>
  <si>
    <t>401220</t>
  </si>
  <si>
    <t>Used pneumatic tyres</t>
  </si>
  <si>
    <t>401290</t>
  </si>
  <si>
    <t>401310</t>
  </si>
  <si>
    <t>Of a kind used on motor cars (including station wagons and racing cars) buses or lorries</t>
  </si>
  <si>
    <t>401320</t>
  </si>
  <si>
    <t>401390</t>
  </si>
  <si>
    <t>870421</t>
  </si>
  <si>
    <t>g.v.w. not exceeding 5 tonnes</t>
  </si>
  <si>
    <t>870422</t>
  </si>
  <si>
    <t>g.v.w. exceeding 5 tonnes but not exceeding 20 tonnes</t>
  </si>
  <si>
    <t>870423</t>
  </si>
  <si>
    <t>g.v.w. exceeding 20 tonnes</t>
  </si>
  <si>
    <t>870431</t>
  </si>
  <si>
    <t>870432</t>
  </si>
  <si>
    <t>g.v.w. exceeding 5 tonnes</t>
  </si>
  <si>
    <t>Other with only electric motor for propulsion</t>
  </si>
  <si>
    <t>New</t>
  </si>
  <si>
    <t>Used or reconditioned</t>
  </si>
  <si>
    <t>870510</t>
  </si>
  <si>
    <t>870520</t>
  </si>
  <si>
    <t>870530</t>
  </si>
  <si>
    <t>870540</t>
  </si>
  <si>
    <t>870590</t>
  </si>
  <si>
    <t>870600</t>
  </si>
  <si>
    <t>870710</t>
  </si>
  <si>
    <t>HS Heading</t>
  </si>
  <si>
    <t>HS Heading Description</t>
  </si>
  <si>
    <t>HS8 Description</t>
  </si>
  <si>
    <t>HS10 Description</t>
  </si>
  <si>
    <t>HS Concatenate</t>
  </si>
  <si>
    <t>Included?</t>
  </si>
  <si>
    <t>Corresponding Scheme Item</t>
  </si>
  <si>
    <t>Tonnes</t>
  </si>
  <si>
    <t>PET bottles</t>
  </si>
  <si>
    <t>Total</t>
  </si>
  <si>
    <t>Assumed glass</t>
  </si>
  <si>
    <t>Glass bottles</t>
  </si>
  <si>
    <t xml:space="preserve">Assumed aluminium </t>
  </si>
  <si>
    <t>Aluminium cans</t>
  </si>
  <si>
    <t>Telephone sets, including smartphones and other telephones for cellular networks or for other wireless networks</t>
  </si>
  <si>
    <t>Mobile phones</t>
  </si>
  <si>
    <t>Other apparatus for transmission or reception of voice, images or other data, including apparatus for communication in a wired or wireless network (such as a local or wide area network)</t>
  </si>
  <si>
    <t>Machines for the reception, conversion and transmission or regeneration of voice, images or other data, including switching and routing apparatus:</t>
  </si>
  <si>
    <t>Computers/laptops</t>
  </si>
  <si>
    <t>Other automatic data processing machines</t>
  </si>
  <si>
    <t>Cathode-ray tube monitors</t>
  </si>
  <si>
    <t>Televisions/monitors</t>
  </si>
  <si>
    <t>Reception apparatus for television, whether or not incorporating radio_x0002_broadcast receivers or sound or video recording or reproducing apparatus</t>
  </si>
  <si>
    <t>Refrigerators/freezers</t>
  </si>
  <si>
    <t>Refrigerators, household type</t>
  </si>
  <si>
    <t>Other furniture (chests, cabinets, display counters, show-cases and the like) for storage and display, incorporating refrigerating or freezing equipment</t>
  </si>
  <si>
    <t>Other refrigerating or freezing equipment; heat pumps</t>
  </si>
  <si>
    <t>Machines, each of a dry linen capacity not exceeding 10 kg</t>
  </si>
  <si>
    <t>Washing machines/dryers</t>
  </si>
  <si>
    <t>Lead acid batteries</t>
  </si>
  <si>
    <t>Passenger tyres</t>
  </si>
  <si>
    <t>Retreaded tyres</t>
  </si>
  <si>
    <t>Other, with only compression-ignition internal combustion piston engine (diesel or semi-diesel):</t>
  </si>
  <si>
    <t>Vehicles under 5t</t>
  </si>
  <si>
    <t>Other, with only spark-ignition internal combustion piston engine:</t>
  </si>
  <si>
    <t>Vehicles over 5t</t>
  </si>
  <si>
    <t>Other, with both compression-ignition internal combustion piston engine (diesel or semi-diesel) and electric motor as motors for propulsion:</t>
  </si>
  <si>
    <t>Other, with both spark-ignition internal combustion piston engine and electric motor as motors for propulsion</t>
  </si>
  <si>
    <t>Crane Lorries</t>
  </si>
  <si>
    <t>Mobile drilling derricks</t>
  </si>
  <si>
    <t>Fire fighting vehicles</t>
  </si>
  <si>
    <t>-Concrete-mixer lorries</t>
  </si>
  <si>
    <t>For the vehicles of heading 87.03</t>
  </si>
  <si>
    <t>For the vehicles of heading 87.04</t>
  </si>
  <si>
    <t>Description from Document</t>
  </si>
  <si>
    <t>Waters, including natural or artificial mineral waters and aerated waters, not containing added sugar or other sweetening matter nor flavoured; ice and snow.</t>
  </si>
  <si>
    <t>Waters, including mineral waters and aerated waters, containing added sugar or other sweetening matter or flavoured, and other non-alcoholic beverages, not including fruit, nut or vegetable juices of heading 20.09.</t>
  </si>
  <si>
    <t>Beer made from malt</t>
  </si>
  <si>
    <t>Wine of fresh grapes, including fortified wines; grape must other than that of heading 20.09.</t>
  </si>
  <si>
    <t>Other fermented beverages (for example, cider, perry, mead and saké); mixtures of fermented beverages and mixtures of fermented beverages and non-alcoholic beverages, not elsewhere specified or included.</t>
  </si>
  <si>
    <t>Undenatured ethyl alcohol of an alcoholic strength by volume of less than 80% vol; spirits, liqueurs and other spirituous beverages.</t>
  </si>
  <si>
    <t>Waste, parings and scrap, of plastics.</t>
  </si>
  <si>
    <t>New pneumatic tyres, of rubber</t>
  </si>
  <si>
    <t>Retreaded or used pneumatic tyres of rubber; solid or cushion tyres, tyre treads and tyre flaps, of rubber.</t>
  </si>
  <si>
    <t>Inner tubes, of rubber.</t>
  </si>
  <si>
    <t>Refrigerators, freezers and other refrigerating or freezing equipment, electric or other; heat pumps other than air conditioning machines of heading 84.15.</t>
  </si>
  <si>
    <t>Household or laundry-type washing machines, including machines which both wash and dry.</t>
  </si>
  <si>
    <t>Automatic data processing machines and units thereof; magnetic or optical readers, machines for transcribing data onto data media in coded form and machines for processing such data, not elsewhere specified or included</t>
  </si>
  <si>
    <t>Primary cells and primary batteries.</t>
  </si>
  <si>
    <t>Electric accumulators, including separators therefor, whether or not
rectangular (including square).</t>
  </si>
  <si>
    <t>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</si>
  <si>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Monitors and projectors, not incorporating television reception apparatus; reception apparatus for television, whether or not incorporating radio-broadcast receivers or sound or video recording or reproducing apparatus.</t>
  </si>
  <si>
    <t>Motor vehicles for the transport of goods.</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</si>
  <si>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</si>
  <si>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Chassis fitted with engines, for the motor vehicles of headings 87.01 to 87.05.</t>
  </si>
  <si>
    <t>Bodies (including cabs), for the motor vehicles of headings 87.01 to 87.05.</t>
  </si>
  <si>
    <t>Material conversion and processing</t>
  </si>
  <si>
    <t>Parameter</t>
  </si>
  <si>
    <t>Value</t>
  </si>
  <si>
    <t>UoM</t>
  </si>
  <si>
    <t>Comment</t>
  </si>
  <si>
    <t>Source</t>
  </si>
  <si>
    <t>Baled plastic density</t>
  </si>
  <si>
    <t>t/m3</t>
  </si>
  <si>
    <t>Baled aluminium density</t>
  </si>
  <si>
    <t>Baled steel density</t>
  </si>
  <si>
    <t>Residuals density</t>
  </si>
  <si>
    <t>Whole ELVs per container conversion factor</t>
  </si>
  <si>
    <t>car/TEU</t>
  </si>
  <si>
    <t>https://www.containerstop.com/blog/how-many-cars-fit-in-a-shipping-container/</t>
  </si>
  <si>
    <t>Dismantled e-waste density</t>
  </si>
  <si>
    <t>Assumed steel density</t>
  </si>
  <si>
    <t>Baled tyres density</t>
  </si>
  <si>
    <t>https://ftp.dot.state.tx.us/pub/txdot-info/gsd/pdf/stbguide.pdf</t>
  </si>
  <si>
    <t>Shredded tyre density</t>
  </si>
  <si>
    <t>https://www.fhwa.dot.gov/publications/research/infrastructure/structures/97148/st1.cfm</t>
  </si>
  <si>
    <t>Whole ELV weight</t>
  </si>
  <si>
    <t>t/car</t>
  </si>
  <si>
    <t>g/unit</t>
  </si>
  <si>
    <t>Standard used passenger tyre weight</t>
  </si>
  <si>
    <t>kg/tyre</t>
  </si>
  <si>
    <t>$/hr</t>
  </si>
  <si>
    <t>Pallet and wrapping cost</t>
  </si>
  <si>
    <t>$/pallet</t>
  </si>
  <si>
    <t>https://plainpallets.com.au/resource-centre/what-should-i-pay-for-pallets-pallet-pricing-guid</t>
  </si>
  <si>
    <t>tyres/hr</t>
  </si>
  <si>
    <t>tyres/ hr</t>
  </si>
  <si>
    <t>Electricity cost</t>
  </si>
  <si>
    <t>$/kwh</t>
  </si>
  <si>
    <t>https://www.adb.org/sites/default/files/linked-documents/43452-022-ton-ea.pdf</t>
  </si>
  <si>
    <t>Baled tyre electricity</t>
  </si>
  <si>
    <t>kwh</t>
  </si>
  <si>
    <t>https://www.industrysearch.com.au/waste-baler-v85/p/175740</t>
  </si>
  <si>
    <t>FTE</t>
  </si>
  <si>
    <t>$/t</t>
  </si>
  <si>
    <t>t/hr</t>
  </si>
  <si>
    <t>https://www.sustainable-recycling.org/wp-content/uploads/2020/09/2015_Schluep_et_al_SRI_DismGuide_IT_Equipment.pdf</t>
  </si>
  <si>
    <t>Baled PET processing cost</t>
  </si>
  <si>
    <t>https://www.recyclingtoday.com/article/baler-supplement----adding-it-all-up--the-cost-of-baling/</t>
  </si>
  <si>
    <t>Baled mixed plastic processing cost</t>
  </si>
  <si>
    <t>Baled aluminium can processing cost</t>
  </si>
  <si>
    <t>Scrap ferrous metal processing cost</t>
  </si>
  <si>
    <t>Whole ELV price processing cost</t>
  </si>
  <si>
    <t>De-pollution processing (cars/hr)</t>
  </si>
  <si>
    <t>car/hr</t>
  </si>
  <si>
    <t>Revised Draft Factsheets on Specific Waste Streams, developed under the Basel Convention</t>
  </si>
  <si>
    <t>De-pollution processing (tonnes/hr)</t>
  </si>
  <si>
    <t>De-polluted ELV processing cost</t>
  </si>
  <si>
    <t>Logistics</t>
  </si>
  <si>
    <t>Shipping capacity</t>
  </si>
  <si>
    <t>Shipping container volume</t>
  </si>
  <si>
    <t>m³/TEU</t>
  </si>
  <si>
    <t>TEU (Twenty foot equivalent unit).</t>
  </si>
  <si>
    <t>https://www.shippo.co.uk/faqs/what-container-s-right-for-me/</t>
  </si>
  <si>
    <t>Maximum shipping container weight</t>
  </si>
  <si>
    <t>t/TEU</t>
  </si>
  <si>
    <t>https://www.icontainers.com/help/20-foot-container/#:~:text=A%2020%2Dfoot%20container's%20unloaded,28%20tons%20(25%2C400kg).</t>
  </si>
  <si>
    <t>ULAB pallet</t>
  </si>
  <si>
    <t>t/pallet</t>
  </si>
  <si>
    <t>http://www.batteryrecycling.org.au/wp-content/uploads/2013/11/ULAB-packaging-standard-2013-final2.pdf</t>
  </si>
  <si>
    <t>Pallet conversion factor</t>
  </si>
  <si>
    <t>pallet/TEU</t>
  </si>
  <si>
    <t>https://www.mtflogistics.com.au/files/Pallets.php</t>
  </si>
  <si>
    <t>Baled PET shipment</t>
  </si>
  <si>
    <t>Shipping costs</t>
  </si>
  <si>
    <t>$/TEU</t>
  </si>
  <si>
    <t>https://www.theprif.org/sites/default/files/documents/prif_waste_book_web_0.pdf</t>
  </si>
  <si>
    <t>Container rental period</t>
  </si>
  <si>
    <t>months</t>
  </si>
  <si>
    <t>Assumed period required to transport container to and from port facility and load with recycled materials</t>
  </si>
  <si>
    <t>Container hire costs</t>
  </si>
  <si>
    <t>https://www.360connect.com/product-blog/how-much-does-a-storage-container-cost/</t>
  </si>
  <si>
    <t>Wharf fees</t>
  </si>
  <si>
    <t>https://files.swireshipping.com/assets/Sustainability/Moana-Taka-Factsheet.pdf</t>
  </si>
  <si>
    <t>Container cleaning costs</t>
  </si>
  <si>
    <t>Customs/permit fee (hazardous materials)</t>
  </si>
  <si>
    <t>http://ncp.ncc.gov.au/docs/AG%20Review%20of%20the%20Hazardous%20Waste%20%28Regulation%20of%20Exports%20and%20Imports%29%20Act%201989%2C%20February%202001.pdf</t>
  </si>
  <si>
    <t>Customs/permit fee (non-hazardous materials)</t>
  </si>
  <si>
    <t>License/ Insurance (non-hazardous)</t>
  </si>
  <si>
    <t>License/ Insurance (hazardous)</t>
  </si>
  <si>
    <t>https://ec.europa.eu/environment/system/files/2020-12/calculation-financial-guarantee.pdf</t>
  </si>
  <si>
    <t>Administration expenses</t>
  </si>
  <si>
    <t>$ p.a.</t>
  </si>
  <si>
    <t>Customs work</t>
  </si>
  <si>
    <t>Ministry administration expenses</t>
  </si>
  <si>
    <t>Environmental compliance</t>
  </si>
  <si>
    <t>Safety management</t>
  </si>
  <si>
    <t>Accounting</t>
  </si>
  <si>
    <t>Scheme coordination</t>
  </si>
  <si>
    <t>Other general assumptions</t>
  </si>
  <si>
    <t>2024 average, rounded to 2 d.p.</t>
  </si>
  <si>
    <t>Contingencies</t>
  </si>
  <si>
    <t>%</t>
  </si>
  <si>
    <t>Assumed percentage of beer packaged in glass</t>
  </si>
  <si>
    <t>Assumed percentage of beer packaged in cans</t>
  </si>
  <si>
    <t xml:space="preserve"> </t>
  </si>
  <si>
    <t>CPI inflation rate</t>
  </si>
  <si>
    <t>Unit</t>
  </si>
  <si>
    <t>Ferrous metal (e.g. steel)</t>
  </si>
  <si>
    <t>https://www.vic.gov.au/market-summary</t>
  </si>
  <si>
    <t>Non-ferrous metal (e.g. aluminium)</t>
  </si>
  <si>
    <t>Glass</t>
  </si>
  <si>
    <t>Baled whole tyres</t>
  </si>
  <si>
    <t>https://www.tyrestewardship.org.au/wp-content/uploads/2020/06/Used-Tyres-Supply-Chain-and-Fate-Analysis-1.pdf</t>
  </si>
  <si>
    <t>Shredded tyres</t>
  </si>
  <si>
    <t>https://www.nswcopper.com.au/batteries-scrap-price/</t>
  </si>
  <si>
    <t>Processing costs</t>
  </si>
  <si>
    <t xml:space="preserve">Scheme item </t>
  </si>
  <si>
    <t>Tyre baler operating cost</t>
  </si>
  <si>
    <t>ULAB processing cost</t>
  </si>
  <si>
    <t>t</t>
  </si>
  <si>
    <t>Baled passenger tyres processing cost</t>
  </si>
  <si>
    <t>Aluminium can weight full</t>
  </si>
  <si>
    <t>Aluminium can weight empty</t>
  </si>
  <si>
    <t>Aluminium can weight empty:full  ratio</t>
  </si>
  <si>
    <t>$/TEU/Month</t>
  </si>
  <si>
    <t>PET</t>
  </si>
  <si>
    <t>https://documents.packagingcovenant.org.au/public-documents/Packaging%20Material%20Flow%20Analysis%202020-21</t>
  </si>
  <si>
    <t>PET 600ml bottle empty weight</t>
  </si>
  <si>
    <t>PET bottle weight empty</t>
  </si>
  <si>
    <t>PET 2 litre bottle empty weight</t>
  </si>
  <si>
    <t>PET water bottle empty weight</t>
  </si>
  <si>
    <t>Average PET bottle empty weight</t>
  </si>
  <si>
    <t>Average PET bottle full weight</t>
  </si>
  <si>
    <t>average of common PET bottle volume sizes, 1:1 ratio of ml to g assumed.</t>
  </si>
  <si>
    <t>PET bottle weight empty:full ratio</t>
  </si>
  <si>
    <t>https://documents.packagingcovenant.org.au/public-documents/Packaging%20Material%20Flow%20Analysis%202020-20</t>
  </si>
  <si>
    <t>Scheme item</t>
  </si>
  <si>
    <t>Recovery rate</t>
  </si>
  <si>
    <t>https://www.mobilemuster.com.au/wp-content/uploads/2023/11/MM_AnnualReport2023.pdf</t>
  </si>
  <si>
    <t>Glass bottle weight empty</t>
  </si>
  <si>
    <t>https://glassbottles.co.uk/product/1-litre-glass-mountain-bottle/</t>
  </si>
  <si>
    <t>Assumed 1L glass bottle</t>
  </si>
  <si>
    <t>Glass bottle weight full</t>
  </si>
  <si>
    <t>Glass bottle weight empty:full ratio</t>
  </si>
  <si>
    <t>https://www.dcceew.gov.au/sites/default/files/documents/anz-rp-annual-report-2021-22.pdf</t>
  </si>
  <si>
    <t>Assumed same as computers/laptops</t>
  </si>
  <si>
    <t>https://www.erecycling.ch/en/wissenswertes/wissensblog/fach108.html</t>
  </si>
  <si>
    <t>Assumed same as fridge/freezers</t>
  </si>
  <si>
    <t>ULABs are not dismantled and shipped whole.</t>
  </si>
  <si>
    <t>Assume all vehicles have same recovery rate</t>
  </si>
  <si>
    <t>https://www.worldautosteel.org/life-cycle-thinking/recycling/#:~:text=Once%20all%20fluids%20have%20been,in%20cars%20is%20about%2090%25.</t>
  </si>
  <si>
    <t>Shredded tyre electricity</t>
  </si>
  <si>
    <t>FTE = Full-time equivalent, assume 8.0 hr days</t>
  </si>
  <si>
    <t>ULAB (Used Lead-acid battery)</t>
  </si>
  <si>
    <t>hrs</t>
  </si>
  <si>
    <t>Material Densities</t>
  </si>
  <si>
    <t>Weights and Ratios</t>
  </si>
  <si>
    <t>Processing Costs</t>
  </si>
  <si>
    <t>Processing Capacities</t>
  </si>
  <si>
    <t>Tyre shredding operating cost</t>
  </si>
  <si>
    <t>Shipment weights</t>
  </si>
  <si>
    <t>Pallet weights</t>
  </si>
  <si>
    <t>Lead acid batteries (ULAB)</t>
  </si>
  <si>
    <t>Aluminium can baler capacity</t>
  </si>
  <si>
    <t>PET baler capacity</t>
  </si>
  <si>
    <t>https://harmony1.com/harmony-products/hm-2r185-two-ram-horizontal-baler-2/</t>
  </si>
  <si>
    <t>Workday length</t>
  </si>
  <si>
    <t>t/day</t>
  </si>
  <si>
    <t>Processed PET tonnes per day</t>
  </si>
  <si>
    <t>Processed aluminium cans tonnes per day</t>
  </si>
  <si>
    <t>Assumptive</t>
  </si>
  <si>
    <t>Glass crusher capacity</t>
  </si>
  <si>
    <t>3.5kg/30mins</t>
  </si>
  <si>
    <t>12kg/27.5mins</t>
  </si>
  <si>
    <t>Mobile phones dismantling processing cost</t>
  </si>
  <si>
    <t>Computers/laptops dismantling processing cost</t>
  </si>
  <si>
    <t>Televisions/monitors dismantling processing cost</t>
  </si>
  <si>
    <t>ULAB labour capacity</t>
  </si>
  <si>
    <t>kg/unit</t>
  </si>
  <si>
    <t>https://wewi-rapporten.utwente.nl/378/6/2669.The%20dissassembling%20proces%20of%20washing%20machines.pdf</t>
  </si>
  <si>
    <t>11 minutes to dismantle a washing machine (65kg)</t>
  </si>
  <si>
    <t>Dismantled mobile phones tonnes per day</t>
  </si>
  <si>
    <t>Dismantled computers/laptops tonnes per day</t>
  </si>
  <si>
    <t>Dismantled televisions/monitors tonnes per day</t>
  </si>
  <si>
    <t>ULABs wrapped and palleted per day</t>
  </si>
  <si>
    <t>Assumed time required to load a container with ULAB pallets. 1 hour to wrap and pallet, 1 hour to load</t>
  </si>
  <si>
    <t>TEU/day</t>
  </si>
  <si>
    <t>TEU/hr</t>
  </si>
  <si>
    <t>Refrigerators/freezers dismantling capacity</t>
  </si>
  <si>
    <t>Dismantled washing machines/dryers  tonnes per day</t>
  </si>
  <si>
    <t>Assumed same as washing machines/dryers</t>
  </si>
  <si>
    <t>Washing machine/dryer dismantling capacity</t>
  </si>
  <si>
    <t>Dismantled refrigerators/freezers tonnes per day</t>
  </si>
  <si>
    <t>Baled passenger tyres tonnes per day</t>
  </si>
  <si>
    <t>https://www.tyrestewardship.org.au/wp-content/uploads/2020/06/Scheme-Guidelines-EPU-Ratios.pdf</t>
  </si>
  <si>
    <t>Tyres are baled, nothing removed. New tyres = 9.5kg, used tyres = 8kg. Recovery rate accounts for % difference from new imported tyres, and used tyres going into scheme Around 16% difference in weight.</t>
  </si>
  <si>
    <t>Steel and iron components comprise 65% of a car, of which around 90% is recycled. 90% of 65% is approx. 59%</t>
  </si>
  <si>
    <t>Refrigerators/freezers weight</t>
  </si>
  <si>
    <t>Washing machine/dryer weight</t>
  </si>
  <si>
    <t>Shredded tyre tonnes per day</t>
  </si>
  <si>
    <t>Shredded bus/truck/aviation tyres tonnes per day</t>
  </si>
  <si>
    <t>EPU (equivalent passenger unit) ratio 2 (light truck). EPU ratio applied assumptively to account for labour to break tyres down small enough to fit into shredder.</t>
  </si>
  <si>
    <t>EPU (equivalent passenger unit) ratio of 5 ( truck). EPU ratio applied assumptively to account for labour to break tyres down small enough to fit into shredder.</t>
  </si>
  <si>
    <t>Standard:bus/truck/aviation tyre weight ratio</t>
  </si>
  <si>
    <t>Standard:off road tyre weight ratio</t>
  </si>
  <si>
    <t>EPU (equivalent passenger unit) ratio = 1</t>
  </si>
  <si>
    <t>EPU (equivalent passenger unit) ratio = 2 (light truck)</t>
  </si>
  <si>
    <t>EPU (equivalent passenger unit) ratio 5 = (truck)</t>
  </si>
  <si>
    <t>https://www.tyrestewardship.org.au/reports-facts-figures/epu-ratio/</t>
  </si>
  <si>
    <t>Shredded OTR tyres tonnes per day</t>
  </si>
  <si>
    <t>Shredded OTR tyre processing capacity</t>
  </si>
  <si>
    <t>Shredded tyre bus/truck/aviation tyres processing capacity</t>
  </si>
  <si>
    <t>Shredded tyre bus/truck/aviation tyres processing capacity (t)</t>
  </si>
  <si>
    <t xml:space="preserve">Shredded OTR tyre processing capacity (t) </t>
  </si>
  <si>
    <t>Shredded tyre processing capacity (t)</t>
  </si>
  <si>
    <t>Shredded tyre processing capacity</t>
  </si>
  <si>
    <t>Baled passenger tyre processing capacity (t)</t>
  </si>
  <si>
    <t>Baled passenger tyre processing capacity</t>
  </si>
  <si>
    <t>Tyre shredding bus/truck/aviation processing cost</t>
  </si>
  <si>
    <t>Tyre shredding OTR processing cost</t>
  </si>
  <si>
    <t>Tyre shredding passenger tyre processing cost</t>
  </si>
  <si>
    <t>No</t>
  </si>
  <si>
    <t>License/ Insurance fee</t>
  </si>
  <si>
    <t>Hazardous?</t>
  </si>
  <si>
    <t>De-pollution processing tonners per day</t>
  </si>
  <si>
    <t>Shipping rates</t>
  </si>
  <si>
    <t>Processing cost</t>
  </si>
  <si>
    <t>Inclusive of labour, electricity costs, etc…</t>
  </si>
  <si>
    <t>Other shipping costs</t>
  </si>
  <si>
    <t xml:space="preserve">Customs/Permit fee </t>
  </si>
  <si>
    <t xml:space="preserve">Container cleaning costs </t>
  </si>
  <si>
    <t xml:space="preserve">Wharf fees </t>
  </si>
  <si>
    <t xml:space="preserve">Container hire </t>
  </si>
  <si>
    <t>Other shipping costs ($/TEU)</t>
  </si>
  <si>
    <t>Total shipping cost p.a.</t>
  </si>
  <si>
    <t>Other shipping cost p.a.</t>
  </si>
  <si>
    <t>Includes container hire, wharf fees, custom/permits, licence/insurance, cleaning.</t>
  </si>
  <si>
    <t>Weight of mobile phone</t>
  </si>
  <si>
    <t>Mobile phone dismantling capacity (t)</t>
  </si>
  <si>
    <t>Mobile phone dismantling capacity (kg)</t>
  </si>
  <si>
    <t>kg/hr</t>
  </si>
  <si>
    <t xml:space="preserve">100g/5mins. </t>
  </si>
  <si>
    <t>Computers/laptops dismantling capacity (kg)</t>
  </si>
  <si>
    <t>Computers/laptops dismantling capacity (t)</t>
  </si>
  <si>
    <t>Weight of computer/laptop</t>
  </si>
  <si>
    <t>Televisions/monitors dismantling capacity (kg)</t>
  </si>
  <si>
    <t>Weight of television/monitor</t>
  </si>
  <si>
    <t>Televisions/monitors dismantling capacity (t)</t>
  </si>
  <si>
    <t>ULAB weight</t>
  </si>
  <si>
    <t>https://www.concordia.ca/content/dam/concordia/services/safety/docs/EHS-DOC-146_LeadAcidBatteries.pdf</t>
  </si>
  <si>
    <t>https://wasteinitiatives.com.au/product/glass-crushers/glass-crusher-range/agc1-glass-crusher/</t>
  </si>
  <si>
    <t>Crushed glass tonnes per day</t>
  </si>
  <si>
    <t xml:space="preserve"> MRA Used Tyres Options Review</t>
  </si>
  <si>
    <t>Glass crusher electricity</t>
  </si>
  <si>
    <t>Assumed same as balers/shredders. FTE = Full-time equivalent, assume 8.0 hr days</t>
  </si>
  <si>
    <t>Glass crusher operating cost</t>
  </si>
  <si>
    <t>Glass crusher processing cost</t>
  </si>
  <si>
    <t>Material Value</t>
  </si>
  <si>
    <t>Labour requirement</t>
  </si>
  <si>
    <t>Total tonnage * processing time requirement per item. (FTE = 8hrs)</t>
  </si>
  <si>
    <t>Totals</t>
  </si>
  <si>
    <t>Assume containers are only shipped when full.</t>
  </si>
  <si>
    <t>Prices are per TEU (full container)</t>
  </si>
  <si>
    <t>Containers only shipped when full</t>
  </si>
  <si>
    <t xml:space="preserve">Unit </t>
  </si>
  <si>
    <t>Imported kg p.a.</t>
  </si>
  <si>
    <t>Imported Tonnes p.a.</t>
  </si>
  <si>
    <t>Weight of de-polluted ELV</t>
  </si>
  <si>
    <t>Potential Scheme Input Tonnes p.a.</t>
  </si>
  <si>
    <t>Likley Scheme Input Items p.a.</t>
  </si>
  <si>
    <t>Likley Scheme Tonnes p.a</t>
  </si>
  <si>
    <t>Handling costs (Total shipping + processing cost)</t>
  </si>
  <si>
    <t>$7/hr * 96hrs (one 8hrs day per month)</t>
  </si>
  <si>
    <t xml:space="preserve">Admin cost $ </t>
  </si>
  <si>
    <t>Admin proportion</t>
  </si>
  <si>
    <t>Admin cost proportion</t>
  </si>
  <si>
    <t>Admin cost $ / item</t>
  </si>
  <si>
    <t>Total %</t>
  </si>
  <si>
    <t>Handling costs (Total shipping + processing cost) per item</t>
  </si>
  <si>
    <t xml:space="preserve">bus/truck/aviation tyre weight </t>
  </si>
  <si>
    <t xml:space="preserve">off road tyre weight </t>
  </si>
  <si>
    <t>Scheme Items &amp; Costs</t>
  </si>
  <si>
    <t>Materials are only exported when the full is container (1 TEU)</t>
  </si>
  <si>
    <t>Assumed all wine is packaged in glass</t>
  </si>
  <si>
    <t>Assumed all spirits are packaged in glass</t>
  </si>
  <si>
    <t>Collection of items not included in costs</t>
  </si>
  <si>
    <t>Material sale value</t>
  </si>
  <si>
    <t>Input field - can edit</t>
  </si>
  <si>
    <t>Depreciation of any capital investment in infrastructure not included.</t>
  </si>
  <si>
    <t>Set at 10% of all Admin costs</t>
  </si>
  <si>
    <t>Days p.a. FTE</t>
  </si>
  <si>
    <t>NZD</t>
  </si>
  <si>
    <t>HS8 Description2</t>
  </si>
  <si>
    <t xml:space="preserve">Yes </t>
  </si>
  <si>
    <t xml:space="preserve">No </t>
  </si>
  <si>
    <t>Quantity (kg)2</t>
  </si>
  <si>
    <t>Potential Scheme Input Items p.a.</t>
  </si>
  <si>
    <t>Questions</t>
  </si>
  <si>
    <t>$/day</t>
  </si>
  <si>
    <t>Average daily wage - Recycle Centre</t>
  </si>
  <si>
    <t>MRA Used Tyres Options Review - 50%</t>
  </si>
  <si>
    <t>Labour costs</t>
  </si>
  <si>
    <t xml:space="preserve">Average hourly wage - Recycle Facility </t>
  </si>
  <si>
    <t>20ft shipping container / p.a.</t>
  </si>
  <si>
    <t xml:space="preserve">Processing time in days (FTE) </t>
  </si>
  <si>
    <t>Estimated Recovery Rate</t>
  </si>
  <si>
    <t>Admin cost  / item</t>
  </si>
  <si>
    <t>Handling costs  / item</t>
  </si>
  <si>
    <t>Number Imported (items)</t>
  </si>
  <si>
    <t>Deposit</t>
  </si>
  <si>
    <t>Scheme promotion and advertising</t>
  </si>
  <si>
    <t>Daily Data Template</t>
  </si>
  <si>
    <t>Items collected from community</t>
  </si>
  <si>
    <t>Date</t>
  </si>
  <si>
    <t xml:space="preserve">Items collected </t>
  </si>
  <si>
    <t>Items exported</t>
  </si>
  <si>
    <t>Sea containers exported</t>
  </si>
  <si>
    <t>Processed</t>
  </si>
  <si>
    <t>m3</t>
  </si>
  <si>
    <t>Overall Scheme Performance</t>
  </si>
  <si>
    <t xml:space="preserve">Items Imported  </t>
  </si>
  <si>
    <t xml:space="preserve">Items Collected  </t>
  </si>
  <si>
    <t xml:space="preserve">Collection performance </t>
  </si>
  <si>
    <t xml:space="preserve">Approx tonnes Exported  </t>
  </si>
  <si>
    <t>Approx Items Exported  / reprocessed</t>
  </si>
  <si>
    <t>ULAB Pallet conversion factor</t>
  </si>
  <si>
    <t>Glass bottle volumes by up to 10:1</t>
  </si>
  <si>
    <t>Data supplied by external expert</t>
  </si>
  <si>
    <t xml:space="preserve">Per Unit electricity costs - at Recycle Facility </t>
  </si>
  <si>
    <t>Equipment processing capacity</t>
  </si>
  <si>
    <t xml:space="preserve">Aluminium can baler </t>
  </si>
  <si>
    <t xml:space="preserve">PET baler </t>
  </si>
  <si>
    <t xml:space="preserve">Glass crusher </t>
  </si>
  <si>
    <t>Shipping Costs</t>
  </si>
  <si>
    <t>Freight cost to recycling markets</t>
  </si>
  <si>
    <t>Recycling Facility Costs</t>
  </si>
  <si>
    <t>Local currency to USD</t>
  </si>
  <si>
    <t>USD to Local currency</t>
  </si>
  <si>
    <t>Admin Costs - estimated expenses for:</t>
  </si>
  <si>
    <t>Scheme promotion and education</t>
  </si>
  <si>
    <t>Average hourly wage - Scheme Administration</t>
  </si>
  <si>
    <t>EXAMPLE</t>
  </si>
  <si>
    <t>$/20ft Container</t>
  </si>
  <si>
    <t>$/20ft Container / Month</t>
  </si>
  <si>
    <t>$</t>
  </si>
  <si>
    <t xml:space="preserve">Currency conversion </t>
  </si>
  <si>
    <t>Value (local currency)</t>
  </si>
  <si>
    <t>Car / truck tyres</t>
  </si>
  <si>
    <t>Vehicles - car (under 5t)</t>
  </si>
  <si>
    <t>Vehicles - trucks/equipment (over 5t)</t>
  </si>
  <si>
    <t>Include in Scheme</t>
  </si>
  <si>
    <t>Exported overseas for recycling?</t>
  </si>
  <si>
    <t xml:space="preserve">Baled aluminium can shipment </t>
  </si>
  <si>
    <t xml:space="preserve">Dismantled e-waste shipment </t>
  </si>
  <si>
    <t xml:space="preserve">Scrap ferrous shipment  </t>
  </si>
  <si>
    <t xml:space="preserve">ULAB shipment </t>
  </si>
  <si>
    <t xml:space="preserve">Baled tyre shipment </t>
  </si>
  <si>
    <t xml:space="preserve">Shredded tyre shipment </t>
  </si>
  <si>
    <t xml:space="preserve">Depolluted ELV shipment </t>
  </si>
  <si>
    <t>Operating costs (Facility Operation) p.a.</t>
  </si>
  <si>
    <t>Labor cost - facility</t>
  </si>
  <si>
    <t>Labor cost - admin</t>
  </si>
  <si>
    <t xml:space="preserve">Sea Containers Exported  </t>
  </si>
  <si>
    <t>TOTAL</t>
  </si>
  <si>
    <t xml:space="preserve">Recovery  performance </t>
  </si>
  <si>
    <t>Seeking to collect from outer islands/remote communities?</t>
  </si>
  <si>
    <t>Outer islands</t>
  </si>
  <si>
    <t xml:space="preserve">Population of country </t>
  </si>
  <si>
    <t xml:space="preserve">Population of capital </t>
  </si>
  <si>
    <t>Average cost Domestic transport/shipping</t>
  </si>
  <si>
    <t>$/1m3 (bulk bag / pallet)</t>
  </si>
  <si>
    <t>Shipping rate p.a. (to market)</t>
  </si>
  <si>
    <t>Outer Island Costs</t>
  </si>
  <si>
    <t>% of items going to remote communities /outer islands</t>
  </si>
  <si>
    <t>Pallet / bulk bag volume</t>
  </si>
  <si>
    <t>m³</t>
  </si>
  <si>
    <t>Crushed Aluminium can volume</t>
  </si>
  <si>
    <t>Crushed PET bottle volume</t>
  </si>
  <si>
    <t>mobile phone volume</t>
  </si>
  <si>
    <t>computer/laptop volume</t>
  </si>
  <si>
    <t>television/monitor volume</t>
  </si>
  <si>
    <t>Washing machine/dryer volume</t>
  </si>
  <si>
    <t>Refrigerators/freezers volume</t>
  </si>
  <si>
    <t>ULAB volume</t>
  </si>
  <si>
    <t>ELV volume</t>
  </si>
  <si>
    <t>car tyre volume</t>
  </si>
  <si>
    <t>crushed cans in bulk bag</t>
  </si>
  <si>
    <t>ELV in pellet/bulk bag</t>
  </si>
  <si>
    <t>tyre in pellet/bulk bag</t>
  </si>
  <si>
    <t>ULAB in pellet/bulk bag</t>
  </si>
  <si>
    <t>Crushed PET bottle in bulk bag</t>
  </si>
  <si>
    <t>mobile phone in pellet/bulk bag</t>
  </si>
  <si>
    <t>computer/laptop in pellet/bulk bag</t>
  </si>
  <si>
    <t>television/monitor in pellet/bulk bag</t>
  </si>
  <si>
    <t>Washing machine/dryer in pellet/bulk bag</t>
  </si>
  <si>
    <t>Refrigerators/freezers pellet/bulk bag</t>
  </si>
  <si>
    <t>Washing machines</t>
  </si>
  <si>
    <t>Domestic Shipping/Transport</t>
  </si>
  <si>
    <t>Calculated Handling and Admin Fees</t>
  </si>
  <si>
    <t xml:space="preserve">Level of Deposit </t>
  </si>
  <si>
    <t>Deposit Value EXAMPLE</t>
  </si>
  <si>
    <t>Estimated Recovery Rate EXAMPLE</t>
  </si>
  <si>
    <t>1. Copy and paste one years worth of ASYCUDA export data into the yellow cells:</t>
  </si>
  <si>
    <t>Scheme inclusions</t>
  </si>
  <si>
    <t>Scheme expenses</t>
  </si>
  <si>
    <t>Indicate what items you would like to include in the scheme for the purpose of this calculation and provide details on recovery rate, deposit value etc</t>
  </si>
  <si>
    <t xml:space="preserve">Provide estimates for likely scheme expenses </t>
  </si>
  <si>
    <t>Other outer island costs</t>
  </si>
  <si>
    <t>glass bottle volume</t>
  </si>
  <si>
    <t>glass bottle in bulk bag</t>
  </si>
  <si>
    <t xml:space="preserve">Aluminium cans, PET bottles, Glass bottles </t>
  </si>
  <si>
    <t>Chapter 22</t>
  </si>
  <si>
    <t>22.01  - 22.08</t>
  </si>
  <si>
    <t xml:space="preserve">Mobile phones </t>
  </si>
  <si>
    <t>Chapter 85</t>
  </si>
  <si>
    <t xml:space="preserve">Computers/laptops </t>
  </si>
  <si>
    <t>Chapters 84 and 85</t>
  </si>
  <si>
    <t>84.71 and 85.28</t>
  </si>
  <si>
    <t xml:space="preserve">Televisions/monitors </t>
  </si>
  <si>
    <t xml:space="preserve">Refrigerators/freezers </t>
  </si>
  <si>
    <t>Chapter 84</t>
  </si>
  <si>
    <t xml:space="preserve">Lead acid batteries </t>
  </si>
  <si>
    <t>85.06 and 85.07</t>
  </si>
  <si>
    <t>Tyres</t>
  </si>
  <si>
    <t>Chapter 40</t>
  </si>
  <si>
    <t>40.11 and 40.12</t>
  </si>
  <si>
    <t xml:space="preserve">Vehicles </t>
  </si>
  <si>
    <t>Chapter 87</t>
  </si>
  <si>
    <t>87.04 and 87.05</t>
  </si>
  <si>
    <t xml:space="preserve">check for little purple arrow which provides extra notes / guidance </t>
  </si>
  <si>
    <t>Yes</t>
  </si>
  <si>
    <t>What items you would like to consider as part of scheme, and provide details on recovery rate, deposit value etc</t>
  </si>
  <si>
    <t>Only insert data on cells that are light yellow or light green:</t>
  </si>
  <si>
    <t>Three colours of Tabs:</t>
  </si>
  <si>
    <t>INSERT DATA:</t>
  </si>
  <si>
    <t xml:space="preserve">1. Customs Raw tab - Copy and paste one years worth of ASYCUDA export data into the table  </t>
  </si>
  <si>
    <t>2. Questions tab - Answer questions (in yellow cells) on:</t>
  </si>
  <si>
    <t>Scheme Items &amp; Costs Calc Tab - shows scheme throughput data and full working calculations of possible Handling and Admin Fee per item (based on your data)</t>
  </si>
  <si>
    <t>Orange = review data (do not write in any cells)</t>
  </si>
  <si>
    <t>Yellow = data to be inserted and questions to be answered by the user (in light yellow cells)</t>
  </si>
  <si>
    <t>Green = data to be inserted on scheme operation (in light green cells)</t>
  </si>
  <si>
    <t xml:space="preserve">3. Customs Calc tab - </t>
  </si>
  <si>
    <t xml:space="preserve">May have to make assumptions on what the material type is for Column K - your customs team may be able to assist </t>
  </si>
  <si>
    <t xml:space="preserve">Review performance of the scheme, grey cells show the  collection performance (items imported v items collected) and recovery performance (items imported v items exported) </t>
  </si>
  <si>
    <t>5. Once scheme is in operation - record data on the Daily Data Collection tab</t>
  </si>
  <si>
    <t xml:space="preserve">All costs presented in the Scheme Output are in local currency </t>
  </si>
  <si>
    <t xml:space="preserve">The model is currently set up using one year of customs data from the ASYCUDA system (see Customs Raw tab). However the model has been designed so that a new years worth of data can be copied and pasted into the 'customs raw' tab when it become available. </t>
  </si>
  <si>
    <t xml:space="preserve">3. Assumptions tab - </t>
  </si>
  <si>
    <t xml:space="preserve">Summary Scheme Fees &amp; Deposit tab - shows summary of Scheme Deposit and Fees per item </t>
  </si>
  <si>
    <t xml:space="preserve">Red = assumptions and model information (do not write in any cells unless changing any assumptions if does not look correct for your country) </t>
  </si>
  <si>
    <t>Obtain Raw Data from Customs for HS Codes you are interested in including in scheme:</t>
  </si>
  <si>
    <t>Specific chapters for possible material types may include:</t>
  </si>
  <si>
    <t xml:space="preserve">Review values in the Assumptions tabs to ensure appropriate for your country 
</t>
  </si>
  <si>
    <t xml:space="preserve">Read the Customs descriptors and fill in Columns J and K to indicate the likely material type for all items to be included in the scheme </t>
  </si>
  <si>
    <t>Once Scheme is in operation, record materials collected from communities and materials exported</t>
  </si>
  <si>
    <t>Glass will be crushed and re-used, not exported.</t>
  </si>
  <si>
    <t>USD</t>
  </si>
  <si>
    <t>Scrap metal</t>
  </si>
  <si>
    <t xml:space="preserve">Average of car weights (between 1 - 5 t) </t>
  </si>
  <si>
    <t xml:space="preserve">Sustainable Financing 
</t>
  </si>
  <si>
    <t>Calculating Scheme Handing and Administration Fees</t>
  </si>
  <si>
    <t xml:space="preserve">Tracking Scheme Performance </t>
  </si>
  <si>
    <t>Environmental / safety compliance</t>
  </si>
  <si>
    <t xml:space="preserve">Customs </t>
  </si>
  <si>
    <t xml:space="preserve">Accounting / finance </t>
  </si>
  <si>
    <t xml:space="preserve">Scheme coordination / data collection </t>
  </si>
  <si>
    <t xml:space="preserve">Read the Customs descripters and indicate the likely material type for all items included in the scheme </t>
  </si>
  <si>
    <t>If cells turn grey it is based on any "No" you have provided in previous answers.  You may leave grey cells blank as they will not be part of the calculation.</t>
  </si>
  <si>
    <t>NOTE: The data currently in there is an example and must be deleted prior to inserting new data</t>
  </si>
  <si>
    <t>Specific headings required (bold being key data):</t>
  </si>
  <si>
    <t>Likely Scheme Throughput (items)</t>
  </si>
  <si>
    <t>Values in these cells should be reviewed - can edit if needed</t>
  </si>
  <si>
    <r>
      <t xml:space="preserve">4. Scheme Items &amp; Costs Calc and Summary Scheme Fees &amp; Deposit tab - </t>
    </r>
    <r>
      <rPr>
        <b/>
        <u/>
        <sz val="10"/>
        <color theme="1"/>
        <rFont val="Arial"/>
        <family val="2"/>
      </rPr>
      <t xml:space="preserve">Review Results </t>
    </r>
  </si>
  <si>
    <r>
      <t xml:space="preserve">6. Scheme Performance tab - </t>
    </r>
    <r>
      <rPr>
        <b/>
        <u/>
        <sz val="10"/>
        <color theme="1"/>
        <rFont val="Arial"/>
        <family val="2"/>
      </rPr>
      <t xml:space="preserve">Review Scheme Performance </t>
    </r>
  </si>
  <si>
    <t>How to Use the Model</t>
  </si>
  <si>
    <t>Glass crusher labour</t>
  </si>
  <si>
    <t>Tyre baling labour</t>
  </si>
  <si>
    <t>Shredding tyre labour</t>
  </si>
  <si>
    <t>Assumed 1 hour labour requirement to load a TEU</t>
  </si>
  <si>
    <t>Hazardous waste insurance estimated at 4 times that of non-hazardous shipment</t>
  </si>
  <si>
    <t xml:space="preserve">Assumed all malt beers are packaged in aluminium cans </t>
  </si>
  <si>
    <r>
      <t xml:space="preserve">Recovery rates </t>
    </r>
    <r>
      <rPr>
        <sz val="14"/>
        <color theme="1"/>
        <rFont val="Arial"/>
        <family val="2"/>
      </rPr>
      <t xml:space="preserve">- </t>
    </r>
    <r>
      <rPr>
        <sz val="11"/>
        <color theme="1"/>
        <rFont val="Arial"/>
        <family val="2"/>
      </rPr>
      <t>(% of items being generated which will come into the scheme)</t>
    </r>
  </si>
  <si>
    <t xml:space="preserve">This Excel spreadsheet is designed to assist in the calculation of the likely Handling and Administration Fees to be placed on each items within a Sustainable Financing (Deposit) Scheme. By using this Excel model, stakeholders can understand financial requirements of a scheme to make informed decisions to ensure the scheme is financially sustainable.
The model's key features include:
Fee Calculation: Based on your inputs in the Questions tab, the model calculates the likely Handling and Administration Fee based on the number of items collected, the power, labour, and other costs to collect and process the items, and the administrative costs to manage the scheme. 
Labour Calculation: Based on estimated scheme throughput, the model calculates the "man-hours" required to safely collect and process the items
Export Requirements: Based on estimated scheme throughput and size reduction, the model calculates the number of 20ft sea containers that may be required each year to export the items to recycling markets
Performance Tracking: Once your scheme commences, the model provides for you to track collection data and measures scheme performance (against import data). This allows for accurate reporting the identification of areas for improvement.
This model can be used in conjunction with the Economic Modelling spreadsheet which assist users to analyse the financial implications and return rates across the different system designs.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</si>
</sst>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0.000"/>
    <numFmt numFmtId="168" formatCode="_-* #,##0.0_-;\-* #,##0.0_-;_-* &quot;-&quot;??_-;_-@_-"/>
    <numFmt numFmtId="169" formatCode="_-* #,##0.00000_-;\-* #,##0.00000_-;_-* &quot;-&quot;??_-;_-@_-"/>
    <numFmt numFmtId="170" formatCode="_-* #,##0.000_-;\-* #,##0.000_-;_-* &quot;-&quot;??_-;_-@_-"/>
  </numFmts>
  <fonts count="32"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scheme val="minor"/>
    </font>
    <font>
      <sz val="10"/>
      <color theme="1"/>
      <name val="Arial"/>
      <family val="2"/>
    </font>
    <font>
      <b/>
      <sz val="10"/>
      <color theme="0"/>
      <name val="Arial"/>
      <family val="2"/>
    </font>
    <font>
      <b/>
      <sz val="14"/>
      <name val="Arial"/>
      <family val="2"/>
    </font>
    <font>
      <b/>
      <sz val="11"/>
      <color rgb="FF00BDF2"/>
      <name val="Arial"/>
      <family val="2"/>
    </font>
    <font>
      <sz val="10"/>
      <name val="Arial"/>
      <family val="2"/>
    </font>
    <font>
      <b/>
      <sz val="10"/>
      <color theme="1"/>
      <name val="Arial"/>
      <family val="2"/>
    </font>
    <font>
      <b/>
      <sz val="14"/>
      <color theme="1"/>
      <name val="Arial"/>
      <family val="2"/>
    </font>
    <font>
      <b/>
      <sz val="10"/>
      <name val="Arial"/>
      <family val="2"/>
    </font>
    <font>
      <b/>
      <sz val="11"/>
      <color theme="1"/>
      <name val="Calibri"/>
      <family val="2"/>
      <scheme val="minor"/>
    </font>
    <font>
      <sz val="10"/>
      <color theme="1"/>
      <name val="Arial"/>
      <family val="2"/>
    </font>
    <font>
      <sz val="8"/>
      <name val="Calibri"/>
      <family val="2"/>
      <scheme val="minor"/>
    </font>
    <font>
      <b/>
      <sz val="11"/>
      <color theme="1"/>
      <name val="Arial"/>
      <family val="2"/>
    </font>
    <font>
      <sz val="11"/>
      <color theme="1"/>
      <name val="Arial"/>
      <family val="2"/>
    </font>
    <font>
      <sz val="10"/>
      <color theme="1"/>
      <name val="Arial"/>
      <family val="2"/>
    </font>
    <font>
      <b/>
      <sz val="10"/>
      <color theme="0"/>
      <name val="Arial"/>
      <family val="2"/>
    </font>
    <font>
      <b/>
      <sz val="10"/>
      <color theme="1"/>
      <name val="Arial"/>
      <family val="2"/>
    </font>
    <font>
      <b/>
      <sz val="11"/>
      <name val="Arial"/>
      <family val="2"/>
    </font>
    <font>
      <sz val="14"/>
      <color theme="1"/>
      <name val="Arial"/>
      <family val="2"/>
    </font>
    <font>
      <i/>
      <sz val="10"/>
      <color theme="1"/>
      <name val="Arial"/>
      <family val="2"/>
    </font>
    <font>
      <b/>
      <sz val="26"/>
      <color theme="1"/>
      <name val="Calibri"/>
      <family val="2"/>
      <scheme val="minor"/>
    </font>
    <font>
      <b/>
      <sz val="14"/>
      <color theme="1"/>
      <name val="Calibri"/>
      <family val="2"/>
      <scheme val="minor"/>
    </font>
    <font>
      <b/>
      <sz val="11"/>
      <color rgb="FF7030A0"/>
      <name val="Arial"/>
      <family val="2"/>
    </font>
    <font>
      <b/>
      <sz val="12"/>
      <name val="Arial"/>
      <family val="2"/>
    </font>
    <font>
      <b/>
      <sz val="22"/>
      <name val="Calibri"/>
      <family val="2"/>
    </font>
    <font>
      <b/>
      <sz val="26"/>
      <name val="Calibri"/>
      <family val="2"/>
    </font>
    <font>
      <sz val="10"/>
      <color rgb="FFFF0000"/>
      <name val="Arial"/>
      <family val="2"/>
    </font>
    <font>
      <b/>
      <sz val="10"/>
      <color rgb="FF7030A0"/>
      <name val="Arial"/>
      <family val="2"/>
    </font>
    <font>
      <b/>
      <u/>
      <sz val="10"/>
      <color theme="1"/>
      <name val="Arial"/>
      <family val="2"/>
    </font>
  </fonts>
  <fills count="1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78BF"/>
      </left>
      <right style="thin">
        <color rgb="FF0078BF"/>
      </right>
      <top style="thin">
        <color rgb="FF0078BF"/>
      </top>
      <bottom style="thin">
        <color rgb="FF0078BF"/>
      </bottom>
      <diagonal/>
    </border>
    <border>
      <left/>
      <right/>
      <top/>
      <bottom style="medium">
        <color rgb="FF0078BF"/>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93">
    <xf numFmtId="0" fontId="0" fillId="0" borderId="0" xfId="0"/>
    <xf numFmtId="0" fontId="2" fillId="0" borderId="0" xfId="0" applyFont="1" applyAlignment="1">
      <alignment vertical="center"/>
    </xf>
    <xf numFmtId="0" fontId="2" fillId="2" borderId="0" xfId="0" applyFont="1" applyFill="1" applyAlignment="1">
      <alignment vertical="center"/>
    </xf>
    <xf numFmtId="0" fontId="4" fillId="2" borderId="0" xfId="0" applyFont="1" applyFill="1" applyAlignment="1">
      <alignment vertical="center"/>
    </xf>
    <xf numFmtId="164" fontId="7" fillId="2" borderId="0" xfId="1" applyNumberFormat="1" applyFont="1" applyFill="1" applyBorder="1" applyAlignment="1" applyProtection="1">
      <alignment vertical="center"/>
      <protection hidden="1"/>
    </xf>
    <xf numFmtId="164" fontId="7" fillId="2" borderId="0" xfId="1" applyNumberFormat="1" applyFont="1" applyFill="1" applyBorder="1" applyAlignment="1" applyProtection="1">
      <alignment horizontal="left" vertical="center"/>
      <protection hidden="1"/>
    </xf>
    <xf numFmtId="0" fontId="2" fillId="2" borderId="0" xfId="0" applyFont="1" applyFill="1"/>
    <xf numFmtId="0" fontId="2" fillId="2" borderId="0" xfId="0" applyFont="1" applyFill="1" applyAlignment="1">
      <alignment horizontal="center"/>
    </xf>
    <xf numFmtId="0" fontId="5" fillId="3" borderId="1" xfId="0" applyFont="1" applyFill="1" applyBorder="1"/>
    <xf numFmtId="0" fontId="5" fillId="3" borderId="1" xfId="0" applyFont="1" applyFill="1" applyBorder="1" applyAlignment="1">
      <alignment horizontal="center"/>
    </xf>
    <xf numFmtId="0" fontId="4" fillId="2" borderId="1" xfId="0" applyFont="1" applyFill="1" applyBorder="1"/>
    <xf numFmtId="0" fontId="4" fillId="2" borderId="1" xfId="0" applyFont="1" applyFill="1" applyBorder="1" applyAlignment="1">
      <alignment vertical="center"/>
    </xf>
    <xf numFmtId="0" fontId="4" fillId="2" borderId="1" xfId="0" applyFont="1" applyFill="1" applyBorder="1" applyAlignment="1">
      <alignment wrapText="1"/>
    </xf>
    <xf numFmtId="0" fontId="4" fillId="0" borderId="2" xfId="0" applyFont="1" applyBorder="1"/>
    <xf numFmtId="0" fontId="4" fillId="0" borderId="1" xfId="0" applyFont="1" applyBorder="1"/>
    <xf numFmtId="44" fontId="4" fillId="5" borderId="1" xfId="3" applyFont="1" applyFill="1" applyBorder="1" applyAlignment="1">
      <alignment horizontal="center"/>
    </xf>
    <xf numFmtId="0" fontId="4" fillId="2" borderId="0" xfId="0" applyFont="1" applyFill="1"/>
    <xf numFmtId="0" fontId="4" fillId="5" borderId="1" xfId="0" applyFont="1" applyFill="1" applyBorder="1"/>
    <xf numFmtId="0" fontId="4" fillId="5" borderId="1" xfId="0" applyFont="1" applyFill="1" applyBorder="1" applyAlignment="1">
      <alignment vertical="center"/>
    </xf>
    <xf numFmtId="0" fontId="4" fillId="5" borderId="2" xfId="0" applyFont="1" applyFill="1" applyBorder="1"/>
    <xf numFmtId="0" fontId="4" fillId="5" borderId="2" xfId="0" applyFont="1" applyFill="1" applyBorder="1" applyAlignment="1">
      <alignment horizontal="left" indent="1"/>
    </xf>
    <xf numFmtId="0" fontId="4" fillId="5" borderId="1" xfId="0" applyFont="1" applyFill="1" applyBorder="1" applyAlignment="1">
      <alignment horizontal="left" indent="1"/>
    </xf>
    <xf numFmtId="44" fontId="4" fillId="2" borderId="1" xfId="3" applyFont="1" applyFill="1" applyBorder="1" applyAlignment="1">
      <alignment horizontal="center"/>
    </xf>
    <xf numFmtId="9" fontId="4" fillId="2" borderId="1" xfId="0" applyNumberFormat="1" applyFont="1" applyFill="1" applyBorder="1" applyAlignment="1">
      <alignment horizontal="left"/>
    </xf>
    <xf numFmtId="0" fontId="4" fillId="2" borderId="1" xfId="3" applyNumberFormat="1" applyFont="1" applyFill="1" applyBorder="1" applyAlignment="1">
      <alignment horizontal="left"/>
    </xf>
    <xf numFmtId="0" fontId="4" fillId="2" borderId="2" xfId="0" applyFont="1" applyFill="1" applyBorder="1" applyAlignment="1">
      <alignment vertical="center"/>
    </xf>
    <xf numFmtId="0" fontId="4" fillId="2" borderId="4" xfId="0" applyFont="1" applyFill="1" applyBorder="1" applyAlignment="1">
      <alignment vertical="center"/>
    </xf>
    <xf numFmtId="0" fontId="10" fillId="2" borderId="0" xfId="0" applyFont="1" applyFill="1"/>
    <xf numFmtId="0" fontId="10" fillId="2" borderId="0" xfId="0" applyFont="1" applyFill="1" applyAlignment="1">
      <alignment vertical="center"/>
    </xf>
    <xf numFmtId="0" fontId="4" fillId="2" borderId="0" xfId="0" applyFont="1" applyFill="1" applyAlignment="1">
      <alignment wrapText="1"/>
    </xf>
    <xf numFmtId="0" fontId="4" fillId="7" borderId="1" xfId="0" applyFont="1" applyFill="1" applyBorder="1"/>
    <xf numFmtId="0" fontId="4" fillId="7" borderId="1" xfId="0" applyFont="1" applyFill="1" applyBorder="1" applyAlignment="1">
      <alignment vertical="center"/>
    </xf>
    <xf numFmtId="0" fontId="4" fillId="8" borderId="1" xfId="0" applyFont="1" applyFill="1" applyBorder="1"/>
    <xf numFmtId="0" fontId="4" fillId="9" borderId="1" xfId="0" applyFont="1" applyFill="1" applyBorder="1"/>
    <xf numFmtId="0" fontId="2" fillId="0" borderId="0" xfId="0" applyFont="1"/>
    <xf numFmtId="0" fontId="4" fillId="7" borderId="1" xfId="0" applyFont="1" applyFill="1" applyBorder="1" applyAlignment="1">
      <alignment horizontal="left" indent="1"/>
    </xf>
    <xf numFmtId="0" fontId="4" fillId="10" borderId="1" xfId="0" applyFont="1" applyFill="1" applyBorder="1"/>
    <xf numFmtId="0" fontId="12" fillId="0" borderId="0" xfId="0" applyFont="1"/>
    <xf numFmtId="0" fontId="5" fillId="3" borderId="7" xfId="0" applyFont="1" applyFill="1" applyBorder="1"/>
    <xf numFmtId="0" fontId="5" fillId="3" borderId="8" xfId="0" applyFont="1" applyFill="1" applyBorder="1"/>
    <xf numFmtId="0" fontId="5" fillId="3" borderId="9" xfId="0" applyFont="1" applyFill="1" applyBorder="1"/>
    <xf numFmtId="0" fontId="4" fillId="5" borderId="1" xfId="3" applyNumberFormat="1" applyFont="1" applyFill="1" applyBorder="1" applyAlignment="1">
      <alignment horizontal="center"/>
    </xf>
    <xf numFmtId="0" fontId="13" fillId="7" borderId="1" xfId="0" applyFont="1" applyFill="1" applyBorder="1"/>
    <xf numFmtId="0" fontId="13" fillId="6" borderId="1" xfId="0" applyFont="1" applyFill="1" applyBorder="1"/>
    <xf numFmtId="9" fontId="4" fillId="5" borderId="1" xfId="4" applyFont="1" applyFill="1" applyBorder="1" applyAlignment="1">
      <alignment horizontal="center"/>
    </xf>
    <xf numFmtId="164" fontId="4" fillId="7" borderId="2" xfId="1" applyNumberFormat="1" applyFont="1" applyFill="1" applyBorder="1"/>
    <xf numFmtId="0" fontId="13" fillId="2" borderId="1" xfId="0" applyFont="1" applyFill="1" applyBorder="1"/>
    <xf numFmtId="164" fontId="4" fillId="10" borderId="1" xfId="1" applyNumberFormat="1" applyFont="1" applyFill="1" applyBorder="1"/>
    <xf numFmtId="164" fontId="4" fillId="8" borderId="1" xfId="1" applyNumberFormat="1" applyFont="1" applyFill="1" applyBorder="1"/>
    <xf numFmtId="164" fontId="4" fillId="5" borderId="1" xfId="1" applyNumberFormat="1" applyFont="1" applyFill="1" applyBorder="1"/>
    <xf numFmtId="164" fontId="4" fillId="9" borderId="1" xfId="1" applyNumberFormat="1" applyFont="1" applyFill="1" applyBorder="1"/>
    <xf numFmtId="0" fontId="13" fillId="0" borderId="1" xfId="0" applyFont="1" applyBorder="1"/>
    <xf numFmtId="44" fontId="4" fillId="2" borderId="1" xfId="0" applyNumberFormat="1" applyFont="1" applyFill="1" applyBorder="1"/>
    <xf numFmtId="0" fontId="2" fillId="2" borderId="1" xfId="0" applyFont="1" applyFill="1" applyBorder="1"/>
    <xf numFmtId="0" fontId="3" fillId="2" borderId="1" xfId="2" applyFill="1" applyBorder="1"/>
    <xf numFmtId="0" fontId="5" fillId="3" borderId="1" xfId="0" applyFont="1" applyFill="1" applyBorder="1" applyAlignment="1">
      <alignment wrapText="1"/>
    </xf>
    <xf numFmtId="0" fontId="5" fillId="3" borderId="0" xfId="0" applyFont="1" applyFill="1" applyAlignment="1">
      <alignment wrapText="1"/>
    </xf>
    <xf numFmtId="0" fontId="11" fillId="11" borderId="1" xfId="0" applyFont="1" applyFill="1" applyBorder="1"/>
    <xf numFmtId="0" fontId="11" fillId="11" borderId="1" xfId="0" applyFont="1" applyFill="1" applyBorder="1" applyAlignment="1">
      <alignment wrapText="1"/>
    </xf>
    <xf numFmtId="0" fontId="11" fillId="6" borderId="1" xfId="0" applyFont="1" applyFill="1" applyBorder="1" applyAlignment="1">
      <alignment wrapText="1"/>
    </xf>
    <xf numFmtId="0" fontId="5" fillId="3" borderId="9" xfId="0" applyFont="1" applyFill="1" applyBorder="1" applyAlignment="1">
      <alignment wrapText="1"/>
    </xf>
    <xf numFmtId="0" fontId="5" fillId="3" borderId="7" xfId="0" applyFont="1" applyFill="1" applyBorder="1" applyAlignment="1">
      <alignment wrapText="1"/>
    </xf>
    <xf numFmtId="2" fontId="4" fillId="2" borderId="0" xfId="0" applyNumberFormat="1" applyFont="1" applyFill="1" applyAlignment="1">
      <alignment wrapText="1"/>
    </xf>
    <xf numFmtId="1" fontId="9" fillId="2" borderId="12" xfId="0" applyNumberFormat="1" applyFont="1" applyFill="1" applyBorder="1" applyAlignment="1">
      <alignment wrapText="1"/>
    </xf>
    <xf numFmtId="164" fontId="9" fillId="2" borderId="12" xfId="1" applyNumberFormat="1" applyFont="1" applyFill="1" applyBorder="1" applyAlignment="1">
      <alignment wrapText="1"/>
    </xf>
    <xf numFmtId="0" fontId="15" fillId="2" borderId="11" xfId="0" applyFont="1" applyFill="1" applyBorder="1"/>
    <xf numFmtId="0" fontId="0" fillId="10" borderId="0" xfId="0" applyFill="1"/>
    <xf numFmtId="166" fontId="0" fillId="10" borderId="0" xfId="0" applyNumberFormat="1" applyFill="1"/>
    <xf numFmtId="164" fontId="4" fillId="2" borderId="1" xfId="0" applyNumberFormat="1" applyFont="1" applyFill="1" applyBorder="1"/>
    <xf numFmtId="168" fontId="4" fillId="12" borderId="1" xfId="0" applyNumberFormat="1" applyFont="1" applyFill="1" applyBorder="1"/>
    <xf numFmtId="168" fontId="4" fillId="12" borderId="1" xfId="0" applyNumberFormat="1" applyFont="1" applyFill="1" applyBorder="1" applyAlignment="1">
      <alignment wrapText="1"/>
    </xf>
    <xf numFmtId="0" fontId="18" fillId="3" borderId="0" xfId="0" applyFont="1" applyFill="1" applyAlignment="1">
      <alignment wrapText="1"/>
    </xf>
    <xf numFmtId="164" fontId="19" fillId="2" borderId="12" xfId="1" applyNumberFormat="1" applyFont="1" applyFill="1" applyBorder="1" applyAlignment="1">
      <alignment wrapText="1"/>
    </xf>
    <xf numFmtId="0" fontId="5" fillId="3" borderId="13" xfId="0" applyFont="1" applyFill="1" applyBorder="1"/>
    <xf numFmtId="0" fontId="5" fillId="3" borderId="0" xfId="0" applyFont="1" applyFill="1"/>
    <xf numFmtId="0" fontId="4" fillId="0" borderId="1" xfId="0" applyFont="1" applyBorder="1" applyAlignment="1">
      <alignment vertical="center"/>
    </xf>
    <xf numFmtId="0" fontId="4" fillId="13" borderId="1" xfId="0" applyFont="1" applyFill="1" applyBorder="1"/>
    <xf numFmtId="0" fontId="4" fillId="13" borderId="1" xfId="0" applyFont="1" applyFill="1" applyBorder="1" applyAlignment="1">
      <alignment vertical="center"/>
    </xf>
    <xf numFmtId="0" fontId="13" fillId="13" borderId="1" xfId="0" applyFont="1" applyFill="1" applyBorder="1"/>
    <xf numFmtId="0" fontId="4" fillId="13" borderId="1" xfId="0" applyFont="1" applyFill="1" applyBorder="1" applyAlignment="1">
      <alignment horizontal="left" indent="1"/>
    </xf>
    <xf numFmtId="0" fontId="5" fillId="13" borderId="8" xfId="0" applyFont="1" applyFill="1" applyBorder="1"/>
    <xf numFmtId="0" fontId="4" fillId="13" borderId="1" xfId="0" quotePrefix="1" applyFont="1" applyFill="1" applyBorder="1"/>
    <xf numFmtId="0" fontId="4" fillId="0" borderId="0" xfId="0" applyFont="1" applyAlignment="1">
      <alignment vertical="center"/>
    </xf>
    <xf numFmtId="166" fontId="4" fillId="0" borderId="0" xfId="3" applyNumberFormat="1" applyFont="1" applyFill="1" applyBorder="1" applyAlignment="1">
      <alignment horizontal="center"/>
    </xf>
    <xf numFmtId="44" fontId="4" fillId="0" borderId="0" xfId="3" applyFont="1" applyFill="1" applyBorder="1" applyAlignment="1">
      <alignment horizontal="center"/>
    </xf>
    <xf numFmtId="0" fontId="4" fillId="0" borderId="0" xfId="0" applyFont="1"/>
    <xf numFmtId="0" fontId="4" fillId="0" borderId="0" xfId="0" applyFont="1" applyAlignment="1">
      <alignment wrapText="1"/>
    </xf>
    <xf numFmtId="0" fontId="4" fillId="0" borderId="1" xfId="0" applyFont="1" applyBorder="1" applyAlignment="1">
      <alignment wrapText="1"/>
    </xf>
    <xf numFmtId="0" fontId="11" fillId="14" borderId="1" xfId="0" applyFont="1" applyFill="1" applyBorder="1" applyAlignment="1">
      <alignment wrapText="1"/>
    </xf>
    <xf numFmtId="0" fontId="15" fillId="2" borderId="0" xfId="0" applyFont="1" applyFill="1" applyAlignment="1">
      <alignment horizontal="center"/>
    </xf>
    <xf numFmtId="43" fontId="4" fillId="2" borderId="1" xfId="0" applyNumberFormat="1" applyFont="1" applyFill="1" applyBorder="1"/>
    <xf numFmtId="44" fontId="4" fillId="15" borderId="1" xfId="3" applyFont="1" applyFill="1" applyBorder="1" applyAlignment="1">
      <alignment horizontal="center"/>
    </xf>
    <xf numFmtId="44" fontId="22" fillId="15" borderId="1" xfId="3" applyFont="1" applyFill="1" applyBorder="1" applyAlignment="1">
      <alignment horizontal="center"/>
    </xf>
    <xf numFmtId="44" fontId="22" fillId="16" borderId="1" xfId="3" applyFont="1" applyFill="1" applyBorder="1" applyAlignment="1">
      <alignment horizontal="center"/>
    </xf>
    <xf numFmtId="166" fontId="22" fillId="16" borderId="1" xfId="3" applyNumberFormat="1" applyFont="1" applyFill="1" applyBorder="1" applyAlignment="1">
      <alignment horizontal="center"/>
    </xf>
    <xf numFmtId="0" fontId="22" fillId="16" borderId="1" xfId="3" applyNumberFormat="1" applyFont="1" applyFill="1" applyBorder="1" applyAlignment="1">
      <alignment horizontal="center"/>
    </xf>
    <xf numFmtId="0" fontId="0" fillId="0" borderId="0" xfId="0" applyAlignment="1">
      <alignment horizontal="center"/>
    </xf>
    <xf numFmtId="0" fontId="9" fillId="15" borderId="1" xfId="0" applyFont="1" applyFill="1" applyBorder="1" applyAlignment="1">
      <alignment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3" borderId="1" xfId="0" applyFont="1" applyFill="1" applyBorder="1" applyAlignment="1">
      <alignment horizontal="center" wrapText="1"/>
    </xf>
    <xf numFmtId="0" fontId="0" fillId="0" borderId="1" xfId="0" applyBorder="1" applyAlignment="1">
      <alignment wrapText="1"/>
    </xf>
    <xf numFmtId="0" fontId="0" fillId="0" borderId="0" xfId="0" applyAlignment="1">
      <alignment wrapText="1"/>
    </xf>
    <xf numFmtId="164" fontId="6" fillId="0" borderId="6" xfId="1" applyNumberFormat="1" applyFont="1" applyFill="1" applyBorder="1" applyAlignment="1" applyProtection="1">
      <alignment vertical="center"/>
      <protection hidden="1"/>
    </xf>
    <xf numFmtId="164" fontId="7" fillId="0" borderId="6" xfId="1" applyNumberFormat="1" applyFont="1" applyFill="1" applyBorder="1" applyAlignment="1" applyProtection="1">
      <alignment horizontal="left" vertical="center"/>
      <protection hidden="1"/>
    </xf>
    <xf numFmtId="164" fontId="7" fillId="0" borderId="0" xfId="1" applyNumberFormat="1" applyFont="1" applyFill="1" applyBorder="1" applyAlignment="1" applyProtection="1">
      <alignment vertical="center"/>
      <protection hidden="1"/>
    </xf>
    <xf numFmtId="0" fontId="2" fillId="0" borderId="0" xfId="0" applyFont="1" applyAlignment="1">
      <alignment horizontal="center"/>
    </xf>
    <xf numFmtId="0" fontId="16" fillId="0" borderId="0" xfId="0" applyFont="1"/>
    <xf numFmtId="9" fontId="4" fillId="0" borderId="0" xfId="0" applyNumberFormat="1" applyFont="1" applyAlignment="1">
      <alignment horizontal="left"/>
    </xf>
    <xf numFmtId="2" fontId="4" fillId="0" borderId="0" xfId="0" applyNumberFormat="1" applyFont="1" applyAlignment="1">
      <alignment wrapText="1"/>
    </xf>
    <xf numFmtId="164" fontId="6" fillId="0" borderId="0" xfId="1" applyNumberFormat="1" applyFont="1" applyFill="1" applyBorder="1" applyAlignment="1" applyProtection="1">
      <alignment vertical="center"/>
      <protection hidden="1"/>
    </xf>
    <xf numFmtId="0" fontId="15" fillId="0" borderId="0" xfId="0" applyFont="1" applyAlignment="1">
      <alignment horizontal="center"/>
    </xf>
    <xf numFmtId="0" fontId="15" fillId="0" borderId="0" xfId="0" applyFont="1"/>
    <xf numFmtId="0" fontId="23" fillId="0" borderId="0" xfId="0" applyFont="1" applyAlignment="1">
      <alignment horizontal="left"/>
    </xf>
    <xf numFmtId="0" fontId="11" fillId="14" borderId="1" xfId="0" applyFont="1" applyFill="1" applyBorder="1" applyAlignment="1">
      <alignment horizontal="center" wrapText="1"/>
    </xf>
    <xf numFmtId="0" fontId="4" fillId="15" borderId="1" xfId="3" applyNumberFormat="1" applyFont="1" applyFill="1" applyBorder="1" applyAlignment="1">
      <alignment horizontal="left"/>
    </xf>
    <xf numFmtId="164" fontId="4" fillId="15" borderId="1" xfId="1" applyNumberFormat="1" applyFont="1" applyFill="1" applyBorder="1" applyAlignment="1">
      <alignment wrapText="1"/>
    </xf>
    <xf numFmtId="168" fontId="4" fillId="15" borderId="1" xfId="1" applyNumberFormat="1" applyFont="1" applyFill="1" applyBorder="1" applyAlignment="1">
      <alignment wrapText="1"/>
    </xf>
    <xf numFmtId="168" fontId="4" fillId="15" borderId="1" xfId="0" applyNumberFormat="1" applyFont="1" applyFill="1" applyBorder="1" applyAlignment="1">
      <alignment wrapText="1"/>
    </xf>
    <xf numFmtId="164" fontId="4" fillId="15" borderId="1" xfId="0" applyNumberFormat="1" applyFont="1" applyFill="1" applyBorder="1"/>
    <xf numFmtId="164" fontId="4" fillId="15" borderId="1" xfId="0" applyNumberFormat="1" applyFont="1" applyFill="1" applyBorder="1" applyAlignment="1">
      <alignment wrapText="1"/>
    </xf>
    <xf numFmtId="0" fontId="11" fillId="6" borderId="1" xfId="0" applyFont="1" applyFill="1" applyBorder="1" applyAlignment="1">
      <alignment horizontal="center" wrapText="1"/>
    </xf>
    <xf numFmtId="43" fontId="2" fillId="0" borderId="0" xfId="1" applyFont="1" applyFill="1"/>
    <xf numFmtId="43" fontId="2" fillId="0" borderId="0" xfId="0" applyNumberFormat="1" applyFont="1"/>
    <xf numFmtId="9" fontId="4" fillId="13" borderId="1" xfId="4" applyFont="1" applyFill="1" applyBorder="1" applyAlignment="1">
      <alignment horizontal="center"/>
    </xf>
    <xf numFmtId="164" fontId="4" fillId="13" borderId="1" xfId="0" applyNumberFormat="1" applyFont="1" applyFill="1" applyBorder="1"/>
    <xf numFmtId="2" fontId="4" fillId="13" borderId="0" xfId="0" applyNumberFormat="1" applyFont="1" applyFill="1" applyAlignment="1">
      <alignment wrapText="1"/>
    </xf>
    <xf numFmtId="9" fontId="4" fillId="13" borderId="0" xfId="0" applyNumberFormat="1" applyFont="1" applyFill="1" applyAlignment="1">
      <alignment horizontal="left"/>
    </xf>
    <xf numFmtId="0" fontId="11" fillId="11" borderId="1" xfId="0" applyFont="1" applyFill="1" applyBorder="1" applyAlignment="1">
      <alignment horizontal="center" wrapText="1"/>
    </xf>
    <xf numFmtId="0" fontId="11" fillId="11" borderId="1" xfId="0" applyFont="1" applyFill="1" applyBorder="1" applyAlignment="1">
      <alignment horizontal="center" vertical="center" wrapText="1"/>
    </xf>
    <xf numFmtId="0" fontId="9" fillId="13" borderId="1" xfId="0" applyFont="1" applyFill="1" applyBorder="1" applyAlignment="1">
      <alignment wrapText="1"/>
    </xf>
    <xf numFmtId="44" fontId="22" fillId="13" borderId="1" xfId="3" applyFont="1" applyFill="1" applyBorder="1" applyAlignment="1">
      <alignment horizontal="center"/>
    </xf>
    <xf numFmtId="44" fontId="4" fillId="13" borderId="1" xfId="3" applyFont="1" applyFill="1" applyBorder="1" applyAlignment="1">
      <alignment horizontal="center"/>
    </xf>
    <xf numFmtId="44" fontId="22" fillId="15" borderId="1" xfId="3" applyFont="1" applyFill="1" applyBorder="1" applyAlignment="1">
      <alignment horizontal="center" wrapText="1"/>
    </xf>
    <xf numFmtId="9" fontId="22" fillId="16" borderId="1" xfId="4" applyFont="1" applyFill="1" applyBorder="1" applyAlignment="1">
      <alignment horizontal="center"/>
    </xf>
    <xf numFmtId="0" fontId="11" fillId="11" borderId="1" xfId="0" applyFont="1" applyFill="1" applyBorder="1" applyAlignment="1">
      <alignment horizontal="center"/>
    </xf>
    <xf numFmtId="164" fontId="22" fillId="16" borderId="1" xfId="1" applyNumberFormat="1" applyFont="1" applyFill="1" applyBorder="1" applyAlignment="1">
      <alignment horizontal="center"/>
    </xf>
    <xf numFmtId="0" fontId="4" fillId="5" borderId="1" xfId="0" applyFont="1" applyFill="1" applyBorder="1" applyAlignment="1">
      <alignment horizontal="left"/>
    </xf>
    <xf numFmtId="0" fontId="4" fillId="5" borderId="1" xfId="0" applyFont="1" applyFill="1" applyBorder="1" applyAlignment="1">
      <alignment horizontal="left" vertical="center"/>
    </xf>
    <xf numFmtId="0" fontId="4" fillId="5" borderId="2" xfId="0" applyFont="1" applyFill="1" applyBorder="1" applyAlignment="1">
      <alignment horizontal="left"/>
    </xf>
    <xf numFmtId="9" fontId="4" fillId="5" borderId="1" xfId="0" applyNumberFormat="1" applyFont="1" applyFill="1" applyBorder="1" applyAlignment="1">
      <alignment horizontal="left"/>
    </xf>
    <xf numFmtId="0" fontId="0" fillId="5" borderId="1" xfId="0" applyFill="1" applyBorder="1" applyAlignment="1">
      <alignment horizontal="center" wrapText="1"/>
    </xf>
    <xf numFmtId="0" fontId="4" fillId="5" borderId="1" xfId="0" applyFont="1" applyFill="1" applyBorder="1" applyAlignment="1">
      <alignment horizontal="center"/>
    </xf>
    <xf numFmtId="44" fontId="0" fillId="5" borderId="1" xfId="3" applyFont="1" applyFill="1" applyBorder="1" applyAlignment="1">
      <alignment horizontal="right" vertical="top"/>
    </xf>
    <xf numFmtId="9" fontId="4" fillId="5" borderId="1" xfId="0" applyNumberFormat="1" applyFont="1" applyFill="1" applyBorder="1" applyAlignment="1">
      <alignment horizontal="center"/>
    </xf>
    <xf numFmtId="44" fontId="4" fillId="5" borderId="1" xfId="3" applyFont="1" applyFill="1" applyBorder="1" applyAlignment="1">
      <alignment horizontal="right" vertical="top"/>
    </xf>
    <xf numFmtId="0" fontId="24" fillId="0" borderId="0" xfId="0" applyFont="1" applyAlignment="1">
      <alignment horizontal="left"/>
    </xf>
    <xf numFmtId="0" fontId="25" fillId="0" borderId="0" xfId="0" applyFont="1"/>
    <xf numFmtId="164" fontId="4" fillId="13" borderId="1" xfId="1" applyNumberFormat="1" applyFont="1" applyFill="1" applyBorder="1" applyAlignment="1">
      <alignment wrapText="1"/>
    </xf>
    <xf numFmtId="166" fontId="4" fillId="13" borderId="1" xfId="3" applyNumberFormat="1" applyFont="1" applyFill="1" applyBorder="1"/>
    <xf numFmtId="1" fontId="4" fillId="13" borderId="1" xfId="0" applyNumberFormat="1" applyFont="1" applyFill="1" applyBorder="1" applyAlignment="1">
      <alignment wrapText="1"/>
    </xf>
    <xf numFmtId="165" fontId="4" fillId="13" borderId="1" xfId="0" applyNumberFormat="1" applyFont="1" applyFill="1" applyBorder="1"/>
    <xf numFmtId="169" fontId="4" fillId="13" borderId="1" xfId="1" applyNumberFormat="1" applyFont="1" applyFill="1" applyBorder="1" applyAlignment="1">
      <alignment wrapText="1"/>
    </xf>
    <xf numFmtId="166" fontId="4" fillId="13" borderId="4" xfId="3" applyNumberFormat="1" applyFont="1" applyFill="1" applyBorder="1"/>
    <xf numFmtId="1" fontId="4" fillId="13" borderId="1" xfId="3" applyNumberFormat="1" applyFont="1" applyFill="1" applyBorder="1"/>
    <xf numFmtId="0" fontId="15" fillId="2" borderId="14" xfId="0" applyFont="1" applyFill="1" applyBorder="1"/>
    <xf numFmtId="166" fontId="4" fillId="9" borderId="2" xfId="3" applyNumberFormat="1" applyFont="1" applyFill="1" applyBorder="1"/>
    <xf numFmtId="166" fontId="4" fillId="9" borderId="1" xfId="3" applyNumberFormat="1" applyFont="1" applyFill="1" applyBorder="1"/>
    <xf numFmtId="44" fontId="4" fillId="9" borderId="2" xfId="3" applyFont="1" applyFill="1" applyBorder="1"/>
    <xf numFmtId="44" fontId="17" fillId="9" borderId="1" xfId="3" applyFont="1" applyFill="1" applyBorder="1"/>
    <xf numFmtId="166" fontId="4" fillId="5" borderId="1" xfId="3" applyNumberFormat="1" applyFont="1" applyFill="1" applyBorder="1" applyAlignment="1">
      <alignment horizontal="center"/>
    </xf>
    <xf numFmtId="164" fontId="22" fillId="5" borderId="1" xfId="1" applyNumberFormat="1" applyFont="1" applyFill="1" applyBorder="1" applyAlignment="1">
      <alignment horizontal="center"/>
    </xf>
    <xf numFmtId="9" fontId="22" fillId="5" borderId="1" xfId="4" applyFont="1" applyFill="1" applyBorder="1" applyAlignment="1">
      <alignment horizontal="center"/>
    </xf>
    <xf numFmtId="166" fontId="22" fillId="5" borderId="1" xfId="3" applyNumberFormat="1" applyFont="1" applyFill="1" applyBorder="1" applyAlignment="1">
      <alignment horizontal="center"/>
    </xf>
    <xf numFmtId="0" fontId="13" fillId="5" borderId="1" xfId="0" applyFont="1" applyFill="1" applyBorder="1"/>
    <xf numFmtId="0" fontId="2" fillId="0" borderId="0" xfId="0" applyFont="1" applyAlignment="1">
      <alignment horizontal="right"/>
    </xf>
    <xf numFmtId="164" fontId="6" fillId="0" borderId="6" xfId="1" applyNumberFormat="1" applyFont="1" applyFill="1" applyBorder="1" applyAlignment="1" applyProtection="1">
      <alignment horizontal="right" vertical="center"/>
      <protection hidden="1"/>
    </xf>
    <xf numFmtId="0" fontId="5" fillId="3" borderId="7" xfId="0" applyFont="1" applyFill="1" applyBorder="1" applyAlignment="1">
      <alignment horizontal="right"/>
    </xf>
    <xf numFmtId="0" fontId="0" fillId="17" borderId="1" xfId="0" applyFill="1" applyBorder="1"/>
    <xf numFmtId="43" fontId="0" fillId="17" borderId="1" xfId="1" applyFont="1" applyFill="1" applyBorder="1"/>
    <xf numFmtId="164" fontId="0" fillId="17" borderId="1" xfId="1" applyNumberFormat="1" applyFont="1" applyFill="1" applyBorder="1"/>
    <xf numFmtId="164" fontId="4" fillId="8" borderId="1" xfId="0" applyNumberFormat="1" applyFont="1" applyFill="1" applyBorder="1"/>
    <xf numFmtId="164" fontId="4" fillId="8" borderId="1" xfId="0" applyNumberFormat="1" applyFont="1" applyFill="1" applyBorder="1" applyAlignment="1">
      <alignment wrapText="1"/>
    </xf>
    <xf numFmtId="168" fontId="4" fillId="8" borderId="1" xfId="0" applyNumberFormat="1" applyFont="1" applyFill="1" applyBorder="1"/>
    <xf numFmtId="168" fontId="4" fillId="8" borderId="1" xfId="0" applyNumberFormat="1" applyFont="1" applyFill="1" applyBorder="1" applyAlignment="1">
      <alignment wrapText="1"/>
    </xf>
    <xf numFmtId="170" fontId="4" fillId="8" borderId="1" xfId="0" applyNumberFormat="1" applyFont="1" applyFill="1" applyBorder="1" applyAlignment="1">
      <alignment wrapText="1"/>
    </xf>
    <xf numFmtId="43" fontId="4" fillId="8" borderId="1" xfId="0" applyNumberFormat="1" applyFont="1" applyFill="1" applyBorder="1" applyAlignment="1">
      <alignment wrapText="1"/>
    </xf>
    <xf numFmtId="0" fontId="4" fillId="17" borderId="1" xfId="3" applyNumberFormat="1" applyFont="1" applyFill="1" applyBorder="1" applyAlignment="1">
      <alignment horizontal="left"/>
    </xf>
    <xf numFmtId="164" fontId="4" fillId="17" borderId="1" xfId="0" applyNumberFormat="1" applyFont="1" applyFill="1" applyBorder="1"/>
    <xf numFmtId="164" fontId="4" fillId="0" borderId="0" xfId="0" applyNumberFormat="1" applyFont="1"/>
    <xf numFmtId="0" fontId="15" fillId="0" borderId="0" xfId="0" applyFont="1" applyAlignment="1">
      <alignment horizontal="left"/>
    </xf>
    <xf numFmtId="0" fontId="15" fillId="2" borderId="0" xfId="0" applyFont="1" applyFill="1" applyAlignment="1">
      <alignment horizontal="left"/>
    </xf>
    <xf numFmtId="0" fontId="2" fillId="0" borderId="0" xfId="0" applyFont="1" applyAlignment="1">
      <alignment wrapText="1"/>
    </xf>
    <xf numFmtId="164" fontId="6" fillId="0" borderId="6" xfId="1" applyNumberFormat="1" applyFont="1" applyFill="1" applyBorder="1" applyAlignment="1" applyProtection="1">
      <alignment vertical="center" wrapText="1"/>
      <protection hidden="1"/>
    </xf>
    <xf numFmtId="0" fontId="5" fillId="3" borderId="8" xfId="0" applyFont="1" applyFill="1" applyBorder="1" applyAlignment="1">
      <alignment wrapText="1"/>
    </xf>
    <xf numFmtId="9" fontId="4" fillId="18" borderId="1" xfId="4" applyFont="1" applyFill="1" applyBorder="1"/>
    <xf numFmtId="164" fontId="20" fillId="0" borderId="0" xfId="1" applyNumberFormat="1" applyFont="1" applyFill="1" applyBorder="1" applyAlignment="1" applyProtection="1">
      <alignment vertical="center"/>
      <protection hidden="1"/>
    </xf>
    <xf numFmtId="164" fontId="20" fillId="0" borderId="6" xfId="1" applyNumberFormat="1" applyFont="1" applyFill="1" applyBorder="1" applyAlignment="1" applyProtection="1">
      <alignment vertical="center"/>
      <protection hidden="1"/>
    </xf>
    <xf numFmtId="0" fontId="10" fillId="0" borderId="0" xfId="0" applyFont="1"/>
    <xf numFmtId="0" fontId="5" fillId="0" borderId="1" xfId="0" applyFont="1" applyBorder="1"/>
    <xf numFmtId="0" fontId="5" fillId="0" borderId="1" xfId="0" applyFont="1" applyBorder="1" applyAlignment="1">
      <alignment wrapText="1"/>
    </xf>
    <xf numFmtId="166" fontId="0" fillId="0" borderId="0" xfId="0" applyNumberFormat="1"/>
    <xf numFmtId="0" fontId="4" fillId="9" borderId="1" xfId="3" applyNumberFormat="1" applyFont="1" applyFill="1" applyBorder="1" applyAlignment="1">
      <alignment horizontal="center"/>
    </xf>
    <xf numFmtId="44" fontId="4" fillId="9" borderId="1" xfId="3" applyFont="1" applyFill="1" applyBorder="1" applyAlignment="1">
      <alignment horizontal="center"/>
    </xf>
    <xf numFmtId="165" fontId="4" fillId="9" borderId="1" xfId="3" applyNumberFormat="1" applyFont="1" applyFill="1" applyBorder="1" applyAlignment="1">
      <alignment horizontal="center"/>
    </xf>
    <xf numFmtId="165" fontId="13" fillId="9" borderId="1" xfId="3" applyNumberFormat="1" applyFont="1" applyFill="1" applyBorder="1" applyAlignment="1">
      <alignment horizontal="center"/>
    </xf>
    <xf numFmtId="44" fontId="13" fillId="9" borderId="1" xfId="3" applyFont="1" applyFill="1" applyBorder="1" applyAlignment="1">
      <alignment horizontal="center"/>
    </xf>
    <xf numFmtId="167" fontId="13" fillId="9" borderId="1" xfId="3" applyNumberFormat="1" applyFont="1" applyFill="1" applyBorder="1" applyAlignment="1">
      <alignment horizontal="center"/>
    </xf>
    <xf numFmtId="1" fontId="13" fillId="9" borderId="1" xfId="3" applyNumberFormat="1" applyFont="1" applyFill="1" applyBorder="1" applyAlignment="1">
      <alignment horizontal="center"/>
    </xf>
    <xf numFmtId="1" fontId="4" fillId="9" borderId="1" xfId="3" applyNumberFormat="1" applyFont="1" applyFill="1" applyBorder="1" applyAlignment="1">
      <alignment horizontal="center"/>
    </xf>
    <xf numFmtId="165" fontId="13" fillId="9" borderId="3" xfId="3" applyNumberFormat="1" applyFont="1" applyFill="1" applyBorder="1" applyAlignment="1">
      <alignment horizontal="center"/>
    </xf>
    <xf numFmtId="167" fontId="4" fillId="9" borderId="1" xfId="3" applyNumberFormat="1" applyFont="1" applyFill="1" applyBorder="1" applyAlignment="1">
      <alignment horizontal="center"/>
    </xf>
    <xf numFmtId="2" fontId="4" fillId="9" borderId="1" xfId="3" applyNumberFormat="1" applyFont="1" applyFill="1" applyBorder="1" applyAlignment="1">
      <alignment horizontal="center"/>
    </xf>
    <xf numFmtId="0" fontId="13" fillId="9" borderId="1" xfId="3" applyNumberFormat="1" applyFont="1" applyFill="1" applyBorder="1" applyAlignment="1">
      <alignment horizontal="center"/>
    </xf>
    <xf numFmtId="166" fontId="4" fillId="9" borderId="1" xfId="3" applyNumberFormat="1" applyFont="1" applyFill="1" applyBorder="1" applyAlignment="1">
      <alignment horizontal="center"/>
    </xf>
    <xf numFmtId="9" fontId="4" fillId="9" borderId="1" xfId="4" applyFont="1" applyFill="1" applyBorder="1" applyAlignment="1">
      <alignment horizontal="center"/>
    </xf>
    <xf numFmtId="9" fontId="4" fillId="9" borderId="1" xfId="3" applyNumberFormat="1" applyFont="1" applyFill="1" applyBorder="1" applyAlignment="1">
      <alignment horizontal="center"/>
    </xf>
    <xf numFmtId="0" fontId="4" fillId="2" borderId="3" xfId="0" applyFont="1" applyFill="1" applyBorder="1" applyAlignme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4" fillId="17" borderId="0" xfId="0" applyFont="1" applyFill="1" applyAlignment="1">
      <alignment vertical="center"/>
    </xf>
    <xf numFmtId="0" fontId="4" fillId="8" borderId="0" xfId="0" applyFont="1" applyFill="1" applyAlignment="1">
      <alignment vertical="center"/>
    </xf>
    <xf numFmtId="0" fontId="4" fillId="15" borderId="1" xfId="0" applyFont="1" applyFill="1" applyBorder="1" applyAlignment="1">
      <alignment horizontal="left"/>
    </xf>
    <xf numFmtId="0" fontId="4" fillId="15" borderId="4" xfId="0" applyFont="1" applyFill="1" applyBorder="1" applyAlignment="1">
      <alignment horizontal="right"/>
    </xf>
    <xf numFmtId="0" fontId="4" fillId="15" borderId="1" xfId="0" applyFont="1" applyFill="1" applyBorder="1"/>
    <xf numFmtId="0" fontId="4" fillId="15" borderId="1" xfId="0" applyFont="1" applyFill="1" applyBorder="1" applyAlignment="1">
      <alignment wrapText="1"/>
    </xf>
    <xf numFmtId="0" fontId="4" fillId="15" borderId="4" xfId="0" applyFont="1" applyFill="1" applyBorder="1" applyAlignment="1">
      <alignment horizontal="right" vertical="center"/>
    </xf>
    <xf numFmtId="0" fontId="4" fillId="15" borderId="1" xfId="0" applyFont="1" applyFill="1" applyBorder="1" applyAlignment="1">
      <alignment vertical="center"/>
    </xf>
    <xf numFmtId="0" fontId="4" fillId="15" borderId="1" xfId="0" applyFont="1" applyFill="1" applyBorder="1" applyAlignment="1">
      <alignment vertical="center" wrapText="1"/>
    </xf>
    <xf numFmtId="0" fontId="13" fillId="15" borderId="4" xfId="0" applyFont="1" applyFill="1" applyBorder="1" applyAlignment="1">
      <alignment horizontal="right"/>
    </xf>
    <xf numFmtId="0" fontId="13" fillId="15" borderId="1" xfId="0" applyFont="1" applyFill="1" applyBorder="1"/>
    <xf numFmtId="0" fontId="13" fillId="15" borderId="1" xfId="0" applyFont="1" applyFill="1" applyBorder="1" applyAlignment="1">
      <alignment wrapText="1"/>
    </xf>
    <xf numFmtId="0" fontId="4" fillId="15" borderId="4" xfId="0" applyFont="1" applyFill="1" applyBorder="1" applyAlignment="1">
      <alignment horizontal="right" indent="1"/>
    </xf>
    <xf numFmtId="0" fontId="4" fillId="15" borderId="1" xfId="0" applyFont="1" applyFill="1" applyBorder="1" applyAlignment="1">
      <alignment horizontal="left" indent="1"/>
    </xf>
    <xf numFmtId="0" fontId="4" fillId="15" borderId="1" xfId="0" applyFont="1" applyFill="1" applyBorder="1" applyAlignment="1">
      <alignment horizontal="left" wrapText="1"/>
    </xf>
    <xf numFmtId="164" fontId="4" fillId="15" borderId="8" xfId="1" applyNumberFormat="1" applyFont="1" applyFill="1" applyBorder="1"/>
    <xf numFmtId="164" fontId="4" fillId="15" borderId="1" xfId="1" applyNumberFormat="1" applyFont="1" applyFill="1" applyBorder="1"/>
    <xf numFmtId="0" fontId="4" fillId="15" borderId="2" xfId="0" applyFont="1" applyFill="1" applyBorder="1"/>
    <xf numFmtId="0" fontId="4" fillId="15" borderId="2" xfId="0" applyFont="1" applyFill="1" applyBorder="1" applyAlignment="1">
      <alignment horizontal="left" indent="1"/>
    </xf>
    <xf numFmtId="164" fontId="4" fillId="15" borderId="2" xfId="1" applyNumberFormat="1" applyFont="1" applyFill="1" applyBorder="1"/>
    <xf numFmtId="0" fontId="0" fillId="17" borderId="0" xfId="0" applyFill="1"/>
    <xf numFmtId="0" fontId="0" fillId="17" borderId="0" xfId="0" applyFill="1" applyAlignment="1">
      <alignment horizontal="center"/>
    </xf>
    <xf numFmtId="0" fontId="28" fillId="17" borderId="0" xfId="0" applyFont="1" applyFill="1"/>
    <xf numFmtId="0" fontId="0" fillId="17" borderId="0" xfId="0" applyFill="1" applyAlignment="1">
      <alignment horizontal="left" indent="3"/>
    </xf>
    <xf numFmtId="0" fontId="27" fillId="17" borderId="0" xfId="0" applyFont="1" applyFill="1" applyAlignment="1">
      <alignment horizontal="left" indent="16"/>
    </xf>
    <xf numFmtId="0" fontId="4" fillId="15" borderId="16" xfId="0" applyFont="1" applyFill="1" applyBorder="1" applyAlignment="1">
      <alignment horizontal="left"/>
    </xf>
    <xf numFmtId="0" fontId="4" fillId="15" borderId="15" xfId="0" applyFont="1" applyFill="1" applyBorder="1" applyAlignment="1">
      <alignment horizontal="right"/>
    </xf>
    <xf numFmtId="0" fontId="4" fillId="15" borderId="16" xfId="0" applyFont="1" applyFill="1" applyBorder="1"/>
    <xf numFmtId="0" fontId="4" fillId="15" borderId="16" xfId="0" applyFont="1" applyFill="1" applyBorder="1" applyAlignment="1">
      <alignment wrapText="1"/>
    </xf>
    <xf numFmtId="0" fontId="4" fillId="13" borderId="16" xfId="0" applyFont="1" applyFill="1" applyBorder="1"/>
    <xf numFmtId="0" fontId="4" fillId="9" borderId="16" xfId="0" applyFont="1" applyFill="1" applyBorder="1"/>
    <xf numFmtId="0" fontId="4" fillId="5" borderId="16" xfId="0" applyFont="1" applyFill="1" applyBorder="1"/>
    <xf numFmtId="0" fontId="4" fillId="7" borderId="16" xfId="0" applyFont="1" applyFill="1" applyBorder="1"/>
    <xf numFmtId="164" fontId="4" fillId="9" borderId="16" xfId="1" applyNumberFormat="1" applyFont="1" applyFill="1" applyBorder="1"/>
    <xf numFmtId="164" fontId="4" fillId="15" borderId="16" xfId="1" applyNumberFormat="1" applyFont="1" applyFill="1" applyBorder="1"/>
    <xf numFmtId="0" fontId="4" fillId="15" borderId="16" xfId="0" applyFont="1" applyFill="1" applyBorder="1" applyAlignment="1">
      <alignment vertical="center"/>
    </xf>
    <xf numFmtId="0" fontId="4" fillId="0" borderId="3" xfId="0" applyFont="1" applyBorder="1" applyAlignment="1">
      <alignment vertical="center" wrapText="1"/>
    </xf>
    <xf numFmtId="166" fontId="4" fillId="0" borderId="3" xfId="3" applyNumberFormat="1" applyFont="1" applyFill="1" applyBorder="1" applyAlignment="1">
      <alignment horizontal="center"/>
    </xf>
    <xf numFmtId="44" fontId="4" fillId="0" borderId="3" xfId="3" applyFont="1" applyFill="1" applyBorder="1" applyAlignment="1">
      <alignment horizontal="center"/>
    </xf>
    <xf numFmtId="166" fontId="22" fillId="0" borderId="3" xfId="3" applyNumberFormat="1" applyFont="1" applyFill="1" applyBorder="1" applyAlignment="1">
      <alignment horizontal="center"/>
    </xf>
    <xf numFmtId="0" fontId="4" fillId="0" borderId="3" xfId="0" applyFont="1" applyBorder="1" applyAlignment="1">
      <alignment wrapText="1"/>
    </xf>
    <xf numFmtId="0" fontId="4" fillId="0" borderId="3" xfId="3" applyNumberFormat="1" applyFont="1" applyFill="1" applyBorder="1" applyAlignment="1">
      <alignment horizontal="center"/>
    </xf>
    <xf numFmtId="0" fontId="22" fillId="0" borderId="3" xfId="3" applyNumberFormat="1" applyFont="1" applyFill="1" applyBorder="1" applyAlignment="1">
      <alignment horizontal="center"/>
    </xf>
    <xf numFmtId="0" fontId="9" fillId="2" borderId="5" xfId="0" applyFont="1" applyFill="1" applyBorder="1" applyAlignment="1">
      <alignment horizontal="left" vertical="center"/>
    </xf>
    <xf numFmtId="0" fontId="27" fillId="17" borderId="0" xfId="0" applyFont="1" applyFill="1" applyAlignment="1">
      <alignment horizontal="left" indent="14"/>
    </xf>
    <xf numFmtId="0" fontId="27" fillId="17" borderId="0" xfId="0" applyFont="1" applyFill="1" applyAlignment="1">
      <alignment horizontal="left" indent="13"/>
    </xf>
    <xf numFmtId="0" fontId="27" fillId="17" borderId="0" xfId="0" applyFont="1" applyFill="1" applyAlignment="1">
      <alignment horizontal="left" indent="5"/>
    </xf>
    <xf numFmtId="0" fontId="27" fillId="17" borderId="0" xfId="0" applyFont="1" applyFill="1" applyAlignment="1">
      <alignment horizontal="left" indent="4"/>
    </xf>
    <xf numFmtId="0" fontId="27" fillId="17" borderId="0" xfId="0" applyFont="1" applyFill="1" applyAlignment="1">
      <alignment horizontal="left" indent="1"/>
    </xf>
    <xf numFmtId="0" fontId="27" fillId="17" borderId="0" xfId="0" applyFont="1" applyFill="1" applyAlignment="1">
      <alignment horizontal="left" indent="22"/>
    </xf>
    <xf numFmtId="0" fontId="27" fillId="17" borderId="0" xfId="0" applyFont="1" applyFill="1" applyAlignment="1">
      <alignment horizontal="left" indent="26"/>
    </xf>
    <xf numFmtId="0" fontId="4" fillId="9" borderId="0" xfId="0" applyFont="1" applyFill="1" applyAlignment="1">
      <alignment vertical="center"/>
    </xf>
    <xf numFmtId="0" fontId="4" fillId="2" borderId="5" xfId="0" applyFont="1" applyFill="1" applyBorder="1" applyAlignment="1">
      <alignment horizontal="left" vertical="center"/>
    </xf>
    <xf numFmtId="0" fontId="4" fillId="5" borderId="0" xfId="0" applyFont="1" applyFill="1" applyAlignment="1">
      <alignment vertical="center"/>
    </xf>
    <xf numFmtId="0" fontId="9" fillId="0" borderId="0" xfId="0" applyFont="1" applyAlignment="1">
      <alignment vertical="center"/>
    </xf>
    <xf numFmtId="0" fontId="4" fillId="0" borderId="0" xfId="0" applyFont="1" applyAlignment="1">
      <alignment horizontal="left" vertical="center" indent="2"/>
    </xf>
    <xf numFmtId="0" fontId="11" fillId="0" borderId="0" xfId="0" applyFont="1"/>
    <xf numFmtId="0" fontId="8" fillId="0" borderId="0" xfId="0" applyFont="1" applyAlignment="1">
      <alignment horizontal="left" indent="3"/>
    </xf>
    <xf numFmtId="0" fontId="29" fillId="0" borderId="0" xfId="0" applyFont="1" applyAlignment="1">
      <alignment horizontal="left" vertical="center" indent="3"/>
    </xf>
    <xf numFmtId="0" fontId="30" fillId="0" borderId="0" xfId="0" applyFont="1"/>
    <xf numFmtId="0" fontId="4" fillId="0" borderId="0" xfId="0" applyFont="1" applyAlignment="1">
      <alignment vertical="center" wrapText="1"/>
    </xf>
    <xf numFmtId="0" fontId="4" fillId="9" borderId="4" xfId="0" applyFont="1" applyFill="1" applyBorder="1" applyAlignment="1">
      <alignment vertical="center"/>
    </xf>
    <xf numFmtId="166" fontId="4" fillId="9" borderId="1" xfId="3" applyNumberFormat="1" applyFont="1" applyFill="1" applyBorder="1" applyAlignment="1">
      <alignment vertical="center"/>
    </xf>
    <xf numFmtId="166" fontId="0" fillId="9" borderId="0" xfId="0" applyNumberFormat="1" applyFill="1"/>
    <xf numFmtId="165" fontId="4" fillId="9" borderId="3" xfId="3" applyNumberFormat="1" applyFont="1" applyFill="1" applyBorder="1" applyAlignment="1">
      <alignment horizontal="center"/>
    </xf>
    <xf numFmtId="9" fontId="2" fillId="0" borderId="0" xfId="4" applyFont="1"/>
    <xf numFmtId="9" fontId="2" fillId="0" borderId="0" xfId="0" applyNumberFormat="1" applyFont="1"/>
    <xf numFmtId="0" fontId="8" fillId="0" borderId="0" xfId="5" applyNumberFormat="1" applyFont="1" applyFill="1" applyBorder="1" applyAlignment="1" applyProtection="1">
      <alignment horizontal="left" vertical="center" wrapText="1"/>
      <protection hidden="1"/>
    </xf>
    <xf numFmtId="0" fontId="26" fillId="0" borderId="0" xfId="0" applyFont="1" applyAlignment="1">
      <alignment horizontal="left" wrapText="1"/>
    </xf>
    <xf numFmtId="9" fontId="4" fillId="9" borderId="2" xfId="4" applyFont="1" applyFill="1" applyBorder="1" applyAlignment="1">
      <alignment horizontal="center"/>
    </xf>
    <xf numFmtId="9" fontId="4" fillId="9" borderId="4" xfId="4" applyFont="1" applyFill="1" applyBorder="1" applyAlignment="1">
      <alignment horizont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3" borderId="1" xfId="0" applyFont="1" applyFill="1" applyBorder="1" applyAlignment="1">
      <alignment horizontal="center"/>
    </xf>
    <xf numFmtId="0" fontId="9" fillId="4" borderId="2" xfId="0" applyFont="1" applyFill="1" applyBorder="1" applyAlignment="1">
      <alignment horizontal="left"/>
    </xf>
    <xf numFmtId="0" fontId="9" fillId="4" borderId="3" xfId="0" applyFont="1" applyFill="1" applyBorder="1" applyAlignment="1">
      <alignment horizontal="left"/>
    </xf>
    <xf numFmtId="0" fontId="9" fillId="4" borderId="4" xfId="0" applyFont="1" applyFill="1" applyBorder="1" applyAlignment="1">
      <alignment horizontal="left"/>
    </xf>
    <xf numFmtId="0" fontId="9" fillId="4" borderId="9" xfId="0" applyFont="1" applyFill="1" applyBorder="1" applyAlignment="1">
      <alignment horizontal="left"/>
    </xf>
    <xf numFmtId="0" fontId="9" fillId="4" borderId="10" xfId="0" applyFont="1" applyFill="1" applyBorder="1" applyAlignment="1">
      <alignment horizontal="left"/>
    </xf>
    <xf numFmtId="0" fontId="9" fillId="4" borderId="7" xfId="0" applyFont="1" applyFill="1" applyBorder="1" applyAlignment="1">
      <alignment horizontal="left"/>
    </xf>
    <xf numFmtId="0" fontId="5" fillId="3" borderId="9" xfId="0" applyFont="1" applyFill="1" applyBorder="1" applyAlignment="1">
      <alignment horizontal="center" wrapText="1"/>
    </xf>
    <xf numFmtId="0" fontId="5" fillId="3" borderId="7" xfId="0" applyFont="1" applyFill="1" applyBorder="1" applyAlignment="1">
      <alignment horizontal="center" wrapText="1"/>
    </xf>
  </cellXfs>
  <cellStyles count="7">
    <cellStyle name="Comma" xfId="1" builtinId="3"/>
    <cellStyle name="Comma 2" xfId="5" xr:uid="{D1113C66-44CB-4FFF-8126-414879BE00BC}"/>
    <cellStyle name="Currency" xfId="3" builtinId="4"/>
    <cellStyle name="Currency 2" xfId="6" xr:uid="{76225D42-E487-4E78-84DE-017F57A25C00}"/>
    <cellStyle name="Hyperlink" xfId="2" builtinId="8"/>
    <cellStyle name="Normal" xfId="0" builtinId="0"/>
    <cellStyle name="Percent" xfId="4" builtinId="5"/>
  </cellStyles>
  <dxfs count="35">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_-* #,##0_-;\-* #,##0_-;_-* &quot;-&quot;??_-;_-@_-"/>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2"/>
        </patternFill>
      </fill>
      <alignment horizontal="right" textRotation="0" wrapTex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0070C0"/>
        </patternFill>
      </fill>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6579F804-3547-41BB-A028-AC199ADBA1EA}"/>
  </tableStyles>
  <colors>
    <mruColors>
      <color rgb="FFFF7C80"/>
      <color rgb="FFFFE1FF"/>
      <color rgb="FFFFCCFF"/>
      <color rgb="FF00BDF2"/>
      <color rgb="FF0078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76</xdr:row>
      <xdr:rowOff>0</xdr:rowOff>
    </xdr:from>
    <xdr:to>
      <xdr:col>4</xdr:col>
      <xdr:colOff>257747</xdr:colOff>
      <xdr:row>84</xdr:row>
      <xdr:rowOff>143076</xdr:rowOff>
    </xdr:to>
    <xdr:pic>
      <xdr:nvPicPr>
        <xdr:cNvPr id="3" name="Picture 2">
          <a:extLst>
            <a:ext uri="{FF2B5EF4-FFF2-40B4-BE49-F238E27FC236}">
              <a16:creationId xmlns:a16="http://schemas.microsoft.com/office/drawing/2014/main" id="{EE8C61DE-C264-9303-BF66-1924AE2FBD09}"/>
            </a:ext>
          </a:extLst>
        </xdr:cNvPr>
        <xdr:cNvPicPr>
          <a:picLocks noChangeAspect="1"/>
        </xdr:cNvPicPr>
      </xdr:nvPicPr>
      <xdr:blipFill>
        <a:blip xmlns:r="http://schemas.openxmlformats.org/officeDocument/2006/relationships" r:embed="rId1"/>
        <a:stretch>
          <a:fillRect/>
        </a:stretch>
      </xdr:blipFill>
      <xdr:spPr>
        <a:xfrm>
          <a:off x="2428875" y="16011525"/>
          <a:ext cx="4096322" cy="1438476"/>
        </a:xfrm>
        <a:prstGeom prst="rect">
          <a:avLst/>
        </a:prstGeom>
      </xdr:spPr>
    </xdr:pic>
    <xdr:clientData/>
  </xdr:twoCellAnchor>
  <xdr:twoCellAnchor editAs="oneCell">
    <xdr:from>
      <xdr:col>1</xdr:col>
      <xdr:colOff>504825</xdr:colOff>
      <xdr:row>30</xdr:row>
      <xdr:rowOff>28575</xdr:rowOff>
    </xdr:from>
    <xdr:to>
      <xdr:col>2</xdr:col>
      <xdr:colOff>847995</xdr:colOff>
      <xdr:row>32</xdr:row>
      <xdr:rowOff>9578</xdr:rowOff>
    </xdr:to>
    <xdr:pic>
      <xdr:nvPicPr>
        <xdr:cNvPr id="4" name="Picture 3">
          <a:extLst>
            <a:ext uri="{FF2B5EF4-FFF2-40B4-BE49-F238E27FC236}">
              <a16:creationId xmlns:a16="http://schemas.microsoft.com/office/drawing/2014/main" id="{27ADA7D2-0AF2-4417-07A8-41B6D8BEF808}"/>
            </a:ext>
          </a:extLst>
        </xdr:cNvPr>
        <xdr:cNvPicPr>
          <a:picLocks noChangeAspect="1"/>
        </xdr:cNvPicPr>
      </xdr:nvPicPr>
      <xdr:blipFill rotWithShape="1">
        <a:blip xmlns:r="http://schemas.openxmlformats.org/officeDocument/2006/relationships" r:embed="rId2"/>
        <a:srcRect t="19998"/>
        <a:stretch/>
      </xdr:blipFill>
      <xdr:spPr>
        <a:xfrm>
          <a:off x="1343025" y="14601825"/>
          <a:ext cx="1933845" cy="304853"/>
        </a:xfrm>
        <a:prstGeom prst="rect">
          <a:avLst/>
        </a:prstGeom>
      </xdr:spPr>
    </xdr:pic>
    <xdr:clientData/>
  </xdr:twoCellAnchor>
  <xdr:twoCellAnchor editAs="oneCell">
    <xdr:from>
      <xdr:col>1</xdr:col>
      <xdr:colOff>457200</xdr:colOff>
      <xdr:row>34</xdr:row>
      <xdr:rowOff>0</xdr:rowOff>
    </xdr:from>
    <xdr:to>
      <xdr:col>3</xdr:col>
      <xdr:colOff>410153</xdr:colOff>
      <xdr:row>36</xdr:row>
      <xdr:rowOff>9525</xdr:rowOff>
    </xdr:to>
    <xdr:pic>
      <xdr:nvPicPr>
        <xdr:cNvPr id="5" name="Picture 4">
          <a:extLst>
            <a:ext uri="{FF2B5EF4-FFF2-40B4-BE49-F238E27FC236}">
              <a16:creationId xmlns:a16="http://schemas.microsoft.com/office/drawing/2014/main" id="{2D081532-39BB-E250-47CC-7AF9B459D8F3}"/>
            </a:ext>
          </a:extLst>
        </xdr:cNvPr>
        <xdr:cNvPicPr>
          <a:picLocks noChangeAspect="1"/>
        </xdr:cNvPicPr>
      </xdr:nvPicPr>
      <xdr:blipFill rotWithShape="1">
        <a:blip xmlns:r="http://schemas.openxmlformats.org/officeDocument/2006/relationships" r:embed="rId3"/>
        <a:srcRect b="25542"/>
        <a:stretch/>
      </xdr:blipFill>
      <xdr:spPr>
        <a:xfrm>
          <a:off x="1295400" y="15582900"/>
          <a:ext cx="4143953" cy="333375"/>
        </a:xfrm>
        <a:prstGeom prst="rect">
          <a:avLst/>
        </a:prstGeom>
      </xdr:spPr>
    </xdr:pic>
    <xdr:clientData/>
  </xdr:twoCellAnchor>
  <xdr:twoCellAnchor editAs="oneCell">
    <xdr:from>
      <xdr:col>1</xdr:col>
      <xdr:colOff>457200</xdr:colOff>
      <xdr:row>38</xdr:row>
      <xdr:rowOff>57150</xdr:rowOff>
    </xdr:from>
    <xdr:to>
      <xdr:col>2</xdr:col>
      <xdr:colOff>1876845</xdr:colOff>
      <xdr:row>40</xdr:row>
      <xdr:rowOff>47669</xdr:rowOff>
    </xdr:to>
    <xdr:pic>
      <xdr:nvPicPr>
        <xdr:cNvPr id="6" name="Picture 5">
          <a:extLst>
            <a:ext uri="{FF2B5EF4-FFF2-40B4-BE49-F238E27FC236}">
              <a16:creationId xmlns:a16="http://schemas.microsoft.com/office/drawing/2014/main" id="{1F996725-90F4-44E7-CA52-1BF1FE7A45D8}"/>
            </a:ext>
          </a:extLst>
        </xdr:cNvPr>
        <xdr:cNvPicPr>
          <a:picLocks noChangeAspect="1"/>
        </xdr:cNvPicPr>
      </xdr:nvPicPr>
      <xdr:blipFill>
        <a:blip xmlns:r="http://schemas.openxmlformats.org/officeDocument/2006/relationships" r:embed="rId4"/>
        <a:stretch>
          <a:fillRect/>
        </a:stretch>
      </xdr:blipFill>
      <xdr:spPr>
        <a:xfrm>
          <a:off x="1295400" y="16249650"/>
          <a:ext cx="3010320" cy="314369"/>
        </a:xfrm>
        <a:prstGeom prst="rect">
          <a:avLst/>
        </a:prstGeom>
      </xdr:spPr>
    </xdr:pic>
    <xdr:clientData/>
  </xdr:twoCellAnchor>
  <xdr:twoCellAnchor editAs="oneCell">
    <xdr:from>
      <xdr:col>2</xdr:col>
      <xdr:colOff>1381125</xdr:colOff>
      <xdr:row>20</xdr:row>
      <xdr:rowOff>123825</xdr:rowOff>
    </xdr:from>
    <xdr:to>
      <xdr:col>2</xdr:col>
      <xdr:colOff>2591809</xdr:colOff>
      <xdr:row>25</xdr:row>
      <xdr:rowOff>57150</xdr:rowOff>
    </xdr:to>
    <xdr:pic>
      <xdr:nvPicPr>
        <xdr:cNvPr id="7" name="Picture 6">
          <a:extLst>
            <a:ext uri="{FF2B5EF4-FFF2-40B4-BE49-F238E27FC236}">
              <a16:creationId xmlns:a16="http://schemas.microsoft.com/office/drawing/2014/main" id="{BB998CA4-842D-12B6-407B-81C538307401}"/>
            </a:ext>
          </a:extLst>
        </xdr:cNvPr>
        <xdr:cNvPicPr>
          <a:picLocks noChangeAspect="1"/>
        </xdr:cNvPicPr>
      </xdr:nvPicPr>
      <xdr:blipFill rotWithShape="1">
        <a:blip xmlns:r="http://schemas.openxmlformats.org/officeDocument/2006/relationships" r:embed="rId5"/>
        <a:srcRect l="48616" t="9998" b="55564"/>
        <a:stretch/>
      </xdr:blipFill>
      <xdr:spPr>
        <a:xfrm>
          <a:off x="3810000" y="13001625"/>
          <a:ext cx="1210684" cy="742950"/>
        </a:xfrm>
        <a:prstGeom prst="rect">
          <a:avLst/>
        </a:prstGeom>
      </xdr:spPr>
    </xdr:pic>
    <xdr:clientData/>
  </xdr:twoCellAnchor>
  <xdr:twoCellAnchor editAs="oneCell">
    <xdr:from>
      <xdr:col>1</xdr:col>
      <xdr:colOff>1400175</xdr:colOff>
      <xdr:row>20</xdr:row>
      <xdr:rowOff>123825</xdr:rowOff>
    </xdr:from>
    <xdr:to>
      <xdr:col>2</xdr:col>
      <xdr:colOff>1000291</xdr:colOff>
      <xdr:row>25</xdr:row>
      <xdr:rowOff>38100</xdr:rowOff>
    </xdr:to>
    <xdr:pic>
      <xdr:nvPicPr>
        <xdr:cNvPr id="8" name="Picture 7">
          <a:extLst>
            <a:ext uri="{FF2B5EF4-FFF2-40B4-BE49-F238E27FC236}">
              <a16:creationId xmlns:a16="http://schemas.microsoft.com/office/drawing/2014/main" id="{A0CDEDA0-9505-F2A0-071A-788E64ECEE04}"/>
            </a:ext>
          </a:extLst>
        </xdr:cNvPr>
        <xdr:cNvPicPr>
          <a:picLocks noChangeAspect="1"/>
        </xdr:cNvPicPr>
      </xdr:nvPicPr>
      <xdr:blipFill rotWithShape="1">
        <a:blip xmlns:r="http://schemas.openxmlformats.org/officeDocument/2006/relationships" r:embed="rId6"/>
        <a:srcRect b="53946"/>
        <a:stretch/>
      </xdr:blipFill>
      <xdr:spPr>
        <a:xfrm>
          <a:off x="2238375" y="13001625"/>
          <a:ext cx="1190791" cy="723900"/>
        </a:xfrm>
        <a:prstGeom prst="rect">
          <a:avLst/>
        </a:prstGeom>
      </xdr:spPr>
    </xdr:pic>
    <xdr:clientData/>
  </xdr:twoCellAnchor>
  <xdr:twoCellAnchor editAs="oneCell">
    <xdr:from>
      <xdr:col>1</xdr:col>
      <xdr:colOff>438150</xdr:colOff>
      <xdr:row>42</xdr:row>
      <xdr:rowOff>114300</xdr:rowOff>
    </xdr:from>
    <xdr:to>
      <xdr:col>2</xdr:col>
      <xdr:colOff>1181426</xdr:colOff>
      <xdr:row>44</xdr:row>
      <xdr:rowOff>47661</xdr:rowOff>
    </xdr:to>
    <xdr:pic>
      <xdr:nvPicPr>
        <xdr:cNvPr id="9" name="Picture 8">
          <a:extLst>
            <a:ext uri="{FF2B5EF4-FFF2-40B4-BE49-F238E27FC236}">
              <a16:creationId xmlns:a16="http://schemas.microsoft.com/office/drawing/2014/main" id="{F22929FA-0B4C-EA41-9358-E26D2BF7FF84}"/>
            </a:ext>
          </a:extLst>
        </xdr:cNvPr>
        <xdr:cNvPicPr>
          <a:picLocks noChangeAspect="1"/>
        </xdr:cNvPicPr>
      </xdr:nvPicPr>
      <xdr:blipFill>
        <a:blip xmlns:r="http://schemas.openxmlformats.org/officeDocument/2006/relationships" r:embed="rId7"/>
        <a:stretch>
          <a:fillRect/>
        </a:stretch>
      </xdr:blipFill>
      <xdr:spPr>
        <a:xfrm>
          <a:off x="1276350" y="16630650"/>
          <a:ext cx="2333951" cy="257211"/>
        </a:xfrm>
        <a:prstGeom prst="rect">
          <a:avLst/>
        </a:prstGeom>
      </xdr:spPr>
    </xdr:pic>
    <xdr:clientData/>
  </xdr:twoCellAnchor>
  <xdr:twoCellAnchor>
    <xdr:from>
      <xdr:col>0</xdr:col>
      <xdr:colOff>60960</xdr:colOff>
      <xdr:row>0</xdr:row>
      <xdr:rowOff>266700</xdr:rowOff>
    </xdr:from>
    <xdr:to>
      <xdr:col>2</xdr:col>
      <xdr:colOff>899160</xdr:colOff>
      <xdr:row>4</xdr:row>
      <xdr:rowOff>3810</xdr:rowOff>
    </xdr:to>
    <xdr:pic>
      <xdr:nvPicPr>
        <xdr:cNvPr id="11" name="Picture 1">
          <a:extLst>
            <a:ext uri="{FF2B5EF4-FFF2-40B4-BE49-F238E27FC236}">
              <a16:creationId xmlns:a16="http://schemas.microsoft.com/office/drawing/2014/main" id="{AD29B2EC-521B-4F22-A962-4FA3D287FB3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960" y="266700"/>
          <a:ext cx="3268980" cy="89535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266700</xdr:rowOff>
    </xdr:from>
    <xdr:to>
      <xdr:col>1</xdr:col>
      <xdr:colOff>2076450</xdr:colOff>
      <xdr:row>4</xdr:row>
      <xdr:rowOff>9525</xdr:rowOff>
    </xdr:to>
    <xdr:pic>
      <xdr:nvPicPr>
        <xdr:cNvPr id="3" name="Picture 1">
          <a:extLst>
            <a:ext uri="{FF2B5EF4-FFF2-40B4-BE49-F238E27FC236}">
              <a16:creationId xmlns:a16="http://schemas.microsoft.com/office/drawing/2014/main" id="{6F40AE86-E664-498D-8CDF-6B4F259C86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66700"/>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276225</xdr:rowOff>
    </xdr:from>
    <xdr:to>
      <xdr:col>3</xdr:col>
      <xdr:colOff>285750</xdr:colOff>
      <xdr:row>4</xdr:row>
      <xdr:rowOff>19050</xdr:rowOff>
    </xdr:to>
    <xdr:pic>
      <xdr:nvPicPr>
        <xdr:cNvPr id="2" name="Picture 1">
          <a:extLst>
            <a:ext uri="{FF2B5EF4-FFF2-40B4-BE49-F238E27FC236}">
              <a16:creationId xmlns:a16="http://schemas.microsoft.com/office/drawing/2014/main" id="{4B9662E7-CE63-4684-A0B8-8ECEF3BFD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76225"/>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247650</xdr:rowOff>
    </xdr:from>
    <xdr:to>
      <xdr:col>2</xdr:col>
      <xdr:colOff>1647825</xdr:colOff>
      <xdr:row>3</xdr:row>
      <xdr:rowOff>276225</xdr:rowOff>
    </xdr:to>
    <xdr:pic>
      <xdr:nvPicPr>
        <xdr:cNvPr id="2" name="Picture 1">
          <a:extLst>
            <a:ext uri="{FF2B5EF4-FFF2-40B4-BE49-F238E27FC236}">
              <a16:creationId xmlns:a16="http://schemas.microsoft.com/office/drawing/2014/main" id="{B024B1C3-CCDA-4A66-88CF-1383B082A8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47650"/>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371475</xdr:colOff>
      <xdr:row>0</xdr:row>
      <xdr:rowOff>247650</xdr:rowOff>
    </xdr:from>
    <xdr:to>
      <xdr:col>5</xdr:col>
      <xdr:colOff>200025</xdr:colOff>
      <xdr:row>3</xdr:row>
      <xdr:rowOff>276225</xdr:rowOff>
    </xdr:to>
    <xdr:pic>
      <xdr:nvPicPr>
        <xdr:cNvPr id="2" name="Picture 1">
          <a:extLst>
            <a:ext uri="{FF2B5EF4-FFF2-40B4-BE49-F238E27FC236}">
              <a16:creationId xmlns:a16="http://schemas.microsoft.com/office/drawing/2014/main" id="{FCA5A7A6-3992-4C61-9301-C1A27399A2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247650"/>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238125</xdr:colOff>
      <xdr:row>4</xdr:row>
      <xdr:rowOff>28575</xdr:rowOff>
    </xdr:to>
    <xdr:pic>
      <xdr:nvPicPr>
        <xdr:cNvPr id="2" name="Picture 1">
          <a:extLst>
            <a:ext uri="{FF2B5EF4-FFF2-40B4-BE49-F238E27FC236}">
              <a16:creationId xmlns:a16="http://schemas.microsoft.com/office/drawing/2014/main" id="{10380A01-2194-4CA2-B5DC-3DBB2A0250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285750"/>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0</xdr:row>
      <xdr:rowOff>266700</xdr:rowOff>
    </xdr:from>
    <xdr:to>
      <xdr:col>3</xdr:col>
      <xdr:colOff>1057275</xdr:colOff>
      <xdr:row>4</xdr:row>
      <xdr:rowOff>9525</xdr:rowOff>
    </xdr:to>
    <xdr:pic>
      <xdr:nvPicPr>
        <xdr:cNvPr id="2" name="Picture 1">
          <a:extLst>
            <a:ext uri="{FF2B5EF4-FFF2-40B4-BE49-F238E27FC236}">
              <a16:creationId xmlns:a16="http://schemas.microsoft.com/office/drawing/2014/main" id="{6139AF70-C234-4E54-9FB3-3CA4619383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66700"/>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276225</xdr:rowOff>
    </xdr:from>
    <xdr:to>
      <xdr:col>3</xdr:col>
      <xdr:colOff>1123950</xdr:colOff>
      <xdr:row>4</xdr:row>
      <xdr:rowOff>19050</xdr:rowOff>
    </xdr:to>
    <xdr:pic>
      <xdr:nvPicPr>
        <xdr:cNvPr id="2" name="Picture 1">
          <a:extLst>
            <a:ext uri="{FF2B5EF4-FFF2-40B4-BE49-F238E27FC236}">
              <a16:creationId xmlns:a16="http://schemas.microsoft.com/office/drawing/2014/main" id="{5920BAC9-972C-4F81-AF63-EC20E6988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76225"/>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342900</xdr:colOff>
      <xdr:row>0</xdr:row>
      <xdr:rowOff>228600</xdr:rowOff>
    </xdr:from>
    <xdr:to>
      <xdr:col>2</xdr:col>
      <xdr:colOff>104775</xdr:colOff>
      <xdr:row>3</xdr:row>
      <xdr:rowOff>257175</xdr:rowOff>
    </xdr:to>
    <xdr:pic>
      <xdr:nvPicPr>
        <xdr:cNvPr id="2" name="Picture 1">
          <a:extLst>
            <a:ext uri="{FF2B5EF4-FFF2-40B4-BE49-F238E27FC236}">
              <a16:creationId xmlns:a16="http://schemas.microsoft.com/office/drawing/2014/main" id="{7D859226-D555-4452-B8EC-482EF4874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28600"/>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0</xdr:row>
      <xdr:rowOff>238125</xdr:rowOff>
    </xdr:from>
    <xdr:to>
      <xdr:col>3</xdr:col>
      <xdr:colOff>228600</xdr:colOff>
      <xdr:row>3</xdr:row>
      <xdr:rowOff>266700</xdr:rowOff>
    </xdr:to>
    <xdr:pic>
      <xdr:nvPicPr>
        <xdr:cNvPr id="2" name="Picture 1">
          <a:extLst>
            <a:ext uri="{FF2B5EF4-FFF2-40B4-BE49-F238E27FC236}">
              <a16:creationId xmlns:a16="http://schemas.microsoft.com/office/drawing/2014/main" id="{01E553A3-103A-4296-889A-D5D509F6DA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38125"/>
          <a:ext cx="3267075" cy="885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335556-6DF6-4866-BDCC-F2BB416BF1EF}">
    <nsvFilter filterId="{54AD9DD6-B78B-42A3-A6E1-B04A9034ACE9}" ref="A11:S131" tableId="6"/>
  </namedSheetView>
</namedSheetViews>
</file>

<file path=xl/persons/person.xml><?xml version="1.0" encoding="utf-8"?>
<personList xmlns="http://schemas.microsoft.com/office/spreadsheetml/2018/threadedcomments" xmlns:x="http://schemas.openxmlformats.org/spreadsheetml/2006/main">
  <person displayName="Hilary Boyes" id="{DF047D5C-77E2-4D7F-843A-AB0064854A69}" userId="S::hilaryb@sprep.org::30812d76-8322-41a8-b3d2-0ec37c806be0" providerId="AD"/>
  <person displayName="Conor Mackenzie" id="{EC54FDF6-0922-49AC-8A14-4330579CE701}" userId="S::Conor.Mackenzie@mraconsulting.com.au::dfc9b6fc-7525-4000-978d-231fe92ab42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AD9DD6-B78B-42A3-A6E1-B04A9034ACE9}" name="Table6" displayName="Table6" ref="A11:S131" totalsRowShown="0" headerRowDxfId="34" dataDxfId="32" headerRowBorderDxfId="33" tableBorderDxfId="31" totalsRowBorderDxfId="30">
  <autoFilter ref="A11:S131" xr:uid="{54AD9DD6-B78B-42A3-A6E1-B04A9034ACE9}"/>
  <tableColumns count="19">
    <tableColumn id="2" xr3:uid="{5A46B424-FA3A-40CE-B120-5D9D74892839}" name="HS6_COD" dataDxfId="29">
      <calculatedColumnFormula>'Customs raw'!B12</calculatedColumnFormula>
    </tableColumn>
    <tableColumn id="1" xr3:uid="{68BEC85B-EE30-40FC-B180-4037B51AF0B1}" name="HS Heading" dataDxfId="28">
      <calculatedColumnFormula>ROUNDDOWN(A12/10000,2)</calculatedColumnFormula>
    </tableColumn>
    <tableColumn id="17" xr3:uid="{667CB37A-9E6D-4F99-BE37-9518C4EE1351}" name="HS Heading Description" dataDxfId="27">
      <calculatedColumnFormula>VLOOKUP(B12,'HS Heading Index'!$A$7:$B$29,2,FALSE)</calculatedColumnFormula>
    </tableColumn>
    <tableColumn id="5" xr3:uid="{AE6644FE-CBFC-45C2-B0E4-FDFBE7914D58}" name="HS8 Description" dataDxfId="26"/>
    <tableColumn id="4" xr3:uid="{8057C4F2-9AEC-4372-AD71-69E3FB55636C}" name="HS8" dataDxfId="25">
      <calculatedColumnFormula>'Customs raw'!C12</calculatedColumnFormula>
    </tableColumn>
    <tableColumn id="19" xr3:uid="{2A582379-7C78-486A-9093-7A46D9449EE4}" name="HS8 Description2" dataDxfId="24">
      <calculatedColumnFormula>'Customs raw'!E12</calculatedColumnFormula>
    </tableColumn>
    <tableColumn id="6" xr3:uid="{78E13C06-D366-4505-B874-943EC71604FB}" name="HS10" dataDxfId="23"/>
    <tableColumn id="7" xr3:uid="{2ACF71D2-6EFD-4359-B134-A8D0C970D781}" name="HS10 Description" dataDxfId="22"/>
    <tableColumn id="3" xr3:uid="{28920749-70A3-445A-93C3-9D5D2E53FAAC}" name="HS Concatenate" dataDxfId="21">
      <calculatedColumnFormula>CONCATENATE(Table6[[#This Row],[HS6_COD]],Table6[[#This Row],[HS8]],Table6[[#This Row],[HS10]])</calculatedColumnFormula>
    </tableColumn>
    <tableColumn id="8" xr3:uid="{1712A74D-3628-4FB1-B8A7-7A69CE8CB514}" name="Included?" dataDxfId="20"/>
    <tableColumn id="9" xr3:uid="{AC8859EF-4E72-408B-9D0B-3BCF6B5F7DBF}" name="Corresponding Scheme Item" dataDxfId="19"/>
    <tableColumn id="10" xr3:uid="{7952FB9E-8C5E-4D67-81F1-C620A0F89512}" name="UNIT" dataDxfId="18">
      <calculatedColumnFormula>'Customs raw'!F12</calculatedColumnFormula>
    </tableColumn>
    <tableColumn id="11" xr3:uid="{9DB78B7C-9EF1-4282-9E5E-58936C270FE5}" name="CID" dataDxfId="17"/>
    <tableColumn id="12" xr3:uid="{CC57F296-123B-4FE7-AFB6-85E370E5229E}" name="NCT" dataDxfId="16"/>
    <tableColumn id="13" xr3:uid="{069C8892-BD65-4508-8DBC-7E0A39611DBF}" name="CED" dataDxfId="15"/>
    <tableColumn id="14" xr3:uid="{501A2637-742C-464E-A210-73B762415E14}" name="PCT" dataDxfId="14"/>
    <tableColumn id="15" xr3:uid="{3E19C747-F9D1-4E2F-A316-CC883A34E032}" name="PCR" dataDxfId="13"/>
    <tableColumn id="16" xr3:uid="{DC23E4AF-CC6A-42FB-9C60-DE7DEE42F12E}" name="Quantity (kg)" dataDxfId="12" dataCellStyle="Comma">
      <calculatedColumnFormula>VLOOKUP(Table6[[#This Row],[HS Concatenate]],'Customs raw'!$A$11:$N$305,12,FALSE)</calculatedColumnFormula>
    </tableColumn>
    <tableColumn id="20" xr3:uid="{0967C010-CC5C-4F04-886B-AFDCDC5FF14B}" name="Quantity (kg)2" dataDxfId="11">
      <calculatedColumnFormula>'Customs raw'!L12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 dT="2025-04-03T20:29:32.29" personId="{DF047D5C-77E2-4D7F-843A-AB0064854A69}" id="{F3EA4146-3B6F-4FA9-B167-6494744BF655}">
    <text>Select if seek to include item in scheme for purpose of this calculation</text>
  </threadedComment>
  <threadedComment ref="D10" dT="2025-04-03T20:30:38.86" personId="{DF047D5C-77E2-4D7F-843A-AB0064854A69}" id="{ABA6C5E3-FE14-45F7-AA08-F7C2D9834753}">
    <text>Indicate if the item is pre-processed and exported for recycling (or reused/reprocessed in country)</text>
  </threadedComment>
  <threadedComment ref="E10" dT="2025-04-03T20:32:01.99" personId="{DF047D5C-77E2-4D7F-843A-AB0064854A69}" id="{06E4EBF2-14AA-4F5B-B9AA-DD97DF8B11DC}">
    <text>Estimate the recovery rate (items imported v collected) you expect to achieve for each item included in the scheme (general examples are provided as a starting point)</text>
  </threadedComment>
  <threadedComment ref="G10" dT="2025-04-03T06:03:01.90" personId="{DF047D5C-77E2-4D7F-843A-AB0064854A69}" id="{4C560DBB-921A-4B19-B82C-50E1865BFE9A}">
    <text>Select if items is classified as “hazardous” for overseas shipping (i.e., requiring extra shipping documentation)</text>
  </threadedComment>
  <threadedComment ref="H10" dT="2025-04-03T20:32:58.72" personId="{DF047D5C-77E2-4D7F-843A-AB0064854A69}" id="{52B57451-2AD4-4CC7-B6D3-FFF3C463A2E0}">
    <text>Indicate if the scheme will provide for collection of items from outer islands/remote communities</text>
  </threadedComment>
  <threadedComment ref="I10" dT="2025-04-03T06:07:03.74" personId="{DF047D5C-77E2-4D7F-843A-AB0064854A69}" id="{CB2FE1B6-EE39-4F6A-B3FF-2F842D99B549}">
    <text>Indicate the Deposit value  (what community will be refunded when dropping off their items - calculated from consultation and market research) 
What value would motivate communities to return item to a depot?</text>
  </threadedComment>
  <threadedComment ref="B23" dT="2025-04-03T05:37:07.84" personId="{DF047D5C-77E2-4D7F-843A-AB0064854A69}" id="{CC60989B-ECEB-49A7-8120-8ADB4C1E21DC}">
    <text xml:space="preserve">Add in other items seek to include in scheme </text>
  </threadedComment>
  <threadedComment ref="B24" dT="2025-04-03T05:37:07.84" personId="{DF047D5C-77E2-4D7F-843A-AB0064854A69}" id="{E5A0F78C-C65D-4ED3-866F-F75857A6F0EE}">
    <text xml:space="preserve">Add in other items seek to include in scheme </text>
  </threadedComment>
  <threadedComment ref="B25" dT="2025-04-03T05:37:07.84" personId="{DF047D5C-77E2-4D7F-843A-AB0064854A69}" id="{5CA7F402-8855-4843-A00E-BDAF9C881D3D}">
    <text xml:space="preserve">Add in other items seek to include in scheme </text>
  </threadedComment>
  <threadedComment ref="B26" dT="2025-04-03T05:37:07.84" personId="{DF047D5C-77E2-4D7F-843A-AB0064854A69}" id="{6B0E6A69-60F4-4B4A-8111-82B16A43E2EC}">
    <text xml:space="preserve">Add in other items seek to include in scheme </text>
  </threadedComment>
  <threadedComment ref="B51" dT="2025-04-09T04:19:21.82" personId="{DF047D5C-77E2-4D7F-843A-AB0064854A69}" id="{105CACEB-93BB-442E-B82E-A1CE06FC715F}">
    <text>site inspection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H17" dT="2024-07-24T00:29:45.08" personId="{EC54FDF6-0922-49AC-8A14-4330579CE701}" id="{5594E023-F7EA-4824-8532-B5CCF4882714}">
    <text>MRA - not from ASYCUDA</text>
  </threadedComment>
  <threadedComment ref="H18" dT="2024-07-24T00:29:58.55" personId="{EC54FDF6-0922-49AC-8A14-4330579CE701}" id="{405C55F1-DB1F-456C-9E2F-76D6671D504D}">
    <text>MRA - Not from ASYCUDA</text>
  </threadedComment>
</ThreadedComments>
</file>

<file path=xl/threadedComments/threadedComment3.xml><?xml version="1.0" encoding="utf-8"?>
<ThreadedComments xmlns="http://schemas.microsoft.com/office/spreadsheetml/2018/threadedcomments" xmlns:x="http://schemas.openxmlformats.org/spreadsheetml/2006/main">
  <threadedComment ref="G12" dT="2025-04-03T06:05:47.98" personId="{DF047D5C-77E2-4D7F-843A-AB0064854A69}" id="{19555C08-45D3-406E-A1D0-1BF4B56EDFA8}">
    <text>Removing liquid from items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9/04/relationships/namedSheetView" Target="../namedSheetViews/namedSheetView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environment/system/files/2020-12/calculation-financial-guarantee.pdf" TargetMode="External"/><Relationship Id="rId13" Type="http://schemas.openxmlformats.org/officeDocument/2006/relationships/hyperlink" Target="https://www.adb.org/sites/default/files/linked-documents/43452-022-ton-ea.pdf" TargetMode="External"/><Relationship Id="rId18" Type="http://schemas.openxmlformats.org/officeDocument/2006/relationships/hyperlink" Target="https://www.sustainable-recycling.org/wp-content/uploads/2020/09/2015_Schluep_et_al_SRI_DismGuide_IT_Equipment.pdf" TargetMode="External"/><Relationship Id="rId26" Type="http://schemas.openxmlformats.org/officeDocument/2006/relationships/hyperlink" Target="https://www.tyrestewardship.org.au/reports-facts-figures/epu-ratio/" TargetMode="External"/><Relationship Id="rId3" Type="http://schemas.openxmlformats.org/officeDocument/2006/relationships/hyperlink" Target="https://www.shippo.co.uk/faqs/what-container-s-right-for-me/" TargetMode="External"/><Relationship Id="rId21" Type="http://schemas.openxmlformats.org/officeDocument/2006/relationships/hyperlink" Target="https://www.sustainable-recycling.org/wp-content/uploads/2020/09/2015_Schluep_et_al_SRI_DismGuide_IT_Equipment.pdf" TargetMode="External"/><Relationship Id="rId7" Type="http://schemas.openxmlformats.org/officeDocument/2006/relationships/hyperlink" Target="http://ncp.ncc.gov.au/docs/AG%20Review%20of%20the%20Hazardous%20Waste%20%28Regulation%20of%20Exports%20and%20Imports%29%20Act%201989%2C%20February%202001.pdf" TargetMode="External"/><Relationship Id="rId12" Type="http://schemas.openxmlformats.org/officeDocument/2006/relationships/hyperlink" Target="https://www.theprif.org/sites/default/files/documents/prif_waste_book_web_0.pdf" TargetMode="External"/><Relationship Id="rId17" Type="http://schemas.openxmlformats.org/officeDocument/2006/relationships/hyperlink" Target="https://www.sustainable-recycling.org/wp-content/uploads/2020/09/2015_Schluep_et_al_SRI_DismGuide_IT_Equipment.pdf" TargetMode="External"/><Relationship Id="rId25" Type="http://schemas.openxmlformats.org/officeDocument/2006/relationships/hyperlink" Target="http://www.batteryrecycling.org.au/wp-content/uploads/2013/11/ULAB-packaging-standard-2013-final2.pdf" TargetMode="External"/><Relationship Id="rId2" Type="http://schemas.openxmlformats.org/officeDocument/2006/relationships/hyperlink" Target="https://www.360connect.com/product-blog/how-much-does-a-storage-container-cost/" TargetMode="External"/><Relationship Id="rId16" Type="http://schemas.openxmlformats.org/officeDocument/2006/relationships/hyperlink" Target="https://www.dcceew.gov.au/sites/default/files/documents/anz-rp-annual-report-2021-22.pdf" TargetMode="External"/><Relationship Id="rId20" Type="http://schemas.openxmlformats.org/officeDocument/2006/relationships/hyperlink" Target="https://www.industrysearch.com.au/waste-baler-v85/p/175740" TargetMode="External"/><Relationship Id="rId1" Type="http://schemas.openxmlformats.org/officeDocument/2006/relationships/hyperlink" Target="https://files.swireshipping.com/assets/Sustainability/Moana-Taka-Factsheet.pdf" TargetMode="External"/><Relationship Id="rId6" Type="http://schemas.openxmlformats.org/officeDocument/2006/relationships/hyperlink" Target="https://files.swireshipping.com/assets/Sustainability/Moana-Taka-Factsheet.pdf" TargetMode="External"/><Relationship Id="rId11" Type="http://schemas.openxmlformats.org/officeDocument/2006/relationships/hyperlink" Target="https://plainpallets.com.au/resource-centre/what-should-i-pay-for-pallets-pallet-pricing-guid" TargetMode="External"/><Relationship Id="rId24" Type="http://schemas.openxmlformats.org/officeDocument/2006/relationships/hyperlink" Target="https://www.sustainable-recycling.org/wp-content/uploads/2020/09/2015_Schluep_et_al_SRI_DismGuide_IT_Equipment.pdf" TargetMode="External"/><Relationship Id="rId5" Type="http://schemas.openxmlformats.org/officeDocument/2006/relationships/hyperlink" Target="http://ncp.ncc.gov.au/docs/AG%20Review%20of%20the%20Hazardous%20Waste%20%28Regulation%20of%20Exports%20and%20Imports%29%20Act%201989%2C%20February%202001.pdf" TargetMode="External"/><Relationship Id="rId15" Type="http://schemas.openxmlformats.org/officeDocument/2006/relationships/hyperlink" Target="https://www.mobilemuster.com.au/wp-content/uploads/2023/11/MM_AnnualReport2023.pdf" TargetMode="External"/><Relationship Id="rId23" Type="http://schemas.openxmlformats.org/officeDocument/2006/relationships/hyperlink" Target="https://www.sustainable-recycling.org/wp-content/uploads/2020/09/2015_Schluep_et_al_SRI_DismGuide_IT_Equipment.pdf" TargetMode="External"/><Relationship Id="rId28" Type="http://schemas.openxmlformats.org/officeDocument/2006/relationships/drawing" Target="../drawings/drawing9.xml"/><Relationship Id="rId10" Type="http://schemas.openxmlformats.org/officeDocument/2006/relationships/hyperlink" Target="https://www.tyrestewardship.org.au/reports-facts-figures/epu-ratio/" TargetMode="External"/><Relationship Id="rId19" Type="http://schemas.openxmlformats.org/officeDocument/2006/relationships/hyperlink" Target="https://www.tyrestewardship.org.au/reports-facts-figures/epu-ratio/" TargetMode="External"/><Relationship Id="rId4" Type="http://schemas.openxmlformats.org/officeDocument/2006/relationships/hyperlink" Target="http://ncp.ncc.gov.au/docs/AG%20Review%20of%20the%20Hazardous%20Waste%20%28Regulation%20of%20Exports%20and%20Imports%29%20Act%201989%2C%20February%202001.pdf" TargetMode="External"/><Relationship Id="rId9" Type="http://schemas.openxmlformats.org/officeDocument/2006/relationships/hyperlink" Target="https://www.mtflogistics.com.au/files/Pallets.php" TargetMode="External"/><Relationship Id="rId14" Type="http://schemas.openxmlformats.org/officeDocument/2006/relationships/hyperlink" Target="https://documents.packagingcovenant.org.au/public-documents/Packaging%20Material%20Flow%20Analysis%202020-21" TargetMode="External"/><Relationship Id="rId22" Type="http://schemas.openxmlformats.org/officeDocument/2006/relationships/hyperlink" Target="https://www.sustainable-recycling.org/wp-content/uploads/2020/09/2015_Schluep_et_al_SRI_DismGuide_IT_Equipment.pdf" TargetMode="External"/><Relationship Id="rId27"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76D2-BD16-4CA9-8623-5D3265754B01}">
  <dimension ref="A1:CB116"/>
  <sheetViews>
    <sheetView tabSelected="1" zoomScaleNormal="100" workbookViewId="0">
      <selection activeCell="B9" sqref="B9:D11"/>
    </sheetView>
  </sheetViews>
  <sheetFormatPr defaultColWidth="9.140625" defaultRowHeight="12.75" customHeight="1" x14ac:dyDescent="0.25"/>
  <cols>
    <col min="1" max="1" width="12.5703125" style="1" customWidth="1"/>
    <col min="2" max="2" width="23.85546875" style="1" customWidth="1"/>
    <col min="3" max="3" width="39" style="1" customWidth="1"/>
    <col min="4" max="4" width="18.5703125" style="1" customWidth="1"/>
    <col min="5" max="5" width="16.28515625" style="1" customWidth="1"/>
    <col min="6" max="6" width="9.140625" style="1"/>
    <col min="7" max="7" width="22.85546875" style="1" customWidth="1"/>
    <col min="8" max="10" width="9.140625" style="1"/>
    <col min="11" max="11" width="18.7109375" style="1" customWidth="1"/>
    <col min="12" max="16381" width="9.140625" style="1"/>
    <col min="16382" max="16384" width="9.28515625" style="1" customWidth="1"/>
  </cols>
  <sheetData>
    <row r="1" spans="1:80" s="230" customFormat="1" ht="22.9" customHeight="1" x14ac:dyDescent="0.25">
      <c r="B1" s="231"/>
    </row>
    <row r="2" spans="1:80" s="230" customFormat="1" ht="22.9" customHeight="1" x14ac:dyDescent="0.45">
      <c r="B2" s="231"/>
      <c r="C2" s="254" t="s">
        <v>718</v>
      </c>
      <c r="D2" s="233"/>
    </row>
    <row r="3" spans="1:80" s="230" customFormat="1" ht="22.9" customHeight="1" x14ac:dyDescent="0.45">
      <c r="B3" s="231"/>
      <c r="C3" s="254" t="s">
        <v>719</v>
      </c>
      <c r="D3" s="233"/>
    </row>
    <row r="4" spans="1:80" s="230" customFormat="1" ht="22.9" customHeight="1" x14ac:dyDescent="0.45">
      <c r="B4" s="231"/>
      <c r="C4" s="254" t="s">
        <v>720</v>
      </c>
      <c r="D4" s="233"/>
    </row>
    <row r="5" spans="1:80" s="230" customFormat="1" ht="22.9" customHeight="1" x14ac:dyDescent="0.5">
      <c r="B5" s="231"/>
      <c r="C5" s="232"/>
    </row>
    <row r="6" spans="1:80" s="2" customFormat="1"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row>
    <row r="7" spans="1:80" ht="27" customHeight="1" thickBot="1" x14ac:dyDescent="0.3">
      <c r="A7" s="103" t="s">
        <v>0</v>
      </c>
      <c r="B7" s="104"/>
      <c r="C7" s="104"/>
      <c r="D7" s="104"/>
    </row>
    <row r="8" spans="1:80" s="2" customFormat="1" ht="15"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spans="1:80" s="2" customFormat="1" ht="127.5" customHeight="1" x14ac:dyDescent="0.25">
      <c r="A9" s="1"/>
      <c r="B9" s="277" t="s">
        <v>741</v>
      </c>
      <c r="C9" s="277"/>
      <c r="D9" s="277"/>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row>
    <row r="10" spans="1:80" s="2" customFormat="1" ht="127.5" customHeight="1" x14ac:dyDescent="0.25">
      <c r="A10" s="1"/>
      <c r="B10" s="277"/>
      <c r="C10" s="277"/>
      <c r="D10" s="277"/>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row>
    <row r="11" spans="1:80" s="2" customFormat="1" ht="127.5" customHeight="1" x14ac:dyDescent="0.25">
      <c r="A11" s="1"/>
      <c r="B11" s="277"/>
      <c r="C11" s="277"/>
      <c r="D11" s="277"/>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80" ht="27" customHeight="1" thickBot="1" x14ac:dyDescent="0.3">
      <c r="A12" s="103" t="s">
        <v>733</v>
      </c>
      <c r="B12" s="104"/>
      <c r="C12" s="104"/>
      <c r="D12" s="104"/>
    </row>
    <row r="13" spans="1:80" ht="12" customHeight="1" x14ac:dyDescent="0.25">
      <c r="A13" s="4"/>
      <c r="B13" s="4"/>
      <c r="C13" s="5"/>
    </row>
    <row r="14" spans="1:80" s="82" customFormat="1" x14ac:dyDescent="0.25">
      <c r="B14" s="263"/>
      <c r="C14" s="82" t="s">
        <v>546</v>
      </c>
    </row>
    <row r="15" spans="1:80" s="82" customFormat="1" x14ac:dyDescent="0.25">
      <c r="B15" s="211"/>
      <c r="C15" s="82" t="s">
        <v>546</v>
      </c>
    </row>
    <row r="16" spans="1:80" s="82" customFormat="1" x14ac:dyDescent="0.25">
      <c r="B16" s="210"/>
      <c r="C16" s="82" t="s">
        <v>1</v>
      </c>
    </row>
    <row r="17" spans="2:3" s="82" customFormat="1" x14ac:dyDescent="0.25">
      <c r="B17" s="261"/>
      <c r="C17" s="82" t="s">
        <v>730</v>
      </c>
    </row>
    <row r="18" spans="2:3" s="82" customFormat="1" ht="12.75" customHeight="1" x14ac:dyDescent="0.25"/>
    <row r="19" spans="2:3" s="82" customFormat="1" ht="12.75" customHeight="1" x14ac:dyDescent="0.25"/>
    <row r="20" spans="2:3" s="82" customFormat="1" ht="12.75" customHeight="1" x14ac:dyDescent="0.25">
      <c r="B20" s="264" t="s">
        <v>691</v>
      </c>
    </row>
    <row r="21" spans="2:3" s="82" customFormat="1" ht="12.75" customHeight="1" x14ac:dyDescent="0.25"/>
    <row r="22" spans="2:3" s="82" customFormat="1" ht="12.75" customHeight="1" x14ac:dyDescent="0.25"/>
    <row r="23" spans="2:3" s="82" customFormat="1" ht="12.75" customHeight="1" x14ac:dyDescent="0.25"/>
    <row r="24" spans="2:3" s="82" customFormat="1" ht="12.75" customHeight="1" x14ac:dyDescent="0.25"/>
    <row r="25" spans="2:3" s="82" customFormat="1" ht="12.75" customHeight="1" x14ac:dyDescent="0.25"/>
    <row r="26" spans="2:3" s="82" customFormat="1" ht="12.75" customHeight="1" x14ac:dyDescent="0.25"/>
    <row r="27" spans="2:3" s="82" customFormat="1" ht="12.75" customHeight="1" x14ac:dyDescent="0.25"/>
    <row r="28" spans="2:3" s="82" customFormat="1" ht="12.75" customHeight="1" x14ac:dyDescent="0.25"/>
    <row r="29" spans="2:3" s="82" customFormat="1" ht="18.75" customHeight="1" x14ac:dyDescent="0.25">
      <c r="B29" s="264" t="s">
        <v>692</v>
      </c>
    </row>
    <row r="30" spans="2:3" s="82" customFormat="1" ht="12.75" customHeight="1" x14ac:dyDescent="0.25">
      <c r="B30" s="265" t="s">
        <v>698</v>
      </c>
    </row>
    <row r="31" spans="2:3" s="82" customFormat="1" ht="12.75" customHeight="1" x14ac:dyDescent="0.25">
      <c r="B31" s="265"/>
    </row>
    <row r="32" spans="2:3" s="82" customFormat="1" ht="12.75" customHeight="1" x14ac:dyDescent="0.25">
      <c r="B32" s="265"/>
    </row>
    <row r="33" spans="2:2" s="82" customFormat="1" ht="12.75" customHeight="1" x14ac:dyDescent="0.25">
      <c r="B33" s="265"/>
    </row>
    <row r="34" spans="2:2" s="82" customFormat="1" ht="12.75" customHeight="1" x14ac:dyDescent="0.25">
      <c r="B34" s="265" t="s">
        <v>697</v>
      </c>
    </row>
    <row r="35" spans="2:2" s="82" customFormat="1" ht="12.75" customHeight="1" x14ac:dyDescent="0.25">
      <c r="B35" s="265"/>
    </row>
    <row r="36" spans="2:2" s="82" customFormat="1" ht="12.75" customHeight="1" x14ac:dyDescent="0.25">
      <c r="B36" s="265"/>
    </row>
    <row r="37" spans="2:2" s="82" customFormat="1" ht="12.75" customHeight="1" x14ac:dyDescent="0.25">
      <c r="B37" s="265"/>
    </row>
    <row r="38" spans="2:2" s="82" customFormat="1" ht="12.75" customHeight="1" x14ac:dyDescent="0.25">
      <c r="B38" s="265" t="s">
        <v>699</v>
      </c>
    </row>
    <row r="39" spans="2:2" s="82" customFormat="1" ht="12.75" customHeight="1" x14ac:dyDescent="0.25"/>
    <row r="40" spans="2:2" s="82" customFormat="1" ht="12.75" customHeight="1" x14ac:dyDescent="0.25"/>
    <row r="41" spans="2:2" s="82" customFormat="1" ht="12.75" customHeight="1" x14ac:dyDescent="0.25"/>
    <row r="42" spans="2:2" s="82" customFormat="1" ht="12.75" customHeight="1" x14ac:dyDescent="0.25">
      <c r="B42" s="265" t="s">
        <v>708</v>
      </c>
    </row>
    <row r="43" spans="2:2" s="82" customFormat="1" ht="12.75" customHeight="1" x14ac:dyDescent="0.25"/>
    <row r="44" spans="2:2" s="82" customFormat="1" ht="12.75" customHeight="1" x14ac:dyDescent="0.25"/>
    <row r="45" spans="2:2" s="82" customFormat="1" ht="12.75" customHeight="1" x14ac:dyDescent="0.25"/>
    <row r="46" spans="2:2" s="82" customFormat="1" ht="12.75" customHeight="1" x14ac:dyDescent="0.25"/>
    <row r="47" spans="2:2" s="82" customFormat="1" ht="12.75" customHeight="1" x14ac:dyDescent="0.25">
      <c r="B47" s="264" t="s">
        <v>693</v>
      </c>
    </row>
    <row r="48" spans="2:2" s="82" customFormat="1" ht="12.75" customHeight="1" x14ac:dyDescent="0.25">
      <c r="B48" s="264"/>
    </row>
    <row r="49" spans="2:7" s="82" customFormat="1" ht="12.75" customHeight="1" x14ac:dyDescent="0.2">
      <c r="B49" s="266" t="s">
        <v>694</v>
      </c>
    </row>
    <row r="50" spans="2:7" s="82" customFormat="1" ht="12.75" customHeight="1" x14ac:dyDescent="0.2">
      <c r="B50" s="266"/>
    </row>
    <row r="51" spans="2:7" s="82" customFormat="1" ht="12.75" customHeight="1" x14ac:dyDescent="0.2">
      <c r="B51" s="267" t="s">
        <v>709</v>
      </c>
    </row>
    <row r="52" spans="2:7" s="82" customFormat="1" ht="12.75" customHeight="1" x14ac:dyDescent="0.2">
      <c r="B52" s="267"/>
    </row>
    <row r="53" spans="2:7" s="82" customFormat="1" ht="12.75" customHeight="1" x14ac:dyDescent="0.2">
      <c r="B53" s="266"/>
      <c r="C53" s="264" t="s">
        <v>710</v>
      </c>
      <c r="G53" s="264" t="s">
        <v>728</v>
      </c>
    </row>
    <row r="54" spans="2:7" s="82" customFormat="1" ht="12.75" customHeight="1" x14ac:dyDescent="0.2">
      <c r="B54" s="266"/>
      <c r="C54" s="264"/>
    </row>
    <row r="55" spans="2:7" s="82" customFormat="1" ht="12.75" customHeight="1" x14ac:dyDescent="0.2">
      <c r="B55" s="266"/>
      <c r="C55" s="262" t="s">
        <v>669</v>
      </c>
      <c r="D55" s="262" t="s">
        <v>670</v>
      </c>
      <c r="E55" s="262" t="s">
        <v>671</v>
      </c>
      <c r="G55" s="253" t="s">
        <v>4</v>
      </c>
    </row>
    <row r="56" spans="2:7" s="82" customFormat="1" ht="12.75" customHeight="1" x14ac:dyDescent="0.25">
      <c r="C56" s="262" t="s">
        <v>672</v>
      </c>
      <c r="D56" s="262" t="s">
        <v>673</v>
      </c>
      <c r="E56" s="262">
        <v>85.17</v>
      </c>
      <c r="G56" s="253" t="s">
        <v>5</v>
      </c>
    </row>
    <row r="57" spans="2:7" s="82" customFormat="1" ht="12.75" customHeight="1" x14ac:dyDescent="0.25">
      <c r="C57" s="262" t="s">
        <v>674</v>
      </c>
      <c r="D57" s="262" t="s">
        <v>675</v>
      </c>
      <c r="E57" s="262" t="s">
        <v>676</v>
      </c>
      <c r="G57" s="262" t="s">
        <v>6</v>
      </c>
    </row>
    <row r="58" spans="2:7" s="82" customFormat="1" ht="12.75" customHeight="1" x14ac:dyDescent="0.25">
      <c r="C58" s="262" t="s">
        <v>677</v>
      </c>
      <c r="D58" s="262" t="s">
        <v>673</v>
      </c>
      <c r="E58" s="262">
        <v>85.28</v>
      </c>
      <c r="G58" s="262" t="s">
        <v>7</v>
      </c>
    </row>
    <row r="59" spans="2:7" s="82" customFormat="1" ht="12.75" customHeight="1" x14ac:dyDescent="0.25">
      <c r="C59" s="262" t="s">
        <v>678</v>
      </c>
      <c r="D59" s="262" t="s">
        <v>679</v>
      </c>
      <c r="E59" s="262">
        <v>84.18</v>
      </c>
      <c r="G59" s="253" t="s">
        <v>8</v>
      </c>
    </row>
    <row r="60" spans="2:7" s="82" customFormat="1" ht="12.75" customHeight="1" x14ac:dyDescent="0.25">
      <c r="C60" s="262" t="s">
        <v>655</v>
      </c>
      <c r="D60" s="262" t="s">
        <v>679</v>
      </c>
      <c r="E60" s="262">
        <v>84.5</v>
      </c>
      <c r="G60" s="262" t="s">
        <v>9</v>
      </c>
    </row>
    <row r="61" spans="2:7" s="82" customFormat="1" ht="12.75" customHeight="1" x14ac:dyDescent="0.25">
      <c r="C61" s="262" t="s">
        <v>680</v>
      </c>
      <c r="D61" s="262" t="s">
        <v>673</v>
      </c>
      <c r="E61" s="262" t="s">
        <v>681</v>
      </c>
      <c r="G61" s="262" t="s">
        <v>10</v>
      </c>
    </row>
    <row r="62" spans="2:7" s="82" customFormat="1" ht="12.75" customHeight="1" x14ac:dyDescent="0.25">
      <c r="C62" s="262" t="s">
        <v>682</v>
      </c>
      <c r="D62" s="262" t="s">
        <v>683</v>
      </c>
      <c r="E62" s="262" t="s">
        <v>684</v>
      </c>
      <c r="G62" s="262" t="s">
        <v>11</v>
      </c>
    </row>
    <row r="63" spans="2:7" s="82" customFormat="1" ht="12.75" customHeight="1" x14ac:dyDescent="0.25">
      <c r="C63" s="262" t="s">
        <v>685</v>
      </c>
      <c r="D63" s="262" t="s">
        <v>686</v>
      </c>
      <c r="E63" s="262" t="s">
        <v>687</v>
      </c>
      <c r="G63" s="262" t="s">
        <v>12</v>
      </c>
    </row>
    <row r="64" spans="2:7" s="82" customFormat="1" ht="12.75" customHeight="1" x14ac:dyDescent="0.25">
      <c r="G64" s="262" t="s">
        <v>13</v>
      </c>
    </row>
    <row r="65" spans="2:7" s="82" customFormat="1" ht="12.75" customHeight="1" x14ac:dyDescent="0.25">
      <c r="G65" s="262" t="s">
        <v>14</v>
      </c>
    </row>
    <row r="66" spans="2:7" s="82" customFormat="1" ht="12.75" customHeight="1" x14ac:dyDescent="0.25">
      <c r="G66" s="253" t="s">
        <v>15</v>
      </c>
    </row>
    <row r="67" spans="2:7" s="82" customFormat="1" ht="12.75" customHeight="1" x14ac:dyDescent="0.25">
      <c r="G67" s="253" t="s">
        <v>605</v>
      </c>
    </row>
    <row r="68" spans="2:7" s="82" customFormat="1" ht="12.75" customHeight="1" x14ac:dyDescent="0.25">
      <c r="G68" s="262" t="s">
        <v>17</v>
      </c>
    </row>
    <row r="69" spans="2:7" s="82" customFormat="1" ht="12.75" customHeight="1" x14ac:dyDescent="0.25">
      <c r="B69" s="268" t="s">
        <v>727</v>
      </c>
    </row>
    <row r="70" spans="2:7" s="82" customFormat="1" ht="12.75" customHeight="1" x14ac:dyDescent="0.2">
      <c r="B70" s="266"/>
    </row>
    <row r="71" spans="2:7" s="82" customFormat="1" ht="12.75" customHeight="1" x14ac:dyDescent="0.2">
      <c r="B71" s="266" t="s">
        <v>695</v>
      </c>
    </row>
    <row r="72" spans="2:7" s="82" customFormat="1" ht="12.75" customHeight="1" x14ac:dyDescent="0.2">
      <c r="B72" s="266"/>
    </row>
    <row r="73" spans="2:7" s="82" customFormat="1" ht="12.75" customHeight="1" x14ac:dyDescent="0.2">
      <c r="B73" s="267" t="s">
        <v>690</v>
      </c>
    </row>
    <row r="74" spans="2:7" s="82" customFormat="1" ht="12.75" customHeight="1" x14ac:dyDescent="0.2">
      <c r="B74" s="267" t="s">
        <v>665</v>
      </c>
    </row>
    <row r="75" spans="2:7" s="82" customFormat="1" ht="12.75" customHeight="1" x14ac:dyDescent="0.2">
      <c r="C75" s="269"/>
    </row>
    <row r="76" spans="2:7" s="82" customFormat="1" ht="12.75" customHeight="1" x14ac:dyDescent="0.25">
      <c r="C76" s="82" t="s">
        <v>688</v>
      </c>
    </row>
    <row r="77" spans="2:7" s="82" customFormat="1" ht="12.75" customHeight="1" x14ac:dyDescent="0.25"/>
    <row r="78" spans="2:7" s="82" customFormat="1" ht="12.75" customHeight="1" x14ac:dyDescent="0.25"/>
    <row r="79" spans="2:7" s="82" customFormat="1" ht="12.75" customHeight="1" x14ac:dyDescent="0.25"/>
    <row r="80" spans="2:7" s="82" customFormat="1" ht="12.75" customHeight="1" x14ac:dyDescent="0.25"/>
    <row r="81" spans="1:5" s="82" customFormat="1" ht="12.75" customHeight="1" x14ac:dyDescent="0.25"/>
    <row r="82" spans="1:5" s="82" customFormat="1" ht="12.75" customHeight="1" x14ac:dyDescent="0.25"/>
    <row r="83" spans="1:5" s="82" customFormat="1" ht="12.75" customHeight="1" x14ac:dyDescent="0.25"/>
    <row r="84" spans="1:5" s="82" customFormat="1" ht="12.75" customHeight="1" x14ac:dyDescent="0.25"/>
    <row r="85" spans="1:5" s="82" customFormat="1" ht="12.75" customHeight="1" x14ac:dyDescent="0.25"/>
    <row r="86" spans="1:5" s="82" customFormat="1" ht="12.75" customHeight="1" x14ac:dyDescent="0.2">
      <c r="B86" s="267" t="s">
        <v>726</v>
      </c>
    </row>
    <row r="87" spans="1:5" s="82" customFormat="1" ht="12.75" customHeight="1" x14ac:dyDescent="0.25">
      <c r="C87" s="208"/>
    </row>
    <row r="88" spans="1:5" s="82" customFormat="1" ht="12.75" customHeight="1" x14ac:dyDescent="0.25">
      <c r="B88" s="264" t="s">
        <v>706</v>
      </c>
      <c r="C88" s="208"/>
    </row>
    <row r="89" spans="1:5" s="82" customFormat="1" ht="12.75" customHeight="1" x14ac:dyDescent="0.25">
      <c r="B89" s="264"/>
      <c r="C89" s="208"/>
    </row>
    <row r="90" spans="1:5" s="82" customFormat="1" x14ac:dyDescent="0.2">
      <c r="B90" s="267" t="s">
        <v>711</v>
      </c>
      <c r="C90" s="270"/>
      <c r="E90" s="270"/>
    </row>
    <row r="91" spans="1:5" s="82" customFormat="1" ht="12.75" customHeight="1" x14ac:dyDescent="0.25">
      <c r="C91" s="209"/>
    </row>
    <row r="92" spans="1:5" s="82" customFormat="1" ht="12.75" customHeight="1" x14ac:dyDescent="0.25"/>
    <row r="93" spans="1:5" s="82" customFormat="1" ht="12.75" customHeight="1" x14ac:dyDescent="0.2">
      <c r="B93" s="266" t="s">
        <v>700</v>
      </c>
    </row>
    <row r="94" spans="1:5" s="82" customFormat="1" ht="12.75" customHeight="1" x14ac:dyDescent="0.2">
      <c r="B94" s="267"/>
    </row>
    <row r="95" spans="1:5" s="267" customFormat="1" ht="12.75" customHeight="1" x14ac:dyDescent="0.2">
      <c r="A95" s="82"/>
      <c r="B95" s="267" t="s">
        <v>712</v>
      </c>
    </row>
    <row r="96" spans="1:5" s="82" customFormat="1" ht="12.75" customHeight="1" x14ac:dyDescent="0.2">
      <c r="B96" s="267" t="s">
        <v>701</v>
      </c>
    </row>
    <row r="97" spans="1:2" s="82" customFormat="1" ht="12.75" customHeight="1" x14ac:dyDescent="0.2">
      <c r="B97" s="267" t="s">
        <v>705</v>
      </c>
    </row>
    <row r="98" spans="1:2" s="82" customFormat="1" ht="12.75" customHeight="1" x14ac:dyDescent="0.2">
      <c r="A98" s="267"/>
      <c r="B98" s="267"/>
    </row>
    <row r="99" spans="1:2" s="82" customFormat="1" ht="15" customHeight="1" x14ac:dyDescent="0.25">
      <c r="B99" s="264" t="s">
        <v>731</v>
      </c>
    </row>
    <row r="100" spans="1:2" s="82" customFormat="1" ht="12.75" customHeight="1" x14ac:dyDescent="0.25"/>
    <row r="101" spans="1:2" s="82" customFormat="1" ht="12.75" customHeight="1" x14ac:dyDescent="0.2">
      <c r="B101" s="267" t="s">
        <v>696</v>
      </c>
    </row>
    <row r="102" spans="1:2" s="82" customFormat="1" ht="12.75" customHeight="1" x14ac:dyDescent="0.2">
      <c r="B102" s="267" t="s">
        <v>707</v>
      </c>
    </row>
    <row r="103" spans="1:2" s="82" customFormat="1" ht="12.75" customHeight="1" x14ac:dyDescent="0.25"/>
    <row r="104" spans="1:2" s="82" customFormat="1" ht="12.75" customHeight="1" x14ac:dyDescent="0.25"/>
    <row r="105" spans="1:2" s="82" customFormat="1" ht="12.75" customHeight="1" x14ac:dyDescent="0.25"/>
    <row r="106" spans="1:2" s="82" customFormat="1" ht="12.75" customHeight="1" x14ac:dyDescent="0.25">
      <c r="B106" s="264" t="s">
        <v>703</v>
      </c>
    </row>
    <row r="107" spans="1:2" s="82" customFormat="1" ht="12.75" customHeight="1" x14ac:dyDescent="0.25"/>
    <row r="108" spans="1:2" s="82" customFormat="1" ht="12.75" customHeight="1" x14ac:dyDescent="0.2">
      <c r="B108" s="267" t="s">
        <v>713</v>
      </c>
    </row>
    <row r="109" spans="1:2" s="82" customFormat="1" ht="12.75" customHeight="1" x14ac:dyDescent="0.25"/>
    <row r="110" spans="1:2" s="82" customFormat="1" ht="12.75" customHeight="1" x14ac:dyDescent="0.25"/>
    <row r="111" spans="1:2" s="82" customFormat="1" ht="12.75" customHeight="1" x14ac:dyDescent="0.25">
      <c r="B111" s="264" t="s">
        <v>732</v>
      </c>
    </row>
    <row r="112" spans="1:2" s="82" customFormat="1" ht="12.75" customHeight="1" x14ac:dyDescent="0.25"/>
    <row r="113" spans="2:2" s="82" customFormat="1" ht="12.75" customHeight="1" x14ac:dyDescent="0.2">
      <c r="B113" s="267" t="s">
        <v>702</v>
      </c>
    </row>
    <row r="114" spans="2:2" s="82" customFormat="1" ht="12.75" customHeight="1" x14ac:dyDescent="0.25"/>
    <row r="115" spans="2:2" s="82" customFormat="1" ht="12.75" customHeight="1" x14ac:dyDescent="0.25"/>
    <row r="116" spans="2:2" s="82" customFormat="1" ht="12.75" customHeight="1" x14ac:dyDescent="0.25"/>
  </sheetData>
  <mergeCells count="1">
    <mergeCell ref="B9:D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59E76-13F5-4017-89A3-A38A25FAFF4E}">
  <sheetPr>
    <tabColor rgb="FFFFFF00"/>
  </sheetPr>
  <dimension ref="B1:J66"/>
  <sheetViews>
    <sheetView topLeftCell="A4" workbookViewId="0">
      <selection activeCell="G22" sqref="G22:I22"/>
    </sheetView>
  </sheetViews>
  <sheetFormatPr defaultRowHeight="15" x14ac:dyDescent="0.25"/>
  <cols>
    <col min="1" max="1" width="21.140625" customWidth="1"/>
    <col min="2" max="2" width="41.42578125" style="102" customWidth="1"/>
    <col min="3" max="3" width="21.140625" customWidth="1"/>
    <col min="4" max="4" width="22.140625" customWidth="1"/>
    <col min="5" max="5" width="21.140625" style="96" customWidth="1"/>
    <col min="6" max="6" width="17.5703125" customWidth="1"/>
    <col min="7" max="7" width="20" customWidth="1"/>
    <col min="8" max="8" width="20.140625" customWidth="1"/>
    <col min="9" max="9" width="14.28515625" customWidth="1"/>
    <col min="10" max="10" width="18.140625" customWidth="1"/>
    <col min="11" max="11" width="14" customWidth="1"/>
  </cols>
  <sheetData>
    <row r="1" spans="2:10" s="230" customFormat="1" ht="22.9" customHeight="1" x14ac:dyDescent="0.25">
      <c r="B1" s="231"/>
    </row>
    <row r="2" spans="2:10" s="230" customFormat="1" ht="22.9" customHeight="1" x14ac:dyDescent="0.45">
      <c r="B2" s="260" t="s">
        <v>718</v>
      </c>
      <c r="C2" s="258"/>
      <c r="D2" s="233"/>
    </row>
    <row r="3" spans="2:10" s="230" customFormat="1" ht="22.9" customHeight="1" x14ac:dyDescent="0.45">
      <c r="B3" s="260" t="s">
        <v>719</v>
      </c>
      <c r="C3" s="258"/>
      <c r="D3" s="233"/>
    </row>
    <row r="4" spans="2:10" s="230" customFormat="1" ht="22.9" customHeight="1" x14ac:dyDescent="0.45">
      <c r="B4" s="260" t="s">
        <v>720</v>
      </c>
      <c r="C4" s="258"/>
      <c r="D4" s="233"/>
    </row>
    <row r="5" spans="2:10" s="230" customFormat="1" ht="22.9" customHeight="1" x14ac:dyDescent="0.5">
      <c r="B5" s="231"/>
      <c r="C5" s="232"/>
    </row>
    <row r="7" spans="2:10" ht="33.75" x14ac:dyDescent="0.5">
      <c r="B7" s="113" t="s">
        <v>556</v>
      </c>
    </row>
    <row r="8" spans="2:10" ht="18.75" x14ac:dyDescent="0.3">
      <c r="B8" s="146" t="s">
        <v>662</v>
      </c>
    </row>
    <row r="9" spans="2:10" ht="25.5" customHeight="1" x14ac:dyDescent="0.25">
      <c r="B9" s="147" t="s">
        <v>664</v>
      </c>
      <c r="C9" s="96"/>
      <c r="D9" s="96"/>
    </row>
    <row r="10" spans="2:10" ht="51.75" x14ac:dyDescent="0.25">
      <c r="B10" s="100" t="s">
        <v>375</v>
      </c>
      <c r="C10" s="100" t="s">
        <v>609</v>
      </c>
      <c r="D10" s="100" t="s">
        <v>610</v>
      </c>
      <c r="E10" s="100" t="s">
        <v>564</v>
      </c>
      <c r="F10" s="133" t="s">
        <v>660</v>
      </c>
      <c r="G10" s="135" t="s">
        <v>482</v>
      </c>
      <c r="H10" s="128" t="s">
        <v>624</v>
      </c>
      <c r="I10" s="114" t="s">
        <v>658</v>
      </c>
      <c r="J10" s="133" t="s">
        <v>659</v>
      </c>
    </row>
    <row r="11" spans="2:10" x14ac:dyDescent="0.25">
      <c r="B11" s="101" t="s">
        <v>211</v>
      </c>
      <c r="C11" s="141" t="s">
        <v>689</v>
      </c>
      <c r="D11" s="141" t="s">
        <v>689</v>
      </c>
      <c r="E11" s="44">
        <v>0.8</v>
      </c>
      <c r="F11" s="134">
        <v>0.8</v>
      </c>
      <c r="G11" s="142" t="s">
        <v>480</v>
      </c>
      <c r="H11" s="142" t="s">
        <v>689</v>
      </c>
      <c r="I11" s="143">
        <v>0.1</v>
      </c>
      <c r="J11" s="93">
        <v>0.1</v>
      </c>
    </row>
    <row r="12" spans="2:10" x14ac:dyDescent="0.25">
      <c r="B12" s="101" t="s">
        <v>206</v>
      </c>
      <c r="C12" s="141" t="s">
        <v>689</v>
      </c>
      <c r="D12" s="141" t="s">
        <v>689</v>
      </c>
      <c r="E12" s="44">
        <v>0.6</v>
      </c>
      <c r="F12" s="134">
        <v>0.6</v>
      </c>
      <c r="G12" s="142" t="s">
        <v>480</v>
      </c>
      <c r="H12" s="142" t="s">
        <v>689</v>
      </c>
      <c r="I12" s="143">
        <v>0.1</v>
      </c>
      <c r="J12" s="93">
        <v>0.1</v>
      </c>
    </row>
    <row r="13" spans="2:10" x14ac:dyDescent="0.25">
      <c r="B13" s="101" t="s">
        <v>209</v>
      </c>
      <c r="C13" s="141" t="s">
        <v>689</v>
      </c>
      <c r="D13" s="141" t="s">
        <v>480</v>
      </c>
      <c r="E13" s="44">
        <v>0.8</v>
      </c>
      <c r="F13" s="134">
        <v>0.8</v>
      </c>
      <c r="G13" s="142" t="s">
        <v>480</v>
      </c>
      <c r="H13" s="142" t="s">
        <v>689</v>
      </c>
      <c r="I13" s="143">
        <v>0.1</v>
      </c>
      <c r="J13" s="93">
        <v>0.1</v>
      </c>
    </row>
    <row r="14" spans="2:10" x14ac:dyDescent="0.25">
      <c r="B14" s="101" t="s">
        <v>213</v>
      </c>
      <c r="C14" s="141" t="s">
        <v>689</v>
      </c>
      <c r="D14" s="141" t="s">
        <v>689</v>
      </c>
      <c r="E14" s="44">
        <v>0.9</v>
      </c>
      <c r="F14" s="134">
        <v>0.9</v>
      </c>
      <c r="G14" s="142" t="s">
        <v>689</v>
      </c>
      <c r="H14" s="142" t="s">
        <v>689</v>
      </c>
      <c r="I14" s="143">
        <v>5</v>
      </c>
      <c r="J14" s="93">
        <v>5</v>
      </c>
    </row>
    <row r="15" spans="2:10" x14ac:dyDescent="0.25">
      <c r="B15" s="101" t="s">
        <v>216</v>
      </c>
      <c r="C15" s="141" t="s">
        <v>689</v>
      </c>
      <c r="D15" s="141" t="s">
        <v>689</v>
      </c>
      <c r="E15" s="44">
        <v>0.9</v>
      </c>
      <c r="F15" s="134">
        <v>0.9</v>
      </c>
      <c r="G15" s="142" t="s">
        <v>689</v>
      </c>
      <c r="H15" s="142" t="s">
        <v>689</v>
      </c>
      <c r="I15" s="143">
        <v>15</v>
      </c>
      <c r="J15" s="93">
        <v>15</v>
      </c>
    </row>
    <row r="16" spans="2:10" x14ac:dyDescent="0.25">
      <c r="B16" s="101" t="s">
        <v>219</v>
      </c>
      <c r="C16" s="141" t="s">
        <v>689</v>
      </c>
      <c r="D16" s="141" t="s">
        <v>689</v>
      </c>
      <c r="E16" s="44">
        <v>0.9</v>
      </c>
      <c r="F16" s="134">
        <v>0.9</v>
      </c>
      <c r="G16" s="142" t="s">
        <v>689</v>
      </c>
      <c r="H16" s="142" t="s">
        <v>689</v>
      </c>
      <c r="I16" s="143">
        <v>25</v>
      </c>
      <c r="J16" s="93">
        <v>25</v>
      </c>
    </row>
    <row r="17" spans="2:10" x14ac:dyDescent="0.25">
      <c r="B17" s="101" t="s">
        <v>221</v>
      </c>
      <c r="C17" s="141" t="s">
        <v>689</v>
      </c>
      <c r="D17" s="141" t="s">
        <v>689</v>
      </c>
      <c r="E17" s="44">
        <v>0.85</v>
      </c>
      <c r="F17" s="134">
        <v>0.85</v>
      </c>
      <c r="G17" s="142" t="s">
        <v>689</v>
      </c>
      <c r="H17" s="142" t="s">
        <v>689</v>
      </c>
      <c r="I17" s="143">
        <v>25</v>
      </c>
      <c r="J17" s="93">
        <v>25</v>
      </c>
    </row>
    <row r="18" spans="2:10" x14ac:dyDescent="0.25">
      <c r="B18" s="101" t="s">
        <v>655</v>
      </c>
      <c r="C18" s="141" t="s">
        <v>689</v>
      </c>
      <c r="D18" s="141" t="s">
        <v>689</v>
      </c>
      <c r="E18" s="44">
        <v>0.85</v>
      </c>
      <c r="F18" s="134">
        <v>0.85</v>
      </c>
      <c r="G18" s="142" t="s">
        <v>689</v>
      </c>
      <c r="H18" s="142" t="s">
        <v>689</v>
      </c>
      <c r="I18" s="143">
        <v>25</v>
      </c>
      <c r="J18" s="93">
        <v>25</v>
      </c>
    </row>
    <row r="19" spans="2:10" x14ac:dyDescent="0.25">
      <c r="B19" s="101" t="s">
        <v>227</v>
      </c>
      <c r="C19" s="141" t="s">
        <v>689</v>
      </c>
      <c r="D19" s="141" t="s">
        <v>689</v>
      </c>
      <c r="E19" s="44">
        <v>1</v>
      </c>
      <c r="F19" s="134">
        <v>1</v>
      </c>
      <c r="G19" s="142" t="s">
        <v>689</v>
      </c>
      <c r="H19" s="142" t="s">
        <v>689</v>
      </c>
      <c r="I19" s="143">
        <v>5</v>
      </c>
      <c r="J19" s="93">
        <v>5</v>
      </c>
    </row>
    <row r="20" spans="2:10" x14ac:dyDescent="0.25">
      <c r="B20" s="23" t="s">
        <v>606</v>
      </c>
      <c r="C20" s="141" t="s">
        <v>689</v>
      </c>
      <c r="D20" s="141" t="s">
        <v>689</v>
      </c>
      <c r="E20" s="44">
        <v>0.85</v>
      </c>
      <c r="F20" s="134">
        <v>0.85</v>
      </c>
      <c r="G20" s="142" t="s">
        <v>689</v>
      </c>
      <c r="H20" s="142" t="s">
        <v>689</v>
      </c>
      <c r="I20" s="143">
        <v>5</v>
      </c>
      <c r="J20" s="93">
        <v>5</v>
      </c>
    </row>
    <row r="21" spans="2:10" x14ac:dyDescent="0.25">
      <c r="B21" s="23" t="s">
        <v>607</v>
      </c>
      <c r="C21" s="141" t="s">
        <v>689</v>
      </c>
      <c r="D21" s="141" t="s">
        <v>689</v>
      </c>
      <c r="E21" s="44">
        <v>0.6</v>
      </c>
      <c r="F21" s="134">
        <v>0.6</v>
      </c>
      <c r="G21" s="142" t="s">
        <v>689</v>
      </c>
      <c r="H21" s="142" t="s">
        <v>689</v>
      </c>
      <c r="I21" s="143">
        <v>150</v>
      </c>
      <c r="J21" s="93">
        <v>150</v>
      </c>
    </row>
    <row r="22" spans="2:10" x14ac:dyDescent="0.25">
      <c r="B22" s="23" t="s">
        <v>608</v>
      </c>
      <c r="C22" s="141" t="s">
        <v>480</v>
      </c>
      <c r="D22" s="141"/>
      <c r="E22" s="44"/>
      <c r="F22" s="134">
        <v>0.6</v>
      </c>
      <c r="G22" s="142"/>
      <c r="H22" s="142"/>
      <c r="I22" s="143"/>
      <c r="J22" s="93">
        <v>150</v>
      </c>
    </row>
    <row r="23" spans="2:10" x14ac:dyDescent="0.25">
      <c r="B23" s="140"/>
      <c r="C23" s="141"/>
      <c r="D23" s="141"/>
      <c r="E23" s="44"/>
      <c r="F23" s="134"/>
      <c r="G23" s="144"/>
      <c r="H23" s="142"/>
      <c r="I23" s="145"/>
      <c r="J23" s="93"/>
    </row>
    <row r="24" spans="2:10" x14ac:dyDescent="0.25">
      <c r="B24" s="140"/>
      <c r="C24" s="141"/>
      <c r="D24" s="141"/>
      <c r="E24" s="44"/>
      <c r="F24" s="134"/>
      <c r="G24" s="144"/>
      <c r="H24" s="142"/>
      <c r="I24" s="145"/>
      <c r="J24" s="93"/>
    </row>
    <row r="25" spans="2:10" x14ac:dyDescent="0.25">
      <c r="B25" s="140"/>
      <c r="C25" s="141"/>
      <c r="D25" s="141"/>
      <c r="E25" s="44"/>
      <c r="F25" s="134"/>
      <c r="G25" s="144"/>
      <c r="H25" s="142"/>
      <c r="I25" s="145"/>
      <c r="J25" s="93"/>
    </row>
    <row r="26" spans="2:10" x14ac:dyDescent="0.25">
      <c r="B26" s="140"/>
      <c r="C26" s="141"/>
      <c r="D26" s="141"/>
      <c r="E26" s="44"/>
      <c r="F26" s="134"/>
      <c r="G26" s="144"/>
      <c r="H26" s="142"/>
      <c r="I26" s="145"/>
      <c r="J26" s="93"/>
    </row>
    <row r="27" spans="2:10" x14ac:dyDescent="0.25">
      <c r="B27" s="96"/>
      <c r="C27" s="96"/>
      <c r="D27" s="96"/>
    </row>
    <row r="28" spans="2:10" ht="18.75" x14ac:dyDescent="0.3">
      <c r="B28" s="146" t="s">
        <v>663</v>
      </c>
      <c r="C28" s="96"/>
      <c r="D28" s="96"/>
    </row>
    <row r="29" spans="2:10" ht="21.75" customHeight="1" x14ac:dyDescent="0.25">
      <c r="B29" s="147" t="s">
        <v>665</v>
      </c>
    </row>
    <row r="30" spans="2:10" x14ac:dyDescent="0.25">
      <c r="B30" s="97" t="s">
        <v>594</v>
      </c>
      <c r="C30" s="92"/>
      <c r="D30" s="91"/>
      <c r="E30" s="92" t="s">
        <v>600</v>
      </c>
    </row>
    <row r="31" spans="2:10" x14ac:dyDescent="0.25">
      <c r="B31" s="87" t="s">
        <v>587</v>
      </c>
      <c r="C31" s="15">
        <v>0.7</v>
      </c>
      <c r="D31" s="132" t="s">
        <v>296</v>
      </c>
      <c r="E31" s="93">
        <v>0.7</v>
      </c>
    </row>
    <row r="32" spans="2:10" x14ac:dyDescent="0.25">
      <c r="B32" s="98" t="s">
        <v>561</v>
      </c>
      <c r="C32" s="15">
        <v>5</v>
      </c>
      <c r="D32" s="132" t="s">
        <v>289</v>
      </c>
      <c r="E32" s="94">
        <v>5</v>
      </c>
    </row>
    <row r="33" spans="2:5" x14ac:dyDescent="0.25">
      <c r="B33" s="246"/>
      <c r="C33" s="247"/>
      <c r="D33" s="248"/>
      <c r="E33" s="249"/>
    </row>
    <row r="34" spans="2:5" x14ac:dyDescent="0.25">
      <c r="B34" s="130" t="s">
        <v>588</v>
      </c>
      <c r="C34" s="132"/>
      <c r="D34" s="132"/>
      <c r="E34" s="131"/>
    </row>
    <row r="35" spans="2:5" x14ac:dyDescent="0.25">
      <c r="B35" s="87" t="s">
        <v>589</v>
      </c>
      <c r="C35" s="41">
        <v>0.05</v>
      </c>
      <c r="D35" s="132" t="s">
        <v>303</v>
      </c>
      <c r="E35" s="95">
        <v>0.05</v>
      </c>
    </row>
    <row r="36" spans="2:5" x14ac:dyDescent="0.25">
      <c r="B36" s="87" t="s">
        <v>590</v>
      </c>
      <c r="C36" s="41">
        <v>0.05</v>
      </c>
      <c r="D36" s="132" t="s">
        <v>303</v>
      </c>
      <c r="E36" s="95">
        <v>0.05</v>
      </c>
    </row>
    <row r="37" spans="2:5" x14ac:dyDescent="0.25">
      <c r="B37" s="87" t="s">
        <v>591</v>
      </c>
      <c r="C37" s="41">
        <v>0.05</v>
      </c>
      <c r="D37" s="132" t="s">
        <v>303</v>
      </c>
      <c r="E37" s="95">
        <v>0.05</v>
      </c>
    </row>
    <row r="38" spans="2:5" x14ac:dyDescent="0.25">
      <c r="B38" s="250"/>
      <c r="C38" s="251"/>
      <c r="D38" s="248"/>
      <c r="E38" s="252"/>
    </row>
    <row r="39" spans="2:5" x14ac:dyDescent="0.25">
      <c r="B39" s="97" t="s">
        <v>592</v>
      </c>
      <c r="C39" s="91"/>
      <c r="D39" s="91"/>
      <c r="E39" s="92"/>
    </row>
    <row r="40" spans="2:5" x14ac:dyDescent="0.25">
      <c r="B40" s="12" t="s">
        <v>593</v>
      </c>
      <c r="C40" s="160">
        <v>5000</v>
      </c>
      <c r="D40" s="132" t="s">
        <v>601</v>
      </c>
      <c r="E40" s="94">
        <v>5000</v>
      </c>
    </row>
    <row r="41" spans="2:5" x14ac:dyDescent="0.25">
      <c r="B41" s="98" t="s">
        <v>338</v>
      </c>
      <c r="C41" s="160">
        <v>500</v>
      </c>
      <c r="D41" s="132" t="s">
        <v>602</v>
      </c>
      <c r="E41" s="94">
        <v>500</v>
      </c>
    </row>
    <row r="42" spans="2:5" x14ac:dyDescent="0.25">
      <c r="B42" s="98" t="s">
        <v>340</v>
      </c>
      <c r="C42" s="160">
        <v>288.75</v>
      </c>
      <c r="D42" s="132" t="s">
        <v>601</v>
      </c>
      <c r="E42" s="94">
        <v>288.75</v>
      </c>
    </row>
    <row r="43" spans="2:5" x14ac:dyDescent="0.25">
      <c r="B43" s="98" t="s">
        <v>342</v>
      </c>
      <c r="C43" s="160">
        <v>82.5</v>
      </c>
      <c r="D43" s="132" t="s">
        <v>601</v>
      </c>
      <c r="E43" s="94">
        <v>82.5</v>
      </c>
    </row>
    <row r="44" spans="2:5" x14ac:dyDescent="0.25">
      <c r="B44" s="98" t="s">
        <v>343</v>
      </c>
      <c r="C44" s="160">
        <v>693</v>
      </c>
      <c r="D44" s="132" t="s">
        <v>601</v>
      </c>
      <c r="E44" s="94">
        <v>693</v>
      </c>
    </row>
    <row r="45" spans="2:5" x14ac:dyDescent="0.25">
      <c r="B45" s="98" t="s">
        <v>345</v>
      </c>
      <c r="C45" s="160">
        <v>445.5</v>
      </c>
      <c r="D45" s="132" t="s">
        <v>601</v>
      </c>
      <c r="E45" s="94">
        <v>445.5</v>
      </c>
    </row>
    <row r="46" spans="2:5" x14ac:dyDescent="0.25">
      <c r="B46" s="98" t="s">
        <v>346</v>
      </c>
      <c r="C46" s="160">
        <v>41.25</v>
      </c>
      <c r="D46" s="132" t="s">
        <v>601</v>
      </c>
      <c r="E46" s="94">
        <v>41.25</v>
      </c>
    </row>
    <row r="47" spans="2:5" x14ac:dyDescent="0.25">
      <c r="B47" s="98" t="s">
        <v>347</v>
      </c>
      <c r="C47" s="160">
        <v>165</v>
      </c>
      <c r="D47" s="132" t="s">
        <v>601</v>
      </c>
      <c r="E47" s="94">
        <v>165</v>
      </c>
    </row>
    <row r="48" spans="2:5" x14ac:dyDescent="0.25">
      <c r="B48" s="246"/>
      <c r="C48" s="247"/>
      <c r="D48" s="248"/>
      <c r="E48" s="249"/>
    </row>
    <row r="49" spans="2:5" x14ac:dyDescent="0.25">
      <c r="B49" s="97" t="s">
        <v>597</v>
      </c>
      <c r="C49" s="91"/>
      <c r="D49" s="91"/>
      <c r="E49" s="92"/>
    </row>
    <row r="50" spans="2:5" x14ac:dyDescent="0.25">
      <c r="B50" s="99" t="s">
        <v>598</v>
      </c>
      <c r="C50" s="160">
        <v>5000</v>
      </c>
      <c r="D50" s="132" t="s">
        <v>350</v>
      </c>
      <c r="E50" s="93">
        <v>5000</v>
      </c>
    </row>
    <row r="51" spans="2:5" x14ac:dyDescent="0.25">
      <c r="B51" s="11" t="s">
        <v>721</v>
      </c>
      <c r="C51" s="160">
        <v>5000</v>
      </c>
      <c r="D51" s="132" t="s">
        <v>350</v>
      </c>
      <c r="E51" s="93">
        <v>5000</v>
      </c>
    </row>
    <row r="52" spans="2:5" x14ac:dyDescent="0.25">
      <c r="B52" s="11" t="s">
        <v>722</v>
      </c>
      <c r="C52" s="160">
        <v>5000</v>
      </c>
      <c r="D52" s="132" t="s">
        <v>350</v>
      </c>
      <c r="E52" s="93">
        <v>5000</v>
      </c>
    </row>
    <row r="53" spans="2:5" x14ac:dyDescent="0.25">
      <c r="B53" s="11" t="s">
        <v>723</v>
      </c>
      <c r="C53" s="160">
        <v>5000</v>
      </c>
      <c r="D53" s="132" t="s">
        <v>350</v>
      </c>
      <c r="E53" s="93">
        <v>5000</v>
      </c>
    </row>
    <row r="54" spans="2:5" x14ac:dyDescent="0.25">
      <c r="B54" s="11" t="s">
        <v>724</v>
      </c>
      <c r="C54" s="160">
        <v>5000</v>
      </c>
      <c r="D54" s="132" t="s">
        <v>350</v>
      </c>
      <c r="E54" s="93">
        <v>5000</v>
      </c>
    </row>
    <row r="55" spans="2:5" x14ac:dyDescent="0.25">
      <c r="B55" s="98" t="s">
        <v>599</v>
      </c>
      <c r="C55" s="15">
        <v>10</v>
      </c>
      <c r="D55" s="132" t="s">
        <v>289</v>
      </c>
      <c r="E55" s="94">
        <v>10</v>
      </c>
    </row>
    <row r="56" spans="2:5" x14ac:dyDescent="0.25">
      <c r="B56" s="246"/>
      <c r="C56" s="247"/>
      <c r="D56" s="248"/>
      <c r="E56" s="249"/>
    </row>
    <row r="57" spans="2:5" x14ac:dyDescent="0.25">
      <c r="B57" s="97" t="s">
        <v>604</v>
      </c>
      <c r="C57" s="91"/>
      <c r="D57" s="91"/>
      <c r="E57" s="92"/>
    </row>
    <row r="58" spans="2:5" x14ac:dyDescent="0.25">
      <c r="B58" s="12" t="s">
        <v>595</v>
      </c>
      <c r="C58" s="15">
        <v>0.62</v>
      </c>
      <c r="D58" s="132" t="s">
        <v>603</v>
      </c>
      <c r="E58" s="93">
        <v>0.62</v>
      </c>
    </row>
    <row r="59" spans="2:5" x14ac:dyDescent="0.25">
      <c r="B59" s="98" t="s">
        <v>596</v>
      </c>
      <c r="C59" s="15">
        <v>1.59</v>
      </c>
      <c r="D59" s="132" t="s">
        <v>603</v>
      </c>
      <c r="E59" s="93">
        <v>1.59</v>
      </c>
    </row>
    <row r="61" spans="2:5" x14ac:dyDescent="0.25">
      <c r="B61" s="97" t="s">
        <v>625</v>
      </c>
      <c r="C61" s="92"/>
      <c r="D61" s="91"/>
      <c r="E61" s="92"/>
    </row>
    <row r="62" spans="2:5" x14ac:dyDescent="0.25">
      <c r="B62" s="12" t="s">
        <v>626</v>
      </c>
      <c r="C62" s="161">
        <v>200000</v>
      </c>
      <c r="D62" s="15"/>
      <c r="E62" s="136">
        <v>200000</v>
      </c>
    </row>
    <row r="63" spans="2:5" x14ac:dyDescent="0.25">
      <c r="B63" s="98" t="s">
        <v>627</v>
      </c>
      <c r="C63" s="161">
        <v>125000</v>
      </c>
      <c r="D63" s="15"/>
      <c r="E63" s="136">
        <v>125000</v>
      </c>
    </row>
    <row r="64" spans="2:5" ht="25.5" x14ac:dyDescent="0.25">
      <c r="B64" s="98" t="s">
        <v>632</v>
      </c>
      <c r="C64" s="162">
        <v>0.1</v>
      </c>
      <c r="D64" s="15"/>
      <c r="E64" s="134">
        <v>0.1</v>
      </c>
    </row>
    <row r="65" spans="2:5" x14ac:dyDescent="0.25">
      <c r="B65" s="98" t="s">
        <v>628</v>
      </c>
      <c r="C65" s="163">
        <v>200</v>
      </c>
      <c r="D65" s="15" t="s">
        <v>629</v>
      </c>
      <c r="E65" s="93">
        <v>200</v>
      </c>
    </row>
    <row r="66" spans="2:5" x14ac:dyDescent="0.25">
      <c r="B66" s="98" t="s">
        <v>666</v>
      </c>
      <c r="C66" s="163">
        <v>100</v>
      </c>
      <c r="D66" s="15" t="s">
        <v>629</v>
      </c>
      <c r="E66" s="93">
        <v>100</v>
      </c>
    </row>
  </sheetData>
  <conditionalFormatting sqref="B35:E35">
    <cfRule type="expression" dxfId="10" priority="3">
      <formula>$C$11="No"</formula>
    </cfRule>
  </conditionalFormatting>
  <conditionalFormatting sqref="B36:E38">
    <cfRule type="expression" dxfId="9" priority="1">
      <formula>$C12="No"</formula>
    </cfRule>
  </conditionalFormatting>
  <conditionalFormatting sqref="B61:E66">
    <cfRule type="expression" dxfId="8" priority="4">
      <formula>COUNTIFS($H$11:$H$26, "&lt;&gt;No", $H$11:$H$26, "&lt;&gt;") = 0</formula>
    </cfRule>
  </conditionalFormatting>
  <conditionalFormatting sqref="C11:J26">
    <cfRule type="expression" dxfId="7" priority="7">
      <formula>$C11="No"</formula>
    </cfRule>
    <cfRule type="expression" dxfId="6" priority="8">
      <formula>"IF(C6:C21= yes)"</formula>
    </cfRule>
  </conditionalFormatting>
  <dataValidations count="1">
    <dataValidation type="list" allowBlank="1" showInputMessage="1" showErrorMessage="1" sqref="G11:G25 I23:J25 F23:F25 C11:D26 H11:H26" xr:uid="{F9FE053C-694D-418C-BF6D-19D759A9FF30}">
      <formula1>"Yes,No"</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82DA-4E5E-4E01-889F-5E50F4C076E5}">
  <sheetPr>
    <tabColor rgb="FFFFFF00"/>
  </sheetPr>
  <dimension ref="A1:N305"/>
  <sheetViews>
    <sheetView zoomScaleNormal="100" workbookViewId="0">
      <selection activeCell="B10" sqref="B10"/>
    </sheetView>
  </sheetViews>
  <sheetFormatPr defaultColWidth="9.28515625" defaultRowHeight="14.25" x14ac:dyDescent="0.2"/>
  <cols>
    <col min="1" max="1" width="20" style="34" customWidth="1"/>
    <col min="2" max="4" width="13.28515625" style="34" customWidth="1"/>
    <col min="5" max="5" width="57.7109375" style="34" customWidth="1"/>
    <col min="6" max="13" width="13.28515625" style="34" customWidth="1"/>
    <col min="14" max="14" width="14.7109375" style="34" bestFit="1" customWidth="1"/>
    <col min="15" max="15" width="15.42578125" style="34" bestFit="1" customWidth="1"/>
    <col min="16" max="16384" width="9.28515625" style="34"/>
  </cols>
  <sheetData>
    <row r="1" spans="1:14" s="230" customFormat="1" ht="22.9" customHeight="1" x14ac:dyDescent="0.25">
      <c r="B1" s="231"/>
    </row>
    <row r="2" spans="1:14" s="230" customFormat="1" ht="22.9" customHeight="1" x14ac:dyDescent="0.45">
      <c r="B2" s="231"/>
      <c r="C2" s="234" t="s">
        <v>718</v>
      </c>
      <c r="D2" s="233"/>
    </row>
    <row r="3" spans="1:14" s="230" customFormat="1" ht="22.9" customHeight="1" x14ac:dyDescent="0.45">
      <c r="B3" s="231"/>
      <c r="C3" s="234" t="s">
        <v>719</v>
      </c>
      <c r="D3" s="233"/>
    </row>
    <row r="4" spans="1:14" s="230" customFormat="1" ht="22.9" customHeight="1" x14ac:dyDescent="0.45">
      <c r="B4" s="231"/>
      <c r="C4" s="234" t="s">
        <v>720</v>
      </c>
      <c r="D4" s="233"/>
    </row>
    <row r="5" spans="1:14" s="230" customFormat="1" ht="22.9" customHeight="1" x14ac:dyDescent="0.5">
      <c r="B5" s="231"/>
      <c r="C5" s="232"/>
    </row>
    <row r="7" spans="1:14" ht="21.75" customHeight="1" thickBot="1" x14ac:dyDescent="0.25">
      <c r="A7" s="103" t="s">
        <v>3</v>
      </c>
      <c r="B7" s="103"/>
      <c r="C7" s="103"/>
      <c r="D7" s="103"/>
      <c r="E7" s="103"/>
      <c r="F7" s="103"/>
      <c r="G7" s="103"/>
      <c r="H7" s="103"/>
      <c r="I7" s="103"/>
      <c r="J7" s="103"/>
      <c r="K7" s="103"/>
      <c r="L7" s="103"/>
      <c r="M7" s="103"/>
      <c r="N7" s="103"/>
    </row>
    <row r="9" spans="1:14" ht="15" x14ac:dyDescent="0.25">
      <c r="A9" s="147" t="s">
        <v>661</v>
      </c>
    </row>
    <row r="11" spans="1:14" x14ac:dyDescent="0.2">
      <c r="A11" s="8" t="s">
        <v>4</v>
      </c>
      <c r="B11" s="8" t="s">
        <v>5</v>
      </c>
      <c r="C11" s="8" t="s">
        <v>6</v>
      </c>
      <c r="D11" s="8" t="s">
        <v>7</v>
      </c>
      <c r="E11" s="8" t="s">
        <v>8</v>
      </c>
      <c r="F11" s="8" t="s">
        <v>9</v>
      </c>
      <c r="G11" s="8" t="s">
        <v>10</v>
      </c>
      <c r="H11" s="8" t="s">
        <v>11</v>
      </c>
      <c r="I11" s="8" t="s">
        <v>12</v>
      </c>
      <c r="J11" s="8" t="s">
        <v>13</v>
      </c>
      <c r="K11" s="8" t="s">
        <v>14</v>
      </c>
      <c r="L11" s="8" t="s">
        <v>15</v>
      </c>
      <c r="M11" s="8" t="s">
        <v>605</v>
      </c>
      <c r="N11" s="8" t="s">
        <v>17</v>
      </c>
    </row>
    <row r="12" spans="1:14" x14ac:dyDescent="0.2">
      <c r="A12" s="17" t="str">
        <f>CONCATENATE(B12,C12,D12)</f>
        <v>2201100000</v>
      </c>
      <c r="B12" s="137" t="s">
        <v>18</v>
      </c>
      <c r="C12" s="137" t="s">
        <v>19</v>
      </c>
      <c r="D12" s="137" t="s">
        <v>19</v>
      </c>
      <c r="E12" s="17" t="s">
        <v>20</v>
      </c>
      <c r="F12" s="17" t="s">
        <v>21</v>
      </c>
      <c r="G12" s="17">
        <v>10</v>
      </c>
      <c r="H12" s="17">
        <v>12.5</v>
      </c>
      <c r="I12" s="17">
        <v>0.05</v>
      </c>
      <c r="J12" s="17"/>
      <c r="K12" s="17">
        <v>10</v>
      </c>
      <c r="L12" s="17">
        <v>82048.179999999993</v>
      </c>
      <c r="M12" s="17">
        <v>65520.24</v>
      </c>
      <c r="N12" s="17">
        <v>85735.71</v>
      </c>
    </row>
    <row r="13" spans="1:14" x14ac:dyDescent="0.2">
      <c r="A13" s="17" t="str">
        <f t="shared" ref="A13:A75" si="0">CONCATENATE(B13,C13,D13)</f>
        <v>2201900000</v>
      </c>
      <c r="B13" s="138" t="s">
        <v>22</v>
      </c>
      <c r="C13" s="138" t="s">
        <v>19</v>
      </c>
      <c r="D13" s="138" t="s">
        <v>19</v>
      </c>
      <c r="E13" s="18" t="s">
        <v>23</v>
      </c>
      <c r="F13" s="18" t="s">
        <v>21</v>
      </c>
      <c r="G13" s="18">
        <v>10</v>
      </c>
      <c r="H13" s="18">
        <v>12.5</v>
      </c>
      <c r="I13" s="18">
        <v>0.05</v>
      </c>
      <c r="J13" s="18"/>
      <c r="K13" s="18">
        <v>10</v>
      </c>
      <c r="L13" s="18">
        <v>6017.91</v>
      </c>
      <c r="M13" s="18">
        <v>9871.33</v>
      </c>
      <c r="N13" s="18">
        <v>6444</v>
      </c>
    </row>
    <row r="14" spans="1:14" x14ac:dyDescent="0.2">
      <c r="A14" s="17" t="str">
        <f t="shared" si="0"/>
        <v>2202100000</v>
      </c>
      <c r="B14" s="139" t="s">
        <v>24</v>
      </c>
      <c r="C14" s="139" t="s">
        <v>19</v>
      </c>
      <c r="D14" s="139" t="s">
        <v>19</v>
      </c>
      <c r="E14" s="19" t="s">
        <v>25</v>
      </c>
      <c r="F14" s="19" t="s">
        <v>21</v>
      </c>
      <c r="G14" s="19">
        <v>80</v>
      </c>
      <c r="H14" s="19">
        <v>12.5</v>
      </c>
      <c r="I14" s="19"/>
      <c r="J14" s="19"/>
      <c r="K14" s="19">
        <v>80</v>
      </c>
      <c r="L14" s="19">
        <v>122282.49</v>
      </c>
      <c r="M14" s="19">
        <v>244620.84</v>
      </c>
      <c r="N14" s="17">
        <v>92568.43</v>
      </c>
    </row>
    <row r="15" spans="1:14" x14ac:dyDescent="0.2">
      <c r="A15" s="17" t="str">
        <f t="shared" si="0"/>
        <v>2202990000</v>
      </c>
      <c r="B15" s="139" t="s">
        <v>26</v>
      </c>
      <c r="C15" s="139" t="s">
        <v>19</v>
      </c>
      <c r="D15" s="139" t="s">
        <v>19</v>
      </c>
      <c r="E15" s="19" t="s">
        <v>23</v>
      </c>
      <c r="F15" s="19" t="s">
        <v>21</v>
      </c>
      <c r="G15" s="19">
        <v>80</v>
      </c>
      <c r="H15" s="19">
        <v>12.5</v>
      </c>
      <c r="I15" s="19"/>
      <c r="J15" s="19"/>
      <c r="K15" s="19">
        <v>80</v>
      </c>
      <c r="L15" s="19">
        <v>4099.5</v>
      </c>
      <c r="M15" s="19">
        <v>37978.36</v>
      </c>
      <c r="N15" s="17">
        <v>5911.15</v>
      </c>
    </row>
    <row r="16" spans="1:14" x14ac:dyDescent="0.2">
      <c r="A16" s="17" t="str">
        <f t="shared" si="0"/>
        <v>2203000000</v>
      </c>
      <c r="B16" s="139" t="s">
        <v>27</v>
      </c>
      <c r="C16" s="139" t="s">
        <v>19</v>
      </c>
      <c r="D16" s="139" t="s">
        <v>19</v>
      </c>
      <c r="E16" s="19" t="s">
        <v>28</v>
      </c>
      <c r="F16" s="19" t="s">
        <v>21</v>
      </c>
      <c r="G16" s="19">
        <v>100</v>
      </c>
      <c r="H16" s="19">
        <v>12.5</v>
      </c>
      <c r="I16" s="19"/>
      <c r="J16" s="19"/>
      <c r="K16" s="19">
        <v>100</v>
      </c>
      <c r="L16" s="19">
        <v>202366.42</v>
      </c>
      <c r="M16" s="19">
        <v>521669.82</v>
      </c>
      <c r="N16" s="17">
        <v>9815</v>
      </c>
    </row>
    <row r="17" spans="1:14" x14ac:dyDescent="0.2">
      <c r="A17" s="17" t="str">
        <f t="shared" si="0"/>
        <v>2204100000</v>
      </c>
      <c r="B17" s="20" t="s">
        <v>29</v>
      </c>
      <c r="C17" s="20" t="s">
        <v>19</v>
      </c>
      <c r="D17" s="20" t="s">
        <v>19</v>
      </c>
      <c r="E17" s="20" t="s">
        <v>30</v>
      </c>
      <c r="F17" s="20" t="s">
        <v>21</v>
      </c>
      <c r="G17" s="20">
        <v>50</v>
      </c>
      <c r="H17" s="20">
        <v>12.5</v>
      </c>
      <c r="I17" s="20"/>
      <c r="J17" s="20">
        <v>50</v>
      </c>
      <c r="K17" s="20">
        <v>50</v>
      </c>
      <c r="L17" s="20">
        <v>5234</v>
      </c>
      <c r="M17" s="20">
        <v>42604.87</v>
      </c>
      <c r="N17" s="21">
        <v>680</v>
      </c>
    </row>
    <row r="18" spans="1:14" x14ac:dyDescent="0.2">
      <c r="A18" s="17" t="str">
        <f t="shared" si="0"/>
        <v>2204210000</v>
      </c>
      <c r="B18" s="139" t="s">
        <v>31</v>
      </c>
      <c r="C18" s="139" t="s">
        <v>19</v>
      </c>
      <c r="D18" s="139" t="s">
        <v>19</v>
      </c>
      <c r="E18" s="19" t="s">
        <v>32</v>
      </c>
      <c r="F18" s="19" t="s">
        <v>21</v>
      </c>
      <c r="G18" s="19">
        <v>50</v>
      </c>
      <c r="H18" s="19">
        <v>12.5</v>
      </c>
      <c r="I18" s="19"/>
      <c r="J18" s="19">
        <v>50</v>
      </c>
      <c r="K18" s="19">
        <v>50</v>
      </c>
      <c r="L18" s="19">
        <v>3161</v>
      </c>
      <c r="M18" s="19">
        <v>42970.04</v>
      </c>
      <c r="N18" s="17">
        <v>130</v>
      </c>
    </row>
    <row r="19" spans="1:14" x14ac:dyDescent="0.2">
      <c r="A19" s="17" t="str">
        <f t="shared" si="0"/>
        <v>2204290000</v>
      </c>
      <c r="B19" s="139" t="s">
        <v>33</v>
      </c>
      <c r="C19" s="139" t="s">
        <v>19</v>
      </c>
      <c r="D19" s="139" t="s">
        <v>19</v>
      </c>
      <c r="E19" s="19" t="s">
        <v>23</v>
      </c>
      <c r="F19" s="19" t="s">
        <v>21</v>
      </c>
      <c r="G19" s="19">
        <v>50</v>
      </c>
      <c r="H19" s="19">
        <v>12.5</v>
      </c>
      <c r="I19" s="19"/>
      <c r="J19" s="19">
        <v>50</v>
      </c>
      <c r="K19" s="19">
        <v>50</v>
      </c>
      <c r="L19" s="19">
        <v>450</v>
      </c>
      <c r="M19" s="19">
        <v>3879.49</v>
      </c>
      <c r="N19" s="17">
        <v>176</v>
      </c>
    </row>
    <row r="20" spans="1:14" x14ac:dyDescent="0.2">
      <c r="A20" s="17" t="str">
        <f t="shared" si="0"/>
        <v>2204300000</v>
      </c>
      <c r="B20" s="137" t="s">
        <v>34</v>
      </c>
      <c r="C20" s="137" t="s">
        <v>19</v>
      </c>
      <c r="D20" s="137" t="s">
        <v>19</v>
      </c>
      <c r="E20" s="17" t="s">
        <v>35</v>
      </c>
      <c r="F20" s="17" t="s">
        <v>21</v>
      </c>
      <c r="G20" s="17">
        <v>50</v>
      </c>
      <c r="H20" s="17">
        <v>12.5</v>
      </c>
      <c r="I20" s="17"/>
      <c r="J20" s="17">
        <v>50</v>
      </c>
      <c r="K20" s="17">
        <v>50</v>
      </c>
      <c r="L20" s="17">
        <v>4241</v>
      </c>
      <c r="M20" s="17">
        <v>36268.339999999997</v>
      </c>
      <c r="N20" s="17">
        <v>704</v>
      </c>
    </row>
    <row r="21" spans="1:14" x14ac:dyDescent="0.2">
      <c r="A21" s="17" t="str">
        <f t="shared" si="0"/>
        <v>2206001000</v>
      </c>
      <c r="B21" s="137" t="s">
        <v>36</v>
      </c>
      <c r="C21" s="137" t="s">
        <v>37</v>
      </c>
      <c r="D21" s="137" t="s">
        <v>19</v>
      </c>
      <c r="E21" s="17" t="s">
        <v>38</v>
      </c>
      <c r="F21" s="17" t="s">
        <v>21</v>
      </c>
      <c r="G21" s="17">
        <v>50</v>
      </c>
      <c r="H21" s="17">
        <v>12.5</v>
      </c>
      <c r="I21" s="17"/>
      <c r="J21" s="17">
        <v>50</v>
      </c>
      <c r="K21" s="17">
        <v>50</v>
      </c>
      <c r="L21" s="17">
        <v>141</v>
      </c>
      <c r="M21" s="17">
        <v>6299.7</v>
      </c>
      <c r="N21" s="17">
        <v>732</v>
      </c>
    </row>
    <row r="22" spans="1:14" x14ac:dyDescent="0.2">
      <c r="A22" s="17" t="str">
        <f t="shared" si="0"/>
        <v>2208300000</v>
      </c>
      <c r="B22" s="137" t="s">
        <v>39</v>
      </c>
      <c r="C22" s="137" t="s">
        <v>19</v>
      </c>
      <c r="D22" s="137" t="s">
        <v>19</v>
      </c>
      <c r="E22" s="17" t="s">
        <v>40</v>
      </c>
      <c r="F22" s="17" t="s">
        <v>21</v>
      </c>
      <c r="G22" s="17">
        <v>200</v>
      </c>
      <c r="H22" s="17">
        <v>12.5</v>
      </c>
      <c r="I22" s="17"/>
      <c r="J22" s="17">
        <v>200</v>
      </c>
      <c r="K22" s="17">
        <v>200</v>
      </c>
      <c r="L22" s="17">
        <v>1201</v>
      </c>
      <c r="M22" s="17">
        <v>7869.63</v>
      </c>
      <c r="N22" s="17">
        <v>80</v>
      </c>
    </row>
    <row r="23" spans="1:14" x14ac:dyDescent="0.2">
      <c r="A23" s="17" t="str">
        <f t="shared" si="0"/>
        <v>2208400000</v>
      </c>
      <c r="B23" s="137" t="s">
        <v>41</v>
      </c>
      <c r="C23" s="137" t="s">
        <v>19</v>
      </c>
      <c r="D23" s="137" t="s">
        <v>19</v>
      </c>
      <c r="E23" s="17" t="s">
        <v>42</v>
      </c>
      <c r="F23" s="17" t="s">
        <v>21</v>
      </c>
      <c r="G23" s="17">
        <v>200</v>
      </c>
      <c r="H23" s="17">
        <v>12.5</v>
      </c>
      <c r="I23" s="17"/>
      <c r="J23" s="17">
        <v>200</v>
      </c>
      <c r="K23" s="17">
        <v>200</v>
      </c>
      <c r="L23" s="17">
        <v>821</v>
      </c>
      <c r="M23" s="17">
        <v>16942.36</v>
      </c>
      <c r="N23" s="17">
        <v>376</v>
      </c>
    </row>
    <row r="24" spans="1:14" x14ac:dyDescent="0.2">
      <c r="A24" s="17" t="str">
        <f t="shared" si="0"/>
        <v>2208500000</v>
      </c>
      <c r="B24" s="137" t="s">
        <v>43</v>
      </c>
      <c r="C24" s="137" t="s">
        <v>19</v>
      </c>
      <c r="D24" s="137" t="s">
        <v>19</v>
      </c>
      <c r="E24" s="17" t="s">
        <v>44</v>
      </c>
      <c r="F24" s="17" t="s">
        <v>21</v>
      </c>
      <c r="G24" s="17">
        <v>200</v>
      </c>
      <c r="H24" s="17">
        <v>12.5</v>
      </c>
      <c r="I24" s="17"/>
      <c r="J24" s="17">
        <v>200</v>
      </c>
      <c r="K24" s="17">
        <v>200</v>
      </c>
      <c r="L24" s="17">
        <v>617</v>
      </c>
      <c r="M24" s="17">
        <v>7484</v>
      </c>
      <c r="N24" s="17">
        <v>2131</v>
      </c>
    </row>
    <row r="25" spans="1:14" x14ac:dyDescent="0.2">
      <c r="A25" s="17" t="str">
        <f t="shared" si="0"/>
        <v>2208600000</v>
      </c>
      <c r="B25" s="137" t="s">
        <v>45</v>
      </c>
      <c r="C25" s="137" t="s">
        <v>19</v>
      </c>
      <c r="D25" s="137" t="s">
        <v>19</v>
      </c>
      <c r="E25" s="17" t="s">
        <v>46</v>
      </c>
      <c r="F25" s="17" t="s">
        <v>21</v>
      </c>
      <c r="G25" s="17">
        <v>200</v>
      </c>
      <c r="H25" s="17">
        <v>12.5</v>
      </c>
      <c r="I25" s="17"/>
      <c r="J25" s="17">
        <v>200</v>
      </c>
      <c r="K25" s="17">
        <v>200</v>
      </c>
      <c r="L25" s="17">
        <v>21</v>
      </c>
      <c r="M25" s="17">
        <v>1258.18</v>
      </c>
      <c r="N25" s="17">
        <v>200</v>
      </c>
    </row>
    <row r="26" spans="1:14" x14ac:dyDescent="0.2">
      <c r="A26" s="17" t="str">
        <f t="shared" si="0"/>
        <v>2208701000</v>
      </c>
      <c r="B26" s="137" t="s">
        <v>47</v>
      </c>
      <c r="C26" s="137" t="s">
        <v>37</v>
      </c>
      <c r="D26" s="137" t="s">
        <v>19</v>
      </c>
      <c r="E26" s="17" t="s">
        <v>48</v>
      </c>
      <c r="F26" s="17" t="s">
        <v>21</v>
      </c>
      <c r="G26" s="17">
        <v>200</v>
      </c>
      <c r="H26" s="17">
        <v>12.5</v>
      </c>
      <c r="I26" s="17"/>
      <c r="J26" s="17">
        <v>200</v>
      </c>
      <c r="K26" s="17">
        <v>200</v>
      </c>
      <c r="L26" s="17">
        <v>16</v>
      </c>
      <c r="M26" s="17">
        <v>6505.15</v>
      </c>
      <c r="N26" s="17">
        <v>100</v>
      </c>
    </row>
    <row r="27" spans="1:14" x14ac:dyDescent="0.2">
      <c r="A27" s="17" t="str">
        <f t="shared" si="0"/>
        <v>2208900020</v>
      </c>
      <c r="B27" s="137">
        <v>220890</v>
      </c>
      <c r="C27" s="137" t="s">
        <v>19</v>
      </c>
      <c r="D27" s="137" t="s">
        <v>49</v>
      </c>
      <c r="E27" s="17" t="s">
        <v>50</v>
      </c>
      <c r="F27" s="17" t="s">
        <v>21</v>
      </c>
      <c r="G27" s="17">
        <v>100</v>
      </c>
      <c r="H27" s="17">
        <v>12.5</v>
      </c>
      <c r="I27" s="17"/>
      <c r="J27" s="17">
        <v>100</v>
      </c>
      <c r="K27" s="17">
        <v>100</v>
      </c>
      <c r="L27" s="17">
        <v>1659</v>
      </c>
      <c r="M27" s="17">
        <v>34160.35</v>
      </c>
      <c r="N27" s="17">
        <v>277</v>
      </c>
    </row>
    <row r="28" spans="1:14" x14ac:dyDescent="0.2">
      <c r="A28" s="17" t="str">
        <f t="shared" si="0"/>
        <v>2208900030</v>
      </c>
      <c r="B28" s="137" t="s">
        <v>51</v>
      </c>
      <c r="C28" s="137" t="s">
        <v>19</v>
      </c>
      <c r="D28" s="137" t="s">
        <v>52</v>
      </c>
      <c r="E28" s="17" t="s">
        <v>53</v>
      </c>
      <c r="F28" s="17" t="s">
        <v>21</v>
      </c>
      <c r="G28" s="17">
        <v>100</v>
      </c>
      <c r="H28" s="17">
        <v>12.5</v>
      </c>
      <c r="I28" s="17"/>
      <c r="J28" s="17">
        <v>100</v>
      </c>
      <c r="K28" s="17">
        <v>100</v>
      </c>
      <c r="L28" s="17">
        <v>4057</v>
      </c>
      <c r="M28" s="17">
        <v>27668.33</v>
      </c>
      <c r="N28" s="17">
        <v>216</v>
      </c>
    </row>
    <row r="29" spans="1:14" x14ac:dyDescent="0.2">
      <c r="A29" s="17" t="str">
        <f t="shared" si="0"/>
        <v>2208900090</v>
      </c>
      <c r="B29" s="137" t="s">
        <v>51</v>
      </c>
      <c r="C29" s="137" t="s">
        <v>19</v>
      </c>
      <c r="D29" s="137" t="s">
        <v>54</v>
      </c>
      <c r="E29" s="17" t="s">
        <v>23</v>
      </c>
      <c r="F29" s="17" t="s">
        <v>21</v>
      </c>
      <c r="G29" s="17">
        <v>200</v>
      </c>
      <c r="H29" s="17">
        <v>12.5</v>
      </c>
      <c r="I29" s="17"/>
      <c r="J29" s="17">
        <v>200</v>
      </c>
      <c r="K29" s="17">
        <v>200</v>
      </c>
      <c r="L29" s="17">
        <v>9561</v>
      </c>
      <c r="M29" s="17">
        <v>45365.99</v>
      </c>
      <c r="N29" s="17">
        <v>4152</v>
      </c>
    </row>
    <row r="30" spans="1:14" x14ac:dyDescent="0.2">
      <c r="A30" s="17" t="str">
        <f t="shared" si="0"/>
        <v>2209000000</v>
      </c>
      <c r="B30" s="137" t="s">
        <v>55</v>
      </c>
      <c r="C30" s="137" t="s">
        <v>19</v>
      </c>
      <c r="D30" s="137" t="s">
        <v>19</v>
      </c>
      <c r="E30" s="17" t="s">
        <v>56</v>
      </c>
      <c r="F30" s="17" t="s">
        <v>21</v>
      </c>
      <c r="G30" s="17"/>
      <c r="H30" s="17">
        <v>12.5</v>
      </c>
      <c r="I30" s="17"/>
      <c r="J30" s="17"/>
      <c r="K30" s="17"/>
      <c r="L30" s="17">
        <v>760.71</v>
      </c>
      <c r="M30" s="17">
        <v>1428.88</v>
      </c>
      <c r="N30" s="17">
        <v>576</v>
      </c>
    </row>
    <row r="31" spans="1:14" x14ac:dyDescent="0.2">
      <c r="A31" s="17" t="str">
        <f t="shared" si="0"/>
        <v>3915100000</v>
      </c>
      <c r="B31" s="137" t="s">
        <v>57</v>
      </c>
      <c r="C31" s="137" t="s">
        <v>19</v>
      </c>
      <c r="D31" s="137" t="s">
        <v>19</v>
      </c>
      <c r="E31" s="17" t="s">
        <v>58</v>
      </c>
      <c r="F31" s="17" t="s">
        <v>59</v>
      </c>
      <c r="G31" s="17"/>
      <c r="H31" s="17">
        <v>12.5</v>
      </c>
      <c r="I31" s="17"/>
      <c r="J31" s="17"/>
      <c r="K31" s="17"/>
      <c r="L31" s="17"/>
      <c r="M31" s="17"/>
      <c r="N31" s="17"/>
    </row>
    <row r="32" spans="1:14" x14ac:dyDescent="0.2">
      <c r="A32" s="17" t="str">
        <f t="shared" si="0"/>
        <v>3915200000</v>
      </c>
      <c r="B32" s="137" t="s">
        <v>60</v>
      </c>
      <c r="C32" s="137" t="s">
        <v>19</v>
      </c>
      <c r="D32" s="137" t="s">
        <v>19</v>
      </c>
      <c r="E32" s="17" t="s">
        <v>61</v>
      </c>
      <c r="F32" s="17" t="s">
        <v>59</v>
      </c>
      <c r="G32" s="17"/>
      <c r="H32" s="17">
        <v>12.5</v>
      </c>
      <c r="I32" s="17"/>
      <c r="J32" s="17"/>
      <c r="K32" s="17"/>
      <c r="L32" s="17"/>
      <c r="M32" s="17"/>
      <c r="N32" s="17"/>
    </row>
    <row r="33" spans="1:14" x14ac:dyDescent="0.2">
      <c r="A33" s="17" t="str">
        <f t="shared" si="0"/>
        <v>3915300000</v>
      </c>
      <c r="B33" s="137" t="s">
        <v>62</v>
      </c>
      <c r="C33" s="137" t="s">
        <v>19</v>
      </c>
      <c r="D33" s="137" t="s">
        <v>19</v>
      </c>
      <c r="E33" s="17" t="s">
        <v>63</v>
      </c>
      <c r="F33" s="17" t="s">
        <v>59</v>
      </c>
      <c r="G33" s="17"/>
      <c r="H33" s="17">
        <v>12.5</v>
      </c>
      <c r="I33" s="17"/>
      <c r="J33" s="17"/>
      <c r="K33" s="17"/>
      <c r="L33" s="17"/>
      <c r="M33" s="17"/>
      <c r="N33" s="17"/>
    </row>
    <row r="34" spans="1:14" x14ac:dyDescent="0.2">
      <c r="A34" s="17" t="str">
        <f t="shared" si="0"/>
        <v>3915900000</v>
      </c>
      <c r="B34" s="137" t="s">
        <v>64</v>
      </c>
      <c r="C34" s="137" t="s">
        <v>19</v>
      </c>
      <c r="D34" s="137" t="s">
        <v>19</v>
      </c>
      <c r="E34" s="17" t="s">
        <v>65</v>
      </c>
      <c r="F34" s="17" t="s">
        <v>59</v>
      </c>
      <c r="G34" s="17"/>
      <c r="H34" s="17">
        <v>12.5</v>
      </c>
      <c r="I34" s="17"/>
      <c r="J34" s="17"/>
      <c r="K34" s="17"/>
      <c r="L34" s="17"/>
      <c r="M34" s="17"/>
      <c r="N34" s="17"/>
    </row>
    <row r="35" spans="1:14" x14ac:dyDescent="0.2">
      <c r="A35" s="17" t="str">
        <f t="shared" si="0"/>
        <v>8517110000</v>
      </c>
      <c r="B35" s="137" t="s">
        <v>66</v>
      </c>
      <c r="C35" s="137" t="s">
        <v>19</v>
      </c>
      <c r="D35" s="137" t="s">
        <v>19</v>
      </c>
      <c r="E35" s="17" t="s">
        <v>67</v>
      </c>
      <c r="F35" s="17" t="s">
        <v>68</v>
      </c>
      <c r="G35" s="17"/>
      <c r="H35" s="17">
        <v>12.5</v>
      </c>
      <c r="I35" s="17"/>
      <c r="J35" s="17"/>
      <c r="K35" s="17"/>
      <c r="L35" s="17">
        <v>45</v>
      </c>
      <c r="M35" s="17">
        <v>2966.88</v>
      </c>
      <c r="N35" s="17">
        <v>62</v>
      </c>
    </row>
    <row r="36" spans="1:14" x14ac:dyDescent="0.2">
      <c r="A36" s="17" t="str">
        <f t="shared" si="0"/>
        <v>8517130000</v>
      </c>
      <c r="B36" s="137">
        <v>851713</v>
      </c>
      <c r="C36" s="137" t="s">
        <v>19</v>
      </c>
      <c r="D36" s="137" t="s">
        <v>19</v>
      </c>
      <c r="E36" s="17" t="s">
        <v>69</v>
      </c>
      <c r="F36" s="17" t="s">
        <v>68</v>
      </c>
      <c r="G36" s="17"/>
      <c r="H36" s="17">
        <v>12.5</v>
      </c>
      <c r="I36" s="17"/>
      <c r="J36" s="17"/>
      <c r="K36" s="17"/>
      <c r="L36" s="17">
        <v>54.75</v>
      </c>
      <c r="M36" s="17">
        <v>26904.74</v>
      </c>
      <c r="N36" s="17">
        <v>40.4</v>
      </c>
    </row>
    <row r="37" spans="1:14" x14ac:dyDescent="0.2">
      <c r="A37" s="17" t="str">
        <f t="shared" si="0"/>
        <v>8517140000</v>
      </c>
      <c r="B37" s="137">
        <v>851714</v>
      </c>
      <c r="C37" s="137" t="s">
        <v>19</v>
      </c>
      <c r="D37" s="137" t="s">
        <v>19</v>
      </c>
      <c r="E37" s="17" t="s">
        <v>70</v>
      </c>
      <c r="F37" s="17" t="s">
        <v>68</v>
      </c>
      <c r="G37" s="17"/>
      <c r="H37" s="17">
        <v>12.5</v>
      </c>
      <c r="I37" s="17"/>
      <c r="J37" s="17"/>
      <c r="K37" s="17"/>
      <c r="L37" s="17">
        <v>319</v>
      </c>
      <c r="M37" s="17">
        <v>55050</v>
      </c>
      <c r="N37" s="17">
        <v>12</v>
      </c>
    </row>
    <row r="38" spans="1:14" x14ac:dyDescent="0.2">
      <c r="A38" s="17" t="str">
        <f t="shared" si="0"/>
        <v>8517180000</v>
      </c>
      <c r="B38" s="137" t="s">
        <v>71</v>
      </c>
      <c r="C38" s="137" t="s">
        <v>19</v>
      </c>
      <c r="D38" s="137" t="s">
        <v>19</v>
      </c>
      <c r="E38" s="17" t="s">
        <v>23</v>
      </c>
      <c r="F38" s="17" t="s">
        <v>68</v>
      </c>
      <c r="G38" s="17"/>
      <c r="H38" s="17">
        <v>12.5</v>
      </c>
      <c r="I38" s="17"/>
      <c r="J38" s="17"/>
      <c r="K38" s="17"/>
      <c r="L38" s="17">
        <v>102.95</v>
      </c>
      <c r="M38" s="17">
        <v>7536.39</v>
      </c>
      <c r="N38" s="17">
        <v>137</v>
      </c>
    </row>
    <row r="39" spans="1:14" x14ac:dyDescent="0.2">
      <c r="A39" s="17" t="str">
        <f t="shared" si="0"/>
        <v>8517610000</v>
      </c>
      <c r="B39" s="137" t="s">
        <v>72</v>
      </c>
      <c r="C39" s="137" t="s">
        <v>19</v>
      </c>
      <c r="D39" s="137" t="s">
        <v>19</v>
      </c>
      <c r="E39" s="17" t="s">
        <v>73</v>
      </c>
      <c r="F39" s="17" t="s">
        <v>68</v>
      </c>
      <c r="G39" s="17"/>
      <c r="H39" s="17">
        <v>12.5</v>
      </c>
      <c r="I39" s="17"/>
      <c r="J39" s="17"/>
      <c r="K39" s="17"/>
      <c r="L39" s="17"/>
      <c r="M39" s="17"/>
      <c r="N39" s="17"/>
    </row>
    <row r="40" spans="1:14" x14ac:dyDescent="0.2">
      <c r="A40" s="17" t="str">
        <f t="shared" si="0"/>
        <v>8517621000</v>
      </c>
      <c r="B40" s="137" t="s">
        <v>74</v>
      </c>
      <c r="C40" s="137" t="s">
        <v>37</v>
      </c>
      <c r="D40" s="137" t="s">
        <v>19</v>
      </c>
      <c r="E40" s="17" t="s">
        <v>75</v>
      </c>
      <c r="F40" s="17" t="s">
        <v>68</v>
      </c>
      <c r="G40" s="17"/>
      <c r="H40" s="17">
        <v>12.5</v>
      </c>
      <c r="I40" s="17"/>
      <c r="J40" s="17"/>
      <c r="K40" s="17"/>
      <c r="L40" s="17">
        <v>81.7</v>
      </c>
      <c r="M40" s="17">
        <v>10078.709999999999</v>
      </c>
      <c r="N40" s="17">
        <v>52</v>
      </c>
    </row>
    <row r="41" spans="1:14" x14ac:dyDescent="0.2">
      <c r="A41" s="17" t="str">
        <f t="shared" si="0"/>
        <v>8517629000</v>
      </c>
      <c r="B41" s="137" t="s">
        <v>74</v>
      </c>
      <c r="C41" s="137" t="s">
        <v>54</v>
      </c>
      <c r="D41" s="137" t="s">
        <v>19</v>
      </c>
      <c r="E41" s="17" t="s">
        <v>23</v>
      </c>
      <c r="F41" s="17" t="s">
        <v>68</v>
      </c>
      <c r="G41" s="17"/>
      <c r="H41" s="17">
        <v>12.5</v>
      </c>
      <c r="I41" s="17"/>
      <c r="J41" s="17"/>
      <c r="K41" s="17"/>
      <c r="L41" s="17"/>
      <c r="M41" s="17"/>
      <c r="N41" s="17"/>
    </row>
    <row r="42" spans="1:14" x14ac:dyDescent="0.2">
      <c r="A42" s="17" t="str">
        <f t="shared" si="0"/>
        <v>8517690000</v>
      </c>
      <c r="B42" s="137" t="s">
        <v>76</v>
      </c>
      <c r="C42" s="137" t="s">
        <v>19</v>
      </c>
      <c r="D42" s="137" t="s">
        <v>19</v>
      </c>
      <c r="E42" s="17" t="s">
        <v>23</v>
      </c>
      <c r="F42" s="17" t="s">
        <v>68</v>
      </c>
      <c r="G42" s="17"/>
      <c r="H42" s="17">
        <v>12.5</v>
      </c>
      <c r="I42" s="17"/>
      <c r="J42" s="17"/>
      <c r="K42" s="17"/>
      <c r="L42" s="17">
        <v>0.5</v>
      </c>
      <c r="M42" s="17">
        <v>80.44</v>
      </c>
      <c r="N42" s="17">
        <v>1</v>
      </c>
    </row>
    <row r="43" spans="1:14" x14ac:dyDescent="0.2">
      <c r="A43" s="17" t="str">
        <f t="shared" si="0"/>
        <v>8517710000</v>
      </c>
      <c r="B43" s="137">
        <v>851771</v>
      </c>
      <c r="C43" s="137" t="s">
        <v>19</v>
      </c>
      <c r="D43" s="137" t="s">
        <v>19</v>
      </c>
      <c r="E43" s="17" t="s">
        <v>77</v>
      </c>
      <c r="F43" s="17" t="s">
        <v>59</v>
      </c>
      <c r="G43" s="17"/>
      <c r="H43" s="17">
        <v>12.5</v>
      </c>
      <c r="I43" s="17"/>
      <c r="J43" s="17"/>
      <c r="K43" s="17"/>
      <c r="L43" s="17">
        <v>6.9</v>
      </c>
      <c r="M43" s="17">
        <v>828.57</v>
      </c>
      <c r="N43" s="17"/>
    </row>
    <row r="44" spans="1:14" x14ac:dyDescent="0.2">
      <c r="A44" s="17" t="str">
        <f t="shared" si="0"/>
        <v>8517790000</v>
      </c>
      <c r="B44" s="137">
        <v>851779</v>
      </c>
      <c r="C44" s="137" t="s">
        <v>19</v>
      </c>
      <c r="D44" s="137" t="s">
        <v>19</v>
      </c>
      <c r="E44" s="17" t="s">
        <v>78</v>
      </c>
      <c r="F44" s="17" t="s">
        <v>59</v>
      </c>
      <c r="G44" s="17"/>
      <c r="H44" s="17">
        <v>12.5</v>
      </c>
      <c r="I44" s="17"/>
      <c r="J44" s="17"/>
      <c r="K44" s="17"/>
      <c r="L44" s="17">
        <v>6</v>
      </c>
      <c r="M44" s="17">
        <v>840</v>
      </c>
      <c r="N44" s="17">
        <v>6</v>
      </c>
    </row>
    <row r="45" spans="1:14" x14ac:dyDescent="0.2">
      <c r="A45" s="17" t="str">
        <f t="shared" si="0"/>
        <v>8471300000</v>
      </c>
      <c r="B45" s="137" t="s">
        <v>79</v>
      </c>
      <c r="C45" s="137" t="s">
        <v>19</v>
      </c>
      <c r="D45" s="137" t="s">
        <v>19</v>
      </c>
      <c r="E45" s="17" t="s">
        <v>80</v>
      </c>
      <c r="F45" s="17" t="s">
        <v>68</v>
      </c>
      <c r="G45" s="17"/>
      <c r="H45" s="17">
        <v>12.5</v>
      </c>
      <c r="I45" s="17"/>
      <c r="J45" s="17"/>
      <c r="K45" s="17"/>
      <c r="L45" s="17">
        <v>2718</v>
      </c>
      <c r="M45" s="17">
        <v>86691.59</v>
      </c>
      <c r="N45" s="17">
        <v>1013.1</v>
      </c>
    </row>
    <row r="46" spans="1:14" x14ac:dyDescent="0.2">
      <c r="A46" s="17" t="str">
        <f t="shared" si="0"/>
        <v>8471410000</v>
      </c>
      <c r="B46" s="137" t="s">
        <v>81</v>
      </c>
      <c r="C46" s="137" t="s">
        <v>19</v>
      </c>
      <c r="D46" s="137" t="s">
        <v>19</v>
      </c>
      <c r="E46" s="17" t="s">
        <v>82</v>
      </c>
      <c r="F46" s="17" t="s">
        <v>68</v>
      </c>
      <c r="G46" s="17"/>
      <c r="H46" s="17">
        <v>12.5</v>
      </c>
      <c r="I46" s="17"/>
      <c r="J46" s="17"/>
      <c r="K46" s="17"/>
      <c r="L46" s="17">
        <v>6.7</v>
      </c>
      <c r="M46" s="17">
        <v>1850</v>
      </c>
      <c r="N46" s="17">
        <v>3.2</v>
      </c>
    </row>
    <row r="47" spans="1:14" x14ac:dyDescent="0.2">
      <c r="A47" s="17" t="str">
        <f t="shared" si="0"/>
        <v>8471490000</v>
      </c>
      <c r="B47" s="137" t="s">
        <v>83</v>
      </c>
      <c r="C47" s="137" t="s">
        <v>19</v>
      </c>
      <c r="D47" s="137" t="s">
        <v>19</v>
      </c>
      <c r="E47" s="17" t="s">
        <v>84</v>
      </c>
      <c r="F47" s="17" t="s">
        <v>68</v>
      </c>
      <c r="G47" s="17"/>
      <c r="H47" s="17">
        <v>12.5</v>
      </c>
      <c r="I47" s="17"/>
      <c r="J47" s="17"/>
      <c r="K47" s="17"/>
      <c r="L47" s="17">
        <v>23.2</v>
      </c>
      <c r="M47" s="17">
        <v>8500</v>
      </c>
      <c r="N47" s="17">
        <v>23.2</v>
      </c>
    </row>
    <row r="48" spans="1:14" x14ac:dyDescent="0.2">
      <c r="A48" s="17" t="str">
        <f t="shared" si="0"/>
        <v>8471500000</v>
      </c>
      <c r="B48" s="137" t="s">
        <v>85</v>
      </c>
      <c r="C48" s="137" t="s">
        <v>19</v>
      </c>
      <c r="D48" s="137" t="s">
        <v>19</v>
      </c>
      <c r="E48" s="17" t="s">
        <v>86</v>
      </c>
      <c r="F48" s="17" t="s">
        <v>68</v>
      </c>
      <c r="G48" s="17"/>
      <c r="H48" s="17">
        <v>12.5</v>
      </c>
      <c r="I48" s="17"/>
      <c r="J48" s="17"/>
      <c r="K48" s="17"/>
      <c r="L48" s="17"/>
      <c r="M48" s="17"/>
      <c r="N48" s="17"/>
    </row>
    <row r="49" spans="1:14" x14ac:dyDescent="0.2">
      <c r="A49" s="17" t="str">
        <f t="shared" si="0"/>
        <v>8471600000</v>
      </c>
      <c r="B49" s="137" t="s">
        <v>87</v>
      </c>
      <c r="C49" s="137" t="s">
        <v>19</v>
      </c>
      <c r="D49" s="137" t="s">
        <v>19</v>
      </c>
      <c r="E49" s="17" t="s">
        <v>88</v>
      </c>
      <c r="F49" s="17" t="s">
        <v>68</v>
      </c>
      <c r="G49" s="17"/>
      <c r="H49" s="17">
        <v>12.5</v>
      </c>
      <c r="I49" s="17"/>
      <c r="J49" s="17"/>
      <c r="K49" s="17"/>
      <c r="L49" s="17">
        <v>71.150000000000006</v>
      </c>
      <c r="M49" s="17">
        <v>9268.8700000000008</v>
      </c>
      <c r="N49" s="17">
        <v>35</v>
      </c>
    </row>
    <row r="50" spans="1:14" x14ac:dyDescent="0.2">
      <c r="A50" s="17" t="str">
        <f t="shared" si="0"/>
        <v>8471700000</v>
      </c>
      <c r="B50" s="137" t="s">
        <v>89</v>
      </c>
      <c r="C50" s="137" t="s">
        <v>19</v>
      </c>
      <c r="D50" s="137" t="s">
        <v>19</v>
      </c>
      <c r="E50" s="17" t="s">
        <v>90</v>
      </c>
      <c r="F50" s="17" t="s">
        <v>68</v>
      </c>
      <c r="G50" s="17"/>
      <c r="H50" s="17">
        <v>12.5</v>
      </c>
      <c r="I50" s="17"/>
      <c r="J50" s="17"/>
      <c r="K50" s="17"/>
      <c r="L50" s="17"/>
      <c r="M50" s="17"/>
      <c r="N50" s="17"/>
    </row>
    <row r="51" spans="1:14" x14ac:dyDescent="0.2">
      <c r="A51" s="17" t="str">
        <f t="shared" si="0"/>
        <v>8471800000</v>
      </c>
      <c r="B51" s="137" t="s">
        <v>91</v>
      </c>
      <c r="C51" s="137" t="s">
        <v>19</v>
      </c>
      <c r="D51" s="137" t="s">
        <v>19</v>
      </c>
      <c r="E51" s="17" t="s">
        <v>92</v>
      </c>
      <c r="F51" s="17" t="s">
        <v>68</v>
      </c>
      <c r="G51" s="17"/>
      <c r="H51" s="17">
        <v>12.5</v>
      </c>
      <c r="I51" s="17"/>
      <c r="J51" s="17"/>
      <c r="K51" s="17"/>
      <c r="L51" s="17">
        <v>58.2</v>
      </c>
      <c r="M51" s="17">
        <v>12900.95</v>
      </c>
      <c r="N51" s="17">
        <v>15.3</v>
      </c>
    </row>
    <row r="52" spans="1:14" x14ac:dyDescent="0.2">
      <c r="A52" s="17" t="str">
        <f t="shared" si="0"/>
        <v>8471900000</v>
      </c>
      <c r="B52" s="137" t="s">
        <v>93</v>
      </c>
      <c r="C52" s="137" t="s">
        <v>19</v>
      </c>
      <c r="D52" s="137" t="s">
        <v>19</v>
      </c>
      <c r="E52" s="17" t="s">
        <v>23</v>
      </c>
      <c r="F52" s="17" t="s">
        <v>68</v>
      </c>
      <c r="G52" s="17"/>
      <c r="H52" s="17">
        <v>12.5</v>
      </c>
      <c r="I52" s="17"/>
      <c r="J52" s="17"/>
      <c r="K52" s="17"/>
      <c r="L52" s="17"/>
      <c r="M52" s="17"/>
      <c r="N52" s="17"/>
    </row>
    <row r="53" spans="1:14" x14ac:dyDescent="0.2">
      <c r="A53" s="17" t="str">
        <f t="shared" si="0"/>
        <v>8528420000</v>
      </c>
      <c r="B53" s="137" t="s">
        <v>94</v>
      </c>
      <c r="C53" s="137" t="s">
        <v>19</v>
      </c>
      <c r="D53" s="137" t="s">
        <v>19</v>
      </c>
      <c r="E53" s="17" t="s">
        <v>95</v>
      </c>
      <c r="F53" s="17" t="s">
        <v>68</v>
      </c>
      <c r="G53" s="17"/>
      <c r="H53" s="17">
        <v>12.5</v>
      </c>
      <c r="I53" s="17"/>
      <c r="J53" s="17"/>
      <c r="K53" s="17"/>
      <c r="L53" s="17">
        <v>62.8</v>
      </c>
      <c r="M53" s="17">
        <v>2100</v>
      </c>
      <c r="N53" s="17">
        <v>62.8</v>
      </c>
    </row>
    <row r="54" spans="1:14" x14ac:dyDescent="0.2">
      <c r="A54" s="17" t="str">
        <f t="shared" si="0"/>
        <v>8528710000</v>
      </c>
      <c r="B54" s="137" t="s">
        <v>96</v>
      </c>
      <c r="C54" s="137" t="s">
        <v>19</v>
      </c>
      <c r="D54" s="137" t="s">
        <v>19</v>
      </c>
      <c r="E54" s="17" t="s">
        <v>97</v>
      </c>
      <c r="F54" s="17" t="s">
        <v>68</v>
      </c>
      <c r="G54" s="17">
        <v>10</v>
      </c>
      <c r="H54" s="17">
        <v>12.5</v>
      </c>
      <c r="I54" s="17"/>
      <c r="J54" s="17"/>
      <c r="K54" s="17">
        <v>10</v>
      </c>
      <c r="L54" s="17"/>
      <c r="M54" s="17"/>
      <c r="N54" s="17"/>
    </row>
    <row r="55" spans="1:14" x14ac:dyDescent="0.2">
      <c r="A55" s="17" t="str">
        <f t="shared" si="0"/>
        <v>8528720000</v>
      </c>
      <c r="B55" s="137" t="s">
        <v>98</v>
      </c>
      <c r="C55" s="137" t="s">
        <v>19</v>
      </c>
      <c r="D55" s="137" t="s">
        <v>19</v>
      </c>
      <c r="E55" s="17" t="s">
        <v>99</v>
      </c>
      <c r="F55" s="17" t="s">
        <v>68</v>
      </c>
      <c r="G55" s="17">
        <v>10</v>
      </c>
      <c r="H55" s="17">
        <v>12.5</v>
      </c>
      <c r="I55" s="17"/>
      <c r="J55" s="17"/>
      <c r="K55" s="17">
        <v>10</v>
      </c>
      <c r="L55" s="17">
        <v>2422</v>
      </c>
      <c r="M55" s="17">
        <v>51161.94</v>
      </c>
      <c r="N55" s="17">
        <v>692</v>
      </c>
    </row>
    <row r="56" spans="1:14" x14ac:dyDescent="0.2">
      <c r="A56" s="17" t="str">
        <f t="shared" si="0"/>
        <v>8528730000</v>
      </c>
      <c r="B56" s="137" t="s">
        <v>100</v>
      </c>
      <c r="C56" s="137" t="s">
        <v>19</v>
      </c>
      <c r="D56" s="137" t="s">
        <v>19</v>
      </c>
      <c r="E56" s="17" t="s">
        <v>101</v>
      </c>
      <c r="F56" s="17" t="s">
        <v>68</v>
      </c>
      <c r="G56" s="17">
        <v>10</v>
      </c>
      <c r="H56" s="17">
        <v>12.5</v>
      </c>
      <c r="I56" s="17"/>
      <c r="J56" s="17"/>
      <c r="K56" s="17">
        <v>10</v>
      </c>
      <c r="L56" s="17"/>
      <c r="M56" s="17"/>
      <c r="N56" s="17"/>
    </row>
    <row r="57" spans="1:14" x14ac:dyDescent="0.2">
      <c r="A57" s="17" t="str">
        <f t="shared" si="0"/>
        <v>8418100000</v>
      </c>
      <c r="B57" s="137" t="s">
        <v>102</v>
      </c>
      <c r="C57" s="137" t="s">
        <v>19</v>
      </c>
      <c r="D57" s="137" t="s">
        <v>19</v>
      </c>
      <c r="E57" s="17" t="s">
        <v>103</v>
      </c>
      <c r="F57" s="17" t="s">
        <v>68</v>
      </c>
      <c r="G57" s="17"/>
      <c r="H57" s="17">
        <v>12.5</v>
      </c>
      <c r="I57" s="17"/>
      <c r="J57" s="17"/>
      <c r="K57" s="17"/>
      <c r="L57" s="17">
        <v>2271</v>
      </c>
      <c r="M57" s="17">
        <v>21790.959999999999</v>
      </c>
      <c r="N57" s="17">
        <v>179</v>
      </c>
    </row>
    <row r="58" spans="1:14" x14ac:dyDescent="0.2">
      <c r="A58" s="17" t="str">
        <f t="shared" si="0"/>
        <v>8418210000</v>
      </c>
      <c r="B58" s="137" t="s">
        <v>104</v>
      </c>
      <c r="C58" s="137" t="s">
        <v>19</v>
      </c>
      <c r="D58" s="137" t="s">
        <v>19</v>
      </c>
      <c r="E58" s="17" t="s">
        <v>105</v>
      </c>
      <c r="F58" s="17" t="s">
        <v>68</v>
      </c>
      <c r="G58" s="17"/>
      <c r="H58" s="17">
        <v>12.5</v>
      </c>
      <c r="I58" s="17"/>
      <c r="J58" s="17"/>
      <c r="K58" s="17"/>
      <c r="L58" s="17">
        <v>50</v>
      </c>
      <c r="M58" s="17">
        <v>500</v>
      </c>
      <c r="N58" s="17">
        <v>1</v>
      </c>
    </row>
    <row r="59" spans="1:14" x14ac:dyDescent="0.2">
      <c r="A59" s="17" t="str">
        <f t="shared" si="0"/>
        <v>8418290000</v>
      </c>
      <c r="B59" s="137" t="s">
        <v>106</v>
      </c>
      <c r="C59" s="137" t="s">
        <v>19</v>
      </c>
      <c r="D59" s="137" t="s">
        <v>19</v>
      </c>
      <c r="E59" s="17" t="s">
        <v>23</v>
      </c>
      <c r="F59" s="17" t="s">
        <v>68</v>
      </c>
      <c r="G59" s="17"/>
      <c r="H59" s="17">
        <v>12.5</v>
      </c>
      <c r="I59" s="17"/>
      <c r="J59" s="17"/>
      <c r="K59" s="17"/>
      <c r="L59" s="17">
        <v>59.5</v>
      </c>
      <c r="M59" s="17">
        <v>1050</v>
      </c>
      <c r="N59" s="17">
        <v>10.5</v>
      </c>
    </row>
    <row r="60" spans="1:14" x14ac:dyDescent="0.2">
      <c r="A60" s="17" t="str">
        <f t="shared" si="0"/>
        <v>8418300000</v>
      </c>
      <c r="B60" s="137" t="s">
        <v>107</v>
      </c>
      <c r="C60" s="137" t="s">
        <v>19</v>
      </c>
      <c r="D60" s="137" t="s">
        <v>19</v>
      </c>
      <c r="E60" s="17" t="s">
        <v>108</v>
      </c>
      <c r="F60" s="17" t="s">
        <v>68</v>
      </c>
      <c r="G60" s="17"/>
      <c r="H60" s="17">
        <v>12.5</v>
      </c>
      <c r="I60" s="17"/>
      <c r="J60" s="17"/>
      <c r="K60" s="17"/>
      <c r="L60" s="17">
        <v>5401.71</v>
      </c>
      <c r="M60" s="17">
        <v>18876.53</v>
      </c>
      <c r="N60" s="17">
        <v>351</v>
      </c>
    </row>
    <row r="61" spans="1:14" x14ac:dyDescent="0.2">
      <c r="A61" s="17" t="str">
        <f t="shared" si="0"/>
        <v>8418400000</v>
      </c>
      <c r="B61" s="137" t="s">
        <v>109</v>
      </c>
      <c r="C61" s="137" t="s">
        <v>19</v>
      </c>
      <c r="D61" s="137" t="s">
        <v>19</v>
      </c>
      <c r="E61" s="17" t="s">
        <v>110</v>
      </c>
      <c r="F61" s="17" t="s">
        <v>68</v>
      </c>
      <c r="G61" s="17"/>
      <c r="H61" s="17">
        <v>12.5</v>
      </c>
      <c r="I61" s="17"/>
      <c r="J61" s="17"/>
      <c r="K61" s="17"/>
      <c r="L61" s="17"/>
      <c r="M61" s="17"/>
      <c r="N61" s="17"/>
    </row>
    <row r="62" spans="1:14" x14ac:dyDescent="0.2">
      <c r="A62" s="17" t="str">
        <f t="shared" si="0"/>
        <v>8418501000</v>
      </c>
      <c r="B62" s="137" t="s">
        <v>111</v>
      </c>
      <c r="C62" s="137" t="s">
        <v>37</v>
      </c>
      <c r="D62" s="137" t="s">
        <v>19</v>
      </c>
      <c r="E62" s="17" t="s">
        <v>112</v>
      </c>
      <c r="F62" s="17" t="s">
        <v>68</v>
      </c>
      <c r="G62" s="17"/>
      <c r="H62" s="17">
        <v>12.5</v>
      </c>
      <c r="I62" s="17"/>
      <c r="J62" s="17"/>
      <c r="K62" s="17"/>
      <c r="L62" s="17">
        <v>100</v>
      </c>
      <c r="M62" s="17">
        <v>549</v>
      </c>
      <c r="N62" s="17">
        <v>100</v>
      </c>
    </row>
    <row r="63" spans="1:14" x14ac:dyDescent="0.2">
      <c r="A63" s="17" t="str">
        <f t="shared" si="0"/>
        <v>8418509000</v>
      </c>
      <c r="B63" s="137" t="s">
        <v>111</v>
      </c>
      <c r="C63" s="137" t="s">
        <v>54</v>
      </c>
      <c r="D63" s="137" t="s">
        <v>19</v>
      </c>
      <c r="E63" s="17" t="s">
        <v>23</v>
      </c>
      <c r="F63" s="17" t="s">
        <v>68</v>
      </c>
      <c r="G63" s="17"/>
      <c r="H63" s="17">
        <v>12.5</v>
      </c>
      <c r="I63" s="17"/>
      <c r="J63" s="17"/>
      <c r="K63" s="17"/>
      <c r="L63" s="17">
        <v>200</v>
      </c>
      <c r="M63" s="17">
        <v>5474.6</v>
      </c>
      <c r="N63" s="17">
        <v>2</v>
      </c>
    </row>
    <row r="64" spans="1:14" x14ac:dyDescent="0.2">
      <c r="A64" s="17" t="str">
        <f t="shared" si="0"/>
        <v>8418699000</v>
      </c>
      <c r="B64" s="137" t="s">
        <v>113</v>
      </c>
      <c r="C64" s="137" t="s">
        <v>54</v>
      </c>
      <c r="D64" s="137" t="s">
        <v>19</v>
      </c>
      <c r="E64" s="17" t="s">
        <v>23</v>
      </c>
      <c r="F64" s="17" t="s">
        <v>59</v>
      </c>
      <c r="G64" s="17"/>
      <c r="H64" s="17">
        <v>12.5</v>
      </c>
      <c r="I64" s="17"/>
      <c r="J64" s="17"/>
      <c r="K64" s="17"/>
      <c r="L64" s="17">
        <v>51</v>
      </c>
      <c r="M64" s="17">
        <v>705.42</v>
      </c>
      <c r="N64" s="17">
        <v>51</v>
      </c>
    </row>
    <row r="65" spans="1:14" x14ac:dyDescent="0.2">
      <c r="A65" s="17" t="str">
        <f t="shared" si="0"/>
        <v>8418910000</v>
      </c>
      <c r="B65" s="137" t="s">
        <v>114</v>
      </c>
      <c r="C65" s="137" t="s">
        <v>19</v>
      </c>
      <c r="D65" s="137" t="s">
        <v>19</v>
      </c>
      <c r="E65" s="17" t="s">
        <v>115</v>
      </c>
      <c r="F65" s="17" t="s">
        <v>59</v>
      </c>
      <c r="G65" s="17"/>
      <c r="H65" s="17">
        <v>12.5</v>
      </c>
      <c r="I65" s="17"/>
      <c r="J65" s="17"/>
      <c r="K65" s="17"/>
      <c r="L65" s="17"/>
      <c r="M65" s="17"/>
      <c r="N65" s="17"/>
    </row>
    <row r="66" spans="1:14" x14ac:dyDescent="0.2">
      <c r="A66" s="17" t="str">
        <f t="shared" si="0"/>
        <v>8418990000</v>
      </c>
      <c r="B66" s="137" t="s">
        <v>116</v>
      </c>
      <c r="C66" s="137" t="s">
        <v>19</v>
      </c>
      <c r="D66" s="137" t="s">
        <v>19</v>
      </c>
      <c r="E66" s="17" t="s">
        <v>23</v>
      </c>
      <c r="F66" s="17" t="s">
        <v>59</v>
      </c>
      <c r="G66" s="17"/>
      <c r="H66" s="17">
        <v>12.5</v>
      </c>
      <c r="I66" s="17"/>
      <c r="J66" s="17"/>
      <c r="K66" s="17"/>
      <c r="L66" s="17">
        <v>2537.4</v>
      </c>
      <c r="M66" s="17">
        <v>7240</v>
      </c>
      <c r="N66" s="17">
        <v>2530</v>
      </c>
    </row>
    <row r="67" spans="1:14" x14ac:dyDescent="0.2">
      <c r="A67" s="17" t="str">
        <f t="shared" si="0"/>
        <v>8450110000</v>
      </c>
      <c r="B67" s="137" t="s">
        <v>117</v>
      </c>
      <c r="C67" s="137" t="s">
        <v>19</v>
      </c>
      <c r="D67" s="137" t="s">
        <v>19</v>
      </c>
      <c r="E67" s="17" t="s">
        <v>118</v>
      </c>
      <c r="F67" s="17" t="s">
        <v>68</v>
      </c>
      <c r="G67" s="17"/>
      <c r="H67" s="17">
        <v>12.5</v>
      </c>
      <c r="I67" s="17"/>
      <c r="J67" s="17"/>
      <c r="K67" s="17"/>
      <c r="L67" s="17">
        <v>3878.93</v>
      </c>
      <c r="M67" s="17">
        <v>61910.17</v>
      </c>
      <c r="N67" s="17">
        <v>989</v>
      </c>
    </row>
    <row r="68" spans="1:14" x14ac:dyDescent="0.2">
      <c r="A68" s="17" t="str">
        <f t="shared" si="0"/>
        <v>8450120000</v>
      </c>
      <c r="B68" s="137" t="s">
        <v>119</v>
      </c>
      <c r="C68" s="137" t="s">
        <v>19</v>
      </c>
      <c r="D68" s="137" t="s">
        <v>19</v>
      </c>
      <c r="E68" s="17" t="s">
        <v>120</v>
      </c>
      <c r="F68" s="17" t="s">
        <v>68</v>
      </c>
      <c r="G68" s="17"/>
      <c r="H68" s="17">
        <v>12.5</v>
      </c>
      <c r="I68" s="17"/>
      <c r="J68" s="17"/>
      <c r="K68" s="17"/>
      <c r="L68" s="17"/>
      <c r="M68" s="17"/>
      <c r="N68" s="17"/>
    </row>
    <row r="69" spans="1:14" x14ac:dyDescent="0.2">
      <c r="A69" s="17" t="str">
        <f t="shared" si="0"/>
        <v>8450190000</v>
      </c>
      <c r="B69" s="137" t="s">
        <v>121</v>
      </c>
      <c r="C69" s="137" t="s">
        <v>19</v>
      </c>
      <c r="D69" s="137" t="s">
        <v>19</v>
      </c>
      <c r="E69" s="17" t="s">
        <v>23</v>
      </c>
      <c r="F69" s="17" t="s">
        <v>68</v>
      </c>
      <c r="G69" s="17"/>
      <c r="H69" s="17">
        <v>12.5</v>
      </c>
      <c r="I69" s="17"/>
      <c r="J69" s="17"/>
      <c r="K69" s="17"/>
      <c r="L69" s="17"/>
      <c r="M69" s="17"/>
      <c r="N69" s="17"/>
    </row>
    <row r="70" spans="1:14" x14ac:dyDescent="0.2">
      <c r="A70" s="17" t="str">
        <f t="shared" si="0"/>
        <v>8450200000</v>
      </c>
      <c r="B70" s="137" t="s">
        <v>122</v>
      </c>
      <c r="C70" s="137" t="s">
        <v>19</v>
      </c>
      <c r="D70" s="137" t="s">
        <v>19</v>
      </c>
      <c r="E70" s="17" t="s">
        <v>123</v>
      </c>
      <c r="F70" s="17" t="s">
        <v>68</v>
      </c>
      <c r="G70" s="17"/>
      <c r="H70" s="17">
        <v>12.5</v>
      </c>
      <c r="I70" s="17"/>
      <c r="J70" s="17"/>
      <c r="K70" s="17"/>
      <c r="L70" s="17"/>
      <c r="M70" s="17"/>
      <c r="N70" s="17"/>
    </row>
    <row r="71" spans="1:14" x14ac:dyDescent="0.2">
      <c r="A71" s="17" t="str">
        <f t="shared" si="0"/>
        <v>8450900000</v>
      </c>
      <c r="B71" s="137" t="s">
        <v>124</v>
      </c>
      <c r="C71" s="137" t="s">
        <v>19</v>
      </c>
      <c r="D71" s="137" t="s">
        <v>19</v>
      </c>
      <c r="E71" s="17" t="s">
        <v>125</v>
      </c>
      <c r="F71" s="17" t="s">
        <v>59</v>
      </c>
      <c r="G71" s="17"/>
      <c r="H71" s="17">
        <v>12.5</v>
      </c>
      <c r="I71" s="17"/>
      <c r="J71" s="17"/>
      <c r="K71" s="17"/>
      <c r="L71" s="17">
        <v>9.6999999999999993</v>
      </c>
      <c r="M71" s="17">
        <v>1406.67</v>
      </c>
      <c r="N71" s="17">
        <v>9.6999999999999993</v>
      </c>
    </row>
    <row r="72" spans="1:14" x14ac:dyDescent="0.2">
      <c r="A72" s="17" t="str">
        <f t="shared" si="0"/>
        <v>8506100000</v>
      </c>
      <c r="B72" s="137" t="s">
        <v>126</v>
      </c>
      <c r="C72" s="137" t="s">
        <v>19</v>
      </c>
      <c r="D72" s="137" t="s">
        <v>19</v>
      </c>
      <c r="E72" s="17" t="s">
        <v>127</v>
      </c>
      <c r="F72" s="17" t="s">
        <v>68</v>
      </c>
      <c r="G72" s="17"/>
      <c r="H72" s="17">
        <v>12.5</v>
      </c>
      <c r="I72" s="17"/>
      <c r="J72" s="17"/>
      <c r="K72" s="17"/>
      <c r="L72" s="17"/>
      <c r="M72" s="17"/>
      <c r="N72" s="17"/>
    </row>
    <row r="73" spans="1:14" x14ac:dyDescent="0.2">
      <c r="A73" s="17" t="str">
        <f t="shared" si="0"/>
        <v>8506300000</v>
      </c>
      <c r="B73" s="137" t="s">
        <v>128</v>
      </c>
      <c r="C73" s="137" t="s">
        <v>19</v>
      </c>
      <c r="D73" s="137" t="s">
        <v>19</v>
      </c>
      <c r="E73" s="17" t="s">
        <v>129</v>
      </c>
      <c r="F73" s="17" t="s">
        <v>68</v>
      </c>
      <c r="G73" s="17"/>
      <c r="H73" s="17">
        <v>12.5</v>
      </c>
      <c r="I73" s="17"/>
      <c r="J73" s="17"/>
      <c r="K73" s="17"/>
      <c r="L73" s="17"/>
      <c r="M73" s="17"/>
      <c r="N73" s="17"/>
    </row>
    <row r="74" spans="1:14" x14ac:dyDescent="0.2">
      <c r="A74" s="17" t="str">
        <f t="shared" si="0"/>
        <v>8506400000</v>
      </c>
      <c r="B74" s="137" t="s">
        <v>130</v>
      </c>
      <c r="C74" s="137" t="s">
        <v>19</v>
      </c>
      <c r="D74" s="137" t="s">
        <v>19</v>
      </c>
      <c r="E74" s="17" t="s">
        <v>131</v>
      </c>
      <c r="F74" s="17" t="s">
        <v>68</v>
      </c>
      <c r="G74" s="17"/>
      <c r="H74" s="17">
        <v>12.5</v>
      </c>
      <c r="I74" s="17"/>
      <c r="J74" s="17"/>
      <c r="K74" s="17"/>
      <c r="L74" s="17"/>
      <c r="M74" s="17"/>
      <c r="N74" s="17"/>
    </row>
    <row r="75" spans="1:14" x14ac:dyDescent="0.2">
      <c r="A75" s="17" t="str">
        <f t="shared" si="0"/>
        <v>8506500000</v>
      </c>
      <c r="B75" s="137" t="s">
        <v>132</v>
      </c>
      <c r="C75" s="137" t="s">
        <v>19</v>
      </c>
      <c r="D75" s="137" t="s">
        <v>19</v>
      </c>
      <c r="E75" s="17" t="s">
        <v>133</v>
      </c>
      <c r="F75" s="17" t="s">
        <v>68</v>
      </c>
      <c r="G75" s="17"/>
      <c r="H75" s="17">
        <v>12.5</v>
      </c>
      <c r="I75" s="17"/>
      <c r="J75" s="17"/>
      <c r="K75" s="17"/>
      <c r="L75" s="17">
        <v>42</v>
      </c>
      <c r="M75" s="17">
        <v>1379</v>
      </c>
      <c r="N75" s="17">
        <v>27.08</v>
      </c>
    </row>
    <row r="76" spans="1:14" x14ac:dyDescent="0.2">
      <c r="A76" s="17" t="str">
        <f t="shared" ref="A76:A139" si="1">CONCATENATE(B76,C76,D76)</f>
        <v>8506600000</v>
      </c>
      <c r="B76" s="137" t="s">
        <v>134</v>
      </c>
      <c r="C76" s="137" t="s">
        <v>19</v>
      </c>
      <c r="D76" s="137" t="s">
        <v>19</v>
      </c>
      <c r="E76" s="17" t="s">
        <v>135</v>
      </c>
      <c r="F76" s="17" t="s">
        <v>68</v>
      </c>
      <c r="G76" s="17"/>
      <c r="H76" s="17">
        <v>12.5</v>
      </c>
      <c r="I76" s="17"/>
      <c r="J76" s="17"/>
      <c r="K76" s="17"/>
      <c r="L76" s="17"/>
      <c r="M76" s="17"/>
      <c r="N76" s="17"/>
    </row>
    <row r="77" spans="1:14" x14ac:dyDescent="0.2">
      <c r="A77" s="17" t="str">
        <f t="shared" si="1"/>
        <v>8506800000</v>
      </c>
      <c r="B77" s="137" t="s">
        <v>136</v>
      </c>
      <c r="C77" s="137" t="s">
        <v>19</v>
      </c>
      <c r="D77" s="137" t="s">
        <v>19</v>
      </c>
      <c r="E77" s="17" t="s">
        <v>137</v>
      </c>
      <c r="F77" s="17" t="s">
        <v>68</v>
      </c>
      <c r="G77" s="17"/>
      <c r="H77" s="17">
        <v>12.5</v>
      </c>
      <c r="I77" s="17"/>
      <c r="J77" s="17"/>
      <c r="K77" s="17"/>
      <c r="L77" s="17">
        <v>4041</v>
      </c>
      <c r="M77" s="17">
        <v>34910.46</v>
      </c>
      <c r="N77" s="17">
        <v>27.08</v>
      </c>
    </row>
    <row r="78" spans="1:14" x14ac:dyDescent="0.2">
      <c r="A78" s="17" t="str">
        <f t="shared" si="1"/>
        <v>8506900000</v>
      </c>
      <c r="B78" s="137" t="s">
        <v>138</v>
      </c>
      <c r="C78" s="137" t="s">
        <v>19</v>
      </c>
      <c r="D78" s="137" t="s">
        <v>19</v>
      </c>
      <c r="E78" s="17" t="s">
        <v>125</v>
      </c>
      <c r="F78" s="17" t="s">
        <v>59</v>
      </c>
      <c r="G78" s="17"/>
      <c r="H78" s="17">
        <v>12.5</v>
      </c>
      <c r="I78" s="17"/>
      <c r="J78" s="17"/>
      <c r="K78" s="17"/>
      <c r="L78" s="17"/>
      <c r="M78" s="17"/>
      <c r="N78" s="17"/>
    </row>
    <row r="79" spans="1:14" x14ac:dyDescent="0.2">
      <c r="A79" s="17" t="str">
        <f t="shared" si="1"/>
        <v>8507100000</v>
      </c>
      <c r="B79" s="137" t="s">
        <v>139</v>
      </c>
      <c r="C79" s="137" t="s">
        <v>19</v>
      </c>
      <c r="D79" s="137" t="s">
        <v>19</v>
      </c>
      <c r="E79" s="17" t="s">
        <v>140</v>
      </c>
      <c r="F79" s="17" t="s">
        <v>68</v>
      </c>
      <c r="G79" s="17"/>
      <c r="H79" s="17">
        <v>12.5</v>
      </c>
      <c r="I79" s="17"/>
      <c r="J79" s="17"/>
      <c r="K79" s="17"/>
      <c r="L79" s="17">
        <v>25</v>
      </c>
      <c r="M79" s="17">
        <v>498.52</v>
      </c>
      <c r="N79" s="17">
        <v>1</v>
      </c>
    </row>
    <row r="80" spans="1:14" x14ac:dyDescent="0.2">
      <c r="A80" s="17" t="str">
        <f t="shared" si="1"/>
        <v>8507200000</v>
      </c>
      <c r="B80" s="137" t="s">
        <v>141</v>
      </c>
      <c r="C80" s="137" t="s">
        <v>19</v>
      </c>
      <c r="D80" s="137" t="s">
        <v>19</v>
      </c>
      <c r="E80" s="17" t="s">
        <v>142</v>
      </c>
      <c r="F80" s="17" t="s">
        <v>68</v>
      </c>
      <c r="G80" s="17"/>
      <c r="H80" s="17">
        <v>12.5</v>
      </c>
      <c r="I80" s="17"/>
      <c r="J80" s="17"/>
      <c r="K80" s="17"/>
      <c r="L80" s="17"/>
      <c r="M80" s="17"/>
      <c r="N80" s="17"/>
    </row>
    <row r="81" spans="1:14" x14ac:dyDescent="0.2">
      <c r="A81" s="17" t="str">
        <f t="shared" si="1"/>
        <v>8507300000</v>
      </c>
      <c r="B81" s="137" t="s">
        <v>143</v>
      </c>
      <c r="C81" s="137" t="s">
        <v>19</v>
      </c>
      <c r="D81" s="137" t="s">
        <v>19</v>
      </c>
      <c r="E81" s="17" t="s">
        <v>144</v>
      </c>
      <c r="F81" s="17" t="s">
        <v>68</v>
      </c>
      <c r="G81" s="17"/>
      <c r="H81" s="17">
        <v>12.5</v>
      </c>
      <c r="I81" s="17"/>
      <c r="J81" s="17"/>
      <c r="K81" s="17"/>
      <c r="L81" s="17"/>
      <c r="M81" s="17"/>
      <c r="N81" s="17"/>
    </row>
    <row r="82" spans="1:14" x14ac:dyDescent="0.2">
      <c r="A82" s="17" t="str">
        <f t="shared" si="1"/>
        <v>8507500000</v>
      </c>
      <c r="B82" s="137" t="s">
        <v>145</v>
      </c>
      <c r="C82" s="137" t="s">
        <v>19</v>
      </c>
      <c r="D82" s="137" t="s">
        <v>19</v>
      </c>
      <c r="E82" s="17" t="s">
        <v>146</v>
      </c>
      <c r="F82" s="17" t="s">
        <v>68</v>
      </c>
      <c r="G82" s="17"/>
      <c r="H82" s="17">
        <v>12.5</v>
      </c>
      <c r="I82" s="17"/>
      <c r="J82" s="17"/>
      <c r="K82" s="17"/>
      <c r="L82" s="17"/>
      <c r="M82" s="17"/>
      <c r="N82" s="17"/>
    </row>
    <row r="83" spans="1:14" x14ac:dyDescent="0.2">
      <c r="A83" s="17" t="str">
        <f t="shared" si="1"/>
        <v>8507600000</v>
      </c>
      <c r="B83" s="137" t="s">
        <v>147</v>
      </c>
      <c r="C83" s="137" t="s">
        <v>19</v>
      </c>
      <c r="D83" s="137" t="s">
        <v>19</v>
      </c>
      <c r="E83" s="17" t="s">
        <v>148</v>
      </c>
      <c r="F83" s="17" t="s">
        <v>68</v>
      </c>
      <c r="G83" s="17"/>
      <c r="H83" s="17">
        <v>12.5</v>
      </c>
      <c r="I83" s="17"/>
      <c r="J83" s="17"/>
      <c r="K83" s="17"/>
      <c r="L83" s="17"/>
      <c r="M83" s="17"/>
      <c r="N83" s="17"/>
    </row>
    <row r="84" spans="1:14" x14ac:dyDescent="0.2">
      <c r="A84" s="17" t="str">
        <f t="shared" si="1"/>
        <v>8507800000</v>
      </c>
      <c r="B84" s="137" t="s">
        <v>149</v>
      </c>
      <c r="C84" s="137" t="s">
        <v>19</v>
      </c>
      <c r="D84" s="137" t="s">
        <v>19</v>
      </c>
      <c r="E84" s="17" t="s">
        <v>150</v>
      </c>
      <c r="F84" s="17" t="s">
        <v>68</v>
      </c>
      <c r="G84" s="17"/>
      <c r="H84" s="17">
        <v>12.5</v>
      </c>
      <c r="I84" s="17"/>
      <c r="J84" s="17"/>
      <c r="K84" s="17"/>
      <c r="L84" s="17"/>
      <c r="M84" s="17"/>
      <c r="N84" s="17"/>
    </row>
    <row r="85" spans="1:14" x14ac:dyDescent="0.2">
      <c r="A85" s="17" t="str">
        <f t="shared" si="1"/>
        <v>8507900000</v>
      </c>
      <c r="B85" s="137" t="s">
        <v>151</v>
      </c>
      <c r="C85" s="137" t="s">
        <v>19</v>
      </c>
      <c r="D85" s="137" t="s">
        <v>19</v>
      </c>
      <c r="E85" s="17" t="s">
        <v>125</v>
      </c>
      <c r="F85" s="17" t="s">
        <v>59</v>
      </c>
      <c r="G85" s="17"/>
      <c r="H85" s="17">
        <v>12.5</v>
      </c>
      <c r="I85" s="17"/>
      <c r="J85" s="17"/>
      <c r="K85" s="17"/>
      <c r="L85" s="17"/>
      <c r="M85" s="17"/>
      <c r="N85" s="17"/>
    </row>
    <row r="86" spans="1:14" x14ac:dyDescent="0.2">
      <c r="A86" s="17" t="str">
        <f t="shared" si="1"/>
        <v>4011100000</v>
      </c>
      <c r="B86" s="137" t="s">
        <v>152</v>
      </c>
      <c r="C86" s="137" t="s">
        <v>19</v>
      </c>
      <c r="D86" s="137" t="s">
        <v>19</v>
      </c>
      <c r="E86" s="17" t="s">
        <v>153</v>
      </c>
      <c r="F86" s="17" t="s">
        <v>68</v>
      </c>
      <c r="G86" s="17"/>
      <c r="H86" s="17">
        <v>12.5</v>
      </c>
      <c r="I86" s="17"/>
      <c r="J86" s="17"/>
      <c r="K86" s="17"/>
      <c r="L86" s="17">
        <v>4949</v>
      </c>
      <c r="M86" s="17">
        <v>37862.160000000003</v>
      </c>
      <c r="N86" s="17">
        <v>638</v>
      </c>
    </row>
    <row r="87" spans="1:14" x14ac:dyDescent="0.2">
      <c r="A87" s="17" t="str">
        <f t="shared" si="1"/>
        <v>4011200000</v>
      </c>
      <c r="B87" s="137" t="s">
        <v>154</v>
      </c>
      <c r="C87" s="137" t="s">
        <v>19</v>
      </c>
      <c r="D87" s="137" t="s">
        <v>19</v>
      </c>
      <c r="E87" s="17" t="s">
        <v>155</v>
      </c>
      <c r="F87" s="17" t="s">
        <v>68</v>
      </c>
      <c r="G87" s="17"/>
      <c r="H87" s="17">
        <v>12.5</v>
      </c>
      <c r="I87" s="17"/>
      <c r="J87" s="17"/>
      <c r="K87" s="17"/>
      <c r="L87" s="17">
        <v>80</v>
      </c>
      <c r="M87" s="17">
        <v>360</v>
      </c>
      <c r="N87" s="17">
        <v>80</v>
      </c>
    </row>
    <row r="88" spans="1:14" x14ac:dyDescent="0.2">
      <c r="A88" s="17" t="str">
        <f t="shared" si="1"/>
        <v>4011300000</v>
      </c>
      <c r="B88" s="137" t="s">
        <v>156</v>
      </c>
      <c r="C88" s="137" t="s">
        <v>19</v>
      </c>
      <c r="D88" s="137" t="s">
        <v>19</v>
      </c>
      <c r="E88" s="17" t="s">
        <v>157</v>
      </c>
      <c r="F88" s="17" t="s">
        <v>68</v>
      </c>
      <c r="G88" s="17"/>
      <c r="H88" s="17">
        <v>12.5</v>
      </c>
      <c r="I88" s="17"/>
      <c r="J88" s="17"/>
      <c r="K88" s="17"/>
      <c r="L88" s="17"/>
      <c r="M88" s="17"/>
      <c r="N88" s="17"/>
    </row>
    <row r="89" spans="1:14" x14ac:dyDescent="0.2">
      <c r="A89" s="17" t="str">
        <f t="shared" si="1"/>
        <v>4011400000</v>
      </c>
      <c r="B89" s="137" t="s">
        <v>158</v>
      </c>
      <c r="C89" s="137" t="s">
        <v>19</v>
      </c>
      <c r="D89" s="137" t="s">
        <v>19</v>
      </c>
      <c r="E89" s="17" t="s">
        <v>159</v>
      </c>
      <c r="F89" s="17" t="s">
        <v>68</v>
      </c>
      <c r="G89" s="17"/>
      <c r="H89" s="17">
        <v>12.5</v>
      </c>
      <c r="I89" s="17"/>
      <c r="J89" s="17"/>
      <c r="K89" s="17"/>
      <c r="L89" s="17">
        <v>5.5</v>
      </c>
      <c r="M89" s="17">
        <v>83</v>
      </c>
      <c r="N89" s="17">
        <v>1</v>
      </c>
    </row>
    <row r="90" spans="1:14" x14ac:dyDescent="0.2">
      <c r="A90" s="17" t="str">
        <f t="shared" si="1"/>
        <v>4011500000</v>
      </c>
      <c r="B90" s="137" t="s">
        <v>160</v>
      </c>
      <c r="C90" s="137" t="s">
        <v>19</v>
      </c>
      <c r="D90" s="137" t="s">
        <v>19</v>
      </c>
      <c r="E90" s="17" t="s">
        <v>161</v>
      </c>
      <c r="F90" s="17" t="s">
        <v>68</v>
      </c>
      <c r="G90" s="17"/>
      <c r="H90" s="17">
        <v>12.5</v>
      </c>
      <c r="I90" s="17"/>
      <c r="J90" s="17"/>
      <c r="K90" s="17"/>
      <c r="L90" s="17"/>
      <c r="M90" s="17"/>
      <c r="N90" s="17"/>
    </row>
    <row r="91" spans="1:14" x14ac:dyDescent="0.2">
      <c r="A91" s="17" t="str">
        <f t="shared" si="1"/>
        <v>4011700000</v>
      </c>
      <c r="B91" s="137" t="s">
        <v>162</v>
      </c>
      <c r="C91" s="137" t="s">
        <v>19</v>
      </c>
      <c r="D91" s="137" t="s">
        <v>19</v>
      </c>
      <c r="E91" s="17" t="s">
        <v>163</v>
      </c>
      <c r="F91" s="17" t="s">
        <v>68</v>
      </c>
      <c r="G91" s="17"/>
      <c r="H91" s="17">
        <v>12.5</v>
      </c>
      <c r="I91" s="17"/>
      <c r="J91" s="17"/>
      <c r="K91" s="17"/>
      <c r="L91" s="17">
        <v>70</v>
      </c>
      <c r="M91" s="17">
        <v>657.7</v>
      </c>
      <c r="N91" s="17">
        <v>70</v>
      </c>
    </row>
    <row r="92" spans="1:14" x14ac:dyDescent="0.2">
      <c r="A92" s="17" t="str">
        <f t="shared" si="1"/>
        <v>4011800000</v>
      </c>
      <c r="B92" s="137" t="s">
        <v>164</v>
      </c>
      <c r="C92" s="137" t="s">
        <v>19</v>
      </c>
      <c r="D92" s="137" t="s">
        <v>19</v>
      </c>
      <c r="E92" s="17" t="s">
        <v>165</v>
      </c>
      <c r="F92" s="17" t="s">
        <v>68</v>
      </c>
      <c r="G92" s="17"/>
      <c r="H92" s="17">
        <v>12.5</v>
      </c>
      <c r="I92" s="17"/>
      <c r="J92" s="17"/>
      <c r="K92" s="17"/>
      <c r="L92" s="17">
        <v>6390</v>
      </c>
      <c r="M92" s="17">
        <v>34000</v>
      </c>
      <c r="N92" s="17">
        <v>1</v>
      </c>
    </row>
    <row r="93" spans="1:14" x14ac:dyDescent="0.2">
      <c r="A93" s="17" t="str">
        <f t="shared" si="1"/>
        <v>4011900000</v>
      </c>
      <c r="B93" s="137" t="s">
        <v>166</v>
      </c>
      <c r="C93" s="137" t="s">
        <v>19</v>
      </c>
      <c r="D93" s="137" t="s">
        <v>19</v>
      </c>
      <c r="E93" s="17" t="s">
        <v>23</v>
      </c>
      <c r="F93" s="17" t="s">
        <v>68</v>
      </c>
      <c r="G93" s="17"/>
      <c r="H93" s="17">
        <v>12.5</v>
      </c>
      <c r="I93" s="17"/>
      <c r="J93" s="17"/>
      <c r="K93" s="17"/>
      <c r="L93" s="17">
        <v>1299</v>
      </c>
      <c r="M93" s="17">
        <v>12714.48</v>
      </c>
      <c r="N93" s="17">
        <v>12</v>
      </c>
    </row>
    <row r="94" spans="1:14" x14ac:dyDescent="0.2">
      <c r="A94" s="17" t="str">
        <f t="shared" si="1"/>
        <v>4012110000</v>
      </c>
      <c r="B94" s="137" t="s">
        <v>167</v>
      </c>
      <c r="C94" s="137" t="s">
        <v>19</v>
      </c>
      <c r="D94" s="137" t="s">
        <v>19</v>
      </c>
      <c r="E94" s="17" t="s">
        <v>168</v>
      </c>
      <c r="F94" s="17" t="s">
        <v>68</v>
      </c>
      <c r="G94" s="17"/>
      <c r="H94" s="17">
        <v>12.5</v>
      </c>
      <c r="I94" s="17"/>
      <c r="J94" s="17"/>
      <c r="K94" s="17"/>
      <c r="L94" s="17">
        <v>460</v>
      </c>
      <c r="M94" s="17">
        <v>24212</v>
      </c>
      <c r="N94" s="17">
        <v>80</v>
      </c>
    </row>
    <row r="95" spans="1:14" x14ac:dyDescent="0.2">
      <c r="A95" s="17" t="str">
        <f t="shared" si="1"/>
        <v>4012120000</v>
      </c>
      <c r="B95" s="137" t="s">
        <v>169</v>
      </c>
      <c r="C95" s="137" t="s">
        <v>19</v>
      </c>
      <c r="D95" s="137" t="s">
        <v>19</v>
      </c>
      <c r="E95" s="17" t="s">
        <v>155</v>
      </c>
      <c r="F95" s="17" t="s">
        <v>68</v>
      </c>
      <c r="G95" s="17"/>
      <c r="H95" s="17">
        <v>12.5</v>
      </c>
      <c r="I95" s="17"/>
      <c r="J95" s="17"/>
      <c r="K95" s="17"/>
      <c r="L95" s="17"/>
      <c r="M95" s="17"/>
      <c r="N95" s="17"/>
    </row>
    <row r="96" spans="1:14" x14ac:dyDescent="0.2">
      <c r="A96" s="17" t="str">
        <f t="shared" si="1"/>
        <v>4012130000</v>
      </c>
      <c r="B96" s="137" t="s">
        <v>170</v>
      </c>
      <c r="C96" s="137" t="s">
        <v>19</v>
      </c>
      <c r="D96" s="137" t="s">
        <v>19</v>
      </c>
      <c r="E96" s="17" t="s">
        <v>157</v>
      </c>
      <c r="F96" s="17" t="s">
        <v>68</v>
      </c>
      <c r="G96" s="17"/>
      <c r="H96" s="17">
        <v>12.5</v>
      </c>
      <c r="I96" s="17"/>
      <c r="J96" s="17"/>
      <c r="K96" s="17"/>
      <c r="L96" s="17"/>
      <c r="M96" s="17"/>
      <c r="N96" s="17"/>
    </row>
    <row r="97" spans="1:14" x14ac:dyDescent="0.2">
      <c r="A97" s="17" t="str">
        <f t="shared" si="1"/>
        <v>4012190000</v>
      </c>
      <c r="B97" s="137" t="s">
        <v>171</v>
      </c>
      <c r="C97" s="137" t="s">
        <v>19</v>
      </c>
      <c r="D97" s="137" t="s">
        <v>19</v>
      </c>
      <c r="E97" s="17" t="s">
        <v>23</v>
      </c>
      <c r="F97" s="17" t="s">
        <v>68</v>
      </c>
      <c r="G97" s="17"/>
      <c r="H97" s="17">
        <v>12.5</v>
      </c>
      <c r="I97" s="17"/>
      <c r="J97" s="17"/>
      <c r="K97" s="17"/>
      <c r="L97" s="17">
        <v>1952</v>
      </c>
      <c r="M97" s="17">
        <v>15105.4</v>
      </c>
      <c r="N97" s="17">
        <v>1952</v>
      </c>
    </row>
    <row r="98" spans="1:14" x14ac:dyDescent="0.2">
      <c r="A98" s="17" t="str">
        <f t="shared" si="1"/>
        <v>4012200000</v>
      </c>
      <c r="B98" s="137" t="s">
        <v>172</v>
      </c>
      <c r="C98" s="137" t="s">
        <v>19</v>
      </c>
      <c r="D98" s="137" t="s">
        <v>19</v>
      </c>
      <c r="E98" s="17" t="s">
        <v>173</v>
      </c>
      <c r="F98" s="17" t="s">
        <v>68</v>
      </c>
      <c r="G98" s="17"/>
      <c r="H98" s="17">
        <v>12.5</v>
      </c>
      <c r="I98" s="17"/>
      <c r="J98" s="17"/>
      <c r="K98" s="17"/>
      <c r="L98" s="17">
        <v>1093.5</v>
      </c>
      <c r="M98" s="17">
        <v>8949.4</v>
      </c>
      <c r="N98" s="17">
        <v>50</v>
      </c>
    </row>
    <row r="99" spans="1:14" x14ac:dyDescent="0.2">
      <c r="A99" s="17" t="str">
        <f t="shared" si="1"/>
        <v>4012900000</v>
      </c>
      <c r="B99" s="137" t="s">
        <v>174</v>
      </c>
      <c r="C99" s="137" t="s">
        <v>19</v>
      </c>
      <c r="D99" s="137" t="s">
        <v>19</v>
      </c>
      <c r="E99" s="17" t="s">
        <v>23</v>
      </c>
      <c r="F99" s="17" t="s">
        <v>59</v>
      </c>
      <c r="G99" s="17"/>
      <c r="H99" s="17">
        <v>12.5</v>
      </c>
      <c r="I99" s="17"/>
      <c r="J99" s="17"/>
      <c r="K99" s="17"/>
      <c r="L99" s="17"/>
      <c r="M99" s="17"/>
      <c r="N99" s="17"/>
    </row>
    <row r="100" spans="1:14" x14ac:dyDescent="0.2">
      <c r="A100" s="17" t="str">
        <f t="shared" si="1"/>
        <v>4013100000</v>
      </c>
      <c r="B100" s="137" t="s">
        <v>175</v>
      </c>
      <c r="C100" s="137" t="s">
        <v>19</v>
      </c>
      <c r="D100" s="137" t="s">
        <v>19</v>
      </c>
      <c r="E100" s="17" t="s">
        <v>176</v>
      </c>
      <c r="F100" s="17" t="s">
        <v>68</v>
      </c>
      <c r="G100" s="17"/>
      <c r="H100" s="17">
        <v>12.5</v>
      </c>
      <c r="I100" s="17"/>
      <c r="J100" s="17"/>
      <c r="K100" s="17"/>
      <c r="L100" s="17">
        <v>51</v>
      </c>
      <c r="M100" s="17">
        <v>987</v>
      </c>
      <c r="N100" s="17">
        <v>20</v>
      </c>
    </row>
    <row r="101" spans="1:14" x14ac:dyDescent="0.2">
      <c r="A101" s="17" t="str">
        <f t="shared" si="1"/>
        <v>4013200000</v>
      </c>
      <c r="B101" s="137" t="s">
        <v>177</v>
      </c>
      <c r="C101" s="137" t="s">
        <v>19</v>
      </c>
      <c r="D101" s="137" t="s">
        <v>19</v>
      </c>
      <c r="E101" s="17" t="s">
        <v>161</v>
      </c>
      <c r="F101" s="17" t="s">
        <v>68</v>
      </c>
      <c r="G101" s="17"/>
      <c r="H101" s="17">
        <v>12.5</v>
      </c>
      <c r="I101" s="17"/>
      <c r="J101" s="17"/>
      <c r="K101" s="17"/>
      <c r="L101" s="17"/>
      <c r="M101" s="17"/>
      <c r="N101" s="17"/>
    </row>
    <row r="102" spans="1:14" x14ac:dyDescent="0.2">
      <c r="A102" s="17" t="str">
        <f t="shared" si="1"/>
        <v>4013900000</v>
      </c>
      <c r="B102" s="137" t="s">
        <v>178</v>
      </c>
      <c r="C102" s="137" t="s">
        <v>19</v>
      </c>
      <c r="D102" s="137" t="s">
        <v>19</v>
      </c>
      <c r="E102" s="17" t="s">
        <v>23</v>
      </c>
      <c r="F102" s="17" t="s">
        <v>68</v>
      </c>
      <c r="G102" s="17"/>
      <c r="H102" s="17">
        <v>12.5</v>
      </c>
      <c r="I102" s="17"/>
      <c r="J102" s="17"/>
      <c r="K102" s="17"/>
      <c r="L102" s="17"/>
      <c r="M102" s="17"/>
      <c r="N102" s="17"/>
    </row>
    <row r="103" spans="1:14" x14ac:dyDescent="0.2">
      <c r="A103" s="17" t="str">
        <f t="shared" si="1"/>
        <v>8704210020</v>
      </c>
      <c r="B103" s="137" t="s">
        <v>179</v>
      </c>
      <c r="C103" s="137" t="s">
        <v>19</v>
      </c>
      <c r="D103" s="137">
        <v>20</v>
      </c>
      <c r="E103" s="17" t="s">
        <v>180</v>
      </c>
      <c r="F103" s="17" t="s">
        <v>68</v>
      </c>
      <c r="G103" s="17"/>
      <c r="H103" s="17">
        <v>12.5</v>
      </c>
      <c r="I103" s="17"/>
      <c r="J103" s="17"/>
      <c r="K103" s="17"/>
      <c r="L103" s="17">
        <v>40549</v>
      </c>
      <c r="M103" s="17">
        <v>1415750</v>
      </c>
      <c r="N103" s="17">
        <v>12758</v>
      </c>
    </row>
    <row r="104" spans="1:14" x14ac:dyDescent="0.2">
      <c r="A104" s="17" t="str">
        <f t="shared" si="1"/>
        <v>8704220000</v>
      </c>
      <c r="B104" s="137" t="s">
        <v>181</v>
      </c>
      <c r="C104" s="137" t="s">
        <v>19</v>
      </c>
      <c r="D104" s="137" t="s">
        <v>19</v>
      </c>
      <c r="E104" s="17" t="s">
        <v>182</v>
      </c>
      <c r="F104" s="17" t="s">
        <v>68</v>
      </c>
      <c r="G104" s="17"/>
      <c r="H104" s="17">
        <v>12.5</v>
      </c>
      <c r="I104" s="17"/>
      <c r="J104" s="17"/>
      <c r="K104" s="17"/>
      <c r="L104" s="17"/>
      <c r="M104" s="17"/>
      <c r="N104" s="17"/>
    </row>
    <row r="105" spans="1:14" x14ac:dyDescent="0.2">
      <c r="A105" s="17" t="str">
        <f t="shared" si="1"/>
        <v>8704230000</v>
      </c>
      <c r="B105" s="137" t="s">
        <v>183</v>
      </c>
      <c r="C105" s="137" t="s">
        <v>19</v>
      </c>
      <c r="D105" s="137" t="s">
        <v>19</v>
      </c>
      <c r="E105" s="17" t="s">
        <v>184</v>
      </c>
      <c r="F105" s="17" t="s">
        <v>68</v>
      </c>
      <c r="G105" s="17"/>
      <c r="H105" s="17">
        <v>12.5</v>
      </c>
      <c r="I105" s="17"/>
      <c r="J105" s="17"/>
      <c r="K105" s="17"/>
      <c r="L105" s="17"/>
      <c r="M105" s="17"/>
      <c r="N105" s="17"/>
    </row>
    <row r="106" spans="1:14" x14ac:dyDescent="0.2">
      <c r="A106" s="17" t="str">
        <f t="shared" si="1"/>
        <v>8704310000</v>
      </c>
      <c r="B106" s="137" t="s">
        <v>185</v>
      </c>
      <c r="C106" s="137" t="s">
        <v>19</v>
      </c>
      <c r="D106" s="137" t="s">
        <v>19</v>
      </c>
      <c r="E106" s="17" t="s">
        <v>180</v>
      </c>
      <c r="F106" s="17" t="s">
        <v>68</v>
      </c>
      <c r="G106" s="17"/>
      <c r="H106" s="17">
        <v>12.5</v>
      </c>
      <c r="I106" s="17"/>
      <c r="J106" s="17"/>
      <c r="K106" s="17"/>
      <c r="L106" s="17"/>
      <c r="M106" s="17"/>
      <c r="N106" s="17"/>
    </row>
    <row r="107" spans="1:14" x14ac:dyDescent="0.2">
      <c r="A107" s="17" t="str">
        <f t="shared" si="1"/>
        <v>8704320000</v>
      </c>
      <c r="B107" s="137" t="s">
        <v>186</v>
      </c>
      <c r="C107" s="137" t="s">
        <v>19</v>
      </c>
      <c r="D107" s="137" t="s">
        <v>19</v>
      </c>
      <c r="E107" s="17" t="s">
        <v>187</v>
      </c>
      <c r="F107" s="17" t="s">
        <v>68</v>
      </c>
      <c r="G107" s="17"/>
      <c r="H107" s="17">
        <v>12.5</v>
      </c>
      <c r="I107" s="17"/>
      <c r="J107" s="17"/>
      <c r="K107" s="17"/>
      <c r="L107" s="17"/>
      <c r="M107" s="17"/>
      <c r="N107" s="17"/>
    </row>
    <row r="108" spans="1:14" x14ac:dyDescent="0.2">
      <c r="A108" s="17" t="str">
        <f t="shared" si="1"/>
        <v>8704410000</v>
      </c>
      <c r="B108" s="137">
        <v>870441</v>
      </c>
      <c r="C108" s="137" t="s">
        <v>19</v>
      </c>
      <c r="D108" s="137" t="s">
        <v>19</v>
      </c>
      <c r="E108" s="17" t="s">
        <v>180</v>
      </c>
      <c r="F108" s="17" t="s">
        <v>68</v>
      </c>
      <c r="G108" s="17">
        <v>10</v>
      </c>
      <c r="H108" s="17">
        <v>12.5</v>
      </c>
      <c r="I108" s="17"/>
      <c r="J108" s="17"/>
      <c r="K108" s="17">
        <v>10</v>
      </c>
      <c r="L108" s="17"/>
      <c r="M108" s="17"/>
      <c r="N108" s="17"/>
    </row>
    <row r="109" spans="1:14" x14ac:dyDescent="0.2">
      <c r="A109" s="17" t="str">
        <f t="shared" si="1"/>
        <v>8704420000</v>
      </c>
      <c r="B109" s="137">
        <v>870442</v>
      </c>
      <c r="C109" s="137" t="s">
        <v>19</v>
      </c>
      <c r="D109" s="137" t="s">
        <v>19</v>
      </c>
      <c r="E109" s="17" t="s">
        <v>182</v>
      </c>
      <c r="F109" s="17" t="s">
        <v>68</v>
      </c>
      <c r="G109" s="17">
        <v>10</v>
      </c>
      <c r="H109" s="17">
        <v>12.5</v>
      </c>
      <c r="I109" s="17"/>
      <c r="J109" s="17"/>
      <c r="K109" s="17">
        <v>10</v>
      </c>
      <c r="L109" s="17"/>
      <c r="M109" s="17"/>
      <c r="N109" s="17"/>
    </row>
    <row r="110" spans="1:14" x14ac:dyDescent="0.2">
      <c r="A110" s="17" t="str">
        <f t="shared" si="1"/>
        <v>8704430000</v>
      </c>
      <c r="B110" s="137">
        <v>870443</v>
      </c>
      <c r="C110" s="137" t="s">
        <v>19</v>
      </c>
      <c r="D110" s="137" t="s">
        <v>19</v>
      </c>
      <c r="E110" s="17" t="s">
        <v>184</v>
      </c>
      <c r="F110" s="17" t="s">
        <v>68</v>
      </c>
      <c r="G110" s="17">
        <v>10</v>
      </c>
      <c r="H110" s="17">
        <v>12.5</v>
      </c>
      <c r="I110" s="17"/>
      <c r="J110" s="17"/>
      <c r="K110" s="17">
        <v>10</v>
      </c>
      <c r="L110" s="17"/>
      <c r="M110" s="17"/>
      <c r="N110" s="17"/>
    </row>
    <row r="111" spans="1:14" x14ac:dyDescent="0.2">
      <c r="A111" s="17" t="str">
        <f t="shared" si="1"/>
        <v>8704510000</v>
      </c>
      <c r="B111" s="137">
        <v>870451</v>
      </c>
      <c r="C111" s="137" t="s">
        <v>19</v>
      </c>
      <c r="D111" s="137" t="s">
        <v>19</v>
      </c>
      <c r="E111" s="17" t="s">
        <v>180</v>
      </c>
      <c r="F111" s="17" t="s">
        <v>68</v>
      </c>
      <c r="G111" s="17">
        <v>10</v>
      </c>
      <c r="H111" s="17">
        <v>12.5</v>
      </c>
      <c r="I111" s="17"/>
      <c r="J111" s="17"/>
      <c r="K111" s="17">
        <v>10</v>
      </c>
      <c r="L111" s="17"/>
      <c r="M111" s="17"/>
      <c r="N111" s="17"/>
    </row>
    <row r="112" spans="1:14" x14ac:dyDescent="0.2">
      <c r="A112" s="17" t="str">
        <f t="shared" si="1"/>
        <v>8704520000</v>
      </c>
      <c r="B112" s="137">
        <v>870452</v>
      </c>
      <c r="C112" s="137" t="s">
        <v>19</v>
      </c>
      <c r="D112" s="137" t="s">
        <v>19</v>
      </c>
      <c r="E112" s="17" t="s">
        <v>187</v>
      </c>
      <c r="F112" s="17" t="s">
        <v>68</v>
      </c>
      <c r="G112" s="17">
        <v>10</v>
      </c>
      <c r="H112" s="17">
        <v>12.5</v>
      </c>
      <c r="I112" s="17"/>
      <c r="J112" s="17"/>
      <c r="K112" s="17">
        <v>10</v>
      </c>
      <c r="L112" s="17"/>
      <c r="M112" s="17"/>
      <c r="N112" s="17"/>
    </row>
    <row r="113" spans="1:14" x14ac:dyDescent="0.2">
      <c r="A113" s="17" t="str">
        <f t="shared" si="1"/>
        <v>8704600000</v>
      </c>
      <c r="B113" s="137">
        <v>870460</v>
      </c>
      <c r="C113" s="137" t="s">
        <v>19</v>
      </c>
      <c r="D113" s="137" t="s">
        <v>19</v>
      </c>
      <c r="E113" s="17" t="s">
        <v>188</v>
      </c>
      <c r="F113" s="17" t="s">
        <v>68</v>
      </c>
      <c r="G113" s="17">
        <v>10</v>
      </c>
      <c r="H113" s="17">
        <v>12.5</v>
      </c>
      <c r="I113" s="17"/>
      <c r="J113" s="17"/>
      <c r="K113" s="17">
        <v>10</v>
      </c>
      <c r="L113" s="17"/>
      <c r="M113" s="17"/>
      <c r="N113" s="17"/>
    </row>
    <row r="114" spans="1:14" x14ac:dyDescent="0.2">
      <c r="A114" s="17" t="str">
        <f t="shared" si="1"/>
        <v>8704901000</v>
      </c>
      <c r="B114" s="137">
        <v>870490</v>
      </c>
      <c r="C114" s="137" t="s">
        <v>37</v>
      </c>
      <c r="D114" s="137" t="s">
        <v>19</v>
      </c>
      <c r="E114" s="17" t="s">
        <v>189</v>
      </c>
      <c r="F114" s="17" t="s">
        <v>68</v>
      </c>
      <c r="G114" s="17"/>
      <c r="H114" s="17">
        <v>12.5</v>
      </c>
      <c r="I114" s="17"/>
      <c r="J114" s="17"/>
      <c r="K114" s="17"/>
      <c r="L114" s="17"/>
      <c r="M114" s="17"/>
      <c r="N114" s="17"/>
    </row>
    <row r="115" spans="1:14" x14ac:dyDescent="0.2">
      <c r="A115" s="17" t="str">
        <f t="shared" si="1"/>
        <v>8704902000</v>
      </c>
      <c r="B115" s="137">
        <v>870490</v>
      </c>
      <c r="C115" s="137" t="s">
        <v>49</v>
      </c>
      <c r="D115" s="137" t="s">
        <v>19</v>
      </c>
      <c r="E115" s="17" t="s">
        <v>190</v>
      </c>
      <c r="F115" s="17" t="s">
        <v>68</v>
      </c>
      <c r="G115" s="17">
        <v>10</v>
      </c>
      <c r="H115" s="17">
        <v>12.5</v>
      </c>
      <c r="I115" s="17"/>
      <c r="J115" s="17"/>
      <c r="K115" s="17">
        <v>10</v>
      </c>
      <c r="L115" s="17"/>
      <c r="M115" s="17"/>
      <c r="N115" s="17"/>
    </row>
    <row r="116" spans="1:14" x14ac:dyDescent="0.2">
      <c r="A116" s="17" t="str">
        <f t="shared" si="1"/>
        <v>8705101000</v>
      </c>
      <c r="B116" s="137" t="s">
        <v>191</v>
      </c>
      <c r="C116" s="137" t="s">
        <v>37</v>
      </c>
      <c r="D116" s="137" t="s">
        <v>19</v>
      </c>
      <c r="E116" s="17" t="s">
        <v>189</v>
      </c>
      <c r="F116" s="17" t="s">
        <v>68</v>
      </c>
      <c r="G116" s="17"/>
      <c r="H116" s="17">
        <v>12.5</v>
      </c>
      <c r="I116" s="17"/>
      <c r="J116" s="17"/>
      <c r="K116" s="17"/>
      <c r="L116" s="17"/>
      <c r="M116" s="17"/>
      <c r="N116" s="17"/>
    </row>
    <row r="117" spans="1:14" x14ac:dyDescent="0.2">
      <c r="A117" s="17" t="str">
        <f t="shared" si="1"/>
        <v>8705102000</v>
      </c>
      <c r="B117" s="137" t="s">
        <v>191</v>
      </c>
      <c r="C117" s="137" t="s">
        <v>49</v>
      </c>
      <c r="D117" s="137" t="s">
        <v>19</v>
      </c>
      <c r="E117" s="17" t="s">
        <v>190</v>
      </c>
      <c r="F117" s="17" t="s">
        <v>68</v>
      </c>
      <c r="G117" s="17">
        <v>10</v>
      </c>
      <c r="H117" s="17">
        <v>12.5</v>
      </c>
      <c r="I117" s="17"/>
      <c r="J117" s="17"/>
      <c r="K117" s="17">
        <v>10</v>
      </c>
      <c r="L117" s="17"/>
      <c r="M117" s="17"/>
      <c r="N117" s="17"/>
    </row>
    <row r="118" spans="1:14" x14ac:dyDescent="0.2">
      <c r="A118" s="17" t="str">
        <f t="shared" si="1"/>
        <v>8705201000</v>
      </c>
      <c r="B118" s="137" t="s">
        <v>192</v>
      </c>
      <c r="C118" s="137" t="s">
        <v>37</v>
      </c>
      <c r="D118" s="137" t="s">
        <v>19</v>
      </c>
      <c r="E118" s="17" t="s">
        <v>189</v>
      </c>
      <c r="F118" s="17" t="s">
        <v>68</v>
      </c>
      <c r="G118" s="17"/>
      <c r="H118" s="17">
        <v>12.5</v>
      </c>
      <c r="I118" s="17"/>
      <c r="J118" s="17"/>
      <c r="K118" s="17"/>
      <c r="L118" s="17"/>
      <c r="M118" s="17"/>
      <c r="N118" s="17"/>
    </row>
    <row r="119" spans="1:14" x14ac:dyDescent="0.2">
      <c r="A119" s="17" t="str">
        <f t="shared" si="1"/>
        <v>8705202000</v>
      </c>
      <c r="B119" s="137" t="s">
        <v>192</v>
      </c>
      <c r="C119" s="137" t="s">
        <v>49</v>
      </c>
      <c r="D119" s="137" t="s">
        <v>19</v>
      </c>
      <c r="E119" s="17" t="s">
        <v>190</v>
      </c>
      <c r="F119" s="17" t="s">
        <v>68</v>
      </c>
      <c r="G119" s="17">
        <v>10</v>
      </c>
      <c r="H119" s="17">
        <v>12.5</v>
      </c>
      <c r="I119" s="17"/>
      <c r="J119" s="17"/>
      <c r="K119" s="17">
        <v>10</v>
      </c>
      <c r="L119" s="17"/>
      <c r="M119" s="17"/>
      <c r="N119" s="17"/>
    </row>
    <row r="120" spans="1:14" x14ac:dyDescent="0.2">
      <c r="A120" s="17" t="str">
        <f t="shared" si="1"/>
        <v>8705301000</v>
      </c>
      <c r="B120" s="137" t="s">
        <v>193</v>
      </c>
      <c r="C120" s="137" t="s">
        <v>37</v>
      </c>
      <c r="D120" s="137" t="s">
        <v>19</v>
      </c>
      <c r="E120" s="17" t="s">
        <v>189</v>
      </c>
      <c r="F120" s="17" t="s">
        <v>68</v>
      </c>
      <c r="G120" s="17"/>
      <c r="H120" s="17">
        <v>12.5</v>
      </c>
      <c r="I120" s="17"/>
      <c r="J120" s="17"/>
      <c r="K120" s="17"/>
      <c r="L120" s="17"/>
      <c r="M120" s="17"/>
      <c r="N120" s="17"/>
    </row>
    <row r="121" spans="1:14" x14ac:dyDescent="0.2">
      <c r="A121" s="17" t="str">
        <f t="shared" si="1"/>
        <v>8705302000</v>
      </c>
      <c r="B121" s="137" t="s">
        <v>193</v>
      </c>
      <c r="C121" s="137" t="s">
        <v>49</v>
      </c>
      <c r="D121" s="137" t="s">
        <v>19</v>
      </c>
      <c r="E121" s="17" t="s">
        <v>190</v>
      </c>
      <c r="F121" s="17" t="s">
        <v>68</v>
      </c>
      <c r="G121" s="17">
        <v>10</v>
      </c>
      <c r="H121" s="17">
        <v>12.5</v>
      </c>
      <c r="I121" s="17"/>
      <c r="J121" s="17"/>
      <c r="K121" s="17">
        <v>10</v>
      </c>
      <c r="L121" s="17"/>
      <c r="M121" s="17"/>
      <c r="N121" s="17"/>
    </row>
    <row r="122" spans="1:14" x14ac:dyDescent="0.2">
      <c r="A122" s="17" t="str">
        <f t="shared" si="1"/>
        <v>8705401000</v>
      </c>
      <c r="B122" s="137" t="s">
        <v>194</v>
      </c>
      <c r="C122" s="137" t="s">
        <v>37</v>
      </c>
      <c r="D122" s="137" t="s">
        <v>19</v>
      </c>
      <c r="E122" s="17" t="s">
        <v>189</v>
      </c>
      <c r="F122" s="17" t="s">
        <v>68</v>
      </c>
      <c r="G122" s="17"/>
      <c r="H122" s="17">
        <v>12.5</v>
      </c>
      <c r="I122" s="17"/>
      <c r="J122" s="17"/>
      <c r="K122" s="17"/>
      <c r="L122" s="17"/>
      <c r="M122" s="17"/>
      <c r="N122" s="17"/>
    </row>
    <row r="123" spans="1:14" x14ac:dyDescent="0.2">
      <c r="A123" s="17" t="str">
        <f t="shared" si="1"/>
        <v>8705402000</v>
      </c>
      <c r="B123" s="137" t="s">
        <v>194</v>
      </c>
      <c r="C123" s="137" t="s">
        <v>49</v>
      </c>
      <c r="D123" s="137" t="s">
        <v>19</v>
      </c>
      <c r="E123" s="17" t="s">
        <v>190</v>
      </c>
      <c r="F123" s="17" t="s">
        <v>68</v>
      </c>
      <c r="G123" s="17">
        <v>10</v>
      </c>
      <c r="H123" s="17">
        <v>12.5</v>
      </c>
      <c r="I123" s="17"/>
      <c r="J123" s="17"/>
      <c r="K123" s="17">
        <v>10</v>
      </c>
      <c r="L123" s="17"/>
      <c r="M123" s="17"/>
      <c r="N123" s="17"/>
    </row>
    <row r="124" spans="1:14" x14ac:dyDescent="0.2">
      <c r="A124" s="17" t="str">
        <f t="shared" si="1"/>
        <v>8705901000</v>
      </c>
      <c r="B124" s="137" t="s">
        <v>195</v>
      </c>
      <c r="C124" s="137" t="s">
        <v>37</v>
      </c>
      <c r="D124" s="137" t="s">
        <v>19</v>
      </c>
      <c r="E124" s="17" t="s">
        <v>189</v>
      </c>
      <c r="F124" s="17" t="s">
        <v>68</v>
      </c>
      <c r="G124" s="17"/>
      <c r="H124" s="17">
        <v>12.5</v>
      </c>
      <c r="I124" s="17"/>
      <c r="J124" s="17"/>
      <c r="K124" s="17"/>
      <c r="L124" s="17"/>
      <c r="M124" s="17"/>
      <c r="N124" s="17"/>
    </row>
    <row r="125" spans="1:14" x14ac:dyDescent="0.2">
      <c r="A125" s="17" t="str">
        <f t="shared" si="1"/>
        <v>8705902000</v>
      </c>
      <c r="B125" s="137" t="s">
        <v>195</v>
      </c>
      <c r="C125" s="137" t="s">
        <v>49</v>
      </c>
      <c r="D125" s="137" t="s">
        <v>19</v>
      </c>
      <c r="E125" s="17" t="s">
        <v>190</v>
      </c>
      <c r="F125" s="17" t="s">
        <v>68</v>
      </c>
      <c r="G125" s="17">
        <v>10</v>
      </c>
      <c r="H125" s="17">
        <v>12.5</v>
      </c>
      <c r="I125" s="17"/>
      <c r="J125" s="17"/>
      <c r="K125" s="17">
        <v>10</v>
      </c>
      <c r="L125" s="17"/>
      <c r="M125" s="17"/>
      <c r="N125" s="17"/>
    </row>
    <row r="126" spans="1:14" x14ac:dyDescent="0.2">
      <c r="A126" s="17" t="str">
        <f t="shared" si="1"/>
        <v>8706001000</v>
      </c>
      <c r="B126" s="137" t="s">
        <v>196</v>
      </c>
      <c r="C126" s="137" t="s">
        <v>37</v>
      </c>
      <c r="D126" s="137" t="s">
        <v>19</v>
      </c>
      <c r="E126" s="17" t="s">
        <v>189</v>
      </c>
      <c r="F126" s="17" t="s">
        <v>68</v>
      </c>
      <c r="G126" s="17"/>
      <c r="H126" s="17">
        <v>12.5</v>
      </c>
      <c r="I126" s="17"/>
      <c r="J126" s="17"/>
      <c r="K126" s="17"/>
      <c r="L126" s="17"/>
      <c r="M126" s="17"/>
      <c r="N126" s="17"/>
    </row>
    <row r="127" spans="1:14" x14ac:dyDescent="0.2">
      <c r="A127" s="17" t="str">
        <f t="shared" si="1"/>
        <v>8706002000</v>
      </c>
      <c r="B127" s="137" t="s">
        <v>196</v>
      </c>
      <c r="C127" s="137" t="s">
        <v>49</v>
      </c>
      <c r="D127" s="137" t="s">
        <v>19</v>
      </c>
      <c r="E127" s="17" t="s">
        <v>190</v>
      </c>
      <c r="F127" s="17" t="s">
        <v>68</v>
      </c>
      <c r="G127" s="17">
        <v>10</v>
      </c>
      <c r="H127" s="17">
        <v>12.5</v>
      </c>
      <c r="I127" s="17"/>
      <c r="J127" s="17"/>
      <c r="K127" s="17">
        <v>10</v>
      </c>
      <c r="L127" s="17"/>
      <c r="M127" s="17"/>
      <c r="N127" s="17"/>
    </row>
    <row r="128" spans="1:14" x14ac:dyDescent="0.2">
      <c r="A128" s="17" t="str">
        <f t="shared" si="1"/>
        <v>8707101000</v>
      </c>
      <c r="B128" s="137" t="s">
        <v>197</v>
      </c>
      <c r="C128" s="137">
        <v>10</v>
      </c>
      <c r="D128" s="137" t="s">
        <v>19</v>
      </c>
      <c r="E128" s="17" t="s">
        <v>189</v>
      </c>
      <c r="F128" s="17" t="s">
        <v>68</v>
      </c>
      <c r="G128" s="17"/>
      <c r="H128" s="17">
        <v>12.5</v>
      </c>
      <c r="I128" s="17"/>
      <c r="J128" s="17"/>
      <c r="K128" s="17"/>
      <c r="L128" s="17"/>
      <c r="M128" s="17"/>
      <c r="N128" s="17"/>
    </row>
    <row r="129" spans="1:14" x14ac:dyDescent="0.2">
      <c r="A129" s="17" t="str">
        <f t="shared" si="1"/>
        <v>8707102000</v>
      </c>
      <c r="B129" s="137" t="s">
        <v>197</v>
      </c>
      <c r="C129" s="137">
        <v>20</v>
      </c>
      <c r="D129" s="137" t="s">
        <v>19</v>
      </c>
      <c r="E129" s="17" t="s">
        <v>190</v>
      </c>
      <c r="F129" s="17" t="s">
        <v>68</v>
      </c>
      <c r="G129" s="17">
        <v>10</v>
      </c>
      <c r="H129" s="17">
        <v>12.5</v>
      </c>
      <c r="I129" s="17"/>
      <c r="J129" s="17"/>
      <c r="K129" s="17">
        <v>10</v>
      </c>
      <c r="L129" s="17"/>
      <c r="M129" s="17"/>
      <c r="N129" s="17"/>
    </row>
    <row r="130" spans="1:14" x14ac:dyDescent="0.2">
      <c r="A130" s="17" t="str">
        <f t="shared" si="1"/>
        <v>8707901000</v>
      </c>
      <c r="B130" s="137">
        <v>870790</v>
      </c>
      <c r="C130" s="137">
        <v>10</v>
      </c>
      <c r="D130" s="137" t="s">
        <v>19</v>
      </c>
      <c r="E130" s="17" t="s">
        <v>189</v>
      </c>
      <c r="F130" s="17" t="s">
        <v>68</v>
      </c>
      <c r="G130" s="17"/>
      <c r="H130" s="17">
        <v>12.5</v>
      </c>
      <c r="I130" s="17"/>
      <c r="J130" s="17"/>
      <c r="K130" s="17"/>
      <c r="L130" s="17"/>
      <c r="M130" s="17"/>
      <c r="N130" s="17"/>
    </row>
    <row r="131" spans="1:14" x14ac:dyDescent="0.2">
      <c r="A131" s="17" t="str">
        <f t="shared" si="1"/>
        <v>8707902000</v>
      </c>
      <c r="B131" s="137">
        <v>870790</v>
      </c>
      <c r="C131" s="137">
        <v>20</v>
      </c>
      <c r="D131" s="137" t="s">
        <v>19</v>
      </c>
      <c r="E131" s="17" t="s">
        <v>190</v>
      </c>
      <c r="F131" s="17" t="s">
        <v>68</v>
      </c>
      <c r="G131" s="17">
        <v>10</v>
      </c>
      <c r="H131" s="17">
        <v>12.5</v>
      </c>
      <c r="I131" s="17"/>
      <c r="J131" s="17"/>
      <c r="K131" s="17">
        <v>10</v>
      </c>
      <c r="L131" s="17"/>
      <c r="M131" s="17"/>
      <c r="N131" s="17"/>
    </row>
    <row r="132" spans="1:14" x14ac:dyDescent="0.2">
      <c r="A132" s="17" t="str">
        <f t="shared" si="1"/>
        <v/>
      </c>
      <c r="B132" s="17"/>
      <c r="C132" s="17"/>
      <c r="D132" s="17"/>
      <c r="E132" s="17"/>
      <c r="F132" s="17"/>
      <c r="G132" s="17"/>
      <c r="H132" s="17"/>
      <c r="I132" s="17"/>
      <c r="J132" s="17"/>
      <c r="K132" s="17"/>
      <c r="L132" s="17"/>
      <c r="M132" s="17"/>
      <c r="N132" s="17"/>
    </row>
    <row r="133" spans="1:14" x14ac:dyDescent="0.2">
      <c r="A133" s="17" t="str">
        <f t="shared" si="1"/>
        <v/>
      </c>
      <c r="B133" s="17"/>
      <c r="C133" s="17"/>
      <c r="D133" s="17"/>
      <c r="E133" s="17"/>
      <c r="F133" s="17"/>
      <c r="G133" s="17"/>
      <c r="H133" s="17"/>
      <c r="I133" s="17"/>
      <c r="J133" s="17"/>
      <c r="K133" s="17"/>
      <c r="L133" s="17"/>
      <c r="M133" s="17"/>
      <c r="N133" s="17"/>
    </row>
    <row r="134" spans="1:14" x14ac:dyDescent="0.2">
      <c r="A134" s="17" t="str">
        <f t="shared" si="1"/>
        <v/>
      </c>
      <c r="B134" s="17"/>
      <c r="C134" s="17"/>
      <c r="D134" s="17"/>
      <c r="E134" s="17"/>
      <c r="F134" s="17"/>
      <c r="G134" s="17"/>
      <c r="H134" s="17"/>
      <c r="I134" s="17"/>
      <c r="J134" s="17"/>
      <c r="K134" s="17"/>
      <c r="L134" s="17"/>
      <c r="M134" s="17"/>
      <c r="N134" s="17"/>
    </row>
    <row r="135" spans="1:14" x14ac:dyDescent="0.2">
      <c r="A135" s="17" t="str">
        <f t="shared" si="1"/>
        <v/>
      </c>
      <c r="B135" s="17"/>
      <c r="C135" s="17"/>
      <c r="D135" s="17"/>
      <c r="E135" s="17"/>
      <c r="F135" s="17"/>
      <c r="G135" s="17"/>
      <c r="H135" s="17"/>
      <c r="I135" s="17"/>
      <c r="J135" s="17"/>
      <c r="K135" s="17"/>
      <c r="L135" s="17"/>
      <c r="M135" s="17"/>
      <c r="N135" s="17"/>
    </row>
    <row r="136" spans="1:14" x14ac:dyDescent="0.2">
      <c r="A136" s="17" t="str">
        <f t="shared" si="1"/>
        <v/>
      </c>
      <c r="B136" s="17"/>
      <c r="C136" s="17"/>
      <c r="D136" s="17"/>
      <c r="E136" s="17"/>
      <c r="F136" s="17"/>
      <c r="G136" s="17"/>
      <c r="H136" s="17"/>
      <c r="I136" s="17"/>
      <c r="J136" s="17"/>
      <c r="K136" s="17"/>
      <c r="L136" s="17"/>
      <c r="M136" s="17"/>
      <c r="N136" s="17"/>
    </row>
    <row r="137" spans="1:14" x14ac:dyDescent="0.2">
      <c r="A137" s="17" t="str">
        <f t="shared" si="1"/>
        <v/>
      </c>
      <c r="B137" s="17"/>
      <c r="C137" s="17"/>
      <c r="D137" s="17"/>
      <c r="E137" s="17"/>
      <c r="F137" s="17"/>
      <c r="G137" s="17"/>
      <c r="H137" s="17"/>
      <c r="I137" s="17"/>
      <c r="J137" s="17"/>
      <c r="K137" s="17"/>
      <c r="L137" s="17"/>
      <c r="M137" s="17"/>
      <c r="N137" s="17"/>
    </row>
    <row r="138" spans="1:14" x14ac:dyDescent="0.2">
      <c r="A138" s="17" t="str">
        <f t="shared" si="1"/>
        <v/>
      </c>
      <c r="B138" s="17"/>
      <c r="C138" s="17"/>
      <c r="D138" s="17"/>
      <c r="E138" s="17"/>
      <c r="F138" s="17"/>
      <c r="G138" s="17"/>
      <c r="H138" s="17"/>
      <c r="I138" s="17"/>
      <c r="J138" s="17"/>
      <c r="K138" s="17"/>
      <c r="L138" s="17"/>
      <c r="M138" s="17"/>
      <c r="N138" s="17"/>
    </row>
    <row r="139" spans="1:14" x14ac:dyDescent="0.2">
      <c r="A139" s="17" t="str">
        <f t="shared" si="1"/>
        <v/>
      </c>
      <c r="B139" s="17"/>
      <c r="C139" s="17"/>
      <c r="D139" s="17"/>
      <c r="E139" s="17"/>
      <c r="F139" s="17"/>
      <c r="G139" s="17"/>
      <c r="H139" s="17"/>
      <c r="I139" s="17"/>
      <c r="J139" s="17"/>
      <c r="K139" s="17"/>
      <c r="L139" s="17"/>
      <c r="M139" s="17"/>
      <c r="N139" s="17"/>
    </row>
    <row r="140" spans="1:14" x14ac:dyDescent="0.2">
      <c r="A140" s="17" t="str">
        <f t="shared" ref="A140:A203" si="2">CONCATENATE(B140,C140,D140)</f>
        <v/>
      </c>
      <c r="B140" s="17"/>
      <c r="C140" s="17"/>
      <c r="D140" s="17"/>
      <c r="E140" s="17"/>
      <c r="F140" s="17"/>
      <c r="G140" s="17"/>
      <c r="H140" s="17"/>
      <c r="I140" s="17"/>
      <c r="J140" s="17"/>
      <c r="K140" s="17"/>
      <c r="L140" s="17"/>
      <c r="M140" s="17"/>
      <c r="N140" s="17"/>
    </row>
    <row r="141" spans="1:14" x14ac:dyDescent="0.2">
      <c r="A141" s="17" t="str">
        <f t="shared" si="2"/>
        <v/>
      </c>
      <c r="B141" s="17"/>
      <c r="C141" s="17"/>
      <c r="D141" s="17"/>
      <c r="E141" s="17"/>
      <c r="F141" s="17"/>
      <c r="G141" s="17"/>
      <c r="H141" s="17"/>
      <c r="I141" s="17"/>
      <c r="J141" s="17"/>
      <c r="K141" s="17"/>
      <c r="L141" s="17"/>
      <c r="M141" s="17"/>
      <c r="N141" s="17"/>
    </row>
    <row r="142" spans="1:14" x14ac:dyDescent="0.2">
      <c r="A142" s="17" t="str">
        <f t="shared" si="2"/>
        <v/>
      </c>
      <c r="B142" s="17"/>
      <c r="C142" s="17"/>
      <c r="D142" s="17"/>
      <c r="E142" s="17"/>
      <c r="F142" s="17"/>
      <c r="G142" s="17"/>
      <c r="H142" s="17"/>
      <c r="I142" s="17"/>
      <c r="J142" s="17"/>
      <c r="K142" s="17"/>
      <c r="L142" s="17"/>
      <c r="M142" s="17"/>
      <c r="N142" s="17"/>
    </row>
    <row r="143" spans="1:14" x14ac:dyDescent="0.2">
      <c r="A143" s="17" t="str">
        <f t="shared" si="2"/>
        <v/>
      </c>
      <c r="B143" s="17"/>
      <c r="C143" s="17"/>
      <c r="D143" s="17"/>
      <c r="E143" s="17"/>
      <c r="F143" s="17"/>
      <c r="G143" s="17"/>
      <c r="H143" s="17"/>
      <c r="I143" s="17"/>
      <c r="J143" s="17"/>
      <c r="K143" s="17"/>
      <c r="L143" s="17"/>
      <c r="M143" s="17"/>
      <c r="N143" s="17"/>
    </row>
    <row r="144" spans="1:14" x14ac:dyDescent="0.2">
      <c r="A144" s="17" t="str">
        <f t="shared" si="2"/>
        <v/>
      </c>
      <c r="B144" s="17"/>
      <c r="C144" s="17"/>
      <c r="D144" s="17"/>
      <c r="E144" s="17"/>
      <c r="F144" s="17"/>
      <c r="G144" s="17"/>
      <c r="H144" s="17"/>
      <c r="I144" s="17"/>
      <c r="J144" s="17"/>
      <c r="K144" s="17"/>
      <c r="L144" s="17"/>
      <c r="M144" s="17"/>
      <c r="N144" s="17"/>
    </row>
    <row r="145" spans="1:14" x14ac:dyDescent="0.2">
      <c r="A145" s="17" t="str">
        <f t="shared" si="2"/>
        <v/>
      </c>
      <c r="B145" s="17"/>
      <c r="C145" s="17"/>
      <c r="D145" s="17"/>
      <c r="E145" s="17"/>
      <c r="F145" s="17"/>
      <c r="G145" s="17"/>
      <c r="H145" s="17"/>
      <c r="I145" s="17"/>
      <c r="J145" s="17"/>
      <c r="K145" s="17"/>
      <c r="L145" s="17"/>
      <c r="M145" s="17"/>
      <c r="N145" s="17"/>
    </row>
    <row r="146" spans="1:14" x14ac:dyDescent="0.2">
      <c r="A146" s="17" t="str">
        <f t="shared" si="2"/>
        <v/>
      </c>
      <c r="B146" s="17"/>
      <c r="C146" s="17"/>
      <c r="D146" s="17"/>
      <c r="E146" s="17"/>
      <c r="F146" s="17"/>
      <c r="G146" s="17"/>
      <c r="H146" s="17"/>
      <c r="I146" s="17"/>
      <c r="J146" s="17"/>
      <c r="K146" s="17"/>
      <c r="L146" s="17"/>
      <c r="M146" s="17"/>
      <c r="N146" s="17"/>
    </row>
    <row r="147" spans="1:14" x14ac:dyDescent="0.2">
      <c r="A147" s="17" t="str">
        <f t="shared" si="2"/>
        <v/>
      </c>
      <c r="B147" s="17"/>
      <c r="C147" s="17"/>
      <c r="D147" s="17"/>
      <c r="E147" s="17"/>
      <c r="F147" s="17"/>
      <c r="G147" s="17"/>
      <c r="H147" s="17"/>
      <c r="I147" s="17"/>
      <c r="J147" s="17"/>
      <c r="K147" s="17"/>
      <c r="L147" s="17"/>
      <c r="M147" s="17"/>
      <c r="N147" s="17"/>
    </row>
    <row r="148" spans="1:14" x14ac:dyDescent="0.2">
      <c r="A148" s="17" t="str">
        <f t="shared" si="2"/>
        <v/>
      </c>
      <c r="B148" s="17"/>
      <c r="C148" s="17"/>
      <c r="D148" s="17"/>
      <c r="E148" s="17"/>
      <c r="F148" s="17"/>
      <c r="G148" s="17"/>
      <c r="H148" s="17"/>
      <c r="I148" s="17"/>
      <c r="J148" s="17"/>
      <c r="K148" s="17"/>
      <c r="L148" s="17"/>
      <c r="M148" s="17"/>
      <c r="N148" s="17"/>
    </row>
    <row r="149" spans="1:14" x14ac:dyDescent="0.2">
      <c r="A149" s="17" t="str">
        <f t="shared" si="2"/>
        <v/>
      </c>
      <c r="B149" s="17"/>
      <c r="C149" s="17"/>
      <c r="D149" s="17"/>
      <c r="E149" s="17"/>
      <c r="F149" s="17"/>
      <c r="G149" s="17"/>
      <c r="H149" s="17"/>
      <c r="I149" s="17"/>
      <c r="J149" s="17"/>
      <c r="K149" s="17"/>
      <c r="L149" s="17"/>
      <c r="M149" s="17"/>
      <c r="N149" s="17"/>
    </row>
    <row r="150" spans="1:14" x14ac:dyDescent="0.2">
      <c r="A150" s="17" t="str">
        <f t="shared" si="2"/>
        <v/>
      </c>
      <c r="B150" s="17"/>
      <c r="C150" s="17"/>
      <c r="D150" s="17"/>
      <c r="E150" s="17"/>
      <c r="F150" s="17"/>
      <c r="G150" s="17"/>
      <c r="H150" s="17"/>
      <c r="I150" s="17"/>
      <c r="J150" s="17"/>
      <c r="K150" s="17"/>
      <c r="L150" s="17"/>
      <c r="M150" s="17"/>
      <c r="N150" s="17"/>
    </row>
    <row r="151" spans="1:14" x14ac:dyDescent="0.2">
      <c r="A151" s="17" t="str">
        <f t="shared" si="2"/>
        <v/>
      </c>
      <c r="B151" s="17"/>
      <c r="C151" s="17"/>
      <c r="D151" s="17"/>
      <c r="E151" s="17"/>
      <c r="F151" s="17"/>
      <c r="G151" s="17"/>
      <c r="H151" s="17"/>
      <c r="I151" s="17"/>
      <c r="J151" s="17"/>
      <c r="K151" s="17"/>
      <c r="L151" s="17"/>
      <c r="M151" s="17"/>
      <c r="N151" s="17"/>
    </row>
    <row r="152" spans="1:14" x14ac:dyDescent="0.2">
      <c r="A152" s="17" t="str">
        <f t="shared" si="2"/>
        <v/>
      </c>
      <c r="B152" s="17"/>
      <c r="C152" s="17"/>
      <c r="D152" s="17"/>
      <c r="E152" s="17"/>
      <c r="F152" s="17"/>
      <c r="G152" s="17"/>
      <c r="H152" s="17"/>
      <c r="I152" s="17"/>
      <c r="J152" s="17"/>
      <c r="K152" s="17"/>
      <c r="L152" s="17"/>
      <c r="M152" s="17"/>
      <c r="N152" s="17"/>
    </row>
    <row r="153" spans="1:14" x14ac:dyDescent="0.2">
      <c r="A153" s="17" t="str">
        <f t="shared" si="2"/>
        <v/>
      </c>
      <c r="B153" s="17"/>
      <c r="C153" s="17"/>
      <c r="D153" s="17"/>
      <c r="E153" s="17"/>
      <c r="F153" s="17"/>
      <c r="G153" s="17"/>
      <c r="H153" s="17"/>
      <c r="I153" s="17"/>
      <c r="J153" s="17"/>
      <c r="K153" s="17"/>
      <c r="L153" s="17"/>
      <c r="M153" s="17"/>
      <c r="N153" s="17"/>
    </row>
    <row r="154" spans="1:14" x14ac:dyDescent="0.2">
      <c r="A154" s="17" t="str">
        <f t="shared" si="2"/>
        <v/>
      </c>
      <c r="B154" s="17"/>
      <c r="C154" s="17"/>
      <c r="D154" s="17"/>
      <c r="E154" s="17"/>
      <c r="F154" s="17"/>
      <c r="G154" s="17"/>
      <c r="H154" s="17"/>
      <c r="I154" s="17"/>
      <c r="J154" s="17"/>
      <c r="K154" s="17"/>
      <c r="L154" s="17"/>
      <c r="M154" s="17"/>
      <c r="N154" s="17"/>
    </row>
    <row r="155" spans="1:14" x14ac:dyDescent="0.2">
      <c r="A155" s="17" t="str">
        <f t="shared" si="2"/>
        <v/>
      </c>
      <c r="B155" s="17"/>
      <c r="C155" s="17"/>
      <c r="D155" s="17"/>
      <c r="E155" s="17"/>
      <c r="F155" s="17"/>
      <c r="G155" s="17"/>
      <c r="H155" s="17"/>
      <c r="I155" s="17"/>
      <c r="J155" s="17"/>
      <c r="K155" s="17"/>
      <c r="L155" s="17"/>
      <c r="M155" s="17"/>
      <c r="N155" s="17"/>
    </row>
    <row r="156" spans="1:14" x14ac:dyDescent="0.2">
      <c r="A156" s="17" t="str">
        <f t="shared" si="2"/>
        <v/>
      </c>
      <c r="B156" s="17"/>
      <c r="C156" s="17"/>
      <c r="D156" s="17"/>
      <c r="E156" s="17"/>
      <c r="F156" s="17"/>
      <c r="G156" s="17"/>
      <c r="H156" s="17"/>
      <c r="I156" s="17"/>
      <c r="J156" s="17"/>
      <c r="K156" s="17"/>
      <c r="L156" s="17"/>
      <c r="M156" s="17"/>
      <c r="N156" s="17"/>
    </row>
    <row r="157" spans="1:14" x14ac:dyDescent="0.2">
      <c r="A157" s="17" t="str">
        <f t="shared" si="2"/>
        <v/>
      </c>
      <c r="B157" s="17"/>
      <c r="C157" s="17"/>
      <c r="D157" s="17"/>
      <c r="E157" s="17"/>
      <c r="F157" s="17"/>
      <c r="G157" s="17"/>
      <c r="H157" s="17"/>
      <c r="I157" s="17"/>
      <c r="J157" s="17"/>
      <c r="K157" s="17"/>
      <c r="L157" s="17"/>
      <c r="M157" s="17"/>
      <c r="N157" s="17"/>
    </row>
    <row r="158" spans="1:14" x14ac:dyDescent="0.2">
      <c r="A158" s="17" t="str">
        <f t="shared" si="2"/>
        <v/>
      </c>
      <c r="B158" s="17"/>
      <c r="C158" s="17"/>
      <c r="D158" s="17"/>
      <c r="E158" s="17"/>
      <c r="F158" s="17"/>
      <c r="G158" s="17"/>
      <c r="H158" s="17"/>
      <c r="I158" s="17"/>
      <c r="J158" s="17"/>
      <c r="K158" s="17"/>
      <c r="L158" s="17"/>
      <c r="M158" s="17"/>
      <c r="N158" s="17"/>
    </row>
    <row r="159" spans="1:14" x14ac:dyDescent="0.2">
      <c r="A159" s="17" t="str">
        <f t="shared" si="2"/>
        <v/>
      </c>
      <c r="B159" s="17"/>
      <c r="C159" s="17"/>
      <c r="D159" s="17"/>
      <c r="E159" s="17"/>
      <c r="F159" s="17"/>
      <c r="G159" s="17"/>
      <c r="H159" s="17"/>
      <c r="I159" s="17"/>
      <c r="J159" s="17"/>
      <c r="K159" s="17"/>
      <c r="L159" s="17"/>
      <c r="M159" s="17"/>
      <c r="N159" s="17"/>
    </row>
    <row r="160" spans="1:14" x14ac:dyDescent="0.2">
      <c r="A160" s="17" t="str">
        <f t="shared" si="2"/>
        <v/>
      </c>
      <c r="B160" s="17"/>
      <c r="C160" s="17"/>
      <c r="D160" s="17"/>
      <c r="E160" s="17"/>
      <c r="F160" s="17"/>
      <c r="G160" s="17"/>
      <c r="H160" s="17"/>
      <c r="I160" s="17"/>
      <c r="J160" s="17"/>
      <c r="K160" s="17"/>
      <c r="L160" s="17"/>
      <c r="M160" s="17"/>
      <c r="N160" s="17"/>
    </row>
    <row r="161" spans="1:14" x14ac:dyDescent="0.2">
      <c r="A161" s="17" t="str">
        <f t="shared" si="2"/>
        <v/>
      </c>
      <c r="B161" s="17"/>
      <c r="C161" s="17"/>
      <c r="D161" s="17"/>
      <c r="E161" s="17"/>
      <c r="F161" s="17"/>
      <c r="G161" s="17"/>
      <c r="H161" s="17"/>
      <c r="I161" s="17"/>
      <c r="J161" s="17"/>
      <c r="K161" s="17"/>
      <c r="L161" s="17"/>
      <c r="M161" s="17"/>
      <c r="N161" s="17"/>
    </row>
    <row r="162" spans="1:14" x14ac:dyDescent="0.2">
      <c r="A162" s="17" t="str">
        <f t="shared" si="2"/>
        <v/>
      </c>
      <c r="B162" s="17"/>
      <c r="C162" s="17"/>
      <c r="D162" s="17"/>
      <c r="E162" s="17"/>
      <c r="F162" s="17"/>
      <c r="G162" s="17"/>
      <c r="H162" s="17"/>
      <c r="I162" s="17"/>
      <c r="J162" s="17"/>
      <c r="K162" s="17"/>
      <c r="L162" s="17"/>
      <c r="M162" s="17"/>
      <c r="N162" s="17"/>
    </row>
    <row r="163" spans="1:14" x14ac:dyDescent="0.2">
      <c r="A163" s="17" t="str">
        <f t="shared" si="2"/>
        <v/>
      </c>
      <c r="B163" s="17"/>
      <c r="C163" s="17"/>
      <c r="D163" s="17"/>
      <c r="E163" s="17"/>
      <c r="F163" s="17"/>
      <c r="G163" s="17"/>
      <c r="H163" s="17"/>
      <c r="I163" s="17"/>
      <c r="J163" s="17"/>
      <c r="K163" s="17"/>
      <c r="L163" s="17"/>
      <c r="M163" s="17"/>
      <c r="N163" s="17"/>
    </row>
    <row r="164" spans="1:14" x14ac:dyDescent="0.2">
      <c r="A164" s="17" t="str">
        <f t="shared" si="2"/>
        <v/>
      </c>
      <c r="B164" s="17"/>
      <c r="C164" s="17"/>
      <c r="D164" s="17"/>
      <c r="E164" s="17"/>
      <c r="F164" s="17"/>
      <c r="G164" s="17"/>
      <c r="H164" s="17"/>
      <c r="I164" s="17"/>
      <c r="J164" s="17"/>
      <c r="K164" s="17"/>
      <c r="L164" s="17"/>
      <c r="M164" s="17"/>
      <c r="N164" s="17"/>
    </row>
    <row r="165" spans="1:14" x14ac:dyDescent="0.2">
      <c r="A165" s="17" t="str">
        <f t="shared" si="2"/>
        <v/>
      </c>
      <c r="B165" s="17"/>
      <c r="C165" s="17"/>
      <c r="D165" s="17"/>
      <c r="E165" s="17"/>
      <c r="F165" s="17"/>
      <c r="G165" s="17"/>
      <c r="H165" s="17"/>
      <c r="I165" s="17"/>
      <c r="J165" s="17"/>
      <c r="K165" s="17"/>
      <c r="L165" s="17"/>
      <c r="M165" s="17"/>
      <c r="N165" s="17"/>
    </row>
    <row r="166" spans="1:14" x14ac:dyDescent="0.2">
      <c r="A166" s="17" t="str">
        <f t="shared" si="2"/>
        <v/>
      </c>
      <c r="B166" s="17"/>
      <c r="C166" s="17"/>
      <c r="D166" s="17"/>
      <c r="E166" s="17"/>
      <c r="F166" s="17"/>
      <c r="G166" s="17"/>
      <c r="H166" s="17"/>
      <c r="I166" s="17"/>
      <c r="J166" s="17"/>
      <c r="K166" s="17"/>
      <c r="L166" s="17"/>
      <c r="M166" s="17"/>
      <c r="N166" s="17"/>
    </row>
    <row r="167" spans="1:14" x14ac:dyDescent="0.2">
      <c r="A167" s="17" t="str">
        <f t="shared" si="2"/>
        <v/>
      </c>
      <c r="B167" s="17"/>
      <c r="C167" s="17"/>
      <c r="D167" s="17"/>
      <c r="E167" s="17"/>
      <c r="F167" s="17"/>
      <c r="G167" s="17"/>
      <c r="H167" s="17"/>
      <c r="I167" s="17"/>
      <c r="J167" s="17"/>
      <c r="K167" s="17"/>
      <c r="L167" s="17"/>
      <c r="M167" s="17"/>
      <c r="N167" s="17"/>
    </row>
    <row r="168" spans="1:14" x14ac:dyDescent="0.2">
      <c r="A168" s="17" t="str">
        <f t="shared" si="2"/>
        <v/>
      </c>
      <c r="B168" s="17"/>
      <c r="C168" s="17"/>
      <c r="D168" s="17"/>
      <c r="E168" s="17"/>
      <c r="F168" s="17"/>
      <c r="G168" s="17"/>
      <c r="H168" s="17"/>
      <c r="I168" s="17"/>
      <c r="J168" s="17"/>
      <c r="K168" s="17"/>
      <c r="L168" s="17"/>
      <c r="M168" s="17"/>
      <c r="N168" s="17"/>
    </row>
    <row r="169" spans="1:14" x14ac:dyDescent="0.2">
      <c r="A169" s="17" t="str">
        <f t="shared" si="2"/>
        <v/>
      </c>
      <c r="B169" s="17"/>
      <c r="C169" s="17"/>
      <c r="D169" s="17"/>
      <c r="E169" s="17"/>
      <c r="F169" s="17"/>
      <c r="G169" s="17"/>
      <c r="H169" s="17"/>
      <c r="I169" s="17"/>
      <c r="J169" s="17"/>
      <c r="K169" s="17"/>
      <c r="L169" s="17"/>
      <c r="M169" s="17"/>
      <c r="N169" s="17"/>
    </row>
    <row r="170" spans="1:14" x14ac:dyDescent="0.2">
      <c r="A170" s="17" t="str">
        <f t="shared" si="2"/>
        <v/>
      </c>
      <c r="B170" s="17"/>
      <c r="C170" s="17"/>
      <c r="D170" s="17"/>
      <c r="E170" s="17"/>
      <c r="F170" s="17"/>
      <c r="G170" s="17"/>
      <c r="H170" s="17"/>
      <c r="I170" s="17"/>
      <c r="J170" s="17"/>
      <c r="K170" s="17"/>
      <c r="L170" s="17"/>
      <c r="M170" s="17"/>
      <c r="N170" s="17"/>
    </row>
    <row r="171" spans="1:14" x14ac:dyDescent="0.2">
      <c r="A171" s="17" t="str">
        <f t="shared" si="2"/>
        <v/>
      </c>
      <c r="B171" s="17"/>
      <c r="C171" s="17"/>
      <c r="D171" s="17"/>
      <c r="E171" s="17"/>
      <c r="F171" s="17"/>
      <c r="G171" s="17"/>
      <c r="H171" s="17"/>
      <c r="I171" s="17"/>
      <c r="J171" s="17"/>
      <c r="K171" s="17"/>
      <c r="L171" s="17"/>
      <c r="M171" s="17"/>
      <c r="N171" s="17"/>
    </row>
    <row r="172" spans="1:14" x14ac:dyDescent="0.2">
      <c r="A172" s="17" t="str">
        <f t="shared" si="2"/>
        <v/>
      </c>
      <c r="B172" s="17"/>
      <c r="C172" s="17"/>
      <c r="D172" s="17"/>
      <c r="E172" s="17"/>
      <c r="F172" s="17"/>
      <c r="G172" s="17"/>
      <c r="H172" s="17"/>
      <c r="I172" s="17"/>
      <c r="J172" s="17"/>
      <c r="K172" s="17"/>
      <c r="L172" s="17"/>
      <c r="M172" s="17"/>
      <c r="N172" s="17"/>
    </row>
    <row r="173" spans="1:14" x14ac:dyDescent="0.2">
      <c r="A173" s="17" t="str">
        <f t="shared" si="2"/>
        <v/>
      </c>
      <c r="B173" s="17"/>
      <c r="C173" s="17"/>
      <c r="D173" s="17"/>
      <c r="E173" s="17"/>
      <c r="F173" s="17"/>
      <c r="G173" s="17"/>
      <c r="H173" s="17"/>
      <c r="I173" s="17"/>
      <c r="J173" s="17"/>
      <c r="K173" s="17"/>
      <c r="L173" s="17"/>
      <c r="M173" s="17"/>
      <c r="N173" s="17"/>
    </row>
    <row r="174" spans="1:14" x14ac:dyDescent="0.2">
      <c r="A174" s="17" t="str">
        <f t="shared" si="2"/>
        <v/>
      </c>
      <c r="B174" s="17"/>
      <c r="C174" s="17"/>
      <c r="D174" s="17"/>
      <c r="E174" s="17"/>
      <c r="F174" s="17"/>
      <c r="G174" s="17"/>
      <c r="H174" s="17"/>
      <c r="I174" s="17"/>
      <c r="J174" s="17"/>
      <c r="K174" s="17"/>
      <c r="L174" s="17"/>
      <c r="M174" s="17"/>
      <c r="N174" s="17"/>
    </row>
    <row r="175" spans="1:14" x14ac:dyDescent="0.2">
      <c r="A175" s="17" t="str">
        <f t="shared" si="2"/>
        <v/>
      </c>
      <c r="B175" s="17"/>
      <c r="C175" s="17"/>
      <c r="D175" s="17"/>
      <c r="E175" s="17"/>
      <c r="F175" s="17"/>
      <c r="G175" s="17"/>
      <c r="H175" s="17"/>
      <c r="I175" s="17"/>
      <c r="J175" s="17"/>
      <c r="K175" s="17"/>
      <c r="L175" s="17"/>
      <c r="M175" s="17"/>
      <c r="N175" s="17"/>
    </row>
    <row r="176" spans="1:14" x14ac:dyDescent="0.2">
      <c r="A176" s="17" t="str">
        <f t="shared" si="2"/>
        <v/>
      </c>
      <c r="B176" s="17"/>
      <c r="C176" s="17"/>
      <c r="D176" s="17"/>
      <c r="E176" s="17"/>
      <c r="F176" s="17"/>
      <c r="G176" s="17"/>
      <c r="H176" s="17"/>
      <c r="I176" s="17"/>
      <c r="J176" s="17"/>
      <c r="K176" s="17"/>
      <c r="L176" s="17"/>
      <c r="M176" s="17"/>
      <c r="N176" s="17"/>
    </row>
    <row r="177" spans="1:14" x14ac:dyDescent="0.2">
      <c r="A177" s="17" t="str">
        <f t="shared" si="2"/>
        <v/>
      </c>
      <c r="B177" s="17"/>
      <c r="C177" s="17"/>
      <c r="D177" s="17"/>
      <c r="E177" s="17"/>
      <c r="F177" s="17"/>
      <c r="G177" s="17"/>
      <c r="H177" s="17"/>
      <c r="I177" s="17"/>
      <c r="J177" s="17"/>
      <c r="K177" s="17"/>
      <c r="L177" s="17"/>
      <c r="M177" s="17"/>
      <c r="N177" s="17"/>
    </row>
    <row r="178" spans="1:14" x14ac:dyDescent="0.2">
      <c r="A178" s="17" t="str">
        <f t="shared" si="2"/>
        <v/>
      </c>
      <c r="B178" s="17"/>
      <c r="C178" s="17"/>
      <c r="D178" s="17"/>
      <c r="E178" s="17"/>
      <c r="F178" s="17"/>
      <c r="G178" s="17"/>
      <c r="H178" s="17"/>
      <c r="I178" s="17"/>
      <c r="J178" s="17"/>
      <c r="K178" s="17"/>
      <c r="L178" s="17"/>
      <c r="M178" s="17"/>
      <c r="N178" s="17"/>
    </row>
    <row r="179" spans="1:14" x14ac:dyDescent="0.2">
      <c r="A179" s="17" t="str">
        <f t="shared" si="2"/>
        <v/>
      </c>
      <c r="B179" s="17"/>
      <c r="C179" s="17"/>
      <c r="D179" s="17"/>
      <c r="E179" s="17"/>
      <c r="F179" s="17"/>
      <c r="G179" s="17"/>
      <c r="H179" s="17"/>
      <c r="I179" s="17"/>
      <c r="J179" s="17"/>
      <c r="K179" s="17"/>
      <c r="L179" s="17"/>
      <c r="M179" s="17"/>
      <c r="N179" s="17"/>
    </row>
    <row r="180" spans="1:14" x14ac:dyDescent="0.2">
      <c r="A180" s="17" t="str">
        <f t="shared" si="2"/>
        <v/>
      </c>
      <c r="B180" s="17"/>
      <c r="C180" s="17"/>
      <c r="D180" s="17"/>
      <c r="E180" s="17"/>
      <c r="F180" s="17"/>
      <c r="G180" s="17"/>
      <c r="H180" s="17"/>
      <c r="I180" s="17"/>
      <c r="J180" s="17"/>
      <c r="K180" s="17"/>
      <c r="L180" s="17"/>
      <c r="M180" s="17"/>
      <c r="N180" s="17"/>
    </row>
    <row r="181" spans="1:14" x14ac:dyDescent="0.2">
      <c r="A181" s="17" t="str">
        <f t="shared" si="2"/>
        <v/>
      </c>
      <c r="B181" s="17"/>
      <c r="C181" s="17"/>
      <c r="D181" s="17"/>
      <c r="E181" s="17"/>
      <c r="F181" s="17"/>
      <c r="G181" s="17"/>
      <c r="H181" s="17"/>
      <c r="I181" s="17"/>
      <c r="J181" s="17"/>
      <c r="K181" s="17"/>
      <c r="L181" s="17"/>
      <c r="M181" s="17"/>
      <c r="N181" s="17"/>
    </row>
    <row r="182" spans="1:14" x14ac:dyDescent="0.2">
      <c r="A182" s="17" t="str">
        <f t="shared" si="2"/>
        <v/>
      </c>
      <c r="B182" s="17"/>
      <c r="C182" s="17"/>
      <c r="D182" s="17"/>
      <c r="E182" s="17"/>
      <c r="F182" s="17"/>
      <c r="G182" s="17"/>
      <c r="H182" s="17"/>
      <c r="I182" s="17"/>
      <c r="J182" s="17"/>
      <c r="K182" s="17"/>
      <c r="L182" s="17"/>
      <c r="M182" s="17"/>
      <c r="N182" s="17"/>
    </row>
    <row r="183" spans="1:14" x14ac:dyDescent="0.2">
      <c r="A183" s="17" t="str">
        <f t="shared" si="2"/>
        <v/>
      </c>
      <c r="B183" s="17"/>
      <c r="C183" s="17"/>
      <c r="D183" s="17"/>
      <c r="E183" s="17"/>
      <c r="F183" s="17"/>
      <c r="G183" s="17"/>
      <c r="H183" s="17"/>
      <c r="I183" s="17"/>
      <c r="J183" s="17"/>
      <c r="K183" s="17"/>
      <c r="L183" s="17"/>
      <c r="M183" s="17"/>
      <c r="N183" s="17"/>
    </row>
    <row r="184" spans="1:14" x14ac:dyDescent="0.2">
      <c r="A184" s="17" t="str">
        <f t="shared" si="2"/>
        <v/>
      </c>
      <c r="B184" s="17"/>
      <c r="C184" s="17"/>
      <c r="D184" s="17"/>
      <c r="E184" s="17"/>
      <c r="F184" s="17"/>
      <c r="G184" s="17"/>
      <c r="H184" s="17"/>
      <c r="I184" s="17"/>
      <c r="J184" s="17"/>
      <c r="K184" s="17"/>
      <c r="L184" s="17"/>
      <c r="M184" s="17"/>
      <c r="N184" s="17"/>
    </row>
    <row r="185" spans="1:14" x14ac:dyDescent="0.2">
      <c r="A185" s="17" t="str">
        <f t="shared" si="2"/>
        <v/>
      </c>
      <c r="B185" s="17"/>
      <c r="C185" s="17"/>
      <c r="D185" s="17"/>
      <c r="E185" s="17"/>
      <c r="F185" s="17"/>
      <c r="G185" s="17"/>
      <c r="H185" s="17"/>
      <c r="I185" s="17"/>
      <c r="J185" s="17"/>
      <c r="K185" s="17"/>
      <c r="L185" s="17"/>
      <c r="M185" s="17"/>
      <c r="N185" s="17"/>
    </row>
    <row r="186" spans="1:14" x14ac:dyDescent="0.2">
      <c r="A186" s="17" t="str">
        <f t="shared" si="2"/>
        <v/>
      </c>
      <c r="B186" s="17"/>
      <c r="C186" s="17"/>
      <c r="D186" s="17"/>
      <c r="E186" s="17"/>
      <c r="F186" s="17"/>
      <c r="G186" s="17"/>
      <c r="H186" s="17"/>
      <c r="I186" s="17"/>
      <c r="J186" s="17"/>
      <c r="K186" s="17"/>
      <c r="L186" s="17"/>
      <c r="M186" s="17"/>
      <c r="N186" s="17"/>
    </row>
    <row r="187" spans="1:14" x14ac:dyDescent="0.2">
      <c r="A187" s="17" t="str">
        <f t="shared" si="2"/>
        <v/>
      </c>
      <c r="B187" s="17"/>
      <c r="C187" s="17"/>
      <c r="D187" s="17"/>
      <c r="E187" s="17"/>
      <c r="F187" s="17"/>
      <c r="G187" s="17"/>
      <c r="H187" s="17"/>
      <c r="I187" s="17"/>
      <c r="J187" s="17"/>
      <c r="K187" s="17"/>
      <c r="L187" s="17"/>
      <c r="M187" s="17"/>
      <c r="N187" s="17"/>
    </row>
    <row r="188" spans="1:14" x14ac:dyDescent="0.2">
      <c r="A188" s="17" t="str">
        <f t="shared" si="2"/>
        <v/>
      </c>
      <c r="B188" s="17"/>
      <c r="C188" s="17"/>
      <c r="D188" s="17"/>
      <c r="E188" s="17"/>
      <c r="F188" s="17"/>
      <c r="G188" s="17"/>
      <c r="H188" s="17"/>
      <c r="I188" s="17"/>
      <c r="J188" s="17"/>
      <c r="K188" s="17"/>
      <c r="L188" s="17"/>
      <c r="M188" s="17"/>
      <c r="N188" s="17"/>
    </row>
    <row r="189" spans="1:14" x14ac:dyDescent="0.2">
      <c r="A189" s="17" t="str">
        <f t="shared" si="2"/>
        <v/>
      </c>
      <c r="B189" s="17"/>
      <c r="C189" s="17"/>
      <c r="D189" s="17"/>
      <c r="E189" s="17"/>
      <c r="F189" s="17"/>
      <c r="G189" s="17"/>
      <c r="H189" s="17"/>
      <c r="I189" s="17"/>
      <c r="J189" s="17"/>
      <c r="K189" s="17"/>
      <c r="L189" s="17"/>
      <c r="M189" s="17"/>
      <c r="N189" s="17"/>
    </row>
    <row r="190" spans="1:14" x14ac:dyDescent="0.2">
      <c r="A190" s="17" t="str">
        <f t="shared" si="2"/>
        <v/>
      </c>
      <c r="B190" s="17"/>
      <c r="C190" s="17"/>
      <c r="D190" s="17"/>
      <c r="E190" s="17"/>
      <c r="F190" s="17"/>
      <c r="G190" s="17"/>
      <c r="H190" s="17"/>
      <c r="I190" s="17"/>
      <c r="J190" s="17"/>
      <c r="K190" s="17"/>
      <c r="L190" s="17"/>
      <c r="M190" s="17"/>
      <c r="N190" s="17"/>
    </row>
    <row r="191" spans="1:14" x14ac:dyDescent="0.2">
      <c r="A191" s="17" t="str">
        <f t="shared" si="2"/>
        <v/>
      </c>
      <c r="B191" s="17"/>
      <c r="C191" s="17"/>
      <c r="D191" s="17"/>
      <c r="E191" s="17"/>
      <c r="F191" s="17"/>
      <c r="G191" s="17"/>
      <c r="H191" s="17"/>
      <c r="I191" s="17"/>
      <c r="J191" s="17"/>
      <c r="K191" s="17"/>
      <c r="L191" s="17"/>
      <c r="M191" s="17"/>
      <c r="N191" s="17"/>
    </row>
    <row r="192" spans="1:14" x14ac:dyDescent="0.2">
      <c r="A192" s="17" t="str">
        <f t="shared" si="2"/>
        <v/>
      </c>
      <c r="B192" s="17"/>
      <c r="C192" s="17"/>
      <c r="D192" s="17"/>
      <c r="E192" s="17"/>
      <c r="F192" s="17"/>
      <c r="G192" s="17"/>
      <c r="H192" s="17"/>
      <c r="I192" s="17"/>
      <c r="J192" s="17"/>
      <c r="K192" s="17"/>
      <c r="L192" s="17"/>
      <c r="M192" s="17"/>
      <c r="N192" s="17"/>
    </row>
    <row r="193" spans="1:14" x14ac:dyDescent="0.2">
      <c r="A193" s="17" t="str">
        <f t="shared" si="2"/>
        <v/>
      </c>
      <c r="B193" s="17"/>
      <c r="C193" s="17"/>
      <c r="D193" s="17"/>
      <c r="E193" s="17"/>
      <c r="F193" s="17"/>
      <c r="G193" s="17"/>
      <c r="H193" s="17"/>
      <c r="I193" s="17"/>
      <c r="J193" s="17"/>
      <c r="K193" s="17"/>
      <c r="L193" s="17"/>
      <c r="M193" s="17"/>
      <c r="N193" s="17"/>
    </row>
    <row r="194" spans="1:14" x14ac:dyDescent="0.2">
      <c r="A194" s="17" t="str">
        <f t="shared" si="2"/>
        <v/>
      </c>
      <c r="B194" s="17"/>
      <c r="C194" s="17"/>
      <c r="D194" s="17"/>
      <c r="E194" s="17"/>
      <c r="F194" s="17"/>
      <c r="G194" s="17"/>
      <c r="H194" s="17"/>
      <c r="I194" s="17"/>
      <c r="J194" s="17"/>
      <c r="K194" s="17"/>
      <c r="L194" s="17"/>
      <c r="M194" s="17"/>
      <c r="N194" s="17"/>
    </row>
    <row r="195" spans="1:14" x14ac:dyDescent="0.2">
      <c r="A195" s="17" t="str">
        <f t="shared" si="2"/>
        <v/>
      </c>
      <c r="B195" s="17"/>
      <c r="C195" s="17"/>
      <c r="D195" s="17"/>
      <c r="E195" s="17"/>
      <c r="F195" s="17"/>
      <c r="G195" s="17"/>
      <c r="H195" s="17"/>
      <c r="I195" s="17"/>
      <c r="J195" s="17"/>
      <c r="K195" s="17"/>
      <c r="L195" s="17"/>
      <c r="M195" s="17"/>
      <c r="N195" s="17"/>
    </row>
    <row r="196" spans="1:14" x14ac:dyDescent="0.2">
      <c r="A196" s="17" t="str">
        <f t="shared" si="2"/>
        <v/>
      </c>
      <c r="B196" s="17"/>
      <c r="C196" s="17"/>
      <c r="D196" s="17"/>
      <c r="E196" s="17"/>
      <c r="F196" s="17"/>
      <c r="G196" s="17"/>
      <c r="H196" s="17"/>
      <c r="I196" s="17"/>
      <c r="J196" s="17"/>
      <c r="K196" s="17"/>
      <c r="L196" s="17"/>
      <c r="M196" s="17"/>
      <c r="N196" s="17"/>
    </row>
    <row r="197" spans="1:14" x14ac:dyDescent="0.2">
      <c r="A197" s="17" t="str">
        <f t="shared" si="2"/>
        <v/>
      </c>
      <c r="B197" s="17"/>
      <c r="C197" s="17"/>
      <c r="D197" s="17"/>
      <c r="E197" s="17"/>
      <c r="F197" s="17"/>
      <c r="G197" s="17"/>
      <c r="H197" s="17"/>
      <c r="I197" s="17"/>
      <c r="J197" s="17"/>
      <c r="K197" s="17"/>
      <c r="L197" s="17"/>
      <c r="M197" s="17"/>
      <c r="N197" s="17"/>
    </row>
    <row r="198" spans="1:14" x14ac:dyDescent="0.2">
      <c r="A198" s="17" t="str">
        <f t="shared" si="2"/>
        <v/>
      </c>
      <c r="B198" s="17"/>
      <c r="C198" s="17"/>
      <c r="D198" s="17"/>
      <c r="E198" s="17"/>
      <c r="F198" s="17"/>
      <c r="G198" s="17"/>
      <c r="H198" s="17"/>
      <c r="I198" s="17"/>
      <c r="J198" s="17"/>
      <c r="K198" s="17"/>
      <c r="L198" s="17"/>
      <c r="M198" s="17"/>
      <c r="N198" s="17"/>
    </row>
    <row r="199" spans="1:14" x14ac:dyDescent="0.2">
      <c r="A199" s="17" t="str">
        <f t="shared" si="2"/>
        <v/>
      </c>
      <c r="B199" s="17"/>
      <c r="C199" s="17"/>
      <c r="D199" s="17"/>
      <c r="E199" s="17"/>
      <c r="F199" s="17"/>
      <c r="G199" s="17"/>
      <c r="H199" s="17"/>
      <c r="I199" s="17"/>
      <c r="J199" s="17"/>
      <c r="K199" s="17"/>
      <c r="L199" s="17"/>
      <c r="M199" s="17"/>
      <c r="N199" s="17"/>
    </row>
    <row r="200" spans="1:14" x14ac:dyDescent="0.2">
      <c r="A200" s="17" t="str">
        <f t="shared" si="2"/>
        <v/>
      </c>
      <c r="B200" s="17"/>
      <c r="C200" s="17"/>
      <c r="D200" s="17"/>
      <c r="E200" s="17"/>
      <c r="F200" s="17"/>
      <c r="G200" s="17"/>
      <c r="H200" s="17"/>
      <c r="I200" s="17"/>
      <c r="J200" s="17"/>
      <c r="K200" s="17"/>
      <c r="L200" s="17"/>
      <c r="M200" s="17"/>
      <c r="N200" s="17"/>
    </row>
    <row r="201" spans="1:14" x14ac:dyDescent="0.2">
      <c r="A201" s="17" t="str">
        <f t="shared" si="2"/>
        <v/>
      </c>
      <c r="B201" s="17"/>
      <c r="C201" s="17"/>
      <c r="D201" s="17"/>
      <c r="E201" s="17"/>
      <c r="F201" s="17"/>
      <c r="G201" s="17"/>
      <c r="H201" s="17"/>
      <c r="I201" s="17"/>
      <c r="J201" s="17"/>
      <c r="K201" s="17"/>
      <c r="L201" s="17"/>
      <c r="M201" s="17"/>
      <c r="N201" s="17"/>
    </row>
    <row r="202" spans="1:14" x14ac:dyDescent="0.2">
      <c r="A202" s="17" t="str">
        <f t="shared" si="2"/>
        <v/>
      </c>
      <c r="B202" s="17"/>
      <c r="C202" s="17"/>
      <c r="D202" s="17"/>
      <c r="E202" s="17"/>
      <c r="F202" s="17"/>
      <c r="G202" s="17"/>
      <c r="H202" s="17"/>
      <c r="I202" s="17"/>
      <c r="J202" s="17"/>
      <c r="K202" s="17"/>
      <c r="L202" s="17"/>
      <c r="M202" s="17"/>
      <c r="N202" s="17"/>
    </row>
    <row r="203" spans="1:14" x14ac:dyDescent="0.2">
      <c r="A203" s="17" t="str">
        <f t="shared" si="2"/>
        <v/>
      </c>
      <c r="B203" s="17"/>
      <c r="C203" s="17"/>
      <c r="D203" s="17"/>
      <c r="E203" s="17"/>
      <c r="F203" s="17"/>
      <c r="G203" s="17"/>
      <c r="H203" s="17"/>
      <c r="I203" s="17"/>
      <c r="J203" s="17"/>
      <c r="K203" s="17"/>
      <c r="L203" s="17"/>
      <c r="M203" s="17"/>
      <c r="N203" s="17"/>
    </row>
    <row r="204" spans="1:14" x14ac:dyDescent="0.2">
      <c r="A204" s="17" t="str">
        <f t="shared" ref="A204:A267" si="3">CONCATENATE(B204,C204,D204)</f>
        <v/>
      </c>
      <c r="B204" s="17"/>
      <c r="C204" s="17"/>
      <c r="D204" s="17"/>
      <c r="E204" s="17"/>
      <c r="F204" s="17"/>
      <c r="G204" s="17"/>
      <c r="H204" s="17"/>
      <c r="I204" s="17"/>
      <c r="J204" s="17"/>
      <c r="K204" s="17"/>
      <c r="L204" s="17"/>
      <c r="M204" s="17"/>
      <c r="N204" s="17"/>
    </row>
    <row r="205" spans="1:14" x14ac:dyDescent="0.2">
      <c r="A205" s="17" t="str">
        <f t="shared" si="3"/>
        <v/>
      </c>
      <c r="B205" s="17"/>
      <c r="C205" s="17"/>
      <c r="D205" s="17"/>
      <c r="E205" s="17"/>
      <c r="F205" s="17"/>
      <c r="G205" s="17"/>
      <c r="H205" s="17"/>
      <c r="I205" s="17"/>
      <c r="J205" s="17"/>
      <c r="K205" s="17"/>
      <c r="L205" s="17"/>
      <c r="M205" s="17"/>
      <c r="N205" s="17"/>
    </row>
    <row r="206" spans="1:14" x14ac:dyDescent="0.2">
      <c r="A206" s="17" t="str">
        <f t="shared" si="3"/>
        <v/>
      </c>
      <c r="B206" s="17"/>
      <c r="C206" s="17"/>
      <c r="D206" s="17"/>
      <c r="E206" s="17"/>
      <c r="F206" s="17"/>
      <c r="G206" s="17"/>
      <c r="H206" s="17"/>
      <c r="I206" s="17"/>
      <c r="J206" s="17"/>
      <c r="K206" s="17"/>
      <c r="L206" s="17"/>
      <c r="M206" s="17"/>
      <c r="N206" s="17"/>
    </row>
    <row r="207" spans="1:14" x14ac:dyDescent="0.2">
      <c r="A207" s="17" t="str">
        <f t="shared" si="3"/>
        <v/>
      </c>
      <c r="B207" s="17"/>
      <c r="C207" s="17"/>
      <c r="D207" s="17"/>
      <c r="E207" s="17"/>
      <c r="F207" s="17"/>
      <c r="G207" s="17"/>
      <c r="H207" s="17"/>
      <c r="I207" s="17"/>
      <c r="J207" s="17"/>
      <c r="K207" s="17"/>
      <c r="L207" s="17"/>
      <c r="M207" s="17"/>
      <c r="N207" s="17"/>
    </row>
    <row r="208" spans="1:14" x14ac:dyDescent="0.2">
      <c r="A208" s="17" t="str">
        <f t="shared" si="3"/>
        <v/>
      </c>
      <c r="B208" s="17"/>
      <c r="C208" s="17"/>
      <c r="D208" s="17"/>
      <c r="E208" s="17"/>
      <c r="F208" s="17"/>
      <c r="G208" s="17"/>
      <c r="H208" s="17"/>
      <c r="I208" s="17"/>
      <c r="J208" s="17"/>
      <c r="K208" s="17"/>
      <c r="L208" s="17"/>
      <c r="M208" s="17"/>
      <c r="N208" s="17"/>
    </row>
    <row r="209" spans="1:14" x14ac:dyDescent="0.2">
      <c r="A209" s="17" t="str">
        <f t="shared" si="3"/>
        <v/>
      </c>
      <c r="B209" s="17"/>
      <c r="C209" s="17"/>
      <c r="D209" s="17"/>
      <c r="E209" s="17"/>
      <c r="F209" s="17"/>
      <c r="G209" s="17"/>
      <c r="H209" s="17"/>
      <c r="I209" s="17"/>
      <c r="J209" s="17"/>
      <c r="K209" s="17"/>
      <c r="L209" s="17"/>
      <c r="M209" s="17"/>
      <c r="N209" s="17"/>
    </row>
    <row r="210" spans="1:14" x14ac:dyDescent="0.2">
      <c r="A210" s="17" t="str">
        <f t="shared" si="3"/>
        <v/>
      </c>
      <c r="B210" s="17"/>
      <c r="C210" s="17"/>
      <c r="D210" s="17"/>
      <c r="E210" s="17"/>
      <c r="F210" s="17"/>
      <c r="G210" s="17"/>
      <c r="H210" s="17"/>
      <c r="I210" s="17"/>
      <c r="J210" s="17"/>
      <c r="K210" s="17"/>
      <c r="L210" s="17"/>
      <c r="M210" s="17"/>
      <c r="N210" s="17"/>
    </row>
    <row r="211" spans="1:14" x14ac:dyDescent="0.2">
      <c r="A211" s="17" t="str">
        <f t="shared" si="3"/>
        <v/>
      </c>
      <c r="B211" s="17"/>
      <c r="C211" s="17"/>
      <c r="D211" s="17"/>
      <c r="E211" s="17"/>
      <c r="F211" s="17"/>
      <c r="G211" s="17"/>
      <c r="H211" s="17"/>
      <c r="I211" s="17"/>
      <c r="J211" s="17"/>
      <c r="K211" s="17"/>
      <c r="L211" s="17"/>
      <c r="M211" s="17"/>
      <c r="N211" s="17"/>
    </row>
    <row r="212" spans="1:14" x14ac:dyDescent="0.2">
      <c r="A212" s="17" t="str">
        <f t="shared" si="3"/>
        <v/>
      </c>
      <c r="B212" s="17"/>
      <c r="C212" s="17"/>
      <c r="D212" s="17"/>
      <c r="E212" s="17"/>
      <c r="F212" s="17"/>
      <c r="G212" s="17"/>
      <c r="H212" s="17"/>
      <c r="I212" s="17"/>
      <c r="J212" s="17"/>
      <c r="K212" s="17"/>
      <c r="L212" s="17"/>
      <c r="M212" s="17"/>
      <c r="N212" s="17"/>
    </row>
    <row r="213" spans="1:14" x14ac:dyDescent="0.2">
      <c r="A213" s="17" t="str">
        <f t="shared" si="3"/>
        <v/>
      </c>
      <c r="B213" s="17"/>
      <c r="C213" s="17"/>
      <c r="D213" s="17"/>
      <c r="E213" s="17"/>
      <c r="F213" s="17"/>
      <c r="G213" s="17"/>
      <c r="H213" s="17"/>
      <c r="I213" s="17"/>
      <c r="J213" s="17"/>
      <c r="K213" s="17"/>
      <c r="L213" s="17"/>
      <c r="M213" s="17"/>
      <c r="N213" s="17"/>
    </row>
    <row r="214" spans="1:14" x14ac:dyDescent="0.2">
      <c r="A214" s="17" t="str">
        <f t="shared" si="3"/>
        <v/>
      </c>
      <c r="B214" s="17"/>
      <c r="C214" s="17"/>
      <c r="D214" s="17"/>
      <c r="E214" s="17"/>
      <c r="F214" s="17"/>
      <c r="G214" s="17"/>
      <c r="H214" s="17"/>
      <c r="I214" s="17"/>
      <c r="J214" s="17"/>
      <c r="K214" s="17"/>
      <c r="L214" s="17"/>
      <c r="M214" s="17"/>
      <c r="N214" s="17"/>
    </row>
    <row r="215" spans="1:14" x14ac:dyDescent="0.2">
      <c r="A215" s="17" t="str">
        <f t="shared" si="3"/>
        <v/>
      </c>
      <c r="B215" s="17"/>
      <c r="C215" s="17"/>
      <c r="D215" s="17"/>
      <c r="E215" s="17"/>
      <c r="F215" s="17"/>
      <c r="G215" s="17"/>
      <c r="H215" s="17"/>
      <c r="I215" s="17"/>
      <c r="J215" s="17"/>
      <c r="K215" s="17"/>
      <c r="L215" s="17"/>
      <c r="M215" s="17"/>
      <c r="N215" s="17"/>
    </row>
    <row r="216" spans="1:14" x14ac:dyDescent="0.2">
      <c r="A216" s="17" t="str">
        <f t="shared" si="3"/>
        <v/>
      </c>
      <c r="B216" s="17"/>
      <c r="C216" s="17"/>
      <c r="D216" s="17"/>
      <c r="E216" s="17"/>
      <c r="F216" s="17"/>
      <c r="G216" s="17"/>
      <c r="H216" s="17"/>
      <c r="I216" s="17"/>
      <c r="J216" s="17"/>
      <c r="K216" s="17"/>
      <c r="L216" s="17"/>
      <c r="M216" s="17"/>
      <c r="N216" s="17"/>
    </row>
    <row r="217" spans="1:14" x14ac:dyDescent="0.2">
      <c r="A217" s="17" t="str">
        <f t="shared" si="3"/>
        <v/>
      </c>
      <c r="B217" s="17"/>
      <c r="C217" s="17"/>
      <c r="D217" s="17"/>
      <c r="E217" s="17"/>
      <c r="F217" s="17"/>
      <c r="G217" s="17"/>
      <c r="H217" s="17"/>
      <c r="I217" s="17"/>
      <c r="J217" s="17"/>
      <c r="K217" s="17"/>
      <c r="L217" s="17"/>
      <c r="M217" s="17"/>
      <c r="N217" s="17"/>
    </row>
    <row r="218" spans="1:14" x14ac:dyDescent="0.2">
      <c r="A218" s="17" t="str">
        <f t="shared" si="3"/>
        <v/>
      </c>
      <c r="B218" s="17"/>
      <c r="C218" s="17"/>
      <c r="D218" s="17"/>
      <c r="E218" s="17"/>
      <c r="F218" s="17"/>
      <c r="G218" s="17"/>
      <c r="H218" s="17"/>
      <c r="I218" s="17"/>
      <c r="J218" s="17"/>
      <c r="K218" s="17"/>
      <c r="L218" s="17"/>
      <c r="M218" s="17"/>
      <c r="N218" s="17"/>
    </row>
    <row r="219" spans="1:14" x14ac:dyDescent="0.2">
      <c r="A219" s="17" t="str">
        <f t="shared" si="3"/>
        <v/>
      </c>
      <c r="B219" s="17"/>
      <c r="C219" s="17"/>
      <c r="D219" s="17"/>
      <c r="E219" s="17"/>
      <c r="F219" s="17"/>
      <c r="G219" s="17"/>
      <c r="H219" s="17"/>
      <c r="I219" s="17"/>
      <c r="J219" s="17"/>
      <c r="K219" s="17"/>
      <c r="L219" s="17"/>
      <c r="M219" s="17"/>
      <c r="N219" s="17"/>
    </row>
    <row r="220" spans="1:14" x14ac:dyDescent="0.2">
      <c r="A220" s="17" t="str">
        <f t="shared" si="3"/>
        <v/>
      </c>
      <c r="B220" s="17"/>
      <c r="C220" s="17"/>
      <c r="D220" s="17"/>
      <c r="E220" s="17"/>
      <c r="F220" s="17"/>
      <c r="G220" s="17"/>
      <c r="H220" s="17"/>
      <c r="I220" s="17"/>
      <c r="J220" s="17"/>
      <c r="K220" s="17"/>
      <c r="L220" s="17"/>
      <c r="M220" s="17"/>
      <c r="N220" s="17"/>
    </row>
    <row r="221" spans="1:14" x14ac:dyDescent="0.2">
      <c r="A221" s="17" t="str">
        <f t="shared" si="3"/>
        <v/>
      </c>
      <c r="B221" s="17"/>
      <c r="C221" s="17"/>
      <c r="D221" s="17"/>
      <c r="E221" s="17"/>
      <c r="F221" s="17"/>
      <c r="G221" s="17"/>
      <c r="H221" s="17"/>
      <c r="I221" s="17"/>
      <c r="J221" s="17"/>
      <c r="K221" s="17"/>
      <c r="L221" s="17"/>
      <c r="M221" s="17"/>
      <c r="N221" s="17"/>
    </row>
    <row r="222" spans="1:14" x14ac:dyDescent="0.2">
      <c r="A222" s="17" t="str">
        <f t="shared" si="3"/>
        <v/>
      </c>
      <c r="B222" s="17"/>
      <c r="C222" s="17"/>
      <c r="D222" s="17"/>
      <c r="E222" s="17"/>
      <c r="F222" s="17"/>
      <c r="G222" s="17"/>
      <c r="H222" s="17"/>
      <c r="I222" s="17"/>
      <c r="J222" s="17"/>
      <c r="K222" s="17"/>
      <c r="L222" s="17"/>
      <c r="M222" s="17"/>
      <c r="N222" s="17"/>
    </row>
    <row r="223" spans="1:14" x14ac:dyDescent="0.2">
      <c r="A223" s="17" t="str">
        <f t="shared" si="3"/>
        <v/>
      </c>
      <c r="B223" s="17"/>
      <c r="C223" s="17"/>
      <c r="D223" s="17"/>
      <c r="E223" s="17"/>
      <c r="F223" s="17"/>
      <c r="G223" s="17"/>
      <c r="H223" s="17"/>
      <c r="I223" s="17"/>
      <c r="J223" s="17"/>
      <c r="K223" s="17"/>
      <c r="L223" s="17"/>
      <c r="M223" s="17"/>
      <c r="N223" s="17"/>
    </row>
    <row r="224" spans="1:14" x14ac:dyDescent="0.2">
      <c r="A224" s="17" t="str">
        <f t="shared" si="3"/>
        <v/>
      </c>
      <c r="B224" s="17"/>
      <c r="C224" s="17"/>
      <c r="D224" s="17"/>
      <c r="E224" s="17"/>
      <c r="F224" s="17"/>
      <c r="G224" s="17"/>
      <c r="H224" s="17"/>
      <c r="I224" s="17"/>
      <c r="J224" s="17"/>
      <c r="K224" s="17"/>
      <c r="L224" s="17"/>
      <c r="M224" s="17"/>
      <c r="N224" s="17"/>
    </row>
    <row r="225" spans="1:14" x14ac:dyDescent="0.2">
      <c r="A225" s="17" t="str">
        <f t="shared" si="3"/>
        <v/>
      </c>
      <c r="B225" s="17"/>
      <c r="C225" s="17"/>
      <c r="D225" s="17"/>
      <c r="E225" s="17"/>
      <c r="F225" s="17"/>
      <c r="G225" s="17"/>
      <c r="H225" s="17"/>
      <c r="I225" s="17"/>
      <c r="J225" s="17"/>
      <c r="K225" s="17"/>
      <c r="L225" s="17"/>
      <c r="M225" s="17"/>
      <c r="N225" s="17"/>
    </row>
    <row r="226" spans="1:14" x14ac:dyDescent="0.2">
      <c r="A226" s="17" t="str">
        <f t="shared" si="3"/>
        <v/>
      </c>
      <c r="B226" s="17"/>
      <c r="C226" s="17"/>
      <c r="D226" s="17"/>
      <c r="E226" s="17"/>
      <c r="F226" s="17"/>
      <c r="G226" s="17"/>
      <c r="H226" s="17"/>
      <c r="I226" s="17"/>
      <c r="J226" s="17"/>
      <c r="K226" s="17"/>
      <c r="L226" s="17"/>
      <c r="M226" s="17"/>
      <c r="N226" s="17"/>
    </row>
    <row r="227" spans="1:14" x14ac:dyDescent="0.2">
      <c r="A227" s="17" t="str">
        <f t="shared" si="3"/>
        <v/>
      </c>
      <c r="B227" s="17"/>
      <c r="C227" s="17"/>
      <c r="D227" s="17"/>
      <c r="E227" s="17"/>
      <c r="F227" s="17"/>
      <c r="G227" s="17"/>
      <c r="H227" s="17"/>
      <c r="I227" s="17"/>
      <c r="J227" s="17"/>
      <c r="K227" s="17"/>
      <c r="L227" s="17"/>
      <c r="M227" s="17"/>
      <c r="N227" s="17"/>
    </row>
    <row r="228" spans="1:14" x14ac:dyDescent="0.2">
      <c r="A228" s="17" t="str">
        <f t="shared" si="3"/>
        <v/>
      </c>
      <c r="B228" s="17"/>
      <c r="C228" s="17"/>
      <c r="D228" s="17"/>
      <c r="E228" s="17"/>
      <c r="F228" s="17"/>
      <c r="G228" s="17"/>
      <c r="H228" s="17"/>
      <c r="I228" s="17"/>
      <c r="J228" s="17"/>
      <c r="K228" s="17"/>
      <c r="L228" s="17"/>
      <c r="M228" s="17"/>
      <c r="N228" s="17"/>
    </row>
    <row r="229" spans="1:14" x14ac:dyDescent="0.2">
      <c r="A229" s="17" t="str">
        <f t="shared" si="3"/>
        <v/>
      </c>
      <c r="B229" s="17"/>
      <c r="C229" s="17"/>
      <c r="D229" s="17"/>
      <c r="E229" s="17"/>
      <c r="F229" s="17"/>
      <c r="G229" s="17"/>
      <c r="H229" s="17"/>
      <c r="I229" s="17"/>
      <c r="J229" s="17"/>
      <c r="K229" s="17"/>
      <c r="L229" s="17"/>
      <c r="M229" s="17"/>
      <c r="N229" s="17"/>
    </row>
    <row r="230" spans="1:14" x14ac:dyDescent="0.2">
      <c r="A230" s="17" t="str">
        <f t="shared" si="3"/>
        <v/>
      </c>
      <c r="B230" s="17"/>
      <c r="C230" s="17"/>
      <c r="D230" s="17"/>
      <c r="E230" s="17"/>
      <c r="F230" s="17"/>
      <c r="G230" s="17"/>
      <c r="H230" s="17"/>
      <c r="I230" s="17"/>
      <c r="J230" s="17"/>
      <c r="K230" s="17"/>
      <c r="L230" s="17"/>
      <c r="M230" s="17"/>
      <c r="N230" s="17"/>
    </row>
    <row r="231" spans="1:14" x14ac:dyDescent="0.2">
      <c r="A231" s="17" t="str">
        <f t="shared" si="3"/>
        <v/>
      </c>
      <c r="B231" s="17"/>
      <c r="C231" s="17"/>
      <c r="D231" s="17"/>
      <c r="E231" s="17"/>
      <c r="F231" s="17"/>
      <c r="G231" s="17"/>
      <c r="H231" s="17"/>
      <c r="I231" s="17"/>
      <c r="J231" s="17"/>
      <c r="K231" s="17"/>
      <c r="L231" s="17"/>
      <c r="M231" s="17"/>
      <c r="N231" s="17"/>
    </row>
    <row r="232" spans="1:14" x14ac:dyDescent="0.2">
      <c r="A232" s="17" t="str">
        <f t="shared" si="3"/>
        <v/>
      </c>
      <c r="B232" s="17"/>
      <c r="C232" s="17"/>
      <c r="D232" s="17"/>
      <c r="E232" s="17"/>
      <c r="F232" s="17"/>
      <c r="G232" s="17"/>
      <c r="H232" s="17"/>
      <c r="I232" s="17"/>
      <c r="J232" s="17"/>
      <c r="K232" s="17"/>
      <c r="L232" s="17"/>
      <c r="M232" s="17"/>
      <c r="N232" s="17"/>
    </row>
    <row r="233" spans="1:14" x14ac:dyDescent="0.2">
      <c r="A233" s="17" t="str">
        <f t="shared" si="3"/>
        <v/>
      </c>
      <c r="B233" s="17"/>
      <c r="C233" s="17"/>
      <c r="D233" s="17"/>
      <c r="E233" s="17"/>
      <c r="F233" s="17"/>
      <c r="G233" s="17"/>
      <c r="H233" s="17"/>
      <c r="I233" s="17"/>
      <c r="J233" s="17"/>
      <c r="K233" s="17"/>
      <c r="L233" s="17"/>
      <c r="M233" s="17"/>
      <c r="N233" s="17"/>
    </row>
    <row r="234" spans="1:14" x14ac:dyDescent="0.2">
      <c r="A234" s="17" t="str">
        <f t="shared" si="3"/>
        <v/>
      </c>
      <c r="B234" s="17"/>
      <c r="C234" s="17"/>
      <c r="D234" s="17"/>
      <c r="E234" s="17"/>
      <c r="F234" s="17"/>
      <c r="G234" s="17"/>
      <c r="H234" s="17"/>
      <c r="I234" s="17"/>
      <c r="J234" s="17"/>
      <c r="K234" s="17"/>
      <c r="L234" s="17"/>
      <c r="M234" s="17"/>
      <c r="N234" s="17"/>
    </row>
    <row r="235" spans="1:14" x14ac:dyDescent="0.2">
      <c r="A235" s="17" t="str">
        <f t="shared" si="3"/>
        <v/>
      </c>
      <c r="B235" s="17"/>
      <c r="C235" s="17"/>
      <c r="D235" s="17"/>
      <c r="E235" s="17"/>
      <c r="F235" s="17"/>
      <c r="G235" s="17"/>
      <c r="H235" s="17"/>
      <c r="I235" s="17"/>
      <c r="J235" s="17"/>
      <c r="K235" s="17"/>
      <c r="L235" s="17"/>
      <c r="M235" s="17"/>
      <c r="N235" s="17"/>
    </row>
    <row r="236" spans="1:14" x14ac:dyDescent="0.2">
      <c r="A236" s="17" t="str">
        <f t="shared" si="3"/>
        <v/>
      </c>
      <c r="B236" s="17"/>
      <c r="C236" s="17"/>
      <c r="D236" s="17"/>
      <c r="E236" s="17"/>
      <c r="F236" s="17"/>
      <c r="G236" s="17"/>
      <c r="H236" s="17"/>
      <c r="I236" s="17"/>
      <c r="J236" s="17"/>
      <c r="K236" s="17"/>
      <c r="L236" s="17"/>
      <c r="M236" s="17"/>
      <c r="N236" s="17"/>
    </row>
    <row r="237" spans="1:14" x14ac:dyDescent="0.2">
      <c r="A237" s="17" t="str">
        <f t="shared" si="3"/>
        <v/>
      </c>
      <c r="B237" s="17"/>
      <c r="C237" s="17"/>
      <c r="D237" s="17"/>
      <c r="E237" s="17"/>
      <c r="F237" s="17"/>
      <c r="G237" s="17"/>
      <c r="H237" s="17"/>
      <c r="I237" s="17"/>
      <c r="J237" s="17"/>
      <c r="K237" s="17"/>
      <c r="L237" s="17"/>
      <c r="M237" s="17"/>
      <c r="N237" s="17"/>
    </row>
    <row r="238" spans="1:14" x14ac:dyDescent="0.2">
      <c r="A238" s="17" t="str">
        <f t="shared" si="3"/>
        <v/>
      </c>
      <c r="B238" s="17"/>
      <c r="C238" s="17"/>
      <c r="D238" s="17"/>
      <c r="E238" s="17"/>
      <c r="F238" s="17"/>
      <c r="G238" s="17"/>
      <c r="H238" s="17"/>
      <c r="I238" s="17"/>
      <c r="J238" s="17"/>
      <c r="K238" s="17"/>
      <c r="L238" s="17"/>
      <c r="M238" s="17"/>
      <c r="N238" s="17"/>
    </row>
    <row r="239" spans="1:14" x14ac:dyDescent="0.2">
      <c r="A239" s="17" t="str">
        <f t="shared" si="3"/>
        <v/>
      </c>
      <c r="B239" s="17"/>
      <c r="C239" s="17"/>
      <c r="D239" s="17"/>
      <c r="E239" s="17"/>
      <c r="F239" s="17"/>
      <c r="G239" s="17"/>
      <c r="H239" s="17"/>
      <c r="I239" s="17"/>
      <c r="J239" s="17"/>
      <c r="K239" s="17"/>
      <c r="L239" s="17"/>
      <c r="M239" s="17"/>
      <c r="N239" s="17"/>
    </row>
    <row r="240" spans="1:14" x14ac:dyDescent="0.2">
      <c r="A240" s="17" t="str">
        <f t="shared" si="3"/>
        <v/>
      </c>
      <c r="B240" s="17"/>
      <c r="C240" s="17"/>
      <c r="D240" s="17"/>
      <c r="E240" s="17"/>
      <c r="F240" s="17"/>
      <c r="G240" s="17"/>
      <c r="H240" s="17"/>
      <c r="I240" s="17"/>
      <c r="J240" s="17"/>
      <c r="K240" s="17"/>
      <c r="L240" s="17"/>
      <c r="M240" s="17"/>
      <c r="N240" s="17"/>
    </row>
    <row r="241" spans="1:14" x14ac:dyDescent="0.2">
      <c r="A241" s="17" t="str">
        <f t="shared" si="3"/>
        <v/>
      </c>
      <c r="B241" s="17"/>
      <c r="C241" s="17"/>
      <c r="D241" s="17"/>
      <c r="E241" s="17"/>
      <c r="F241" s="17"/>
      <c r="G241" s="17"/>
      <c r="H241" s="17"/>
      <c r="I241" s="17"/>
      <c r="J241" s="17"/>
      <c r="K241" s="17"/>
      <c r="L241" s="17"/>
      <c r="M241" s="17"/>
      <c r="N241" s="17"/>
    </row>
    <row r="242" spans="1:14" x14ac:dyDescent="0.2">
      <c r="A242" s="17" t="str">
        <f t="shared" si="3"/>
        <v/>
      </c>
      <c r="B242" s="17"/>
      <c r="C242" s="17"/>
      <c r="D242" s="17"/>
      <c r="E242" s="17"/>
      <c r="F242" s="17"/>
      <c r="G242" s="17"/>
      <c r="H242" s="17"/>
      <c r="I242" s="17"/>
      <c r="J242" s="17"/>
      <c r="K242" s="17"/>
      <c r="L242" s="17"/>
      <c r="M242" s="17"/>
      <c r="N242" s="17"/>
    </row>
    <row r="243" spans="1:14" x14ac:dyDescent="0.2">
      <c r="A243" s="17" t="str">
        <f t="shared" si="3"/>
        <v/>
      </c>
      <c r="B243" s="17"/>
      <c r="C243" s="17"/>
      <c r="D243" s="17"/>
      <c r="E243" s="17"/>
      <c r="F243" s="17"/>
      <c r="G243" s="17"/>
      <c r="H243" s="17"/>
      <c r="I243" s="17"/>
      <c r="J243" s="17"/>
      <c r="K243" s="17"/>
      <c r="L243" s="17"/>
      <c r="M243" s="17"/>
      <c r="N243" s="17"/>
    </row>
    <row r="244" spans="1:14" x14ac:dyDescent="0.2">
      <c r="A244" s="17" t="str">
        <f t="shared" si="3"/>
        <v/>
      </c>
      <c r="B244" s="17"/>
      <c r="C244" s="17"/>
      <c r="D244" s="17"/>
      <c r="E244" s="17"/>
      <c r="F244" s="17"/>
      <c r="G244" s="17"/>
      <c r="H244" s="17"/>
      <c r="I244" s="17"/>
      <c r="J244" s="17"/>
      <c r="K244" s="17"/>
      <c r="L244" s="17"/>
      <c r="M244" s="17"/>
      <c r="N244" s="17"/>
    </row>
    <row r="245" spans="1:14" x14ac:dyDescent="0.2">
      <c r="A245" s="17" t="str">
        <f t="shared" si="3"/>
        <v/>
      </c>
      <c r="B245" s="17"/>
      <c r="C245" s="17"/>
      <c r="D245" s="17"/>
      <c r="E245" s="17"/>
      <c r="F245" s="17"/>
      <c r="G245" s="17"/>
      <c r="H245" s="17"/>
      <c r="I245" s="17"/>
      <c r="J245" s="17"/>
      <c r="K245" s="17"/>
      <c r="L245" s="17"/>
      <c r="M245" s="17"/>
      <c r="N245" s="17"/>
    </row>
    <row r="246" spans="1:14" x14ac:dyDescent="0.2">
      <c r="A246" s="17" t="str">
        <f t="shared" si="3"/>
        <v/>
      </c>
      <c r="B246" s="17"/>
      <c r="C246" s="17"/>
      <c r="D246" s="17"/>
      <c r="E246" s="17"/>
      <c r="F246" s="17"/>
      <c r="G246" s="17"/>
      <c r="H246" s="17"/>
      <c r="I246" s="17"/>
      <c r="J246" s="17"/>
      <c r="K246" s="17"/>
      <c r="L246" s="17"/>
      <c r="M246" s="17"/>
      <c r="N246" s="17"/>
    </row>
    <row r="247" spans="1:14" x14ac:dyDescent="0.2">
      <c r="A247" s="17" t="str">
        <f t="shared" si="3"/>
        <v/>
      </c>
      <c r="B247" s="17"/>
      <c r="C247" s="17"/>
      <c r="D247" s="17"/>
      <c r="E247" s="17"/>
      <c r="F247" s="17"/>
      <c r="G247" s="17"/>
      <c r="H247" s="17"/>
      <c r="I247" s="17"/>
      <c r="J247" s="17"/>
      <c r="K247" s="17"/>
      <c r="L247" s="17"/>
      <c r="M247" s="17"/>
      <c r="N247" s="17"/>
    </row>
    <row r="248" spans="1:14" x14ac:dyDescent="0.2">
      <c r="A248" s="17" t="str">
        <f t="shared" si="3"/>
        <v/>
      </c>
      <c r="B248" s="17"/>
      <c r="C248" s="17"/>
      <c r="D248" s="17"/>
      <c r="E248" s="17"/>
      <c r="F248" s="17"/>
      <c r="G248" s="17"/>
      <c r="H248" s="17"/>
      <c r="I248" s="17"/>
      <c r="J248" s="17"/>
      <c r="K248" s="17"/>
      <c r="L248" s="17"/>
      <c r="M248" s="17"/>
      <c r="N248" s="17"/>
    </row>
    <row r="249" spans="1:14" x14ac:dyDescent="0.2">
      <c r="A249" s="17" t="str">
        <f t="shared" si="3"/>
        <v/>
      </c>
      <c r="B249" s="17"/>
      <c r="C249" s="17"/>
      <c r="D249" s="17"/>
      <c r="E249" s="17"/>
      <c r="F249" s="17"/>
      <c r="G249" s="17"/>
      <c r="H249" s="17"/>
      <c r="I249" s="17"/>
      <c r="J249" s="17"/>
      <c r="K249" s="17"/>
      <c r="L249" s="17"/>
      <c r="M249" s="17"/>
      <c r="N249" s="17"/>
    </row>
    <row r="250" spans="1:14" x14ac:dyDescent="0.2">
      <c r="A250" s="17" t="str">
        <f t="shared" si="3"/>
        <v/>
      </c>
      <c r="B250" s="17"/>
      <c r="C250" s="17"/>
      <c r="D250" s="17"/>
      <c r="E250" s="17"/>
      <c r="F250" s="17"/>
      <c r="G250" s="17"/>
      <c r="H250" s="17"/>
      <c r="I250" s="17"/>
      <c r="J250" s="17"/>
      <c r="K250" s="17"/>
      <c r="L250" s="17"/>
      <c r="M250" s="17"/>
      <c r="N250" s="17"/>
    </row>
    <row r="251" spans="1:14" x14ac:dyDescent="0.2">
      <c r="A251" s="17" t="str">
        <f t="shared" si="3"/>
        <v/>
      </c>
      <c r="B251" s="17"/>
      <c r="C251" s="17"/>
      <c r="D251" s="17"/>
      <c r="E251" s="17"/>
      <c r="F251" s="17"/>
      <c r="G251" s="17"/>
      <c r="H251" s="17"/>
      <c r="I251" s="17"/>
      <c r="J251" s="17"/>
      <c r="K251" s="17"/>
      <c r="L251" s="17"/>
      <c r="M251" s="17"/>
      <c r="N251" s="17"/>
    </row>
    <row r="252" spans="1:14" x14ac:dyDescent="0.2">
      <c r="A252" s="17" t="str">
        <f t="shared" si="3"/>
        <v/>
      </c>
      <c r="B252" s="17"/>
      <c r="C252" s="17"/>
      <c r="D252" s="17"/>
      <c r="E252" s="17"/>
      <c r="F252" s="17"/>
      <c r="G252" s="17"/>
      <c r="H252" s="17"/>
      <c r="I252" s="17"/>
      <c r="J252" s="17"/>
      <c r="K252" s="17"/>
      <c r="L252" s="17"/>
      <c r="M252" s="17"/>
      <c r="N252" s="17"/>
    </row>
    <row r="253" spans="1:14" x14ac:dyDescent="0.2">
      <c r="A253" s="17" t="str">
        <f t="shared" si="3"/>
        <v/>
      </c>
      <c r="B253" s="17"/>
      <c r="C253" s="17"/>
      <c r="D253" s="17"/>
      <c r="E253" s="17"/>
      <c r="F253" s="17"/>
      <c r="G253" s="17"/>
      <c r="H253" s="17"/>
      <c r="I253" s="17"/>
      <c r="J253" s="17"/>
      <c r="K253" s="17"/>
      <c r="L253" s="17"/>
      <c r="M253" s="17"/>
      <c r="N253" s="17"/>
    </row>
    <row r="254" spans="1:14" x14ac:dyDescent="0.2">
      <c r="A254" s="17" t="str">
        <f t="shared" si="3"/>
        <v/>
      </c>
      <c r="B254" s="17"/>
      <c r="C254" s="17"/>
      <c r="D254" s="17"/>
      <c r="E254" s="17"/>
      <c r="F254" s="17"/>
      <c r="G254" s="17"/>
      <c r="H254" s="17"/>
      <c r="I254" s="17"/>
      <c r="J254" s="17"/>
      <c r="K254" s="17"/>
      <c r="L254" s="17"/>
      <c r="M254" s="17"/>
      <c r="N254" s="17"/>
    </row>
    <row r="255" spans="1:14" x14ac:dyDescent="0.2">
      <c r="A255" s="17" t="str">
        <f t="shared" si="3"/>
        <v/>
      </c>
      <c r="B255" s="17"/>
      <c r="C255" s="17"/>
      <c r="D255" s="17"/>
      <c r="E255" s="17"/>
      <c r="F255" s="17"/>
      <c r="G255" s="17"/>
      <c r="H255" s="17"/>
      <c r="I255" s="17"/>
      <c r="J255" s="17"/>
      <c r="K255" s="17"/>
      <c r="L255" s="17"/>
      <c r="M255" s="17"/>
      <c r="N255" s="17"/>
    </row>
    <row r="256" spans="1:14" x14ac:dyDescent="0.2">
      <c r="A256" s="17" t="str">
        <f t="shared" si="3"/>
        <v/>
      </c>
      <c r="B256" s="17"/>
      <c r="C256" s="17"/>
      <c r="D256" s="17"/>
      <c r="E256" s="17"/>
      <c r="F256" s="17"/>
      <c r="G256" s="17"/>
      <c r="H256" s="17"/>
      <c r="I256" s="17"/>
      <c r="J256" s="17"/>
      <c r="K256" s="17"/>
      <c r="L256" s="17"/>
      <c r="M256" s="17"/>
      <c r="N256" s="17"/>
    </row>
    <row r="257" spans="1:14" x14ac:dyDescent="0.2">
      <c r="A257" s="17" t="str">
        <f t="shared" si="3"/>
        <v/>
      </c>
      <c r="B257" s="17"/>
      <c r="C257" s="17"/>
      <c r="D257" s="17"/>
      <c r="E257" s="17"/>
      <c r="F257" s="17"/>
      <c r="G257" s="17"/>
      <c r="H257" s="17"/>
      <c r="I257" s="17"/>
      <c r="J257" s="17"/>
      <c r="K257" s="17"/>
      <c r="L257" s="17"/>
      <c r="M257" s="17"/>
      <c r="N257" s="17"/>
    </row>
    <row r="258" spans="1:14" x14ac:dyDescent="0.2">
      <c r="A258" s="17" t="str">
        <f t="shared" si="3"/>
        <v/>
      </c>
      <c r="B258" s="17"/>
      <c r="C258" s="17"/>
      <c r="D258" s="17"/>
      <c r="E258" s="17"/>
      <c r="F258" s="17"/>
      <c r="G258" s="17"/>
      <c r="H258" s="17"/>
      <c r="I258" s="17"/>
      <c r="J258" s="17"/>
      <c r="K258" s="17"/>
      <c r="L258" s="17"/>
      <c r="M258" s="17"/>
      <c r="N258" s="17"/>
    </row>
    <row r="259" spans="1:14" x14ac:dyDescent="0.2">
      <c r="A259" s="17" t="str">
        <f t="shared" si="3"/>
        <v/>
      </c>
      <c r="B259" s="17"/>
      <c r="C259" s="17"/>
      <c r="D259" s="17"/>
      <c r="E259" s="17"/>
      <c r="F259" s="17"/>
      <c r="G259" s="17"/>
      <c r="H259" s="17"/>
      <c r="I259" s="17"/>
      <c r="J259" s="17"/>
      <c r="K259" s="17"/>
      <c r="L259" s="17"/>
      <c r="M259" s="17"/>
      <c r="N259" s="17"/>
    </row>
    <row r="260" spans="1:14" x14ac:dyDescent="0.2">
      <c r="A260" s="17" t="str">
        <f t="shared" si="3"/>
        <v/>
      </c>
      <c r="B260" s="17"/>
      <c r="C260" s="17"/>
      <c r="D260" s="17"/>
      <c r="E260" s="17"/>
      <c r="F260" s="17"/>
      <c r="G260" s="17"/>
      <c r="H260" s="17"/>
      <c r="I260" s="17"/>
      <c r="J260" s="17"/>
      <c r="K260" s="17"/>
      <c r="L260" s="17"/>
      <c r="M260" s="17"/>
      <c r="N260" s="17"/>
    </row>
    <row r="261" spans="1:14" x14ac:dyDescent="0.2">
      <c r="A261" s="17" t="str">
        <f t="shared" si="3"/>
        <v/>
      </c>
      <c r="B261" s="17"/>
      <c r="C261" s="17"/>
      <c r="D261" s="17"/>
      <c r="E261" s="17"/>
      <c r="F261" s="17"/>
      <c r="G261" s="17"/>
      <c r="H261" s="17"/>
      <c r="I261" s="17"/>
      <c r="J261" s="17"/>
      <c r="K261" s="17"/>
      <c r="L261" s="17"/>
      <c r="M261" s="17"/>
      <c r="N261" s="17"/>
    </row>
    <row r="262" spans="1:14" x14ac:dyDescent="0.2">
      <c r="A262" s="17" t="str">
        <f t="shared" si="3"/>
        <v/>
      </c>
      <c r="B262" s="17"/>
      <c r="C262" s="17"/>
      <c r="D262" s="17"/>
      <c r="E262" s="17"/>
      <c r="F262" s="17"/>
      <c r="G262" s="17"/>
      <c r="H262" s="17"/>
      <c r="I262" s="17"/>
      <c r="J262" s="17"/>
      <c r="K262" s="17"/>
      <c r="L262" s="17"/>
      <c r="M262" s="17"/>
      <c r="N262" s="17"/>
    </row>
    <row r="263" spans="1:14" x14ac:dyDescent="0.2">
      <c r="A263" s="17" t="str">
        <f t="shared" si="3"/>
        <v/>
      </c>
      <c r="B263" s="17"/>
      <c r="C263" s="17"/>
      <c r="D263" s="17"/>
      <c r="E263" s="17"/>
      <c r="F263" s="17"/>
      <c r="G263" s="17"/>
      <c r="H263" s="17"/>
      <c r="I263" s="17"/>
      <c r="J263" s="17"/>
      <c r="K263" s="17"/>
      <c r="L263" s="17"/>
      <c r="M263" s="17"/>
      <c r="N263" s="17"/>
    </row>
    <row r="264" spans="1:14" x14ac:dyDescent="0.2">
      <c r="A264" s="17" t="str">
        <f t="shared" si="3"/>
        <v/>
      </c>
      <c r="B264" s="17"/>
      <c r="C264" s="17"/>
      <c r="D264" s="17"/>
      <c r="E264" s="17"/>
      <c r="F264" s="17"/>
      <c r="G264" s="17"/>
      <c r="H264" s="17"/>
      <c r="I264" s="17"/>
      <c r="J264" s="17"/>
      <c r="K264" s="17"/>
      <c r="L264" s="17"/>
      <c r="M264" s="17"/>
      <c r="N264" s="17"/>
    </row>
    <row r="265" spans="1:14" x14ac:dyDescent="0.2">
      <c r="A265" s="17" t="str">
        <f t="shared" si="3"/>
        <v/>
      </c>
      <c r="B265" s="17"/>
      <c r="C265" s="17"/>
      <c r="D265" s="17"/>
      <c r="E265" s="17"/>
      <c r="F265" s="17"/>
      <c r="G265" s="17"/>
      <c r="H265" s="17"/>
      <c r="I265" s="17"/>
      <c r="J265" s="17"/>
      <c r="K265" s="17"/>
      <c r="L265" s="17"/>
      <c r="M265" s="17"/>
      <c r="N265" s="17"/>
    </row>
    <row r="266" spans="1:14" x14ac:dyDescent="0.2">
      <c r="A266" s="17" t="str">
        <f t="shared" si="3"/>
        <v/>
      </c>
      <c r="B266" s="17"/>
      <c r="C266" s="17"/>
      <c r="D266" s="17"/>
      <c r="E266" s="17"/>
      <c r="F266" s="17"/>
      <c r="G266" s="17"/>
      <c r="H266" s="17"/>
      <c r="I266" s="17"/>
      <c r="J266" s="17"/>
      <c r="K266" s="17"/>
      <c r="L266" s="17"/>
      <c r="M266" s="17"/>
      <c r="N266" s="17"/>
    </row>
    <row r="267" spans="1:14" x14ac:dyDescent="0.2">
      <c r="A267" s="17" t="str">
        <f t="shared" si="3"/>
        <v/>
      </c>
      <c r="B267" s="17"/>
      <c r="C267" s="17"/>
      <c r="D267" s="17"/>
      <c r="E267" s="17"/>
      <c r="F267" s="17"/>
      <c r="G267" s="17"/>
      <c r="H267" s="17"/>
      <c r="I267" s="17"/>
      <c r="J267" s="17"/>
      <c r="K267" s="17"/>
      <c r="L267" s="17"/>
      <c r="M267" s="17"/>
      <c r="N267" s="17"/>
    </row>
    <row r="268" spans="1:14" x14ac:dyDescent="0.2">
      <c r="A268" s="17" t="str">
        <f t="shared" ref="A268:A305" si="4">CONCATENATE(B268,C268,D268)</f>
        <v/>
      </c>
      <c r="B268" s="17"/>
      <c r="C268" s="17"/>
      <c r="D268" s="17"/>
      <c r="E268" s="17"/>
      <c r="F268" s="17"/>
      <c r="G268" s="17"/>
      <c r="H268" s="17"/>
      <c r="I268" s="17"/>
      <c r="J268" s="17"/>
      <c r="K268" s="17"/>
      <c r="L268" s="17"/>
      <c r="M268" s="17"/>
      <c r="N268" s="17"/>
    </row>
    <row r="269" spans="1:14" x14ac:dyDescent="0.2">
      <c r="A269" s="17" t="str">
        <f t="shared" si="4"/>
        <v/>
      </c>
      <c r="B269" s="17"/>
      <c r="C269" s="17"/>
      <c r="D269" s="17"/>
      <c r="E269" s="17"/>
      <c r="F269" s="17"/>
      <c r="G269" s="17"/>
      <c r="H269" s="17"/>
      <c r="I269" s="17"/>
      <c r="J269" s="17"/>
      <c r="K269" s="17"/>
      <c r="L269" s="17"/>
      <c r="M269" s="17"/>
      <c r="N269" s="17"/>
    </row>
    <row r="270" spans="1:14" x14ac:dyDescent="0.2">
      <c r="A270" s="17" t="str">
        <f t="shared" si="4"/>
        <v/>
      </c>
      <c r="B270" s="17"/>
      <c r="C270" s="17"/>
      <c r="D270" s="17"/>
      <c r="E270" s="17"/>
      <c r="F270" s="17"/>
      <c r="G270" s="17"/>
      <c r="H270" s="17"/>
      <c r="I270" s="17"/>
      <c r="J270" s="17"/>
      <c r="K270" s="17"/>
      <c r="L270" s="17"/>
      <c r="M270" s="17"/>
      <c r="N270" s="17"/>
    </row>
    <row r="271" spans="1:14" x14ac:dyDescent="0.2">
      <c r="A271" s="17" t="str">
        <f t="shared" si="4"/>
        <v/>
      </c>
      <c r="B271" s="17"/>
      <c r="C271" s="17"/>
      <c r="D271" s="17"/>
      <c r="E271" s="17"/>
      <c r="F271" s="17"/>
      <c r="G271" s="17"/>
      <c r="H271" s="17"/>
      <c r="I271" s="17"/>
      <c r="J271" s="17"/>
      <c r="K271" s="17"/>
      <c r="L271" s="17"/>
      <c r="M271" s="17"/>
      <c r="N271" s="17"/>
    </row>
    <row r="272" spans="1:14" x14ac:dyDescent="0.2">
      <c r="A272" s="17" t="str">
        <f t="shared" si="4"/>
        <v/>
      </c>
      <c r="B272" s="17"/>
      <c r="C272" s="17"/>
      <c r="D272" s="17"/>
      <c r="E272" s="17"/>
      <c r="F272" s="17"/>
      <c r="G272" s="17"/>
      <c r="H272" s="17"/>
      <c r="I272" s="17"/>
      <c r="J272" s="17"/>
      <c r="K272" s="17"/>
      <c r="L272" s="17"/>
      <c r="M272" s="17"/>
      <c r="N272" s="17"/>
    </row>
    <row r="273" spans="1:14" x14ac:dyDescent="0.2">
      <c r="A273" s="17" t="str">
        <f t="shared" si="4"/>
        <v/>
      </c>
      <c r="B273" s="17"/>
      <c r="C273" s="17"/>
      <c r="D273" s="17"/>
      <c r="E273" s="17"/>
      <c r="F273" s="17"/>
      <c r="G273" s="17"/>
      <c r="H273" s="17"/>
      <c r="I273" s="17"/>
      <c r="J273" s="17"/>
      <c r="K273" s="17"/>
      <c r="L273" s="17"/>
      <c r="M273" s="17"/>
      <c r="N273" s="17"/>
    </row>
    <row r="274" spans="1:14" x14ac:dyDescent="0.2">
      <c r="A274" s="17" t="str">
        <f t="shared" si="4"/>
        <v/>
      </c>
      <c r="B274" s="17"/>
      <c r="C274" s="17"/>
      <c r="D274" s="17"/>
      <c r="E274" s="17"/>
      <c r="F274" s="17"/>
      <c r="G274" s="17"/>
      <c r="H274" s="17"/>
      <c r="I274" s="17"/>
      <c r="J274" s="17"/>
      <c r="K274" s="17"/>
      <c r="L274" s="17"/>
      <c r="M274" s="17"/>
      <c r="N274" s="17"/>
    </row>
    <row r="275" spans="1:14" x14ac:dyDescent="0.2">
      <c r="A275" s="17" t="str">
        <f t="shared" si="4"/>
        <v/>
      </c>
      <c r="B275" s="17"/>
      <c r="C275" s="17"/>
      <c r="D275" s="17"/>
      <c r="E275" s="17"/>
      <c r="F275" s="17"/>
      <c r="G275" s="17"/>
      <c r="H275" s="17"/>
      <c r="I275" s="17"/>
      <c r="J275" s="17"/>
      <c r="K275" s="17"/>
      <c r="L275" s="17"/>
      <c r="M275" s="17"/>
      <c r="N275" s="17"/>
    </row>
    <row r="276" spans="1:14" x14ac:dyDescent="0.2">
      <c r="A276" s="17" t="str">
        <f t="shared" si="4"/>
        <v/>
      </c>
      <c r="B276" s="17"/>
      <c r="C276" s="17"/>
      <c r="D276" s="17"/>
      <c r="E276" s="17"/>
      <c r="F276" s="17"/>
      <c r="G276" s="17"/>
      <c r="H276" s="17"/>
      <c r="I276" s="17"/>
      <c r="J276" s="17"/>
      <c r="K276" s="17"/>
      <c r="L276" s="17"/>
      <c r="M276" s="17"/>
      <c r="N276" s="17"/>
    </row>
    <row r="277" spans="1:14" x14ac:dyDescent="0.2">
      <c r="A277" s="17" t="str">
        <f t="shared" si="4"/>
        <v/>
      </c>
      <c r="B277" s="17"/>
      <c r="C277" s="17"/>
      <c r="D277" s="17"/>
      <c r="E277" s="17"/>
      <c r="F277" s="17"/>
      <c r="G277" s="17"/>
      <c r="H277" s="17"/>
      <c r="I277" s="17"/>
      <c r="J277" s="17"/>
      <c r="K277" s="17"/>
      <c r="L277" s="17"/>
      <c r="M277" s="17"/>
      <c r="N277" s="17"/>
    </row>
    <row r="278" spans="1:14" x14ac:dyDescent="0.2">
      <c r="A278" s="17" t="str">
        <f t="shared" si="4"/>
        <v/>
      </c>
      <c r="B278" s="17"/>
      <c r="C278" s="17"/>
      <c r="D278" s="17"/>
      <c r="E278" s="17"/>
      <c r="F278" s="17"/>
      <c r="G278" s="17"/>
      <c r="H278" s="17"/>
      <c r="I278" s="17"/>
      <c r="J278" s="17"/>
      <c r="K278" s="17"/>
      <c r="L278" s="17"/>
      <c r="M278" s="17"/>
      <c r="N278" s="17"/>
    </row>
    <row r="279" spans="1:14" x14ac:dyDescent="0.2">
      <c r="A279" s="17" t="str">
        <f t="shared" si="4"/>
        <v/>
      </c>
      <c r="B279" s="17"/>
      <c r="C279" s="17"/>
      <c r="D279" s="17"/>
      <c r="E279" s="17"/>
      <c r="F279" s="17"/>
      <c r="G279" s="17"/>
      <c r="H279" s="17"/>
      <c r="I279" s="17"/>
      <c r="J279" s="17"/>
      <c r="K279" s="17"/>
      <c r="L279" s="17"/>
      <c r="M279" s="17"/>
      <c r="N279" s="17"/>
    </row>
    <row r="280" spans="1:14" x14ac:dyDescent="0.2">
      <c r="A280" s="17" t="str">
        <f t="shared" si="4"/>
        <v/>
      </c>
      <c r="B280" s="17"/>
      <c r="C280" s="17"/>
      <c r="D280" s="17"/>
      <c r="E280" s="17"/>
      <c r="F280" s="17"/>
      <c r="G280" s="17"/>
      <c r="H280" s="17"/>
      <c r="I280" s="17"/>
      <c r="J280" s="17"/>
      <c r="K280" s="17"/>
      <c r="L280" s="17"/>
      <c r="M280" s="17"/>
      <c r="N280" s="17"/>
    </row>
    <row r="281" spans="1:14" x14ac:dyDescent="0.2">
      <c r="A281" s="17" t="str">
        <f t="shared" si="4"/>
        <v/>
      </c>
      <c r="B281" s="17"/>
      <c r="C281" s="17"/>
      <c r="D281" s="17"/>
      <c r="E281" s="17"/>
      <c r="F281" s="17"/>
      <c r="G281" s="17"/>
      <c r="H281" s="17"/>
      <c r="I281" s="17"/>
      <c r="J281" s="17"/>
      <c r="K281" s="17"/>
      <c r="L281" s="17"/>
      <c r="M281" s="17"/>
      <c r="N281" s="17"/>
    </row>
    <row r="282" spans="1:14" x14ac:dyDescent="0.2">
      <c r="A282" s="17" t="str">
        <f t="shared" si="4"/>
        <v/>
      </c>
      <c r="B282" s="17"/>
      <c r="C282" s="17"/>
      <c r="D282" s="17"/>
      <c r="E282" s="17"/>
      <c r="F282" s="17"/>
      <c r="G282" s="17"/>
      <c r="H282" s="17"/>
      <c r="I282" s="17"/>
      <c r="J282" s="17"/>
      <c r="K282" s="17"/>
      <c r="L282" s="17"/>
      <c r="M282" s="17"/>
      <c r="N282" s="17"/>
    </row>
    <row r="283" spans="1:14" x14ac:dyDescent="0.2">
      <c r="A283" s="17" t="str">
        <f t="shared" si="4"/>
        <v/>
      </c>
      <c r="B283" s="17"/>
      <c r="C283" s="17"/>
      <c r="D283" s="17"/>
      <c r="E283" s="17"/>
      <c r="F283" s="17"/>
      <c r="G283" s="17"/>
      <c r="H283" s="17"/>
      <c r="I283" s="17"/>
      <c r="J283" s="17"/>
      <c r="K283" s="17"/>
      <c r="L283" s="17"/>
      <c r="M283" s="17"/>
      <c r="N283" s="17"/>
    </row>
    <row r="284" spans="1:14" x14ac:dyDescent="0.2">
      <c r="A284" s="17" t="str">
        <f t="shared" si="4"/>
        <v/>
      </c>
      <c r="B284" s="17"/>
      <c r="C284" s="17"/>
      <c r="D284" s="17"/>
      <c r="E284" s="17"/>
      <c r="F284" s="17"/>
      <c r="G284" s="17"/>
      <c r="H284" s="17"/>
      <c r="I284" s="17"/>
      <c r="J284" s="17"/>
      <c r="K284" s="17"/>
      <c r="L284" s="17"/>
      <c r="M284" s="17"/>
      <c r="N284" s="17"/>
    </row>
    <row r="285" spans="1:14" x14ac:dyDescent="0.2">
      <c r="A285" s="17" t="str">
        <f t="shared" si="4"/>
        <v/>
      </c>
      <c r="B285" s="17"/>
      <c r="C285" s="17"/>
      <c r="D285" s="17"/>
      <c r="E285" s="17"/>
      <c r="F285" s="17"/>
      <c r="G285" s="17"/>
      <c r="H285" s="17"/>
      <c r="I285" s="17"/>
      <c r="J285" s="17"/>
      <c r="K285" s="17"/>
      <c r="L285" s="17"/>
      <c r="M285" s="17"/>
      <c r="N285" s="17"/>
    </row>
    <row r="286" spans="1:14" x14ac:dyDescent="0.2">
      <c r="A286" s="17" t="str">
        <f t="shared" si="4"/>
        <v/>
      </c>
      <c r="B286" s="17"/>
      <c r="C286" s="17"/>
      <c r="D286" s="17"/>
      <c r="E286" s="17"/>
      <c r="F286" s="17"/>
      <c r="G286" s="17"/>
      <c r="H286" s="17"/>
      <c r="I286" s="17"/>
      <c r="J286" s="17"/>
      <c r="K286" s="17"/>
      <c r="L286" s="17"/>
      <c r="M286" s="17"/>
      <c r="N286" s="17"/>
    </row>
    <row r="287" spans="1:14" x14ac:dyDescent="0.2">
      <c r="A287" s="17" t="str">
        <f t="shared" si="4"/>
        <v/>
      </c>
      <c r="B287" s="17"/>
      <c r="C287" s="17"/>
      <c r="D287" s="17"/>
      <c r="E287" s="17"/>
      <c r="F287" s="17"/>
      <c r="G287" s="17"/>
      <c r="H287" s="17"/>
      <c r="I287" s="17"/>
      <c r="J287" s="17"/>
      <c r="K287" s="17"/>
      <c r="L287" s="17"/>
      <c r="M287" s="17"/>
      <c r="N287" s="17"/>
    </row>
    <row r="288" spans="1:14" x14ac:dyDescent="0.2">
      <c r="A288" s="17" t="str">
        <f t="shared" si="4"/>
        <v/>
      </c>
      <c r="B288" s="17"/>
      <c r="C288" s="17"/>
      <c r="D288" s="17"/>
      <c r="E288" s="17"/>
      <c r="F288" s="17"/>
      <c r="G288" s="17"/>
      <c r="H288" s="17"/>
      <c r="I288" s="17"/>
      <c r="J288" s="17"/>
      <c r="K288" s="17"/>
      <c r="L288" s="17"/>
      <c r="M288" s="17"/>
      <c r="N288" s="17"/>
    </row>
    <row r="289" spans="1:14" x14ac:dyDescent="0.2">
      <c r="A289" s="17" t="str">
        <f t="shared" si="4"/>
        <v/>
      </c>
      <c r="B289" s="17"/>
      <c r="C289" s="17"/>
      <c r="D289" s="17"/>
      <c r="E289" s="17"/>
      <c r="F289" s="17"/>
      <c r="G289" s="17"/>
      <c r="H289" s="17"/>
      <c r="I289" s="17"/>
      <c r="J289" s="17"/>
      <c r="K289" s="17"/>
      <c r="L289" s="17"/>
      <c r="M289" s="17"/>
      <c r="N289" s="17"/>
    </row>
    <row r="290" spans="1:14" x14ac:dyDescent="0.2">
      <c r="A290" s="17" t="str">
        <f t="shared" si="4"/>
        <v/>
      </c>
      <c r="B290" s="17"/>
      <c r="C290" s="17"/>
      <c r="D290" s="17"/>
      <c r="E290" s="17"/>
      <c r="F290" s="17"/>
      <c r="G290" s="17"/>
      <c r="H290" s="17"/>
      <c r="I290" s="17"/>
      <c r="J290" s="17"/>
      <c r="K290" s="17"/>
      <c r="L290" s="17"/>
      <c r="M290" s="17"/>
      <c r="N290" s="17"/>
    </row>
    <row r="291" spans="1:14" x14ac:dyDescent="0.2">
      <c r="A291" s="17" t="str">
        <f t="shared" si="4"/>
        <v/>
      </c>
      <c r="B291" s="17"/>
      <c r="C291" s="17"/>
      <c r="D291" s="17"/>
      <c r="E291" s="17"/>
      <c r="F291" s="17"/>
      <c r="G291" s="17"/>
      <c r="H291" s="17"/>
      <c r="I291" s="17"/>
      <c r="J291" s="17"/>
      <c r="K291" s="17"/>
      <c r="L291" s="17"/>
      <c r="M291" s="17"/>
      <c r="N291" s="17"/>
    </row>
    <row r="292" spans="1:14" x14ac:dyDescent="0.2">
      <c r="A292" s="17" t="str">
        <f t="shared" si="4"/>
        <v/>
      </c>
      <c r="B292" s="17"/>
      <c r="C292" s="17"/>
      <c r="D292" s="17"/>
      <c r="E292" s="17"/>
      <c r="F292" s="17"/>
      <c r="G292" s="17"/>
      <c r="H292" s="17"/>
      <c r="I292" s="17"/>
      <c r="J292" s="17"/>
      <c r="K292" s="17"/>
      <c r="L292" s="17"/>
      <c r="M292" s="17"/>
      <c r="N292" s="17"/>
    </row>
    <row r="293" spans="1:14" x14ac:dyDescent="0.2">
      <c r="A293" s="17" t="str">
        <f t="shared" si="4"/>
        <v/>
      </c>
      <c r="B293" s="17"/>
      <c r="C293" s="17"/>
      <c r="D293" s="17"/>
      <c r="E293" s="17"/>
      <c r="F293" s="17"/>
      <c r="G293" s="17"/>
      <c r="H293" s="17"/>
      <c r="I293" s="17"/>
      <c r="J293" s="17"/>
      <c r="K293" s="17"/>
      <c r="L293" s="17"/>
      <c r="M293" s="17"/>
      <c r="N293" s="17"/>
    </row>
    <row r="294" spans="1:14" x14ac:dyDescent="0.2">
      <c r="A294" s="17" t="str">
        <f t="shared" si="4"/>
        <v/>
      </c>
      <c r="B294" s="17"/>
      <c r="C294" s="17"/>
      <c r="D294" s="17"/>
      <c r="E294" s="17"/>
      <c r="F294" s="17"/>
      <c r="G294" s="17"/>
      <c r="H294" s="17"/>
      <c r="I294" s="17"/>
      <c r="J294" s="17"/>
      <c r="K294" s="17"/>
      <c r="L294" s="17"/>
      <c r="M294" s="17"/>
      <c r="N294" s="17"/>
    </row>
    <row r="295" spans="1:14" x14ac:dyDescent="0.2">
      <c r="A295" s="17" t="str">
        <f t="shared" si="4"/>
        <v/>
      </c>
      <c r="B295" s="17"/>
      <c r="C295" s="17"/>
      <c r="D295" s="17"/>
      <c r="E295" s="17"/>
      <c r="F295" s="17"/>
      <c r="G295" s="17"/>
      <c r="H295" s="17"/>
      <c r="I295" s="17"/>
      <c r="J295" s="17"/>
      <c r="K295" s="17"/>
      <c r="L295" s="17"/>
      <c r="M295" s="17"/>
      <c r="N295" s="17"/>
    </row>
    <row r="296" spans="1:14" x14ac:dyDescent="0.2">
      <c r="A296" s="17" t="str">
        <f t="shared" si="4"/>
        <v/>
      </c>
      <c r="B296" s="17"/>
      <c r="C296" s="17"/>
      <c r="D296" s="17"/>
      <c r="E296" s="17"/>
      <c r="F296" s="17"/>
      <c r="G296" s="17"/>
      <c r="H296" s="17"/>
      <c r="I296" s="17"/>
      <c r="J296" s="17"/>
      <c r="K296" s="17"/>
      <c r="L296" s="17"/>
      <c r="M296" s="17"/>
      <c r="N296" s="17"/>
    </row>
    <row r="297" spans="1:14" x14ac:dyDescent="0.2">
      <c r="A297" s="17" t="str">
        <f t="shared" si="4"/>
        <v/>
      </c>
      <c r="B297" s="17"/>
      <c r="C297" s="17"/>
      <c r="D297" s="17"/>
      <c r="E297" s="17"/>
      <c r="F297" s="17"/>
      <c r="G297" s="17"/>
      <c r="H297" s="17"/>
      <c r="I297" s="17"/>
      <c r="J297" s="17"/>
      <c r="K297" s="17"/>
      <c r="L297" s="17"/>
      <c r="M297" s="17"/>
      <c r="N297" s="17"/>
    </row>
    <row r="298" spans="1:14" x14ac:dyDescent="0.2">
      <c r="A298" s="17" t="str">
        <f t="shared" si="4"/>
        <v/>
      </c>
      <c r="B298" s="17"/>
      <c r="C298" s="17"/>
      <c r="D298" s="17"/>
      <c r="E298" s="17"/>
      <c r="F298" s="17"/>
      <c r="G298" s="17"/>
      <c r="H298" s="17"/>
      <c r="I298" s="17"/>
      <c r="J298" s="17"/>
      <c r="K298" s="17"/>
      <c r="L298" s="17"/>
      <c r="M298" s="17"/>
      <c r="N298" s="17"/>
    </row>
    <row r="299" spans="1:14" x14ac:dyDescent="0.2">
      <c r="A299" s="17" t="str">
        <f t="shared" si="4"/>
        <v/>
      </c>
      <c r="B299" s="17"/>
      <c r="C299" s="17"/>
      <c r="D299" s="17"/>
      <c r="E299" s="17"/>
      <c r="F299" s="17"/>
      <c r="G299" s="17"/>
      <c r="H299" s="17"/>
      <c r="I299" s="17"/>
      <c r="J299" s="17"/>
      <c r="K299" s="17"/>
      <c r="L299" s="17"/>
      <c r="M299" s="17"/>
      <c r="N299" s="17"/>
    </row>
    <row r="300" spans="1:14" x14ac:dyDescent="0.2">
      <c r="A300" s="17" t="str">
        <f t="shared" si="4"/>
        <v/>
      </c>
      <c r="B300" s="17"/>
      <c r="C300" s="17"/>
      <c r="D300" s="17"/>
      <c r="E300" s="17"/>
      <c r="F300" s="17"/>
      <c r="G300" s="17"/>
      <c r="H300" s="17"/>
      <c r="I300" s="17"/>
      <c r="J300" s="17"/>
      <c r="K300" s="17"/>
      <c r="L300" s="17"/>
      <c r="M300" s="17"/>
      <c r="N300" s="17"/>
    </row>
    <row r="301" spans="1:14" x14ac:dyDescent="0.2">
      <c r="A301" s="17" t="str">
        <f t="shared" si="4"/>
        <v/>
      </c>
      <c r="B301" s="17"/>
      <c r="C301" s="17"/>
      <c r="D301" s="17"/>
      <c r="E301" s="17"/>
      <c r="F301" s="17"/>
      <c r="G301" s="17"/>
      <c r="H301" s="17"/>
      <c r="I301" s="17"/>
      <c r="J301" s="17"/>
      <c r="K301" s="17"/>
      <c r="L301" s="17"/>
      <c r="M301" s="17"/>
      <c r="N301" s="17"/>
    </row>
    <row r="302" spans="1:14" x14ac:dyDescent="0.2">
      <c r="A302" s="17" t="str">
        <f t="shared" si="4"/>
        <v/>
      </c>
      <c r="B302" s="17"/>
      <c r="C302" s="17"/>
      <c r="D302" s="17"/>
      <c r="E302" s="17"/>
      <c r="F302" s="17"/>
      <c r="G302" s="17"/>
      <c r="H302" s="17"/>
      <c r="I302" s="17"/>
      <c r="J302" s="17"/>
      <c r="K302" s="17"/>
      <c r="L302" s="17"/>
      <c r="M302" s="17"/>
      <c r="N302" s="17"/>
    </row>
    <row r="303" spans="1:14" x14ac:dyDescent="0.2">
      <c r="A303" s="17" t="str">
        <f t="shared" si="4"/>
        <v/>
      </c>
      <c r="B303" s="17"/>
      <c r="C303" s="17"/>
      <c r="D303" s="17"/>
      <c r="E303" s="17"/>
      <c r="F303" s="17"/>
      <c r="G303" s="17"/>
      <c r="H303" s="17"/>
      <c r="I303" s="17"/>
      <c r="J303" s="17"/>
      <c r="K303" s="17"/>
      <c r="L303" s="17"/>
      <c r="M303" s="17"/>
      <c r="N303" s="17"/>
    </row>
    <row r="304" spans="1:14" x14ac:dyDescent="0.2">
      <c r="A304" s="17" t="str">
        <f t="shared" si="4"/>
        <v/>
      </c>
      <c r="B304" s="17"/>
      <c r="C304" s="17"/>
      <c r="D304" s="17"/>
      <c r="E304" s="17"/>
      <c r="F304" s="17"/>
      <c r="G304" s="17"/>
      <c r="H304" s="17"/>
      <c r="I304" s="17"/>
      <c r="J304" s="17"/>
      <c r="K304" s="17"/>
      <c r="L304" s="17"/>
      <c r="M304" s="17"/>
      <c r="N304" s="17"/>
    </row>
    <row r="305" spans="1:14" x14ac:dyDescent="0.2">
      <c r="A305" s="17" t="str">
        <f t="shared" si="4"/>
        <v/>
      </c>
      <c r="B305" s="17"/>
      <c r="C305" s="17"/>
      <c r="D305" s="17"/>
      <c r="E305" s="17"/>
      <c r="F305" s="17"/>
      <c r="G305" s="17"/>
      <c r="H305" s="17"/>
      <c r="I305" s="17"/>
      <c r="J305" s="17"/>
      <c r="K305" s="17"/>
      <c r="L305" s="17"/>
      <c r="M305" s="17"/>
      <c r="N305" s="1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0956-25E0-4B4A-9CF9-ECDDA4CB3FBB}">
  <sheetPr>
    <tabColor rgb="FFFFFF00"/>
  </sheetPr>
  <dimension ref="A1:W2005"/>
  <sheetViews>
    <sheetView workbookViewId="0">
      <selection activeCell="C2" sqref="C2:C4"/>
    </sheetView>
  </sheetViews>
  <sheetFormatPr defaultColWidth="9.28515625" defaultRowHeight="15" x14ac:dyDescent="0.25"/>
  <cols>
    <col min="1" max="1" width="13.28515625" style="34" customWidth="1"/>
    <col min="2" max="2" width="13.140625" style="165" customWidth="1"/>
    <col min="3" max="3" width="67.42578125" style="34" customWidth="1"/>
    <col min="4" max="4" width="0.28515625" style="34" customWidth="1"/>
    <col min="5" max="5" width="4.85546875" customWidth="1"/>
    <col min="6" max="6" width="55.28515625" style="102" customWidth="1"/>
    <col min="7" max="7" width="17.42578125" style="34" hidden="1" customWidth="1"/>
    <col min="8" max="8" width="13.7109375" style="34" hidden="1" customWidth="1"/>
    <col min="9" max="9" width="19.28515625" style="34" hidden="1" customWidth="1"/>
    <col min="10" max="10" width="18" style="86" customWidth="1"/>
    <col min="11" max="11" width="28" style="86" bestFit="1" customWidth="1"/>
    <col min="12" max="12" width="28" style="34" hidden="1" customWidth="1"/>
    <col min="13" max="18" width="12.28515625" style="34" hidden="1" customWidth="1"/>
    <col min="19" max="19" width="12.28515625" style="34" customWidth="1"/>
    <col min="20" max="20" width="12.28515625" style="85" hidden="1" customWidth="1"/>
    <col min="21" max="21" width="12.28515625" style="34" customWidth="1"/>
    <col min="22" max="22" width="12.28515625" style="85" hidden="1" customWidth="1"/>
    <col min="23" max="24" width="14.7109375" style="34" customWidth="1"/>
    <col min="25" max="16384" width="9.28515625" style="34"/>
  </cols>
  <sheetData>
    <row r="1" spans="1:23" s="230" customFormat="1" ht="22.9" customHeight="1" x14ac:dyDescent="0.25">
      <c r="B1" s="231"/>
    </row>
    <row r="2" spans="1:23" s="230" customFormat="1" ht="22.9" customHeight="1" x14ac:dyDescent="0.45">
      <c r="B2" s="231"/>
      <c r="C2" s="259" t="s">
        <v>718</v>
      </c>
      <c r="D2" s="233"/>
    </row>
    <row r="3" spans="1:23" s="230" customFormat="1" ht="22.9" customHeight="1" x14ac:dyDescent="0.45">
      <c r="B3" s="231"/>
      <c r="C3" s="259" t="s">
        <v>719</v>
      </c>
      <c r="D3" s="233"/>
    </row>
    <row r="4" spans="1:23" s="230" customFormat="1" ht="22.9" customHeight="1" x14ac:dyDescent="0.45">
      <c r="B4" s="231"/>
      <c r="C4" s="259" t="s">
        <v>720</v>
      </c>
      <c r="D4" s="233"/>
    </row>
    <row r="5" spans="1:23" s="230" customFormat="1" ht="22.9" customHeight="1" x14ac:dyDescent="0.5">
      <c r="B5" s="231"/>
      <c r="C5" s="232"/>
    </row>
    <row r="6" spans="1:23" ht="14.25" x14ac:dyDescent="0.2">
      <c r="E6" s="34"/>
      <c r="F6" s="182"/>
      <c r="J6" s="34"/>
      <c r="K6" s="34"/>
      <c r="T6" s="34"/>
      <c r="V6" s="34"/>
    </row>
    <row r="7" spans="1:23" s="103" customFormat="1" ht="21.75" customHeight="1" thickBot="1" x14ac:dyDescent="0.3">
      <c r="A7" s="103" t="s">
        <v>3</v>
      </c>
      <c r="B7" s="166"/>
      <c r="F7" s="183"/>
    </row>
    <row r="8" spans="1:23" ht="14.25" x14ac:dyDescent="0.2">
      <c r="E8" s="34"/>
      <c r="F8" s="182"/>
      <c r="J8" s="34"/>
      <c r="K8" s="34"/>
      <c r="T8" s="34"/>
      <c r="V8" s="34"/>
    </row>
    <row r="9" spans="1:23" ht="32.25" customHeight="1" x14ac:dyDescent="0.25">
      <c r="E9" s="34"/>
      <c r="F9" s="182"/>
      <c r="J9" s="278" t="s">
        <v>725</v>
      </c>
      <c r="K9" s="278"/>
      <c r="L9" s="278"/>
      <c r="M9" s="278"/>
      <c r="N9" s="278"/>
      <c r="O9" s="278"/>
      <c r="P9" s="278"/>
      <c r="Q9" s="278"/>
      <c r="R9" s="278"/>
      <c r="S9" s="278"/>
      <c r="T9" s="34"/>
      <c r="V9" s="34"/>
    </row>
    <row r="10" spans="1:23" ht="14.25" x14ac:dyDescent="0.2">
      <c r="E10" s="34"/>
      <c r="F10" s="182"/>
      <c r="J10" s="34"/>
      <c r="K10" s="34"/>
      <c r="T10" s="34"/>
      <c r="V10" s="34"/>
    </row>
    <row r="11" spans="1:23" ht="14.25" x14ac:dyDescent="0.2">
      <c r="A11" s="39" t="s">
        <v>5</v>
      </c>
      <c r="B11" s="167" t="s">
        <v>198</v>
      </c>
      <c r="C11" s="38" t="s">
        <v>199</v>
      </c>
      <c r="D11" s="39" t="s">
        <v>200</v>
      </c>
      <c r="E11" s="39" t="s">
        <v>6</v>
      </c>
      <c r="F11" s="184" t="s">
        <v>551</v>
      </c>
      <c r="G11" s="80" t="s">
        <v>7</v>
      </c>
      <c r="H11" s="39" t="s">
        <v>201</v>
      </c>
      <c r="I11" s="39" t="s">
        <v>202</v>
      </c>
      <c r="J11" s="39" t="s">
        <v>203</v>
      </c>
      <c r="K11" s="39" t="s">
        <v>204</v>
      </c>
      <c r="L11" s="39" t="s">
        <v>9</v>
      </c>
      <c r="M11" s="39" t="s">
        <v>10</v>
      </c>
      <c r="N11" s="39" t="s">
        <v>11</v>
      </c>
      <c r="O11" s="39" t="s">
        <v>12</v>
      </c>
      <c r="P11" s="39" t="s">
        <v>13</v>
      </c>
      <c r="Q11" s="39" t="s">
        <v>14</v>
      </c>
      <c r="R11" s="40" t="s">
        <v>15</v>
      </c>
      <c r="S11" s="40" t="s">
        <v>554</v>
      </c>
      <c r="T11" s="8" t="s">
        <v>16</v>
      </c>
      <c r="U11" s="8" t="s">
        <v>605</v>
      </c>
      <c r="V11" s="8" t="s">
        <v>17</v>
      </c>
      <c r="W11" s="8" t="s">
        <v>205</v>
      </c>
    </row>
    <row r="12" spans="1:23" ht="14.25" x14ac:dyDescent="0.2">
      <c r="A12" s="212" t="str">
        <f>'Customs raw'!B12</f>
        <v>220110</v>
      </c>
      <c r="B12" s="213">
        <f t="shared" ref="B12:B43" si="0">ROUNDDOWN(A12/10000,2)</f>
        <v>22.01</v>
      </c>
      <c r="C12" s="214" t="str">
        <f>VLOOKUP(B12,'HS Heading Index'!$A$7:$B$29,2,FALSE)</f>
        <v>Waters, including natural or artificial mineral waters and aerated waters, not containing added sugar or other sweetening matter nor flavoured; ice and snow.</v>
      </c>
      <c r="D12" s="214" t="str">
        <f>'Customs raw'!E12</f>
        <v>Mineral waters and aerated waters</v>
      </c>
      <c r="E12" s="212" t="str">
        <f>'Customs raw'!C12</f>
        <v>00</v>
      </c>
      <c r="F12" s="215" t="str">
        <f>'Customs raw'!E12</f>
        <v>Mineral waters and aerated waters</v>
      </c>
      <c r="G12" s="76" t="s">
        <v>19</v>
      </c>
      <c r="H12" s="30"/>
      <c r="I12" s="76" t="str">
        <f>CONCATENATE(Table6[[#This Row],[HS6_COD]],Table6[[#This Row],[HS8]],Table6[[#This Row],[HS10]])</f>
        <v>2201100000</v>
      </c>
      <c r="J12" s="17" t="s">
        <v>689</v>
      </c>
      <c r="K12" s="17" t="s">
        <v>206</v>
      </c>
      <c r="L12" s="30" t="str">
        <f>'Customs raw'!F12</f>
        <v>LTR</v>
      </c>
      <c r="M12" s="30">
        <v>10</v>
      </c>
      <c r="N12" s="30">
        <v>12.5</v>
      </c>
      <c r="O12" s="30">
        <v>0.05</v>
      </c>
      <c r="P12" s="30"/>
      <c r="Q12" s="30">
        <v>10</v>
      </c>
      <c r="R12" s="45">
        <f>VLOOKUP(Table6[[#This Row],[HS Concatenate]],'Customs raw'!$A$11:$N$305,12,FALSE)</f>
        <v>82048.179999999993</v>
      </c>
      <c r="S12" s="225">
        <f>'Customs raw'!L12</f>
        <v>82048.179999999993</v>
      </c>
      <c r="T12" s="214">
        <v>65520.24</v>
      </c>
      <c r="U12" s="214">
        <f>'Customs raw'!M12</f>
        <v>65520.24</v>
      </c>
      <c r="V12" s="214">
        <v>85735.71</v>
      </c>
      <c r="W12" s="226">
        <f>Table6[[#This Row],[Quantity (kg)2]]/1000</f>
        <v>82.048179999999988</v>
      </c>
    </row>
    <row r="13" spans="1:23" ht="14.25" x14ac:dyDescent="0.2">
      <c r="A13" s="212" t="str">
        <f>'Customs raw'!B13</f>
        <v>220190</v>
      </c>
      <c r="B13" s="216">
        <f t="shared" si="0"/>
        <v>22.01</v>
      </c>
      <c r="C13" s="214" t="str">
        <f>VLOOKUP(B13,'HS Heading Index'!$A$7:$B$29,2,FALSE)</f>
        <v>Waters, including natural or artificial mineral waters and aerated waters, not containing added sugar or other sweetening matter nor flavoured; ice and snow.</v>
      </c>
      <c r="D13" s="217" t="s">
        <v>23</v>
      </c>
      <c r="E13" s="212" t="str">
        <f>'Customs raw'!C13</f>
        <v>00</v>
      </c>
      <c r="F13" s="218" t="str">
        <f>'Customs raw'!E13</f>
        <v>Other</v>
      </c>
      <c r="G13" s="77" t="s">
        <v>19</v>
      </c>
      <c r="H13" s="31"/>
      <c r="I13" s="77" t="str">
        <f>CONCATENATE(Table6[[#This Row],[HS6_COD]],Table6[[#This Row],[HS8]],Table6[[#This Row],[HS10]])</f>
        <v>2201900000</v>
      </c>
      <c r="J13" s="17" t="s">
        <v>689</v>
      </c>
      <c r="K13" s="17" t="s">
        <v>206</v>
      </c>
      <c r="L13" s="30" t="str">
        <f>'Customs raw'!F13</f>
        <v>LTR</v>
      </c>
      <c r="M13" s="31">
        <v>10</v>
      </c>
      <c r="N13" s="31">
        <v>12.5</v>
      </c>
      <c r="O13" s="31">
        <v>0.05</v>
      </c>
      <c r="P13" s="31"/>
      <c r="Q13" s="31">
        <v>10</v>
      </c>
      <c r="R13" s="45">
        <f>VLOOKUP(Table6[[#This Row],[HS Concatenate]],'Customs raw'!$A$11:$N$305,12,FALSE)</f>
        <v>6017.91</v>
      </c>
      <c r="S13" s="226">
        <f>'Customs raw'!L13</f>
        <v>6017.91</v>
      </c>
      <c r="T13" s="217">
        <v>9871.33</v>
      </c>
      <c r="U13" s="217">
        <f>'Customs raw'!M13</f>
        <v>9871.33</v>
      </c>
      <c r="V13" s="217">
        <v>6444</v>
      </c>
      <c r="W13" s="226">
        <f>Table6[[#This Row],[Quantity (kg)2]]/1000</f>
        <v>6.0179099999999996</v>
      </c>
    </row>
    <row r="14" spans="1:23" ht="25.5" x14ac:dyDescent="0.2">
      <c r="A14" s="212" t="str">
        <f>'Customs raw'!B14</f>
        <v>220210</v>
      </c>
      <c r="B14" s="213">
        <f t="shared" si="0"/>
        <v>22.02</v>
      </c>
      <c r="C14" s="214" t="str">
        <f>VLOOKUP(B14,'HS Heading Index'!$A$7:$B$29,2,FALSE)</f>
        <v>Waters, including mineral waters and aerated waters, containing added sugar or other sweetening matter or flavoured, and other non-alcoholic beverages, not including fruit, nut or vegetable juices of heading 20.09.</v>
      </c>
      <c r="D14" s="214" t="s">
        <v>25</v>
      </c>
      <c r="E14" s="212" t="str">
        <f>'Customs raw'!C14</f>
        <v>00</v>
      </c>
      <c r="F14" s="215" t="str">
        <f>'Customs raw'!E14</f>
        <v>Waters, including mineral waters and aerated waters, containing added sugar or other sweetening matter or flavoured</v>
      </c>
      <c r="G14" s="76" t="s">
        <v>19</v>
      </c>
      <c r="H14" s="30"/>
      <c r="I14" s="76" t="str">
        <f>CONCATENATE(Table6[[#This Row],[HS6_COD]],Table6[[#This Row],[HS8]],Table6[[#This Row],[HS10]])</f>
        <v>2202100000</v>
      </c>
      <c r="J14" s="17" t="s">
        <v>689</v>
      </c>
      <c r="K14" s="17" t="s">
        <v>206</v>
      </c>
      <c r="L14" s="30" t="str">
        <f>'Customs raw'!F14</f>
        <v>LTR</v>
      </c>
      <c r="M14" s="30">
        <v>80</v>
      </c>
      <c r="N14" s="30">
        <v>12.5</v>
      </c>
      <c r="O14" s="30"/>
      <c r="P14" s="30"/>
      <c r="Q14" s="30">
        <v>80</v>
      </c>
      <c r="R14" s="45">
        <f>VLOOKUP(Table6[[#This Row],[HS Concatenate]],'Customs raw'!$A$11:$N$305,12,FALSE)</f>
        <v>122282.49</v>
      </c>
      <c r="S14" s="226">
        <f>'Customs raw'!L14</f>
        <v>122282.49</v>
      </c>
      <c r="T14" s="227">
        <v>244620.84</v>
      </c>
      <c r="U14" s="217">
        <f>'Customs raw'!M14</f>
        <v>244620.84</v>
      </c>
      <c r="V14" s="214">
        <v>92568.43</v>
      </c>
      <c r="W14" s="226">
        <f>Table6[[#This Row],[Quantity (kg)2]]/1000</f>
        <v>122.28249000000001</v>
      </c>
    </row>
    <row r="15" spans="1:23" ht="14.25" x14ac:dyDescent="0.2">
      <c r="A15" s="212" t="str">
        <f>'Customs raw'!B15</f>
        <v>220299</v>
      </c>
      <c r="B15" s="213">
        <f t="shared" si="0"/>
        <v>22.02</v>
      </c>
      <c r="C15" s="214" t="str">
        <f>VLOOKUP(B15,'HS Heading Index'!$A$7:$B$29,2,FALSE)</f>
        <v>Waters, including mineral waters and aerated waters, containing added sugar or other sweetening matter or flavoured, and other non-alcoholic beverages, not including fruit, nut or vegetable juices of heading 20.09.</v>
      </c>
      <c r="D15" s="214" t="s">
        <v>23</v>
      </c>
      <c r="E15" s="212" t="str">
        <f>'Customs raw'!C15</f>
        <v>00</v>
      </c>
      <c r="F15" s="215" t="str">
        <f>'Customs raw'!E15</f>
        <v>Other</v>
      </c>
      <c r="G15" s="76" t="s">
        <v>19</v>
      </c>
      <c r="H15" s="30"/>
      <c r="I15" s="76" t="str">
        <f>CONCATENATE(Table6[[#This Row],[HS6_COD]],Table6[[#This Row],[HS8]],Table6[[#This Row],[HS10]])</f>
        <v>2202990000</v>
      </c>
      <c r="J15" s="17" t="s">
        <v>689</v>
      </c>
      <c r="K15" s="17" t="s">
        <v>206</v>
      </c>
      <c r="L15" s="30" t="str">
        <f>'Customs raw'!F15</f>
        <v>LTR</v>
      </c>
      <c r="M15" s="30">
        <v>80</v>
      </c>
      <c r="N15" s="30">
        <v>12.5</v>
      </c>
      <c r="O15" s="30"/>
      <c r="P15" s="30"/>
      <c r="Q15" s="30">
        <v>80</v>
      </c>
      <c r="R15" s="45">
        <f>VLOOKUP(Table6[[#This Row],[HS Concatenate]],'Customs raw'!$A$11:$N$305,12,FALSE)</f>
        <v>4099.5</v>
      </c>
      <c r="S15" s="226">
        <f>'Customs raw'!L15</f>
        <v>4099.5</v>
      </c>
      <c r="T15" s="227">
        <v>37978.36</v>
      </c>
      <c r="U15" s="217">
        <f>'Customs raw'!M15</f>
        <v>37978.36</v>
      </c>
      <c r="V15" s="214">
        <v>5911.15</v>
      </c>
      <c r="W15" s="226">
        <f>Table6[[#This Row],[Quantity (kg)2]]/1000</f>
        <v>4.0994999999999999</v>
      </c>
    </row>
    <row r="16" spans="1:23" ht="14.25" x14ac:dyDescent="0.2">
      <c r="A16" s="212" t="str">
        <f>'Customs raw'!B16</f>
        <v>220300</v>
      </c>
      <c r="B16" s="213">
        <f t="shared" si="0"/>
        <v>22.03</v>
      </c>
      <c r="C16" s="214" t="str">
        <f>VLOOKUP(B16,'HS Heading Index'!$A$7:$B$29,2,FALSE)</f>
        <v>Beer made from malt</v>
      </c>
      <c r="D16" s="214" t="s">
        <v>28</v>
      </c>
      <c r="E16" s="212" t="str">
        <f>'Customs raw'!C16</f>
        <v>00</v>
      </c>
      <c r="F16" s="215" t="str">
        <f>'Customs raw'!E16</f>
        <v>Beer made from malt.</v>
      </c>
      <c r="G16" s="76" t="s">
        <v>19</v>
      </c>
      <c r="H16" s="30" t="s">
        <v>207</v>
      </c>
      <c r="I16" s="76" t="str">
        <f>CONCATENATE(Table6[[#This Row],[HS6_COD]],Table6[[#This Row],[HS8]],Table6[[#This Row],[HS10]])</f>
        <v>2203000000</v>
      </c>
      <c r="J16" s="17" t="s">
        <v>689</v>
      </c>
      <c r="K16" s="17" t="s">
        <v>211</v>
      </c>
      <c r="L16" s="30" t="str">
        <f>'Customs raw'!F16</f>
        <v>LTR</v>
      </c>
      <c r="M16" s="30">
        <v>100</v>
      </c>
      <c r="N16" s="30">
        <v>12.5</v>
      </c>
      <c r="O16" s="30"/>
      <c r="P16" s="30"/>
      <c r="Q16" s="30">
        <v>100</v>
      </c>
      <c r="R16" s="45">
        <f>VLOOKUP(Table6[[#This Row],[HS Concatenate]],'Customs raw'!$A$11:$N$305,12,FALSE)</f>
        <v>202366.42</v>
      </c>
      <c r="S16" s="226">
        <f>'Customs raw'!L16</f>
        <v>202366.42</v>
      </c>
      <c r="T16" s="227">
        <v>521669.82</v>
      </c>
      <c r="U16" s="217">
        <f>'Customs raw'!M16</f>
        <v>521669.82</v>
      </c>
      <c r="V16" s="214">
        <v>9815</v>
      </c>
      <c r="W16" s="226">
        <f>Table6[[#This Row],[Quantity (kg)2]]/1000</f>
        <v>202.36642000000001</v>
      </c>
    </row>
    <row r="17" spans="1:23" ht="14.25" x14ac:dyDescent="0.2">
      <c r="A17" s="212" t="str">
        <f>'Customs raw'!B17</f>
        <v>220410</v>
      </c>
      <c r="B17" s="219">
        <f t="shared" si="0"/>
        <v>22.04</v>
      </c>
      <c r="C17" s="220" t="str">
        <f>VLOOKUP(B17,'HS Heading Index'!$A$7:$B$29,2,FALSE)</f>
        <v>Wine of fresh grapes, including fortified wines; grape must other than that of heading 20.09.</v>
      </c>
      <c r="D17" s="220" t="s">
        <v>28</v>
      </c>
      <c r="E17" s="212" t="str">
        <f>'Customs raw'!C17</f>
        <v>00</v>
      </c>
      <c r="F17" s="221" t="str">
        <f>'Customs raw'!E17</f>
        <v>Sparkling wine</v>
      </c>
      <c r="G17" s="78" t="s">
        <v>19</v>
      </c>
      <c r="H17" s="43" t="s">
        <v>208</v>
      </c>
      <c r="I17" s="78" t="str">
        <f>CONCATENATE(Table6[[#This Row],[HS6_COD]],Table6[[#This Row],[HS8]],Table6[[#This Row],[HS10]])</f>
        <v>2204100000</v>
      </c>
      <c r="J17" s="17" t="s">
        <v>689</v>
      </c>
      <c r="K17" s="164" t="s">
        <v>209</v>
      </c>
      <c r="L17" s="30" t="str">
        <f>'Customs raw'!F17</f>
        <v>LTR</v>
      </c>
      <c r="M17" s="42">
        <v>100</v>
      </c>
      <c r="N17" s="42">
        <v>12.5</v>
      </c>
      <c r="O17" s="42"/>
      <c r="P17" s="42"/>
      <c r="Q17" s="42">
        <v>100</v>
      </c>
      <c r="R17" s="45">
        <f>R16*Assumptions!B160</f>
        <v>141656.49400000001</v>
      </c>
      <c r="S17" s="226">
        <f>'Customs raw'!L17</f>
        <v>5234</v>
      </c>
      <c r="T17" s="227"/>
      <c r="U17" s="217">
        <f>'Customs raw'!M17</f>
        <v>42604.87</v>
      </c>
      <c r="V17" s="214"/>
      <c r="W17" s="226">
        <f>Table6[[#This Row],[Quantity (kg)2]]/1000</f>
        <v>5.234</v>
      </c>
    </row>
    <row r="18" spans="1:23" ht="14.25" x14ac:dyDescent="0.2">
      <c r="A18" s="212" t="str">
        <f>'Customs raw'!B18</f>
        <v>220421</v>
      </c>
      <c r="B18" s="219">
        <f t="shared" si="0"/>
        <v>22.04</v>
      </c>
      <c r="C18" s="220" t="str">
        <f>VLOOKUP(B18,'HS Heading Index'!$A$7:$B$29,2,FALSE)</f>
        <v>Wine of fresh grapes, including fortified wines; grape must other than that of heading 20.09.</v>
      </c>
      <c r="D18" s="220" t="s">
        <v>28</v>
      </c>
      <c r="E18" s="212" t="str">
        <f>'Customs raw'!C18</f>
        <v>00</v>
      </c>
      <c r="F18" s="221" t="str">
        <f>'Customs raw'!E18</f>
        <v>In containers holding 2 l or less</v>
      </c>
      <c r="G18" s="78" t="s">
        <v>19</v>
      </c>
      <c r="H18" s="43" t="s">
        <v>210</v>
      </c>
      <c r="I18" s="78" t="str">
        <f>CONCATENATE(Table6[[#This Row],[HS6_COD]],Table6[[#This Row],[HS8]],Table6[[#This Row],[HS10]])</f>
        <v>2204210000</v>
      </c>
      <c r="J18" s="17" t="s">
        <v>689</v>
      </c>
      <c r="K18" s="164" t="s">
        <v>209</v>
      </c>
      <c r="L18" s="30" t="str">
        <f>'Customs raw'!F18</f>
        <v>LTR</v>
      </c>
      <c r="M18" s="42">
        <v>100</v>
      </c>
      <c r="N18" s="42">
        <v>12.5</v>
      </c>
      <c r="O18" s="42"/>
      <c r="P18" s="42"/>
      <c r="Q18" s="42">
        <v>100</v>
      </c>
      <c r="R18" s="45">
        <f>R16*Assumptions!B161</f>
        <v>60709.925999999999</v>
      </c>
      <c r="S18" s="226">
        <f>'Customs raw'!L18</f>
        <v>3161</v>
      </c>
      <c r="T18" s="227"/>
      <c r="U18" s="217">
        <f>'Customs raw'!M18</f>
        <v>42970.04</v>
      </c>
      <c r="V18" s="214"/>
      <c r="W18" s="226">
        <f>Table6[[#This Row],[Quantity (kg)2]]/1000</f>
        <v>3.161</v>
      </c>
    </row>
    <row r="19" spans="1:23" ht="14.25" x14ac:dyDescent="0.2">
      <c r="A19" s="212" t="str">
        <f>'Customs raw'!B19</f>
        <v>220429</v>
      </c>
      <c r="B19" s="222">
        <f t="shared" si="0"/>
        <v>22.04</v>
      </c>
      <c r="C19" s="214" t="str">
        <f>VLOOKUP(B19,'HS Heading Index'!$A$7:$B$29,2,FALSE)</f>
        <v>Wine of fresh grapes, including fortified wines; grape must other than that of heading 20.09.</v>
      </c>
      <c r="D19" s="223" t="s">
        <v>30</v>
      </c>
      <c r="E19" s="212" t="str">
        <f>'Customs raw'!C19</f>
        <v>00</v>
      </c>
      <c r="F19" s="224" t="str">
        <f>'Customs raw'!E19</f>
        <v>Other</v>
      </c>
      <c r="G19" s="79" t="s">
        <v>19</v>
      </c>
      <c r="H19" s="35"/>
      <c r="I19" s="79" t="str">
        <f>CONCATENATE(Table6[[#This Row],[HS6_COD]],Table6[[#This Row],[HS8]],Table6[[#This Row],[HS10]])</f>
        <v>2204290000</v>
      </c>
      <c r="J19" s="17" t="s">
        <v>689</v>
      </c>
      <c r="K19" s="164" t="s">
        <v>209</v>
      </c>
      <c r="L19" s="30" t="str">
        <f>'Customs raw'!F19</f>
        <v>LTR</v>
      </c>
      <c r="M19" s="35">
        <v>50</v>
      </c>
      <c r="N19" s="35">
        <v>12.5</v>
      </c>
      <c r="O19" s="35"/>
      <c r="P19" s="35">
        <v>50</v>
      </c>
      <c r="Q19" s="35">
        <v>50</v>
      </c>
      <c r="R19" s="45">
        <f>VLOOKUP(Table6[[#This Row],[HS Concatenate]],'Customs raw'!$A$11:$N$305,12,FALSE)</f>
        <v>450</v>
      </c>
      <c r="S19" s="226">
        <f>'Customs raw'!L19</f>
        <v>450</v>
      </c>
      <c r="T19" s="228">
        <v>42604.87</v>
      </c>
      <c r="U19" s="217">
        <f>'Customs raw'!M19</f>
        <v>3879.49</v>
      </c>
      <c r="V19" s="223">
        <v>680</v>
      </c>
      <c r="W19" s="226">
        <f>Table6[[#This Row],[Quantity (kg)2]]/1000</f>
        <v>0.45</v>
      </c>
    </row>
    <row r="20" spans="1:23" ht="14.25" x14ac:dyDescent="0.2">
      <c r="A20" s="212" t="str">
        <f>'Customs raw'!B20</f>
        <v>220430</v>
      </c>
      <c r="B20" s="213">
        <f t="shared" si="0"/>
        <v>22.04</v>
      </c>
      <c r="C20" s="214" t="str">
        <f>VLOOKUP(B20,'HS Heading Index'!$A$7:$B$29,2,FALSE)</f>
        <v>Wine of fresh grapes, including fortified wines; grape must other than that of heading 20.09.</v>
      </c>
      <c r="D20" s="214" t="s">
        <v>32</v>
      </c>
      <c r="E20" s="212" t="str">
        <f>'Customs raw'!C20</f>
        <v>00</v>
      </c>
      <c r="F20" s="215" t="str">
        <f>'Customs raw'!E20</f>
        <v>Other grape must</v>
      </c>
      <c r="G20" s="76" t="s">
        <v>19</v>
      </c>
      <c r="H20" s="30"/>
      <c r="I20" s="76" t="str">
        <f>CONCATENATE(Table6[[#This Row],[HS6_COD]],Table6[[#This Row],[HS8]],Table6[[#This Row],[HS10]])</f>
        <v>2204300000</v>
      </c>
      <c r="J20" s="17" t="s">
        <v>552</v>
      </c>
      <c r="K20" s="164" t="s">
        <v>209</v>
      </c>
      <c r="L20" s="30" t="str">
        <f>'Customs raw'!F20</f>
        <v>LTR</v>
      </c>
      <c r="M20" s="30">
        <v>50</v>
      </c>
      <c r="N20" s="30">
        <v>12.5</v>
      </c>
      <c r="O20" s="30"/>
      <c r="P20" s="30">
        <v>50</v>
      </c>
      <c r="Q20" s="30">
        <v>50</v>
      </c>
      <c r="R20" s="45">
        <f>VLOOKUP(Table6[[#This Row],[HS Concatenate]],'Customs raw'!$A$11:$N$305,12,FALSE)</f>
        <v>4241</v>
      </c>
      <c r="S20" s="226">
        <f>'Customs raw'!L20</f>
        <v>4241</v>
      </c>
      <c r="T20" s="227">
        <v>42970.04</v>
      </c>
      <c r="U20" s="217">
        <f>'Customs raw'!M20</f>
        <v>36268.339999999997</v>
      </c>
      <c r="V20" s="214">
        <v>130</v>
      </c>
      <c r="W20" s="226">
        <f>Table6[[#This Row],[Quantity (kg)2]]/1000</f>
        <v>4.2409999999999997</v>
      </c>
    </row>
    <row r="21" spans="1:23" ht="14.25" x14ac:dyDescent="0.2">
      <c r="A21" s="212" t="str">
        <f>'Customs raw'!B21</f>
        <v>220600</v>
      </c>
      <c r="B21" s="213">
        <f t="shared" si="0"/>
        <v>22.06</v>
      </c>
      <c r="C21" s="214" t="str">
        <f>VLOOKUP(B21,'HS Heading Index'!$A$7:$B$29,2,FALSE)</f>
        <v>Other fermented beverages (for example, cider, perry, mead and saké); mixtures of fermented beverages and mixtures of fermented beverages and non-alcoholic beverages, not elsewhere specified or included.</v>
      </c>
      <c r="D21" s="214" t="s">
        <v>23</v>
      </c>
      <c r="E21" s="212" t="str">
        <f>'Customs raw'!C21</f>
        <v>10</v>
      </c>
      <c r="F21" s="215" t="str">
        <f>'Customs raw'!E21</f>
        <v>Ginger beer and herb beer</v>
      </c>
      <c r="G21" s="76" t="s">
        <v>19</v>
      </c>
      <c r="H21" s="30"/>
      <c r="I21" s="76" t="str">
        <f>CONCATENATE(Table6[[#This Row],[HS6_COD]],Table6[[#This Row],[HS8]],Table6[[#This Row],[HS10]])</f>
        <v>2206001000</v>
      </c>
      <c r="J21" s="17" t="s">
        <v>552</v>
      </c>
      <c r="K21" s="164" t="s">
        <v>209</v>
      </c>
      <c r="L21" s="30" t="str">
        <f>'Customs raw'!F21</f>
        <v>LTR</v>
      </c>
      <c r="M21" s="30">
        <v>50</v>
      </c>
      <c r="N21" s="30">
        <v>12.5</v>
      </c>
      <c r="O21" s="30"/>
      <c r="P21" s="30">
        <v>50</v>
      </c>
      <c r="Q21" s="30">
        <v>50</v>
      </c>
      <c r="R21" s="45">
        <f>VLOOKUP(Table6[[#This Row],[HS Concatenate]],'Customs raw'!$A$11:$N$305,12,FALSE)</f>
        <v>141</v>
      </c>
      <c r="S21" s="226">
        <f>'Customs raw'!L21</f>
        <v>141</v>
      </c>
      <c r="T21" s="227">
        <v>3879.49</v>
      </c>
      <c r="U21" s="217">
        <f>'Customs raw'!M21</f>
        <v>6299.7</v>
      </c>
      <c r="V21" s="214">
        <v>176</v>
      </c>
      <c r="W21" s="226">
        <f>Table6[[#This Row],[Quantity (kg)2]]/1000</f>
        <v>0.14099999999999999</v>
      </c>
    </row>
    <row r="22" spans="1:23" ht="14.25" x14ac:dyDescent="0.2">
      <c r="A22" s="212" t="str">
        <f>'Customs raw'!B22</f>
        <v>220830</v>
      </c>
      <c r="B22" s="213">
        <f t="shared" si="0"/>
        <v>22.08</v>
      </c>
      <c r="C22" s="214" t="str">
        <f>VLOOKUP(B22,'HS Heading Index'!$A$7:$B$29,2,FALSE)</f>
        <v>Undenatured ethyl alcohol of an alcoholic strength by volume of less than 80% vol; spirits, liqueurs and other spirituous beverages.</v>
      </c>
      <c r="D22" s="214" t="s">
        <v>35</v>
      </c>
      <c r="E22" s="212" t="str">
        <f>'Customs raw'!C22</f>
        <v>00</v>
      </c>
      <c r="F22" s="215" t="str">
        <f>'Customs raw'!E22</f>
        <v>Whiskies</v>
      </c>
      <c r="G22" s="76" t="s">
        <v>19</v>
      </c>
      <c r="H22" s="30"/>
      <c r="I22" s="76" t="str">
        <f>CONCATENATE(Table6[[#This Row],[HS6_COD]],Table6[[#This Row],[HS8]],Table6[[#This Row],[HS10]])</f>
        <v>2208300000</v>
      </c>
      <c r="J22" s="17" t="s">
        <v>552</v>
      </c>
      <c r="K22" s="164" t="s">
        <v>209</v>
      </c>
      <c r="L22" s="30" t="str">
        <f>'Customs raw'!F22</f>
        <v>LTR</v>
      </c>
      <c r="M22" s="30">
        <v>50</v>
      </c>
      <c r="N22" s="30">
        <v>12.5</v>
      </c>
      <c r="O22" s="30"/>
      <c r="P22" s="30">
        <v>50</v>
      </c>
      <c r="Q22" s="30">
        <v>50</v>
      </c>
      <c r="R22" s="45">
        <f>VLOOKUP(Table6[[#This Row],[HS Concatenate]],'Customs raw'!$A$11:$N$305,12,FALSE)</f>
        <v>1201</v>
      </c>
      <c r="S22" s="226">
        <f>'Customs raw'!L22</f>
        <v>1201</v>
      </c>
      <c r="T22" s="214">
        <v>36268.339999999997</v>
      </c>
      <c r="U22" s="217">
        <f>'Customs raw'!M22</f>
        <v>7869.63</v>
      </c>
      <c r="V22" s="214">
        <v>704</v>
      </c>
      <c r="W22" s="226">
        <f>Table6[[#This Row],[Quantity (kg)2]]/1000</f>
        <v>1.2010000000000001</v>
      </c>
    </row>
    <row r="23" spans="1:23" ht="25.5" x14ac:dyDescent="0.2">
      <c r="A23" s="212" t="str">
        <f>'Customs raw'!B23</f>
        <v>220840</v>
      </c>
      <c r="B23" s="213">
        <f t="shared" si="0"/>
        <v>22.08</v>
      </c>
      <c r="C23" s="214" t="str">
        <f>VLOOKUP(B23,'HS Heading Index'!$A$7:$B$29,2,FALSE)</f>
        <v>Undenatured ethyl alcohol of an alcoholic strength by volume of less than 80% vol; spirits, liqueurs and other spirituous beverages.</v>
      </c>
      <c r="D23" s="214" t="s">
        <v>38</v>
      </c>
      <c r="E23" s="212" t="str">
        <f>'Customs raw'!C23</f>
        <v>00</v>
      </c>
      <c r="F23" s="215" t="str">
        <f>'Customs raw'!E23</f>
        <v>Rum and other spirits obtained by distilling fermented sugar-cane products</v>
      </c>
      <c r="G23" s="76" t="s">
        <v>19</v>
      </c>
      <c r="H23" s="30"/>
      <c r="I23" s="76" t="str">
        <f>CONCATENATE(Table6[[#This Row],[HS6_COD]],Table6[[#This Row],[HS8]],Table6[[#This Row],[HS10]])</f>
        <v>2208400000</v>
      </c>
      <c r="J23" s="17" t="s">
        <v>552</v>
      </c>
      <c r="K23" s="164" t="s">
        <v>209</v>
      </c>
      <c r="L23" s="30" t="str">
        <f>'Customs raw'!F23</f>
        <v>LTR</v>
      </c>
      <c r="M23" s="30">
        <v>50</v>
      </c>
      <c r="N23" s="30">
        <v>12.5</v>
      </c>
      <c r="O23" s="30"/>
      <c r="P23" s="30">
        <v>50</v>
      </c>
      <c r="Q23" s="30">
        <v>50</v>
      </c>
      <c r="R23" s="45">
        <f>VLOOKUP(Table6[[#This Row],[HS Concatenate]],'Customs raw'!$A$11:$N$305,12,FALSE)</f>
        <v>821</v>
      </c>
      <c r="S23" s="226">
        <f>'Customs raw'!L23</f>
        <v>821</v>
      </c>
      <c r="T23" s="214">
        <v>6299.7</v>
      </c>
      <c r="U23" s="217">
        <f>'Customs raw'!M23</f>
        <v>16942.36</v>
      </c>
      <c r="V23" s="214">
        <v>732</v>
      </c>
      <c r="W23" s="226">
        <f>Table6[[#This Row],[Quantity (kg)2]]/1000</f>
        <v>0.82099999999999995</v>
      </c>
    </row>
    <row r="24" spans="1:23" ht="14.25" x14ac:dyDescent="0.2">
      <c r="A24" s="212" t="str">
        <f>'Customs raw'!B24</f>
        <v>220850</v>
      </c>
      <c r="B24" s="213">
        <f t="shared" si="0"/>
        <v>22.08</v>
      </c>
      <c r="C24" s="214" t="str">
        <f>VLOOKUP(B24,'HS Heading Index'!$A$7:$B$29,2,FALSE)</f>
        <v>Undenatured ethyl alcohol of an alcoholic strength by volume of less than 80% vol; spirits, liqueurs and other spirituous beverages.</v>
      </c>
      <c r="D24" s="214" t="s">
        <v>40</v>
      </c>
      <c r="E24" s="212" t="str">
        <f>'Customs raw'!C24</f>
        <v>00</v>
      </c>
      <c r="F24" s="215" t="str">
        <f>'Customs raw'!E24</f>
        <v>Gin and Geneva</v>
      </c>
      <c r="G24" s="76" t="s">
        <v>19</v>
      </c>
      <c r="H24" s="30"/>
      <c r="I24" s="76" t="str">
        <f>CONCATENATE(Table6[[#This Row],[HS6_COD]],Table6[[#This Row],[HS8]],Table6[[#This Row],[HS10]])</f>
        <v>2208500000</v>
      </c>
      <c r="J24" s="17" t="s">
        <v>552</v>
      </c>
      <c r="K24" s="164" t="s">
        <v>209</v>
      </c>
      <c r="L24" s="30" t="str">
        <f>'Customs raw'!F24</f>
        <v>LTR</v>
      </c>
      <c r="M24" s="30">
        <v>200</v>
      </c>
      <c r="N24" s="30">
        <v>12.5</v>
      </c>
      <c r="O24" s="30"/>
      <c r="P24" s="30">
        <v>200</v>
      </c>
      <c r="Q24" s="30">
        <v>200</v>
      </c>
      <c r="R24" s="45">
        <f>VLOOKUP(Table6[[#This Row],[HS Concatenate]],'Customs raw'!$A$11:$N$305,12,FALSE)</f>
        <v>617</v>
      </c>
      <c r="S24" s="226">
        <f>'Customs raw'!L24</f>
        <v>617</v>
      </c>
      <c r="T24" s="214">
        <v>7869.63</v>
      </c>
      <c r="U24" s="217">
        <f>'Customs raw'!M24</f>
        <v>7484</v>
      </c>
      <c r="V24" s="214">
        <v>80</v>
      </c>
      <c r="W24" s="226">
        <f>Table6[[#This Row],[Quantity (kg)2]]/1000</f>
        <v>0.61699999999999999</v>
      </c>
    </row>
    <row r="25" spans="1:23" ht="14.25" x14ac:dyDescent="0.2">
      <c r="A25" s="212" t="str">
        <f>'Customs raw'!B25</f>
        <v>220860</v>
      </c>
      <c r="B25" s="213">
        <f t="shared" si="0"/>
        <v>22.08</v>
      </c>
      <c r="C25" s="214" t="str">
        <f>VLOOKUP(B25,'HS Heading Index'!$A$7:$B$29,2,FALSE)</f>
        <v>Undenatured ethyl alcohol of an alcoholic strength by volume of less than 80% vol; spirits, liqueurs and other spirituous beverages.</v>
      </c>
      <c r="D25" s="214" t="s">
        <v>42</v>
      </c>
      <c r="E25" s="212" t="str">
        <f>'Customs raw'!C25</f>
        <v>00</v>
      </c>
      <c r="F25" s="215" t="str">
        <f>'Customs raw'!E25</f>
        <v>Vodka</v>
      </c>
      <c r="G25" s="76" t="s">
        <v>19</v>
      </c>
      <c r="H25" s="30"/>
      <c r="I25" s="76" t="str">
        <f>CONCATENATE(Table6[[#This Row],[HS6_COD]],Table6[[#This Row],[HS8]],Table6[[#This Row],[HS10]])</f>
        <v>2208600000</v>
      </c>
      <c r="J25" s="17" t="s">
        <v>552</v>
      </c>
      <c r="K25" s="164" t="s">
        <v>209</v>
      </c>
      <c r="L25" s="30" t="str">
        <f>'Customs raw'!F25</f>
        <v>LTR</v>
      </c>
      <c r="M25" s="30">
        <v>200</v>
      </c>
      <c r="N25" s="30">
        <v>12.5</v>
      </c>
      <c r="O25" s="30"/>
      <c r="P25" s="30">
        <v>200</v>
      </c>
      <c r="Q25" s="30">
        <v>200</v>
      </c>
      <c r="R25" s="45">
        <f>VLOOKUP(Table6[[#This Row],[HS Concatenate]],'Customs raw'!$A$11:$N$305,12,FALSE)</f>
        <v>21</v>
      </c>
      <c r="S25" s="226">
        <f>'Customs raw'!L25</f>
        <v>21</v>
      </c>
      <c r="T25" s="214">
        <v>16942.36</v>
      </c>
      <c r="U25" s="217">
        <f>'Customs raw'!M25</f>
        <v>1258.18</v>
      </c>
      <c r="V25" s="214">
        <v>376</v>
      </c>
      <c r="W25" s="226">
        <f>Table6[[#This Row],[Quantity (kg)2]]/1000</f>
        <v>2.1000000000000001E-2</v>
      </c>
    </row>
    <row r="26" spans="1:23" ht="14.25" x14ac:dyDescent="0.2">
      <c r="A26" s="212" t="str">
        <f>'Customs raw'!B26</f>
        <v>220870</v>
      </c>
      <c r="B26" s="213">
        <f t="shared" si="0"/>
        <v>22.08</v>
      </c>
      <c r="C26" s="214" t="str">
        <f>VLOOKUP(B26,'HS Heading Index'!$A$7:$B$29,2,FALSE)</f>
        <v>Undenatured ethyl alcohol of an alcoholic strength by volume of less than 80% vol; spirits, liqueurs and other spirituous beverages.</v>
      </c>
      <c r="D26" s="214" t="s">
        <v>44</v>
      </c>
      <c r="E26" s="212" t="str">
        <f>'Customs raw'!C26</f>
        <v>10</v>
      </c>
      <c r="F26" s="215" t="str">
        <f>'Customs raw'!E26</f>
        <v>Liqueurs</v>
      </c>
      <c r="G26" s="76" t="s">
        <v>19</v>
      </c>
      <c r="H26" s="30"/>
      <c r="I26" s="76" t="str">
        <f>CONCATENATE(Table6[[#This Row],[HS6_COD]],Table6[[#This Row],[HS8]],Table6[[#This Row],[HS10]])</f>
        <v>2208701000</v>
      </c>
      <c r="J26" s="17" t="s">
        <v>552</v>
      </c>
      <c r="K26" s="164" t="s">
        <v>209</v>
      </c>
      <c r="L26" s="30" t="str">
        <f>'Customs raw'!F26</f>
        <v>LTR</v>
      </c>
      <c r="M26" s="30">
        <v>200</v>
      </c>
      <c r="N26" s="30">
        <v>12.5</v>
      </c>
      <c r="O26" s="30"/>
      <c r="P26" s="30">
        <v>200</v>
      </c>
      <c r="Q26" s="30">
        <v>200</v>
      </c>
      <c r="R26" s="45">
        <f>VLOOKUP(Table6[[#This Row],[HS Concatenate]],'Customs raw'!$A$11:$N$305,12,FALSE)</f>
        <v>16</v>
      </c>
      <c r="S26" s="226">
        <f>'Customs raw'!L26</f>
        <v>16</v>
      </c>
      <c r="T26" s="214">
        <v>7484</v>
      </c>
      <c r="U26" s="217">
        <f>'Customs raw'!M26</f>
        <v>6505.15</v>
      </c>
      <c r="V26" s="214">
        <v>2131</v>
      </c>
      <c r="W26" s="226">
        <f>Table6[[#This Row],[Quantity (kg)2]]/1000</f>
        <v>1.6E-2</v>
      </c>
    </row>
    <row r="27" spans="1:23" ht="25.5" x14ac:dyDescent="0.2">
      <c r="A27" s="212">
        <f>'Customs raw'!B27</f>
        <v>220890</v>
      </c>
      <c r="B27" s="213">
        <f t="shared" si="0"/>
        <v>22.08</v>
      </c>
      <c r="C27" s="214" t="str">
        <f>VLOOKUP(B27,'HS Heading Index'!$A$7:$B$29,2,FALSE)</f>
        <v>Undenatured ethyl alcohol of an alcoholic strength by volume of less than 80% vol; spirits, liqueurs and other spirituous beverages.</v>
      </c>
      <c r="D27" s="214" t="s">
        <v>46</v>
      </c>
      <c r="E27" s="212" t="str">
        <f>'Customs raw'!C27</f>
        <v>00</v>
      </c>
      <c r="F27" s="215" t="str">
        <f>'Customs raw'!E27</f>
        <v>Mixed drinks with spirits obtained by distilling grape wine or grape marc, not exceeding 10% by volume of alcohol</v>
      </c>
      <c r="G27" s="76" t="s">
        <v>19</v>
      </c>
      <c r="H27" s="30"/>
      <c r="I27" s="76" t="str">
        <f>CONCATENATE(Table6[[#This Row],[HS6_COD]],Table6[[#This Row],[HS8]],Table6[[#This Row],[HS10]])</f>
        <v>2208900000</v>
      </c>
      <c r="J27" s="17" t="s">
        <v>552</v>
      </c>
      <c r="K27" s="164" t="s">
        <v>209</v>
      </c>
      <c r="L27" s="30" t="str">
        <f>'Customs raw'!F27</f>
        <v>LTR</v>
      </c>
      <c r="M27" s="30">
        <v>200</v>
      </c>
      <c r="N27" s="30">
        <v>12.5</v>
      </c>
      <c r="O27" s="30"/>
      <c r="P27" s="30">
        <v>200</v>
      </c>
      <c r="Q27" s="30">
        <v>200</v>
      </c>
      <c r="R27" s="45" t="e">
        <f>VLOOKUP(Table6[[#This Row],[HS Concatenate]],'Customs raw'!$A$11:$N$305,12,FALSE)</f>
        <v>#N/A</v>
      </c>
      <c r="S27" s="226">
        <f>'Customs raw'!L27</f>
        <v>1659</v>
      </c>
      <c r="T27" s="214">
        <v>1258.18</v>
      </c>
      <c r="U27" s="217">
        <f>'Customs raw'!M27</f>
        <v>34160.35</v>
      </c>
      <c r="V27" s="214">
        <v>200</v>
      </c>
      <c r="W27" s="226">
        <f>Table6[[#This Row],[Quantity (kg)2]]/1000</f>
        <v>1.659</v>
      </c>
    </row>
    <row r="28" spans="1:23" ht="25.5" x14ac:dyDescent="0.2">
      <c r="A28" s="212" t="str">
        <f>'Customs raw'!B28</f>
        <v>220890</v>
      </c>
      <c r="B28" s="213">
        <f t="shared" si="0"/>
        <v>22.08</v>
      </c>
      <c r="C28" s="214" t="str">
        <f>VLOOKUP(B28,'HS Heading Index'!$A$7:$B$29,2,FALSE)</f>
        <v>Undenatured ethyl alcohol of an alcoholic strength by volume of less than 80% vol; spirits, liqueurs and other spirituous beverages.</v>
      </c>
      <c r="D28" s="214" t="s">
        <v>48</v>
      </c>
      <c r="E28" s="212" t="str">
        <f>'Customs raw'!C28</f>
        <v>00</v>
      </c>
      <c r="F28" s="215" t="str">
        <f>'Customs raw'!E28</f>
        <v>Mixed drinks with whiskies, not exceeding 10% by volume of alcohol</v>
      </c>
      <c r="G28" s="76" t="s">
        <v>19</v>
      </c>
      <c r="H28" s="30"/>
      <c r="I28" s="76" t="str">
        <f>CONCATENATE(Table6[[#This Row],[HS6_COD]],Table6[[#This Row],[HS8]],Table6[[#This Row],[HS10]])</f>
        <v>2208900000</v>
      </c>
      <c r="J28" s="17" t="s">
        <v>552</v>
      </c>
      <c r="K28" s="164" t="s">
        <v>209</v>
      </c>
      <c r="L28" s="30" t="str">
        <f>'Customs raw'!F28</f>
        <v>LTR</v>
      </c>
      <c r="M28" s="30">
        <v>200</v>
      </c>
      <c r="N28" s="30">
        <v>12.5</v>
      </c>
      <c r="O28" s="30"/>
      <c r="P28" s="30">
        <v>200</v>
      </c>
      <c r="Q28" s="30">
        <v>200</v>
      </c>
      <c r="R28" s="45" t="e">
        <f>VLOOKUP(Table6[[#This Row],[HS Concatenate]],'Customs raw'!$A$11:$N$305,12,FALSE)</f>
        <v>#N/A</v>
      </c>
      <c r="S28" s="226">
        <f>'Customs raw'!L28</f>
        <v>4057</v>
      </c>
      <c r="T28" s="214">
        <v>6505.15</v>
      </c>
      <c r="U28" s="217">
        <f>'Customs raw'!M28</f>
        <v>27668.33</v>
      </c>
      <c r="V28" s="214">
        <v>100</v>
      </c>
      <c r="W28" s="226">
        <f>Table6[[#This Row],[Quantity (kg)2]]/1000</f>
        <v>4.0570000000000004</v>
      </c>
    </row>
    <row r="29" spans="1:23" ht="14.25" x14ac:dyDescent="0.2">
      <c r="A29" s="212" t="str">
        <f>'Customs raw'!B29</f>
        <v>220890</v>
      </c>
      <c r="B29" s="213">
        <f t="shared" si="0"/>
        <v>22.08</v>
      </c>
      <c r="C29" s="214" t="str">
        <f>VLOOKUP(B29,'HS Heading Index'!$A$7:$B$29,2,FALSE)</f>
        <v>Undenatured ethyl alcohol of an alcoholic strength by volume of less than 80% vol; spirits, liqueurs and other spirituous beverages.</v>
      </c>
      <c r="D29" s="214" t="s">
        <v>23</v>
      </c>
      <c r="E29" s="212" t="str">
        <f>'Customs raw'!C29</f>
        <v>00</v>
      </c>
      <c r="F29" s="215" t="str">
        <f>'Customs raw'!E29</f>
        <v>Other</v>
      </c>
      <c r="G29" s="76" t="s">
        <v>49</v>
      </c>
      <c r="H29" s="30" t="s">
        <v>50</v>
      </c>
      <c r="I29" s="76" t="str">
        <f>CONCATENATE(Table6[[#This Row],[HS6_COD]],Table6[[#This Row],[HS8]],Table6[[#This Row],[HS10]])</f>
        <v>2208900020</v>
      </c>
      <c r="J29" s="17" t="s">
        <v>552</v>
      </c>
      <c r="K29" s="164" t="s">
        <v>209</v>
      </c>
      <c r="L29" s="30" t="str">
        <f>'Customs raw'!F29</f>
        <v>LTR</v>
      </c>
      <c r="M29" s="30">
        <v>100</v>
      </c>
      <c r="N29" s="30">
        <v>12.5</v>
      </c>
      <c r="O29" s="30"/>
      <c r="P29" s="30">
        <v>100</v>
      </c>
      <c r="Q29" s="30">
        <v>100</v>
      </c>
      <c r="R29" s="45">
        <f>VLOOKUP(Table6[[#This Row],[HS Concatenate]],'Customs raw'!$A$11:$N$305,12,FALSE)</f>
        <v>1659</v>
      </c>
      <c r="S29" s="226">
        <f>'Customs raw'!L29</f>
        <v>9561</v>
      </c>
      <c r="T29" s="214">
        <v>34160.35</v>
      </c>
      <c r="U29" s="217">
        <f>'Customs raw'!M29</f>
        <v>45365.99</v>
      </c>
      <c r="V29" s="214">
        <v>277</v>
      </c>
      <c r="W29" s="226">
        <f>Table6[[#This Row],[Quantity (kg)2]]/1000</f>
        <v>9.5609999999999999</v>
      </c>
    </row>
    <row r="30" spans="1:23" ht="14.25" x14ac:dyDescent="0.2">
      <c r="A30" s="212" t="str">
        <f>'Customs raw'!B30</f>
        <v>220900</v>
      </c>
      <c r="B30" s="213">
        <f t="shared" si="0"/>
        <v>22.09</v>
      </c>
      <c r="C30" s="214" t="str">
        <f>VLOOKUP(B30,'HS Heading Index'!$A$7:$B$29,2,FALSE)</f>
        <v>Vinegar and substitutes for vinegar obtained from acetic acid.</v>
      </c>
      <c r="D30" s="214" t="s">
        <v>23</v>
      </c>
      <c r="E30" s="212" t="str">
        <f>'Customs raw'!C30</f>
        <v>00</v>
      </c>
      <c r="F30" s="215" t="str">
        <f>'Customs raw'!E30</f>
        <v>Vinegar and substitutes for vinegar obtained from acetic acid.</v>
      </c>
      <c r="G30" s="76" t="s">
        <v>52</v>
      </c>
      <c r="H30" s="30" t="s">
        <v>53</v>
      </c>
      <c r="I30" s="76" t="str">
        <f>CONCATENATE(Table6[[#This Row],[HS6_COD]],Table6[[#This Row],[HS8]],Table6[[#This Row],[HS10]])</f>
        <v>2209000030</v>
      </c>
      <c r="J30" s="17" t="s">
        <v>480</v>
      </c>
      <c r="K30" s="137"/>
      <c r="L30" s="30" t="str">
        <f>'Customs raw'!F30</f>
        <v>LTR</v>
      </c>
      <c r="M30" s="30">
        <v>100</v>
      </c>
      <c r="N30" s="30">
        <v>12.5</v>
      </c>
      <c r="O30" s="30"/>
      <c r="P30" s="30">
        <v>100</v>
      </c>
      <c r="Q30" s="30">
        <v>100</v>
      </c>
      <c r="R30" s="45" t="e">
        <f>VLOOKUP(Table6[[#This Row],[HS Concatenate]],'Customs raw'!$A$11:$N$305,12,FALSE)</f>
        <v>#N/A</v>
      </c>
      <c r="S30" s="226">
        <f>'Customs raw'!L30</f>
        <v>760.71</v>
      </c>
      <c r="T30" s="214">
        <v>27668.33</v>
      </c>
      <c r="U30" s="217">
        <f>'Customs raw'!M30</f>
        <v>1428.88</v>
      </c>
      <c r="V30" s="214">
        <v>216</v>
      </c>
      <c r="W30" s="226">
        <f>Table6[[#This Row],[Quantity (kg)2]]/1000</f>
        <v>0.76071</v>
      </c>
    </row>
    <row r="31" spans="1:23" ht="14.25" x14ac:dyDescent="0.2">
      <c r="A31" s="212" t="str">
        <f>'Customs raw'!B31</f>
        <v>391510</v>
      </c>
      <c r="B31" s="213">
        <f t="shared" si="0"/>
        <v>39.15</v>
      </c>
      <c r="C31" s="214" t="str">
        <f>VLOOKUP(B31,'HS Heading Index'!$A$7:$B$29,2,FALSE)</f>
        <v>Waste, parings and scrap, of plastics.</v>
      </c>
      <c r="D31" s="214" t="s">
        <v>23</v>
      </c>
      <c r="E31" s="212" t="str">
        <f>'Customs raw'!C31</f>
        <v>00</v>
      </c>
      <c r="F31" s="215" t="str">
        <f>'Customs raw'!E31</f>
        <v>Of polymers of ethylene</v>
      </c>
      <c r="G31" s="76" t="s">
        <v>54</v>
      </c>
      <c r="H31" s="36" t="s">
        <v>23</v>
      </c>
      <c r="I31" s="76" t="str">
        <f>CONCATENATE(Table6[[#This Row],[HS6_COD]],Table6[[#This Row],[HS8]],Table6[[#This Row],[HS10]])</f>
        <v>3915100090</v>
      </c>
      <c r="J31" s="17" t="s">
        <v>480</v>
      </c>
      <c r="K31" s="17"/>
      <c r="L31" s="30" t="str">
        <f>'Customs raw'!F31</f>
        <v>KGM</v>
      </c>
      <c r="M31" s="36">
        <v>200</v>
      </c>
      <c r="N31" s="36">
        <v>12.5</v>
      </c>
      <c r="O31" s="36"/>
      <c r="P31" s="36">
        <v>200</v>
      </c>
      <c r="Q31" s="36">
        <v>200</v>
      </c>
      <c r="R31" s="47" t="e">
        <f>VLOOKUP(Table6[[#This Row],[HS Concatenate]],'Customs raw'!$A$11:$N$305,12,FALSE)</f>
        <v>#N/A</v>
      </c>
      <c r="S31" s="226">
        <f>'Customs raw'!L31</f>
        <v>0</v>
      </c>
      <c r="T31" s="214">
        <v>45365.99</v>
      </c>
      <c r="U31" s="217">
        <f>'Customs raw'!M31</f>
        <v>0</v>
      </c>
      <c r="V31" s="214">
        <v>4152</v>
      </c>
      <c r="W31" s="226">
        <f>Table6[[#This Row],[Quantity (kg)2]]/1000</f>
        <v>0</v>
      </c>
    </row>
    <row r="32" spans="1:23" ht="14.25" x14ac:dyDescent="0.2">
      <c r="A32" s="212" t="str">
        <f>'Customs raw'!B32</f>
        <v>391520</v>
      </c>
      <c r="B32" s="213">
        <f t="shared" si="0"/>
        <v>39.15</v>
      </c>
      <c r="C32" s="214" t="str">
        <f>VLOOKUP(B32,'HS Heading Index'!$A$7:$B$29,2,FALSE)</f>
        <v>Waste, parings and scrap, of plastics.</v>
      </c>
      <c r="D32" s="214" t="s">
        <v>56</v>
      </c>
      <c r="E32" s="212" t="str">
        <f>'Customs raw'!C32</f>
        <v>00</v>
      </c>
      <c r="F32" s="215" t="str">
        <f>'Customs raw'!E32</f>
        <v>Of polymers of styrene</v>
      </c>
      <c r="G32" s="76" t="s">
        <v>19</v>
      </c>
      <c r="H32" s="36"/>
      <c r="I32" s="76" t="str">
        <f>CONCATENATE(Table6[[#This Row],[HS6_COD]],Table6[[#This Row],[HS8]],Table6[[#This Row],[HS10]])</f>
        <v>3915200000</v>
      </c>
      <c r="J32" s="17" t="s">
        <v>480</v>
      </c>
      <c r="K32" s="17"/>
      <c r="L32" s="30" t="str">
        <f>'Customs raw'!F32</f>
        <v>KGM</v>
      </c>
      <c r="M32" s="36"/>
      <c r="N32" s="36">
        <v>12.5</v>
      </c>
      <c r="O32" s="36"/>
      <c r="P32" s="36"/>
      <c r="Q32" s="36"/>
      <c r="R32" s="47">
        <f>VLOOKUP(Table6[[#This Row],[HS Concatenate]],'Customs raw'!$A$11:$N$305,12,FALSE)</f>
        <v>0</v>
      </c>
      <c r="S32" s="226">
        <f>'Customs raw'!L32</f>
        <v>0</v>
      </c>
      <c r="T32" s="214">
        <v>1428.88</v>
      </c>
      <c r="U32" s="217">
        <f>'Customs raw'!M32</f>
        <v>0</v>
      </c>
      <c r="V32" s="214">
        <v>576</v>
      </c>
      <c r="W32" s="226">
        <f>Table6[[#This Row],[Quantity (kg)2]]/1000</f>
        <v>0</v>
      </c>
    </row>
    <row r="33" spans="1:23" ht="14.25" x14ac:dyDescent="0.2">
      <c r="A33" s="212" t="str">
        <f>'Customs raw'!B33</f>
        <v>391530</v>
      </c>
      <c r="B33" s="213">
        <f t="shared" si="0"/>
        <v>39.15</v>
      </c>
      <c r="C33" s="214" t="str">
        <f>VLOOKUP(B33,'HS Heading Index'!$A$7:$B$29,2,FALSE)</f>
        <v>Waste, parings and scrap, of plastics.</v>
      </c>
      <c r="D33" s="214" t="s">
        <v>58</v>
      </c>
      <c r="E33" s="212" t="str">
        <f>'Customs raw'!C33</f>
        <v>00</v>
      </c>
      <c r="F33" s="215" t="str">
        <f>'Customs raw'!E33</f>
        <v>Of polymers of vinyl chloride</v>
      </c>
      <c r="G33" s="76" t="s">
        <v>19</v>
      </c>
      <c r="H33" s="36"/>
      <c r="I33" s="76" t="str">
        <f>CONCATENATE(Table6[[#This Row],[HS6_COD]],Table6[[#This Row],[HS8]],Table6[[#This Row],[HS10]])</f>
        <v>3915300000</v>
      </c>
      <c r="J33" s="17" t="s">
        <v>553</v>
      </c>
      <c r="K33" s="17"/>
      <c r="L33" s="30" t="str">
        <f>'Customs raw'!F33</f>
        <v>KGM</v>
      </c>
      <c r="M33" s="36"/>
      <c r="N33" s="36">
        <v>12.5</v>
      </c>
      <c r="O33" s="36"/>
      <c r="P33" s="36"/>
      <c r="Q33" s="36"/>
      <c r="R33" s="47">
        <f>VLOOKUP(Table6[[#This Row],[HS Concatenate]],'Customs raw'!$A$11:$N$305,12,FALSE)</f>
        <v>0</v>
      </c>
      <c r="S33" s="226">
        <f>'Customs raw'!L33</f>
        <v>0</v>
      </c>
      <c r="T33" s="214"/>
      <c r="U33" s="217">
        <f>'Customs raw'!M33</f>
        <v>0</v>
      </c>
      <c r="V33" s="214"/>
      <c r="W33" s="226">
        <f>Table6[[#This Row],[Quantity (kg)2]]/1000</f>
        <v>0</v>
      </c>
    </row>
    <row r="34" spans="1:23" ht="14.25" x14ac:dyDescent="0.2">
      <c r="A34" s="212" t="str">
        <f>'Customs raw'!B34</f>
        <v>391590</v>
      </c>
      <c r="B34" s="213">
        <f t="shared" si="0"/>
        <v>39.15</v>
      </c>
      <c r="C34" s="214" t="str">
        <f>VLOOKUP(B34,'HS Heading Index'!$A$7:$B$29,2,FALSE)</f>
        <v>Waste, parings and scrap, of plastics.</v>
      </c>
      <c r="D34" s="214" t="s">
        <v>61</v>
      </c>
      <c r="E34" s="212" t="str">
        <f>'Customs raw'!C34</f>
        <v>00</v>
      </c>
      <c r="F34" s="215" t="str">
        <f>'Customs raw'!E34</f>
        <v>Of other plastics</v>
      </c>
      <c r="G34" s="76" t="s">
        <v>19</v>
      </c>
      <c r="H34" s="36"/>
      <c r="I34" s="76" t="str">
        <f>CONCATENATE(Table6[[#This Row],[HS6_COD]],Table6[[#This Row],[HS8]],Table6[[#This Row],[HS10]])</f>
        <v>3915900000</v>
      </c>
      <c r="J34" s="17" t="s">
        <v>553</v>
      </c>
      <c r="K34" s="17"/>
      <c r="L34" s="30" t="str">
        <f>'Customs raw'!F34</f>
        <v>KGM</v>
      </c>
      <c r="M34" s="36"/>
      <c r="N34" s="36">
        <v>12.5</v>
      </c>
      <c r="O34" s="36"/>
      <c r="P34" s="36"/>
      <c r="Q34" s="36"/>
      <c r="R34" s="47">
        <f>VLOOKUP(Table6[[#This Row],[HS Concatenate]],'Customs raw'!$A$11:$N$305,12,FALSE)</f>
        <v>0</v>
      </c>
      <c r="S34" s="226">
        <f>'Customs raw'!L34</f>
        <v>0</v>
      </c>
      <c r="T34" s="214"/>
      <c r="U34" s="217">
        <f>'Customs raw'!M34</f>
        <v>0</v>
      </c>
      <c r="V34" s="214"/>
      <c r="W34" s="226">
        <f>Table6[[#This Row],[Quantity (kg)2]]/1000</f>
        <v>0</v>
      </c>
    </row>
    <row r="35" spans="1:23" ht="14.25" x14ac:dyDescent="0.2">
      <c r="A35" s="212" t="str">
        <f>'Customs raw'!B35</f>
        <v>851711</v>
      </c>
      <c r="B35" s="213">
        <f t="shared" si="0"/>
        <v>85.17</v>
      </c>
      <c r="C35" s="214" t="str">
        <f>VLOOKUP(B35,'HS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35" s="214" t="s">
        <v>63</v>
      </c>
      <c r="E35" s="212" t="str">
        <f>'Customs raw'!C35</f>
        <v>00</v>
      </c>
      <c r="F35" s="215" t="str">
        <f>'Customs raw'!E35</f>
        <v>Line telephone sets with cordless handsets</v>
      </c>
      <c r="G35" s="76" t="s">
        <v>19</v>
      </c>
      <c r="H35" s="32"/>
      <c r="I35" s="76" t="str">
        <f>CONCATENATE(Table6[[#This Row],[HS6_COD]],Table6[[#This Row],[HS8]],Table6[[#This Row],[HS10]])</f>
        <v>8517110000</v>
      </c>
      <c r="J35" s="17" t="s">
        <v>553</v>
      </c>
      <c r="K35" s="17"/>
      <c r="L35" s="30" t="str">
        <f>'Customs raw'!F35</f>
        <v>NMB</v>
      </c>
      <c r="M35" s="32"/>
      <c r="N35" s="32">
        <v>12.5</v>
      </c>
      <c r="O35" s="32"/>
      <c r="P35" s="32"/>
      <c r="Q35" s="32"/>
      <c r="R35" s="48">
        <f>VLOOKUP(Table6[[#This Row],[HS Concatenate]],'Customs raw'!$A$11:$N$305,12,FALSE)</f>
        <v>45</v>
      </c>
      <c r="S35" s="226">
        <f>'Customs raw'!L35</f>
        <v>45</v>
      </c>
      <c r="T35" s="229"/>
      <c r="U35" s="217">
        <f>'Customs raw'!M35</f>
        <v>2966.88</v>
      </c>
      <c r="V35" s="229"/>
      <c r="W35" s="226">
        <f>Table6[[#This Row],[Quantity (kg)2]]/1000</f>
        <v>4.4999999999999998E-2</v>
      </c>
    </row>
    <row r="36" spans="1:23" ht="14.25" x14ac:dyDescent="0.2">
      <c r="A36" s="212">
        <f>'Customs raw'!B36</f>
        <v>851713</v>
      </c>
      <c r="B36" s="213">
        <f t="shared" si="0"/>
        <v>85.17</v>
      </c>
      <c r="C36" s="214" t="str">
        <f>VLOOKUP(B36,'HS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36" s="214" t="s">
        <v>65</v>
      </c>
      <c r="E36" s="212" t="str">
        <f>'Customs raw'!C36</f>
        <v>00</v>
      </c>
      <c r="F36" s="215" t="str">
        <f>'Customs raw'!E36</f>
        <v xml:space="preserve">Smartphones </v>
      </c>
      <c r="G36" s="76" t="s">
        <v>19</v>
      </c>
      <c r="H36" s="32"/>
      <c r="I36" s="76" t="str">
        <f>CONCATENATE(Table6[[#This Row],[HS6_COD]],Table6[[#This Row],[HS8]],Table6[[#This Row],[HS10]])</f>
        <v>8517130000</v>
      </c>
      <c r="J36" s="17" t="s">
        <v>553</v>
      </c>
      <c r="K36" s="17"/>
      <c r="L36" s="30" t="str">
        <f>'Customs raw'!F36</f>
        <v>NMB</v>
      </c>
      <c r="M36" s="32"/>
      <c r="N36" s="32">
        <v>12.5</v>
      </c>
      <c r="O36" s="32"/>
      <c r="P36" s="32"/>
      <c r="Q36" s="32"/>
      <c r="R36" s="48">
        <f>VLOOKUP(Table6[[#This Row],[HS Concatenate]],'Customs raw'!$A$11:$N$305,12,FALSE)</f>
        <v>54.75</v>
      </c>
      <c r="S36" s="226">
        <f>'Customs raw'!L36</f>
        <v>54.75</v>
      </c>
      <c r="T36" s="229"/>
      <c r="U36" s="217">
        <f>'Customs raw'!M36</f>
        <v>26904.74</v>
      </c>
      <c r="V36" s="229"/>
      <c r="W36" s="226">
        <f>Table6[[#This Row],[Quantity (kg)2]]/1000</f>
        <v>5.475E-2</v>
      </c>
    </row>
    <row r="37" spans="1:23" ht="25.5" x14ac:dyDescent="0.2">
      <c r="A37" s="212">
        <f>'Customs raw'!B37</f>
        <v>851714</v>
      </c>
      <c r="B37" s="213">
        <f t="shared" si="0"/>
        <v>85.17</v>
      </c>
      <c r="C37" s="214" t="str">
        <f>VLOOKUP(B37,'HS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37" s="214" t="s">
        <v>212</v>
      </c>
      <c r="E37" s="212" t="str">
        <f>'Customs raw'!C37</f>
        <v>00</v>
      </c>
      <c r="F37" s="215" t="str">
        <f>'Customs raw'!E37</f>
        <v xml:space="preserve">Other telephones for cellular networks or for other wireless networks </v>
      </c>
      <c r="G37" s="76" t="s">
        <v>19</v>
      </c>
      <c r="H37" s="32" t="s">
        <v>67</v>
      </c>
      <c r="I37" s="76" t="str">
        <f>CONCATENATE(Table6[[#This Row],[HS6_COD]],Table6[[#This Row],[HS8]],Table6[[#This Row],[HS10]])</f>
        <v>8517140000</v>
      </c>
      <c r="J37" s="17" t="s">
        <v>553</v>
      </c>
      <c r="K37" s="17"/>
      <c r="L37" s="30" t="str">
        <f>'Customs raw'!F37</f>
        <v>NMB</v>
      </c>
      <c r="M37" s="32"/>
      <c r="N37" s="32">
        <v>12.5</v>
      </c>
      <c r="O37" s="32"/>
      <c r="P37" s="32"/>
      <c r="Q37" s="32"/>
      <c r="R37" s="48">
        <f>VLOOKUP(Table6[[#This Row],[HS Concatenate]],'Customs raw'!$A$11:$N$305,12,FALSE)</f>
        <v>319</v>
      </c>
      <c r="S37" s="226">
        <f>'Customs raw'!L37</f>
        <v>319</v>
      </c>
      <c r="T37" s="214">
        <v>2966.88</v>
      </c>
      <c r="U37" s="217">
        <f>'Customs raw'!M37</f>
        <v>55050</v>
      </c>
      <c r="V37" s="214">
        <v>62</v>
      </c>
      <c r="W37" s="226">
        <f>Table6[[#This Row],[Quantity (kg)2]]/1000</f>
        <v>0.31900000000000001</v>
      </c>
    </row>
    <row r="38" spans="1:23" ht="14.25" x14ac:dyDescent="0.2">
      <c r="A38" s="212" t="str">
        <f>'Customs raw'!B38</f>
        <v>851718</v>
      </c>
      <c r="B38" s="213">
        <f t="shared" si="0"/>
        <v>85.17</v>
      </c>
      <c r="C38" s="214" t="str">
        <f>VLOOKUP(B38,'HS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38" s="214" t="s">
        <v>212</v>
      </c>
      <c r="E38" s="212" t="str">
        <f>'Customs raw'!C38</f>
        <v>00</v>
      </c>
      <c r="F38" s="215" t="str">
        <f>'Customs raw'!E38</f>
        <v>Other</v>
      </c>
      <c r="G38" s="76" t="s">
        <v>19</v>
      </c>
      <c r="H38" s="32" t="s">
        <v>69</v>
      </c>
      <c r="I38" s="76" t="str">
        <f>CONCATENATE(Table6[[#This Row],[HS6_COD]],Table6[[#This Row],[HS8]],Table6[[#This Row],[HS10]])</f>
        <v>8517180000</v>
      </c>
      <c r="J38" s="17" t="s">
        <v>552</v>
      </c>
      <c r="K38" s="17" t="s">
        <v>213</v>
      </c>
      <c r="L38" s="30" t="str">
        <f>'Customs raw'!F38</f>
        <v>NMB</v>
      </c>
      <c r="M38" s="32"/>
      <c r="N38" s="32">
        <v>12.5</v>
      </c>
      <c r="O38" s="32"/>
      <c r="P38" s="32"/>
      <c r="Q38" s="32"/>
      <c r="R38" s="48">
        <f>VLOOKUP(Table6[[#This Row],[HS Concatenate]],'Customs raw'!$A$11:$N$305,12,FALSE)</f>
        <v>102.95</v>
      </c>
      <c r="S38" s="226">
        <f>'Customs raw'!L38</f>
        <v>102.95</v>
      </c>
      <c r="T38" s="214">
        <v>26904.74</v>
      </c>
      <c r="U38" s="217">
        <f>'Customs raw'!M38</f>
        <v>7536.39</v>
      </c>
      <c r="V38" s="214">
        <v>40.4</v>
      </c>
      <c r="W38" s="226">
        <f>Table6[[#This Row],[Quantity (kg)2]]/1000</f>
        <v>0.10295</v>
      </c>
    </row>
    <row r="39" spans="1:23" ht="14.25" x14ac:dyDescent="0.2">
      <c r="A39" s="212" t="str">
        <f>'Customs raw'!B39</f>
        <v>851761</v>
      </c>
      <c r="B39" s="213">
        <f t="shared" si="0"/>
        <v>85.17</v>
      </c>
      <c r="C39" s="214" t="str">
        <f>VLOOKUP(B39,'HS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39" s="214" t="s">
        <v>212</v>
      </c>
      <c r="E39" s="212" t="str">
        <f>'Customs raw'!C39</f>
        <v>00</v>
      </c>
      <c r="F39" s="215" t="str">
        <f>'Customs raw'!E39</f>
        <v>Base stations</v>
      </c>
      <c r="G39" s="76" t="s">
        <v>19</v>
      </c>
      <c r="H39" s="32" t="s">
        <v>70</v>
      </c>
      <c r="I39" s="76" t="str">
        <f>CONCATENATE(Table6[[#This Row],[HS6_COD]],Table6[[#This Row],[HS8]],Table6[[#This Row],[HS10]])</f>
        <v>8517610000</v>
      </c>
      <c r="J39" s="17" t="s">
        <v>552</v>
      </c>
      <c r="K39" s="17" t="s">
        <v>213</v>
      </c>
      <c r="L39" s="30" t="str">
        <f>'Customs raw'!F39</f>
        <v>NMB</v>
      </c>
      <c r="M39" s="32"/>
      <c r="N39" s="32">
        <v>12.5</v>
      </c>
      <c r="O39" s="32"/>
      <c r="P39" s="32"/>
      <c r="Q39" s="32"/>
      <c r="R39" s="48">
        <f>VLOOKUP(Table6[[#This Row],[HS Concatenate]],'Customs raw'!$A$11:$N$305,12,FALSE)</f>
        <v>0</v>
      </c>
      <c r="S39" s="226">
        <f>'Customs raw'!L39</f>
        <v>0</v>
      </c>
      <c r="T39" s="214">
        <v>55050</v>
      </c>
      <c r="U39" s="217">
        <f>'Customs raw'!M39</f>
        <v>0</v>
      </c>
      <c r="V39" s="214">
        <v>12</v>
      </c>
      <c r="W39" s="226">
        <f>Table6[[#This Row],[Quantity (kg)2]]/1000</f>
        <v>0</v>
      </c>
    </row>
    <row r="40" spans="1:23" ht="14.25" x14ac:dyDescent="0.2">
      <c r="A40" s="212" t="str">
        <f>'Customs raw'!B40</f>
        <v>851762</v>
      </c>
      <c r="B40" s="213">
        <f t="shared" si="0"/>
        <v>85.17</v>
      </c>
      <c r="C40" s="214" t="str">
        <f>VLOOKUP(B40,'HS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40" s="214" t="s">
        <v>212</v>
      </c>
      <c r="E40" s="212" t="str">
        <f>'Customs raw'!C40</f>
        <v>10</v>
      </c>
      <c r="F40" s="215" t="str">
        <f>'Customs raw'!E40</f>
        <v>Modems</v>
      </c>
      <c r="G40" s="76" t="s">
        <v>19</v>
      </c>
      <c r="H40" s="32" t="s">
        <v>23</v>
      </c>
      <c r="I40" s="76" t="str">
        <f>CONCATENATE(Table6[[#This Row],[HS6_COD]],Table6[[#This Row],[HS8]],Table6[[#This Row],[HS10]])</f>
        <v>8517621000</v>
      </c>
      <c r="J40" s="17" t="s">
        <v>552</v>
      </c>
      <c r="K40" s="17" t="s">
        <v>213</v>
      </c>
      <c r="L40" s="30" t="str">
        <f>'Customs raw'!F40</f>
        <v>NMB</v>
      </c>
      <c r="M40" s="32"/>
      <c r="N40" s="32">
        <v>12.5</v>
      </c>
      <c r="O40" s="32"/>
      <c r="P40" s="32"/>
      <c r="Q40" s="32"/>
      <c r="R40" s="48">
        <f>VLOOKUP(Table6[[#This Row],[HS Concatenate]],'Customs raw'!$A$11:$N$305,12,FALSE)</f>
        <v>81.7</v>
      </c>
      <c r="S40" s="226">
        <f>'Customs raw'!L40</f>
        <v>81.7</v>
      </c>
      <c r="T40" s="214">
        <v>7536.39</v>
      </c>
      <c r="U40" s="217">
        <f>'Customs raw'!M40</f>
        <v>10078.709999999999</v>
      </c>
      <c r="V40" s="214">
        <v>137</v>
      </c>
      <c r="W40" s="226">
        <f>Table6[[#This Row],[Quantity (kg)2]]/1000</f>
        <v>8.1700000000000009E-2</v>
      </c>
    </row>
    <row r="41" spans="1:23" ht="14.25" x14ac:dyDescent="0.2">
      <c r="A41" s="212" t="str">
        <f>'Customs raw'!B41</f>
        <v>851762</v>
      </c>
      <c r="B41" s="213">
        <f t="shared" si="0"/>
        <v>85.17</v>
      </c>
      <c r="C41" s="214" t="str">
        <f>VLOOKUP(B41,'HS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41" s="214" t="s">
        <v>214</v>
      </c>
      <c r="E41" s="212" t="str">
        <f>'Customs raw'!C41</f>
        <v>90</v>
      </c>
      <c r="F41" s="215" t="str">
        <f>'Customs raw'!E41</f>
        <v>Other</v>
      </c>
      <c r="G41" s="76" t="s">
        <v>19</v>
      </c>
      <c r="H41" s="32" t="s">
        <v>73</v>
      </c>
      <c r="I41" s="76" t="str">
        <f>CONCATENATE(Table6[[#This Row],[HS6_COD]],Table6[[#This Row],[HS8]],Table6[[#This Row],[HS10]])</f>
        <v>8517629000</v>
      </c>
      <c r="J41" s="17" t="s">
        <v>553</v>
      </c>
      <c r="K41" s="17"/>
      <c r="L41" s="30" t="str">
        <f>'Customs raw'!F41</f>
        <v>NMB</v>
      </c>
      <c r="M41" s="32"/>
      <c r="N41" s="32">
        <v>12.5</v>
      </c>
      <c r="O41" s="32"/>
      <c r="P41" s="32"/>
      <c r="Q41" s="32"/>
      <c r="R41" s="48">
        <f>VLOOKUP(Table6[[#This Row],[HS Concatenate]],'Customs raw'!$A$11:$N$305,12,FALSE)</f>
        <v>0</v>
      </c>
      <c r="S41" s="226">
        <f>'Customs raw'!L41</f>
        <v>0</v>
      </c>
      <c r="T41" s="214"/>
      <c r="U41" s="217">
        <f>'Customs raw'!M41</f>
        <v>0</v>
      </c>
      <c r="V41" s="214"/>
      <c r="W41" s="226">
        <f>Table6[[#This Row],[Quantity (kg)2]]/1000</f>
        <v>0</v>
      </c>
    </row>
    <row r="42" spans="1:23" ht="14.25" x14ac:dyDescent="0.2">
      <c r="A42" s="212" t="str">
        <f>'Customs raw'!B42</f>
        <v>851769</v>
      </c>
      <c r="B42" s="213">
        <f t="shared" si="0"/>
        <v>85.17</v>
      </c>
      <c r="C42" s="214" t="str">
        <f>VLOOKUP(B42,'HS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42" s="214" t="s">
        <v>215</v>
      </c>
      <c r="E42" s="212" t="str">
        <f>'Customs raw'!C42</f>
        <v>00</v>
      </c>
      <c r="F42" s="215" t="str">
        <f>'Customs raw'!E42</f>
        <v>Other</v>
      </c>
      <c r="G42" s="76" t="s">
        <v>19</v>
      </c>
      <c r="H42" s="32" t="s">
        <v>75</v>
      </c>
      <c r="I42" s="76" t="str">
        <f>CONCATENATE(Table6[[#This Row],[HS6_COD]],Table6[[#This Row],[HS8]],Table6[[#This Row],[HS10]])</f>
        <v>8517690000</v>
      </c>
      <c r="J42" s="17" t="s">
        <v>553</v>
      </c>
      <c r="K42" s="17"/>
      <c r="L42" s="30" t="str">
        <f>'Customs raw'!F42</f>
        <v>NMB</v>
      </c>
      <c r="M42" s="32"/>
      <c r="N42" s="32">
        <v>12.5</v>
      </c>
      <c r="O42" s="32"/>
      <c r="P42" s="32"/>
      <c r="Q42" s="32"/>
      <c r="R42" s="48">
        <f>VLOOKUP(Table6[[#This Row],[HS Concatenate]],'Customs raw'!$A$11:$N$305,12,FALSE)</f>
        <v>0.5</v>
      </c>
      <c r="S42" s="226">
        <f>'Customs raw'!L42</f>
        <v>0.5</v>
      </c>
      <c r="T42" s="214">
        <v>10078.709999999999</v>
      </c>
      <c r="U42" s="217">
        <f>'Customs raw'!M42</f>
        <v>80.44</v>
      </c>
      <c r="V42" s="214">
        <v>52</v>
      </c>
      <c r="W42" s="226">
        <f>Table6[[#This Row],[Quantity (kg)2]]/1000</f>
        <v>5.0000000000000001E-4</v>
      </c>
    </row>
    <row r="43" spans="1:23" ht="25.5" x14ac:dyDescent="0.2">
      <c r="A43" s="212">
        <f>'Customs raw'!B43</f>
        <v>851771</v>
      </c>
      <c r="B43" s="213">
        <f t="shared" si="0"/>
        <v>85.17</v>
      </c>
      <c r="C43" s="214" t="str">
        <f>VLOOKUP(B43,'HS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43" s="214" t="s">
        <v>215</v>
      </c>
      <c r="E43" s="212" t="str">
        <f>'Customs raw'!C43</f>
        <v>00</v>
      </c>
      <c r="F43" s="215" t="str">
        <f>'Customs raw'!E43</f>
        <v>Aerials and aerial reflectors of all kinds; parts suitable for use therewith</v>
      </c>
      <c r="G43" s="76" t="s">
        <v>19</v>
      </c>
      <c r="H43" s="32" t="s">
        <v>23</v>
      </c>
      <c r="I43" s="76" t="str">
        <f>CONCATENATE(Table6[[#This Row],[HS6_COD]],Table6[[#This Row],[HS8]],Table6[[#This Row],[HS10]])</f>
        <v>8517710000</v>
      </c>
      <c r="J43" s="17" t="s">
        <v>553</v>
      </c>
      <c r="K43" s="17"/>
      <c r="L43" s="30" t="str">
        <f>'Customs raw'!F43</f>
        <v>KGM</v>
      </c>
      <c r="M43" s="32"/>
      <c r="N43" s="32">
        <v>12.5</v>
      </c>
      <c r="O43" s="32"/>
      <c r="P43" s="32"/>
      <c r="Q43" s="32"/>
      <c r="R43" s="48">
        <f>VLOOKUP(Table6[[#This Row],[HS Concatenate]],'Customs raw'!$A$11:$N$305,12,FALSE)</f>
        <v>6.9</v>
      </c>
      <c r="S43" s="226">
        <f>'Customs raw'!L43</f>
        <v>6.9</v>
      </c>
      <c r="T43" s="214"/>
      <c r="U43" s="217">
        <f>'Customs raw'!M43</f>
        <v>828.57</v>
      </c>
      <c r="V43" s="214"/>
      <c r="W43" s="226">
        <f>Table6[[#This Row],[Quantity (kg)2]]/1000</f>
        <v>6.9000000000000008E-3</v>
      </c>
    </row>
    <row r="44" spans="1:23" ht="14.25" x14ac:dyDescent="0.2">
      <c r="A44" s="212">
        <f>'Customs raw'!B44</f>
        <v>851779</v>
      </c>
      <c r="B44" s="213">
        <f t="shared" ref="B44:B75" si="1">ROUNDDOWN(A44/10000,2)</f>
        <v>85.17</v>
      </c>
      <c r="C44" s="214" t="str">
        <f>VLOOKUP(B44,'HS Heading Index'!$A$7:$B$29,2,FALSE)</f>
        <v>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v>
      </c>
      <c r="D44" s="214" t="s">
        <v>23</v>
      </c>
      <c r="E44" s="212" t="str">
        <f>'Customs raw'!C44</f>
        <v>00</v>
      </c>
      <c r="F44" s="215" t="str">
        <f>'Customs raw'!E44</f>
        <v xml:space="preserve">Other </v>
      </c>
      <c r="G44" s="76" t="s">
        <v>19</v>
      </c>
      <c r="H44" s="32"/>
      <c r="I44" s="76" t="str">
        <f>CONCATENATE(Table6[[#This Row],[HS6_COD]],Table6[[#This Row],[HS8]],Table6[[#This Row],[HS10]])</f>
        <v>8517790000</v>
      </c>
      <c r="J44" s="17" t="s">
        <v>553</v>
      </c>
      <c r="K44" s="17"/>
      <c r="L44" s="30" t="str">
        <f>'Customs raw'!F44</f>
        <v>KGM</v>
      </c>
      <c r="M44" s="32"/>
      <c r="N44" s="32">
        <v>12.5</v>
      </c>
      <c r="O44" s="32"/>
      <c r="P44" s="32"/>
      <c r="Q44" s="32"/>
      <c r="R44" s="48">
        <f>VLOOKUP(Table6[[#This Row],[HS Concatenate]],'Customs raw'!$A$11:$N$305,12,FALSE)</f>
        <v>6</v>
      </c>
      <c r="S44" s="226">
        <f>'Customs raw'!L44</f>
        <v>6</v>
      </c>
      <c r="T44" s="214">
        <v>80.44</v>
      </c>
      <c r="U44" s="217">
        <f>'Customs raw'!M44</f>
        <v>840</v>
      </c>
      <c r="V44" s="214">
        <v>1</v>
      </c>
      <c r="W44" s="226">
        <f>Table6[[#This Row],[Quantity (kg)2]]/1000</f>
        <v>6.0000000000000001E-3</v>
      </c>
    </row>
    <row r="45" spans="1:23" ht="38.25" x14ac:dyDescent="0.2">
      <c r="A45" s="212" t="str">
        <f>'Customs raw'!B45</f>
        <v>847130</v>
      </c>
      <c r="B45" s="213">
        <f t="shared" si="1"/>
        <v>84.71</v>
      </c>
      <c r="C45" s="214" t="str">
        <f>VLOOKUP(B45,'HS Heading Index'!$A$7:$B$29,2,FALSE)</f>
        <v>Automatic data processing machines and units thereof; magnetic or optical readers, machines for transcribing data onto data media in coded form and machines for processing such data, not elsewhere specified or included</v>
      </c>
      <c r="D45" s="214" t="s">
        <v>125</v>
      </c>
      <c r="E45" s="212" t="str">
        <f>'Customs raw'!C45</f>
        <v>00</v>
      </c>
      <c r="F45" s="215" t="str">
        <f>'Customs raw'!E45</f>
        <v>Portable automatic data processing machines, weighing not more than 10 kg, consisting of at least a central processing unit, a keyboard and a display</v>
      </c>
      <c r="G45" s="76" t="s">
        <v>19</v>
      </c>
      <c r="H45" s="32" t="s">
        <v>77</v>
      </c>
      <c r="I45" s="76" t="str">
        <f>CONCATENATE(Table6[[#This Row],[HS6_COD]],Table6[[#This Row],[HS8]],Table6[[#This Row],[HS10]])</f>
        <v>8471300000</v>
      </c>
      <c r="J45" s="17" t="s">
        <v>553</v>
      </c>
      <c r="K45" s="17"/>
      <c r="L45" s="30" t="str">
        <f>'Customs raw'!F45</f>
        <v>NMB</v>
      </c>
      <c r="M45" s="32"/>
      <c r="N45" s="32">
        <v>12.5</v>
      </c>
      <c r="O45" s="32"/>
      <c r="P45" s="32"/>
      <c r="Q45" s="32"/>
      <c r="R45" s="48">
        <f>VLOOKUP(Table6[[#This Row],[HS Concatenate]],'Customs raw'!$A$11:$N$305,12,FALSE)</f>
        <v>2718</v>
      </c>
      <c r="S45" s="226">
        <f>'Customs raw'!L45</f>
        <v>2718</v>
      </c>
      <c r="T45" s="214">
        <v>828.57</v>
      </c>
      <c r="U45" s="217">
        <f>'Customs raw'!M45</f>
        <v>86691.59</v>
      </c>
      <c r="V45" s="214"/>
      <c r="W45" s="226">
        <f>Table6[[#This Row],[Quantity (kg)2]]/1000</f>
        <v>2.718</v>
      </c>
    </row>
    <row r="46" spans="1:23" ht="25.5" x14ac:dyDescent="0.2">
      <c r="A46" s="212" t="str">
        <f>'Customs raw'!B46</f>
        <v>847141</v>
      </c>
      <c r="B46" s="213">
        <f t="shared" si="1"/>
        <v>84.71</v>
      </c>
      <c r="C46" s="214" t="str">
        <f>VLOOKUP(B46,'HS Heading Index'!$A$7:$B$29,2,FALSE)</f>
        <v>Automatic data processing machines and units thereof; magnetic or optical readers, machines for transcribing data onto data media in coded form and machines for processing such data, not elsewhere specified or included</v>
      </c>
      <c r="D46" s="214" t="s">
        <v>125</v>
      </c>
      <c r="E46" s="212" t="str">
        <f>'Customs raw'!C46</f>
        <v>00</v>
      </c>
      <c r="F46" s="215" t="str">
        <f>'Customs raw'!E46</f>
        <v>Comprising in the same housing at least a central processing unit and an input and output unit whether or not combined</v>
      </c>
      <c r="G46" s="76" t="s">
        <v>19</v>
      </c>
      <c r="H46" s="32"/>
      <c r="I46" s="76" t="str">
        <f>CONCATENATE(Table6[[#This Row],[HS6_COD]],Table6[[#This Row],[HS8]],Table6[[#This Row],[HS10]])</f>
        <v>8471410000</v>
      </c>
      <c r="J46" s="17" t="s">
        <v>553</v>
      </c>
      <c r="K46" s="17"/>
      <c r="L46" s="30" t="str">
        <f>'Customs raw'!F46</f>
        <v>NMB</v>
      </c>
      <c r="M46" s="32"/>
      <c r="N46" s="32">
        <v>12.5</v>
      </c>
      <c r="O46" s="32"/>
      <c r="P46" s="32"/>
      <c r="Q46" s="32"/>
      <c r="R46" s="48">
        <f>VLOOKUP(Table6[[#This Row],[HS Concatenate]],'Customs raw'!$A$11:$N$305,12,FALSE)</f>
        <v>6.7</v>
      </c>
      <c r="S46" s="226">
        <f>'Customs raw'!L46</f>
        <v>6.7</v>
      </c>
      <c r="T46" s="214">
        <v>840</v>
      </c>
      <c r="U46" s="217">
        <f>'Customs raw'!M46</f>
        <v>1850</v>
      </c>
      <c r="V46" s="214">
        <v>6</v>
      </c>
      <c r="W46" s="226">
        <f>Table6[[#This Row],[Quantity (kg)2]]/1000</f>
        <v>6.7000000000000002E-3</v>
      </c>
    </row>
    <row r="47" spans="1:23" ht="14.25" x14ac:dyDescent="0.2">
      <c r="A47" s="212" t="str">
        <f>'Customs raw'!B47</f>
        <v>847149</v>
      </c>
      <c r="B47" s="213">
        <f t="shared" si="1"/>
        <v>84.71</v>
      </c>
      <c r="C47" s="214" t="str">
        <f>VLOOKUP(B47,'HS Heading Index'!$A$7:$B$29,2,FALSE)</f>
        <v>Automatic data processing machines and units thereof; magnetic or optical readers, machines for transcribing data onto data media in coded form and machines for processing such data, not elsewhere specified or included</v>
      </c>
      <c r="D47" s="214" t="s">
        <v>80</v>
      </c>
      <c r="E47" s="212" t="str">
        <f>'Customs raw'!C47</f>
        <v>00</v>
      </c>
      <c r="F47" s="215" t="str">
        <f>'Customs raw'!E47</f>
        <v>Other presented in the form of systems</v>
      </c>
      <c r="G47" s="76" t="s">
        <v>19</v>
      </c>
      <c r="H47" s="32"/>
      <c r="I47" s="76" t="str">
        <f>CONCATENATE(Table6[[#This Row],[HS6_COD]],Table6[[#This Row],[HS8]],Table6[[#This Row],[HS10]])</f>
        <v>8471490000</v>
      </c>
      <c r="J47" s="17" t="s">
        <v>552</v>
      </c>
      <c r="K47" s="17" t="s">
        <v>216</v>
      </c>
      <c r="L47" s="30" t="str">
        <f>'Customs raw'!F47</f>
        <v>NMB</v>
      </c>
      <c r="M47" s="32"/>
      <c r="N47" s="32">
        <v>12.5</v>
      </c>
      <c r="O47" s="32"/>
      <c r="P47" s="32"/>
      <c r="Q47" s="32"/>
      <c r="R47" s="48">
        <f>VLOOKUP(Table6[[#This Row],[HS Concatenate]],'Customs raw'!$A$11:$N$305,12,FALSE)</f>
        <v>23.2</v>
      </c>
      <c r="S47" s="226">
        <f>'Customs raw'!L47</f>
        <v>23.2</v>
      </c>
      <c r="T47" s="214">
        <v>86691.59</v>
      </c>
      <c r="U47" s="217">
        <f>'Customs raw'!M47</f>
        <v>8500</v>
      </c>
      <c r="V47" s="214">
        <v>1013.1</v>
      </c>
      <c r="W47" s="226">
        <f>Table6[[#This Row],[Quantity (kg)2]]/1000</f>
        <v>2.3199999999999998E-2</v>
      </c>
    </row>
    <row r="48" spans="1:23" ht="51" x14ac:dyDescent="0.2">
      <c r="A48" s="212" t="str">
        <f>'Customs raw'!B48</f>
        <v>847150</v>
      </c>
      <c r="B48" s="213">
        <f t="shared" si="1"/>
        <v>84.71</v>
      </c>
      <c r="C48" s="214" t="str">
        <f>VLOOKUP(B48,'HS Heading Index'!$A$7:$B$29,2,FALSE)</f>
        <v>Automatic data processing machines and units thereof; magnetic or optical readers, machines for transcribing data onto data media in coded form and machines for processing such data, not elsewhere specified or included</v>
      </c>
      <c r="D48" s="214" t="s">
        <v>217</v>
      </c>
      <c r="E48" s="212" t="str">
        <f>'Customs raw'!C48</f>
        <v>00</v>
      </c>
      <c r="F48" s="215" t="str">
        <f>'Customs raw'!E48</f>
        <v>Processing units other than those of Sub-Heading 8471.41 or 8471.49, whether or not containing in the same housing one or two of the following types of unit : storage units, input units, output units</v>
      </c>
      <c r="G48" s="76" t="s">
        <v>19</v>
      </c>
      <c r="H48" s="32" t="s">
        <v>82</v>
      </c>
      <c r="I48" s="76" t="str">
        <f>CONCATENATE(Table6[[#This Row],[HS6_COD]],Table6[[#This Row],[HS8]],Table6[[#This Row],[HS10]])</f>
        <v>8471500000</v>
      </c>
      <c r="J48" s="17" t="s">
        <v>552</v>
      </c>
      <c r="K48" s="17" t="s">
        <v>216</v>
      </c>
      <c r="L48" s="30" t="str">
        <f>'Customs raw'!F48</f>
        <v>NMB</v>
      </c>
      <c r="M48" s="32"/>
      <c r="N48" s="32">
        <v>12.5</v>
      </c>
      <c r="O48" s="32"/>
      <c r="P48" s="32"/>
      <c r="Q48" s="32"/>
      <c r="R48" s="48">
        <f>VLOOKUP(Table6[[#This Row],[HS Concatenate]],'Customs raw'!$A$11:$N$305,12,FALSE)</f>
        <v>0</v>
      </c>
      <c r="S48" s="226">
        <f>'Customs raw'!L48</f>
        <v>0</v>
      </c>
      <c r="T48" s="214">
        <v>1850</v>
      </c>
      <c r="U48" s="217">
        <f>'Customs raw'!M48</f>
        <v>0</v>
      </c>
      <c r="V48" s="214">
        <v>3.2</v>
      </c>
      <c r="W48" s="226">
        <f>Table6[[#This Row],[Quantity (kg)2]]/1000</f>
        <v>0</v>
      </c>
    </row>
    <row r="49" spans="1:23" ht="25.5" x14ac:dyDescent="0.2">
      <c r="A49" s="212" t="str">
        <f>'Customs raw'!B49</f>
        <v>847160</v>
      </c>
      <c r="B49" s="213">
        <f t="shared" si="1"/>
        <v>84.71</v>
      </c>
      <c r="C49" s="214" t="str">
        <f>VLOOKUP(B49,'HS Heading Index'!$A$7:$B$29,2,FALSE)</f>
        <v>Automatic data processing machines and units thereof; magnetic or optical readers, machines for transcribing data onto data media in coded form and machines for processing such data, not elsewhere specified or included</v>
      </c>
      <c r="D49" s="214" t="s">
        <v>217</v>
      </c>
      <c r="E49" s="212" t="str">
        <f>'Customs raw'!C49</f>
        <v>00</v>
      </c>
      <c r="F49" s="215" t="str">
        <f>'Customs raw'!E49</f>
        <v>Input or output units whether or not containing storage units in the same housing</v>
      </c>
      <c r="G49" s="76" t="s">
        <v>19</v>
      </c>
      <c r="H49" s="32" t="s">
        <v>84</v>
      </c>
      <c r="I49" s="76" t="str">
        <f>CONCATENATE(Table6[[#This Row],[HS6_COD]],Table6[[#This Row],[HS8]],Table6[[#This Row],[HS10]])</f>
        <v>8471600000</v>
      </c>
      <c r="J49" s="17" t="s">
        <v>552</v>
      </c>
      <c r="K49" s="17" t="s">
        <v>216</v>
      </c>
      <c r="L49" s="30" t="str">
        <f>'Customs raw'!F49</f>
        <v>NMB</v>
      </c>
      <c r="M49" s="32"/>
      <c r="N49" s="32">
        <v>12.5</v>
      </c>
      <c r="O49" s="32"/>
      <c r="P49" s="32"/>
      <c r="Q49" s="32"/>
      <c r="R49" s="48">
        <f>VLOOKUP(Table6[[#This Row],[HS Concatenate]],'Customs raw'!$A$11:$N$305,12,FALSE)</f>
        <v>71.150000000000006</v>
      </c>
      <c r="S49" s="226">
        <f>'Customs raw'!L49</f>
        <v>71.150000000000006</v>
      </c>
      <c r="T49" s="214">
        <v>8500</v>
      </c>
      <c r="U49" s="217">
        <f>'Customs raw'!M49</f>
        <v>9268.8700000000008</v>
      </c>
      <c r="V49" s="214">
        <v>23.2</v>
      </c>
      <c r="W49" s="226">
        <f>Table6[[#This Row],[Quantity (kg)2]]/1000</f>
        <v>7.1150000000000005E-2</v>
      </c>
    </row>
    <row r="50" spans="1:23" ht="14.25" x14ac:dyDescent="0.2">
      <c r="A50" s="212" t="str">
        <f>'Customs raw'!B50</f>
        <v>847170</v>
      </c>
      <c r="B50" s="213">
        <f t="shared" si="1"/>
        <v>84.71</v>
      </c>
      <c r="C50" s="214" t="str">
        <f>VLOOKUP(B50,'HS Heading Index'!$A$7:$B$29,2,FALSE)</f>
        <v>Automatic data processing machines and units thereof; magnetic or optical readers, machines for transcribing data onto data media in coded form and machines for processing such data, not elsewhere specified or included</v>
      </c>
      <c r="D50" s="214" t="s">
        <v>86</v>
      </c>
      <c r="E50" s="212" t="str">
        <f>'Customs raw'!C50</f>
        <v>00</v>
      </c>
      <c r="F50" s="215" t="str">
        <f>'Customs raw'!E50</f>
        <v>Storage units</v>
      </c>
      <c r="G50" s="76" t="s">
        <v>19</v>
      </c>
      <c r="H50" s="32"/>
      <c r="I50" s="76" t="str">
        <f>CONCATENATE(Table6[[#This Row],[HS6_COD]],Table6[[#This Row],[HS8]],Table6[[#This Row],[HS10]])</f>
        <v>8471700000</v>
      </c>
      <c r="J50" s="17" t="s">
        <v>552</v>
      </c>
      <c r="K50" s="17" t="s">
        <v>216</v>
      </c>
      <c r="L50" s="30" t="str">
        <f>'Customs raw'!F50</f>
        <v>NMB</v>
      </c>
      <c r="M50" s="32"/>
      <c r="N50" s="32">
        <v>12.5</v>
      </c>
      <c r="O50" s="32"/>
      <c r="P50" s="32"/>
      <c r="Q50" s="32"/>
      <c r="R50" s="48">
        <f>VLOOKUP(Table6[[#This Row],[HS Concatenate]],'Customs raw'!$A$11:$N$305,12,FALSE)</f>
        <v>0</v>
      </c>
      <c r="S50" s="226">
        <f>'Customs raw'!L50</f>
        <v>0</v>
      </c>
      <c r="T50" s="214"/>
      <c r="U50" s="217">
        <f>'Customs raw'!M50</f>
        <v>0</v>
      </c>
      <c r="V50" s="214"/>
      <c r="W50" s="226">
        <f>Table6[[#This Row],[Quantity (kg)2]]/1000</f>
        <v>0</v>
      </c>
    </row>
    <row r="51" spans="1:23" ht="14.25" x14ac:dyDescent="0.2">
      <c r="A51" s="212" t="str">
        <f>'Customs raw'!B51</f>
        <v>847180</v>
      </c>
      <c r="B51" s="213">
        <f t="shared" si="1"/>
        <v>84.71</v>
      </c>
      <c r="C51" s="214" t="str">
        <f>VLOOKUP(B51,'HS Heading Index'!$A$7:$B$29,2,FALSE)</f>
        <v>Automatic data processing machines and units thereof; magnetic or optical readers, machines for transcribing data onto data media in coded form and machines for processing such data, not elsewhere specified or included</v>
      </c>
      <c r="D51" s="214" t="s">
        <v>88</v>
      </c>
      <c r="E51" s="212" t="str">
        <f>'Customs raw'!C51</f>
        <v>00</v>
      </c>
      <c r="F51" s="215" t="str">
        <f>'Customs raw'!E51</f>
        <v>Other units of automatic data processing machines</v>
      </c>
      <c r="G51" s="76" t="s">
        <v>19</v>
      </c>
      <c r="H51" s="32"/>
      <c r="I51" s="76" t="str">
        <f>CONCATENATE(Table6[[#This Row],[HS6_COD]],Table6[[#This Row],[HS8]],Table6[[#This Row],[HS10]])</f>
        <v>8471800000</v>
      </c>
      <c r="J51" s="17" t="s">
        <v>552</v>
      </c>
      <c r="K51" s="17" t="s">
        <v>216</v>
      </c>
      <c r="L51" s="30" t="str">
        <f>'Customs raw'!F51</f>
        <v>NMB</v>
      </c>
      <c r="M51" s="32"/>
      <c r="N51" s="32">
        <v>12.5</v>
      </c>
      <c r="O51" s="32"/>
      <c r="P51" s="32"/>
      <c r="Q51" s="32"/>
      <c r="R51" s="48">
        <f>VLOOKUP(Table6[[#This Row],[HS Concatenate]],'Customs raw'!$A$11:$N$305,12,FALSE)</f>
        <v>58.2</v>
      </c>
      <c r="S51" s="226">
        <f>'Customs raw'!L51</f>
        <v>58.2</v>
      </c>
      <c r="T51" s="214">
        <v>9268.8700000000008</v>
      </c>
      <c r="U51" s="217">
        <f>'Customs raw'!M51</f>
        <v>12900.95</v>
      </c>
      <c r="V51" s="214">
        <v>35</v>
      </c>
      <c r="W51" s="226">
        <f>Table6[[#This Row],[Quantity (kg)2]]/1000</f>
        <v>5.8200000000000002E-2</v>
      </c>
    </row>
    <row r="52" spans="1:23" ht="14.25" x14ac:dyDescent="0.2">
      <c r="A52" s="212" t="str">
        <f>'Customs raw'!B52</f>
        <v>847190</v>
      </c>
      <c r="B52" s="213">
        <f t="shared" si="1"/>
        <v>84.71</v>
      </c>
      <c r="C52" s="214" t="str">
        <f>VLOOKUP(B52,'HS Heading Index'!$A$7:$B$29,2,FALSE)</f>
        <v>Automatic data processing machines and units thereof; magnetic or optical readers, machines for transcribing data onto data media in coded form and machines for processing such data, not elsewhere specified or included</v>
      </c>
      <c r="D52" s="214" t="s">
        <v>90</v>
      </c>
      <c r="E52" s="212" t="str">
        <f>'Customs raw'!C52</f>
        <v>00</v>
      </c>
      <c r="F52" s="215" t="str">
        <f>'Customs raw'!E52</f>
        <v>Other</v>
      </c>
      <c r="G52" s="76" t="s">
        <v>19</v>
      </c>
      <c r="H52" s="32"/>
      <c r="I52" s="76" t="str">
        <f>CONCATENATE(Table6[[#This Row],[HS6_COD]],Table6[[#This Row],[HS8]],Table6[[#This Row],[HS10]])</f>
        <v>8471900000</v>
      </c>
      <c r="J52" s="17" t="s">
        <v>552</v>
      </c>
      <c r="K52" s="17" t="s">
        <v>216</v>
      </c>
      <c r="L52" s="30" t="str">
        <f>'Customs raw'!F52</f>
        <v>NMB</v>
      </c>
      <c r="M52" s="32"/>
      <c r="N52" s="32">
        <v>12.5</v>
      </c>
      <c r="O52" s="32"/>
      <c r="P52" s="32"/>
      <c r="Q52" s="32"/>
      <c r="R52" s="48">
        <f>VLOOKUP(Table6[[#This Row],[HS Concatenate]],'Customs raw'!$A$11:$N$305,12,FALSE)</f>
        <v>0</v>
      </c>
      <c r="S52" s="226">
        <f>'Customs raw'!L52</f>
        <v>0</v>
      </c>
      <c r="T52" s="214"/>
      <c r="U52" s="217">
        <f>'Customs raw'!M52</f>
        <v>0</v>
      </c>
      <c r="V52" s="214"/>
      <c r="W52" s="226">
        <f>Table6[[#This Row],[Quantity (kg)2]]/1000</f>
        <v>0</v>
      </c>
    </row>
    <row r="53" spans="1:23" ht="25.5" x14ac:dyDescent="0.2">
      <c r="A53" s="212" t="str">
        <f>'Customs raw'!B53</f>
        <v>852842</v>
      </c>
      <c r="B53" s="213">
        <f t="shared" si="1"/>
        <v>85.28</v>
      </c>
      <c r="C53" s="214" t="str">
        <f>VLOOKUP(B53,'HS Heading Index'!$A$7:$B$29,2,FALSE)</f>
        <v>Monitors and projectors, not incorporating television reception apparatus; reception apparatus for television, whether or not incorporating radio-broadcast receivers or sound or video recording or reproducing apparatus.</v>
      </c>
      <c r="D53" s="214" t="s">
        <v>92</v>
      </c>
      <c r="E53" s="212" t="str">
        <f>'Customs raw'!C53</f>
        <v>00</v>
      </c>
      <c r="F53" s="215" t="str">
        <f>'Customs raw'!E53</f>
        <v>Capable of directly connecting to and designed for use with an automatic data processing machine of heading 84.71</v>
      </c>
      <c r="G53" s="76" t="s">
        <v>19</v>
      </c>
      <c r="H53" s="32"/>
      <c r="I53" s="76" t="str">
        <f>CONCATENATE(Table6[[#This Row],[HS6_COD]],Table6[[#This Row],[HS8]],Table6[[#This Row],[HS10]])</f>
        <v>8528420000</v>
      </c>
      <c r="J53" s="17" t="s">
        <v>552</v>
      </c>
      <c r="K53" s="17" t="s">
        <v>216</v>
      </c>
      <c r="L53" s="30" t="str">
        <f>'Customs raw'!F53</f>
        <v>NMB</v>
      </c>
      <c r="M53" s="32"/>
      <c r="N53" s="32">
        <v>12.5</v>
      </c>
      <c r="O53" s="32"/>
      <c r="P53" s="32"/>
      <c r="Q53" s="32"/>
      <c r="R53" s="48">
        <f>VLOOKUP(Table6[[#This Row],[HS Concatenate]],'Customs raw'!$A$11:$N$305,12,FALSE)</f>
        <v>62.8</v>
      </c>
      <c r="S53" s="226">
        <f>'Customs raw'!L53</f>
        <v>62.8</v>
      </c>
      <c r="T53" s="229">
        <v>12900.95</v>
      </c>
      <c r="U53" s="217">
        <f>'Customs raw'!M53</f>
        <v>2100</v>
      </c>
      <c r="V53" s="229">
        <v>15.3</v>
      </c>
      <c r="W53" s="226">
        <f>Table6[[#This Row],[Quantity (kg)2]]/1000</f>
        <v>6.2799999999999995E-2</v>
      </c>
    </row>
    <row r="54" spans="1:23" ht="14.25" x14ac:dyDescent="0.2">
      <c r="A54" s="212" t="str">
        <f>'Customs raw'!B54</f>
        <v>852871</v>
      </c>
      <c r="B54" s="213">
        <f t="shared" si="1"/>
        <v>85.28</v>
      </c>
      <c r="C54" s="214" t="str">
        <f>VLOOKUP(B54,'HS Heading Index'!$A$7:$B$29,2,FALSE)</f>
        <v>Monitors and projectors, not incorporating television reception apparatus; reception apparatus for television, whether or not incorporating radio-broadcast receivers or sound or video recording or reproducing apparatus.</v>
      </c>
      <c r="D54" s="214" t="s">
        <v>23</v>
      </c>
      <c r="E54" s="212" t="str">
        <f>'Customs raw'!C54</f>
        <v>00</v>
      </c>
      <c r="F54" s="215" t="str">
        <f>'Customs raw'!E54</f>
        <v>Not designed to incorporate a video display or screen</v>
      </c>
      <c r="G54" s="76" t="s">
        <v>19</v>
      </c>
      <c r="H54" s="32"/>
      <c r="I54" s="76" t="str">
        <f>CONCATENATE(Table6[[#This Row],[HS6_COD]],Table6[[#This Row],[HS8]],Table6[[#This Row],[HS10]])</f>
        <v>8528710000</v>
      </c>
      <c r="J54" s="17" t="s">
        <v>552</v>
      </c>
      <c r="K54" s="17" t="s">
        <v>216</v>
      </c>
      <c r="L54" s="30" t="str">
        <f>'Customs raw'!F54</f>
        <v>NMB</v>
      </c>
      <c r="M54" s="32"/>
      <c r="N54" s="32">
        <v>12.5</v>
      </c>
      <c r="O54" s="32"/>
      <c r="P54" s="32"/>
      <c r="Q54" s="32"/>
      <c r="R54" s="48">
        <f>VLOOKUP(Table6[[#This Row],[HS Concatenate]],'Customs raw'!$A$11:$N$305,12,FALSE)</f>
        <v>0</v>
      </c>
      <c r="S54" s="226">
        <f>'Customs raw'!L54</f>
        <v>0</v>
      </c>
      <c r="T54" s="229"/>
      <c r="U54" s="217">
        <f>'Customs raw'!M54</f>
        <v>0</v>
      </c>
      <c r="V54" s="229"/>
      <c r="W54" s="226">
        <f>Table6[[#This Row],[Quantity (kg)2]]/1000</f>
        <v>0</v>
      </c>
    </row>
    <row r="55" spans="1:23" ht="14.25" x14ac:dyDescent="0.2">
      <c r="A55" s="212" t="str">
        <f>'Customs raw'!B55</f>
        <v>852872</v>
      </c>
      <c r="B55" s="213">
        <f t="shared" si="1"/>
        <v>85.28</v>
      </c>
      <c r="C55" s="214" t="str">
        <f>VLOOKUP(B55,'HS Heading Index'!$A$7:$B$29,2,FALSE)</f>
        <v>Monitors and projectors, not incorporating television reception apparatus; reception apparatus for television, whether or not incorporating radio-broadcast receivers or sound or video recording or reproducing apparatus.</v>
      </c>
      <c r="D55" s="214" t="s">
        <v>218</v>
      </c>
      <c r="E55" s="212" t="str">
        <f>'Customs raw'!C55</f>
        <v>00</v>
      </c>
      <c r="F55" s="215" t="str">
        <f>'Customs raw'!E55</f>
        <v>Other, colour</v>
      </c>
      <c r="G55" s="76" t="s">
        <v>19</v>
      </c>
      <c r="H55" s="32" t="s">
        <v>95</v>
      </c>
      <c r="I55" s="76" t="str">
        <f>CONCATENATE(Table6[[#This Row],[HS6_COD]],Table6[[#This Row],[HS8]],Table6[[#This Row],[HS10]])</f>
        <v>8528720000</v>
      </c>
      <c r="J55" s="17" t="s">
        <v>552</v>
      </c>
      <c r="K55" s="17" t="s">
        <v>219</v>
      </c>
      <c r="L55" s="30" t="str">
        <f>'Customs raw'!F55</f>
        <v>NMB</v>
      </c>
      <c r="M55" s="32"/>
      <c r="N55" s="32">
        <v>12.5</v>
      </c>
      <c r="O55" s="32"/>
      <c r="P55" s="32"/>
      <c r="Q55" s="32"/>
      <c r="R55" s="48">
        <f>VLOOKUP(Table6[[#This Row],[HS Concatenate]],'Customs raw'!$A$11:$N$305,12,FALSE)</f>
        <v>2422</v>
      </c>
      <c r="S55" s="226">
        <f>'Customs raw'!L55</f>
        <v>2422</v>
      </c>
      <c r="T55" s="229">
        <v>2100</v>
      </c>
      <c r="U55" s="217">
        <f>'Customs raw'!M55</f>
        <v>51161.94</v>
      </c>
      <c r="V55" s="229">
        <v>62.8</v>
      </c>
      <c r="W55" s="226">
        <f>Table6[[#This Row],[Quantity (kg)2]]/1000</f>
        <v>2.4220000000000002</v>
      </c>
    </row>
    <row r="56" spans="1:23" ht="14.25" x14ac:dyDescent="0.2">
      <c r="A56" s="212" t="str">
        <f>'Customs raw'!B56</f>
        <v>852873</v>
      </c>
      <c r="B56" s="213">
        <f t="shared" si="1"/>
        <v>85.28</v>
      </c>
      <c r="C56" s="214" t="str">
        <f>VLOOKUP(B56,'HS Heading Index'!$A$7:$B$29,2,FALSE)</f>
        <v>Monitors and projectors, not incorporating television reception apparatus; reception apparatus for television, whether or not incorporating radio-broadcast receivers or sound or video recording or reproducing apparatus.</v>
      </c>
      <c r="D56" s="214" t="s">
        <v>220</v>
      </c>
      <c r="E56" s="212" t="str">
        <f>'Customs raw'!C56</f>
        <v>00</v>
      </c>
      <c r="F56" s="215" t="str">
        <f>'Customs raw'!E56</f>
        <v>Other, monochrome</v>
      </c>
      <c r="G56" s="76" t="s">
        <v>19</v>
      </c>
      <c r="H56" s="32" t="s">
        <v>97</v>
      </c>
      <c r="I56" s="76" t="str">
        <f>CONCATENATE(Table6[[#This Row],[HS6_COD]],Table6[[#This Row],[HS8]],Table6[[#This Row],[HS10]])</f>
        <v>8528730000</v>
      </c>
      <c r="J56" s="17" t="s">
        <v>552</v>
      </c>
      <c r="K56" s="17" t="s">
        <v>219</v>
      </c>
      <c r="L56" s="30" t="str">
        <f>'Customs raw'!F56</f>
        <v>NMB</v>
      </c>
      <c r="M56" s="32">
        <v>10</v>
      </c>
      <c r="N56" s="32">
        <v>12.5</v>
      </c>
      <c r="O56" s="32"/>
      <c r="P56" s="32"/>
      <c r="Q56" s="32">
        <v>10</v>
      </c>
      <c r="R56" s="48">
        <f>VLOOKUP(Table6[[#This Row],[HS Concatenate]],'Customs raw'!$A$11:$N$305,12,FALSE)</f>
        <v>0</v>
      </c>
      <c r="S56" s="226">
        <f>'Customs raw'!L56</f>
        <v>0</v>
      </c>
      <c r="T56" s="229"/>
      <c r="U56" s="217">
        <f>'Customs raw'!M56</f>
        <v>0</v>
      </c>
      <c r="V56" s="229"/>
      <c r="W56" s="226">
        <f>Table6[[#This Row],[Quantity (kg)2]]/1000</f>
        <v>0</v>
      </c>
    </row>
    <row r="57" spans="1:23" ht="25.5" x14ac:dyDescent="0.2">
      <c r="A57" s="212" t="str">
        <f>'Customs raw'!B57</f>
        <v>841810</v>
      </c>
      <c r="B57" s="213">
        <f t="shared" si="1"/>
        <v>84.18</v>
      </c>
      <c r="C57" s="214" t="str">
        <f>VLOOKUP(B57,'HS Heading Index'!$A$7:$B$29,2,FALSE)</f>
        <v>Refrigerators, freezers and other refrigerating or freezing equipment, electric or other; heat pumps other than air conditioning machines of heading 84.15.</v>
      </c>
      <c r="D57" s="214" t="s">
        <v>220</v>
      </c>
      <c r="E57" s="212" t="str">
        <f>'Customs raw'!C57</f>
        <v>00</v>
      </c>
      <c r="F57" s="215" t="str">
        <f>'Customs raw'!E57</f>
        <v>Combined refrigerator-freezers, fitted with separate external doors or drawers, or combinations thereof</v>
      </c>
      <c r="G57" s="76" t="s">
        <v>19</v>
      </c>
      <c r="H57" s="32" t="s">
        <v>99</v>
      </c>
      <c r="I57" s="76" t="str">
        <f>CONCATENATE(Table6[[#This Row],[HS6_COD]],Table6[[#This Row],[HS8]],Table6[[#This Row],[HS10]])</f>
        <v>8418100000</v>
      </c>
      <c r="J57" s="17" t="s">
        <v>552</v>
      </c>
      <c r="K57" s="17" t="s">
        <v>221</v>
      </c>
      <c r="L57" s="30" t="str">
        <f>'Customs raw'!F57</f>
        <v>NMB</v>
      </c>
      <c r="M57" s="32">
        <v>10</v>
      </c>
      <c r="N57" s="32">
        <v>12.5</v>
      </c>
      <c r="O57" s="32"/>
      <c r="P57" s="32"/>
      <c r="Q57" s="32">
        <v>10</v>
      </c>
      <c r="R57" s="48">
        <f>VLOOKUP(Table6[[#This Row],[HS Concatenate]],'Customs raw'!$A$11:$N$305,12,FALSE)</f>
        <v>2271</v>
      </c>
      <c r="S57" s="226">
        <f>'Customs raw'!L57</f>
        <v>2271</v>
      </c>
      <c r="T57" s="214">
        <v>51161.94</v>
      </c>
      <c r="U57" s="217">
        <f>'Customs raw'!M57</f>
        <v>21790.959999999999</v>
      </c>
      <c r="V57" s="214">
        <v>692</v>
      </c>
      <c r="W57" s="226">
        <f>Table6[[#This Row],[Quantity (kg)2]]/1000</f>
        <v>2.2709999999999999</v>
      </c>
    </row>
    <row r="58" spans="1:23" ht="14.25" x14ac:dyDescent="0.2">
      <c r="A58" s="212" t="str">
        <f>'Customs raw'!B58</f>
        <v>841821</v>
      </c>
      <c r="B58" s="213">
        <f t="shared" si="1"/>
        <v>84.18</v>
      </c>
      <c r="C58" s="214" t="str">
        <f>VLOOKUP(B58,'HS Heading Index'!$A$7:$B$29,2,FALSE)</f>
        <v>Refrigerators, freezers and other refrigerating or freezing equipment, electric or other; heat pumps other than air conditioning machines of heading 84.15.</v>
      </c>
      <c r="D58" s="214" t="s">
        <v>220</v>
      </c>
      <c r="E58" s="212" t="str">
        <f>'Customs raw'!C58</f>
        <v>00</v>
      </c>
      <c r="F58" s="215" t="str">
        <f>'Customs raw'!E58</f>
        <v>Compression-type</v>
      </c>
      <c r="G58" s="76" t="s">
        <v>19</v>
      </c>
      <c r="H58" s="32" t="s">
        <v>101</v>
      </c>
      <c r="I58" s="76" t="str">
        <f>CONCATENATE(Table6[[#This Row],[HS6_COD]],Table6[[#This Row],[HS8]],Table6[[#This Row],[HS10]])</f>
        <v>8418210000</v>
      </c>
      <c r="J58" s="17" t="s">
        <v>552</v>
      </c>
      <c r="K58" s="17" t="s">
        <v>221</v>
      </c>
      <c r="L58" s="30" t="str">
        <f>'Customs raw'!F58</f>
        <v>NMB</v>
      </c>
      <c r="M58" s="32">
        <v>10</v>
      </c>
      <c r="N58" s="32">
        <v>12.5</v>
      </c>
      <c r="O58" s="32"/>
      <c r="P58" s="32"/>
      <c r="Q58" s="32">
        <v>10</v>
      </c>
      <c r="R58" s="48">
        <f>VLOOKUP(Table6[[#This Row],[HS Concatenate]],'Customs raw'!$A$11:$N$305,12,FALSE)</f>
        <v>50</v>
      </c>
      <c r="S58" s="226">
        <f>'Customs raw'!L58</f>
        <v>50</v>
      </c>
      <c r="T58" s="214"/>
      <c r="U58" s="217">
        <f>'Customs raw'!M58</f>
        <v>500</v>
      </c>
      <c r="V58" s="214"/>
      <c r="W58" s="226">
        <f>Table6[[#This Row],[Quantity (kg)2]]/1000</f>
        <v>0.05</v>
      </c>
    </row>
    <row r="59" spans="1:23" ht="14.25" x14ac:dyDescent="0.2">
      <c r="A59" s="212" t="str">
        <f>'Customs raw'!B59</f>
        <v>841829</v>
      </c>
      <c r="B59" s="213">
        <f t="shared" si="1"/>
        <v>84.18</v>
      </c>
      <c r="C59" s="214" t="str">
        <f>VLOOKUP(B59,'HS Heading Index'!$A$7:$B$29,2,FALSE)</f>
        <v>Refrigerators, freezers and other refrigerating or freezing equipment, electric or other; heat pumps other than air conditioning machines of heading 84.15.</v>
      </c>
      <c r="D59" s="214" t="s">
        <v>103</v>
      </c>
      <c r="E59" s="212" t="str">
        <f>'Customs raw'!C59</f>
        <v>00</v>
      </c>
      <c r="F59" s="215" t="str">
        <f>'Customs raw'!E59</f>
        <v>Other</v>
      </c>
      <c r="G59" s="76" t="s">
        <v>19</v>
      </c>
      <c r="H59" s="32"/>
      <c r="I59" s="76" t="str">
        <f>CONCATENATE(Table6[[#This Row],[HS6_COD]],Table6[[#This Row],[HS8]],Table6[[#This Row],[HS10]])</f>
        <v>8418290000</v>
      </c>
      <c r="J59" s="17" t="s">
        <v>552</v>
      </c>
      <c r="K59" s="17" t="s">
        <v>221</v>
      </c>
      <c r="L59" s="30" t="str">
        <f>'Customs raw'!F59</f>
        <v>NMB</v>
      </c>
      <c r="M59" s="32"/>
      <c r="N59" s="32">
        <v>12.5</v>
      </c>
      <c r="O59" s="32"/>
      <c r="P59" s="32"/>
      <c r="Q59" s="32"/>
      <c r="R59" s="48">
        <f>VLOOKUP(Table6[[#This Row],[HS Concatenate]],'Customs raw'!$A$11:$N$305,12,FALSE)</f>
        <v>59.5</v>
      </c>
      <c r="S59" s="226">
        <f>'Customs raw'!L59</f>
        <v>59.5</v>
      </c>
      <c r="T59" s="214">
        <v>21790.959999999999</v>
      </c>
      <c r="U59" s="217">
        <f>'Customs raw'!M59</f>
        <v>1050</v>
      </c>
      <c r="V59" s="214">
        <v>179</v>
      </c>
      <c r="W59" s="226">
        <f>Table6[[#This Row],[Quantity (kg)2]]/1000</f>
        <v>5.9499999999999997E-2</v>
      </c>
    </row>
    <row r="60" spans="1:23" ht="14.25" x14ac:dyDescent="0.2">
      <c r="A60" s="212" t="str">
        <f>'Customs raw'!B60</f>
        <v>841830</v>
      </c>
      <c r="B60" s="213">
        <f t="shared" si="1"/>
        <v>84.18</v>
      </c>
      <c r="C60" s="214" t="str">
        <f>VLOOKUP(B60,'HS Heading Index'!$A$7:$B$29,2,FALSE)</f>
        <v>Refrigerators, freezers and other refrigerating or freezing equipment, electric or other; heat pumps other than air conditioning machines of heading 84.15.</v>
      </c>
      <c r="D60" s="214" t="s">
        <v>222</v>
      </c>
      <c r="E60" s="212" t="str">
        <f>'Customs raw'!C60</f>
        <v>00</v>
      </c>
      <c r="F60" s="215" t="str">
        <f>'Customs raw'!E60</f>
        <v>Freezers of the chest type not exceeding 800 l capacity</v>
      </c>
      <c r="G60" s="76" t="s">
        <v>19</v>
      </c>
      <c r="H60" s="32" t="s">
        <v>105</v>
      </c>
      <c r="I60" s="76" t="str">
        <f>CONCATENATE(Table6[[#This Row],[HS6_COD]],Table6[[#This Row],[HS8]],Table6[[#This Row],[HS10]])</f>
        <v>8418300000</v>
      </c>
      <c r="J60" s="17" t="s">
        <v>552</v>
      </c>
      <c r="K60" s="17" t="s">
        <v>221</v>
      </c>
      <c r="L60" s="30" t="str">
        <f>'Customs raw'!F60</f>
        <v>NMB</v>
      </c>
      <c r="M60" s="32"/>
      <c r="N60" s="32">
        <v>12.5</v>
      </c>
      <c r="O60" s="32"/>
      <c r="P60" s="32"/>
      <c r="Q60" s="32"/>
      <c r="R60" s="48">
        <f>VLOOKUP(Table6[[#This Row],[HS Concatenate]],'Customs raw'!$A$11:$N$305,12,FALSE)</f>
        <v>5401.71</v>
      </c>
      <c r="S60" s="226">
        <f>'Customs raw'!L60</f>
        <v>5401.71</v>
      </c>
      <c r="T60" s="214">
        <v>500</v>
      </c>
      <c r="U60" s="217">
        <f>'Customs raw'!M60</f>
        <v>18876.53</v>
      </c>
      <c r="V60" s="214">
        <v>1</v>
      </c>
      <c r="W60" s="226">
        <f>Table6[[#This Row],[Quantity (kg)2]]/1000</f>
        <v>5.4017100000000005</v>
      </c>
    </row>
    <row r="61" spans="1:23" ht="14.25" x14ac:dyDescent="0.2">
      <c r="A61" s="212" t="str">
        <f>'Customs raw'!B61</f>
        <v>841840</v>
      </c>
      <c r="B61" s="213">
        <f t="shared" si="1"/>
        <v>84.18</v>
      </c>
      <c r="C61" s="214" t="str">
        <f>VLOOKUP(B61,'HS Heading Index'!$A$7:$B$29,2,FALSE)</f>
        <v>Refrigerators, freezers and other refrigerating or freezing equipment, electric or other; heat pumps other than air conditioning machines of heading 84.15.</v>
      </c>
      <c r="D61" s="214" t="s">
        <v>222</v>
      </c>
      <c r="E61" s="212" t="str">
        <f>'Customs raw'!C61</f>
        <v>00</v>
      </c>
      <c r="F61" s="215" t="str">
        <f>'Customs raw'!E61</f>
        <v>Freezers of the upright type not exceeding 900 l capacity</v>
      </c>
      <c r="G61" s="76" t="s">
        <v>19</v>
      </c>
      <c r="H61" s="32" t="s">
        <v>23</v>
      </c>
      <c r="I61" s="76" t="str">
        <f>CONCATENATE(Table6[[#This Row],[HS6_COD]],Table6[[#This Row],[HS8]],Table6[[#This Row],[HS10]])</f>
        <v>8418400000</v>
      </c>
      <c r="J61" s="17" t="s">
        <v>552</v>
      </c>
      <c r="K61" s="17" t="s">
        <v>221</v>
      </c>
      <c r="L61" s="30" t="str">
        <f>'Customs raw'!F61</f>
        <v>NMB</v>
      </c>
      <c r="M61" s="32"/>
      <c r="N61" s="32">
        <v>12.5</v>
      </c>
      <c r="O61" s="32"/>
      <c r="P61" s="32"/>
      <c r="Q61" s="32"/>
      <c r="R61" s="48">
        <f>VLOOKUP(Table6[[#This Row],[HS Concatenate]],'Customs raw'!$A$11:$N$305,12,FALSE)</f>
        <v>0</v>
      </c>
      <c r="S61" s="226">
        <f>'Customs raw'!L61</f>
        <v>0</v>
      </c>
      <c r="T61" s="214">
        <v>1050</v>
      </c>
      <c r="U61" s="217">
        <f>'Customs raw'!M61</f>
        <v>0</v>
      </c>
      <c r="V61" s="214">
        <v>10.5</v>
      </c>
      <c r="W61" s="226">
        <f>Table6[[#This Row],[Quantity (kg)2]]/1000</f>
        <v>0</v>
      </c>
    </row>
    <row r="62" spans="1:23" ht="25.5" x14ac:dyDescent="0.2">
      <c r="A62" s="212" t="str">
        <f>'Customs raw'!B62</f>
        <v>841850</v>
      </c>
      <c r="B62" s="213">
        <f t="shared" si="1"/>
        <v>84.18</v>
      </c>
      <c r="C62" s="214" t="str">
        <f>VLOOKUP(B62,'HS Heading Index'!$A$7:$B$29,2,FALSE)</f>
        <v>Refrigerators, freezers and other refrigerating or freezing equipment, electric or other; heat pumps other than air conditioning machines of heading 84.15.</v>
      </c>
      <c r="D62" s="214" t="s">
        <v>108</v>
      </c>
      <c r="E62" s="212" t="str">
        <f>'Customs raw'!C62</f>
        <v>10</v>
      </c>
      <c r="F62" s="215" t="str">
        <f>'Customs raw'!E62</f>
        <v>Dispensers of a kind suitable for use in hotels  restaurants and the like</v>
      </c>
      <c r="G62" s="76" t="s">
        <v>19</v>
      </c>
      <c r="H62" s="32"/>
      <c r="I62" s="76" t="str">
        <f>CONCATENATE(Table6[[#This Row],[HS6_COD]],Table6[[#This Row],[HS8]],Table6[[#This Row],[HS10]])</f>
        <v>8418501000</v>
      </c>
      <c r="J62" s="17" t="s">
        <v>552</v>
      </c>
      <c r="K62" s="17" t="s">
        <v>221</v>
      </c>
      <c r="L62" s="30" t="str">
        <f>'Customs raw'!F62</f>
        <v>NMB</v>
      </c>
      <c r="M62" s="32"/>
      <c r="N62" s="32">
        <v>12.5</v>
      </c>
      <c r="O62" s="32"/>
      <c r="P62" s="32"/>
      <c r="Q62" s="32"/>
      <c r="R62" s="48">
        <f>VLOOKUP(Table6[[#This Row],[HS Concatenate]],'Customs raw'!$A$11:$N$305,12,FALSE)</f>
        <v>100</v>
      </c>
      <c r="S62" s="226">
        <f>'Customs raw'!L62</f>
        <v>100</v>
      </c>
      <c r="T62" s="214">
        <v>18876.53</v>
      </c>
      <c r="U62" s="217">
        <f>'Customs raw'!M62</f>
        <v>549</v>
      </c>
      <c r="V62" s="214">
        <v>351</v>
      </c>
      <c r="W62" s="226">
        <f>Table6[[#This Row],[Quantity (kg)2]]/1000</f>
        <v>0.1</v>
      </c>
    </row>
    <row r="63" spans="1:23" ht="14.25" x14ac:dyDescent="0.2">
      <c r="A63" s="212" t="str">
        <f>'Customs raw'!B63</f>
        <v>841850</v>
      </c>
      <c r="B63" s="213">
        <f t="shared" si="1"/>
        <v>84.18</v>
      </c>
      <c r="C63" s="214" t="str">
        <f>VLOOKUP(B63,'HS Heading Index'!$A$7:$B$29,2,FALSE)</f>
        <v>Refrigerators, freezers and other refrigerating or freezing equipment, electric or other; heat pumps other than air conditioning machines of heading 84.15.</v>
      </c>
      <c r="D63" s="214" t="s">
        <v>110</v>
      </c>
      <c r="E63" s="212" t="str">
        <f>'Customs raw'!C63</f>
        <v>90</v>
      </c>
      <c r="F63" s="215" t="str">
        <f>'Customs raw'!E63</f>
        <v>Other</v>
      </c>
      <c r="G63" s="76" t="s">
        <v>19</v>
      </c>
      <c r="H63" s="32"/>
      <c r="I63" s="76" t="str">
        <f>CONCATENATE(Table6[[#This Row],[HS6_COD]],Table6[[#This Row],[HS8]],Table6[[#This Row],[HS10]])</f>
        <v>8418509000</v>
      </c>
      <c r="J63" s="17" t="s">
        <v>552</v>
      </c>
      <c r="K63" s="17" t="s">
        <v>221</v>
      </c>
      <c r="L63" s="30" t="str">
        <f>'Customs raw'!F63</f>
        <v>NMB</v>
      </c>
      <c r="M63" s="32"/>
      <c r="N63" s="32">
        <v>12.5</v>
      </c>
      <c r="O63" s="32"/>
      <c r="P63" s="32"/>
      <c r="Q63" s="32"/>
      <c r="R63" s="48">
        <f>VLOOKUP(Table6[[#This Row],[HS Concatenate]],'Customs raw'!$A$11:$N$305,12,FALSE)</f>
        <v>200</v>
      </c>
      <c r="S63" s="226">
        <f>'Customs raw'!L63</f>
        <v>200</v>
      </c>
      <c r="T63" s="214"/>
      <c r="U63" s="217">
        <f>'Customs raw'!M63</f>
        <v>5474.6</v>
      </c>
      <c r="V63" s="214"/>
      <c r="W63" s="226">
        <f>Table6[[#This Row],[Quantity (kg)2]]/1000</f>
        <v>0.2</v>
      </c>
    </row>
    <row r="64" spans="1:23" ht="14.25" x14ac:dyDescent="0.2">
      <c r="A64" s="212" t="str">
        <f>'Customs raw'!B64</f>
        <v>841869</v>
      </c>
      <c r="B64" s="213">
        <f t="shared" si="1"/>
        <v>84.18</v>
      </c>
      <c r="C64" s="214" t="str">
        <f>VLOOKUP(B64,'HS Heading Index'!$A$7:$B$29,2,FALSE)</f>
        <v>Refrigerators, freezers and other refrigerating or freezing equipment, electric or other; heat pumps other than air conditioning machines of heading 84.15.</v>
      </c>
      <c r="D64" s="214" t="s">
        <v>223</v>
      </c>
      <c r="E64" s="212" t="str">
        <f>'Customs raw'!C64</f>
        <v>90</v>
      </c>
      <c r="F64" s="215" t="str">
        <f>'Customs raw'!E64</f>
        <v>Other</v>
      </c>
      <c r="G64" s="76" t="s">
        <v>19</v>
      </c>
      <c r="H64" s="32" t="s">
        <v>112</v>
      </c>
      <c r="I64" s="76" t="str">
        <f>CONCATENATE(Table6[[#This Row],[HS6_COD]],Table6[[#This Row],[HS8]],Table6[[#This Row],[HS10]])</f>
        <v>8418699000</v>
      </c>
      <c r="J64" s="17" t="s">
        <v>552</v>
      </c>
      <c r="K64" s="17" t="s">
        <v>221</v>
      </c>
      <c r="L64" s="30" t="str">
        <f>'Customs raw'!F64</f>
        <v>KGM</v>
      </c>
      <c r="M64" s="32"/>
      <c r="N64" s="32">
        <v>12.5</v>
      </c>
      <c r="O64" s="32"/>
      <c r="P64" s="32"/>
      <c r="Q64" s="32"/>
      <c r="R64" s="48">
        <f>VLOOKUP(Table6[[#This Row],[HS Concatenate]],'Customs raw'!$A$11:$N$305,12,FALSE)</f>
        <v>51</v>
      </c>
      <c r="S64" s="226">
        <f>'Customs raw'!L64</f>
        <v>51</v>
      </c>
      <c r="T64" s="214">
        <v>549</v>
      </c>
      <c r="U64" s="217">
        <f>'Customs raw'!M64</f>
        <v>705.42</v>
      </c>
      <c r="V64" s="214">
        <v>100</v>
      </c>
      <c r="W64" s="226">
        <f>Table6[[#This Row],[Quantity (kg)2]]/1000</f>
        <v>5.0999999999999997E-2</v>
      </c>
    </row>
    <row r="65" spans="1:23" ht="14.25" x14ac:dyDescent="0.2">
      <c r="A65" s="212" t="str">
        <f>'Customs raw'!B65</f>
        <v>841891</v>
      </c>
      <c r="B65" s="213">
        <f t="shared" si="1"/>
        <v>84.18</v>
      </c>
      <c r="C65" s="214" t="str">
        <f>VLOOKUP(B65,'HS Heading Index'!$A$7:$B$29,2,FALSE)</f>
        <v>Refrigerators, freezers and other refrigerating or freezing equipment, electric or other; heat pumps other than air conditioning machines of heading 84.15.</v>
      </c>
      <c r="D65" s="214" t="s">
        <v>223</v>
      </c>
      <c r="E65" s="212" t="str">
        <f>'Customs raw'!C65</f>
        <v>00</v>
      </c>
      <c r="F65" s="215" t="str">
        <f>'Customs raw'!E65</f>
        <v>Furniture designed to receive refrigerating or freezing equipment</v>
      </c>
      <c r="G65" s="76" t="s">
        <v>19</v>
      </c>
      <c r="H65" s="32" t="s">
        <v>23</v>
      </c>
      <c r="I65" s="76" t="str">
        <f>CONCATENATE(Table6[[#This Row],[HS6_COD]],Table6[[#This Row],[HS8]],Table6[[#This Row],[HS10]])</f>
        <v>8418910000</v>
      </c>
      <c r="J65" s="17" t="s">
        <v>552</v>
      </c>
      <c r="K65" s="17" t="s">
        <v>221</v>
      </c>
      <c r="L65" s="30" t="str">
        <f>'Customs raw'!F65</f>
        <v>KGM</v>
      </c>
      <c r="M65" s="32"/>
      <c r="N65" s="32">
        <v>12.5</v>
      </c>
      <c r="O65" s="32"/>
      <c r="P65" s="32"/>
      <c r="Q65" s="32"/>
      <c r="R65" s="48">
        <f>VLOOKUP(Table6[[#This Row],[HS Concatenate]],'Customs raw'!$A$11:$N$305,12,FALSE)</f>
        <v>0</v>
      </c>
      <c r="S65" s="226">
        <f>'Customs raw'!L65</f>
        <v>0</v>
      </c>
      <c r="T65" s="214">
        <v>5474.6</v>
      </c>
      <c r="U65" s="217">
        <f>'Customs raw'!M65</f>
        <v>0</v>
      </c>
      <c r="V65" s="214">
        <v>2</v>
      </c>
      <c r="W65" s="226">
        <f>Table6[[#This Row],[Quantity (kg)2]]/1000</f>
        <v>0</v>
      </c>
    </row>
    <row r="66" spans="1:23" ht="14.25" x14ac:dyDescent="0.2">
      <c r="A66" s="212" t="str">
        <f>'Customs raw'!B66</f>
        <v>841899</v>
      </c>
      <c r="B66" s="213">
        <f t="shared" si="1"/>
        <v>84.18</v>
      </c>
      <c r="C66" s="214" t="str">
        <f>VLOOKUP(B66,'HS Heading Index'!$A$7:$B$29,2,FALSE)</f>
        <v>Refrigerators, freezers and other refrigerating or freezing equipment, electric or other; heat pumps other than air conditioning machines of heading 84.15.</v>
      </c>
      <c r="D66" s="214" t="s">
        <v>224</v>
      </c>
      <c r="E66" s="212" t="str">
        <f>'Customs raw'!C66</f>
        <v>00</v>
      </c>
      <c r="F66" s="215" t="str">
        <f>'Customs raw'!E66</f>
        <v>Other</v>
      </c>
      <c r="G66" s="76" t="s">
        <v>19</v>
      </c>
      <c r="H66" s="32" t="s">
        <v>23</v>
      </c>
      <c r="I66" s="76" t="str">
        <f>CONCATENATE(Table6[[#This Row],[HS6_COD]],Table6[[#This Row],[HS8]],Table6[[#This Row],[HS10]])</f>
        <v>8418990000</v>
      </c>
      <c r="J66" s="17" t="s">
        <v>552</v>
      </c>
      <c r="K66" s="17" t="s">
        <v>221</v>
      </c>
      <c r="L66" s="30" t="str">
        <f>'Customs raw'!F66</f>
        <v>KGM</v>
      </c>
      <c r="M66" s="32"/>
      <c r="N66" s="32">
        <v>12.5</v>
      </c>
      <c r="O66" s="32"/>
      <c r="P66" s="32"/>
      <c r="Q66" s="32"/>
      <c r="R66" s="48">
        <f>VLOOKUP(Table6[[#This Row],[HS Concatenate]],'Customs raw'!$A$11:$N$305,12,FALSE)</f>
        <v>2537.4</v>
      </c>
      <c r="S66" s="226">
        <f>'Customs raw'!L66</f>
        <v>2537.4</v>
      </c>
      <c r="T66" s="214">
        <v>705.42</v>
      </c>
      <c r="U66" s="217">
        <f>'Customs raw'!M66</f>
        <v>7240</v>
      </c>
      <c r="V66" s="214">
        <v>51</v>
      </c>
      <c r="W66" s="226">
        <f>Table6[[#This Row],[Quantity (kg)2]]/1000</f>
        <v>2.5373999999999999</v>
      </c>
    </row>
    <row r="67" spans="1:23" ht="14.25" x14ac:dyDescent="0.2">
      <c r="A67" s="212" t="str">
        <f>'Customs raw'!B67</f>
        <v>845011</v>
      </c>
      <c r="B67" s="213">
        <f t="shared" si="1"/>
        <v>84.5</v>
      </c>
      <c r="C67" s="214" t="str">
        <f>VLOOKUP(B67,'HS Heading Index'!$A$7:$B$29,2,FALSE)</f>
        <v>Household or laundry-type washing machines, including machines which both wash and dry.</v>
      </c>
      <c r="D67" s="214" t="s">
        <v>125</v>
      </c>
      <c r="E67" s="212" t="str">
        <f>'Customs raw'!C67</f>
        <v>00</v>
      </c>
      <c r="F67" s="215" t="str">
        <f>'Customs raw'!E67</f>
        <v>Fully-automatic machines</v>
      </c>
      <c r="G67" s="76" t="s">
        <v>19</v>
      </c>
      <c r="H67" s="32" t="s">
        <v>115</v>
      </c>
      <c r="I67" s="76" t="str">
        <f>CONCATENATE(Table6[[#This Row],[HS6_COD]],Table6[[#This Row],[HS8]],Table6[[#This Row],[HS10]])</f>
        <v>8450110000</v>
      </c>
      <c r="J67" s="17" t="s">
        <v>552</v>
      </c>
      <c r="K67" s="17" t="s">
        <v>655</v>
      </c>
      <c r="L67" s="30" t="str">
        <f>'Customs raw'!F67</f>
        <v>NMB</v>
      </c>
      <c r="M67" s="32"/>
      <c r="N67" s="32">
        <v>12.5</v>
      </c>
      <c r="O67" s="32"/>
      <c r="P67" s="32"/>
      <c r="Q67" s="32"/>
      <c r="R67" s="48">
        <f>VLOOKUP(Table6[[#This Row],[HS Concatenate]],'Customs raw'!$A$11:$N$305,12,FALSE)</f>
        <v>3878.93</v>
      </c>
      <c r="S67" s="226">
        <f>'Customs raw'!L67</f>
        <v>3878.93</v>
      </c>
      <c r="T67" s="214"/>
      <c r="U67" s="217">
        <f>'Customs raw'!M67</f>
        <v>61910.17</v>
      </c>
      <c r="V67" s="214"/>
      <c r="W67" s="226">
        <f>Table6[[#This Row],[Quantity (kg)2]]/1000</f>
        <v>3.87893</v>
      </c>
    </row>
    <row r="68" spans="1:23" ht="14.25" x14ac:dyDescent="0.2">
      <c r="A68" s="212" t="str">
        <f>'Customs raw'!B68</f>
        <v>845012</v>
      </c>
      <c r="B68" s="213">
        <f t="shared" si="1"/>
        <v>84.5</v>
      </c>
      <c r="C68" s="214" t="str">
        <f>VLOOKUP(B68,'HS Heading Index'!$A$7:$B$29,2,FALSE)</f>
        <v>Household or laundry-type washing machines, including machines which both wash and dry.</v>
      </c>
      <c r="D68" s="214" t="s">
        <v>125</v>
      </c>
      <c r="E68" s="212" t="str">
        <f>'Customs raw'!C68</f>
        <v>00</v>
      </c>
      <c r="F68" s="215" t="str">
        <f>'Customs raw'!E68</f>
        <v>Other machines  with built-in centrifugal drier</v>
      </c>
      <c r="G68" s="76" t="s">
        <v>19</v>
      </c>
      <c r="H68" s="32" t="s">
        <v>23</v>
      </c>
      <c r="I68" s="76" t="str">
        <f>CONCATENATE(Table6[[#This Row],[HS6_COD]],Table6[[#This Row],[HS8]],Table6[[#This Row],[HS10]])</f>
        <v>8450120000</v>
      </c>
      <c r="J68" s="17" t="s">
        <v>552</v>
      </c>
      <c r="K68" s="17" t="s">
        <v>655</v>
      </c>
      <c r="L68" s="30" t="str">
        <f>'Customs raw'!F68</f>
        <v>NMB</v>
      </c>
      <c r="M68" s="32"/>
      <c r="N68" s="32">
        <v>12.5</v>
      </c>
      <c r="O68" s="32"/>
      <c r="P68" s="32"/>
      <c r="Q68" s="32"/>
      <c r="R68" s="48">
        <f>VLOOKUP(Table6[[#This Row],[HS Concatenate]],'Customs raw'!$A$11:$N$305,12,FALSE)</f>
        <v>0</v>
      </c>
      <c r="S68" s="226">
        <f>'Customs raw'!L68</f>
        <v>0</v>
      </c>
      <c r="T68" s="214">
        <v>7240</v>
      </c>
      <c r="U68" s="217">
        <f>'Customs raw'!M68</f>
        <v>0</v>
      </c>
      <c r="V68" s="214">
        <v>2530</v>
      </c>
      <c r="W68" s="226">
        <f>Table6[[#This Row],[Quantity (kg)2]]/1000</f>
        <v>0</v>
      </c>
    </row>
    <row r="69" spans="1:23" ht="14.25" x14ac:dyDescent="0.2">
      <c r="A69" s="212" t="str">
        <f>'Customs raw'!B69</f>
        <v>845019</v>
      </c>
      <c r="B69" s="213">
        <f t="shared" si="1"/>
        <v>84.5</v>
      </c>
      <c r="C69" s="214" t="str">
        <f>VLOOKUP(B69,'HS Heading Index'!$A$7:$B$29,2,FALSE)</f>
        <v>Household or laundry-type washing machines, including machines which both wash and dry.</v>
      </c>
      <c r="D69" s="214" t="s">
        <v>225</v>
      </c>
      <c r="E69" s="212" t="str">
        <f>'Customs raw'!C69</f>
        <v>00</v>
      </c>
      <c r="F69" s="215" t="str">
        <f>'Customs raw'!E69</f>
        <v>Other</v>
      </c>
      <c r="G69" s="76" t="s">
        <v>19</v>
      </c>
      <c r="H69" s="32" t="s">
        <v>118</v>
      </c>
      <c r="I69" s="76" t="str">
        <f>CONCATENATE(Table6[[#This Row],[HS6_COD]],Table6[[#This Row],[HS8]],Table6[[#This Row],[HS10]])</f>
        <v>8450190000</v>
      </c>
      <c r="J69" s="17" t="s">
        <v>552</v>
      </c>
      <c r="K69" s="17" t="s">
        <v>655</v>
      </c>
      <c r="L69" s="30" t="str">
        <f>'Customs raw'!F69</f>
        <v>NMB</v>
      </c>
      <c r="M69" s="32"/>
      <c r="N69" s="32">
        <v>12.5</v>
      </c>
      <c r="O69" s="32"/>
      <c r="P69" s="32"/>
      <c r="Q69" s="32"/>
      <c r="R69" s="48">
        <f>VLOOKUP(Table6[[#This Row],[HS Concatenate]],'Customs raw'!$A$11:$N$305,12,FALSE)</f>
        <v>0</v>
      </c>
      <c r="S69" s="226">
        <f>'Customs raw'!L69</f>
        <v>0</v>
      </c>
      <c r="T69" s="214">
        <v>61910.17</v>
      </c>
      <c r="U69" s="217">
        <f>'Customs raw'!M69</f>
        <v>0</v>
      </c>
      <c r="V69" s="214">
        <v>989</v>
      </c>
      <c r="W69" s="226">
        <f>Table6[[#This Row],[Quantity (kg)2]]/1000</f>
        <v>0</v>
      </c>
    </row>
    <row r="70" spans="1:23" ht="14.25" x14ac:dyDescent="0.2">
      <c r="A70" s="212" t="str">
        <f>'Customs raw'!B70</f>
        <v>845020</v>
      </c>
      <c r="B70" s="213">
        <f t="shared" si="1"/>
        <v>84.5</v>
      </c>
      <c r="C70" s="214" t="str">
        <f>VLOOKUP(B70,'HS Heading Index'!$A$7:$B$29,2,FALSE)</f>
        <v>Household or laundry-type washing machines, including machines which both wash and dry.</v>
      </c>
      <c r="D70" s="214" t="s">
        <v>225</v>
      </c>
      <c r="E70" s="212" t="str">
        <f>'Customs raw'!C70</f>
        <v>00</v>
      </c>
      <c r="F70" s="215" t="str">
        <f>'Customs raw'!E70</f>
        <v>Machines each of a dry linen capacity exceeding 10 Kg</v>
      </c>
      <c r="G70" s="76" t="s">
        <v>19</v>
      </c>
      <c r="H70" s="32" t="s">
        <v>120</v>
      </c>
      <c r="I70" s="76" t="str">
        <f>CONCATENATE(Table6[[#This Row],[HS6_COD]],Table6[[#This Row],[HS8]],Table6[[#This Row],[HS10]])</f>
        <v>8450200000</v>
      </c>
      <c r="J70" s="17" t="s">
        <v>552</v>
      </c>
      <c r="K70" s="17" t="s">
        <v>655</v>
      </c>
      <c r="L70" s="30" t="str">
        <f>'Customs raw'!F70</f>
        <v>NMB</v>
      </c>
      <c r="M70" s="32"/>
      <c r="N70" s="32">
        <v>12.5</v>
      </c>
      <c r="O70" s="32"/>
      <c r="P70" s="32"/>
      <c r="Q70" s="32"/>
      <c r="R70" s="48">
        <f>VLOOKUP(Table6[[#This Row],[HS Concatenate]],'Customs raw'!$A$11:$N$305,12,FALSE)</f>
        <v>0</v>
      </c>
      <c r="S70" s="226">
        <f>'Customs raw'!L70</f>
        <v>0</v>
      </c>
      <c r="T70" s="214"/>
      <c r="U70" s="217">
        <f>'Customs raw'!M70</f>
        <v>0</v>
      </c>
      <c r="V70" s="214"/>
      <c r="W70" s="226">
        <f>Table6[[#This Row],[Quantity (kg)2]]/1000</f>
        <v>0</v>
      </c>
    </row>
    <row r="71" spans="1:23" ht="14.25" x14ac:dyDescent="0.2">
      <c r="A71" s="212" t="str">
        <f>'Customs raw'!B71</f>
        <v>845090</v>
      </c>
      <c r="B71" s="213">
        <f t="shared" si="1"/>
        <v>84.5</v>
      </c>
      <c r="C71" s="214" t="str">
        <f>VLOOKUP(B71,'HS Heading Index'!$A$7:$B$29,2,FALSE)</f>
        <v>Household or laundry-type washing machines, including machines which both wash and dry.</v>
      </c>
      <c r="D71" s="214" t="s">
        <v>225</v>
      </c>
      <c r="E71" s="212" t="str">
        <f>'Customs raw'!C71</f>
        <v>00</v>
      </c>
      <c r="F71" s="215" t="str">
        <f>'Customs raw'!E71</f>
        <v>Parts</v>
      </c>
      <c r="G71" s="76" t="s">
        <v>19</v>
      </c>
      <c r="H71" s="32" t="s">
        <v>23</v>
      </c>
      <c r="I71" s="76" t="str">
        <f>CONCATENATE(Table6[[#This Row],[HS6_COD]],Table6[[#This Row],[HS8]],Table6[[#This Row],[HS10]])</f>
        <v>8450900000</v>
      </c>
      <c r="J71" s="17" t="s">
        <v>552</v>
      </c>
      <c r="K71" s="17" t="s">
        <v>655</v>
      </c>
      <c r="L71" s="30" t="str">
        <f>'Customs raw'!F71</f>
        <v>KGM</v>
      </c>
      <c r="M71" s="32"/>
      <c r="N71" s="32">
        <v>12.5</v>
      </c>
      <c r="O71" s="32"/>
      <c r="P71" s="32"/>
      <c r="Q71" s="32"/>
      <c r="R71" s="48">
        <f>VLOOKUP(Table6[[#This Row],[HS Concatenate]],'Customs raw'!$A$11:$N$305,12,FALSE)</f>
        <v>9.6999999999999993</v>
      </c>
      <c r="S71" s="226">
        <f>'Customs raw'!L71</f>
        <v>9.6999999999999993</v>
      </c>
      <c r="T71" s="214"/>
      <c r="U71" s="217">
        <f>'Customs raw'!M71</f>
        <v>1406.67</v>
      </c>
      <c r="V71" s="214"/>
      <c r="W71" s="226">
        <f>Table6[[#This Row],[Quantity (kg)2]]/1000</f>
        <v>9.6999999999999986E-3</v>
      </c>
    </row>
    <row r="72" spans="1:23" ht="14.25" x14ac:dyDescent="0.2">
      <c r="A72" s="212" t="str">
        <f>'Customs raw'!B72</f>
        <v>850610</v>
      </c>
      <c r="B72" s="213">
        <f t="shared" si="1"/>
        <v>85.06</v>
      </c>
      <c r="C72" s="214" t="str">
        <f>VLOOKUP(B72,'HS Heading Index'!$A$7:$B$29,2,FALSE)</f>
        <v>Primary cells and primary batteries.</v>
      </c>
      <c r="D72" s="214" t="s">
        <v>123</v>
      </c>
      <c r="E72" s="212" t="str">
        <f>'Customs raw'!C72</f>
        <v>00</v>
      </c>
      <c r="F72" s="215" t="str">
        <f>'Customs raw'!E72</f>
        <v>Manganese dioxide</v>
      </c>
      <c r="G72" s="76" t="s">
        <v>19</v>
      </c>
      <c r="H72" s="32"/>
      <c r="I72" s="76" t="str">
        <f>CONCATENATE(Table6[[#This Row],[HS6_COD]],Table6[[#This Row],[HS8]],Table6[[#This Row],[HS10]])</f>
        <v>8506100000</v>
      </c>
      <c r="J72" s="17" t="s">
        <v>552</v>
      </c>
      <c r="K72" s="17" t="s">
        <v>227</v>
      </c>
      <c r="L72" s="30" t="str">
        <f>'Customs raw'!F72</f>
        <v>NMB</v>
      </c>
      <c r="M72" s="32"/>
      <c r="N72" s="32">
        <v>12.5</v>
      </c>
      <c r="O72" s="32"/>
      <c r="P72" s="32"/>
      <c r="Q72" s="32"/>
      <c r="R72" s="48">
        <f>VLOOKUP(Table6[[#This Row],[HS Concatenate]],'Customs raw'!$A$11:$N$305,12,FALSE)</f>
        <v>0</v>
      </c>
      <c r="S72" s="226">
        <f>'Customs raw'!L72</f>
        <v>0</v>
      </c>
      <c r="T72" s="229"/>
      <c r="U72" s="217">
        <f>'Customs raw'!M72</f>
        <v>0</v>
      </c>
      <c r="V72" s="229"/>
      <c r="W72" s="226">
        <f>Table6[[#This Row],[Quantity (kg)2]]/1000</f>
        <v>0</v>
      </c>
    </row>
    <row r="73" spans="1:23" ht="14.25" x14ac:dyDescent="0.2">
      <c r="A73" s="212" t="str">
        <f>'Customs raw'!B73</f>
        <v>850630</v>
      </c>
      <c r="B73" s="213">
        <f t="shared" si="1"/>
        <v>85.06</v>
      </c>
      <c r="C73" s="214" t="str">
        <f>VLOOKUP(B73,'HS Heading Index'!$A$7:$B$29,2,FALSE)</f>
        <v>Primary cells and primary batteries.</v>
      </c>
      <c r="D73" s="214" t="s">
        <v>123</v>
      </c>
      <c r="E73" s="212" t="str">
        <f>'Customs raw'!C73</f>
        <v>00</v>
      </c>
      <c r="F73" s="215" t="str">
        <f>'Customs raw'!E73</f>
        <v>Mercuric oxide</v>
      </c>
      <c r="G73" s="76" t="s">
        <v>19</v>
      </c>
      <c r="H73" s="32" t="s">
        <v>125</v>
      </c>
      <c r="I73" s="76" t="str">
        <f>CONCATENATE(Table6[[#This Row],[HS6_COD]],Table6[[#This Row],[HS8]],Table6[[#This Row],[HS10]])</f>
        <v>8506300000</v>
      </c>
      <c r="J73" s="17" t="s">
        <v>552</v>
      </c>
      <c r="K73" s="17" t="s">
        <v>227</v>
      </c>
      <c r="L73" s="30" t="str">
        <f>'Customs raw'!F73</f>
        <v>NMB</v>
      </c>
      <c r="M73" s="32"/>
      <c r="N73" s="32">
        <v>12.5</v>
      </c>
      <c r="O73" s="32"/>
      <c r="P73" s="32"/>
      <c r="Q73" s="32"/>
      <c r="R73" s="48">
        <f>VLOOKUP(Table6[[#This Row],[HS Concatenate]],'Customs raw'!$A$11:$N$305,12,FALSE)</f>
        <v>0</v>
      </c>
      <c r="S73" s="226">
        <f>'Customs raw'!L73</f>
        <v>0</v>
      </c>
      <c r="T73" s="229">
        <v>1406.67</v>
      </c>
      <c r="U73" s="217">
        <f>'Customs raw'!M73</f>
        <v>0</v>
      </c>
      <c r="V73" s="229">
        <v>9.6999999999999993</v>
      </c>
      <c r="W73" s="226">
        <f>Table6[[#This Row],[Quantity (kg)2]]/1000</f>
        <v>0</v>
      </c>
    </row>
    <row r="74" spans="1:23" ht="14.25" x14ac:dyDescent="0.2">
      <c r="A74" s="212" t="str">
        <f>'Customs raw'!B74</f>
        <v>850640</v>
      </c>
      <c r="B74" s="213">
        <f t="shared" si="1"/>
        <v>85.06</v>
      </c>
      <c r="C74" s="214" t="str">
        <f>VLOOKUP(B74,'HS Heading Index'!$A$7:$B$29,2,FALSE)</f>
        <v>Primary cells and primary batteries.</v>
      </c>
      <c r="D74" s="214" t="s">
        <v>127</v>
      </c>
      <c r="E74" s="212" t="str">
        <f>'Customs raw'!C74</f>
        <v>00</v>
      </c>
      <c r="F74" s="215" t="str">
        <f>'Customs raw'!E74</f>
        <v>Silver oxide</v>
      </c>
      <c r="G74" s="76" t="s">
        <v>19</v>
      </c>
      <c r="H74" s="32"/>
      <c r="I74" s="76" t="str">
        <f>CONCATENATE(Table6[[#This Row],[HS6_COD]],Table6[[#This Row],[HS8]],Table6[[#This Row],[HS10]])</f>
        <v>8506400000</v>
      </c>
      <c r="J74" s="17" t="s">
        <v>553</v>
      </c>
      <c r="K74" s="17"/>
      <c r="L74" s="30" t="str">
        <f>'Customs raw'!F74</f>
        <v>NMB</v>
      </c>
      <c r="M74" s="32"/>
      <c r="N74" s="32">
        <v>12.5</v>
      </c>
      <c r="O74" s="32"/>
      <c r="P74" s="32"/>
      <c r="Q74" s="32"/>
      <c r="R74" s="48">
        <f>VLOOKUP(Table6[[#This Row],[HS Concatenate]],'Customs raw'!$A$11:$N$305,12,FALSE)</f>
        <v>0</v>
      </c>
      <c r="S74" s="226">
        <f>'Customs raw'!L74</f>
        <v>0</v>
      </c>
      <c r="T74" s="229"/>
      <c r="U74" s="217">
        <f>'Customs raw'!M74</f>
        <v>0</v>
      </c>
      <c r="V74" s="229"/>
      <c r="W74" s="226">
        <f>Table6[[#This Row],[Quantity (kg)2]]/1000</f>
        <v>0</v>
      </c>
    </row>
    <row r="75" spans="1:23" ht="14.25" x14ac:dyDescent="0.2">
      <c r="A75" s="212" t="str">
        <f>'Customs raw'!B75</f>
        <v>850650</v>
      </c>
      <c r="B75" s="213">
        <f t="shared" si="1"/>
        <v>85.06</v>
      </c>
      <c r="C75" s="214" t="str">
        <f>VLOOKUP(B75,'HS Heading Index'!$A$7:$B$29,2,FALSE)</f>
        <v>Primary cells and primary batteries.</v>
      </c>
      <c r="D75" s="214" t="s">
        <v>129</v>
      </c>
      <c r="E75" s="212" t="str">
        <f>'Customs raw'!C75</f>
        <v>00</v>
      </c>
      <c r="F75" s="215" t="str">
        <f>'Customs raw'!E75</f>
        <v>Lithium</v>
      </c>
      <c r="G75" s="76" t="s">
        <v>19</v>
      </c>
      <c r="H75" s="32"/>
      <c r="I75" s="76" t="str">
        <f>CONCATENATE(Table6[[#This Row],[HS6_COD]],Table6[[#This Row],[HS8]],Table6[[#This Row],[HS10]])</f>
        <v>8506500000</v>
      </c>
      <c r="J75" s="17" t="s">
        <v>553</v>
      </c>
      <c r="K75" s="17"/>
      <c r="L75" s="30" t="str">
        <f>'Customs raw'!F75</f>
        <v>NMB</v>
      </c>
      <c r="M75" s="32"/>
      <c r="N75" s="32">
        <v>12.5</v>
      </c>
      <c r="O75" s="32"/>
      <c r="P75" s="32"/>
      <c r="Q75" s="32"/>
      <c r="R75" s="48">
        <f>VLOOKUP(Table6[[#This Row],[HS Concatenate]],'Customs raw'!$A$11:$N$305,12,FALSE)</f>
        <v>42</v>
      </c>
      <c r="S75" s="226">
        <f>'Customs raw'!L75</f>
        <v>42</v>
      </c>
      <c r="T75" s="229"/>
      <c r="U75" s="217">
        <f>'Customs raw'!M75</f>
        <v>1379</v>
      </c>
      <c r="V75" s="229"/>
      <c r="W75" s="226">
        <f>Table6[[#This Row],[Quantity (kg)2]]/1000</f>
        <v>4.2000000000000003E-2</v>
      </c>
    </row>
    <row r="76" spans="1:23" ht="14.25" x14ac:dyDescent="0.2">
      <c r="A76" s="212" t="str">
        <f>'Customs raw'!B76</f>
        <v>850660</v>
      </c>
      <c r="B76" s="213">
        <f t="shared" ref="B76:B107" si="2">ROUNDDOWN(A76/10000,2)</f>
        <v>85.06</v>
      </c>
      <c r="C76" s="214" t="str">
        <f>VLOOKUP(B76,'HS Heading Index'!$A$7:$B$29,2,FALSE)</f>
        <v>Primary cells and primary batteries.</v>
      </c>
      <c r="D76" s="214" t="s">
        <v>131</v>
      </c>
      <c r="E76" s="212" t="str">
        <f>'Customs raw'!C76</f>
        <v>00</v>
      </c>
      <c r="F76" s="215" t="str">
        <f>'Customs raw'!E76</f>
        <v>Air-zinc</v>
      </c>
      <c r="G76" s="76" t="s">
        <v>19</v>
      </c>
      <c r="H76" s="32"/>
      <c r="I76" s="76" t="str">
        <f>CONCATENATE(Table6[[#This Row],[HS6_COD]],Table6[[#This Row],[HS8]],Table6[[#This Row],[HS10]])</f>
        <v>8506600000</v>
      </c>
      <c r="J76" s="17" t="s">
        <v>553</v>
      </c>
      <c r="K76" s="17"/>
      <c r="L76" s="30" t="str">
        <f>'Customs raw'!F76</f>
        <v>NMB</v>
      </c>
      <c r="M76" s="32"/>
      <c r="N76" s="32">
        <v>12.5</v>
      </c>
      <c r="O76" s="32"/>
      <c r="P76" s="32"/>
      <c r="Q76" s="32"/>
      <c r="R76" s="48">
        <f>VLOOKUP(Table6[[#This Row],[HS Concatenate]],'Customs raw'!$A$11:$N$305,12,FALSE)</f>
        <v>0</v>
      </c>
      <c r="S76" s="226">
        <f>'Customs raw'!L76</f>
        <v>0</v>
      </c>
      <c r="T76" s="229"/>
      <c r="U76" s="217">
        <f>'Customs raw'!M76</f>
        <v>0</v>
      </c>
      <c r="V76" s="229"/>
      <c r="W76" s="226">
        <f>Table6[[#This Row],[Quantity (kg)2]]/1000</f>
        <v>0</v>
      </c>
    </row>
    <row r="77" spans="1:23" ht="14.25" x14ac:dyDescent="0.2">
      <c r="A77" s="212" t="str">
        <f>'Customs raw'!B77</f>
        <v>850680</v>
      </c>
      <c r="B77" s="213">
        <f t="shared" si="2"/>
        <v>85.06</v>
      </c>
      <c r="C77" s="214" t="str">
        <f>VLOOKUP(B77,'HS Heading Index'!$A$7:$B$29,2,FALSE)</f>
        <v>Primary cells and primary batteries.</v>
      </c>
      <c r="D77" s="214" t="s">
        <v>133</v>
      </c>
      <c r="E77" s="212" t="str">
        <f>'Customs raw'!C77</f>
        <v>00</v>
      </c>
      <c r="F77" s="215" t="str">
        <f>'Customs raw'!E77</f>
        <v>Other primary cells and primary batteries</v>
      </c>
      <c r="G77" s="76" t="s">
        <v>19</v>
      </c>
      <c r="H77" s="32"/>
      <c r="I77" s="76" t="str">
        <f>CONCATENATE(Table6[[#This Row],[HS6_COD]],Table6[[#This Row],[HS8]],Table6[[#This Row],[HS10]])</f>
        <v>8506800000</v>
      </c>
      <c r="J77" s="17" t="s">
        <v>553</v>
      </c>
      <c r="K77" s="17"/>
      <c r="L77" s="30" t="str">
        <f>'Customs raw'!F77</f>
        <v>NMB</v>
      </c>
      <c r="M77" s="32"/>
      <c r="N77" s="32">
        <v>12.5</v>
      </c>
      <c r="O77" s="32"/>
      <c r="P77" s="32"/>
      <c r="Q77" s="32"/>
      <c r="R77" s="48">
        <f>VLOOKUP(Table6[[#This Row],[HS Concatenate]],'Customs raw'!$A$11:$N$305,12,FALSE)</f>
        <v>4041</v>
      </c>
      <c r="S77" s="226">
        <f>'Customs raw'!L77</f>
        <v>4041</v>
      </c>
      <c r="T77" s="229">
        <v>1379</v>
      </c>
      <c r="U77" s="217">
        <f>'Customs raw'!M77</f>
        <v>34910.46</v>
      </c>
      <c r="V77" s="229">
        <v>27.08</v>
      </c>
      <c r="W77" s="226">
        <f>Table6[[#This Row],[Quantity (kg)2]]/1000</f>
        <v>4.0410000000000004</v>
      </c>
    </row>
    <row r="78" spans="1:23" ht="14.25" x14ac:dyDescent="0.2">
      <c r="A78" s="212" t="str">
        <f>'Customs raw'!B78</f>
        <v>850690</v>
      </c>
      <c r="B78" s="213">
        <f t="shared" si="2"/>
        <v>85.06</v>
      </c>
      <c r="C78" s="214" t="str">
        <f>VLOOKUP(B78,'HS Heading Index'!$A$7:$B$29,2,FALSE)</f>
        <v>Primary cells and primary batteries.</v>
      </c>
      <c r="D78" s="214" t="s">
        <v>135</v>
      </c>
      <c r="E78" s="212" t="str">
        <f>'Customs raw'!C78</f>
        <v>00</v>
      </c>
      <c r="F78" s="215" t="str">
        <f>'Customs raw'!E78</f>
        <v>Parts</v>
      </c>
      <c r="G78" s="76" t="s">
        <v>19</v>
      </c>
      <c r="H78" s="32"/>
      <c r="I78" s="76" t="str">
        <f>CONCATENATE(Table6[[#This Row],[HS6_COD]],Table6[[#This Row],[HS8]],Table6[[#This Row],[HS10]])</f>
        <v>8506900000</v>
      </c>
      <c r="J78" s="17" t="s">
        <v>553</v>
      </c>
      <c r="K78" s="17"/>
      <c r="L78" s="30" t="str">
        <f>'Customs raw'!F78</f>
        <v>KGM</v>
      </c>
      <c r="M78" s="32"/>
      <c r="N78" s="32">
        <v>12.5</v>
      </c>
      <c r="O78" s="32"/>
      <c r="P78" s="32"/>
      <c r="Q78" s="32"/>
      <c r="R78" s="48">
        <f>VLOOKUP(Table6[[#This Row],[HS Concatenate]],'Customs raw'!$A$11:$N$305,12,FALSE)</f>
        <v>0</v>
      </c>
      <c r="S78" s="226">
        <f>'Customs raw'!L78</f>
        <v>0</v>
      </c>
      <c r="T78" s="229"/>
      <c r="U78" s="217">
        <f>'Customs raw'!M78</f>
        <v>0</v>
      </c>
      <c r="V78" s="229"/>
      <c r="W78" s="226">
        <f>Table6[[#This Row],[Quantity (kg)2]]/1000</f>
        <v>0</v>
      </c>
    </row>
    <row r="79" spans="1:23" ht="14.25" x14ac:dyDescent="0.2">
      <c r="A79" s="212" t="str">
        <f>'Customs raw'!B79</f>
        <v>850710</v>
      </c>
      <c r="B79" s="213">
        <f t="shared" si="2"/>
        <v>85.07</v>
      </c>
      <c r="C79" s="214" t="str">
        <f>VLOOKUP(B79,'HS Heading Index'!$A$7:$B$29,2,FALSE)</f>
        <v>Electric accumulators, including separators therefor, whether or not
rectangular (including square).</v>
      </c>
      <c r="D79" s="214" t="s">
        <v>137</v>
      </c>
      <c r="E79" s="212" t="str">
        <f>'Customs raw'!C79</f>
        <v>00</v>
      </c>
      <c r="F79" s="215" t="str">
        <f>'Customs raw'!E79</f>
        <v>Lead-acid  of a kind used for starting piston engines</v>
      </c>
      <c r="G79" s="76" t="s">
        <v>19</v>
      </c>
      <c r="H79" s="32"/>
      <c r="I79" s="76" t="str">
        <f>CONCATENATE(Table6[[#This Row],[HS6_COD]],Table6[[#This Row],[HS8]],Table6[[#This Row],[HS10]])</f>
        <v>8507100000</v>
      </c>
      <c r="J79" s="17" t="s">
        <v>552</v>
      </c>
      <c r="K79" s="17" t="s">
        <v>227</v>
      </c>
      <c r="L79" s="30" t="str">
        <f>'Customs raw'!F79</f>
        <v>NMB</v>
      </c>
      <c r="M79" s="32"/>
      <c r="N79" s="32">
        <v>12.5</v>
      </c>
      <c r="O79" s="32"/>
      <c r="P79" s="32"/>
      <c r="Q79" s="32"/>
      <c r="R79" s="48">
        <f>VLOOKUP(Table6[[#This Row],[HS Concatenate]],'Customs raw'!$A$11:$N$305,12,FALSE)</f>
        <v>25</v>
      </c>
      <c r="S79" s="226">
        <f>'Customs raw'!L79</f>
        <v>25</v>
      </c>
      <c r="T79" s="229">
        <v>34910.46</v>
      </c>
      <c r="U79" s="217">
        <f>'Customs raw'!M79</f>
        <v>498.52</v>
      </c>
      <c r="V79" s="229">
        <v>27.08</v>
      </c>
      <c r="W79" s="226">
        <f>Table6[[#This Row],[Quantity (kg)2]]/1000</f>
        <v>2.5000000000000001E-2</v>
      </c>
    </row>
    <row r="80" spans="1:23" ht="14.25" x14ac:dyDescent="0.2">
      <c r="A80" s="212" t="str">
        <f>'Customs raw'!B80</f>
        <v>850720</v>
      </c>
      <c r="B80" s="213">
        <f t="shared" si="2"/>
        <v>85.07</v>
      </c>
      <c r="C80" s="214" t="str">
        <f>VLOOKUP(B80,'HS Heading Index'!$A$7:$B$29,2,FALSE)</f>
        <v>Electric accumulators, including separators therefor, whether or not
rectangular (including square).</v>
      </c>
      <c r="D80" s="214" t="s">
        <v>125</v>
      </c>
      <c r="E80" s="212" t="str">
        <f>'Customs raw'!C80</f>
        <v>00</v>
      </c>
      <c r="F80" s="215" t="str">
        <f>'Customs raw'!E80</f>
        <v>Other lead-acid accumulators</v>
      </c>
      <c r="G80" s="76" t="s">
        <v>19</v>
      </c>
      <c r="H80" s="32"/>
      <c r="I80" s="76" t="str">
        <f>CONCATENATE(Table6[[#This Row],[HS6_COD]],Table6[[#This Row],[HS8]],Table6[[#This Row],[HS10]])</f>
        <v>8507200000</v>
      </c>
      <c r="J80" s="17" t="s">
        <v>553</v>
      </c>
      <c r="K80" s="17"/>
      <c r="L80" s="30" t="str">
        <f>'Customs raw'!F80</f>
        <v>NMB</v>
      </c>
      <c r="M80" s="32"/>
      <c r="N80" s="32">
        <v>12.5</v>
      </c>
      <c r="O80" s="32"/>
      <c r="P80" s="32"/>
      <c r="Q80" s="32"/>
      <c r="R80" s="48">
        <f>VLOOKUP(Table6[[#This Row],[HS Concatenate]],'Customs raw'!$A$11:$N$305,12,FALSE)</f>
        <v>0</v>
      </c>
      <c r="S80" s="226">
        <f>'Customs raw'!L80</f>
        <v>0</v>
      </c>
      <c r="T80" s="229"/>
      <c r="U80" s="217">
        <f>'Customs raw'!M80</f>
        <v>0</v>
      </c>
      <c r="V80" s="229"/>
      <c r="W80" s="226">
        <f>Table6[[#This Row],[Quantity (kg)2]]/1000</f>
        <v>0</v>
      </c>
    </row>
    <row r="81" spans="1:23" ht="14.25" x14ac:dyDescent="0.2">
      <c r="A81" s="212" t="str">
        <f>'Customs raw'!B81</f>
        <v>850730</v>
      </c>
      <c r="B81" s="213">
        <f t="shared" si="2"/>
        <v>85.07</v>
      </c>
      <c r="C81" s="214" t="str">
        <f>VLOOKUP(B81,'HS Heading Index'!$A$7:$B$29,2,FALSE)</f>
        <v>Electric accumulators, including separators therefor, whether or not
rectangular (including square).</v>
      </c>
      <c r="D81" s="214" t="s">
        <v>140</v>
      </c>
      <c r="E81" s="212" t="str">
        <f>'Customs raw'!C81</f>
        <v>00</v>
      </c>
      <c r="F81" s="215" t="str">
        <f>'Customs raw'!E81</f>
        <v>Nickel-cadmium</v>
      </c>
      <c r="G81" s="76" t="s">
        <v>19</v>
      </c>
      <c r="H81" s="32"/>
      <c r="I81" s="76" t="str">
        <f>CONCATENATE(Table6[[#This Row],[HS6_COD]],Table6[[#This Row],[HS8]],Table6[[#This Row],[HS10]])</f>
        <v>8507300000</v>
      </c>
      <c r="J81" s="17" t="s">
        <v>552</v>
      </c>
      <c r="K81" s="17" t="s">
        <v>227</v>
      </c>
      <c r="L81" s="30" t="str">
        <f>'Customs raw'!F81</f>
        <v>NMB</v>
      </c>
      <c r="M81" s="32"/>
      <c r="N81" s="32">
        <v>12.5</v>
      </c>
      <c r="O81" s="32"/>
      <c r="P81" s="32"/>
      <c r="Q81" s="32"/>
      <c r="R81" s="48">
        <f>VLOOKUP(Table6[[#This Row],[HS Concatenate]],'Customs raw'!$A$11:$N$305,12,FALSE)</f>
        <v>0</v>
      </c>
      <c r="S81" s="226">
        <f>'Customs raw'!L81</f>
        <v>0</v>
      </c>
      <c r="T81" s="229">
        <v>498.52</v>
      </c>
      <c r="U81" s="217">
        <f>'Customs raw'!M81</f>
        <v>0</v>
      </c>
      <c r="V81" s="229">
        <v>1</v>
      </c>
      <c r="W81" s="226">
        <f>Table6[[#This Row],[Quantity (kg)2]]/1000</f>
        <v>0</v>
      </c>
    </row>
    <row r="82" spans="1:23" ht="14.25" x14ac:dyDescent="0.2">
      <c r="A82" s="212" t="str">
        <f>'Customs raw'!B82</f>
        <v>850750</v>
      </c>
      <c r="B82" s="213">
        <f t="shared" si="2"/>
        <v>85.07</v>
      </c>
      <c r="C82" s="214" t="str">
        <f>VLOOKUP(B82,'HS Heading Index'!$A$7:$B$29,2,FALSE)</f>
        <v>Electric accumulators, including separators therefor, whether or not
rectangular (including square).</v>
      </c>
      <c r="D82" s="214" t="s">
        <v>142</v>
      </c>
      <c r="E82" s="212" t="str">
        <f>'Customs raw'!C82</f>
        <v>00</v>
      </c>
      <c r="F82" s="215" t="str">
        <f>'Customs raw'!E82</f>
        <v>Nickel-metal hydride</v>
      </c>
      <c r="G82" s="76" t="s">
        <v>19</v>
      </c>
      <c r="H82" s="32"/>
      <c r="I82" s="76" t="str">
        <f>CONCATENATE(Table6[[#This Row],[HS6_COD]],Table6[[#This Row],[HS8]],Table6[[#This Row],[HS10]])</f>
        <v>8507500000</v>
      </c>
      <c r="J82" s="17" t="s">
        <v>552</v>
      </c>
      <c r="K82" s="17" t="s">
        <v>227</v>
      </c>
      <c r="L82" s="30" t="str">
        <f>'Customs raw'!F82</f>
        <v>NMB</v>
      </c>
      <c r="M82" s="32"/>
      <c r="N82" s="32">
        <v>12.5</v>
      </c>
      <c r="O82" s="32"/>
      <c r="P82" s="32"/>
      <c r="Q82" s="32"/>
      <c r="R82" s="48">
        <f>VLOOKUP(Table6[[#This Row],[HS Concatenate]],'Customs raw'!$A$11:$N$305,12,FALSE)</f>
        <v>0</v>
      </c>
      <c r="S82" s="226">
        <f>'Customs raw'!L82</f>
        <v>0</v>
      </c>
      <c r="T82" s="229"/>
      <c r="U82" s="217">
        <f>'Customs raw'!M82</f>
        <v>0</v>
      </c>
      <c r="V82" s="229"/>
      <c r="W82" s="226">
        <f>Table6[[#This Row],[Quantity (kg)2]]/1000</f>
        <v>0</v>
      </c>
    </row>
    <row r="83" spans="1:23" ht="14.25" x14ac:dyDescent="0.2">
      <c r="A83" s="212" t="str">
        <f>'Customs raw'!B83</f>
        <v>850760</v>
      </c>
      <c r="B83" s="213">
        <f t="shared" si="2"/>
        <v>85.07</v>
      </c>
      <c r="C83" s="214" t="str">
        <f>VLOOKUP(B83,'HS Heading Index'!$A$7:$B$29,2,FALSE)</f>
        <v>Electric accumulators, including separators therefor, whether or not
rectangular (including square).</v>
      </c>
      <c r="D83" s="214" t="s">
        <v>144</v>
      </c>
      <c r="E83" s="212" t="str">
        <f>'Customs raw'!C83</f>
        <v>00</v>
      </c>
      <c r="F83" s="215" t="str">
        <f>'Customs raw'!E83</f>
        <v>Lithium-ion</v>
      </c>
      <c r="G83" s="76" t="s">
        <v>19</v>
      </c>
      <c r="H83" s="32"/>
      <c r="I83" s="76" t="str">
        <f>CONCATENATE(Table6[[#This Row],[HS6_COD]],Table6[[#This Row],[HS8]],Table6[[#This Row],[HS10]])</f>
        <v>8507600000</v>
      </c>
      <c r="J83" s="17" t="s">
        <v>553</v>
      </c>
      <c r="K83" s="17"/>
      <c r="L83" s="30" t="str">
        <f>'Customs raw'!F83</f>
        <v>NMB</v>
      </c>
      <c r="M83" s="32"/>
      <c r="N83" s="32">
        <v>12.5</v>
      </c>
      <c r="O83" s="32"/>
      <c r="P83" s="32"/>
      <c r="Q83" s="32"/>
      <c r="R83" s="48">
        <f>VLOOKUP(Table6[[#This Row],[HS Concatenate]],'Customs raw'!$A$11:$N$305,12,FALSE)</f>
        <v>0</v>
      </c>
      <c r="S83" s="226">
        <f>'Customs raw'!L83</f>
        <v>0</v>
      </c>
      <c r="T83" s="229"/>
      <c r="U83" s="217">
        <f>'Customs raw'!M83</f>
        <v>0</v>
      </c>
      <c r="V83" s="229"/>
      <c r="W83" s="226">
        <f>Table6[[#This Row],[Quantity (kg)2]]/1000</f>
        <v>0</v>
      </c>
    </row>
    <row r="84" spans="1:23" ht="14.25" x14ac:dyDescent="0.2">
      <c r="A84" s="212" t="str">
        <f>'Customs raw'!B84</f>
        <v>850780</v>
      </c>
      <c r="B84" s="213">
        <f t="shared" si="2"/>
        <v>85.07</v>
      </c>
      <c r="C84" s="214" t="str">
        <f>VLOOKUP(B84,'HS Heading Index'!$A$7:$B$29,2,FALSE)</f>
        <v>Electric accumulators, including separators therefor, whether or not
rectangular (including square).</v>
      </c>
      <c r="D84" s="214" t="s">
        <v>146</v>
      </c>
      <c r="E84" s="212" t="str">
        <f>'Customs raw'!C84</f>
        <v>00</v>
      </c>
      <c r="F84" s="215" t="str">
        <f>'Customs raw'!E84</f>
        <v>Other accumulators</v>
      </c>
      <c r="G84" s="76" t="s">
        <v>19</v>
      </c>
      <c r="H84" s="32"/>
      <c r="I84" s="76" t="str">
        <f>CONCATENATE(Table6[[#This Row],[HS6_COD]],Table6[[#This Row],[HS8]],Table6[[#This Row],[HS10]])</f>
        <v>8507800000</v>
      </c>
      <c r="J84" s="17" t="s">
        <v>553</v>
      </c>
      <c r="K84" s="17"/>
      <c r="L84" s="30" t="str">
        <f>'Customs raw'!F84</f>
        <v>NMB</v>
      </c>
      <c r="M84" s="32"/>
      <c r="N84" s="32">
        <v>12.5</v>
      </c>
      <c r="O84" s="32"/>
      <c r="P84" s="32"/>
      <c r="Q84" s="32"/>
      <c r="R84" s="48">
        <f>VLOOKUP(Table6[[#This Row],[HS Concatenate]],'Customs raw'!$A$11:$N$305,12,FALSE)</f>
        <v>0</v>
      </c>
      <c r="S84" s="226">
        <f>'Customs raw'!L84</f>
        <v>0</v>
      </c>
      <c r="T84" s="229"/>
      <c r="U84" s="217">
        <f>'Customs raw'!M84</f>
        <v>0</v>
      </c>
      <c r="V84" s="229"/>
      <c r="W84" s="226">
        <f>Table6[[#This Row],[Quantity (kg)2]]/1000</f>
        <v>0</v>
      </c>
    </row>
    <row r="85" spans="1:23" ht="14.25" x14ac:dyDescent="0.2">
      <c r="A85" s="212" t="str">
        <f>'Customs raw'!B85</f>
        <v>850790</v>
      </c>
      <c r="B85" s="213">
        <f t="shared" si="2"/>
        <v>85.07</v>
      </c>
      <c r="C85" s="214" t="str">
        <f>VLOOKUP(B85,'HS Heading Index'!$A$7:$B$29,2,FALSE)</f>
        <v>Electric accumulators, including separators therefor, whether or not
rectangular (including square).</v>
      </c>
      <c r="D85" s="214" t="s">
        <v>148</v>
      </c>
      <c r="E85" s="212" t="str">
        <f>'Customs raw'!C85</f>
        <v>00</v>
      </c>
      <c r="F85" s="215" t="str">
        <f>'Customs raw'!E85</f>
        <v>Parts</v>
      </c>
      <c r="G85" s="76" t="s">
        <v>19</v>
      </c>
      <c r="H85" s="32"/>
      <c r="I85" s="76" t="str">
        <f>CONCATENATE(Table6[[#This Row],[HS6_COD]],Table6[[#This Row],[HS8]],Table6[[#This Row],[HS10]])</f>
        <v>8507900000</v>
      </c>
      <c r="J85" s="17" t="s">
        <v>553</v>
      </c>
      <c r="K85" s="17"/>
      <c r="L85" s="30" t="str">
        <f>'Customs raw'!F85</f>
        <v>KGM</v>
      </c>
      <c r="M85" s="32"/>
      <c r="N85" s="32">
        <v>12.5</v>
      </c>
      <c r="O85" s="32"/>
      <c r="P85" s="32"/>
      <c r="Q85" s="32"/>
      <c r="R85" s="48">
        <f>VLOOKUP(Table6[[#This Row],[HS Concatenate]],'Customs raw'!$A$11:$N$305,12,FALSE)</f>
        <v>0</v>
      </c>
      <c r="S85" s="226">
        <f>'Customs raw'!L85</f>
        <v>0</v>
      </c>
      <c r="T85" s="229"/>
      <c r="U85" s="217">
        <f>'Customs raw'!M85</f>
        <v>0</v>
      </c>
      <c r="V85" s="229"/>
      <c r="W85" s="226">
        <f>Table6[[#This Row],[Quantity (kg)2]]/1000</f>
        <v>0</v>
      </c>
    </row>
    <row r="86" spans="1:23" ht="25.5" x14ac:dyDescent="0.2">
      <c r="A86" s="212" t="str">
        <f>'Customs raw'!B86</f>
        <v>401110</v>
      </c>
      <c r="B86" s="213">
        <f t="shared" si="2"/>
        <v>40.11</v>
      </c>
      <c r="C86" s="214" t="str">
        <f>VLOOKUP(B86,'HS Heading Index'!$A$7:$B$29,2,FALSE)</f>
        <v>New pneumatic tyres, of rubber</v>
      </c>
      <c r="D86" s="214" t="s">
        <v>150</v>
      </c>
      <c r="E86" s="212" t="str">
        <f>'Customs raw'!C86</f>
        <v>00</v>
      </c>
      <c r="F86" s="215" t="str">
        <f>'Customs raw'!E86</f>
        <v>Of a kind used on motor cars (including station wagons and racing cars)</v>
      </c>
      <c r="G86" s="76" t="s">
        <v>19</v>
      </c>
      <c r="H86" s="17"/>
      <c r="I86" s="76" t="str">
        <f>CONCATENATE(Table6[[#This Row],[HS6_COD]],Table6[[#This Row],[HS8]],Table6[[#This Row],[HS10]])</f>
        <v>4011100000</v>
      </c>
      <c r="J86" s="17" t="s">
        <v>553</v>
      </c>
      <c r="K86" s="17"/>
      <c r="L86" s="30" t="str">
        <f>'Customs raw'!F86</f>
        <v>NMB</v>
      </c>
      <c r="M86" s="17"/>
      <c r="N86" s="17">
        <v>12.5</v>
      </c>
      <c r="O86" s="17"/>
      <c r="P86" s="17"/>
      <c r="Q86" s="17"/>
      <c r="R86" s="49">
        <f>VLOOKUP(Table6[[#This Row],[HS Concatenate]],'Customs raw'!$A$11:$N$305,12,FALSE)</f>
        <v>4949</v>
      </c>
      <c r="S86" s="226">
        <f>'Customs raw'!L86</f>
        <v>4949</v>
      </c>
      <c r="T86" s="214"/>
      <c r="U86" s="217">
        <f>'Customs raw'!M86</f>
        <v>37862.160000000003</v>
      </c>
      <c r="V86" s="214"/>
      <c r="W86" s="226">
        <f>Table6[[#This Row],[Quantity (kg)2]]/1000</f>
        <v>4.9489999999999998</v>
      </c>
    </row>
    <row r="87" spans="1:23" ht="14.25" x14ac:dyDescent="0.2">
      <c r="A87" s="212" t="str">
        <f>'Customs raw'!B87</f>
        <v>401120</v>
      </c>
      <c r="B87" s="213">
        <f t="shared" si="2"/>
        <v>40.11</v>
      </c>
      <c r="C87" s="214" t="str">
        <f>VLOOKUP(B87,'HS Heading Index'!$A$7:$B$29,2,FALSE)</f>
        <v>New pneumatic tyres, of rubber</v>
      </c>
      <c r="D87" s="214" t="s">
        <v>125</v>
      </c>
      <c r="E87" s="212" t="str">
        <f>'Customs raw'!C87</f>
        <v>00</v>
      </c>
      <c r="F87" s="215" t="str">
        <f>'Customs raw'!E87</f>
        <v>Of a kind used on buses or lorries</v>
      </c>
      <c r="G87" s="76" t="s">
        <v>19</v>
      </c>
      <c r="H87" s="17"/>
      <c r="I87" s="76" t="str">
        <f>CONCATENATE(Table6[[#This Row],[HS6_COD]],Table6[[#This Row],[HS8]],Table6[[#This Row],[HS10]])</f>
        <v>4011200000</v>
      </c>
      <c r="J87" s="17" t="s">
        <v>553</v>
      </c>
      <c r="K87" s="17"/>
      <c r="L87" s="30" t="str">
        <f>'Customs raw'!F87</f>
        <v>NMB</v>
      </c>
      <c r="M87" s="17"/>
      <c r="N87" s="17">
        <v>12.5</v>
      </c>
      <c r="O87" s="17"/>
      <c r="P87" s="17"/>
      <c r="Q87" s="17"/>
      <c r="R87" s="49">
        <f>VLOOKUP(Table6[[#This Row],[HS Concatenate]],'Customs raw'!$A$11:$N$305,12,FALSE)</f>
        <v>80</v>
      </c>
      <c r="S87" s="226">
        <f>'Customs raw'!L87</f>
        <v>80</v>
      </c>
      <c r="T87" s="214"/>
      <c r="U87" s="217">
        <f>'Customs raw'!M87</f>
        <v>360</v>
      </c>
      <c r="V87" s="214"/>
      <c r="W87" s="226">
        <f>Table6[[#This Row],[Quantity (kg)2]]/1000</f>
        <v>0.08</v>
      </c>
    </row>
    <row r="88" spans="1:23" ht="14.25" x14ac:dyDescent="0.2">
      <c r="A88" s="212" t="str">
        <f>'Customs raw'!B88</f>
        <v>401130</v>
      </c>
      <c r="B88" s="213">
        <f t="shared" si="2"/>
        <v>40.11</v>
      </c>
      <c r="C88" s="214" t="str">
        <f>VLOOKUP(B88,'HS Heading Index'!$A$7:$B$29,2,FALSE)</f>
        <v>New pneumatic tyres, of rubber</v>
      </c>
      <c r="D88" s="214" t="s">
        <v>153</v>
      </c>
      <c r="E88" s="212" t="str">
        <f>'Customs raw'!C88</f>
        <v>00</v>
      </c>
      <c r="F88" s="215" t="str">
        <f>'Customs raw'!E88</f>
        <v>Of a kind used on aircraft</v>
      </c>
      <c r="G88" s="76" t="s">
        <v>19</v>
      </c>
      <c r="H88" s="17"/>
      <c r="I88" s="76" t="str">
        <f>CONCATENATE(Table6[[#This Row],[HS6_COD]],Table6[[#This Row],[HS8]],Table6[[#This Row],[HS10]])</f>
        <v>4011300000</v>
      </c>
      <c r="J88" s="17" t="s">
        <v>552</v>
      </c>
      <c r="K88" s="17" t="s">
        <v>606</v>
      </c>
      <c r="L88" s="30" t="str">
        <f>'Customs raw'!F88</f>
        <v>NMB</v>
      </c>
      <c r="M88" s="17"/>
      <c r="N88" s="17">
        <v>12.5</v>
      </c>
      <c r="O88" s="17"/>
      <c r="P88" s="17"/>
      <c r="Q88" s="17"/>
      <c r="R88" s="49">
        <f>VLOOKUP(Table6[[#This Row],[HS Concatenate]],'Customs raw'!$A$11:$N$305,12,FALSE)</f>
        <v>0</v>
      </c>
      <c r="S88" s="226">
        <f>'Customs raw'!L88</f>
        <v>0</v>
      </c>
      <c r="T88" s="214">
        <v>37862.160000000003</v>
      </c>
      <c r="U88" s="217">
        <f>'Customs raw'!M88</f>
        <v>0</v>
      </c>
      <c r="V88" s="214">
        <v>638</v>
      </c>
      <c r="W88" s="226">
        <f>Table6[[#This Row],[Quantity (kg)2]]/1000</f>
        <v>0</v>
      </c>
    </row>
    <row r="89" spans="1:23" ht="14.25" x14ac:dyDescent="0.2">
      <c r="A89" s="212" t="str">
        <f>'Customs raw'!B89</f>
        <v>401140</v>
      </c>
      <c r="B89" s="213">
        <f t="shared" si="2"/>
        <v>40.11</v>
      </c>
      <c r="C89" s="214" t="str">
        <f>VLOOKUP(B89,'HS Heading Index'!$A$7:$B$29,2,FALSE)</f>
        <v>New pneumatic tyres, of rubber</v>
      </c>
      <c r="D89" s="214" t="s">
        <v>155</v>
      </c>
      <c r="E89" s="212" t="str">
        <f>'Customs raw'!C89</f>
        <v>00</v>
      </c>
      <c r="F89" s="215" t="str">
        <f>'Customs raw'!E89</f>
        <v>Of a kind used on motorcycles</v>
      </c>
      <c r="G89" s="76" t="s">
        <v>19</v>
      </c>
      <c r="H89" s="17"/>
      <c r="I89" s="76" t="str">
        <f>CONCATENATE(Table6[[#This Row],[HS6_COD]],Table6[[#This Row],[HS8]],Table6[[#This Row],[HS10]])</f>
        <v>4011400000</v>
      </c>
      <c r="J89" s="17" t="s">
        <v>552</v>
      </c>
      <c r="K89" s="17" t="s">
        <v>606</v>
      </c>
      <c r="L89" s="30" t="str">
        <f>'Customs raw'!F89</f>
        <v>NMB</v>
      </c>
      <c r="M89" s="17"/>
      <c r="N89" s="17">
        <v>12.5</v>
      </c>
      <c r="O89" s="17"/>
      <c r="P89" s="17"/>
      <c r="Q89" s="17"/>
      <c r="R89" s="49">
        <f>VLOOKUP(Table6[[#This Row],[HS Concatenate]],'Customs raw'!$A$11:$N$305,12,FALSE)</f>
        <v>5.5</v>
      </c>
      <c r="S89" s="226">
        <f>'Customs raw'!L89</f>
        <v>5.5</v>
      </c>
      <c r="T89" s="214">
        <v>360</v>
      </c>
      <c r="U89" s="217">
        <f>'Customs raw'!M89</f>
        <v>83</v>
      </c>
      <c r="V89" s="214">
        <v>80</v>
      </c>
      <c r="W89" s="226">
        <f>Table6[[#This Row],[Quantity (kg)2]]/1000</f>
        <v>5.4999999999999997E-3</v>
      </c>
    </row>
    <row r="90" spans="1:23" ht="14.25" x14ac:dyDescent="0.2">
      <c r="A90" s="212" t="str">
        <f>'Customs raw'!B90</f>
        <v>401150</v>
      </c>
      <c r="B90" s="213">
        <f t="shared" si="2"/>
        <v>40.11</v>
      </c>
      <c r="C90" s="214" t="str">
        <f>VLOOKUP(B90,'HS Heading Index'!$A$7:$B$29,2,FALSE)</f>
        <v>New pneumatic tyres, of rubber</v>
      </c>
      <c r="D90" s="214" t="s">
        <v>157</v>
      </c>
      <c r="E90" s="212" t="str">
        <f>'Customs raw'!C90</f>
        <v>00</v>
      </c>
      <c r="F90" s="215" t="str">
        <f>'Customs raw'!E90</f>
        <v>Of a kind used on bicycles</v>
      </c>
      <c r="G90" s="76" t="s">
        <v>19</v>
      </c>
      <c r="H90" s="17"/>
      <c r="I90" s="76" t="str">
        <f>CONCATENATE(Table6[[#This Row],[HS6_COD]],Table6[[#This Row],[HS8]],Table6[[#This Row],[HS10]])</f>
        <v>4011500000</v>
      </c>
      <c r="J90" s="17" t="s">
        <v>552</v>
      </c>
      <c r="K90" s="17" t="s">
        <v>606</v>
      </c>
      <c r="L90" s="30" t="str">
        <f>'Customs raw'!F90</f>
        <v>NMB</v>
      </c>
      <c r="M90" s="17"/>
      <c r="N90" s="17">
        <v>12.5</v>
      </c>
      <c r="O90" s="17"/>
      <c r="P90" s="17"/>
      <c r="Q90" s="17"/>
      <c r="R90" s="49">
        <f>VLOOKUP(Table6[[#This Row],[HS Concatenate]],'Customs raw'!$A$11:$N$305,12,FALSE)</f>
        <v>0</v>
      </c>
      <c r="S90" s="226">
        <f>'Customs raw'!L90</f>
        <v>0</v>
      </c>
      <c r="T90" s="214"/>
      <c r="U90" s="217">
        <f>'Customs raw'!M90</f>
        <v>0</v>
      </c>
      <c r="V90" s="214"/>
      <c r="W90" s="226">
        <f>Table6[[#This Row],[Quantity (kg)2]]/1000</f>
        <v>0</v>
      </c>
    </row>
    <row r="91" spans="1:23" ht="14.25" x14ac:dyDescent="0.2">
      <c r="A91" s="212" t="str">
        <f>'Customs raw'!B91</f>
        <v>401170</v>
      </c>
      <c r="B91" s="213">
        <f t="shared" si="2"/>
        <v>40.11</v>
      </c>
      <c r="C91" s="214" t="str">
        <f>VLOOKUP(B91,'HS Heading Index'!$A$7:$B$29,2,FALSE)</f>
        <v>New pneumatic tyres, of rubber</v>
      </c>
      <c r="D91" s="214" t="s">
        <v>159</v>
      </c>
      <c r="E91" s="212" t="str">
        <f>'Customs raw'!C91</f>
        <v>00</v>
      </c>
      <c r="F91" s="215" t="str">
        <f>'Customs raw'!E91</f>
        <v>Of a kind used on agricultural or forestry vehicles and machines</v>
      </c>
      <c r="G91" s="76" t="s">
        <v>19</v>
      </c>
      <c r="H91" s="17"/>
      <c r="I91" s="76" t="str">
        <f>CONCATENATE(Table6[[#This Row],[HS6_COD]],Table6[[#This Row],[HS8]],Table6[[#This Row],[HS10]])</f>
        <v>4011700000</v>
      </c>
      <c r="J91" s="17" t="s">
        <v>552</v>
      </c>
      <c r="K91" s="17" t="s">
        <v>606</v>
      </c>
      <c r="L91" s="30" t="str">
        <f>'Customs raw'!F91</f>
        <v>NMB</v>
      </c>
      <c r="M91" s="17"/>
      <c r="N91" s="17">
        <v>12.5</v>
      </c>
      <c r="O91" s="17"/>
      <c r="P91" s="17"/>
      <c r="Q91" s="17"/>
      <c r="R91" s="49">
        <f>VLOOKUP(Table6[[#This Row],[HS Concatenate]],'Customs raw'!$A$11:$N$305,12,FALSE)</f>
        <v>70</v>
      </c>
      <c r="S91" s="226">
        <f>'Customs raw'!L91</f>
        <v>70</v>
      </c>
      <c r="T91" s="214">
        <v>83</v>
      </c>
      <c r="U91" s="217">
        <f>'Customs raw'!M91</f>
        <v>657.7</v>
      </c>
      <c r="V91" s="214">
        <v>1</v>
      </c>
      <c r="W91" s="226">
        <f>Table6[[#This Row],[Quantity (kg)2]]/1000</f>
        <v>7.0000000000000007E-2</v>
      </c>
    </row>
    <row r="92" spans="1:23" ht="25.5" x14ac:dyDescent="0.2">
      <c r="A92" s="212" t="str">
        <f>'Customs raw'!B92</f>
        <v>401180</v>
      </c>
      <c r="B92" s="213">
        <f t="shared" si="2"/>
        <v>40.11</v>
      </c>
      <c r="C92" s="214" t="str">
        <f>VLOOKUP(B92,'HS Heading Index'!$A$7:$B$29,2,FALSE)</f>
        <v>New pneumatic tyres, of rubber</v>
      </c>
      <c r="D92" s="214" t="s">
        <v>161</v>
      </c>
      <c r="E92" s="212" t="str">
        <f>'Customs raw'!C92</f>
        <v>00</v>
      </c>
      <c r="F92" s="215" t="str">
        <f>'Customs raw'!E92</f>
        <v>Of  a  kind  used  on  construction   mining or  industrial  handling vehicles and machines</v>
      </c>
      <c r="G92" s="76" t="s">
        <v>19</v>
      </c>
      <c r="H92" s="17"/>
      <c r="I92" s="76" t="str">
        <f>CONCATENATE(Table6[[#This Row],[HS6_COD]],Table6[[#This Row],[HS8]],Table6[[#This Row],[HS10]])</f>
        <v>4011800000</v>
      </c>
      <c r="J92" s="17" t="s">
        <v>553</v>
      </c>
      <c r="K92" s="17"/>
      <c r="L92" s="30" t="str">
        <f>'Customs raw'!F92</f>
        <v>NMB</v>
      </c>
      <c r="M92" s="17"/>
      <c r="N92" s="17">
        <v>12.5</v>
      </c>
      <c r="O92" s="17"/>
      <c r="P92" s="17"/>
      <c r="Q92" s="17"/>
      <c r="R92" s="49">
        <f>VLOOKUP(Table6[[#This Row],[HS Concatenate]],'Customs raw'!$A$11:$N$305,12,FALSE)</f>
        <v>6390</v>
      </c>
      <c r="S92" s="226">
        <f>'Customs raw'!L92</f>
        <v>6390</v>
      </c>
      <c r="T92" s="214"/>
      <c r="U92" s="217">
        <f>'Customs raw'!M92</f>
        <v>34000</v>
      </c>
      <c r="V92" s="214"/>
      <c r="W92" s="226">
        <f>Table6[[#This Row],[Quantity (kg)2]]/1000</f>
        <v>6.39</v>
      </c>
    </row>
    <row r="93" spans="1:23" ht="14.25" x14ac:dyDescent="0.2">
      <c r="A93" s="212" t="str">
        <f>'Customs raw'!B93</f>
        <v>401190</v>
      </c>
      <c r="B93" s="213">
        <f t="shared" si="2"/>
        <v>40.11</v>
      </c>
      <c r="C93" s="214" t="str">
        <f>VLOOKUP(B93,'HS Heading Index'!$A$7:$B$29,2,FALSE)</f>
        <v>New pneumatic tyres, of rubber</v>
      </c>
      <c r="D93" s="214" t="s">
        <v>163</v>
      </c>
      <c r="E93" s="212" t="str">
        <f>'Customs raw'!C93</f>
        <v>00</v>
      </c>
      <c r="F93" s="215" t="str">
        <f>'Customs raw'!E93</f>
        <v>Other</v>
      </c>
      <c r="G93" s="76" t="s">
        <v>19</v>
      </c>
      <c r="H93" s="17"/>
      <c r="I93" s="76" t="str">
        <f>CONCATENATE(Table6[[#This Row],[HS6_COD]],Table6[[#This Row],[HS8]],Table6[[#This Row],[HS10]])</f>
        <v>4011900000</v>
      </c>
      <c r="J93" s="17" t="s">
        <v>552</v>
      </c>
      <c r="K93" s="17" t="s">
        <v>606</v>
      </c>
      <c r="L93" s="30" t="str">
        <f>'Customs raw'!F93</f>
        <v>NMB</v>
      </c>
      <c r="M93" s="17"/>
      <c r="N93" s="17">
        <v>12.5</v>
      </c>
      <c r="O93" s="17"/>
      <c r="P93" s="17"/>
      <c r="Q93" s="17"/>
      <c r="R93" s="49">
        <f>VLOOKUP(Table6[[#This Row],[HS Concatenate]],'Customs raw'!$A$11:$N$305,12,FALSE)</f>
        <v>1299</v>
      </c>
      <c r="S93" s="226">
        <f>'Customs raw'!L93</f>
        <v>1299</v>
      </c>
      <c r="T93" s="214">
        <v>657.7</v>
      </c>
      <c r="U93" s="217">
        <f>'Customs raw'!M93</f>
        <v>12714.48</v>
      </c>
      <c r="V93" s="214">
        <v>70</v>
      </c>
      <c r="W93" s="226">
        <f>Table6[[#This Row],[Quantity (kg)2]]/1000</f>
        <v>1.2989999999999999</v>
      </c>
    </row>
    <row r="94" spans="1:23" ht="25.5" x14ac:dyDescent="0.2">
      <c r="A94" s="212" t="str">
        <f>'Customs raw'!B94</f>
        <v>401211</v>
      </c>
      <c r="B94" s="213">
        <f t="shared" si="2"/>
        <v>40.119999999999997</v>
      </c>
      <c r="C94" s="214" t="str">
        <f>VLOOKUP(B94,'HS Heading Index'!$A$7:$B$29,2,FALSE)</f>
        <v>Retreaded or used pneumatic tyres of rubber; solid or cushion tyres, tyre treads and tyre flaps, of rubber.</v>
      </c>
      <c r="D94" s="214" t="s">
        <v>165</v>
      </c>
      <c r="E94" s="212" t="str">
        <f>'Customs raw'!C94</f>
        <v>00</v>
      </c>
      <c r="F94" s="215" t="str">
        <f>'Customs raw'!E94</f>
        <v>Of a kind used on motor cars (including station wagons and racing cars):</v>
      </c>
      <c r="G94" s="76" t="s">
        <v>19</v>
      </c>
      <c r="H94" s="17"/>
      <c r="I94" s="76" t="str">
        <f>CONCATENATE(Table6[[#This Row],[HS6_COD]],Table6[[#This Row],[HS8]],Table6[[#This Row],[HS10]])</f>
        <v>4012110000</v>
      </c>
      <c r="J94" s="17" t="s">
        <v>552</v>
      </c>
      <c r="K94" s="17" t="s">
        <v>606</v>
      </c>
      <c r="L94" s="30" t="str">
        <f>'Customs raw'!F94</f>
        <v>NMB</v>
      </c>
      <c r="M94" s="17"/>
      <c r="N94" s="17">
        <v>12.5</v>
      </c>
      <c r="O94" s="17"/>
      <c r="P94" s="17"/>
      <c r="Q94" s="17"/>
      <c r="R94" s="49">
        <f>VLOOKUP(Table6[[#This Row],[HS Concatenate]],'Customs raw'!$A$11:$N$305,12,FALSE)</f>
        <v>460</v>
      </c>
      <c r="S94" s="226">
        <f>'Customs raw'!L94</f>
        <v>460</v>
      </c>
      <c r="T94" s="214">
        <v>34000</v>
      </c>
      <c r="U94" s="217">
        <f>'Customs raw'!M94</f>
        <v>24212</v>
      </c>
      <c r="V94" s="214">
        <v>1</v>
      </c>
      <c r="W94" s="226">
        <f>Table6[[#This Row],[Quantity (kg)2]]/1000</f>
        <v>0.46</v>
      </c>
    </row>
    <row r="95" spans="1:23" ht="14.25" x14ac:dyDescent="0.2">
      <c r="A95" s="212" t="str">
        <f>'Customs raw'!B95</f>
        <v>401212</v>
      </c>
      <c r="B95" s="213">
        <f t="shared" si="2"/>
        <v>40.119999999999997</v>
      </c>
      <c r="C95" s="214" t="str">
        <f>VLOOKUP(B95,'HS Heading Index'!$A$7:$B$29,2,FALSE)</f>
        <v>Retreaded or used pneumatic tyres of rubber; solid or cushion tyres, tyre treads and tyre flaps, of rubber.</v>
      </c>
      <c r="D95" s="214" t="s">
        <v>23</v>
      </c>
      <c r="E95" s="212" t="str">
        <f>'Customs raw'!C95</f>
        <v>00</v>
      </c>
      <c r="F95" s="215" t="str">
        <f>'Customs raw'!E95</f>
        <v>Of a kind used on buses or lorries</v>
      </c>
      <c r="G95" s="76" t="s">
        <v>19</v>
      </c>
      <c r="H95" s="17"/>
      <c r="I95" s="76" t="str">
        <f>CONCATENATE(Table6[[#This Row],[HS6_COD]],Table6[[#This Row],[HS8]],Table6[[#This Row],[HS10]])</f>
        <v>4012120000</v>
      </c>
      <c r="J95" s="17" t="s">
        <v>553</v>
      </c>
      <c r="K95" s="17"/>
      <c r="L95" s="30" t="str">
        <f>'Customs raw'!F95</f>
        <v>NMB</v>
      </c>
      <c r="M95" s="17"/>
      <c r="N95" s="17">
        <v>12.5</v>
      </c>
      <c r="O95" s="17"/>
      <c r="P95" s="17"/>
      <c r="Q95" s="17"/>
      <c r="R95" s="49">
        <f>VLOOKUP(Table6[[#This Row],[HS Concatenate]],'Customs raw'!$A$11:$N$305,12,FALSE)</f>
        <v>0</v>
      </c>
      <c r="S95" s="226">
        <f>'Customs raw'!L95</f>
        <v>0</v>
      </c>
      <c r="T95" s="214">
        <v>12714.48</v>
      </c>
      <c r="U95" s="217">
        <f>'Customs raw'!M95</f>
        <v>0</v>
      </c>
      <c r="V95" s="214">
        <v>12</v>
      </c>
      <c r="W95" s="226">
        <f>Table6[[#This Row],[Quantity (kg)2]]/1000</f>
        <v>0</v>
      </c>
    </row>
    <row r="96" spans="1:23" ht="14.25" x14ac:dyDescent="0.2">
      <c r="A96" s="212" t="str">
        <f>'Customs raw'!B96</f>
        <v>401213</v>
      </c>
      <c r="B96" s="213">
        <f t="shared" si="2"/>
        <v>40.119999999999997</v>
      </c>
      <c r="C96" s="214" t="str">
        <f>VLOOKUP(B96,'HS Heading Index'!$A$7:$B$29,2,FALSE)</f>
        <v>Retreaded or used pneumatic tyres of rubber; solid or cushion tyres, tyre treads and tyre flaps, of rubber.</v>
      </c>
      <c r="D96" s="214" t="s">
        <v>229</v>
      </c>
      <c r="E96" s="212" t="str">
        <f>'Customs raw'!C96</f>
        <v>00</v>
      </c>
      <c r="F96" s="215" t="str">
        <f>'Customs raw'!E96</f>
        <v>Of a kind used on aircraft</v>
      </c>
      <c r="G96" s="76" t="s">
        <v>19</v>
      </c>
      <c r="H96" s="17" t="s">
        <v>168</v>
      </c>
      <c r="I96" s="76" t="str">
        <f>CONCATENATE(Table6[[#This Row],[HS6_COD]],Table6[[#This Row],[HS8]],Table6[[#This Row],[HS10]])</f>
        <v>4012130000</v>
      </c>
      <c r="J96" s="17" t="s">
        <v>552</v>
      </c>
      <c r="K96" s="17" t="s">
        <v>606</v>
      </c>
      <c r="L96" s="30" t="str">
        <f>'Customs raw'!F96</f>
        <v>NMB</v>
      </c>
      <c r="M96" s="17"/>
      <c r="N96" s="17">
        <v>12.5</v>
      </c>
      <c r="O96" s="17"/>
      <c r="P96" s="17"/>
      <c r="Q96" s="17"/>
      <c r="R96" s="49">
        <f>VLOOKUP(Table6[[#This Row],[HS Concatenate]],'Customs raw'!$A$11:$N$305,12,FALSE)</f>
        <v>0</v>
      </c>
      <c r="S96" s="226">
        <f>'Customs raw'!L96</f>
        <v>0</v>
      </c>
      <c r="T96" s="214">
        <v>24212</v>
      </c>
      <c r="U96" s="217">
        <f>'Customs raw'!M96</f>
        <v>0</v>
      </c>
      <c r="V96" s="214">
        <v>80</v>
      </c>
      <c r="W96" s="226">
        <f>Table6[[#This Row],[Quantity (kg)2]]/1000</f>
        <v>0</v>
      </c>
    </row>
    <row r="97" spans="1:23" ht="14.25" x14ac:dyDescent="0.2">
      <c r="A97" s="212" t="str">
        <f>'Customs raw'!B97</f>
        <v>401219</v>
      </c>
      <c r="B97" s="213">
        <f t="shared" si="2"/>
        <v>40.119999999999997</v>
      </c>
      <c r="C97" s="214" t="str">
        <f>VLOOKUP(B97,'HS Heading Index'!$A$7:$B$29,2,FALSE)</f>
        <v>Retreaded or used pneumatic tyres of rubber; solid or cushion tyres, tyre treads and tyre flaps, of rubber.</v>
      </c>
      <c r="D97" s="214" t="s">
        <v>229</v>
      </c>
      <c r="E97" s="212" t="str">
        <f>'Customs raw'!C97</f>
        <v>00</v>
      </c>
      <c r="F97" s="215" t="str">
        <f>'Customs raw'!E97</f>
        <v>Other</v>
      </c>
      <c r="G97" s="76" t="s">
        <v>19</v>
      </c>
      <c r="H97" s="17" t="s">
        <v>155</v>
      </c>
      <c r="I97" s="76" t="str">
        <f>CONCATENATE(Table6[[#This Row],[HS6_COD]],Table6[[#This Row],[HS8]],Table6[[#This Row],[HS10]])</f>
        <v>4012190000</v>
      </c>
      <c r="J97" s="17" t="s">
        <v>552</v>
      </c>
      <c r="K97" s="17" t="s">
        <v>606</v>
      </c>
      <c r="L97" s="30" t="str">
        <f>'Customs raw'!F97</f>
        <v>NMB</v>
      </c>
      <c r="M97" s="17"/>
      <c r="N97" s="17">
        <v>12.5</v>
      </c>
      <c r="O97" s="17"/>
      <c r="P97" s="17"/>
      <c r="Q97" s="17"/>
      <c r="R97" s="49">
        <f>VLOOKUP(Table6[[#This Row],[HS Concatenate]],'Customs raw'!$A$11:$N$305,12,FALSE)</f>
        <v>1952</v>
      </c>
      <c r="S97" s="226">
        <f>'Customs raw'!L97</f>
        <v>1952</v>
      </c>
      <c r="T97" s="214"/>
      <c r="U97" s="217">
        <f>'Customs raw'!M97</f>
        <v>15105.4</v>
      </c>
      <c r="V97" s="214"/>
      <c r="W97" s="226">
        <f>Table6[[#This Row],[Quantity (kg)2]]/1000</f>
        <v>1.952</v>
      </c>
    </row>
    <row r="98" spans="1:23" ht="14.25" x14ac:dyDescent="0.2">
      <c r="A98" s="212" t="str">
        <f>'Customs raw'!B98</f>
        <v>401220</v>
      </c>
      <c r="B98" s="213">
        <f t="shared" si="2"/>
        <v>40.119999999999997</v>
      </c>
      <c r="C98" s="214" t="str">
        <f>VLOOKUP(B98,'HS Heading Index'!$A$7:$B$29,2,FALSE)</f>
        <v>Retreaded or used pneumatic tyres of rubber; solid or cushion tyres, tyre treads and tyre flaps, of rubber.</v>
      </c>
      <c r="D98" s="214" t="s">
        <v>229</v>
      </c>
      <c r="E98" s="212" t="str">
        <f>'Customs raw'!C98</f>
        <v>00</v>
      </c>
      <c r="F98" s="215" t="str">
        <f>'Customs raw'!E98</f>
        <v>Used pneumatic tyres</v>
      </c>
      <c r="G98" s="76" t="s">
        <v>19</v>
      </c>
      <c r="H98" s="17" t="s">
        <v>157</v>
      </c>
      <c r="I98" s="76" t="str">
        <f>CONCATENATE(Table6[[#This Row],[HS6_COD]],Table6[[#This Row],[HS8]],Table6[[#This Row],[HS10]])</f>
        <v>4012200000</v>
      </c>
      <c r="J98" s="17" t="s">
        <v>552</v>
      </c>
      <c r="K98" s="17" t="s">
        <v>606</v>
      </c>
      <c r="L98" s="30" t="str">
        <f>'Customs raw'!F98</f>
        <v>NMB</v>
      </c>
      <c r="M98" s="17"/>
      <c r="N98" s="17">
        <v>12.5</v>
      </c>
      <c r="O98" s="17"/>
      <c r="P98" s="17"/>
      <c r="Q98" s="17"/>
      <c r="R98" s="49">
        <f>VLOOKUP(Table6[[#This Row],[HS Concatenate]],'Customs raw'!$A$11:$N$305,12,FALSE)</f>
        <v>1093.5</v>
      </c>
      <c r="S98" s="226">
        <f>'Customs raw'!L98</f>
        <v>1093.5</v>
      </c>
      <c r="T98" s="214"/>
      <c r="U98" s="217">
        <f>'Customs raw'!M98</f>
        <v>8949.4</v>
      </c>
      <c r="V98" s="214"/>
      <c r="W98" s="226">
        <f>Table6[[#This Row],[Quantity (kg)2]]/1000</f>
        <v>1.0934999999999999</v>
      </c>
    </row>
    <row r="99" spans="1:23" ht="14.25" x14ac:dyDescent="0.2">
      <c r="A99" s="212" t="str">
        <f>'Customs raw'!B99</f>
        <v>401290</v>
      </c>
      <c r="B99" s="213">
        <f t="shared" si="2"/>
        <v>40.119999999999997</v>
      </c>
      <c r="C99" s="214" t="str">
        <f>VLOOKUP(B99,'HS Heading Index'!$A$7:$B$29,2,FALSE)</f>
        <v>Retreaded or used pneumatic tyres of rubber; solid or cushion tyres, tyre treads and tyre flaps, of rubber.</v>
      </c>
      <c r="D99" s="214" t="s">
        <v>229</v>
      </c>
      <c r="E99" s="212" t="str">
        <f>'Customs raw'!C99</f>
        <v>00</v>
      </c>
      <c r="F99" s="215" t="str">
        <f>'Customs raw'!E99</f>
        <v>Other</v>
      </c>
      <c r="G99" s="76" t="s">
        <v>19</v>
      </c>
      <c r="H99" s="17" t="s">
        <v>23</v>
      </c>
      <c r="I99" s="76" t="str">
        <f>CONCATENATE(Table6[[#This Row],[HS6_COD]],Table6[[#This Row],[HS8]],Table6[[#This Row],[HS10]])</f>
        <v>4012900000</v>
      </c>
      <c r="J99" s="17" t="s">
        <v>553</v>
      </c>
      <c r="K99" s="17"/>
      <c r="L99" s="30" t="str">
        <f>'Customs raw'!F99</f>
        <v>KGM</v>
      </c>
      <c r="M99" s="17"/>
      <c r="N99" s="17">
        <v>12.5</v>
      </c>
      <c r="O99" s="17"/>
      <c r="P99" s="17"/>
      <c r="Q99" s="17"/>
      <c r="R99" s="49">
        <f>VLOOKUP(Table6[[#This Row],[HS Concatenate]],'Customs raw'!$A$11:$N$305,12,FALSE)</f>
        <v>0</v>
      </c>
      <c r="S99" s="226">
        <f>'Customs raw'!L99</f>
        <v>0</v>
      </c>
      <c r="T99" s="214">
        <v>15105.4</v>
      </c>
      <c r="U99" s="217">
        <f>'Customs raw'!M99</f>
        <v>0</v>
      </c>
      <c r="V99" s="214">
        <v>1952</v>
      </c>
      <c r="W99" s="226">
        <f>Table6[[#This Row],[Quantity (kg)2]]/1000</f>
        <v>0</v>
      </c>
    </row>
    <row r="100" spans="1:23" ht="25.5" x14ac:dyDescent="0.2">
      <c r="A100" s="212" t="str">
        <f>'Customs raw'!B100</f>
        <v>401310</v>
      </c>
      <c r="B100" s="213">
        <f t="shared" si="2"/>
        <v>40.130000000000003</v>
      </c>
      <c r="C100" s="214" t="str">
        <f>VLOOKUP(B100,'HS Heading Index'!$A$7:$B$29,2,FALSE)</f>
        <v>Inner tubes, of rubber.</v>
      </c>
      <c r="D100" s="214" t="s">
        <v>173</v>
      </c>
      <c r="E100" s="212" t="str">
        <f>'Customs raw'!C100</f>
        <v>00</v>
      </c>
      <c r="F100" s="215" t="str">
        <f>'Customs raw'!E100</f>
        <v>Of a kind used on motor cars (including station wagons and racing cars) buses or lorries</v>
      </c>
      <c r="G100" s="76" t="s">
        <v>19</v>
      </c>
      <c r="H100" s="17" t="s">
        <v>173</v>
      </c>
      <c r="I100" s="76" t="str">
        <f>CONCATENATE(Table6[[#This Row],[HS6_COD]],Table6[[#This Row],[HS8]],Table6[[#This Row],[HS10]])</f>
        <v>4013100000</v>
      </c>
      <c r="J100" s="17" t="s">
        <v>553</v>
      </c>
      <c r="K100" s="17"/>
      <c r="L100" s="30" t="str">
        <f>'Customs raw'!F100</f>
        <v>NMB</v>
      </c>
      <c r="M100" s="17"/>
      <c r="N100" s="17">
        <v>12.5</v>
      </c>
      <c r="O100" s="17"/>
      <c r="P100" s="17"/>
      <c r="Q100" s="17"/>
      <c r="R100" s="49">
        <f>VLOOKUP(Table6[[#This Row],[HS Concatenate]],'Customs raw'!$A$11:$N$305,12,FALSE)</f>
        <v>51</v>
      </c>
      <c r="S100" s="226">
        <f>'Customs raw'!L100</f>
        <v>51</v>
      </c>
      <c r="T100" s="214">
        <v>8949.4</v>
      </c>
      <c r="U100" s="217">
        <f>'Customs raw'!M100</f>
        <v>987</v>
      </c>
      <c r="V100" s="214">
        <v>50</v>
      </c>
      <c r="W100" s="226">
        <f>Table6[[#This Row],[Quantity (kg)2]]/1000</f>
        <v>5.0999999999999997E-2</v>
      </c>
    </row>
    <row r="101" spans="1:23" ht="14.25" x14ac:dyDescent="0.2">
      <c r="A101" s="212" t="str">
        <f>'Customs raw'!B101</f>
        <v>401320</v>
      </c>
      <c r="B101" s="213">
        <f t="shared" si="2"/>
        <v>40.130000000000003</v>
      </c>
      <c r="C101" s="214" t="str">
        <f>VLOOKUP(B101,'HS Heading Index'!$A$7:$B$29,2,FALSE)</f>
        <v>Inner tubes, of rubber.</v>
      </c>
      <c r="D101" s="214" t="s">
        <v>173</v>
      </c>
      <c r="E101" s="212" t="str">
        <f>'Customs raw'!C101</f>
        <v>00</v>
      </c>
      <c r="F101" s="215" t="str">
        <f>'Customs raw'!E101</f>
        <v>Of a kind used on bicycles</v>
      </c>
      <c r="G101" s="76" t="s">
        <v>19</v>
      </c>
      <c r="H101" s="17" t="s">
        <v>23</v>
      </c>
      <c r="I101" s="76" t="str">
        <f>CONCATENATE(Table6[[#This Row],[HS6_COD]],Table6[[#This Row],[HS8]],Table6[[#This Row],[HS10]])</f>
        <v>4013200000</v>
      </c>
      <c r="J101" s="17" t="s">
        <v>553</v>
      </c>
      <c r="K101" s="17"/>
      <c r="L101" s="30" t="str">
        <f>'Customs raw'!F101</f>
        <v>NMB</v>
      </c>
      <c r="M101" s="17"/>
      <c r="N101" s="17">
        <v>12.5</v>
      </c>
      <c r="O101" s="17"/>
      <c r="P101" s="17"/>
      <c r="Q101" s="17"/>
      <c r="R101" s="49">
        <f>VLOOKUP(Table6[[#This Row],[HS Concatenate]],'Customs raw'!$A$11:$N$305,12,FALSE)</f>
        <v>0</v>
      </c>
      <c r="S101" s="226">
        <f>'Customs raw'!L101</f>
        <v>0</v>
      </c>
      <c r="T101" s="214"/>
      <c r="U101" s="217">
        <f>'Customs raw'!M101</f>
        <v>0</v>
      </c>
      <c r="V101" s="214"/>
      <c r="W101" s="226">
        <f>Table6[[#This Row],[Quantity (kg)2]]/1000</f>
        <v>0</v>
      </c>
    </row>
    <row r="102" spans="1:23" ht="14.25" x14ac:dyDescent="0.2">
      <c r="A102" s="212" t="str">
        <f>'Customs raw'!B102</f>
        <v>401390</v>
      </c>
      <c r="B102" s="213">
        <f t="shared" si="2"/>
        <v>40.130000000000003</v>
      </c>
      <c r="C102" s="214" t="str">
        <f>VLOOKUP(B102,'HS Heading Index'!$A$7:$B$29,2,FALSE)</f>
        <v>Inner tubes, of rubber.</v>
      </c>
      <c r="D102" s="214" t="s">
        <v>176</v>
      </c>
      <c r="E102" s="212" t="str">
        <f>'Customs raw'!C102</f>
        <v>00</v>
      </c>
      <c r="F102" s="215" t="str">
        <f>'Customs raw'!E102</f>
        <v>Other</v>
      </c>
      <c r="G102" s="76" t="s">
        <v>19</v>
      </c>
      <c r="H102" s="17"/>
      <c r="I102" s="76" t="str">
        <f>CONCATENATE(Table6[[#This Row],[HS6_COD]],Table6[[#This Row],[HS8]],Table6[[#This Row],[HS10]])</f>
        <v>4013900000</v>
      </c>
      <c r="J102" s="17" t="s">
        <v>552</v>
      </c>
      <c r="K102" s="17" t="s">
        <v>606</v>
      </c>
      <c r="L102" s="30" t="str">
        <f>'Customs raw'!F102</f>
        <v>NMB</v>
      </c>
      <c r="M102" s="17"/>
      <c r="N102" s="17">
        <v>12.5</v>
      </c>
      <c r="O102" s="17"/>
      <c r="P102" s="17"/>
      <c r="Q102" s="17"/>
      <c r="R102" s="49">
        <f>VLOOKUP(Table6[[#This Row],[HS Concatenate]],'Customs raw'!$A$11:$N$305,12,FALSE)</f>
        <v>0</v>
      </c>
      <c r="S102" s="226">
        <f>'Customs raw'!L102</f>
        <v>0</v>
      </c>
      <c r="T102" s="214">
        <v>987</v>
      </c>
      <c r="U102" s="217">
        <f>'Customs raw'!M102</f>
        <v>0</v>
      </c>
      <c r="V102" s="214">
        <v>20</v>
      </c>
      <c r="W102" s="226">
        <f>Table6[[#This Row],[Quantity (kg)2]]/1000</f>
        <v>0</v>
      </c>
    </row>
    <row r="103" spans="1:23" ht="14.25" x14ac:dyDescent="0.2">
      <c r="A103" s="212" t="str">
        <f>'Customs raw'!B103</f>
        <v>870421</v>
      </c>
      <c r="B103" s="213">
        <f t="shared" si="2"/>
        <v>87.04</v>
      </c>
      <c r="C103" s="214" t="str">
        <f>VLOOKUP(B103,'HS Heading Index'!$A$7:$B$29,2,FALSE)</f>
        <v>Motor vehicles for the transport of goods.</v>
      </c>
      <c r="D103" s="214" t="s">
        <v>161</v>
      </c>
      <c r="E103" s="212" t="str">
        <f>'Customs raw'!C103</f>
        <v>00</v>
      </c>
      <c r="F103" s="215" t="str">
        <f>'Customs raw'!E103</f>
        <v>g.v.w. not exceeding 5 tonnes</v>
      </c>
      <c r="G103" s="76" t="s">
        <v>19</v>
      </c>
      <c r="H103" s="33"/>
      <c r="I103" s="76" t="str">
        <f>CONCATENATE(Table6[[#This Row],[HS6_COD]],Table6[[#This Row],[HS8]],Table6[[#This Row],[HS10]])</f>
        <v>8704210000</v>
      </c>
      <c r="J103" s="17" t="s">
        <v>552</v>
      </c>
      <c r="K103" s="17" t="s">
        <v>607</v>
      </c>
      <c r="L103" s="30" t="str">
        <f>'Customs raw'!F103</f>
        <v>NMB</v>
      </c>
      <c r="M103" s="33"/>
      <c r="N103" s="33">
        <v>12.5</v>
      </c>
      <c r="O103" s="33"/>
      <c r="P103" s="33"/>
      <c r="Q103" s="33"/>
      <c r="R103" s="50" t="e">
        <f>VLOOKUP(Table6[[#This Row],[HS Concatenate]],'Customs raw'!$A$11:$N$305,12,FALSE)</f>
        <v>#N/A</v>
      </c>
      <c r="S103" s="226">
        <f>'Customs raw'!L103</f>
        <v>40549</v>
      </c>
      <c r="T103" s="214"/>
      <c r="U103" s="217">
        <f>'Customs raw'!M103</f>
        <v>1415750</v>
      </c>
      <c r="V103" s="214"/>
      <c r="W103" s="226">
        <f>Table6[[#This Row],[Quantity (kg)2]]/1000</f>
        <v>40.548999999999999</v>
      </c>
    </row>
    <row r="104" spans="1:23" ht="14.25" x14ac:dyDescent="0.2">
      <c r="A104" s="212" t="str">
        <f>'Customs raw'!B104</f>
        <v>870422</v>
      </c>
      <c r="B104" s="213">
        <f t="shared" si="2"/>
        <v>87.04</v>
      </c>
      <c r="C104" s="214" t="str">
        <f>VLOOKUP(B104,'HS Heading Index'!$A$7:$B$29,2,FALSE)</f>
        <v>Motor vehicles for the transport of goods.</v>
      </c>
      <c r="D104" s="214" t="s">
        <v>23</v>
      </c>
      <c r="E104" s="212" t="str">
        <f>'Customs raw'!C104</f>
        <v>00</v>
      </c>
      <c r="F104" s="215" t="str">
        <f>'Customs raw'!E104</f>
        <v>g.v.w. exceeding 5 tonnes but not exceeding 20 tonnes</v>
      </c>
      <c r="G104" s="76" t="s">
        <v>19</v>
      </c>
      <c r="H104" s="33"/>
      <c r="I104" s="76" t="str">
        <f>CONCATENATE(Table6[[#This Row],[HS6_COD]],Table6[[#This Row],[HS8]],Table6[[#This Row],[HS10]])</f>
        <v>8704220000</v>
      </c>
      <c r="J104" s="17" t="s">
        <v>552</v>
      </c>
      <c r="K104" s="17"/>
      <c r="L104" s="30" t="str">
        <f>'Customs raw'!F104</f>
        <v>NMB</v>
      </c>
      <c r="M104" s="33"/>
      <c r="N104" s="33">
        <v>12.5</v>
      </c>
      <c r="O104" s="33"/>
      <c r="P104" s="33"/>
      <c r="Q104" s="33"/>
      <c r="R104" s="50">
        <f>VLOOKUP(Table6[[#This Row],[HS Concatenate]],'Customs raw'!$A$11:$N$305,12,FALSE)</f>
        <v>0</v>
      </c>
      <c r="S104" s="226">
        <f>'Customs raw'!L104</f>
        <v>0</v>
      </c>
      <c r="T104" s="214"/>
      <c r="U104" s="217">
        <f>'Customs raw'!M104</f>
        <v>0</v>
      </c>
      <c r="V104" s="214"/>
      <c r="W104" s="226">
        <f>Table6[[#This Row],[Quantity (kg)2]]/1000</f>
        <v>0</v>
      </c>
    </row>
    <row r="105" spans="1:23" ht="14.25" x14ac:dyDescent="0.2">
      <c r="A105" s="212" t="str">
        <f>'Customs raw'!B105</f>
        <v>870423</v>
      </c>
      <c r="B105" s="213">
        <f t="shared" si="2"/>
        <v>87.04</v>
      </c>
      <c r="C105" s="214" t="str">
        <f>VLOOKUP(B105,'HS Heading Index'!$A$7:$B$29,2,FALSE)</f>
        <v>Motor vehicles for the transport of goods.</v>
      </c>
      <c r="D105" s="214" t="s">
        <v>230</v>
      </c>
      <c r="E105" s="212" t="str">
        <f>'Customs raw'!C105</f>
        <v>00</v>
      </c>
      <c r="F105" s="215" t="str">
        <f>'Customs raw'!E105</f>
        <v>g.v.w. exceeding 20 tonnes</v>
      </c>
      <c r="G105" s="76">
        <v>20</v>
      </c>
      <c r="H105" s="33" t="s">
        <v>180</v>
      </c>
      <c r="I105" s="76" t="str">
        <f>CONCATENATE(Table6[[#This Row],[HS6_COD]],Table6[[#This Row],[HS8]],Table6[[#This Row],[HS10]])</f>
        <v>8704230020</v>
      </c>
      <c r="J105" s="17" t="s">
        <v>552</v>
      </c>
      <c r="K105" s="17" t="s">
        <v>608</v>
      </c>
      <c r="L105" s="30" t="str">
        <f>'Customs raw'!F105</f>
        <v>NMB</v>
      </c>
      <c r="M105" s="33"/>
      <c r="N105" s="33">
        <v>12.5</v>
      </c>
      <c r="O105" s="33"/>
      <c r="P105" s="33"/>
      <c r="Q105" s="33"/>
      <c r="R105" s="50" t="e">
        <f>VLOOKUP(Table6[[#This Row],[HS Concatenate]],'Customs raw'!$A$11:$N$305,12,FALSE)</f>
        <v>#N/A</v>
      </c>
      <c r="S105" s="226">
        <f>'Customs raw'!L105</f>
        <v>0</v>
      </c>
      <c r="T105" s="214">
        <v>1415750</v>
      </c>
      <c r="U105" s="217">
        <f>'Customs raw'!M105</f>
        <v>0</v>
      </c>
      <c r="V105" s="214">
        <v>12758</v>
      </c>
      <c r="W105" s="226">
        <f>Table6[[#This Row],[Quantity (kg)2]]/1000</f>
        <v>0</v>
      </c>
    </row>
    <row r="106" spans="1:23" ht="14.25" x14ac:dyDescent="0.2">
      <c r="A106" s="212" t="str">
        <f>'Customs raw'!B106</f>
        <v>870431</v>
      </c>
      <c r="B106" s="213">
        <f t="shared" si="2"/>
        <v>87.04</v>
      </c>
      <c r="C106" s="214" t="str">
        <f>VLOOKUP(B106,'HS Heading Index'!$A$7:$B$29,2,FALSE)</f>
        <v>Motor vehicles for the transport of goods.</v>
      </c>
      <c r="D106" s="214" t="s">
        <v>230</v>
      </c>
      <c r="E106" s="212" t="str">
        <f>'Customs raw'!C106</f>
        <v>00</v>
      </c>
      <c r="F106" s="215" t="str">
        <f>'Customs raw'!E106</f>
        <v>g.v.w. not exceeding 5 tonnes</v>
      </c>
      <c r="G106" s="81" t="s">
        <v>19</v>
      </c>
      <c r="H106" s="33" t="s">
        <v>182</v>
      </c>
      <c r="I106" s="76" t="str">
        <f>CONCATENATE(Table6[[#This Row],[HS6_COD]],Table6[[#This Row],[HS8]],Table6[[#This Row],[HS10]])</f>
        <v>8704310000</v>
      </c>
      <c r="J106" s="17" t="s">
        <v>552</v>
      </c>
      <c r="K106" s="17" t="s">
        <v>608</v>
      </c>
      <c r="L106" s="30" t="str">
        <f>'Customs raw'!F106</f>
        <v>NMB</v>
      </c>
      <c r="M106" s="33"/>
      <c r="N106" s="33">
        <v>12.5</v>
      </c>
      <c r="O106" s="33"/>
      <c r="P106" s="33"/>
      <c r="Q106" s="33"/>
      <c r="R106" s="50">
        <f>VLOOKUP(Table6[[#This Row],[HS Concatenate]],'Customs raw'!$A$11:$N$305,12,FALSE)</f>
        <v>0</v>
      </c>
      <c r="S106" s="226">
        <f>'Customs raw'!L106</f>
        <v>0</v>
      </c>
      <c r="T106" s="214"/>
      <c r="U106" s="217">
        <f>'Customs raw'!M106</f>
        <v>0</v>
      </c>
      <c r="V106" s="214"/>
      <c r="W106" s="226">
        <f>Table6[[#This Row],[Quantity (kg)2]]/1000</f>
        <v>0</v>
      </c>
    </row>
    <row r="107" spans="1:23" ht="14.25" x14ac:dyDescent="0.2">
      <c r="A107" s="212" t="str">
        <f>'Customs raw'!B107</f>
        <v>870432</v>
      </c>
      <c r="B107" s="213">
        <f t="shared" si="2"/>
        <v>87.04</v>
      </c>
      <c r="C107" s="214" t="str">
        <f>VLOOKUP(B107,'HS Heading Index'!$A$7:$B$29,2,FALSE)</f>
        <v>Motor vehicles for the transport of goods.</v>
      </c>
      <c r="D107" s="214" t="s">
        <v>230</v>
      </c>
      <c r="E107" s="212" t="str">
        <f>'Customs raw'!C107</f>
        <v>00</v>
      </c>
      <c r="F107" s="215" t="str">
        <f>'Customs raw'!E107</f>
        <v>g.v.w. exceeding 5 tonnes</v>
      </c>
      <c r="G107" s="76" t="s">
        <v>19</v>
      </c>
      <c r="H107" s="33" t="s">
        <v>184</v>
      </c>
      <c r="I107" s="76" t="str">
        <f>CONCATENATE(Table6[[#This Row],[HS6_COD]],Table6[[#This Row],[HS8]],Table6[[#This Row],[HS10]])</f>
        <v>8704320000</v>
      </c>
      <c r="J107" s="17" t="s">
        <v>552</v>
      </c>
      <c r="K107" s="17" t="s">
        <v>608</v>
      </c>
      <c r="L107" s="30" t="str">
        <f>'Customs raw'!F107</f>
        <v>NMB</v>
      </c>
      <c r="M107" s="33"/>
      <c r="N107" s="33">
        <v>12.5</v>
      </c>
      <c r="O107" s="33"/>
      <c r="P107" s="33"/>
      <c r="Q107" s="33"/>
      <c r="R107" s="50">
        <f>VLOOKUP(Table6[[#This Row],[HS Concatenate]],'Customs raw'!$A$11:$N$305,12,FALSE)</f>
        <v>0</v>
      </c>
      <c r="S107" s="226">
        <f>'Customs raw'!L107</f>
        <v>0</v>
      </c>
      <c r="T107" s="214"/>
      <c r="U107" s="217">
        <f>'Customs raw'!M107</f>
        <v>0</v>
      </c>
      <c r="V107" s="214"/>
      <c r="W107" s="226">
        <f>Table6[[#This Row],[Quantity (kg)2]]/1000</f>
        <v>0</v>
      </c>
    </row>
    <row r="108" spans="1:23" ht="14.25" x14ac:dyDescent="0.2">
      <c r="A108" s="212">
        <f>'Customs raw'!B108</f>
        <v>870441</v>
      </c>
      <c r="B108" s="213">
        <f t="shared" ref="B108:B130" si="3">ROUNDDOWN(A108/10000,2)</f>
        <v>87.04</v>
      </c>
      <c r="C108" s="214" t="str">
        <f>VLOOKUP(B108,'HS Heading Index'!$A$7:$B$29,2,FALSE)</f>
        <v>Motor vehicles for the transport of goods.</v>
      </c>
      <c r="D108" s="214" t="s">
        <v>232</v>
      </c>
      <c r="E108" s="212" t="str">
        <f>'Customs raw'!C108</f>
        <v>00</v>
      </c>
      <c r="F108" s="215" t="str">
        <f>'Customs raw'!E108</f>
        <v>g.v.w. not exceeding 5 tonnes</v>
      </c>
      <c r="G108" s="76" t="s">
        <v>19</v>
      </c>
      <c r="H108" s="33" t="s">
        <v>180</v>
      </c>
      <c r="I108" s="76" t="str">
        <f>CONCATENATE(Table6[[#This Row],[HS6_COD]],Table6[[#This Row],[HS8]],Table6[[#This Row],[HS10]])</f>
        <v>8704410000</v>
      </c>
      <c r="J108" s="17" t="s">
        <v>552</v>
      </c>
      <c r="K108" s="17" t="s">
        <v>607</v>
      </c>
      <c r="L108" s="30" t="str">
        <f>'Customs raw'!F108</f>
        <v>NMB</v>
      </c>
      <c r="M108" s="33"/>
      <c r="N108" s="33">
        <v>12.5</v>
      </c>
      <c r="O108" s="33"/>
      <c r="P108" s="33"/>
      <c r="Q108" s="33"/>
      <c r="R108" s="50">
        <f>VLOOKUP(Table6[[#This Row],[HS Concatenate]],'Customs raw'!$A$11:$N$305,12,FALSE)</f>
        <v>0</v>
      </c>
      <c r="S108" s="226">
        <f>'Customs raw'!L108</f>
        <v>0</v>
      </c>
      <c r="T108" s="214"/>
      <c r="U108" s="217">
        <f>'Customs raw'!M108</f>
        <v>0</v>
      </c>
      <c r="V108" s="214"/>
      <c r="W108" s="226">
        <f>Table6[[#This Row],[Quantity (kg)2]]/1000</f>
        <v>0</v>
      </c>
    </row>
    <row r="109" spans="1:23" ht="14.25" x14ac:dyDescent="0.2">
      <c r="A109" s="212">
        <f>'Customs raw'!B109</f>
        <v>870442</v>
      </c>
      <c r="B109" s="213">
        <f t="shared" si="3"/>
        <v>87.04</v>
      </c>
      <c r="C109" s="214" t="str">
        <f>VLOOKUP(B109,'HS Heading Index'!$A$7:$B$29,2,FALSE)</f>
        <v>Motor vehicles for the transport of goods.</v>
      </c>
      <c r="D109" s="214" t="s">
        <v>232</v>
      </c>
      <c r="E109" s="212" t="str">
        <f>'Customs raw'!C109</f>
        <v>00</v>
      </c>
      <c r="F109" s="215" t="str">
        <f>'Customs raw'!E109</f>
        <v>g.v.w. exceeding 5 tonnes but not exceeding 20 tonnes</v>
      </c>
      <c r="G109" s="76" t="s">
        <v>19</v>
      </c>
      <c r="H109" s="33" t="s">
        <v>187</v>
      </c>
      <c r="I109" s="76" t="str">
        <f>CONCATENATE(Table6[[#This Row],[HS6_COD]],Table6[[#This Row],[HS8]],Table6[[#This Row],[HS10]])</f>
        <v>8704420000</v>
      </c>
      <c r="J109" s="17" t="s">
        <v>552</v>
      </c>
      <c r="K109" s="17" t="s">
        <v>608</v>
      </c>
      <c r="L109" s="30" t="str">
        <f>'Customs raw'!F109</f>
        <v>NMB</v>
      </c>
      <c r="M109" s="33"/>
      <c r="N109" s="33">
        <v>12.5</v>
      </c>
      <c r="O109" s="33"/>
      <c r="P109" s="33"/>
      <c r="Q109" s="33"/>
      <c r="R109" s="50">
        <f>VLOOKUP(Table6[[#This Row],[HS Concatenate]],'Customs raw'!$A$11:$N$305,12,FALSE)</f>
        <v>0</v>
      </c>
      <c r="S109" s="226">
        <f>'Customs raw'!L109</f>
        <v>0</v>
      </c>
      <c r="T109" s="214"/>
      <c r="U109" s="217">
        <f>'Customs raw'!M109</f>
        <v>0</v>
      </c>
      <c r="V109" s="214"/>
      <c r="W109" s="226">
        <f>Table6[[#This Row],[Quantity (kg)2]]/1000</f>
        <v>0</v>
      </c>
    </row>
    <row r="110" spans="1:23" ht="14.25" x14ac:dyDescent="0.2">
      <c r="A110" s="212">
        <f>'Customs raw'!B110</f>
        <v>870443</v>
      </c>
      <c r="B110" s="213">
        <f t="shared" si="3"/>
        <v>87.04</v>
      </c>
      <c r="C110" s="214" t="str">
        <f>VLOOKUP(B110,'HS Heading Index'!$A$7:$B$29,2,FALSE)</f>
        <v>Motor vehicles for the transport of goods.</v>
      </c>
      <c r="D110" s="214" t="s">
        <v>234</v>
      </c>
      <c r="E110" s="212" t="str">
        <f>'Customs raw'!C110</f>
        <v>00</v>
      </c>
      <c r="F110" s="215" t="str">
        <f>'Customs raw'!E110</f>
        <v>g.v.w. exceeding 20 tonnes</v>
      </c>
      <c r="G110" s="76" t="s">
        <v>19</v>
      </c>
      <c r="H110" s="33" t="s">
        <v>180</v>
      </c>
      <c r="I110" s="76" t="str">
        <f>CONCATENATE(Table6[[#This Row],[HS6_COD]],Table6[[#This Row],[HS8]],Table6[[#This Row],[HS10]])</f>
        <v>8704430000</v>
      </c>
      <c r="J110" s="17" t="s">
        <v>552</v>
      </c>
      <c r="K110" s="17" t="s">
        <v>608</v>
      </c>
      <c r="L110" s="30" t="str">
        <f>'Customs raw'!F110</f>
        <v>NMB</v>
      </c>
      <c r="M110" s="33">
        <v>10</v>
      </c>
      <c r="N110" s="33">
        <v>12.5</v>
      </c>
      <c r="O110" s="33"/>
      <c r="P110" s="33"/>
      <c r="Q110" s="33">
        <v>10</v>
      </c>
      <c r="R110" s="50">
        <f>VLOOKUP(Table6[[#This Row],[HS Concatenate]],'Customs raw'!$A$11:$N$305,12,FALSE)</f>
        <v>0</v>
      </c>
      <c r="S110" s="226">
        <f>'Customs raw'!L110</f>
        <v>0</v>
      </c>
      <c r="T110" s="214"/>
      <c r="U110" s="217">
        <f>'Customs raw'!M110</f>
        <v>0</v>
      </c>
      <c r="V110" s="214"/>
      <c r="W110" s="226">
        <f>Table6[[#This Row],[Quantity (kg)2]]/1000</f>
        <v>0</v>
      </c>
    </row>
    <row r="111" spans="1:23" ht="14.25" x14ac:dyDescent="0.2">
      <c r="A111" s="212">
        <f>'Customs raw'!B111</f>
        <v>870451</v>
      </c>
      <c r="B111" s="213">
        <f t="shared" si="3"/>
        <v>87.04</v>
      </c>
      <c r="C111" s="214" t="str">
        <f>VLOOKUP(B111,'HS Heading Index'!$A$7:$B$29,2,FALSE)</f>
        <v>Motor vehicles for the transport of goods.</v>
      </c>
      <c r="D111" s="214" t="s">
        <v>234</v>
      </c>
      <c r="E111" s="212" t="str">
        <f>'Customs raw'!C111</f>
        <v>00</v>
      </c>
      <c r="F111" s="215" t="str">
        <f>'Customs raw'!E111</f>
        <v>g.v.w. not exceeding 5 tonnes</v>
      </c>
      <c r="G111" s="76" t="s">
        <v>19</v>
      </c>
      <c r="H111" s="33" t="s">
        <v>182</v>
      </c>
      <c r="I111" s="76" t="str">
        <f>CONCATENATE(Table6[[#This Row],[HS6_COD]],Table6[[#This Row],[HS8]],Table6[[#This Row],[HS10]])</f>
        <v>8704510000</v>
      </c>
      <c r="J111" s="17" t="s">
        <v>552</v>
      </c>
      <c r="K111" s="17" t="s">
        <v>607</v>
      </c>
      <c r="L111" s="30" t="str">
        <f>'Customs raw'!F111</f>
        <v>NMB</v>
      </c>
      <c r="M111" s="33">
        <v>10</v>
      </c>
      <c r="N111" s="33">
        <v>12.5</v>
      </c>
      <c r="O111" s="33"/>
      <c r="P111" s="33"/>
      <c r="Q111" s="33">
        <v>10</v>
      </c>
      <c r="R111" s="50">
        <f>VLOOKUP(Table6[[#This Row],[HS Concatenate]],'Customs raw'!$A$11:$N$305,12,FALSE)</f>
        <v>0</v>
      </c>
      <c r="S111" s="226">
        <f>'Customs raw'!L111</f>
        <v>0</v>
      </c>
      <c r="T111" s="214"/>
      <c r="U111" s="217">
        <f>'Customs raw'!M111</f>
        <v>0</v>
      </c>
      <c r="V111" s="214"/>
      <c r="W111" s="226">
        <f>Table6[[#This Row],[Quantity (kg)2]]/1000</f>
        <v>0</v>
      </c>
    </row>
    <row r="112" spans="1:23" ht="14.25" x14ac:dyDescent="0.2">
      <c r="A112" s="212">
        <f>'Customs raw'!B112</f>
        <v>870452</v>
      </c>
      <c r="B112" s="213">
        <f t="shared" si="3"/>
        <v>87.04</v>
      </c>
      <c r="C112" s="214" t="str">
        <f>VLOOKUP(B112,'HS Heading Index'!$A$7:$B$29,2,FALSE)</f>
        <v>Motor vehicles for the transport of goods.</v>
      </c>
      <c r="D112" s="214" t="s">
        <v>234</v>
      </c>
      <c r="E112" s="212" t="str">
        <f>'Customs raw'!C112</f>
        <v>00</v>
      </c>
      <c r="F112" s="215" t="str">
        <f>'Customs raw'!E112</f>
        <v>g.v.w. exceeding 5 tonnes</v>
      </c>
      <c r="G112" s="76" t="s">
        <v>19</v>
      </c>
      <c r="H112" s="33" t="s">
        <v>184</v>
      </c>
      <c r="I112" s="76" t="str">
        <f>CONCATENATE(Table6[[#This Row],[HS6_COD]],Table6[[#This Row],[HS8]],Table6[[#This Row],[HS10]])</f>
        <v>8704520000</v>
      </c>
      <c r="J112" s="17" t="s">
        <v>552</v>
      </c>
      <c r="K112" s="17" t="s">
        <v>608</v>
      </c>
      <c r="L112" s="30" t="str">
        <f>'Customs raw'!F112</f>
        <v>NMB</v>
      </c>
      <c r="M112" s="33">
        <v>10</v>
      </c>
      <c r="N112" s="33">
        <v>12.5</v>
      </c>
      <c r="O112" s="33"/>
      <c r="P112" s="33"/>
      <c r="Q112" s="33">
        <v>10</v>
      </c>
      <c r="R112" s="50">
        <f>VLOOKUP(Table6[[#This Row],[HS Concatenate]],'Customs raw'!$A$11:$N$305,12,FALSE)</f>
        <v>0</v>
      </c>
      <c r="S112" s="226">
        <f>'Customs raw'!L112</f>
        <v>0</v>
      </c>
      <c r="T112" s="214"/>
      <c r="U112" s="217">
        <f>'Customs raw'!M112</f>
        <v>0</v>
      </c>
      <c r="V112" s="214"/>
      <c r="W112" s="226">
        <f>Table6[[#This Row],[Quantity (kg)2]]/1000</f>
        <v>0</v>
      </c>
    </row>
    <row r="113" spans="1:23" ht="14.25" x14ac:dyDescent="0.2">
      <c r="A113" s="212">
        <f>'Customs raw'!B113</f>
        <v>870460</v>
      </c>
      <c r="B113" s="213">
        <f t="shared" si="3"/>
        <v>87.04</v>
      </c>
      <c r="C113" s="214" t="str">
        <f>VLOOKUP(B113,'HS Heading Index'!$A$7:$B$29,2,FALSE)</f>
        <v>Motor vehicles for the transport of goods.</v>
      </c>
      <c r="D113" s="214" t="s">
        <v>235</v>
      </c>
      <c r="E113" s="212" t="str">
        <f>'Customs raw'!C113</f>
        <v>00</v>
      </c>
      <c r="F113" s="215" t="str">
        <f>'Customs raw'!E113</f>
        <v>Other with only electric motor for propulsion</v>
      </c>
      <c r="G113" s="76" t="s">
        <v>19</v>
      </c>
      <c r="H113" s="33" t="s">
        <v>180</v>
      </c>
      <c r="I113" s="76" t="str">
        <f>CONCATENATE(Table6[[#This Row],[HS6_COD]],Table6[[#This Row],[HS8]],Table6[[#This Row],[HS10]])</f>
        <v>8704600000</v>
      </c>
      <c r="J113" s="17" t="s">
        <v>552</v>
      </c>
      <c r="K113" s="17" t="s">
        <v>607</v>
      </c>
      <c r="L113" s="30" t="str">
        <f>'Customs raw'!F113</f>
        <v>NMB</v>
      </c>
      <c r="M113" s="33">
        <v>10</v>
      </c>
      <c r="N113" s="33">
        <v>12.5</v>
      </c>
      <c r="O113" s="33"/>
      <c r="P113" s="33"/>
      <c r="Q113" s="33">
        <v>10</v>
      </c>
      <c r="R113" s="50">
        <f>VLOOKUP(Table6[[#This Row],[HS Concatenate]],'Customs raw'!$A$11:$N$305,12,FALSE)</f>
        <v>0</v>
      </c>
      <c r="S113" s="226">
        <f>'Customs raw'!L113</f>
        <v>0</v>
      </c>
      <c r="T113" s="214"/>
      <c r="U113" s="217">
        <f>'Customs raw'!M113</f>
        <v>0</v>
      </c>
      <c r="V113" s="214"/>
      <c r="W113" s="226">
        <f>Table6[[#This Row],[Quantity (kg)2]]/1000</f>
        <v>0</v>
      </c>
    </row>
    <row r="114" spans="1:23" ht="14.25" x14ac:dyDescent="0.2">
      <c r="A114" s="212">
        <f>'Customs raw'!B114</f>
        <v>870490</v>
      </c>
      <c r="B114" s="213">
        <f t="shared" si="3"/>
        <v>87.04</v>
      </c>
      <c r="C114" s="214" t="str">
        <f>VLOOKUP(B114,'HS Heading Index'!$A$7:$B$29,2,FALSE)</f>
        <v>Motor vehicles for the transport of goods.</v>
      </c>
      <c r="D114" s="214" t="s">
        <v>235</v>
      </c>
      <c r="E114" s="212" t="str">
        <f>'Customs raw'!C114</f>
        <v>10</v>
      </c>
      <c r="F114" s="215" t="str">
        <f>'Customs raw'!E114</f>
        <v>New</v>
      </c>
      <c r="G114" s="76" t="s">
        <v>19</v>
      </c>
      <c r="H114" s="33" t="s">
        <v>187</v>
      </c>
      <c r="I114" s="76" t="str">
        <f>CONCATENATE(Table6[[#This Row],[HS6_COD]],Table6[[#This Row],[HS8]],Table6[[#This Row],[HS10]])</f>
        <v>8704901000</v>
      </c>
      <c r="J114" s="17" t="s">
        <v>552</v>
      </c>
      <c r="K114" s="17" t="s">
        <v>608</v>
      </c>
      <c r="L114" s="30" t="str">
        <f>'Customs raw'!F114</f>
        <v>NMB</v>
      </c>
      <c r="M114" s="33">
        <v>10</v>
      </c>
      <c r="N114" s="33">
        <v>12.5</v>
      </c>
      <c r="O114" s="33"/>
      <c r="P114" s="33"/>
      <c r="Q114" s="33">
        <v>10</v>
      </c>
      <c r="R114" s="50">
        <f>VLOOKUP(Table6[[#This Row],[HS Concatenate]],'Customs raw'!$A$11:$N$305,12,FALSE)</f>
        <v>0</v>
      </c>
      <c r="S114" s="226">
        <f>'Customs raw'!L114</f>
        <v>0</v>
      </c>
      <c r="T114" s="214"/>
      <c r="U114" s="217">
        <f>'Customs raw'!M114</f>
        <v>0</v>
      </c>
      <c r="V114" s="214"/>
      <c r="W114" s="226">
        <f>Table6[[#This Row],[Quantity (kg)2]]/1000</f>
        <v>0</v>
      </c>
    </row>
    <row r="115" spans="1:23" ht="14.25" x14ac:dyDescent="0.2">
      <c r="A115" s="212">
        <f>'Customs raw'!B115</f>
        <v>870490</v>
      </c>
      <c r="B115" s="213">
        <f t="shared" si="3"/>
        <v>87.04</v>
      </c>
      <c r="C115" s="214" t="str">
        <f>VLOOKUP(B115,'HS Heading Index'!$A$7:$B$29,2,FALSE)</f>
        <v>Motor vehicles for the transport of goods.</v>
      </c>
      <c r="D115" s="214" t="s">
        <v>188</v>
      </c>
      <c r="E115" s="212" t="str">
        <f>'Customs raw'!C115</f>
        <v>20</v>
      </c>
      <c r="F115" s="215" t="str">
        <f>'Customs raw'!E115</f>
        <v>Used or reconditioned</v>
      </c>
      <c r="G115" s="76" t="s">
        <v>19</v>
      </c>
      <c r="H115" s="33" t="s">
        <v>188</v>
      </c>
      <c r="I115" s="76" t="str">
        <f>CONCATENATE(Table6[[#This Row],[HS6_COD]],Table6[[#This Row],[HS8]],Table6[[#This Row],[HS10]])</f>
        <v>8704902000</v>
      </c>
      <c r="J115" s="17" t="s">
        <v>552</v>
      </c>
      <c r="K115" s="17" t="s">
        <v>607</v>
      </c>
      <c r="L115" s="30" t="str">
        <f>'Customs raw'!F115</f>
        <v>NMB</v>
      </c>
      <c r="M115" s="33">
        <v>10</v>
      </c>
      <c r="N115" s="33">
        <v>12.5</v>
      </c>
      <c r="O115" s="33"/>
      <c r="P115" s="33"/>
      <c r="Q115" s="33">
        <v>10</v>
      </c>
      <c r="R115" s="50">
        <f>VLOOKUP(Table6[[#This Row],[HS Concatenate]],'Customs raw'!$A$11:$N$305,12,FALSE)</f>
        <v>0</v>
      </c>
      <c r="S115" s="226">
        <f>'Customs raw'!L115</f>
        <v>0</v>
      </c>
      <c r="T115" s="214"/>
      <c r="U115" s="217">
        <f>'Customs raw'!M115</f>
        <v>0</v>
      </c>
      <c r="V115" s="214"/>
      <c r="W115" s="226">
        <f>Table6[[#This Row],[Quantity (kg)2]]/1000</f>
        <v>0</v>
      </c>
    </row>
    <row r="116" spans="1:23" ht="14.25" x14ac:dyDescent="0.2">
      <c r="A116" s="212" t="str">
        <f>'Customs raw'!B116</f>
        <v>870510</v>
      </c>
      <c r="B116" s="213">
        <f t="shared" si="3"/>
        <v>87.05</v>
      </c>
      <c r="C116" s="214" t="str">
        <f>VLOOKUP(B116,'HS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16" s="214" t="s">
        <v>23</v>
      </c>
      <c r="E116" s="212" t="str">
        <f>'Customs raw'!C116</f>
        <v>10</v>
      </c>
      <c r="F116" s="215" t="str">
        <f>'Customs raw'!E116</f>
        <v>New</v>
      </c>
      <c r="G116" s="76" t="s">
        <v>19</v>
      </c>
      <c r="H116" s="33" t="s">
        <v>189</v>
      </c>
      <c r="I116" s="76" t="str">
        <f>CONCATENATE(Table6[[#This Row],[HS6_COD]],Table6[[#This Row],[HS8]],Table6[[#This Row],[HS10]])</f>
        <v>8705101000</v>
      </c>
      <c r="J116" s="17" t="s">
        <v>553</v>
      </c>
      <c r="K116" s="17"/>
      <c r="L116" s="30" t="str">
        <f>'Customs raw'!F116</f>
        <v>NMB</v>
      </c>
      <c r="M116" s="33"/>
      <c r="N116" s="33">
        <v>12.5</v>
      </c>
      <c r="O116" s="33"/>
      <c r="P116" s="33"/>
      <c r="Q116" s="33"/>
      <c r="R116" s="50">
        <f>VLOOKUP(Table6[[#This Row],[HS Concatenate]],'Customs raw'!$A$11:$N$305,12,FALSE)</f>
        <v>0</v>
      </c>
      <c r="S116" s="226">
        <f>'Customs raw'!L116</f>
        <v>0</v>
      </c>
      <c r="T116" s="214"/>
      <c r="U116" s="217">
        <f>'Customs raw'!M116</f>
        <v>0</v>
      </c>
      <c r="V116" s="214"/>
      <c r="W116" s="226">
        <f>Table6[[#This Row],[Quantity (kg)2]]/1000</f>
        <v>0</v>
      </c>
    </row>
    <row r="117" spans="1:23" ht="14.25" x14ac:dyDescent="0.2">
      <c r="A117" s="212" t="str">
        <f>'Customs raw'!B117</f>
        <v>870510</v>
      </c>
      <c r="B117" s="213">
        <f t="shared" si="3"/>
        <v>87.05</v>
      </c>
      <c r="C117" s="214" t="str">
        <f>VLOOKUP(B117,'HS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17" s="214" t="s">
        <v>23</v>
      </c>
      <c r="E117" s="212" t="str">
        <f>'Customs raw'!C117</f>
        <v>20</v>
      </c>
      <c r="F117" s="215" t="str">
        <f>'Customs raw'!E117</f>
        <v>Used or reconditioned</v>
      </c>
      <c r="G117" s="76" t="s">
        <v>19</v>
      </c>
      <c r="H117" s="33" t="s">
        <v>190</v>
      </c>
      <c r="I117" s="76" t="str">
        <f>CONCATENATE(Table6[[#This Row],[HS6_COD]],Table6[[#This Row],[HS8]],Table6[[#This Row],[HS10]])</f>
        <v>8705102000</v>
      </c>
      <c r="J117" s="17" t="s">
        <v>553</v>
      </c>
      <c r="K117" s="17"/>
      <c r="L117" s="30" t="str">
        <f>'Customs raw'!F117</f>
        <v>NMB</v>
      </c>
      <c r="M117" s="33">
        <v>10</v>
      </c>
      <c r="N117" s="33">
        <v>12.5</v>
      </c>
      <c r="O117" s="33"/>
      <c r="P117" s="33"/>
      <c r="Q117" s="33">
        <v>10</v>
      </c>
      <c r="R117" s="50">
        <f>VLOOKUP(Table6[[#This Row],[HS Concatenate]],'Customs raw'!$A$11:$N$305,12,FALSE)</f>
        <v>0</v>
      </c>
      <c r="S117" s="226">
        <f>'Customs raw'!L117</f>
        <v>0</v>
      </c>
      <c r="T117" s="214"/>
      <c r="U117" s="217">
        <f>'Customs raw'!M117</f>
        <v>0</v>
      </c>
      <c r="V117" s="214"/>
      <c r="W117" s="226">
        <f>Table6[[#This Row],[Quantity (kg)2]]/1000</f>
        <v>0</v>
      </c>
    </row>
    <row r="118" spans="1:23" ht="14.25" x14ac:dyDescent="0.2">
      <c r="A118" s="212" t="str">
        <f>'Customs raw'!B118</f>
        <v>870520</v>
      </c>
      <c r="B118" s="213">
        <f t="shared" si="3"/>
        <v>87.05</v>
      </c>
      <c r="C118" s="214" t="str">
        <f>VLOOKUP(B118,'HS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18" s="214" t="s">
        <v>236</v>
      </c>
      <c r="E118" s="212" t="str">
        <f>'Customs raw'!C118</f>
        <v>10</v>
      </c>
      <c r="F118" s="215" t="str">
        <f>'Customs raw'!E118</f>
        <v>New</v>
      </c>
      <c r="G118" s="76" t="s">
        <v>19</v>
      </c>
      <c r="H118" s="33" t="s">
        <v>189</v>
      </c>
      <c r="I118" s="76" t="str">
        <f>CONCATENATE(Table6[[#This Row],[HS6_COD]],Table6[[#This Row],[HS8]],Table6[[#This Row],[HS10]])</f>
        <v>8705201000</v>
      </c>
      <c r="J118" s="17" t="s">
        <v>552</v>
      </c>
      <c r="K118" s="17" t="s">
        <v>608</v>
      </c>
      <c r="L118" s="30" t="str">
        <f>'Customs raw'!F118</f>
        <v>NMB</v>
      </c>
      <c r="M118" s="33"/>
      <c r="N118" s="33">
        <v>12.5</v>
      </c>
      <c r="O118" s="33"/>
      <c r="P118" s="33"/>
      <c r="Q118" s="33"/>
      <c r="R118" s="50">
        <f>VLOOKUP(Table6[[#This Row],[HS Concatenate]],'Customs raw'!$A$11:$N$305,12,FALSE)</f>
        <v>0</v>
      </c>
      <c r="S118" s="226">
        <f>'Customs raw'!L118</f>
        <v>0</v>
      </c>
      <c r="T118" s="214"/>
      <c r="U118" s="217">
        <f>'Customs raw'!M118</f>
        <v>0</v>
      </c>
      <c r="V118" s="214"/>
      <c r="W118" s="226">
        <f>Table6[[#This Row],[Quantity (kg)2]]/1000</f>
        <v>0</v>
      </c>
    </row>
    <row r="119" spans="1:23" ht="14.25" x14ac:dyDescent="0.2">
      <c r="A119" s="212" t="str">
        <f>'Customs raw'!B119</f>
        <v>870520</v>
      </c>
      <c r="B119" s="213">
        <f t="shared" si="3"/>
        <v>87.05</v>
      </c>
      <c r="C119" s="214" t="str">
        <f>VLOOKUP(B119,'HS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19" s="214" t="s">
        <v>236</v>
      </c>
      <c r="E119" s="212" t="str">
        <f>'Customs raw'!C119</f>
        <v>20</v>
      </c>
      <c r="F119" s="215" t="str">
        <f>'Customs raw'!E119</f>
        <v>Used or reconditioned</v>
      </c>
      <c r="G119" s="76" t="s">
        <v>19</v>
      </c>
      <c r="H119" s="33" t="s">
        <v>190</v>
      </c>
      <c r="I119" s="76" t="str">
        <f>CONCATENATE(Table6[[#This Row],[HS6_COD]],Table6[[#This Row],[HS8]],Table6[[#This Row],[HS10]])</f>
        <v>8705202000</v>
      </c>
      <c r="J119" s="17" t="s">
        <v>552</v>
      </c>
      <c r="K119" s="17" t="s">
        <v>608</v>
      </c>
      <c r="L119" s="30" t="str">
        <f>'Customs raw'!F119</f>
        <v>NMB</v>
      </c>
      <c r="M119" s="33">
        <v>10</v>
      </c>
      <c r="N119" s="33">
        <v>12.5</v>
      </c>
      <c r="O119" s="33"/>
      <c r="P119" s="33"/>
      <c r="Q119" s="33">
        <v>10</v>
      </c>
      <c r="R119" s="50">
        <f>VLOOKUP(Table6[[#This Row],[HS Concatenate]],'Customs raw'!$A$11:$N$305,12,FALSE)</f>
        <v>0</v>
      </c>
      <c r="S119" s="226">
        <f>'Customs raw'!L119</f>
        <v>0</v>
      </c>
      <c r="T119" s="214"/>
      <c r="U119" s="217">
        <f>'Customs raw'!M119</f>
        <v>0</v>
      </c>
      <c r="V119" s="214"/>
      <c r="W119" s="226">
        <f>Table6[[#This Row],[Quantity (kg)2]]/1000</f>
        <v>0</v>
      </c>
    </row>
    <row r="120" spans="1:23" ht="14.25" x14ac:dyDescent="0.2">
      <c r="A120" s="212" t="str">
        <f>'Customs raw'!B120</f>
        <v>870530</v>
      </c>
      <c r="B120" s="213">
        <f t="shared" si="3"/>
        <v>87.05</v>
      </c>
      <c r="C120" s="214" t="str">
        <f>VLOOKUP(B120,'HS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20" s="214" t="s">
        <v>237</v>
      </c>
      <c r="E120" s="212" t="str">
        <f>'Customs raw'!C120</f>
        <v>10</v>
      </c>
      <c r="F120" s="215" t="str">
        <f>'Customs raw'!E120</f>
        <v>New</v>
      </c>
      <c r="G120" s="76" t="s">
        <v>19</v>
      </c>
      <c r="H120" s="33" t="s">
        <v>189</v>
      </c>
      <c r="I120" s="76" t="str">
        <f>CONCATENATE(Table6[[#This Row],[HS6_COD]],Table6[[#This Row],[HS8]],Table6[[#This Row],[HS10]])</f>
        <v>8705301000</v>
      </c>
      <c r="J120" s="17" t="s">
        <v>552</v>
      </c>
      <c r="K120" s="17" t="s">
        <v>608</v>
      </c>
      <c r="L120" s="30" t="str">
        <f>'Customs raw'!F120</f>
        <v>NMB</v>
      </c>
      <c r="M120" s="33"/>
      <c r="N120" s="33">
        <v>12.5</v>
      </c>
      <c r="O120" s="33"/>
      <c r="P120" s="33"/>
      <c r="Q120" s="33"/>
      <c r="R120" s="50">
        <f>VLOOKUP(Table6[[#This Row],[HS Concatenate]],'Customs raw'!$A$11:$N$305,12,FALSE)</f>
        <v>0</v>
      </c>
      <c r="S120" s="226">
        <f>'Customs raw'!L120</f>
        <v>0</v>
      </c>
      <c r="T120" s="214"/>
      <c r="U120" s="217">
        <f>'Customs raw'!M120</f>
        <v>0</v>
      </c>
      <c r="V120" s="214"/>
      <c r="W120" s="226">
        <f>Table6[[#This Row],[Quantity (kg)2]]/1000</f>
        <v>0</v>
      </c>
    </row>
    <row r="121" spans="1:23" ht="14.25" x14ac:dyDescent="0.2">
      <c r="A121" s="212" t="str">
        <f>'Customs raw'!B121</f>
        <v>870530</v>
      </c>
      <c r="B121" s="213">
        <f t="shared" si="3"/>
        <v>87.05</v>
      </c>
      <c r="C121" s="214" t="str">
        <f>VLOOKUP(B121,'HS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21" s="214" t="s">
        <v>237</v>
      </c>
      <c r="E121" s="212" t="str">
        <f>'Customs raw'!C121</f>
        <v>20</v>
      </c>
      <c r="F121" s="215" t="str">
        <f>'Customs raw'!E121</f>
        <v>Used or reconditioned</v>
      </c>
      <c r="G121" s="76" t="s">
        <v>19</v>
      </c>
      <c r="H121" s="33" t="s">
        <v>190</v>
      </c>
      <c r="I121" s="76" t="str">
        <f>CONCATENATE(Table6[[#This Row],[HS6_COD]],Table6[[#This Row],[HS8]],Table6[[#This Row],[HS10]])</f>
        <v>8705302000</v>
      </c>
      <c r="J121" s="17" t="s">
        <v>552</v>
      </c>
      <c r="K121" s="17" t="s">
        <v>608</v>
      </c>
      <c r="L121" s="30" t="str">
        <f>'Customs raw'!F121</f>
        <v>NMB</v>
      </c>
      <c r="M121" s="33">
        <v>10</v>
      </c>
      <c r="N121" s="33">
        <v>12.5</v>
      </c>
      <c r="O121" s="33"/>
      <c r="P121" s="33"/>
      <c r="Q121" s="33">
        <v>10</v>
      </c>
      <c r="R121" s="50">
        <f>VLOOKUP(Table6[[#This Row],[HS Concatenate]],'Customs raw'!$A$11:$N$305,12,FALSE)</f>
        <v>0</v>
      </c>
      <c r="S121" s="226">
        <f>'Customs raw'!L121</f>
        <v>0</v>
      </c>
      <c r="T121" s="214"/>
      <c r="U121" s="217">
        <f>'Customs raw'!M121</f>
        <v>0</v>
      </c>
      <c r="V121" s="214"/>
      <c r="W121" s="226">
        <f>Table6[[#This Row],[Quantity (kg)2]]/1000</f>
        <v>0</v>
      </c>
    </row>
    <row r="122" spans="1:23" ht="14.25" x14ac:dyDescent="0.2">
      <c r="A122" s="212" t="str">
        <f>'Customs raw'!B122</f>
        <v>870540</v>
      </c>
      <c r="B122" s="213">
        <f t="shared" si="3"/>
        <v>87.05</v>
      </c>
      <c r="C122" s="214" t="str">
        <f>VLOOKUP(B122,'HS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22" s="214" t="s">
        <v>238</v>
      </c>
      <c r="E122" s="212" t="str">
        <f>'Customs raw'!C122</f>
        <v>10</v>
      </c>
      <c r="F122" s="215" t="str">
        <f>'Customs raw'!E122</f>
        <v>New</v>
      </c>
      <c r="G122" s="76" t="s">
        <v>19</v>
      </c>
      <c r="H122" s="33" t="s">
        <v>189</v>
      </c>
      <c r="I122" s="76" t="str">
        <f>CONCATENATE(Table6[[#This Row],[HS6_COD]],Table6[[#This Row],[HS8]],Table6[[#This Row],[HS10]])</f>
        <v>8705401000</v>
      </c>
      <c r="J122" s="17" t="s">
        <v>552</v>
      </c>
      <c r="K122" s="17" t="s">
        <v>608</v>
      </c>
      <c r="L122" s="30" t="str">
        <f>'Customs raw'!F122</f>
        <v>NMB</v>
      </c>
      <c r="M122" s="33"/>
      <c r="N122" s="33">
        <v>12.5</v>
      </c>
      <c r="O122" s="33"/>
      <c r="P122" s="33"/>
      <c r="Q122" s="33"/>
      <c r="R122" s="50">
        <f>VLOOKUP(Table6[[#This Row],[HS Concatenate]],'Customs raw'!$A$11:$N$305,12,FALSE)</f>
        <v>0</v>
      </c>
      <c r="S122" s="226">
        <f>'Customs raw'!L122</f>
        <v>0</v>
      </c>
      <c r="T122" s="214"/>
      <c r="U122" s="217">
        <f>'Customs raw'!M122</f>
        <v>0</v>
      </c>
      <c r="V122" s="214"/>
      <c r="W122" s="226">
        <f>Table6[[#This Row],[Quantity (kg)2]]/1000</f>
        <v>0</v>
      </c>
    </row>
    <row r="123" spans="1:23" ht="14.25" x14ac:dyDescent="0.2">
      <c r="A123" s="212" t="str">
        <f>'Customs raw'!B123</f>
        <v>870540</v>
      </c>
      <c r="B123" s="213">
        <f t="shared" si="3"/>
        <v>87.05</v>
      </c>
      <c r="C123" s="214" t="str">
        <f>VLOOKUP(B123,'HS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23" s="214" t="s">
        <v>238</v>
      </c>
      <c r="E123" s="212" t="str">
        <f>'Customs raw'!C123</f>
        <v>20</v>
      </c>
      <c r="F123" s="215" t="str">
        <f>'Customs raw'!E123</f>
        <v>Used or reconditioned</v>
      </c>
      <c r="G123" s="76" t="s">
        <v>19</v>
      </c>
      <c r="H123" s="33" t="s">
        <v>190</v>
      </c>
      <c r="I123" s="76" t="str">
        <f>CONCATENATE(Table6[[#This Row],[HS6_COD]],Table6[[#This Row],[HS8]],Table6[[#This Row],[HS10]])</f>
        <v>8705402000</v>
      </c>
      <c r="J123" s="17" t="s">
        <v>552</v>
      </c>
      <c r="K123" s="17" t="s">
        <v>608</v>
      </c>
      <c r="L123" s="30" t="str">
        <f>'Customs raw'!F123</f>
        <v>NMB</v>
      </c>
      <c r="M123" s="33">
        <v>10</v>
      </c>
      <c r="N123" s="33">
        <v>12.5</v>
      </c>
      <c r="O123" s="33"/>
      <c r="P123" s="33"/>
      <c r="Q123" s="33">
        <v>10</v>
      </c>
      <c r="R123" s="50">
        <f>VLOOKUP(Table6[[#This Row],[HS Concatenate]],'Customs raw'!$A$11:$N$305,12,FALSE)</f>
        <v>0</v>
      </c>
      <c r="S123" s="226">
        <f>'Customs raw'!L123</f>
        <v>0</v>
      </c>
      <c r="T123" s="214"/>
      <c r="U123" s="217">
        <f>'Customs raw'!M123</f>
        <v>0</v>
      </c>
      <c r="V123" s="214"/>
      <c r="W123" s="226">
        <f>Table6[[#This Row],[Quantity (kg)2]]/1000</f>
        <v>0</v>
      </c>
    </row>
    <row r="124" spans="1:23" ht="14.25" x14ac:dyDescent="0.2">
      <c r="A124" s="212" t="str">
        <f>'Customs raw'!B124</f>
        <v>870590</v>
      </c>
      <c r="B124" s="213">
        <f t="shared" si="3"/>
        <v>87.05</v>
      </c>
      <c r="C124" s="214" t="str">
        <f>VLOOKUP(B124,'HS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24" s="214" t="s">
        <v>239</v>
      </c>
      <c r="E124" s="212" t="str">
        <f>'Customs raw'!C124</f>
        <v>10</v>
      </c>
      <c r="F124" s="215" t="str">
        <f>'Customs raw'!E124</f>
        <v>New</v>
      </c>
      <c r="G124" s="76" t="s">
        <v>19</v>
      </c>
      <c r="H124" s="33" t="s">
        <v>189</v>
      </c>
      <c r="I124" s="76" t="str">
        <f>CONCATENATE(Table6[[#This Row],[HS6_COD]],Table6[[#This Row],[HS8]],Table6[[#This Row],[HS10]])</f>
        <v>8705901000</v>
      </c>
      <c r="J124" s="17" t="s">
        <v>552</v>
      </c>
      <c r="K124" s="17" t="s">
        <v>608</v>
      </c>
      <c r="L124" s="30" t="str">
        <f>'Customs raw'!F124</f>
        <v>NMB</v>
      </c>
      <c r="M124" s="33"/>
      <c r="N124" s="33">
        <v>12.5</v>
      </c>
      <c r="O124" s="33"/>
      <c r="P124" s="33"/>
      <c r="Q124" s="33"/>
      <c r="R124" s="50">
        <f>VLOOKUP(Table6[[#This Row],[HS Concatenate]],'Customs raw'!$A$11:$N$305,12,FALSE)</f>
        <v>0</v>
      </c>
      <c r="S124" s="226">
        <f>'Customs raw'!L124</f>
        <v>0</v>
      </c>
      <c r="T124" s="214"/>
      <c r="U124" s="217">
        <f>'Customs raw'!M124</f>
        <v>0</v>
      </c>
      <c r="V124" s="214"/>
      <c r="W124" s="226">
        <f>Table6[[#This Row],[Quantity (kg)2]]/1000</f>
        <v>0</v>
      </c>
    </row>
    <row r="125" spans="1:23" ht="14.25" x14ac:dyDescent="0.2">
      <c r="A125" s="212" t="str">
        <f>'Customs raw'!B125</f>
        <v>870590</v>
      </c>
      <c r="B125" s="213">
        <f t="shared" si="3"/>
        <v>87.05</v>
      </c>
      <c r="C125" s="214" t="str">
        <f>VLOOKUP(B125,'HS Heading Index'!$A$7:$B$29,2,FALSE)</f>
        <v>Special purpose motor vehicles, other than those principally designed for the transport of persons or goods (for example, breakdown lorries, crane lorries, fire fighting vehicles, concrete-mixer lorries, road sweeper lorries, spraying lorries, mobile workshops, mobile radiological units).</v>
      </c>
      <c r="D125" s="214" t="s">
        <v>239</v>
      </c>
      <c r="E125" s="212" t="str">
        <f>'Customs raw'!C125</f>
        <v>20</v>
      </c>
      <c r="F125" s="215" t="str">
        <f>'Customs raw'!E125</f>
        <v>Used or reconditioned</v>
      </c>
      <c r="G125" s="76" t="s">
        <v>19</v>
      </c>
      <c r="H125" s="33" t="s">
        <v>190</v>
      </c>
      <c r="I125" s="76" t="str">
        <f>CONCATENATE(Table6[[#This Row],[HS6_COD]],Table6[[#This Row],[HS8]],Table6[[#This Row],[HS10]])</f>
        <v>8705902000</v>
      </c>
      <c r="J125" s="17" t="s">
        <v>552</v>
      </c>
      <c r="K125" s="17" t="s">
        <v>608</v>
      </c>
      <c r="L125" s="30" t="str">
        <f>'Customs raw'!F125</f>
        <v>NMB</v>
      </c>
      <c r="M125" s="33">
        <v>10</v>
      </c>
      <c r="N125" s="33">
        <v>12.5</v>
      </c>
      <c r="O125" s="33"/>
      <c r="P125" s="33"/>
      <c r="Q125" s="33">
        <v>10</v>
      </c>
      <c r="R125" s="50">
        <f>VLOOKUP(Table6[[#This Row],[HS Concatenate]],'Customs raw'!$A$11:$N$305,12,FALSE)</f>
        <v>0</v>
      </c>
      <c r="S125" s="226">
        <f>'Customs raw'!L125</f>
        <v>0</v>
      </c>
      <c r="T125" s="214"/>
      <c r="U125" s="217">
        <f>'Customs raw'!M125</f>
        <v>0</v>
      </c>
      <c r="V125" s="214"/>
      <c r="W125" s="226">
        <f>Table6[[#This Row],[Quantity (kg)2]]/1000</f>
        <v>0</v>
      </c>
    </row>
    <row r="126" spans="1:23" ht="14.25" x14ac:dyDescent="0.2">
      <c r="A126" s="212" t="str">
        <f>'Customs raw'!B126</f>
        <v>870600</v>
      </c>
      <c r="B126" s="213">
        <f t="shared" si="3"/>
        <v>87.06</v>
      </c>
      <c r="C126" s="214" t="str">
        <f>VLOOKUP(B126,'HS Heading Index'!$A$7:$B$29,2,FALSE)</f>
        <v>Chassis fitted with engines, for the motor vehicles of headings 87.01 to 87.05.</v>
      </c>
      <c r="D126" s="214" t="s">
        <v>23</v>
      </c>
      <c r="E126" s="212" t="str">
        <f>'Customs raw'!C126</f>
        <v>10</v>
      </c>
      <c r="F126" s="215" t="str">
        <f>'Customs raw'!E126</f>
        <v>New</v>
      </c>
      <c r="G126" s="76" t="s">
        <v>19</v>
      </c>
      <c r="H126" s="33" t="s">
        <v>189</v>
      </c>
      <c r="I126" s="76" t="str">
        <f>CONCATENATE(Table6[[#This Row],[HS6_COD]],Table6[[#This Row],[HS8]],Table6[[#This Row],[HS10]])</f>
        <v>8706001000</v>
      </c>
      <c r="J126" s="17" t="s">
        <v>553</v>
      </c>
      <c r="K126" s="17"/>
      <c r="L126" s="30" t="str">
        <f>'Customs raw'!F126</f>
        <v>NMB</v>
      </c>
      <c r="M126" s="33"/>
      <c r="N126" s="33">
        <v>12.5</v>
      </c>
      <c r="O126" s="33"/>
      <c r="P126" s="33"/>
      <c r="Q126" s="33"/>
      <c r="R126" s="50">
        <f>VLOOKUP(Table6[[#This Row],[HS Concatenate]],'Customs raw'!$A$11:$N$305,12,FALSE)</f>
        <v>0</v>
      </c>
      <c r="S126" s="226">
        <f>'Customs raw'!L126</f>
        <v>0</v>
      </c>
      <c r="T126" s="214"/>
      <c r="U126" s="217">
        <f>'Customs raw'!M126</f>
        <v>0</v>
      </c>
      <c r="V126" s="214"/>
      <c r="W126" s="226">
        <f>Table6[[#This Row],[Quantity (kg)2]]/1000</f>
        <v>0</v>
      </c>
    </row>
    <row r="127" spans="1:23" ht="14.25" x14ac:dyDescent="0.2">
      <c r="A127" s="212" t="str">
        <f>'Customs raw'!B127</f>
        <v>870600</v>
      </c>
      <c r="B127" s="213">
        <f t="shared" si="3"/>
        <v>87.06</v>
      </c>
      <c r="C127" s="214" t="str">
        <f>VLOOKUP(B127,'HS Heading Index'!$A$7:$B$29,2,FALSE)</f>
        <v>Chassis fitted with engines, for the motor vehicles of headings 87.01 to 87.05.</v>
      </c>
      <c r="D127" s="214" t="s">
        <v>23</v>
      </c>
      <c r="E127" s="212" t="str">
        <f>'Customs raw'!C127</f>
        <v>20</v>
      </c>
      <c r="F127" s="215" t="str">
        <f>'Customs raw'!E127</f>
        <v>Used or reconditioned</v>
      </c>
      <c r="G127" s="76" t="s">
        <v>19</v>
      </c>
      <c r="H127" s="33" t="s">
        <v>190</v>
      </c>
      <c r="I127" s="76" t="str">
        <f>CONCATENATE(Table6[[#This Row],[HS6_COD]],Table6[[#This Row],[HS8]],Table6[[#This Row],[HS10]])</f>
        <v>8706002000</v>
      </c>
      <c r="J127" s="17" t="s">
        <v>553</v>
      </c>
      <c r="K127" s="17"/>
      <c r="L127" s="30" t="str">
        <f>'Customs raw'!F127</f>
        <v>NMB</v>
      </c>
      <c r="M127" s="33">
        <v>10</v>
      </c>
      <c r="N127" s="33">
        <v>12.5</v>
      </c>
      <c r="O127" s="33"/>
      <c r="P127" s="33"/>
      <c r="Q127" s="33">
        <v>10</v>
      </c>
      <c r="R127" s="50">
        <f>VLOOKUP(Table6[[#This Row],[HS Concatenate]],'Customs raw'!$A$11:$N$305,12,FALSE)</f>
        <v>0</v>
      </c>
      <c r="S127" s="226">
        <f>'Customs raw'!L127</f>
        <v>0</v>
      </c>
      <c r="T127" s="214"/>
      <c r="U127" s="217">
        <f>'Customs raw'!M127</f>
        <v>0</v>
      </c>
      <c r="V127" s="214"/>
      <c r="W127" s="226">
        <f>Table6[[#This Row],[Quantity (kg)2]]/1000</f>
        <v>0</v>
      </c>
    </row>
    <row r="128" spans="1:23" ht="14.25" x14ac:dyDescent="0.2">
      <c r="A128" s="212" t="str">
        <f>'Customs raw'!B128</f>
        <v>870710</v>
      </c>
      <c r="B128" s="213">
        <f t="shared" si="3"/>
        <v>87.07</v>
      </c>
      <c r="C128" s="214" t="str">
        <f>VLOOKUP(B128,'HS Heading Index'!$A$7:$B$29,2,FALSE)</f>
        <v>Bodies (including cabs), for the motor vehicles of headings 87.01 to 87.05.</v>
      </c>
      <c r="D128" s="214" t="s">
        <v>189</v>
      </c>
      <c r="E128" s="212">
        <f>'Customs raw'!C128</f>
        <v>10</v>
      </c>
      <c r="F128" s="215" t="str">
        <f>'Customs raw'!E128</f>
        <v>New</v>
      </c>
      <c r="G128" s="76" t="s">
        <v>19</v>
      </c>
      <c r="H128" s="33"/>
      <c r="I128" s="76" t="str">
        <f>CONCATENATE(Table6[[#This Row],[HS6_COD]],Table6[[#This Row],[HS8]],Table6[[#This Row],[HS10]])</f>
        <v>8707101000</v>
      </c>
      <c r="J128" s="17" t="s">
        <v>553</v>
      </c>
      <c r="K128" s="17"/>
      <c r="L128" s="30" t="str">
        <f>'Customs raw'!F128</f>
        <v>NMB</v>
      </c>
      <c r="M128" s="33"/>
      <c r="N128" s="33">
        <v>12.5</v>
      </c>
      <c r="O128" s="33"/>
      <c r="P128" s="33"/>
      <c r="Q128" s="33"/>
      <c r="R128" s="50">
        <f>VLOOKUP(Table6[[#This Row],[HS Concatenate]],'Customs raw'!$A$11:$N$305,12,FALSE)</f>
        <v>0</v>
      </c>
      <c r="S128" s="226">
        <f>'Customs raw'!L128</f>
        <v>0</v>
      </c>
      <c r="T128" s="214"/>
      <c r="U128" s="217">
        <f>'Customs raw'!M128</f>
        <v>0</v>
      </c>
      <c r="V128" s="214"/>
      <c r="W128" s="226">
        <f>Table6[[#This Row],[Quantity (kg)2]]/1000</f>
        <v>0</v>
      </c>
    </row>
    <row r="129" spans="1:23" ht="14.25" x14ac:dyDescent="0.2">
      <c r="A129" s="212" t="str">
        <f>'Customs raw'!B129</f>
        <v>870710</v>
      </c>
      <c r="B129" s="213">
        <f t="shared" si="3"/>
        <v>87.07</v>
      </c>
      <c r="C129" s="214" t="str">
        <f>VLOOKUP(B129,'HS Heading Index'!$A$7:$B$29,2,FALSE)</f>
        <v>Bodies (including cabs), for the motor vehicles of headings 87.01 to 87.05.</v>
      </c>
      <c r="D129" s="214" t="s">
        <v>190</v>
      </c>
      <c r="E129" s="212">
        <f>'Customs raw'!C129</f>
        <v>20</v>
      </c>
      <c r="F129" s="215" t="str">
        <f>'Customs raw'!E129</f>
        <v>Used or reconditioned</v>
      </c>
      <c r="G129" s="76" t="s">
        <v>19</v>
      </c>
      <c r="H129" s="33"/>
      <c r="I129" s="76" t="str">
        <f>CONCATENATE(Table6[[#This Row],[HS6_COD]],Table6[[#This Row],[HS8]],Table6[[#This Row],[HS10]])</f>
        <v>8707102000</v>
      </c>
      <c r="J129" s="17" t="s">
        <v>553</v>
      </c>
      <c r="K129" s="17"/>
      <c r="L129" s="30" t="str">
        <f>'Customs raw'!F129</f>
        <v>NMB</v>
      </c>
      <c r="M129" s="33">
        <v>10</v>
      </c>
      <c r="N129" s="33">
        <v>12.5</v>
      </c>
      <c r="O129" s="33"/>
      <c r="P129" s="33"/>
      <c r="Q129" s="33">
        <v>10</v>
      </c>
      <c r="R129" s="50">
        <f>VLOOKUP(Table6[[#This Row],[HS Concatenate]],'Customs raw'!$A$11:$N$305,12,FALSE)</f>
        <v>0</v>
      </c>
      <c r="S129" s="226">
        <f>'Customs raw'!L129</f>
        <v>0</v>
      </c>
      <c r="T129" s="214"/>
      <c r="U129" s="217">
        <f>'Customs raw'!M129</f>
        <v>0</v>
      </c>
      <c r="V129" s="214"/>
      <c r="W129" s="226">
        <f>Table6[[#This Row],[Quantity (kg)2]]/1000</f>
        <v>0</v>
      </c>
    </row>
    <row r="130" spans="1:23" ht="14.25" x14ac:dyDescent="0.2">
      <c r="A130" s="212">
        <f>'Customs raw'!B130</f>
        <v>870790</v>
      </c>
      <c r="B130" s="213">
        <f t="shared" si="3"/>
        <v>87.07</v>
      </c>
      <c r="C130" s="214" t="str">
        <f>VLOOKUP(B130,'HS Heading Index'!$A$7:$B$29,2,FALSE)</f>
        <v>Bodies (including cabs), for the motor vehicles of headings 87.01 to 87.05.</v>
      </c>
      <c r="D130" s="214" t="s">
        <v>240</v>
      </c>
      <c r="E130" s="212">
        <f>'Customs raw'!C130</f>
        <v>10</v>
      </c>
      <c r="F130" s="215" t="str">
        <f>'Customs raw'!E130</f>
        <v>New</v>
      </c>
      <c r="G130" s="76" t="s">
        <v>19</v>
      </c>
      <c r="H130" s="33" t="s">
        <v>189</v>
      </c>
      <c r="I130" s="76" t="str">
        <f>CONCATENATE(Table6[[#This Row],[HS6_COD]],Table6[[#This Row],[HS8]],Table6[[#This Row],[HS10]])</f>
        <v>8707901000</v>
      </c>
      <c r="J130" s="17" t="s">
        <v>553</v>
      </c>
      <c r="K130" s="17"/>
      <c r="L130" s="30" t="str">
        <f>'Customs raw'!F130</f>
        <v>NMB</v>
      </c>
      <c r="M130" s="33"/>
      <c r="N130" s="33">
        <v>12.5</v>
      </c>
      <c r="O130" s="33"/>
      <c r="P130" s="33"/>
      <c r="Q130" s="33"/>
      <c r="R130" s="50">
        <f>VLOOKUP(Table6[[#This Row],[HS Concatenate]],'Customs raw'!$A$11:$N$305,12,FALSE)</f>
        <v>0</v>
      </c>
      <c r="S130" s="226">
        <f>'Customs raw'!L130</f>
        <v>0</v>
      </c>
      <c r="T130" s="214"/>
      <c r="U130" s="217">
        <f>'Customs raw'!M130</f>
        <v>0</v>
      </c>
      <c r="V130" s="214"/>
      <c r="W130" s="226">
        <f>Table6[[#This Row],[Quantity (kg)2]]/1000</f>
        <v>0</v>
      </c>
    </row>
    <row r="131" spans="1:23" ht="14.25" x14ac:dyDescent="0.2">
      <c r="A131" s="212">
        <f>'Customs raw'!B131</f>
        <v>870790</v>
      </c>
      <c r="B131" s="213">
        <f>ROUNDDOWN(A131/10000,2)</f>
        <v>87.07</v>
      </c>
      <c r="C131" s="214" t="str">
        <f>VLOOKUP(B131,'HS Heading Index'!$A$7:$B$29,2,FALSE)</f>
        <v>Bodies (including cabs), for the motor vehicles of headings 87.01 to 87.05.</v>
      </c>
      <c r="D131" s="214" t="s">
        <v>241</v>
      </c>
      <c r="E131" s="212">
        <f>'Customs raw'!C131</f>
        <v>20</v>
      </c>
      <c r="F131" s="215" t="str">
        <f>'Customs raw'!E131</f>
        <v>Used or reconditioned</v>
      </c>
      <c r="G131" s="76" t="s">
        <v>19</v>
      </c>
      <c r="H131" s="33" t="s">
        <v>190</v>
      </c>
      <c r="I131" s="76" t="str">
        <f>CONCATENATE(Table6[[#This Row],[HS6_COD]],Table6[[#This Row],[HS8]],Table6[[#This Row],[HS10]])</f>
        <v>8707902000</v>
      </c>
      <c r="J131" s="17" t="s">
        <v>553</v>
      </c>
      <c r="K131" s="17"/>
      <c r="L131" s="30" t="str">
        <f>'Customs raw'!F131</f>
        <v>NMB</v>
      </c>
      <c r="M131" s="33">
        <v>10</v>
      </c>
      <c r="N131" s="33">
        <v>12.5</v>
      </c>
      <c r="O131" s="33"/>
      <c r="P131" s="33"/>
      <c r="Q131" s="33">
        <v>10</v>
      </c>
      <c r="R131" s="50">
        <f>VLOOKUP(Table6[[#This Row],[HS Concatenate]],'Customs raw'!$A$11:$N$305,12,FALSE)</f>
        <v>0</v>
      </c>
      <c r="S131" s="226">
        <f>'Customs raw'!L131</f>
        <v>0</v>
      </c>
      <c r="T131" s="214"/>
      <c r="U131" s="217">
        <f>'Customs raw'!M131</f>
        <v>0</v>
      </c>
      <c r="V131" s="214"/>
      <c r="W131" s="226">
        <f>Table6[[#This Row],[Quantity (kg)2]]/1000</f>
        <v>0</v>
      </c>
    </row>
    <row r="132" spans="1:23" ht="14.25" x14ac:dyDescent="0.2">
      <c r="A132" s="212">
        <f>'Customs raw'!B132</f>
        <v>0</v>
      </c>
      <c r="B132" s="213">
        <f t="shared" ref="B132:B195" si="4">ROUNDDOWN(A132/10000,2)</f>
        <v>0</v>
      </c>
      <c r="C132" s="214" t="e">
        <f>VLOOKUP(B132,'HS Heading Index'!$A$7:$B$29,2,FALSE)</f>
        <v>#N/A</v>
      </c>
      <c r="D132" s="214" t="s">
        <v>241</v>
      </c>
      <c r="E132" s="212">
        <f>'Customs raw'!C132</f>
        <v>0</v>
      </c>
      <c r="F132" s="215">
        <f>'Customs raw'!E132</f>
        <v>0</v>
      </c>
      <c r="G132" s="76" t="s">
        <v>19</v>
      </c>
      <c r="H132" s="33" t="s">
        <v>190</v>
      </c>
      <c r="I132" s="76" t="e">
        <f>CONCATENATE(Table6[[#This Row],[HS6_COD]],Table6[[#This Row],[HS8]],Table6[[#This Row],[HS10]])</f>
        <v>#VALUE!</v>
      </c>
      <c r="J132" s="17" t="s">
        <v>553</v>
      </c>
      <c r="K132" s="17"/>
      <c r="L132" s="30">
        <f>'Customs raw'!F132</f>
        <v>0</v>
      </c>
      <c r="M132" s="33">
        <v>10</v>
      </c>
      <c r="N132" s="33">
        <v>12.5</v>
      </c>
      <c r="O132" s="33"/>
      <c r="P132" s="33"/>
      <c r="Q132" s="33">
        <v>10</v>
      </c>
      <c r="R132" s="50" t="e">
        <f>VLOOKUP(Table6[[#This Row],[HS Concatenate]],'Customs raw'!$A$11:$N$305,12,FALSE)</f>
        <v>#VALUE!</v>
      </c>
      <c r="S132" s="226">
        <f>'Customs raw'!L132</f>
        <v>0</v>
      </c>
      <c r="T132" s="214"/>
      <c r="U132" s="217">
        <f>'Customs raw'!M132</f>
        <v>0</v>
      </c>
      <c r="V132" s="214"/>
      <c r="W132" s="226" t="e">
        <f>Table6[[#This Row],[Quantity (kg)2]]/1000</f>
        <v>#VALUE!</v>
      </c>
    </row>
    <row r="133" spans="1:23" ht="14.25" x14ac:dyDescent="0.2">
      <c r="A133" s="212">
        <f>'Customs raw'!B133</f>
        <v>0</v>
      </c>
      <c r="B133" s="213">
        <f t="shared" si="4"/>
        <v>0</v>
      </c>
      <c r="C133" s="214" t="e">
        <f>VLOOKUP(B133,'HS Heading Index'!$A$7:$B$29,2,FALSE)</f>
        <v>#N/A</v>
      </c>
      <c r="D133" s="214" t="s">
        <v>241</v>
      </c>
      <c r="E133" s="212">
        <f>'Customs raw'!C133</f>
        <v>0</v>
      </c>
      <c r="F133" s="215">
        <f>'Customs raw'!E133</f>
        <v>0</v>
      </c>
      <c r="G133" s="76" t="s">
        <v>19</v>
      </c>
      <c r="H133" s="33" t="s">
        <v>190</v>
      </c>
      <c r="I133" s="76" t="e">
        <f>CONCATENATE(Table6[[#This Row],[HS6_COD]],Table6[[#This Row],[HS8]],Table6[[#This Row],[HS10]])</f>
        <v>#VALUE!</v>
      </c>
      <c r="J133" s="17" t="s">
        <v>553</v>
      </c>
      <c r="K133" s="17"/>
      <c r="L133" s="30">
        <f>'Customs raw'!F133</f>
        <v>0</v>
      </c>
      <c r="M133" s="33">
        <v>10</v>
      </c>
      <c r="N133" s="33">
        <v>12.5</v>
      </c>
      <c r="O133" s="33"/>
      <c r="P133" s="33"/>
      <c r="Q133" s="33">
        <v>10</v>
      </c>
      <c r="R133" s="50" t="e">
        <f>VLOOKUP(Table6[[#This Row],[HS Concatenate]],'Customs raw'!$A$11:$N$305,12,FALSE)</f>
        <v>#VALUE!</v>
      </c>
      <c r="S133" s="226">
        <f>'Customs raw'!L133</f>
        <v>0</v>
      </c>
      <c r="T133" s="214"/>
      <c r="U133" s="217">
        <f>'Customs raw'!M133</f>
        <v>0</v>
      </c>
      <c r="V133" s="214"/>
      <c r="W133" s="226" t="e">
        <f>Table6[[#This Row],[Quantity (kg)2]]/1000</f>
        <v>#VALUE!</v>
      </c>
    </row>
    <row r="134" spans="1:23" ht="14.25" x14ac:dyDescent="0.2">
      <c r="A134" s="212">
        <f>'Customs raw'!B134</f>
        <v>0</v>
      </c>
      <c r="B134" s="213">
        <f t="shared" si="4"/>
        <v>0</v>
      </c>
      <c r="C134" s="214" t="e">
        <f>VLOOKUP(B134,'HS Heading Index'!$A$7:$B$29,2,FALSE)</f>
        <v>#N/A</v>
      </c>
      <c r="D134" s="214" t="s">
        <v>241</v>
      </c>
      <c r="E134" s="212">
        <f>'Customs raw'!C134</f>
        <v>0</v>
      </c>
      <c r="F134" s="215">
        <f>'Customs raw'!E134</f>
        <v>0</v>
      </c>
      <c r="G134" s="76" t="s">
        <v>19</v>
      </c>
      <c r="H134" s="33" t="s">
        <v>190</v>
      </c>
      <c r="I134" s="76" t="e">
        <f>CONCATENATE(Table6[[#This Row],[HS6_COD]],Table6[[#This Row],[HS8]],Table6[[#This Row],[HS10]])</f>
        <v>#VALUE!</v>
      </c>
      <c r="J134" s="17" t="s">
        <v>553</v>
      </c>
      <c r="K134" s="17"/>
      <c r="L134" s="30">
        <f>'Customs raw'!F134</f>
        <v>0</v>
      </c>
      <c r="M134" s="33">
        <v>10</v>
      </c>
      <c r="N134" s="33">
        <v>12.5</v>
      </c>
      <c r="O134" s="33"/>
      <c r="P134" s="33"/>
      <c r="Q134" s="33">
        <v>10</v>
      </c>
      <c r="R134" s="50" t="e">
        <f>VLOOKUP(Table6[[#This Row],[HS Concatenate]],'Customs raw'!$A$11:$N$305,12,FALSE)</f>
        <v>#VALUE!</v>
      </c>
      <c r="S134" s="226">
        <f>'Customs raw'!L134</f>
        <v>0</v>
      </c>
      <c r="T134" s="214"/>
      <c r="U134" s="217">
        <f>'Customs raw'!M134</f>
        <v>0</v>
      </c>
      <c r="V134" s="214"/>
      <c r="W134" s="226" t="e">
        <f>Table6[[#This Row],[Quantity (kg)2]]/1000</f>
        <v>#VALUE!</v>
      </c>
    </row>
    <row r="135" spans="1:23" ht="14.25" x14ac:dyDescent="0.2">
      <c r="A135" s="212">
        <f>'Customs raw'!B135</f>
        <v>0</v>
      </c>
      <c r="B135" s="213">
        <f t="shared" si="4"/>
        <v>0</v>
      </c>
      <c r="C135" s="214" t="e">
        <f>VLOOKUP(B135,'HS Heading Index'!$A$7:$B$29,2,FALSE)</f>
        <v>#N/A</v>
      </c>
      <c r="D135" s="214" t="s">
        <v>241</v>
      </c>
      <c r="E135" s="212">
        <f>'Customs raw'!C135</f>
        <v>0</v>
      </c>
      <c r="F135" s="215">
        <f>'Customs raw'!E135</f>
        <v>0</v>
      </c>
      <c r="G135" s="76" t="s">
        <v>19</v>
      </c>
      <c r="H135" s="33" t="s">
        <v>190</v>
      </c>
      <c r="I135" s="76" t="e">
        <f>CONCATENATE(Table6[[#This Row],[HS6_COD]],Table6[[#This Row],[HS8]],Table6[[#This Row],[HS10]])</f>
        <v>#VALUE!</v>
      </c>
      <c r="J135" s="17" t="s">
        <v>553</v>
      </c>
      <c r="K135" s="17"/>
      <c r="L135" s="30">
        <f>'Customs raw'!F135</f>
        <v>0</v>
      </c>
      <c r="M135" s="33">
        <v>10</v>
      </c>
      <c r="N135" s="33">
        <v>12.5</v>
      </c>
      <c r="O135" s="33"/>
      <c r="P135" s="33"/>
      <c r="Q135" s="33">
        <v>10</v>
      </c>
      <c r="R135" s="50" t="e">
        <f>VLOOKUP(Table6[[#This Row],[HS Concatenate]],'Customs raw'!$A$11:$N$305,12,FALSE)</f>
        <v>#VALUE!</v>
      </c>
      <c r="S135" s="226">
        <f>'Customs raw'!L135</f>
        <v>0</v>
      </c>
      <c r="T135" s="214"/>
      <c r="U135" s="217">
        <f>'Customs raw'!M135</f>
        <v>0</v>
      </c>
      <c r="V135" s="214"/>
      <c r="W135" s="226" t="e">
        <f>Table6[[#This Row],[Quantity (kg)2]]/1000</f>
        <v>#VALUE!</v>
      </c>
    </row>
    <row r="136" spans="1:23" ht="14.25" x14ac:dyDescent="0.2">
      <c r="A136" s="212">
        <f>'Customs raw'!B136</f>
        <v>0</v>
      </c>
      <c r="B136" s="213">
        <f t="shared" si="4"/>
        <v>0</v>
      </c>
      <c r="C136" s="214" t="e">
        <f>VLOOKUP(B136,'HS Heading Index'!$A$7:$B$29,2,FALSE)</f>
        <v>#N/A</v>
      </c>
      <c r="D136" s="214" t="s">
        <v>241</v>
      </c>
      <c r="E136" s="212">
        <f>'Customs raw'!C136</f>
        <v>0</v>
      </c>
      <c r="F136" s="215">
        <f>'Customs raw'!E136</f>
        <v>0</v>
      </c>
      <c r="G136" s="76" t="s">
        <v>19</v>
      </c>
      <c r="H136" s="33" t="s">
        <v>190</v>
      </c>
      <c r="I136" s="76" t="e">
        <f>CONCATENATE(Table6[[#This Row],[HS6_COD]],Table6[[#This Row],[HS8]],Table6[[#This Row],[HS10]])</f>
        <v>#VALUE!</v>
      </c>
      <c r="J136" s="17" t="s">
        <v>553</v>
      </c>
      <c r="K136" s="17"/>
      <c r="L136" s="30">
        <f>'Customs raw'!F136</f>
        <v>0</v>
      </c>
      <c r="M136" s="33">
        <v>10</v>
      </c>
      <c r="N136" s="33">
        <v>12.5</v>
      </c>
      <c r="O136" s="33"/>
      <c r="P136" s="33"/>
      <c r="Q136" s="33">
        <v>10</v>
      </c>
      <c r="R136" s="50" t="e">
        <f>VLOOKUP(Table6[[#This Row],[HS Concatenate]],'Customs raw'!$A$11:$N$305,12,FALSE)</f>
        <v>#VALUE!</v>
      </c>
      <c r="S136" s="226">
        <f>'Customs raw'!L136</f>
        <v>0</v>
      </c>
      <c r="T136" s="214"/>
      <c r="U136" s="217">
        <f>'Customs raw'!M136</f>
        <v>0</v>
      </c>
      <c r="V136" s="214"/>
      <c r="W136" s="226" t="e">
        <f>Table6[[#This Row],[Quantity (kg)2]]/1000</f>
        <v>#VALUE!</v>
      </c>
    </row>
    <row r="137" spans="1:23" ht="14.25" x14ac:dyDescent="0.2">
      <c r="A137" s="212">
        <f>'Customs raw'!B137</f>
        <v>0</v>
      </c>
      <c r="B137" s="213">
        <f t="shared" si="4"/>
        <v>0</v>
      </c>
      <c r="C137" s="214" t="e">
        <f>VLOOKUP(B137,'HS Heading Index'!$A$7:$B$29,2,FALSE)</f>
        <v>#N/A</v>
      </c>
      <c r="D137" s="214" t="s">
        <v>241</v>
      </c>
      <c r="E137" s="212">
        <f>'Customs raw'!C137</f>
        <v>0</v>
      </c>
      <c r="F137" s="215">
        <f>'Customs raw'!E137</f>
        <v>0</v>
      </c>
      <c r="G137" s="76" t="s">
        <v>19</v>
      </c>
      <c r="H137" s="33" t="s">
        <v>190</v>
      </c>
      <c r="I137" s="76" t="e">
        <f>CONCATENATE(Table6[[#This Row],[HS6_COD]],Table6[[#This Row],[HS8]],Table6[[#This Row],[HS10]])</f>
        <v>#VALUE!</v>
      </c>
      <c r="J137" s="17" t="s">
        <v>553</v>
      </c>
      <c r="K137" s="17"/>
      <c r="L137" s="30">
        <f>'Customs raw'!F137</f>
        <v>0</v>
      </c>
      <c r="M137" s="33">
        <v>10</v>
      </c>
      <c r="N137" s="33">
        <v>12.5</v>
      </c>
      <c r="O137" s="33"/>
      <c r="P137" s="33"/>
      <c r="Q137" s="33">
        <v>10</v>
      </c>
      <c r="R137" s="50" t="e">
        <f>VLOOKUP(Table6[[#This Row],[HS Concatenate]],'Customs raw'!$A$11:$N$305,12,FALSE)</f>
        <v>#VALUE!</v>
      </c>
      <c r="S137" s="226">
        <f>'Customs raw'!L137</f>
        <v>0</v>
      </c>
      <c r="T137" s="214"/>
      <c r="U137" s="217">
        <f>'Customs raw'!M137</f>
        <v>0</v>
      </c>
      <c r="V137" s="214"/>
      <c r="W137" s="226" t="e">
        <f>Table6[[#This Row],[Quantity (kg)2]]/1000</f>
        <v>#VALUE!</v>
      </c>
    </row>
    <row r="138" spans="1:23" ht="14.25" x14ac:dyDescent="0.2">
      <c r="A138" s="212">
        <f>'Customs raw'!B138</f>
        <v>0</v>
      </c>
      <c r="B138" s="213">
        <f t="shared" si="4"/>
        <v>0</v>
      </c>
      <c r="C138" s="214" t="e">
        <f>VLOOKUP(B138,'HS Heading Index'!$A$7:$B$29,2,FALSE)</f>
        <v>#N/A</v>
      </c>
      <c r="D138" s="214" t="s">
        <v>241</v>
      </c>
      <c r="E138" s="212">
        <f>'Customs raw'!C138</f>
        <v>0</v>
      </c>
      <c r="F138" s="215">
        <f>'Customs raw'!E138</f>
        <v>0</v>
      </c>
      <c r="G138" s="76" t="s">
        <v>19</v>
      </c>
      <c r="H138" s="33" t="s">
        <v>190</v>
      </c>
      <c r="I138" s="76" t="e">
        <f>CONCATENATE(Table6[[#This Row],[HS6_COD]],Table6[[#This Row],[HS8]],Table6[[#This Row],[HS10]])</f>
        <v>#VALUE!</v>
      </c>
      <c r="J138" s="17" t="s">
        <v>553</v>
      </c>
      <c r="K138" s="17"/>
      <c r="L138" s="30">
        <f>'Customs raw'!F138</f>
        <v>0</v>
      </c>
      <c r="M138" s="33">
        <v>10</v>
      </c>
      <c r="N138" s="33">
        <v>12.5</v>
      </c>
      <c r="O138" s="33"/>
      <c r="P138" s="33"/>
      <c r="Q138" s="33">
        <v>10</v>
      </c>
      <c r="R138" s="50" t="e">
        <f>VLOOKUP(Table6[[#This Row],[HS Concatenate]],'Customs raw'!$A$11:$N$305,12,FALSE)</f>
        <v>#VALUE!</v>
      </c>
      <c r="S138" s="226">
        <f>'Customs raw'!L138</f>
        <v>0</v>
      </c>
      <c r="T138" s="214"/>
      <c r="U138" s="217">
        <f>'Customs raw'!M138</f>
        <v>0</v>
      </c>
      <c r="V138" s="214"/>
      <c r="W138" s="226" t="e">
        <f>Table6[[#This Row],[Quantity (kg)2]]/1000</f>
        <v>#VALUE!</v>
      </c>
    </row>
    <row r="139" spans="1:23" ht="14.25" x14ac:dyDescent="0.2">
      <c r="A139" s="212">
        <f>'Customs raw'!B139</f>
        <v>0</v>
      </c>
      <c r="B139" s="213">
        <f t="shared" si="4"/>
        <v>0</v>
      </c>
      <c r="C139" s="214" t="e">
        <f>VLOOKUP(B139,'HS Heading Index'!$A$7:$B$29,2,FALSE)</f>
        <v>#N/A</v>
      </c>
      <c r="D139" s="214" t="s">
        <v>241</v>
      </c>
      <c r="E139" s="212">
        <f>'Customs raw'!C139</f>
        <v>0</v>
      </c>
      <c r="F139" s="215">
        <f>'Customs raw'!E139</f>
        <v>0</v>
      </c>
      <c r="G139" s="76" t="s">
        <v>19</v>
      </c>
      <c r="H139" s="33" t="s">
        <v>190</v>
      </c>
      <c r="I139" s="76" t="e">
        <f>CONCATENATE(Table6[[#This Row],[HS6_COD]],Table6[[#This Row],[HS8]],Table6[[#This Row],[HS10]])</f>
        <v>#VALUE!</v>
      </c>
      <c r="J139" s="17" t="s">
        <v>553</v>
      </c>
      <c r="K139" s="17"/>
      <c r="L139" s="30">
        <f>'Customs raw'!F139</f>
        <v>0</v>
      </c>
      <c r="M139" s="33">
        <v>10</v>
      </c>
      <c r="N139" s="33">
        <v>12.5</v>
      </c>
      <c r="O139" s="33"/>
      <c r="P139" s="33"/>
      <c r="Q139" s="33">
        <v>10</v>
      </c>
      <c r="R139" s="50" t="e">
        <f>VLOOKUP(Table6[[#This Row],[HS Concatenate]],'Customs raw'!$A$11:$N$305,12,FALSE)</f>
        <v>#VALUE!</v>
      </c>
      <c r="S139" s="226">
        <f>'Customs raw'!L139</f>
        <v>0</v>
      </c>
      <c r="T139" s="214"/>
      <c r="U139" s="217">
        <f>'Customs raw'!M139</f>
        <v>0</v>
      </c>
      <c r="V139" s="214"/>
      <c r="W139" s="226" t="e">
        <f>Table6[[#This Row],[Quantity (kg)2]]/1000</f>
        <v>#VALUE!</v>
      </c>
    </row>
    <row r="140" spans="1:23" ht="14.25" x14ac:dyDescent="0.2">
      <c r="A140" s="212">
        <f>'Customs raw'!B140</f>
        <v>0</v>
      </c>
      <c r="B140" s="213">
        <f t="shared" si="4"/>
        <v>0</v>
      </c>
      <c r="C140" s="214" t="e">
        <f>VLOOKUP(B140,'HS Heading Index'!$A$7:$B$29,2,FALSE)</f>
        <v>#N/A</v>
      </c>
      <c r="D140" s="214" t="s">
        <v>241</v>
      </c>
      <c r="E140" s="212">
        <f>'Customs raw'!C140</f>
        <v>0</v>
      </c>
      <c r="F140" s="215">
        <f>'Customs raw'!E140</f>
        <v>0</v>
      </c>
      <c r="G140" s="76" t="s">
        <v>19</v>
      </c>
      <c r="H140" s="33" t="s">
        <v>190</v>
      </c>
      <c r="I140" s="76" t="e">
        <f>CONCATENATE(Table6[[#This Row],[HS6_COD]],Table6[[#This Row],[HS8]],Table6[[#This Row],[HS10]])</f>
        <v>#VALUE!</v>
      </c>
      <c r="J140" s="17" t="s">
        <v>553</v>
      </c>
      <c r="K140" s="17"/>
      <c r="L140" s="30">
        <f>'Customs raw'!F140</f>
        <v>0</v>
      </c>
      <c r="M140" s="33">
        <v>10</v>
      </c>
      <c r="N140" s="33">
        <v>12.5</v>
      </c>
      <c r="O140" s="33"/>
      <c r="P140" s="33"/>
      <c r="Q140" s="33">
        <v>10</v>
      </c>
      <c r="R140" s="50" t="e">
        <f>VLOOKUP(Table6[[#This Row],[HS Concatenate]],'Customs raw'!$A$11:$N$305,12,FALSE)</f>
        <v>#VALUE!</v>
      </c>
      <c r="S140" s="226">
        <f>'Customs raw'!L140</f>
        <v>0</v>
      </c>
      <c r="T140" s="214"/>
      <c r="U140" s="217">
        <f>'Customs raw'!M140</f>
        <v>0</v>
      </c>
      <c r="V140" s="214"/>
      <c r="W140" s="226" t="e">
        <f>Table6[[#This Row],[Quantity (kg)2]]/1000</f>
        <v>#VALUE!</v>
      </c>
    </row>
    <row r="141" spans="1:23" ht="14.25" x14ac:dyDescent="0.2">
      <c r="A141" s="212">
        <f>'Customs raw'!B141</f>
        <v>0</v>
      </c>
      <c r="B141" s="213">
        <f t="shared" si="4"/>
        <v>0</v>
      </c>
      <c r="C141" s="214" t="e">
        <f>VLOOKUP(B141,'HS Heading Index'!$A$7:$B$29,2,FALSE)</f>
        <v>#N/A</v>
      </c>
      <c r="D141" s="214" t="s">
        <v>241</v>
      </c>
      <c r="E141" s="212">
        <f>'Customs raw'!C141</f>
        <v>0</v>
      </c>
      <c r="F141" s="215">
        <f>'Customs raw'!E141</f>
        <v>0</v>
      </c>
      <c r="G141" s="76" t="s">
        <v>19</v>
      </c>
      <c r="H141" s="33" t="s">
        <v>190</v>
      </c>
      <c r="I141" s="76" t="e">
        <f>CONCATENATE(Table6[[#This Row],[HS6_COD]],Table6[[#This Row],[HS8]],Table6[[#This Row],[HS10]])</f>
        <v>#VALUE!</v>
      </c>
      <c r="J141" s="17" t="s">
        <v>553</v>
      </c>
      <c r="K141" s="17"/>
      <c r="L141" s="30">
        <f>'Customs raw'!F141</f>
        <v>0</v>
      </c>
      <c r="M141" s="33">
        <v>10</v>
      </c>
      <c r="N141" s="33">
        <v>12.5</v>
      </c>
      <c r="O141" s="33"/>
      <c r="P141" s="33"/>
      <c r="Q141" s="33">
        <v>10</v>
      </c>
      <c r="R141" s="50" t="e">
        <f>VLOOKUP(Table6[[#This Row],[HS Concatenate]],'Customs raw'!$A$11:$N$305,12,FALSE)</f>
        <v>#VALUE!</v>
      </c>
      <c r="S141" s="226">
        <f>'Customs raw'!L141</f>
        <v>0</v>
      </c>
      <c r="T141" s="214"/>
      <c r="U141" s="217">
        <f>'Customs raw'!M141</f>
        <v>0</v>
      </c>
      <c r="V141" s="214"/>
      <c r="W141" s="226" t="e">
        <f>Table6[[#This Row],[Quantity (kg)2]]/1000</f>
        <v>#VALUE!</v>
      </c>
    </row>
    <row r="142" spans="1:23" ht="14.25" x14ac:dyDescent="0.2">
      <c r="A142" s="212">
        <f>'Customs raw'!B142</f>
        <v>0</v>
      </c>
      <c r="B142" s="213">
        <f t="shared" si="4"/>
        <v>0</v>
      </c>
      <c r="C142" s="214" t="e">
        <f>VLOOKUP(B142,'HS Heading Index'!$A$7:$B$29,2,FALSE)</f>
        <v>#N/A</v>
      </c>
      <c r="D142" s="214" t="s">
        <v>241</v>
      </c>
      <c r="E142" s="212">
        <f>'Customs raw'!C142</f>
        <v>0</v>
      </c>
      <c r="F142" s="215">
        <f>'Customs raw'!E142</f>
        <v>0</v>
      </c>
      <c r="G142" s="76" t="s">
        <v>19</v>
      </c>
      <c r="H142" s="33" t="s">
        <v>190</v>
      </c>
      <c r="I142" s="76" t="e">
        <f>CONCATENATE(Table6[[#This Row],[HS6_COD]],Table6[[#This Row],[HS8]],Table6[[#This Row],[HS10]])</f>
        <v>#VALUE!</v>
      </c>
      <c r="J142" s="17" t="s">
        <v>553</v>
      </c>
      <c r="K142" s="17"/>
      <c r="L142" s="30">
        <f>'Customs raw'!F142</f>
        <v>0</v>
      </c>
      <c r="M142" s="33">
        <v>10</v>
      </c>
      <c r="N142" s="33">
        <v>12.5</v>
      </c>
      <c r="O142" s="33"/>
      <c r="P142" s="33"/>
      <c r="Q142" s="33">
        <v>10</v>
      </c>
      <c r="R142" s="50" t="e">
        <f>VLOOKUP(Table6[[#This Row],[HS Concatenate]],'Customs raw'!$A$11:$N$305,12,FALSE)</f>
        <v>#VALUE!</v>
      </c>
      <c r="S142" s="226">
        <f>'Customs raw'!L142</f>
        <v>0</v>
      </c>
      <c r="T142" s="214"/>
      <c r="U142" s="217">
        <f>'Customs raw'!M142</f>
        <v>0</v>
      </c>
      <c r="V142" s="214"/>
      <c r="W142" s="226" t="e">
        <f>Table6[[#This Row],[Quantity (kg)2]]/1000</f>
        <v>#VALUE!</v>
      </c>
    </row>
    <row r="143" spans="1:23" ht="14.25" x14ac:dyDescent="0.2">
      <c r="A143" s="212">
        <f>'Customs raw'!B143</f>
        <v>0</v>
      </c>
      <c r="B143" s="213">
        <f t="shared" si="4"/>
        <v>0</v>
      </c>
      <c r="C143" s="214" t="e">
        <f>VLOOKUP(B143,'HS Heading Index'!$A$7:$B$29,2,FALSE)</f>
        <v>#N/A</v>
      </c>
      <c r="D143" s="214" t="s">
        <v>241</v>
      </c>
      <c r="E143" s="212">
        <f>'Customs raw'!C143</f>
        <v>0</v>
      </c>
      <c r="F143" s="215">
        <f>'Customs raw'!E143</f>
        <v>0</v>
      </c>
      <c r="G143" s="76" t="s">
        <v>19</v>
      </c>
      <c r="H143" s="33" t="s">
        <v>190</v>
      </c>
      <c r="I143" s="76" t="e">
        <f>CONCATENATE(Table6[[#This Row],[HS6_COD]],Table6[[#This Row],[HS8]],Table6[[#This Row],[HS10]])</f>
        <v>#VALUE!</v>
      </c>
      <c r="J143" s="17" t="s">
        <v>553</v>
      </c>
      <c r="K143" s="17"/>
      <c r="L143" s="30">
        <f>'Customs raw'!F143</f>
        <v>0</v>
      </c>
      <c r="M143" s="33">
        <v>10</v>
      </c>
      <c r="N143" s="33">
        <v>12.5</v>
      </c>
      <c r="O143" s="33"/>
      <c r="P143" s="33"/>
      <c r="Q143" s="33">
        <v>10</v>
      </c>
      <c r="R143" s="50" t="e">
        <f>VLOOKUP(Table6[[#This Row],[HS Concatenate]],'Customs raw'!$A$11:$N$305,12,FALSE)</f>
        <v>#VALUE!</v>
      </c>
      <c r="S143" s="226">
        <f>'Customs raw'!L143</f>
        <v>0</v>
      </c>
      <c r="T143" s="214"/>
      <c r="U143" s="217">
        <f>'Customs raw'!M143</f>
        <v>0</v>
      </c>
      <c r="V143" s="214"/>
      <c r="W143" s="226" t="e">
        <f>Table6[[#This Row],[Quantity (kg)2]]/1000</f>
        <v>#VALUE!</v>
      </c>
    </row>
    <row r="144" spans="1:23" ht="14.25" x14ac:dyDescent="0.2">
      <c r="A144" s="212">
        <f>'Customs raw'!B144</f>
        <v>0</v>
      </c>
      <c r="B144" s="213">
        <f t="shared" si="4"/>
        <v>0</v>
      </c>
      <c r="C144" s="214" t="e">
        <f>VLOOKUP(B144,'HS Heading Index'!$A$7:$B$29,2,FALSE)</f>
        <v>#N/A</v>
      </c>
      <c r="D144" s="214" t="s">
        <v>241</v>
      </c>
      <c r="E144" s="212">
        <f>'Customs raw'!C144</f>
        <v>0</v>
      </c>
      <c r="F144" s="215">
        <f>'Customs raw'!E144</f>
        <v>0</v>
      </c>
      <c r="G144" s="76" t="s">
        <v>19</v>
      </c>
      <c r="H144" s="33" t="s">
        <v>190</v>
      </c>
      <c r="I144" s="76" t="e">
        <f>CONCATENATE(Table6[[#This Row],[HS6_COD]],Table6[[#This Row],[HS8]],Table6[[#This Row],[HS10]])</f>
        <v>#VALUE!</v>
      </c>
      <c r="J144" s="17" t="s">
        <v>553</v>
      </c>
      <c r="K144" s="17"/>
      <c r="L144" s="30">
        <f>'Customs raw'!F144</f>
        <v>0</v>
      </c>
      <c r="M144" s="33">
        <v>10</v>
      </c>
      <c r="N144" s="33">
        <v>12.5</v>
      </c>
      <c r="O144" s="33"/>
      <c r="P144" s="33"/>
      <c r="Q144" s="33">
        <v>10</v>
      </c>
      <c r="R144" s="50" t="e">
        <f>VLOOKUP(Table6[[#This Row],[HS Concatenate]],'Customs raw'!$A$11:$N$305,12,FALSE)</f>
        <v>#VALUE!</v>
      </c>
      <c r="S144" s="226">
        <f>'Customs raw'!L144</f>
        <v>0</v>
      </c>
      <c r="T144" s="214"/>
      <c r="U144" s="217">
        <f>'Customs raw'!M144</f>
        <v>0</v>
      </c>
      <c r="V144" s="214"/>
      <c r="W144" s="226" t="e">
        <f>Table6[[#This Row],[Quantity (kg)2]]/1000</f>
        <v>#VALUE!</v>
      </c>
    </row>
    <row r="145" spans="1:23" ht="14.25" x14ac:dyDescent="0.2">
      <c r="A145" s="212">
        <f>'Customs raw'!B145</f>
        <v>0</v>
      </c>
      <c r="B145" s="213">
        <f t="shared" si="4"/>
        <v>0</v>
      </c>
      <c r="C145" s="214" t="e">
        <f>VLOOKUP(B145,'HS Heading Index'!$A$7:$B$29,2,FALSE)</f>
        <v>#N/A</v>
      </c>
      <c r="D145" s="214" t="s">
        <v>241</v>
      </c>
      <c r="E145" s="212">
        <f>'Customs raw'!C145</f>
        <v>0</v>
      </c>
      <c r="F145" s="215">
        <f>'Customs raw'!E145</f>
        <v>0</v>
      </c>
      <c r="G145" s="76" t="s">
        <v>19</v>
      </c>
      <c r="H145" s="33" t="s">
        <v>190</v>
      </c>
      <c r="I145" s="76" t="e">
        <f>CONCATENATE(Table6[[#This Row],[HS6_COD]],Table6[[#This Row],[HS8]],Table6[[#This Row],[HS10]])</f>
        <v>#VALUE!</v>
      </c>
      <c r="J145" s="17" t="s">
        <v>553</v>
      </c>
      <c r="K145" s="17"/>
      <c r="L145" s="30">
        <f>'Customs raw'!F145</f>
        <v>0</v>
      </c>
      <c r="M145" s="33">
        <v>10</v>
      </c>
      <c r="N145" s="33">
        <v>12.5</v>
      </c>
      <c r="O145" s="33"/>
      <c r="P145" s="33"/>
      <c r="Q145" s="33">
        <v>10</v>
      </c>
      <c r="R145" s="50" t="e">
        <f>VLOOKUP(Table6[[#This Row],[HS Concatenate]],'Customs raw'!$A$11:$N$305,12,FALSE)</f>
        <v>#VALUE!</v>
      </c>
      <c r="S145" s="226">
        <f>'Customs raw'!L145</f>
        <v>0</v>
      </c>
      <c r="T145" s="214"/>
      <c r="U145" s="217">
        <f>'Customs raw'!M145</f>
        <v>0</v>
      </c>
      <c r="V145" s="214"/>
      <c r="W145" s="226" t="e">
        <f>Table6[[#This Row],[Quantity (kg)2]]/1000</f>
        <v>#VALUE!</v>
      </c>
    </row>
    <row r="146" spans="1:23" ht="14.25" x14ac:dyDescent="0.2">
      <c r="A146" s="212">
        <f>'Customs raw'!B146</f>
        <v>0</v>
      </c>
      <c r="B146" s="213">
        <f t="shared" si="4"/>
        <v>0</v>
      </c>
      <c r="C146" s="214" t="e">
        <f>VLOOKUP(B146,'HS Heading Index'!$A$7:$B$29,2,FALSE)</f>
        <v>#N/A</v>
      </c>
      <c r="D146" s="214" t="s">
        <v>241</v>
      </c>
      <c r="E146" s="212">
        <f>'Customs raw'!C146</f>
        <v>0</v>
      </c>
      <c r="F146" s="215">
        <f>'Customs raw'!E146</f>
        <v>0</v>
      </c>
      <c r="G146" s="76" t="s">
        <v>19</v>
      </c>
      <c r="H146" s="33" t="s">
        <v>190</v>
      </c>
      <c r="I146" s="76" t="e">
        <f>CONCATENATE(Table6[[#This Row],[HS6_COD]],Table6[[#This Row],[HS8]],Table6[[#This Row],[HS10]])</f>
        <v>#VALUE!</v>
      </c>
      <c r="J146" s="17" t="s">
        <v>553</v>
      </c>
      <c r="K146" s="17"/>
      <c r="L146" s="30">
        <f>'Customs raw'!F146</f>
        <v>0</v>
      </c>
      <c r="M146" s="33">
        <v>10</v>
      </c>
      <c r="N146" s="33">
        <v>12.5</v>
      </c>
      <c r="O146" s="33"/>
      <c r="P146" s="33"/>
      <c r="Q146" s="33">
        <v>10</v>
      </c>
      <c r="R146" s="50" t="e">
        <f>VLOOKUP(Table6[[#This Row],[HS Concatenate]],'Customs raw'!$A$11:$N$305,12,FALSE)</f>
        <v>#VALUE!</v>
      </c>
      <c r="S146" s="226">
        <f>'Customs raw'!L146</f>
        <v>0</v>
      </c>
      <c r="T146" s="214"/>
      <c r="U146" s="217">
        <f>'Customs raw'!M146</f>
        <v>0</v>
      </c>
      <c r="V146" s="214"/>
      <c r="W146" s="226" t="e">
        <f>Table6[[#This Row],[Quantity (kg)2]]/1000</f>
        <v>#VALUE!</v>
      </c>
    </row>
    <row r="147" spans="1:23" ht="14.25" x14ac:dyDescent="0.2">
      <c r="A147" s="212">
        <f>'Customs raw'!B147</f>
        <v>0</v>
      </c>
      <c r="B147" s="213">
        <f t="shared" si="4"/>
        <v>0</v>
      </c>
      <c r="C147" s="214" t="e">
        <f>VLOOKUP(B147,'HS Heading Index'!$A$7:$B$29,2,FALSE)</f>
        <v>#N/A</v>
      </c>
      <c r="D147" s="214" t="s">
        <v>241</v>
      </c>
      <c r="E147" s="212">
        <f>'Customs raw'!C147</f>
        <v>0</v>
      </c>
      <c r="F147" s="215">
        <f>'Customs raw'!E147</f>
        <v>0</v>
      </c>
      <c r="G147" s="76" t="s">
        <v>19</v>
      </c>
      <c r="H147" s="33" t="s">
        <v>190</v>
      </c>
      <c r="I147" s="76" t="e">
        <f>CONCATENATE(Table6[[#This Row],[HS6_COD]],Table6[[#This Row],[HS8]],Table6[[#This Row],[HS10]])</f>
        <v>#VALUE!</v>
      </c>
      <c r="J147" s="17" t="s">
        <v>553</v>
      </c>
      <c r="K147" s="17"/>
      <c r="L147" s="30">
        <f>'Customs raw'!F147</f>
        <v>0</v>
      </c>
      <c r="M147" s="33">
        <v>10</v>
      </c>
      <c r="N147" s="33">
        <v>12.5</v>
      </c>
      <c r="O147" s="33"/>
      <c r="P147" s="33"/>
      <c r="Q147" s="33">
        <v>10</v>
      </c>
      <c r="R147" s="50" t="e">
        <f>VLOOKUP(Table6[[#This Row],[HS Concatenate]],'Customs raw'!$A$11:$N$305,12,FALSE)</f>
        <v>#VALUE!</v>
      </c>
      <c r="S147" s="226">
        <f>'Customs raw'!L147</f>
        <v>0</v>
      </c>
      <c r="T147" s="214"/>
      <c r="U147" s="217">
        <f>'Customs raw'!M147</f>
        <v>0</v>
      </c>
      <c r="V147" s="214"/>
      <c r="W147" s="226" t="e">
        <f>Table6[[#This Row],[Quantity (kg)2]]/1000</f>
        <v>#VALUE!</v>
      </c>
    </row>
    <row r="148" spans="1:23" ht="14.25" x14ac:dyDescent="0.2">
      <c r="A148" s="212">
        <f>'Customs raw'!B148</f>
        <v>0</v>
      </c>
      <c r="B148" s="213">
        <f t="shared" si="4"/>
        <v>0</v>
      </c>
      <c r="C148" s="214" t="e">
        <f>VLOOKUP(B148,'HS Heading Index'!$A$7:$B$29,2,FALSE)</f>
        <v>#N/A</v>
      </c>
      <c r="D148" s="214" t="s">
        <v>241</v>
      </c>
      <c r="E148" s="212">
        <f>'Customs raw'!C148</f>
        <v>0</v>
      </c>
      <c r="F148" s="215">
        <f>'Customs raw'!E148</f>
        <v>0</v>
      </c>
      <c r="G148" s="76" t="s">
        <v>19</v>
      </c>
      <c r="H148" s="33" t="s">
        <v>190</v>
      </c>
      <c r="I148" s="76" t="e">
        <f>CONCATENATE(Table6[[#This Row],[HS6_COD]],Table6[[#This Row],[HS8]],Table6[[#This Row],[HS10]])</f>
        <v>#VALUE!</v>
      </c>
      <c r="J148" s="17" t="s">
        <v>553</v>
      </c>
      <c r="K148" s="17"/>
      <c r="L148" s="30">
        <f>'Customs raw'!F148</f>
        <v>0</v>
      </c>
      <c r="M148" s="33">
        <v>10</v>
      </c>
      <c r="N148" s="33">
        <v>12.5</v>
      </c>
      <c r="O148" s="33"/>
      <c r="P148" s="33"/>
      <c r="Q148" s="33">
        <v>10</v>
      </c>
      <c r="R148" s="50" t="e">
        <f>VLOOKUP(Table6[[#This Row],[HS Concatenate]],'Customs raw'!$A$11:$N$305,12,FALSE)</f>
        <v>#VALUE!</v>
      </c>
      <c r="S148" s="226">
        <f>'Customs raw'!L148</f>
        <v>0</v>
      </c>
      <c r="T148" s="214"/>
      <c r="U148" s="217">
        <f>'Customs raw'!M148</f>
        <v>0</v>
      </c>
      <c r="V148" s="214"/>
      <c r="W148" s="226" t="e">
        <f>Table6[[#This Row],[Quantity (kg)2]]/1000</f>
        <v>#VALUE!</v>
      </c>
    </row>
    <row r="149" spans="1:23" ht="14.25" x14ac:dyDescent="0.2">
      <c r="A149" s="212">
        <f>'Customs raw'!B149</f>
        <v>0</v>
      </c>
      <c r="B149" s="213">
        <f t="shared" si="4"/>
        <v>0</v>
      </c>
      <c r="C149" s="214" t="e">
        <f>VLOOKUP(B149,'HS Heading Index'!$A$7:$B$29,2,FALSE)</f>
        <v>#N/A</v>
      </c>
      <c r="D149" s="214" t="s">
        <v>241</v>
      </c>
      <c r="E149" s="212">
        <f>'Customs raw'!C149</f>
        <v>0</v>
      </c>
      <c r="F149" s="215">
        <f>'Customs raw'!E149</f>
        <v>0</v>
      </c>
      <c r="G149" s="76" t="s">
        <v>19</v>
      </c>
      <c r="H149" s="33" t="s">
        <v>190</v>
      </c>
      <c r="I149" s="76" t="e">
        <f>CONCATENATE(Table6[[#This Row],[HS6_COD]],Table6[[#This Row],[HS8]],Table6[[#This Row],[HS10]])</f>
        <v>#VALUE!</v>
      </c>
      <c r="J149" s="17" t="s">
        <v>553</v>
      </c>
      <c r="K149" s="17"/>
      <c r="L149" s="30">
        <f>'Customs raw'!F149</f>
        <v>0</v>
      </c>
      <c r="M149" s="33">
        <v>10</v>
      </c>
      <c r="N149" s="33">
        <v>12.5</v>
      </c>
      <c r="O149" s="33"/>
      <c r="P149" s="33"/>
      <c r="Q149" s="33">
        <v>10</v>
      </c>
      <c r="R149" s="50" t="e">
        <f>VLOOKUP(Table6[[#This Row],[HS Concatenate]],'Customs raw'!$A$11:$N$305,12,FALSE)</f>
        <v>#VALUE!</v>
      </c>
      <c r="S149" s="226">
        <f>'Customs raw'!L149</f>
        <v>0</v>
      </c>
      <c r="T149" s="214"/>
      <c r="U149" s="217">
        <f>'Customs raw'!M149</f>
        <v>0</v>
      </c>
      <c r="V149" s="214"/>
      <c r="W149" s="226" t="e">
        <f>Table6[[#This Row],[Quantity (kg)2]]/1000</f>
        <v>#VALUE!</v>
      </c>
    </row>
    <row r="150" spans="1:23" ht="14.25" x14ac:dyDescent="0.2">
      <c r="A150" s="212">
        <f>'Customs raw'!B150</f>
        <v>0</v>
      </c>
      <c r="B150" s="213">
        <f t="shared" si="4"/>
        <v>0</v>
      </c>
      <c r="C150" s="214" t="e">
        <f>VLOOKUP(B150,'HS Heading Index'!$A$7:$B$29,2,FALSE)</f>
        <v>#N/A</v>
      </c>
      <c r="D150" s="214" t="s">
        <v>241</v>
      </c>
      <c r="E150" s="212">
        <f>'Customs raw'!C150</f>
        <v>0</v>
      </c>
      <c r="F150" s="215">
        <f>'Customs raw'!E150</f>
        <v>0</v>
      </c>
      <c r="G150" s="76" t="s">
        <v>19</v>
      </c>
      <c r="H150" s="33" t="s">
        <v>190</v>
      </c>
      <c r="I150" s="76" t="e">
        <f>CONCATENATE(Table6[[#This Row],[HS6_COD]],Table6[[#This Row],[HS8]],Table6[[#This Row],[HS10]])</f>
        <v>#VALUE!</v>
      </c>
      <c r="J150" s="17" t="s">
        <v>553</v>
      </c>
      <c r="K150" s="17"/>
      <c r="L150" s="30">
        <f>'Customs raw'!F150</f>
        <v>0</v>
      </c>
      <c r="M150" s="33">
        <v>10</v>
      </c>
      <c r="N150" s="33">
        <v>12.5</v>
      </c>
      <c r="O150" s="33"/>
      <c r="P150" s="33"/>
      <c r="Q150" s="33">
        <v>10</v>
      </c>
      <c r="R150" s="50" t="e">
        <f>VLOOKUP(Table6[[#This Row],[HS Concatenate]],'Customs raw'!$A$11:$N$305,12,FALSE)</f>
        <v>#VALUE!</v>
      </c>
      <c r="S150" s="226">
        <f>'Customs raw'!L150</f>
        <v>0</v>
      </c>
      <c r="T150" s="214"/>
      <c r="U150" s="217">
        <f>'Customs raw'!M150</f>
        <v>0</v>
      </c>
      <c r="V150" s="214"/>
      <c r="W150" s="226" t="e">
        <f>Table6[[#This Row],[Quantity (kg)2]]/1000</f>
        <v>#VALUE!</v>
      </c>
    </row>
    <row r="151" spans="1:23" ht="14.25" x14ac:dyDescent="0.2">
      <c r="A151" s="212">
        <f>'Customs raw'!B151</f>
        <v>0</v>
      </c>
      <c r="B151" s="213">
        <f t="shared" si="4"/>
        <v>0</v>
      </c>
      <c r="C151" s="214" t="e">
        <f>VLOOKUP(B151,'HS Heading Index'!$A$7:$B$29,2,FALSE)</f>
        <v>#N/A</v>
      </c>
      <c r="D151" s="214" t="s">
        <v>241</v>
      </c>
      <c r="E151" s="212">
        <f>'Customs raw'!C151</f>
        <v>0</v>
      </c>
      <c r="F151" s="215">
        <f>'Customs raw'!E151</f>
        <v>0</v>
      </c>
      <c r="G151" s="76" t="s">
        <v>19</v>
      </c>
      <c r="H151" s="33" t="s">
        <v>190</v>
      </c>
      <c r="I151" s="76" t="e">
        <f>CONCATENATE(Table6[[#This Row],[HS6_COD]],Table6[[#This Row],[HS8]],Table6[[#This Row],[HS10]])</f>
        <v>#VALUE!</v>
      </c>
      <c r="J151" s="17" t="s">
        <v>553</v>
      </c>
      <c r="K151" s="17"/>
      <c r="L151" s="30">
        <f>'Customs raw'!F151</f>
        <v>0</v>
      </c>
      <c r="M151" s="33">
        <v>10</v>
      </c>
      <c r="N151" s="33">
        <v>12.5</v>
      </c>
      <c r="O151" s="33"/>
      <c r="P151" s="33"/>
      <c r="Q151" s="33">
        <v>10</v>
      </c>
      <c r="R151" s="50" t="e">
        <f>VLOOKUP(Table6[[#This Row],[HS Concatenate]],'Customs raw'!$A$11:$N$305,12,FALSE)</f>
        <v>#VALUE!</v>
      </c>
      <c r="S151" s="226">
        <f>'Customs raw'!L151</f>
        <v>0</v>
      </c>
      <c r="T151" s="214"/>
      <c r="U151" s="217">
        <f>'Customs raw'!M151</f>
        <v>0</v>
      </c>
      <c r="V151" s="214"/>
      <c r="W151" s="226" t="e">
        <f>Table6[[#This Row],[Quantity (kg)2]]/1000</f>
        <v>#VALUE!</v>
      </c>
    </row>
    <row r="152" spans="1:23" ht="14.25" x14ac:dyDescent="0.2">
      <c r="A152" s="212">
        <f>'Customs raw'!B152</f>
        <v>0</v>
      </c>
      <c r="B152" s="213">
        <f t="shared" si="4"/>
        <v>0</v>
      </c>
      <c r="C152" s="214" t="e">
        <f>VLOOKUP(B152,'HS Heading Index'!$A$7:$B$29,2,FALSE)</f>
        <v>#N/A</v>
      </c>
      <c r="D152" s="214" t="s">
        <v>241</v>
      </c>
      <c r="E152" s="212">
        <f>'Customs raw'!C152</f>
        <v>0</v>
      </c>
      <c r="F152" s="215">
        <f>'Customs raw'!E152</f>
        <v>0</v>
      </c>
      <c r="G152" s="76" t="s">
        <v>19</v>
      </c>
      <c r="H152" s="33" t="s">
        <v>190</v>
      </c>
      <c r="I152" s="76" t="e">
        <f>CONCATENATE(Table6[[#This Row],[HS6_COD]],Table6[[#This Row],[HS8]],Table6[[#This Row],[HS10]])</f>
        <v>#VALUE!</v>
      </c>
      <c r="J152" s="17" t="s">
        <v>553</v>
      </c>
      <c r="K152" s="17"/>
      <c r="L152" s="30">
        <f>'Customs raw'!F152</f>
        <v>0</v>
      </c>
      <c r="M152" s="33">
        <v>10</v>
      </c>
      <c r="N152" s="33">
        <v>12.5</v>
      </c>
      <c r="O152" s="33"/>
      <c r="P152" s="33"/>
      <c r="Q152" s="33">
        <v>10</v>
      </c>
      <c r="R152" s="50" t="e">
        <f>VLOOKUP(Table6[[#This Row],[HS Concatenate]],'Customs raw'!$A$11:$N$305,12,FALSE)</f>
        <v>#VALUE!</v>
      </c>
      <c r="S152" s="226">
        <f>'Customs raw'!L152</f>
        <v>0</v>
      </c>
      <c r="T152" s="214"/>
      <c r="U152" s="217">
        <f>'Customs raw'!M152</f>
        <v>0</v>
      </c>
      <c r="V152" s="214"/>
      <c r="W152" s="226" t="e">
        <f>Table6[[#This Row],[Quantity (kg)2]]/1000</f>
        <v>#VALUE!</v>
      </c>
    </row>
    <row r="153" spans="1:23" ht="14.25" x14ac:dyDescent="0.2">
      <c r="A153" s="212">
        <f>'Customs raw'!B153</f>
        <v>0</v>
      </c>
      <c r="B153" s="213">
        <f t="shared" si="4"/>
        <v>0</v>
      </c>
      <c r="C153" s="214" t="e">
        <f>VLOOKUP(B153,'HS Heading Index'!$A$7:$B$29,2,FALSE)</f>
        <v>#N/A</v>
      </c>
      <c r="D153" s="214" t="s">
        <v>241</v>
      </c>
      <c r="E153" s="212">
        <f>'Customs raw'!C153</f>
        <v>0</v>
      </c>
      <c r="F153" s="215">
        <f>'Customs raw'!E153</f>
        <v>0</v>
      </c>
      <c r="G153" s="76" t="s">
        <v>19</v>
      </c>
      <c r="H153" s="33" t="s">
        <v>190</v>
      </c>
      <c r="I153" s="76" t="e">
        <f>CONCATENATE(Table6[[#This Row],[HS6_COD]],Table6[[#This Row],[HS8]],Table6[[#This Row],[HS10]])</f>
        <v>#VALUE!</v>
      </c>
      <c r="J153" s="17" t="s">
        <v>553</v>
      </c>
      <c r="K153" s="17"/>
      <c r="L153" s="30">
        <f>'Customs raw'!F153</f>
        <v>0</v>
      </c>
      <c r="M153" s="33">
        <v>10</v>
      </c>
      <c r="N153" s="33">
        <v>12.5</v>
      </c>
      <c r="O153" s="33"/>
      <c r="P153" s="33"/>
      <c r="Q153" s="33">
        <v>10</v>
      </c>
      <c r="R153" s="50" t="e">
        <f>VLOOKUP(Table6[[#This Row],[HS Concatenate]],'Customs raw'!$A$11:$N$305,12,FALSE)</f>
        <v>#VALUE!</v>
      </c>
      <c r="S153" s="226">
        <f>'Customs raw'!L153</f>
        <v>0</v>
      </c>
      <c r="T153" s="214"/>
      <c r="U153" s="217">
        <f>'Customs raw'!M153</f>
        <v>0</v>
      </c>
      <c r="V153" s="214"/>
      <c r="W153" s="226" t="e">
        <f>Table6[[#This Row],[Quantity (kg)2]]/1000</f>
        <v>#VALUE!</v>
      </c>
    </row>
    <row r="154" spans="1:23" ht="14.25" x14ac:dyDescent="0.2">
      <c r="A154" s="212">
        <f>'Customs raw'!B154</f>
        <v>0</v>
      </c>
      <c r="B154" s="213">
        <f t="shared" si="4"/>
        <v>0</v>
      </c>
      <c r="C154" s="214" t="e">
        <f>VLOOKUP(B154,'HS Heading Index'!$A$7:$B$29,2,FALSE)</f>
        <v>#N/A</v>
      </c>
      <c r="D154" s="214" t="s">
        <v>241</v>
      </c>
      <c r="E154" s="212">
        <f>'Customs raw'!C154</f>
        <v>0</v>
      </c>
      <c r="F154" s="215">
        <f>'Customs raw'!E154</f>
        <v>0</v>
      </c>
      <c r="G154" s="76" t="s">
        <v>19</v>
      </c>
      <c r="H154" s="33" t="s">
        <v>190</v>
      </c>
      <c r="I154" s="76" t="e">
        <f>CONCATENATE(Table6[[#This Row],[HS6_COD]],Table6[[#This Row],[HS8]],Table6[[#This Row],[HS10]])</f>
        <v>#VALUE!</v>
      </c>
      <c r="J154" s="17" t="s">
        <v>553</v>
      </c>
      <c r="K154" s="17"/>
      <c r="L154" s="30">
        <f>'Customs raw'!F154</f>
        <v>0</v>
      </c>
      <c r="M154" s="33">
        <v>10</v>
      </c>
      <c r="N154" s="33">
        <v>12.5</v>
      </c>
      <c r="O154" s="33"/>
      <c r="P154" s="33"/>
      <c r="Q154" s="33">
        <v>10</v>
      </c>
      <c r="R154" s="50" t="e">
        <f>VLOOKUP(Table6[[#This Row],[HS Concatenate]],'Customs raw'!$A$11:$N$305,12,FALSE)</f>
        <v>#VALUE!</v>
      </c>
      <c r="S154" s="226">
        <f>'Customs raw'!L154</f>
        <v>0</v>
      </c>
      <c r="T154" s="214"/>
      <c r="U154" s="217">
        <f>'Customs raw'!M154</f>
        <v>0</v>
      </c>
      <c r="V154" s="214"/>
      <c r="W154" s="226" t="e">
        <f>Table6[[#This Row],[Quantity (kg)2]]/1000</f>
        <v>#VALUE!</v>
      </c>
    </row>
    <row r="155" spans="1:23" ht="14.25" x14ac:dyDescent="0.2">
      <c r="A155" s="212">
        <f>'Customs raw'!B155</f>
        <v>0</v>
      </c>
      <c r="B155" s="213">
        <f t="shared" si="4"/>
        <v>0</v>
      </c>
      <c r="C155" s="214" t="e">
        <f>VLOOKUP(B155,'HS Heading Index'!$A$7:$B$29,2,FALSE)</f>
        <v>#N/A</v>
      </c>
      <c r="D155" s="214" t="s">
        <v>241</v>
      </c>
      <c r="E155" s="212">
        <f>'Customs raw'!C155</f>
        <v>0</v>
      </c>
      <c r="F155" s="215">
        <f>'Customs raw'!E155</f>
        <v>0</v>
      </c>
      <c r="G155" s="76" t="s">
        <v>19</v>
      </c>
      <c r="H155" s="33" t="s">
        <v>190</v>
      </c>
      <c r="I155" s="76" t="e">
        <f>CONCATENATE(Table6[[#This Row],[HS6_COD]],Table6[[#This Row],[HS8]],Table6[[#This Row],[HS10]])</f>
        <v>#VALUE!</v>
      </c>
      <c r="J155" s="17" t="s">
        <v>553</v>
      </c>
      <c r="K155" s="17"/>
      <c r="L155" s="30">
        <f>'Customs raw'!F155</f>
        <v>0</v>
      </c>
      <c r="M155" s="33">
        <v>10</v>
      </c>
      <c r="N155" s="33">
        <v>12.5</v>
      </c>
      <c r="O155" s="33"/>
      <c r="P155" s="33"/>
      <c r="Q155" s="33">
        <v>10</v>
      </c>
      <c r="R155" s="50" t="e">
        <f>VLOOKUP(Table6[[#This Row],[HS Concatenate]],'Customs raw'!$A$11:$N$305,12,FALSE)</f>
        <v>#VALUE!</v>
      </c>
      <c r="S155" s="226">
        <f>'Customs raw'!L155</f>
        <v>0</v>
      </c>
      <c r="T155" s="214"/>
      <c r="U155" s="217">
        <f>'Customs raw'!M155</f>
        <v>0</v>
      </c>
      <c r="V155" s="214"/>
      <c r="W155" s="226" t="e">
        <f>Table6[[#This Row],[Quantity (kg)2]]/1000</f>
        <v>#VALUE!</v>
      </c>
    </row>
    <row r="156" spans="1:23" ht="14.25" x14ac:dyDescent="0.2">
      <c r="A156" s="212">
        <f>'Customs raw'!B156</f>
        <v>0</v>
      </c>
      <c r="B156" s="213">
        <f t="shared" si="4"/>
        <v>0</v>
      </c>
      <c r="C156" s="214" t="e">
        <f>VLOOKUP(B156,'HS Heading Index'!$A$7:$B$29,2,FALSE)</f>
        <v>#N/A</v>
      </c>
      <c r="D156" s="214" t="s">
        <v>241</v>
      </c>
      <c r="E156" s="212">
        <f>'Customs raw'!C156</f>
        <v>0</v>
      </c>
      <c r="F156" s="215">
        <f>'Customs raw'!E156</f>
        <v>0</v>
      </c>
      <c r="G156" s="76" t="s">
        <v>19</v>
      </c>
      <c r="H156" s="33" t="s">
        <v>190</v>
      </c>
      <c r="I156" s="76" t="e">
        <f>CONCATENATE(Table6[[#This Row],[HS6_COD]],Table6[[#This Row],[HS8]],Table6[[#This Row],[HS10]])</f>
        <v>#VALUE!</v>
      </c>
      <c r="J156" s="17" t="s">
        <v>553</v>
      </c>
      <c r="K156" s="17"/>
      <c r="L156" s="30">
        <f>'Customs raw'!F156</f>
        <v>0</v>
      </c>
      <c r="M156" s="33">
        <v>10</v>
      </c>
      <c r="N156" s="33">
        <v>12.5</v>
      </c>
      <c r="O156" s="33"/>
      <c r="P156" s="33"/>
      <c r="Q156" s="33">
        <v>10</v>
      </c>
      <c r="R156" s="50" t="e">
        <f>VLOOKUP(Table6[[#This Row],[HS Concatenate]],'Customs raw'!$A$11:$N$305,12,FALSE)</f>
        <v>#VALUE!</v>
      </c>
      <c r="S156" s="226">
        <f>'Customs raw'!L156</f>
        <v>0</v>
      </c>
      <c r="T156" s="214"/>
      <c r="U156" s="217">
        <f>'Customs raw'!M156</f>
        <v>0</v>
      </c>
      <c r="V156" s="214"/>
      <c r="W156" s="226" t="e">
        <f>Table6[[#This Row],[Quantity (kg)2]]/1000</f>
        <v>#VALUE!</v>
      </c>
    </row>
    <row r="157" spans="1:23" ht="14.25" x14ac:dyDescent="0.2">
      <c r="A157" s="212">
        <f>'Customs raw'!B157</f>
        <v>0</v>
      </c>
      <c r="B157" s="213">
        <f t="shared" si="4"/>
        <v>0</v>
      </c>
      <c r="C157" s="214" t="e">
        <f>VLOOKUP(B157,'HS Heading Index'!$A$7:$B$29,2,FALSE)</f>
        <v>#N/A</v>
      </c>
      <c r="D157" s="214" t="s">
        <v>241</v>
      </c>
      <c r="E157" s="212">
        <f>'Customs raw'!C157</f>
        <v>0</v>
      </c>
      <c r="F157" s="215">
        <f>'Customs raw'!E157</f>
        <v>0</v>
      </c>
      <c r="G157" s="76" t="s">
        <v>19</v>
      </c>
      <c r="H157" s="33" t="s">
        <v>190</v>
      </c>
      <c r="I157" s="76" t="e">
        <f>CONCATENATE(Table6[[#This Row],[HS6_COD]],Table6[[#This Row],[HS8]],Table6[[#This Row],[HS10]])</f>
        <v>#VALUE!</v>
      </c>
      <c r="J157" s="17" t="s">
        <v>553</v>
      </c>
      <c r="K157" s="17"/>
      <c r="L157" s="30">
        <f>'Customs raw'!F157</f>
        <v>0</v>
      </c>
      <c r="M157" s="33">
        <v>10</v>
      </c>
      <c r="N157" s="33">
        <v>12.5</v>
      </c>
      <c r="O157" s="33"/>
      <c r="P157" s="33"/>
      <c r="Q157" s="33">
        <v>10</v>
      </c>
      <c r="R157" s="50" t="e">
        <f>VLOOKUP(Table6[[#This Row],[HS Concatenate]],'Customs raw'!$A$11:$N$305,12,FALSE)</f>
        <v>#VALUE!</v>
      </c>
      <c r="S157" s="226">
        <f>'Customs raw'!L157</f>
        <v>0</v>
      </c>
      <c r="T157" s="214"/>
      <c r="U157" s="217">
        <f>'Customs raw'!M157</f>
        <v>0</v>
      </c>
      <c r="V157" s="214"/>
      <c r="W157" s="226" t="e">
        <f>Table6[[#This Row],[Quantity (kg)2]]/1000</f>
        <v>#VALUE!</v>
      </c>
    </row>
    <row r="158" spans="1:23" ht="14.25" x14ac:dyDescent="0.2">
      <c r="A158" s="212">
        <f>'Customs raw'!B158</f>
        <v>0</v>
      </c>
      <c r="B158" s="213">
        <f t="shared" si="4"/>
        <v>0</v>
      </c>
      <c r="C158" s="214" t="e">
        <f>VLOOKUP(B158,'HS Heading Index'!$A$7:$B$29,2,FALSE)</f>
        <v>#N/A</v>
      </c>
      <c r="D158" s="214" t="s">
        <v>241</v>
      </c>
      <c r="E158" s="212">
        <f>'Customs raw'!C158</f>
        <v>0</v>
      </c>
      <c r="F158" s="215">
        <f>'Customs raw'!E158</f>
        <v>0</v>
      </c>
      <c r="G158" s="76" t="s">
        <v>19</v>
      </c>
      <c r="H158" s="33" t="s">
        <v>190</v>
      </c>
      <c r="I158" s="76" t="e">
        <f>CONCATENATE(Table6[[#This Row],[HS6_COD]],Table6[[#This Row],[HS8]],Table6[[#This Row],[HS10]])</f>
        <v>#VALUE!</v>
      </c>
      <c r="J158" s="17" t="s">
        <v>553</v>
      </c>
      <c r="K158" s="17"/>
      <c r="L158" s="30">
        <f>'Customs raw'!F158</f>
        <v>0</v>
      </c>
      <c r="M158" s="33">
        <v>10</v>
      </c>
      <c r="N158" s="33">
        <v>12.5</v>
      </c>
      <c r="O158" s="33"/>
      <c r="P158" s="33"/>
      <c r="Q158" s="33">
        <v>10</v>
      </c>
      <c r="R158" s="50" t="e">
        <f>VLOOKUP(Table6[[#This Row],[HS Concatenate]],'Customs raw'!$A$11:$N$305,12,FALSE)</f>
        <v>#VALUE!</v>
      </c>
      <c r="S158" s="226">
        <f>'Customs raw'!L158</f>
        <v>0</v>
      </c>
      <c r="T158" s="214"/>
      <c r="U158" s="217">
        <f>'Customs raw'!M158</f>
        <v>0</v>
      </c>
      <c r="V158" s="214"/>
      <c r="W158" s="226" t="e">
        <f>Table6[[#This Row],[Quantity (kg)2]]/1000</f>
        <v>#VALUE!</v>
      </c>
    </row>
    <row r="159" spans="1:23" ht="14.25" x14ac:dyDescent="0.2">
      <c r="A159" s="212">
        <f>'Customs raw'!B159</f>
        <v>0</v>
      </c>
      <c r="B159" s="213">
        <f t="shared" si="4"/>
        <v>0</v>
      </c>
      <c r="C159" s="214" t="e">
        <f>VLOOKUP(B159,'HS Heading Index'!$A$7:$B$29,2,FALSE)</f>
        <v>#N/A</v>
      </c>
      <c r="D159" s="214" t="s">
        <v>241</v>
      </c>
      <c r="E159" s="212">
        <f>'Customs raw'!C159</f>
        <v>0</v>
      </c>
      <c r="F159" s="215">
        <f>'Customs raw'!E159</f>
        <v>0</v>
      </c>
      <c r="G159" s="76" t="s">
        <v>19</v>
      </c>
      <c r="H159" s="33" t="s">
        <v>190</v>
      </c>
      <c r="I159" s="76" t="e">
        <f>CONCATENATE(Table6[[#This Row],[HS6_COD]],Table6[[#This Row],[HS8]],Table6[[#This Row],[HS10]])</f>
        <v>#VALUE!</v>
      </c>
      <c r="J159" s="17" t="s">
        <v>553</v>
      </c>
      <c r="K159" s="17"/>
      <c r="L159" s="30">
        <f>'Customs raw'!F159</f>
        <v>0</v>
      </c>
      <c r="M159" s="33">
        <v>10</v>
      </c>
      <c r="N159" s="33">
        <v>12.5</v>
      </c>
      <c r="O159" s="33"/>
      <c r="P159" s="33"/>
      <c r="Q159" s="33">
        <v>10</v>
      </c>
      <c r="R159" s="50" t="e">
        <f>VLOOKUP(Table6[[#This Row],[HS Concatenate]],'Customs raw'!$A$11:$N$305,12,FALSE)</f>
        <v>#VALUE!</v>
      </c>
      <c r="S159" s="226">
        <f>'Customs raw'!L159</f>
        <v>0</v>
      </c>
      <c r="T159" s="214"/>
      <c r="U159" s="217">
        <f>'Customs raw'!M159</f>
        <v>0</v>
      </c>
      <c r="V159" s="214"/>
      <c r="W159" s="226" t="e">
        <f>Table6[[#This Row],[Quantity (kg)2]]/1000</f>
        <v>#VALUE!</v>
      </c>
    </row>
    <row r="160" spans="1:23" ht="14.25" x14ac:dyDescent="0.2">
      <c r="A160" s="212">
        <f>'Customs raw'!B160</f>
        <v>0</v>
      </c>
      <c r="B160" s="213">
        <f t="shared" si="4"/>
        <v>0</v>
      </c>
      <c r="C160" s="214" t="e">
        <f>VLOOKUP(B160,'HS Heading Index'!$A$7:$B$29,2,FALSE)</f>
        <v>#N/A</v>
      </c>
      <c r="D160" s="214" t="s">
        <v>241</v>
      </c>
      <c r="E160" s="212">
        <f>'Customs raw'!C160</f>
        <v>0</v>
      </c>
      <c r="F160" s="215">
        <f>'Customs raw'!E160</f>
        <v>0</v>
      </c>
      <c r="G160" s="76" t="s">
        <v>19</v>
      </c>
      <c r="H160" s="33" t="s">
        <v>190</v>
      </c>
      <c r="I160" s="76" t="e">
        <f>CONCATENATE(Table6[[#This Row],[HS6_COD]],Table6[[#This Row],[HS8]],Table6[[#This Row],[HS10]])</f>
        <v>#VALUE!</v>
      </c>
      <c r="J160" s="17" t="s">
        <v>553</v>
      </c>
      <c r="K160" s="17"/>
      <c r="L160" s="30">
        <f>'Customs raw'!F160</f>
        <v>0</v>
      </c>
      <c r="M160" s="33">
        <v>10</v>
      </c>
      <c r="N160" s="33">
        <v>12.5</v>
      </c>
      <c r="O160" s="33"/>
      <c r="P160" s="33"/>
      <c r="Q160" s="33">
        <v>10</v>
      </c>
      <c r="R160" s="50" t="e">
        <f>VLOOKUP(Table6[[#This Row],[HS Concatenate]],'Customs raw'!$A$11:$N$305,12,FALSE)</f>
        <v>#VALUE!</v>
      </c>
      <c r="S160" s="226">
        <f>'Customs raw'!L160</f>
        <v>0</v>
      </c>
      <c r="T160" s="214"/>
      <c r="U160" s="217">
        <f>'Customs raw'!M160</f>
        <v>0</v>
      </c>
      <c r="V160" s="214"/>
      <c r="W160" s="226" t="e">
        <f>Table6[[#This Row],[Quantity (kg)2]]/1000</f>
        <v>#VALUE!</v>
      </c>
    </row>
    <row r="161" spans="1:23" ht="14.25" x14ac:dyDescent="0.2">
      <c r="A161" s="212">
        <f>'Customs raw'!B161</f>
        <v>0</v>
      </c>
      <c r="B161" s="213">
        <f t="shared" si="4"/>
        <v>0</v>
      </c>
      <c r="C161" s="214" t="e">
        <f>VLOOKUP(B161,'HS Heading Index'!$A$7:$B$29,2,FALSE)</f>
        <v>#N/A</v>
      </c>
      <c r="D161" s="214" t="s">
        <v>241</v>
      </c>
      <c r="E161" s="212">
        <f>'Customs raw'!C161</f>
        <v>0</v>
      </c>
      <c r="F161" s="215">
        <f>'Customs raw'!E161</f>
        <v>0</v>
      </c>
      <c r="G161" s="76" t="s">
        <v>19</v>
      </c>
      <c r="H161" s="33" t="s">
        <v>190</v>
      </c>
      <c r="I161" s="76" t="e">
        <f>CONCATENATE(Table6[[#This Row],[HS6_COD]],Table6[[#This Row],[HS8]],Table6[[#This Row],[HS10]])</f>
        <v>#VALUE!</v>
      </c>
      <c r="J161" s="17" t="s">
        <v>553</v>
      </c>
      <c r="K161" s="17"/>
      <c r="L161" s="30">
        <f>'Customs raw'!F161</f>
        <v>0</v>
      </c>
      <c r="M161" s="33">
        <v>10</v>
      </c>
      <c r="N161" s="33">
        <v>12.5</v>
      </c>
      <c r="O161" s="33"/>
      <c r="P161" s="33"/>
      <c r="Q161" s="33">
        <v>10</v>
      </c>
      <c r="R161" s="50" t="e">
        <f>VLOOKUP(Table6[[#This Row],[HS Concatenate]],'Customs raw'!$A$11:$N$305,12,FALSE)</f>
        <v>#VALUE!</v>
      </c>
      <c r="S161" s="226">
        <f>'Customs raw'!L161</f>
        <v>0</v>
      </c>
      <c r="T161" s="214"/>
      <c r="U161" s="217">
        <f>'Customs raw'!M161</f>
        <v>0</v>
      </c>
      <c r="V161" s="214"/>
      <c r="W161" s="226" t="e">
        <f>Table6[[#This Row],[Quantity (kg)2]]/1000</f>
        <v>#VALUE!</v>
      </c>
    </row>
    <row r="162" spans="1:23" ht="14.25" x14ac:dyDescent="0.2">
      <c r="A162" s="212">
        <f>'Customs raw'!B162</f>
        <v>0</v>
      </c>
      <c r="B162" s="213">
        <f t="shared" si="4"/>
        <v>0</v>
      </c>
      <c r="C162" s="214" t="e">
        <f>VLOOKUP(B162,'HS Heading Index'!$A$7:$B$29,2,FALSE)</f>
        <v>#N/A</v>
      </c>
      <c r="D162" s="214" t="s">
        <v>241</v>
      </c>
      <c r="E162" s="212">
        <f>'Customs raw'!C162</f>
        <v>0</v>
      </c>
      <c r="F162" s="215">
        <f>'Customs raw'!E162</f>
        <v>0</v>
      </c>
      <c r="G162" s="76" t="s">
        <v>19</v>
      </c>
      <c r="H162" s="33" t="s">
        <v>190</v>
      </c>
      <c r="I162" s="76" t="e">
        <f>CONCATENATE(Table6[[#This Row],[HS6_COD]],Table6[[#This Row],[HS8]],Table6[[#This Row],[HS10]])</f>
        <v>#VALUE!</v>
      </c>
      <c r="J162" s="17" t="s">
        <v>553</v>
      </c>
      <c r="K162" s="17"/>
      <c r="L162" s="30">
        <f>'Customs raw'!F162</f>
        <v>0</v>
      </c>
      <c r="M162" s="33">
        <v>10</v>
      </c>
      <c r="N162" s="33">
        <v>12.5</v>
      </c>
      <c r="O162" s="33"/>
      <c r="P162" s="33"/>
      <c r="Q162" s="33">
        <v>10</v>
      </c>
      <c r="R162" s="50" t="e">
        <f>VLOOKUP(Table6[[#This Row],[HS Concatenate]],'Customs raw'!$A$11:$N$305,12,FALSE)</f>
        <v>#VALUE!</v>
      </c>
      <c r="S162" s="226">
        <f>'Customs raw'!L162</f>
        <v>0</v>
      </c>
      <c r="T162" s="214"/>
      <c r="U162" s="217">
        <f>'Customs raw'!M162</f>
        <v>0</v>
      </c>
      <c r="V162" s="214"/>
      <c r="W162" s="226" t="e">
        <f>Table6[[#This Row],[Quantity (kg)2]]/1000</f>
        <v>#VALUE!</v>
      </c>
    </row>
    <row r="163" spans="1:23" ht="14.25" x14ac:dyDescent="0.2">
      <c r="A163" s="212">
        <f>'Customs raw'!B163</f>
        <v>0</v>
      </c>
      <c r="B163" s="213">
        <f t="shared" si="4"/>
        <v>0</v>
      </c>
      <c r="C163" s="214" t="e">
        <f>VLOOKUP(B163,'HS Heading Index'!$A$7:$B$29,2,FALSE)</f>
        <v>#N/A</v>
      </c>
      <c r="D163" s="214" t="s">
        <v>241</v>
      </c>
      <c r="E163" s="212">
        <f>'Customs raw'!C163</f>
        <v>0</v>
      </c>
      <c r="F163" s="215">
        <f>'Customs raw'!E163</f>
        <v>0</v>
      </c>
      <c r="G163" s="76" t="s">
        <v>19</v>
      </c>
      <c r="H163" s="33" t="s">
        <v>190</v>
      </c>
      <c r="I163" s="76" t="e">
        <f>CONCATENATE(Table6[[#This Row],[HS6_COD]],Table6[[#This Row],[HS8]],Table6[[#This Row],[HS10]])</f>
        <v>#VALUE!</v>
      </c>
      <c r="J163" s="17" t="s">
        <v>553</v>
      </c>
      <c r="K163" s="17"/>
      <c r="L163" s="30">
        <f>'Customs raw'!F163</f>
        <v>0</v>
      </c>
      <c r="M163" s="33">
        <v>10</v>
      </c>
      <c r="N163" s="33">
        <v>12.5</v>
      </c>
      <c r="O163" s="33"/>
      <c r="P163" s="33"/>
      <c r="Q163" s="33">
        <v>10</v>
      </c>
      <c r="R163" s="50" t="e">
        <f>VLOOKUP(Table6[[#This Row],[HS Concatenate]],'Customs raw'!$A$11:$N$305,12,FALSE)</f>
        <v>#VALUE!</v>
      </c>
      <c r="S163" s="226">
        <f>'Customs raw'!L163</f>
        <v>0</v>
      </c>
      <c r="T163" s="214"/>
      <c r="U163" s="217">
        <f>'Customs raw'!M163</f>
        <v>0</v>
      </c>
      <c r="V163" s="214"/>
      <c r="W163" s="226" t="e">
        <f>Table6[[#This Row],[Quantity (kg)2]]/1000</f>
        <v>#VALUE!</v>
      </c>
    </row>
    <row r="164" spans="1:23" ht="14.25" x14ac:dyDescent="0.2">
      <c r="A164" s="212">
        <f>'Customs raw'!B164</f>
        <v>0</v>
      </c>
      <c r="B164" s="213">
        <f t="shared" si="4"/>
        <v>0</v>
      </c>
      <c r="C164" s="214" t="e">
        <f>VLOOKUP(B164,'HS Heading Index'!$A$7:$B$29,2,FALSE)</f>
        <v>#N/A</v>
      </c>
      <c r="D164" s="214" t="s">
        <v>241</v>
      </c>
      <c r="E164" s="212">
        <f>'Customs raw'!C164</f>
        <v>0</v>
      </c>
      <c r="F164" s="215">
        <f>'Customs raw'!E164</f>
        <v>0</v>
      </c>
      <c r="G164" s="76" t="s">
        <v>19</v>
      </c>
      <c r="H164" s="33" t="s">
        <v>190</v>
      </c>
      <c r="I164" s="76" t="e">
        <f>CONCATENATE(Table6[[#This Row],[HS6_COD]],Table6[[#This Row],[HS8]],Table6[[#This Row],[HS10]])</f>
        <v>#VALUE!</v>
      </c>
      <c r="J164" s="17" t="s">
        <v>553</v>
      </c>
      <c r="K164" s="17"/>
      <c r="L164" s="30">
        <f>'Customs raw'!F164</f>
        <v>0</v>
      </c>
      <c r="M164" s="33">
        <v>10</v>
      </c>
      <c r="N164" s="33">
        <v>12.5</v>
      </c>
      <c r="O164" s="33"/>
      <c r="P164" s="33"/>
      <c r="Q164" s="33">
        <v>10</v>
      </c>
      <c r="R164" s="50" t="e">
        <f>VLOOKUP(Table6[[#This Row],[HS Concatenate]],'Customs raw'!$A$11:$N$305,12,FALSE)</f>
        <v>#VALUE!</v>
      </c>
      <c r="S164" s="226">
        <f>'Customs raw'!L164</f>
        <v>0</v>
      </c>
      <c r="T164" s="214"/>
      <c r="U164" s="217">
        <f>'Customs raw'!M164</f>
        <v>0</v>
      </c>
      <c r="V164" s="214"/>
      <c r="W164" s="226" t="e">
        <f>Table6[[#This Row],[Quantity (kg)2]]/1000</f>
        <v>#VALUE!</v>
      </c>
    </row>
    <row r="165" spans="1:23" ht="14.25" x14ac:dyDescent="0.2">
      <c r="A165" s="212">
        <f>'Customs raw'!B165</f>
        <v>0</v>
      </c>
      <c r="B165" s="213">
        <f t="shared" si="4"/>
        <v>0</v>
      </c>
      <c r="C165" s="214" t="e">
        <f>VLOOKUP(B165,'HS Heading Index'!$A$7:$B$29,2,FALSE)</f>
        <v>#N/A</v>
      </c>
      <c r="D165" s="214" t="s">
        <v>241</v>
      </c>
      <c r="E165" s="212">
        <f>'Customs raw'!C165</f>
        <v>0</v>
      </c>
      <c r="F165" s="215">
        <f>'Customs raw'!E165</f>
        <v>0</v>
      </c>
      <c r="G165" s="76" t="s">
        <v>19</v>
      </c>
      <c r="H165" s="33" t="s">
        <v>190</v>
      </c>
      <c r="I165" s="76" t="e">
        <f>CONCATENATE(Table6[[#This Row],[HS6_COD]],Table6[[#This Row],[HS8]],Table6[[#This Row],[HS10]])</f>
        <v>#VALUE!</v>
      </c>
      <c r="J165" s="17" t="s">
        <v>553</v>
      </c>
      <c r="K165" s="17"/>
      <c r="L165" s="30">
        <f>'Customs raw'!F165</f>
        <v>0</v>
      </c>
      <c r="M165" s="33">
        <v>10</v>
      </c>
      <c r="N165" s="33">
        <v>12.5</v>
      </c>
      <c r="O165" s="33"/>
      <c r="P165" s="33"/>
      <c r="Q165" s="33">
        <v>10</v>
      </c>
      <c r="R165" s="50" t="e">
        <f>VLOOKUP(Table6[[#This Row],[HS Concatenate]],'Customs raw'!$A$11:$N$305,12,FALSE)</f>
        <v>#VALUE!</v>
      </c>
      <c r="S165" s="226">
        <f>'Customs raw'!L165</f>
        <v>0</v>
      </c>
      <c r="T165" s="214"/>
      <c r="U165" s="217">
        <f>'Customs raw'!M165</f>
        <v>0</v>
      </c>
      <c r="V165" s="214"/>
      <c r="W165" s="226" t="e">
        <f>Table6[[#This Row],[Quantity (kg)2]]/1000</f>
        <v>#VALUE!</v>
      </c>
    </row>
    <row r="166" spans="1:23" ht="14.25" x14ac:dyDescent="0.2">
      <c r="A166" s="212">
        <f>'Customs raw'!B166</f>
        <v>0</v>
      </c>
      <c r="B166" s="213">
        <f t="shared" si="4"/>
        <v>0</v>
      </c>
      <c r="C166" s="214" t="e">
        <f>VLOOKUP(B166,'HS Heading Index'!$A$7:$B$29,2,FALSE)</f>
        <v>#N/A</v>
      </c>
      <c r="D166" s="214" t="s">
        <v>241</v>
      </c>
      <c r="E166" s="212">
        <f>'Customs raw'!C166</f>
        <v>0</v>
      </c>
      <c r="F166" s="215">
        <f>'Customs raw'!E166</f>
        <v>0</v>
      </c>
      <c r="G166" s="76" t="s">
        <v>19</v>
      </c>
      <c r="H166" s="33" t="s">
        <v>190</v>
      </c>
      <c r="I166" s="76" t="e">
        <f>CONCATENATE(Table6[[#This Row],[HS6_COD]],Table6[[#This Row],[HS8]],Table6[[#This Row],[HS10]])</f>
        <v>#VALUE!</v>
      </c>
      <c r="J166" s="17" t="s">
        <v>553</v>
      </c>
      <c r="K166" s="17"/>
      <c r="L166" s="30">
        <f>'Customs raw'!F166</f>
        <v>0</v>
      </c>
      <c r="M166" s="33">
        <v>10</v>
      </c>
      <c r="N166" s="33">
        <v>12.5</v>
      </c>
      <c r="O166" s="33"/>
      <c r="P166" s="33"/>
      <c r="Q166" s="33">
        <v>10</v>
      </c>
      <c r="R166" s="50" t="e">
        <f>VLOOKUP(Table6[[#This Row],[HS Concatenate]],'Customs raw'!$A$11:$N$305,12,FALSE)</f>
        <v>#VALUE!</v>
      </c>
      <c r="S166" s="226">
        <f>'Customs raw'!L166</f>
        <v>0</v>
      </c>
      <c r="T166" s="214"/>
      <c r="U166" s="217">
        <f>'Customs raw'!M166</f>
        <v>0</v>
      </c>
      <c r="V166" s="214"/>
      <c r="W166" s="226" t="e">
        <f>Table6[[#This Row],[Quantity (kg)2]]/1000</f>
        <v>#VALUE!</v>
      </c>
    </row>
    <row r="167" spans="1:23" ht="14.25" x14ac:dyDescent="0.2">
      <c r="A167" s="212">
        <f>'Customs raw'!B167</f>
        <v>0</v>
      </c>
      <c r="B167" s="213">
        <f t="shared" si="4"/>
        <v>0</v>
      </c>
      <c r="C167" s="214" t="e">
        <f>VLOOKUP(B167,'HS Heading Index'!$A$7:$B$29,2,FALSE)</f>
        <v>#N/A</v>
      </c>
      <c r="D167" s="214" t="s">
        <v>241</v>
      </c>
      <c r="E167" s="212">
        <f>'Customs raw'!C167</f>
        <v>0</v>
      </c>
      <c r="F167" s="215">
        <f>'Customs raw'!E167</f>
        <v>0</v>
      </c>
      <c r="G167" s="76" t="s">
        <v>19</v>
      </c>
      <c r="H167" s="33" t="s">
        <v>190</v>
      </c>
      <c r="I167" s="76" t="e">
        <f>CONCATENATE(Table6[[#This Row],[HS6_COD]],Table6[[#This Row],[HS8]],Table6[[#This Row],[HS10]])</f>
        <v>#VALUE!</v>
      </c>
      <c r="J167" s="17" t="s">
        <v>553</v>
      </c>
      <c r="K167" s="17"/>
      <c r="L167" s="30">
        <f>'Customs raw'!F167</f>
        <v>0</v>
      </c>
      <c r="M167" s="33">
        <v>10</v>
      </c>
      <c r="N167" s="33">
        <v>12.5</v>
      </c>
      <c r="O167" s="33"/>
      <c r="P167" s="33"/>
      <c r="Q167" s="33">
        <v>10</v>
      </c>
      <c r="R167" s="50" t="e">
        <f>VLOOKUP(Table6[[#This Row],[HS Concatenate]],'Customs raw'!$A$11:$N$305,12,FALSE)</f>
        <v>#VALUE!</v>
      </c>
      <c r="S167" s="226">
        <f>'Customs raw'!L167</f>
        <v>0</v>
      </c>
      <c r="T167" s="214"/>
      <c r="U167" s="217">
        <f>'Customs raw'!M167</f>
        <v>0</v>
      </c>
      <c r="V167" s="214"/>
      <c r="W167" s="226" t="e">
        <f>Table6[[#This Row],[Quantity (kg)2]]/1000</f>
        <v>#VALUE!</v>
      </c>
    </row>
    <row r="168" spans="1:23" ht="14.25" x14ac:dyDescent="0.2">
      <c r="A168" s="212">
        <f>'Customs raw'!B168</f>
        <v>0</v>
      </c>
      <c r="B168" s="213">
        <f t="shared" si="4"/>
        <v>0</v>
      </c>
      <c r="C168" s="214" t="e">
        <f>VLOOKUP(B168,'HS Heading Index'!$A$7:$B$29,2,FALSE)</f>
        <v>#N/A</v>
      </c>
      <c r="D168" s="214" t="s">
        <v>241</v>
      </c>
      <c r="E168" s="212">
        <f>'Customs raw'!C168</f>
        <v>0</v>
      </c>
      <c r="F168" s="215">
        <f>'Customs raw'!E168</f>
        <v>0</v>
      </c>
      <c r="G168" s="76" t="s">
        <v>19</v>
      </c>
      <c r="H168" s="33" t="s">
        <v>190</v>
      </c>
      <c r="I168" s="76" t="e">
        <f>CONCATENATE(Table6[[#This Row],[HS6_COD]],Table6[[#This Row],[HS8]],Table6[[#This Row],[HS10]])</f>
        <v>#VALUE!</v>
      </c>
      <c r="J168" s="17" t="s">
        <v>553</v>
      </c>
      <c r="K168" s="17"/>
      <c r="L168" s="30">
        <f>'Customs raw'!F168</f>
        <v>0</v>
      </c>
      <c r="M168" s="33">
        <v>10</v>
      </c>
      <c r="N168" s="33">
        <v>12.5</v>
      </c>
      <c r="O168" s="33"/>
      <c r="P168" s="33"/>
      <c r="Q168" s="33">
        <v>10</v>
      </c>
      <c r="R168" s="50" t="e">
        <f>VLOOKUP(Table6[[#This Row],[HS Concatenate]],'Customs raw'!$A$11:$N$305,12,FALSE)</f>
        <v>#VALUE!</v>
      </c>
      <c r="S168" s="226">
        <f>'Customs raw'!L168</f>
        <v>0</v>
      </c>
      <c r="T168" s="214"/>
      <c r="U168" s="217">
        <f>'Customs raw'!M168</f>
        <v>0</v>
      </c>
      <c r="V168" s="214"/>
      <c r="W168" s="226" t="e">
        <f>Table6[[#This Row],[Quantity (kg)2]]/1000</f>
        <v>#VALUE!</v>
      </c>
    </row>
    <row r="169" spans="1:23" ht="14.25" x14ac:dyDescent="0.2">
      <c r="A169" s="212">
        <f>'Customs raw'!B169</f>
        <v>0</v>
      </c>
      <c r="B169" s="213">
        <f t="shared" si="4"/>
        <v>0</v>
      </c>
      <c r="C169" s="214" t="e">
        <f>VLOOKUP(B169,'HS Heading Index'!$A$7:$B$29,2,FALSE)</f>
        <v>#N/A</v>
      </c>
      <c r="D169" s="214" t="s">
        <v>241</v>
      </c>
      <c r="E169" s="212">
        <f>'Customs raw'!C169</f>
        <v>0</v>
      </c>
      <c r="F169" s="215">
        <f>'Customs raw'!E169</f>
        <v>0</v>
      </c>
      <c r="G169" s="76" t="s">
        <v>19</v>
      </c>
      <c r="H169" s="33" t="s">
        <v>190</v>
      </c>
      <c r="I169" s="76" t="e">
        <f>CONCATENATE(Table6[[#This Row],[HS6_COD]],Table6[[#This Row],[HS8]],Table6[[#This Row],[HS10]])</f>
        <v>#VALUE!</v>
      </c>
      <c r="J169" s="17" t="s">
        <v>553</v>
      </c>
      <c r="K169" s="17"/>
      <c r="L169" s="30">
        <f>'Customs raw'!F169</f>
        <v>0</v>
      </c>
      <c r="M169" s="33">
        <v>10</v>
      </c>
      <c r="N169" s="33">
        <v>12.5</v>
      </c>
      <c r="O169" s="33"/>
      <c r="P169" s="33"/>
      <c r="Q169" s="33">
        <v>10</v>
      </c>
      <c r="R169" s="50" t="e">
        <f>VLOOKUP(Table6[[#This Row],[HS Concatenate]],'Customs raw'!$A$11:$N$305,12,FALSE)</f>
        <v>#VALUE!</v>
      </c>
      <c r="S169" s="226">
        <f>'Customs raw'!L169</f>
        <v>0</v>
      </c>
      <c r="T169" s="214"/>
      <c r="U169" s="217">
        <f>'Customs raw'!M169</f>
        <v>0</v>
      </c>
      <c r="V169" s="214"/>
      <c r="W169" s="226" t="e">
        <f>Table6[[#This Row],[Quantity (kg)2]]/1000</f>
        <v>#VALUE!</v>
      </c>
    </row>
    <row r="170" spans="1:23" ht="14.25" x14ac:dyDescent="0.2">
      <c r="A170" s="212">
        <f>'Customs raw'!B170</f>
        <v>0</v>
      </c>
      <c r="B170" s="213">
        <f t="shared" si="4"/>
        <v>0</v>
      </c>
      <c r="C170" s="214" t="e">
        <f>VLOOKUP(B170,'HS Heading Index'!$A$7:$B$29,2,FALSE)</f>
        <v>#N/A</v>
      </c>
      <c r="D170" s="214" t="s">
        <v>241</v>
      </c>
      <c r="E170" s="212">
        <f>'Customs raw'!C170</f>
        <v>0</v>
      </c>
      <c r="F170" s="215">
        <f>'Customs raw'!E170</f>
        <v>0</v>
      </c>
      <c r="G170" s="76" t="s">
        <v>19</v>
      </c>
      <c r="H170" s="33" t="s">
        <v>190</v>
      </c>
      <c r="I170" s="76" t="e">
        <f>CONCATENATE(Table6[[#This Row],[HS6_COD]],Table6[[#This Row],[HS8]],Table6[[#This Row],[HS10]])</f>
        <v>#VALUE!</v>
      </c>
      <c r="J170" s="17" t="s">
        <v>553</v>
      </c>
      <c r="K170" s="17"/>
      <c r="L170" s="30">
        <f>'Customs raw'!F170</f>
        <v>0</v>
      </c>
      <c r="M170" s="33">
        <v>10</v>
      </c>
      <c r="N170" s="33">
        <v>12.5</v>
      </c>
      <c r="O170" s="33"/>
      <c r="P170" s="33"/>
      <c r="Q170" s="33">
        <v>10</v>
      </c>
      <c r="R170" s="50" t="e">
        <f>VLOOKUP(Table6[[#This Row],[HS Concatenate]],'Customs raw'!$A$11:$N$305,12,FALSE)</f>
        <v>#VALUE!</v>
      </c>
      <c r="S170" s="226">
        <f>'Customs raw'!L170</f>
        <v>0</v>
      </c>
      <c r="T170" s="214"/>
      <c r="U170" s="217">
        <f>'Customs raw'!M170</f>
        <v>0</v>
      </c>
      <c r="V170" s="214"/>
      <c r="W170" s="226" t="e">
        <f>Table6[[#This Row],[Quantity (kg)2]]/1000</f>
        <v>#VALUE!</v>
      </c>
    </row>
    <row r="171" spans="1:23" ht="14.25" x14ac:dyDescent="0.2">
      <c r="A171" s="212">
        <f>'Customs raw'!B171</f>
        <v>0</v>
      </c>
      <c r="B171" s="213">
        <f t="shared" si="4"/>
        <v>0</v>
      </c>
      <c r="C171" s="214" t="e">
        <f>VLOOKUP(B171,'HS Heading Index'!$A$7:$B$29,2,FALSE)</f>
        <v>#N/A</v>
      </c>
      <c r="D171" s="214" t="s">
        <v>241</v>
      </c>
      <c r="E171" s="212">
        <f>'Customs raw'!C171</f>
        <v>0</v>
      </c>
      <c r="F171" s="215">
        <f>'Customs raw'!E171</f>
        <v>0</v>
      </c>
      <c r="G171" s="76" t="s">
        <v>19</v>
      </c>
      <c r="H171" s="33" t="s">
        <v>190</v>
      </c>
      <c r="I171" s="76" t="e">
        <f>CONCATENATE(Table6[[#This Row],[HS6_COD]],Table6[[#This Row],[HS8]],Table6[[#This Row],[HS10]])</f>
        <v>#VALUE!</v>
      </c>
      <c r="J171" s="17" t="s">
        <v>553</v>
      </c>
      <c r="K171" s="17"/>
      <c r="L171" s="30">
        <f>'Customs raw'!F171</f>
        <v>0</v>
      </c>
      <c r="M171" s="33">
        <v>10</v>
      </c>
      <c r="N171" s="33">
        <v>12.5</v>
      </c>
      <c r="O171" s="33"/>
      <c r="P171" s="33"/>
      <c r="Q171" s="33">
        <v>10</v>
      </c>
      <c r="R171" s="50" t="e">
        <f>VLOOKUP(Table6[[#This Row],[HS Concatenate]],'Customs raw'!$A$11:$N$305,12,FALSE)</f>
        <v>#VALUE!</v>
      </c>
      <c r="S171" s="226">
        <f>'Customs raw'!L171</f>
        <v>0</v>
      </c>
      <c r="T171" s="214"/>
      <c r="U171" s="217">
        <f>'Customs raw'!M171</f>
        <v>0</v>
      </c>
      <c r="V171" s="214"/>
      <c r="W171" s="226" t="e">
        <f>Table6[[#This Row],[Quantity (kg)2]]/1000</f>
        <v>#VALUE!</v>
      </c>
    </row>
    <row r="172" spans="1:23" ht="14.25" x14ac:dyDescent="0.2">
      <c r="A172" s="212">
        <f>'Customs raw'!B172</f>
        <v>0</v>
      </c>
      <c r="B172" s="213">
        <f t="shared" si="4"/>
        <v>0</v>
      </c>
      <c r="C172" s="214" t="e">
        <f>VLOOKUP(B172,'HS Heading Index'!$A$7:$B$29,2,FALSE)</f>
        <v>#N/A</v>
      </c>
      <c r="D172" s="214" t="s">
        <v>241</v>
      </c>
      <c r="E172" s="212">
        <f>'Customs raw'!C172</f>
        <v>0</v>
      </c>
      <c r="F172" s="215">
        <f>'Customs raw'!E172</f>
        <v>0</v>
      </c>
      <c r="G172" s="76" t="s">
        <v>19</v>
      </c>
      <c r="H172" s="33" t="s">
        <v>190</v>
      </c>
      <c r="I172" s="76" t="e">
        <f>CONCATENATE(Table6[[#This Row],[HS6_COD]],Table6[[#This Row],[HS8]],Table6[[#This Row],[HS10]])</f>
        <v>#VALUE!</v>
      </c>
      <c r="J172" s="17" t="s">
        <v>553</v>
      </c>
      <c r="K172" s="17"/>
      <c r="L172" s="30">
        <f>'Customs raw'!F172</f>
        <v>0</v>
      </c>
      <c r="M172" s="33">
        <v>10</v>
      </c>
      <c r="N172" s="33">
        <v>12.5</v>
      </c>
      <c r="O172" s="33"/>
      <c r="P172" s="33"/>
      <c r="Q172" s="33">
        <v>10</v>
      </c>
      <c r="R172" s="50" t="e">
        <f>VLOOKUP(Table6[[#This Row],[HS Concatenate]],'Customs raw'!$A$11:$N$305,12,FALSE)</f>
        <v>#VALUE!</v>
      </c>
      <c r="S172" s="226">
        <f>'Customs raw'!L172</f>
        <v>0</v>
      </c>
      <c r="T172" s="214"/>
      <c r="U172" s="217">
        <f>'Customs raw'!M172</f>
        <v>0</v>
      </c>
      <c r="V172" s="214"/>
      <c r="W172" s="226" t="e">
        <f>Table6[[#This Row],[Quantity (kg)2]]/1000</f>
        <v>#VALUE!</v>
      </c>
    </row>
    <row r="173" spans="1:23" ht="14.25" x14ac:dyDescent="0.2">
      <c r="A173" s="212">
        <f>'Customs raw'!B173</f>
        <v>0</v>
      </c>
      <c r="B173" s="213">
        <f t="shared" si="4"/>
        <v>0</v>
      </c>
      <c r="C173" s="214" t="e">
        <f>VLOOKUP(B173,'HS Heading Index'!$A$7:$B$29,2,FALSE)</f>
        <v>#N/A</v>
      </c>
      <c r="D173" s="214" t="s">
        <v>241</v>
      </c>
      <c r="E173" s="212">
        <f>'Customs raw'!C173</f>
        <v>0</v>
      </c>
      <c r="F173" s="215">
        <f>'Customs raw'!E173</f>
        <v>0</v>
      </c>
      <c r="G173" s="76" t="s">
        <v>19</v>
      </c>
      <c r="H173" s="33" t="s">
        <v>190</v>
      </c>
      <c r="I173" s="76" t="e">
        <f>CONCATENATE(Table6[[#This Row],[HS6_COD]],Table6[[#This Row],[HS8]],Table6[[#This Row],[HS10]])</f>
        <v>#VALUE!</v>
      </c>
      <c r="J173" s="17" t="s">
        <v>553</v>
      </c>
      <c r="K173" s="17"/>
      <c r="L173" s="30">
        <f>'Customs raw'!F173</f>
        <v>0</v>
      </c>
      <c r="M173" s="33">
        <v>10</v>
      </c>
      <c r="N173" s="33">
        <v>12.5</v>
      </c>
      <c r="O173" s="33"/>
      <c r="P173" s="33"/>
      <c r="Q173" s="33">
        <v>10</v>
      </c>
      <c r="R173" s="50" t="e">
        <f>VLOOKUP(Table6[[#This Row],[HS Concatenate]],'Customs raw'!$A$11:$N$305,12,FALSE)</f>
        <v>#VALUE!</v>
      </c>
      <c r="S173" s="226">
        <f>'Customs raw'!L173</f>
        <v>0</v>
      </c>
      <c r="T173" s="214"/>
      <c r="U173" s="217">
        <f>'Customs raw'!M173</f>
        <v>0</v>
      </c>
      <c r="V173" s="214"/>
      <c r="W173" s="226" t="e">
        <f>Table6[[#This Row],[Quantity (kg)2]]/1000</f>
        <v>#VALUE!</v>
      </c>
    </row>
    <row r="174" spans="1:23" ht="14.25" x14ac:dyDescent="0.2">
      <c r="A174" s="212">
        <f>'Customs raw'!B174</f>
        <v>0</v>
      </c>
      <c r="B174" s="213">
        <f t="shared" si="4"/>
        <v>0</v>
      </c>
      <c r="C174" s="214" t="e">
        <f>VLOOKUP(B174,'HS Heading Index'!$A$7:$B$29,2,FALSE)</f>
        <v>#N/A</v>
      </c>
      <c r="D174" s="214" t="s">
        <v>241</v>
      </c>
      <c r="E174" s="212">
        <f>'Customs raw'!C174</f>
        <v>0</v>
      </c>
      <c r="F174" s="215">
        <f>'Customs raw'!E174</f>
        <v>0</v>
      </c>
      <c r="G174" s="76" t="s">
        <v>19</v>
      </c>
      <c r="H174" s="33" t="s">
        <v>190</v>
      </c>
      <c r="I174" s="76" t="e">
        <f>CONCATENATE(Table6[[#This Row],[HS6_COD]],Table6[[#This Row],[HS8]],Table6[[#This Row],[HS10]])</f>
        <v>#VALUE!</v>
      </c>
      <c r="J174" s="17" t="s">
        <v>553</v>
      </c>
      <c r="K174" s="17"/>
      <c r="L174" s="30">
        <f>'Customs raw'!F174</f>
        <v>0</v>
      </c>
      <c r="M174" s="33">
        <v>10</v>
      </c>
      <c r="N174" s="33">
        <v>12.5</v>
      </c>
      <c r="O174" s="33"/>
      <c r="P174" s="33"/>
      <c r="Q174" s="33">
        <v>10</v>
      </c>
      <c r="R174" s="50" t="e">
        <f>VLOOKUP(Table6[[#This Row],[HS Concatenate]],'Customs raw'!$A$11:$N$305,12,FALSE)</f>
        <v>#VALUE!</v>
      </c>
      <c r="S174" s="226">
        <f>'Customs raw'!L174</f>
        <v>0</v>
      </c>
      <c r="T174" s="214"/>
      <c r="U174" s="217">
        <f>'Customs raw'!M174</f>
        <v>0</v>
      </c>
      <c r="V174" s="214"/>
      <c r="W174" s="226" t="e">
        <f>Table6[[#This Row],[Quantity (kg)2]]/1000</f>
        <v>#VALUE!</v>
      </c>
    </row>
    <row r="175" spans="1:23" ht="14.25" x14ac:dyDescent="0.2">
      <c r="A175" s="212">
        <f>'Customs raw'!B175</f>
        <v>0</v>
      </c>
      <c r="B175" s="213">
        <f t="shared" si="4"/>
        <v>0</v>
      </c>
      <c r="C175" s="214" t="e">
        <f>VLOOKUP(B175,'HS Heading Index'!$A$7:$B$29,2,FALSE)</f>
        <v>#N/A</v>
      </c>
      <c r="D175" s="214" t="s">
        <v>241</v>
      </c>
      <c r="E175" s="212">
        <f>'Customs raw'!C175</f>
        <v>0</v>
      </c>
      <c r="F175" s="215">
        <f>'Customs raw'!E175</f>
        <v>0</v>
      </c>
      <c r="G175" s="76" t="s">
        <v>19</v>
      </c>
      <c r="H175" s="33" t="s">
        <v>190</v>
      </c>
      <c r="I175" s="76" t="e">
        <f>CONCATENATE(Table6[[#This Row],[HS6_COD]],Table6[[#This Row],[HS8]],Table6[[#This Row],[HS10]])</f>
        <v>#VALUE!</v>
      </c>
      <c r="J175" s="17" t="s">
        <v>553</v>
      </c>
      <c r="K175" s="17"/>
      <c r="L175" s="30">
        <f>'Customs raw'!F175</f>
        <v>0</v>
      </c>
      <c r="M175" s="33">
        <v>10</v>
      </c>
      <c r="N175" s="33">
        <v>12.5</v>
      </c>
      <c r="O175" s="33"/>
      <c r="P175" s="33"/>
      <c r="Q175" s="33">
        <v>10</v>
      </c>
      <c r="R175" s="50" t="e">
        <f>VLOOKUP(Table6[[#This Row],[HS Concatenate]],'Customs raw'!$A$11:$N$305,12,FALSE)</f>
        <v>#VALUE!</v>
      </c>
      <c r="S175" s="226">
        <f>'Customs raw'!L175</f>
        <v>0</v>
      </c>
      <c r="T175" s="214"/>
      <c r="U175" s="217">
        <f>'Customs raw'!M175</f>
        <v>0</v>
      </c>
      <c r="V175" s="214"/>
      <c r="W175" s="226" t="e">
        <f>Table6[[#This Row],[Quantity (kg)2]]/1000</f>
        <v>#VALUE!</v>
      </c>
    </row>
    <row r="176" spans="1:23" ht="14.25" x14ac:dyDescent="0.2">
      <c r="A176" s="212">
        <f>'Customs raw'!B176</f>
        <v>0</v>
      </c>
      <c r="B176" s="213">
        <f t="shared" si="4"/>
        <v>0</v>
      </c>
      <c r="C176" s="214" t="e">
        <f>VLOOKUP(B176,'HS Heading Index'!$A$7:$B$29,2,FALSE)</f>
        <v>#N/A</v>
      </c>
      <c r="D176" s="214" t="s">
        <v>241</v>
      </c>
      <c r="E176" s="212">
        <f>'Customs raw'!C176</f>
        <v>0</v>
      </c>
      <c r="F176" s="215">
        <f>'Customs raw'!E176</f>
        <v>0</v>
      </c>
      <c r="G176" s="76" t="s">
        <v>19</v>
      </c>
      <c r="H176" s="33" t="s">
        <v>190</v>
      </c>
      <c r="I176" s="76" t="e">
        <f>CONCATENATE(Table6[[#This Row],[HS6_COD]],Table6[[#This Row],[HS8]],Table6[[#This Row],[HS10]])</f>
        <v>#VALUE!</v>
      </c>
      <c r="J176" s="17" t="s">
        <v>553</v>
      </c>
      <c r="K176" s="17"/>
      <c r="L176" s="30">
        <f>'Customs raw'!F176</f>
        <v>0</v>
      </c>
      <c r="M176" s="33">
        <v>10</v>
      </c>
      <c r="N176" s="33">
        <v>12.5</v>
      </c>
      <c r="O176" s="33"/>
      <c r="P176" s="33"/>
      <c r="Q176" s="33">
        <v>10</v>
      </c>
      <c r="R176" s="50" t="e">
        <f>VLOOKUP(Table6[[#This Row],[HS Concatenate]],'Customs raw'!$A$11:$N$305,12,FALSE)</f>
        <v>#VALUE!</v>
      </c>
      <c r="S176" s="226">
        <f>'Customs raw'!L176</f>
        <v>0</v>
      </c>
      <c r="T176" s="214"/>
      <c r="U176" s="217">
        <f>'Customs raw'!M176</f>
        <v>0</v>
      </c>
      <c r="V176" s="214"/>
      <c r="W176" s="226" t="e">
        <f>Table6[[#This Row],[Quantity (kg)2]]/1000</f>
        <v>#VALUE!</v>
      </c>
    </row>
    <row r="177" spans="1:23" ht="14.25" x14ac:dyDescent="0.2">
      <c r="A177" s="212">
        <f>'Customs raw'!B177</f>
        <v>0</v>
      </c>
      <c r="B177" s="213">
        <f t="shared" si="4"/>
        <v>0</v>
      </c>
      <c r="C177" s="214" t="e">
        <f>VLOOKUP(B177,'HS Heading Index'!$A$7:$B$29,2,FALSE)</f>
        <v>#N/A</v>
      </c>
      <c r="D177" s="214" t="s">
        <v>241</v>
      </c>
      <c r="E177" s="212">
        <f>'Customs raw'!C177</f>
        <v>0</v>
      </c>
      <c r="F177" s="215">
        <f>'Customs raw'!E177</f>
        <v>0</v>
      </c>
      <c r="G177" s="76" t="s">
        <v>19</v>
      </c>
      <c r="H177" s="33" t="s">
        <v>190</v>
      </c>
      <c r="I177" s="76" t="e">
        <f>CONCATENATE(Table6[[#This Row],[HS6_COD]],Table6[[#This Row],[HS8]],Table6[[#This Row],[HS10]])</f>
        <v>#VALUE!</v>
      </c>
      <c r="J177" s="17" t="s">
        <v>553</v>
      </c>
      <c r="K177" s="17"/>
      <c r="L177" s="30">
        <f>'Customs raw'!F177</f>
        <v>0</v>
      </c>
      <c r="M177" s="33">
        <v>10</v>
      </c>
      <c r="N177" s="33">
        <v>12.5</v>
      </c>
      <c r="O177" s="33"/>
      <c r="P177" s="33"/>
      <c r="Q177" s="33">
        <v>10</v>
      </c>
      <c r="R177" s="50" t="e">
        <f>VLOOKUP(Table6[[#This Row],[HS Concatenate]],'Customs raw'!$A$11:$N$305,12,FALSE)</f>
        <v>#VALUE!</v>
      </c>
      <c r="S177" s="226">
        <f>'Customs raw'!L177</f>
        <v>0</v>
      </c>
      <c r="T177" s="214"/>
      <c r="U177" s="217">
        <f>'Customs raw'!M177</f>
        <v>0</v>
      </c>
      <c r="V177" s="214"/>
      <c r="W177" s="226" t="e">
        <f>Table6[[#This Row],[Quantity (kg)2]]/1000</f>
        <v>#VALUE!</v>
      </c>
    </row>
    <row r="178" spans="1:23" ht="14.25" x14ac:dyDescent="0.2">
      <c r="A178" s="212">
        <f>'Customs raw'!B178</f>
        <v>0</v>
      </c>
      <c r="B178" s="213">
        <f t="shared" si="4"/>
        <v>0</v>
      </c>
      <c r="C178" s="214" t="e">
        <f>VLOOKUP(B178,'HS Heading Index'!$A$7:$B$29,2,FALSE)</f>
        <v>#N/A</v>
      </c>
      <c r="D178" s="214" t="s">
        <v>241</v>
      </c>
      <c r="E178" s="212">
        <f>'Customs raw'!C178</f>
        <v>0</v>
      </c>
      <c r="F178" s="215">
        <f>'Customs raw'!E178</f>
        <v>0</v>
      </c>
      <c r="G178" s="76" t="s">
        <v>19</v>
      </c>
      <c r="H178" s="33" t="s">
        <v>190</v>
      </c>
      <c r="I178" s="76" t="e">
        <f>CONCATENATE(Table6[[#This Row],[HS6_COD]],Table6[[#This Row],[HS8]],Table6[[#This Row],[HS10]])</f>
        <v>#VALUE!</v>
      </c>
      <c r="J178" s="17" t="s">
        <v>553</v>
      </c>
      <c r="K178" s="17"/>
      <c r="L178" s="30">
        <f>'Customs raw'!F178</f>
        <v>0</v>
      </c>
      <c r="M178" s="33">
        <v>10</v>
      </c>
      <c r="N178" s="33">
        <v>12.5</v>
      </c>
      <c r="O178" s="33"/>
      <c r="P178" s="33"/>
      <c r="Q178" s="33">
        <v>10</v>
      </c>
      <c r="R178" s="50" t="e">
        <f>VLOOKUP(Table6[[#This Row],[HS Concatenate]],'Customs raw'!$A$11:$N$305,12,FALSE)</f>
        <v>#VALUE!</v>
      </c>
      <c r="S178" s="226">
        <f>'Customs raw'!L178</f>
        <v>0</v>
      </c>
      <c r="T178" s="214"/>
      <c r="U178" s="217">
        <f>'Customs raw'!M178</f>
        <v>0</v>
      </c>
      <c r="V178" s="214"/>
      <c r="W178" s="226" t="e">
        <f>Table6[[#This Row],[Quantity (kg)2]]/1000</f>
        <v>#VALUE!</v>
      </c>
    </row>
    <row r="179" spans="1:23" ht="14.25" x14ac:dyDescent="0.2">
      <c r="A179" s="212">
        <f>'Customs raw'!B179</f>
        <v>0</v>
      </c>
      <c r="B179" s="213">
        <f t="shared" si="4"/>
        <v>0</v>
      </c>
      <c r="C179" s="214" t="e">
        <f>VLOOKUP(B179,'HS Heading Index'!$A$7:$B$29,2,FALSE)</f>
        <v>#N/A</v>
      </c>
      <c r="D179" s="214" t="s">
        <v>241</v>
      </c>
      <c r="E179" s="212">
        <f>'Customs raw'!C179</f>
        <v>0</v>
      </c>
      <c r="F179" s="215">
        <f>'Customs raw'!E179</f>
        <v>0</v>
      </c>
      <c r="G179" s="76" t="s">
        <v>19</v>
      </c>
      <c r="H179" s="33" t="s">
        <v>190</v>
      </c>
      <c r="I179" s="76" t="e">
        <f>CONCATENATE(Table6[[#This Row],[HS6_COD]],Table6[[#This Row],[HS8]],Table6[[#This Row],[HS10]])</f>
        <v>#VALUE!</v>
      </c>
      <c r="J179" s="17" t="s">
        <v>553</v>
      </c>
      <c r="K179" s="17"/>
      <c r="L179" s="30">
        <f>'Customs raw'!F179</f>
        <v>0</v>
      </c>
      <c r="M179" s="33">
        <v>10</v>
      </c>
      <c r="N179" s="33">
        <v>12.5</v>
      </c>
      <c r="O179" s="33"/>
      <c r="P179" s="33"/>
      <c r="Q179" s="33">
        <v>10</v>
      </c>
      <c r="R179" s="50" t="e">
        <f>VLOOKUP(Table6[[#This Row],[HS Concatenate]],'Customs raw'!$A$11:$N$305,12,FALSE)</f>
        <v>#VALUE!</v>
      </c>
      <c r="S179" s="226">
        <f>'Customs raw'!L179</f>
        <v>0</v>
      </c>
      <c r="T179" s="214"/>
      <c r="U179" s="217">
        <f>'Customs raw'!M179</f>
        <v>0</v>
      </c>
      <c r="V179" s="214"/>
      <c r="W179" s="226" t="e">
        <f>Table6[[#This Row],[Quantity (kg)2]]/1000</f>
        <v>#VALUE!</v>
      </c>
    </row>
    <row r="180" spans="1:23" ht="14.25" x14ac:dyDescent="0.2">
      <c r="A180" s="212">
        <f>'Customs raw'!B180</f>
        <v>0</v>
      </c>
      <c r="B180" s="213">
        <f t="shared" si="4"/>
        <v>0</v>
      </c>
      <c r="C180" s="214" t="e">
        <f>VLOOKUP(B180,'HS Heading Index'!$A$7:$B$29,2,FALSE)</f>
        <v>#N/A</v>
      </c>
      <c r="D180" s="214" t="s">
        <v>241</v>
      </c>
      <c r="E180" s="212">
        <f>'Customs raw'!C180</f>
        <v>0</v>
      </c>
      <c r="F180" s="215">
        <f>'Customs raw'!E180</f>
        <v>0</v>
      </c>
      <c r="G180" s="76" t="s">
        <v>19</v>
      </c>
      <c r="H180" s="33" t="s">
        <v>190</v>
      </c>
      <c r="I180" s="76" t="e">
        <f>CONCATENATE(Table6[[#This Row],[HS6_COD]],Table6[[#This Row],[HS8]],Table6[[#This Row],[HS10]])</f>
        <v>#VALUE!</v>
      </c>
      <c r="J180" s="17" t="s">
        <v>553</v>
      </c>
      <c r="K180" s="17"/>
      <c r="L180" s="30">
        <f>'Customs raw'!F180</f>
        <v>0</v>
      </c>
      <c r="M180" s="33">
        <v>10</v>
      </c>
      <c r="N180" s="33">
        <v>12.5</v>
      </c>
      <c r="O180" s="33"/>
      <c r="P180" s="33"/>
      <c r="Q180" s="33">
        <v>10</v>
      </c>
      <c r="R180" s="50" t="e">
        <f>VLOOKUP(Table6[[#This Row],[HS Concatenate]],'Customs raw'!$A$11:$N$305,12,FALSE)</f>
        <v>#VALUE!</v>
      </c>
      <c r="S180" s="226">
        <f>'Customs raw'!L180</f>
        <v>0</v>
      </c>
      <c r="T180" s="214"/>
      <c r="U180" s="217">
        <f>'Customs raw'!M180</f>
        <v>0</v>
      </c>
      <c r="V180" s="214"/>
      <c r="W180" s="226" t="e">
        <f>Table6[[#This Row],[Quantity (kg)2]]/1000</f>
        <v>#VALUE!</v>
      </c>
    </row>
    <row r="181" spans="1:23" ht="14.25" x14ac:dyDescent="0.2">
      <c r="A181" s="212">
        <f>'Customs raw'!B181</f>
        <v>0</v>
      </c>
      <c r="B181" s="213">
        <f t="shared" si="4"/>
        <v>0</v>
      </c>
      <c r="C181" s="214" t="e">
        <f>VLOOKUP(B181,'HS Heading Index'!$A$7:$B$29,2,FALSE)</f>
        <v>#N/A</v>
      </c>
      <c r="D181" s="214" t="s">
        <v>241</v>
      </c>
      <c r="E181" s="212">
        <f>'Customs raw'!C181</f>
        <v>0</v>
      </c>
      <c r="F181" s="215">
        <f>'Customs raw'!E181</f>
        <v>0</v>
      </c>
      <c r="G181" s="76" t="s">
        <v>19</v>
      </c>
      <c r="H181" s="33" t="s">
        <v>190</v>
      </c>
      <c r="I181" s="76" t="e">
        <f>CONCATENATE(Table6[[#This Row],[HS6_COD]],Table6[[#This Row],[HS8]],Table6[[#This Row],[HS10]])</f>
        <v>#VALUE!</v>
      </c>
      <c r="J181" s="17" t="s">
        <v>553</v>
      </c>
      <c r="K181" s="17"/>
      <c r="L181" s="30">
        <f>'Customs raw'!F181</f>
        <v>0</v>
      </c>
      <c r="M181" s="33">
        <v>10</v>
      </c>
      <c r="N181" s="33">
        <v>12.5</v>
      </c>
      <c r="O181" s="33"/>
      <c r="P181" s="33"/>
      <c r="Q181" s="33">
        <v>10</v>
      </c>
      <c r="R181" s="50" t="e">
        <f>VLOOKUP(Table6[[#This Row],[HS Concatenate]],'Customs raw'!$A$11:$N$305,12,FALSE)</f>
        <v>#VALUE!</v>
      </c>
      <c r="S181" s="226">
        <f>'Customs raw'!L181</f>
        <v>0</v>
      </c>
      <c r="T181" s="214"/>
      <c r="U181" s="217">
        <f>'Customs raw'!M181</f>
        <v>0</v>
      </c>
      <c r="V181" s="214"/>
      <c r="W181" s="226" t="e">
        <f>Table6[[#This Row],[Quantity (kg)2]]/1000</f>
        <v>#VALUE!</v>
      </c>
    </row>
    <row r="182" spans="1:23" ht="14.25" x14ac:dyDescent="0.2">
      <c r="A182" s="212">
        <f>'Customs raw'!B182</f>
        <v>0</v>
      </c>
      <c r="B182" s="213">
        <f t="shared" si="4"/>
        <v>0</v>
      </c>
      <c r="C182" s="214" t="e">
        <f>VLOOKUP(B182,'HS Heading Index'!$A$7:$B$29,2,FALSE)</f>
        <v>#N/A</v>
      </c>
      <c r="D182" s="214" t="s">
        <v>241</v>
      </c>
      <c r="E182" s="212">
        <f>'Customs raw'!C182</f>
        <v>0</v>
      </c>
      <c r="F182" s="215">
        <f>'Customs raw'!E182</f>
        <v>0</v>
      </c>
      <c r="G182" s="76" t="s">
        <v>19</v>
      </c>
      <c r="H182" s="33" t="s">
        <v>190</v>
      </c>
      <c r="I182" s="76" t="e">
        <f>CONCATENATE(Table6[[#This Row],[HS6_COD]],Table6[[#This Row],[HS8]],Table6[[#This Row],[HS10]])</f>
        <v>#VALUE!</v>
      </c>
      <c r="J182" s="17" t="s">
        <v>553</v>
      </c>
      <c r="K182" s="17"/>
      <c r="L182" s="30">
        <f>'Customs raw'!F182</f>
        <v>0</v>
      </c>
      <c r="M182" s="33">
        <v>10</v>
      </c>
      <c r="N182" s="33">
        <v>12.5</v>
      </c>
      <c r="O182" s="33"/>
      <c r="P182" s="33"/>
      <c r="Q182" s="33">
        <v>10</v>
      </c>
      <c r="R182" s="50" t="e">
        <f>VLOOKUP(Table6[[#This Row],[HS Concatenate]],'Customs raw'!$A$11:$N$305,12,FALSE)</f>
        <v>#VALUE!</v>
      </c>
      <c r="S182" s="226">
        <f>'Customs raw'!L182</f>
        <v>0</v>
      </c>
      <c r="T182" s="214"/>
      <c r="U182" s="217">
        <f>'Customs raw'!M182</f>
        <v>0</v>
      </c>
      <c r="V182" s="214"/>
      <c r="W182" s="226" t="e">
        <f>Table6[[#This Row],[Quantity (kg)2]]/1000</f>
        <v>#VALUE!</v>
      </c>
    </row>
    <row r="183" spans="1:23" ht="14.25" x14ac:dyDescent="0.2">
      <c r="A183" s="212">
        <f>'Customs raw'!B183</f>
        <v>0</v>
      </c>
      <c r="B183" s="213">
        <f t="shared" si="4"/>
        <v>0</v>
      </c>
      <c r="C183" s="214" t="e">
        <f>VLOOKUP(B183,'HS Heading Index'!$A$7:$B$29,2,FALSE)</f>
        <v>#N/A</v>
      </c>
      <c r="D183" s="214" t="s">
        <v>241</v>
      </c>
      <c r="E183" s="212">
        <f>'Customs raw'!C183</f>
        <v>0</v>
      </c>
      <c r="F183" s="215">
        <f>'Customs raw'!E183</f>
        <v>0</v>
      </c>
      <c r="G183" s="76" t="s">
        <v>19</v>
      </c>
      <c r="H183" s="33" t="s">
        <v>190</v>
      </c>
      <c r="I183" s="76" t="e">
        <f>CONCATENATE(Table6[[#This Row],[HS6_COD]],Table6[[#This Row],[HS8]],Table6[[#This Row],[HS10]])</f>
        <v>#VALUE!</v>
      </c>
      <c r="J183" s="17" t="s">
        <v>553</v>
      </c>
      <c r="K183" s="17"/>
      <c r="L183" s="30">
        <f>'Customs raw'!F183</f>
        <v>0</v>
      </c>
      <c r="M183" s="33">
        <v>10</v>
      </c>
      <c r="N183" s="33">
        <v>12.5</v>
      </c>
      <c r="O183" s="33"/>
      <c r="P183" s="33"/>
      <c r="Q183" s="33">
        <v>10</v>
      </c>
      <c r="R183" s="50" t="e">
        <f>VLOOKUP(Table6[[#This Row],[HS Concatenate]],'Customs raw'!$A$11:$N$305,12,FALSE)</f>
        <v>#VALUE!</v>
      </c>
      <c r="S183" s="226">
        <f>'Customs raw'!L183</f>
        <v>0</v>
      </c>
      <c r="T183" s="214"/>
      <c r="U183" s="217">
        <f>'Customs raw'!M183</f>
        <v>0</v>
      </c>
      <c r="V183" s="214"/>
      <c r="W183" s="226" t="e">
        <f>Table6[[#This Row],[Quantity (kg)2]]/1000</f>
        <v>#VALUE!</v>
      </c>
    </row>
    <row r="184" spans="1:23" ht="14.25" x14ac:dyDescent="0.2">
      <c r="A184" s="212">
        <f>'Customs raw'!B184</f>
        <v>0</v>
      </c>
      <c r="B184" s="213">
        <f t="shared" si="4"/>
        <v>0</v>
      </c>
      <c r="C184" s="214" t="e">
        <f>VLOOKUP(B184,'HS Heading Index'!$A$7:$B$29,2,FALSE)</f>
        <v>#N/A</v>
      </c>
      <c r="D184" s="214" t="s">
        <v>241</v>
      </c>
      <c r="E184" s="212">
        <f>'Customs raw'!C184</f>
        <v>0</v>
      </c>
      <c r="F184" s="215">
        <f>'Customs raw'!E184</f>
        <v>0</v>
      </c>
      <c r="G184" s="76" t="s">
        <v>19</v>
      </c>
      <c r="H184" s="33" t="s">
        <v>190</v>
      </c>
      <c r="I184" s="76" t="e">
        <f>CONCATENATE(Table6[[#This Row],[HS6_COD]],Table6[[#This Row],[HS8]],Table6[[#This Row],[HS10]])</f>
        <v>#VALUE!</v>
      </c>
      <c r="J184" s="17" t="s">
        <v>553</v>
      </c>
      <c r="K184" s="17"/>
      <c r="L184" s="30">
        <f>'Customs raw'!F184</f>
        <v>0</v>
      </c>
      <c r="M184" s="33">
        <v>10</v>
      </c>
      <c r="N184" s="33">
        <v>12.5</v>
      </c>
      <c r="O184" s="33"/>
      <c r="P184" s="33"/>
      <c r="Q184" s="33">
        <v>10</v>
      </c>
      <c r="R184" s="50" t="e">
        <f>VLOOKUP(Table6[[#This Row],[HS Concatenate]],'Customs raw'!$A$11:$N$305,12,FALSE)</f>
        <v>#VALUE!</v>
      </c>
      <c r="S184" s="226">
        <f>'Customs raw'!L184</f>
        <v>0</v>
      </c>
      <c r="T184" s="214"/>
      <c r="U184" s="217">
        <f>'Customs raw'!M184</f>
        <v>0</v>
      </c>
      <c r="V184" s="214"/>
      <c r="W184" s="226" t="e">
        <f>Table6[[#This Row],[Quantity (kg)2]]/1000</f>
        <v>#VALUE!</v>
      </c>
    </row>
    <row r="185" spans="1:23" ht="14.25" x14ac:dyDescent="0.2">
      <c r="A185" s="212">
        <f>'Customs raw'!B185</f>
        <v>0</v>
      </c>
      <c r="B185" s="213">
        <f t="shared" si="4"/>
        <v>0</v>
      </c>
      <c r="C185" s="214" t="e">
        <f>VLOOKUP(B185,'HS Heading Index'!$A$7:$B$29,2,FALSE)</f>
        <v>#N/A</v>
      </c>
      <c r="D185" s="214" t="s">
        <v>241</v>
      </c>
      <c r="E185" s="212">
        <f>'Customs raw'!C185</f>
        <v>0</v>
      </c>
      <c r="F185" s="215">
        <f>'Customs raw'!E185</f>
        <v>0</v>
      </c>
      <c r="G185" s="76" t="s">
        <v>19</v>
      </c>
      <c r="H185" s="33" t="s">
        <v>190</v>
      </c>
      <c r="I185" s="76" t="e">
        <f>CONCATENATE(Table6[[#This Row],[HS6_COD]],Table6[[#This Row],[HS8]],Table6[[#This Row],[HS10]])</f>
        <v>#VALUE!</v>
      </c>
      <c r="J185" s="17" t="s">
        <v>553</v>
      </c>
      <c r="K185" s="17"/>
      <c r="L185" s="30">
        <f>'Customs raw'!F185</f>
        <v>0</v>
      </c>
      <c r="M185" s="33">
        <v>10</v>
      </c>
      <c r="N185" s="33">
        <v>12.5</v>
      </c>
      <c r="O185" s="33"/>
      <c r="P185" s="33"/>
      <c r="Q185" s="33">
        <v>10</v>
      </c>
      <c r="R185" s="50" t="e">
        <f>VLOOKUP(Table6[[#This Row],[HS Concatenate]],'Customs raw'!$A$11:$N$305,12,FALSE)</f>
        <v>#VALUE!</v>
      </c>
      <c r="S185" s="226">
        <f>'Customs raw'!L185</f>
        <v>0</v>
      </c>
      <c r="T185" s="214"/>
      <c r="U185" s="217">
        <f>'Customs raw'!M185</f>
        <v>0</v>
      </c>
      <c r="V185" s="214"/>
      <c r="W185" s="226" t="e">
        <f>Table6[[#This Row],[Quantity (kg)2]]/1000</f>
        <v>#VALUE!</v>
      </c>
    </row>
    <row r="186" spans="1:23" ht="14.25" x14ac:dyDescent="0.2">
      <c r="A186" s="212">
        <f>'Customs raw'!B186</f>
        <v>0</v>
      </c>
      <c r="B186" s="213">
        <f t="shared" si="4"/>
        <v>0</v>
      </c>
      <c r="C186" s="214" t="e">
        <f>VLOOKUP(B186,'HS Heading Index'!$A$7:$B$29,2,FALSE)</f>
        <v>#N/A</v>
      </c>
      <c r="D186" s="214" t="s">
        <v>241</v>
      </c>
      <c r="E186" s="212">
        <f>'Customs raw'!C186</f>
        <v>0</v>
      </c>
      <c r="F186" s="215">
        <f>'Customs raw'!E186</f>
        <v>0</v>
      </c>
      <c r="G186" s="76" t="s">
        <v>19</v>
      </c>
      <c r="H186" s="33" t="s">
        <v>190</v>
      </c>
      <c r="I186" s="76" t="e">
        <f>CONCATENATE(Table6[[#This Row],[HS6_COD]],Table6[[#This Row],[HS8]],Table6[[#This Row],[HS10]])</f>
        <v>#VALUE!</v>
      </c>
      <c r="J186" s="17" t="s">
        <v>553</v>
      </c>
      <c r="K186" s="17"/>
      <c r="L186" s="30">
        <f>'Customs raw'!F186</f>
        <v>0</v>
      </c>
      <c r="M186" s="33">
        <v>10</v>
      </c>
      <c r="N186" s="33">
        <v>12.5</v>
      </c>
      <c r="O186" s="33"/>
      <c r="P186" s="33"/>
      <c r="Q186" s="33">
        <v>10</v>
      </c>
      <c r="R186" s="50" t="e">
        <f>VLOOKUP(Table6[[#This Row],[HS Concatenate]],'Customs raw'!$A$11:$N$305,12,FALSE)</f>
        <v>#VALUE!</v>
      </c>
      <c r="S186" s="226">
        <f>'Customs raw'!L186</f>
        <v>0</v>
      </c>
      <c r="T186" s="214"/>
      <c r="U186" s="217">
        <f>'Customs raw'!M186</f>
        <v>0</v>
      </c>
      <c r="V186" s="214"/>
      <c r="W186" s="226" t="e">
        <f>Table6[[#This Row],[Quantity (kg)2]]/1000</f>
        <v>#VALUE!</v>
      </c>
    </row>
    <row r="187" spans="1:23" ht="14.25" x14ac:dyDescent="0.2">
      <c r="A187" s="212">
        <f>'Customs raw'!B187</f>
        <v>0</v>
      </c>
      <c r="B187" s="213">
        <f t="shared" si="4"/>
        <v>0</v>
      </c>
      <c r="C187" s="214" t="e">
        <f>VLOOKUP(B187,'HS Heading Index'!$A$7:$B$29,2,FALSE)</f>
        <v>#N/A</v>
      </c>
      <c r="D187" s="214" t="s">
        <v>241</v>
      </c>
      <c r="E187" s="212">
        <f>'Customs raw'!C187</f>
        <v>0</v>
      </c>
      <c r="F187" s="215">
        <f>'Customs raw'!E187</f>
        <v>0</v>
      </c>
      <c r="G187" s="76" t="s">
        <v>19</v>
      </c>
      <c r="H187" s="33" t="s">
        <v>190</v>
      </c>
      <c r="I187" s="76" t="e">
        <f>CONCATENATE(Table6[[#This Row],[HS6_COD]],Table6[[#This Row],[HS8]],Table6[[#This Row],[HS10]])</f>
        <v>#VALUE!</v>
      </c>
      <c r="J187" s="17" t="s">
        <v>553</v>
      </c>
      <c r="K187" s="17"/>
      <c r="L187" s="30">
        <f>'Customs raw'!F187</f>
        <v>0</v>
      </c>
      <c r="M187" s="33">
        <v>10</v>
      </c>
      <c r="N187" s="33">
        <v>12.5</v>
      </c>
      <c r="O187" s="33"/>
      <c r="P187" s="33"/>
      <c r="Q187" s="33">
        <v>10</v>
      </c>
      <c r="R187" s="50" t="e">
        <f>VLOOKUP(Table6[[#This Row],[HS Concatenate]],'Customs raw'!$A$11:$N$305,12,FALSE)</f>
        <v>#VALUE!</v>
      </c>
      <c r="S187" s="226">
        <f>'Customs raw'!L187</f>
        <v>0</v>
      </c>
      <c r="T187" s="214"/>
      <c r="U187" s="217">
        <f>'Customs raw'!M187</f>
        <v>0</v>
      </c>
      <c r="V187" s="214"/>
      <c r="W187" s="226" t="e">
        <f>Table6[[#This Row],[Quantity (kg)2]]/1000</f>
        <v>#VALUE!</v>
      </c>
    </row>
    <row r="188" spans="1:23" ht="14.25" x14ac:dyDescent="0.2">
      <c r="A188" s="212">
        <f>'Customs raw'!B188</f>
        <v>0</v>
      </c>
      <c r="B188" s="213">
        <f t="shared" si="4"/>
        <v>0</v>
      </c>
      <c r="C188" s="214" t="e">
        <f>VLOOKUP(B188,'HS Heading Index'!$A$7:$B$29,2,FALSE)</f>
        <v>#N/A</v>
      </c>
      <c r="D188" s="214" t="s">
        <v>241</v>
      </c>
      <c r="E188" s="212">
        <f>'Customs raw'!C188</f>
        <v>0</v>
      </c>
      <c r="F188" s="215">
        <f>'Customs raw'!E188</f>
        <v>0</v>
      </c>
      <c r="G188" s="76" t="s">
        <v>19</v>
      </c>
      <c r="H188" s="33" t="s">
        <v>190</v>
      </c>
      <c r="I188" s="76" t="e">
        <f>CONCATENATE(Table6[[#This Row],[HS6_COD]],Table6[[#This Row],[HS8]],Table6[[#This Row],[HS10]])</f>
        <v>#VALUE!</v>
      </c>
      <c r="J188" s="17" t="s">
        <v>553</v>
      </c>
      <c r="K188" s="17"/>
      <c r="L188" s="30">
        <f>'Customs raw'!F188</f>
        <v>0</v>
      </c>
      <c r="M188" s="33">
        <v>10</v>
      </c>
      <c r="N188" s="33">
        <v>12.5</v>
      </c>
      <c r="O188" s="33"/>
      <c r="P188" s="33"/>
      <c r="Q188" s="33">
        <v>10</v>
      </c>
      <c r="R188" s="50" t="e">
        <f>VLOOKUP(Table6[[#This Row],[HS Concatenate]],'Customs raw'!$A$11:$N$305,12,FALSE)</f>
        <v>#VALUE!</v>
      </c>
      <c r="S188" s="226">
        <f>'Customs raw'!L188</f>
        <v>0</v>
      </c>
      <c r="T188" s="214"/>
      <c r="U188" s="217">
        <f>'Customs raw'!M188</f>
        <v>0</v>
      </c>
      <c r="V188" s="214"/>
      <c r="W188" s="226" t="e">
        <f>Table6[[#This Row],[Quantity (kg)2]]/1000</f>
        <v>#VALUE!</v>
      </c>
    </row>
    <row r="189" spans="1:23" ht="14.25" x14ac:dyDescent="0.2">
      <c r="A189" s="212">
        <f>'Customs raw'!B189</f>
        <v>0</v>
      </c>
      <c r="B189" s="213">
        <f t="shared" si="4"/>
        <v>0</v>
      </c>
      <c r="C189" s="214" t="e">
        <f>VLOOKUP(B189,'HS Heading Index'!$A$7:$B$29,2,FALSE)</f>
        <v>#N/A</v>
      </c>
      <c r="D189" s="214" t="s">
        <v>241</v>
      </c>
      <c r="E189" s="212">
        <f>'Customs raw'!C189</f>
        <v>0</v>
      </c>
      <c r="F189" s="215">
        <f>'Customs raw'!E189</f>
        <v>0</v>
      </c>
      <c r="G189" s="76" t="s">
        <v>19</v>
      </c>
      <c r="H189" s="33" t="s">
        <v>190</v>
      </c>
      <c r="I189" s="76" t="e">
        <f>CONCATENATE(Table6[[#This Row],[HS6_COD]],Table6[[#This Row],[HS8]],Table6[[#This Row],[HS10]])</f>
        <v>#VALUE!</v>
      </c>
      <c r="J189" s="17" t="s">
        <v>553</v>
      </c>
      <c r="K189" s="17"/>
      <c r="L189" s="30">
        <f>'Customs raw'!F189</f>
        <v>0</v>
      </c>
      <c r="M189" s="33">
        <v>10</v>
      </c>
      <c r="N189" s="33">
        <v>12.5</v>
      </c>
      <c r="O189" s="33"/>
      <c r="P189" s="33"/>
      <c r="Q189" s="33">
        <v>10</v>
      </c>
      <c r="R189" s="50" t="e">
        <f>VLOOKUP(Table6[[#This Row],[HS Concatenate]],'Customs raw'!$A$11:$N$305,12,FALSE)</f>
        <v>#VALUE!</v>
      </c>
      <c r="S189" s="226">
        <f>'Customs raw'!L189</f>
        <v>0</v>
      </c>
      <c r="T189" s="214"/>
      <c r="U189" s="217">
        <f>'Customs raw'!M189</f>
        <v>0</v>
      </c>
      <c r="V189" s="214"/>
      <c r="W189" s="226" t="e">
        <f>Table6[[#This Row],[Quantity (kg)2]]/1000</f>
        <v>#VALUE!</v>
      </c>
    </row>
    <row r="190" spans="1:23" ht="14.25" x14ac:dyDescent="0.2">
      <c r="A190" s="212">
        <f>'Customs raw'!B190</f>
        <v>0</v>
      </c>
      <c r="B190" s="213">
        <f t="shared" si="4"/>
        <v>0</v>
      </c>
      <c r="C190" s="214" t="e">
        <f>VLOOKUP(B190,'HS Heading Index'!$A$7:$B$29,2,FALSE)</f>
        <v>#N/A</v>
      </c>
      <c r="D190" s="214" t="s">
        <v>241</v>
      </c>
      <c r="E190" s="212">
        <f>'Customs raw'!C190</f>
        <v>0</v>
      </c>
      <c r="F190" s="215">
        <f>'Customs raw'!E190</f>
        <v>0</v>
      </c>
      <c r="G190" s="76" t="s">
        <v>19</v>
      </c>
      <c r="H190" s="33" t="s">
        <v>190</v>
      </c>
      <c r="I190" s="76" t="e">
        <f>CONCATENATE(Table6[[#This Row],[HS6_COD]],Table6[[#This Row],[HS8]],Table6[[#This Row],[HS10]])</f>
        <v>#VALUE!</v>
      </c>
      <c r="J190" s="17" t="s">
        <v>553</v>
      </c>
      <c r="K190" s="17"/>
      <c r="L190" s="30">
        <f>'Customs raw'!F190</f>
        <v>0</v>
      </c>
      <c r="M190" s="33">
        <v>10</v>
      </c>
      <c r="N190" s="33">
        <v>12.5</v>
      </c>
      <c r="O190" s="33"/>
      <c r="P190" s="33"/>
      <c r="Q190" s="33">
        <v>10</v>
      </c>
      <c r="R190" s="50" t="e">
        <f>VLOOKUP(Table6[[#This Row],[HS Concatenate]],'Customs raw'!$A$11:$N$305,12,FALSE)</f>
        <v>#VALUE!</v>
      </c>
      <c r="S190" s="226">
        <f>'Customs raw'!L190</f>
        <v>0</v>
      </c>
      <c r="T190" s="214"/>
      <c r="U190" s="217">
        <f>'Customs raw'!M190</f>
        <v>0</v>
      </c>
      <c r="V190" s="214"/>
      <c r="W190" s="226" t="e">
        <f>Table6[[#This Row],[Quantity (kg)2]]/1000</f>
        <v>#VALUE!</v>
      </c>
    </row>
    <row r="191" spans="1:23" ht="14.25" x14ac:dyDescent="0.2">
      <c r="A191" s="212">
        <f>'Customs raw'!B191</f>
        <v>0</v>
      </c>
      <c r="B191" s="213">
        <f t="shared" si="4"/>
        <v>0</v>
      </c>
      <c r="C191" s="214" t="e">
        <f>VLOOKUP(B191,'HS Heading Index'!$A$7:$B$29,2,FALSE)</f>
        <v>#N/A</v>
      </c>
      <c r="D191" s="214" t="s">
        <v>241</v>
      </c>
      <c r="E191" s="212">
        <f>'Customs raw'!C191</f>
        <v>0</v>
      </c>
      <c r="F191" s="215">
        <f>'Customs raw'!E191</f>
        <v>0</v>
      </c>
      <c r="G191" s="76" t="s">
        <v>19</v>
      </c>
      <c r="H191" s="33" t="s">
        <v>190</v>
      </c>
      <c r="I191" s="76" t="e">
        <f>CONCATENATE(Table6[[#This Row],[HS6_COD]],Table6[[#This Row],[HS8]],Table6[[#This Row],[HS10]])</f>
        <v>#VALUE!</v>
      </c>
      <c r="J191" s="17" t="s">
        <v>553</v>
      </c>
      <c r="K191" s="17"/>
      <c r="L191" s="30">
        <f>'Customs raw'!F191</f>
        <v>0</v>
      </c>
      <c r="M191" s="33">
        <v>10</v>
      </c>
      <c r="N191" s="33">
        <v>12.5</v>
      </c>
      <c r="O191" s="33"/>
      <c r="P191" s="33"/>
      <c r="Q191" s="33">
        <v>10</v>
      </c>
      <c r="R191" s="50" t="e">
        <f>VLOOKUP(Table6[[#This Row],[HS Concatenate]],'Customs raw'!$A$11:$N$305,12,FALSE)</f>
        <v>#VALUE!</v>
      </c>
      <c r="S191" s="226">
        <f>'Customs raw'!L191</f>
        <v>0</v>
      </c>
      <c r="T191" s="214"/>
      <c r="U191" s="217">
        <f>'Customs raw'!M191</f>
        <v>0</v>
      </c>
      <c r="V191" s="214"/>
      <c r="W191" s="226" t="e">
        <f>Table6[[#This Row],[Quantity (kg)2]]/1000</f>
        <v>#VALUE!</v>
      </c>
    </row>
    <row r="192" spans="1:23" ht="14.25" x14ac:dyDescent="0.2">
      <c r="A192" s="212">
        <f>'Customs raw'!B192</f>
        <v>0</v>
      </c>
      <c r="B192" s="213">
        <f t="shared" si="4"/>
        <v>0</v>
      </c>
      <c r="C192" s="214" t="e">
        <f>VLOOKUP(B192,'HS Heading Index'!$A$7:$B$29,2,FALSE)</f>
        <v>#N/A</v>
      </c>
      <c r="D192" s="214" t="s">
        <v>241</v>
      </c>
      <c r="E192" s="212">
        <f>'Customs raw'!C192</f>
        <v>0</v>
      </c>
      <c r="F192" s="215">
        <f>'Customs raw'!E192</f>
        <v>0</v>
      </c>
      <c r="G192" s="76" t="s">
        <v>19</v>
      </c>
      <c r="H192" s="33" t="s">
        <v>190</v>
      </c>
      <c r="I192" s="76" t="e">
        <f>CONCATENATE(Table6[[#This Row],[HS6_COD]],Table6[[#This Row],[HS8]],Table6[[#This Row],[HS10]])</f>
        <v>#VALUE!</v>
      </c>
      <c r="J192" s="17" t="s">
        <v>553</v>
      </c>
      <c r="K192" s="17"/>
      <c r="L192" s="30">
        <f>'Customs raw'!F192</f>
        <v>0</v>
      </c>
      <c r="M192" s="33">
        <v>10</v>
      </c>
      <c r="N192" s="33">
        <v>12.5</v>
      </c>
      <c r="O192" s="33"/>
      <c r="P192" s="33"/>
      <c r="Q192" s="33">
        <v>10</v>
      </c>
      <c r="R192" s="50" t="e">
        <f>VLOOKUP(Table6[[#This Row],[HS Concatenate]],'Customs raw'!$A$11:$N$305,12,FALSE)</f>
        <v>#VALUE!</v>
      </c>
      <c r="S192" s="226">
        <f>'Customs raw'!L192</f>
        <v>0</v>
      </c>
      <c r="T192" s="214"/>
      <c r="U192" s="217">
        <f>'Customs raw'!M192</f>
        <v>0</v>
      </c>
      <c r="V192" s="214"/>
      <c r="W192" s="226" t="e">
        <f>Table6[[#This Row],[Quantity (kg)2]]/1000</f>
        <v>#VALUE!</v>
      </c>
    </row>
    <row r="193" spans="1:23" ht="14.25" x14ac:dyDescent="0.2">
      <c r="A193" s="212">
        <f>'Customs raw'!B193</f>
        <v>0</v>
      </c>
      <c r="B193" s="213">
        <f t="shared" si="4"/>
        <v>0</v>
      </c>
      <c r="C193" s="214" t="e">
        <f>VLOOKUP(B193,'HS Heading Index'!$A$7:$B$29,2,FALSE)</f>
        <v>#N/A</v>
      </c>
      <c r="D193" s="214" t="s">
        <v>241</v>
      </c>
      <c r="E193" s="212">
        <f>'Customs raw'!C193</f>
        <v>0</v>
      </c>
      <c r="F193" s="215">
        <f>'Customs raw'!E193</f>
        <v>0</v>
      </c>
      <c r="G193" s="76" t="s">
        <v>19</v>
      </c>
      <c r="H193" s="33" t="s">
        <v>190</v>
      </c>
      <c r="I193" s="76" t="e">
        <f>CONCATENATE(Table6[[#This Row],[HS6_COD]],Table6[[#This Row],[HS8]],Table6[[#This Row],[HS10]])</f>
        <v>#VALUE!</v>
      </c>
      <c r="J193" s="17" t="s">
        <v>553</v>
      </c>
      <c r="K193" s="17"/>
      <c r="L193" s="30">
        <f>'Customs raw'!F193</f>
        <v>0</v>
      </c>
      <c r="M193" s="33">
        <v>10</v>
      </c>
      <c r="N193" s="33">
        <v>12.5</v>
      </c>
      <c r="O193" s="33"/>
      <c r="P193" s="33"/>
      <c r="Q193" s="33">
        <v>10</v>
      </c>
      <c r="R193" s="50" t="e">
        <f>VLOOKUP(Table6[[#This Row],[HS Concatenate]],'Customs raw'!$A$11:$N$305,12,FALSE)</f>
        <v>#VALUE!</v>
      </c>
      <c r="S193" s="226">
        <f>'Customs raw'!L193</f>
        <v>0</v>
      </c>
      <c r="T193" s="214"/>
      <c r="U193" s="217">
        <f>'Customs raw'!M193</f>
        <v>0</v>
      </c>
      <c r="V193" s="214"/>
      <c r="W193" s="226" t="e">
        <f>Table6[[#This Row],[Quantity (kg)2]]/1000</f>
        <v>#VALUE!</v>
      </c>
    </row>
    <row r="194" spans="1:23" ht="14.25" x14ac:dyDescent="0.2">
      <c r="A194" s="212">
        <f>'Customs raw'!B194</f>
        <v>0</v>
      </c>
      <c r="B194" s="213">
        <f t="shared" si="4"/>
        <v>0</v>
      </c>
      <c r="C194" s="214" t="e">
        <f>VLOOKUP(B194,'HS Heading Index'!$A$7:$B$29,2,FALSE)</f>
        <v>#N/A</v>
      </c>
      <c r="D194" s="214" t="s">
        <v>241</v>
      </c>
      <c r="E194" s="212">
        <f>'Customs raw'!C194</f>
        <v>0</v>
      </c>
      <c r="F194" s="215">
        <f>'Customs raw'!E194</f>
        <v>0</v>
      </c>
      <c r="G194" s="76" t="s">
        <v>19</v>
      </c>
      <c r="H194" s="33" t="s">
        <v>190</v>
      </c>
      <c r="I194" s="76" t="e">
        <f>CONCATENATE(Table6[[#This Row],[HS6_COD]],Table6[[#This Row],[HS8]],Table6[[#This Row],[HS10]])</f>
        <v>#VALUE!</v>
      </c>
      <c r="J194" s="17" t="s">
        <v>553</v>
      </c>
      <c r="K194" s="17"/>
      <c r="L194" s="30">
        <f>'Customs raw'!F194</f>
        <v>0</v>
      </c>
      <c r="M194" s="33">
        <v>10</v>
      </c>
      <c r="N194" s="33">
        <v>12.5</v>
      </c>
      <c r="O194" s="33"/>
      <c r="P194" s="33"/>
      <c r="Q194" s="33">
        <v>10</v>
      </c>
      <c r="R194" s="50" t="e">
        <f>VLOOKUP(Table6[[#This Row],[HS Concatenate]],'Customs raw'!$A$11:$N$305,12,FALSE)</f>
        <v>#VALUE!</v>
      </c>
      <c r="S194" s="226">
        <f>'Customs raw'!L194</f>
        <v>0</v>
      </c>
      <c r="T194" s="214"/>
      <c r="U194" s="217">
        <f>'Customs raw'!M194</f>
        <v>0</v>
      </c>
      <c r="V194" s="214"/>
      <c r="W194" s="226" t="e">
        <f>Table6[[#This Row],[Quantity (kg)2]]/1000</f>
        <v>#VALUE!</v>
      </c>
    </row>
    <row r="195" spans="1:23" ht="14.25" x14ac:dyDescent="0.2">
      <c r="A195" s="212">
        <f>'Customs raw'!B195</f>
        <v>0</v>
      </c>
      <c r="B195" s="213">
        <f t="shared" si="4"/>
        <v>0</v>
      </c>
      <c r="C195" s="214" t="e">
        <f>VLOOKUP(B195,'HS Heading Index'!$A$7:$B$29,2,FALSE)</f>
        <v>#N/A</v>
      </c>
      <c r="D195" s="214" t="s">
        <v>241</v>
      </c>
      <c r="E195" s="212">
        <f>'Customs raw'!C195</f>
        <v>0</v>
      </c>
      <c r="F195" s="215">
        <f>'Customs raw'!E195</f>
        <v>0</v>
      </c>
      <c r="G195" s="76" t="s">
        <v>19</v>
      </c>
      <c r="H195" s="33" t="s">
        <v>190</v>
      </c>
      <c r="I195" s="76" t="e">
        <f>CONCATENATE(Table6[[#This Row],[HS6_COD]],Table6[[#This Row],[HS8]],Table6[[#This Row],[HS10]])</f>
        <v>#VALUE!</v>
      </c>
      <c r="J195" s="17" t="s">
        <v>553</v>
      </c>
      <c r="K195" s="17"/>
      <c r="L195" s="30">
        <f>'Customs raw'!F195</f>
        <v>0</v>
      </c>
      <c r="M195" s="33">
        <v>10</v>
      </c>
      <c r="N195" s="33">
        <v>12.5</v>
      </c>
      <c r="O195" s="33"/>
      <c r="P195" s="33"/>
      <c r="Q195" s="33">
        <v>10</v>
      </c>
      <c r="R195" s="50" t="e">
        <f>VLOOKUP(Table6[[#This Row],[HS Concatenate]],'Customs raw'!$A$11:$N$305,12,FALSE)</f>
        <v>#VALUE!</v>
      </c>
      <c r="S195" s="226">
        <f>'Customs raw'!L195</f>
        <v>0</v>
      </c>
      <c r="T195" s="214"/>
      <c r="U195" s="217">
        <f>'Customs raw'!M195</f>
        <v>0</v>
      </c>
      <c r="V195" s="214"/>
      <c r="W195" s="226" t="e">
        <f>Table6[[#This Row],[Quantity (kg)2]]/1000</f>
        <v>#VALUE!</v>
      </c>
    </row>
    <row r="196" spans="1:23" ht="14.25" x14ac:dyDescent="0.2">
      <c r="A196" s="212">
        <f>'Customs raw'!B196</f>
        <v>0</v>
      </c>
      <c r="B196" s="213">
        <f t="shared" ref="B196:B259" si="5">ROUNDDOWN(A196/10000,2)</f>
        <v>0</v>
      </c>
      <c r="C196" s="214" t="e">
        <f>VLOOKUP(B196,'HS Heading Index'!$A$7:$B$29,2,FALSE)</f>
        <v>#N/A</v>
      </c>
      <c r="D196" s="214" t="s">
        <v>241</v>
      </c>
      <c r="E196" s="212">
        <f>'Customs raw'!C196</f>
        <v>0</v>
      </c>
      <c r="F196" s="215">
        <f>'Customs raw'!E196</f>
        <v>0</v>
      </c>
      <c r="G196" s="76" t="s">
        <v>19</v>
      </c>
      <c r="H196" s="33" t="s">
        <v>190</v>
      </c>
      <c r="I196" s="76" t="e">
        <f>CONCATENATE(Table6[[#This Row],[HS6_COD]],Table6[[#This Row],[HS8]],Table6[[#This Row],[HS10]])</f>
        <v>#VALUE!</v>
      </c>
      <c r="J196" s="17" t="s">
        <v>553</v>
      </c>
      <c r="K196" s="17"/>
      <c r="L196" s="30">
        <f>'Customs raw'!F196</f>
        <v>0</v>
      </c>
      <c r="M196" s="33">
        <v>10</v>
      </c>
      <c r="N196" s="33">
        <v>12.5</v>
      </c>
      <c r="O196" s="33"/>
      <c r="P196" s="33"/>
      <c r="Q196" s="33">
        <v>10</v>
      </c>
      <c r="R196" s="50" t="e">
        <f>VLOOKUP(Table6[[#This Row],[HS Concatenate]],'Customs raw'!$A$11:$N$305,12,FALSE)</f>
        <v>#VALUE!</v>
      </c>
      <c r="S196" s="226">
        <f>'Customs raw'!L196</f>
        <v>0</v>
      </c>
      <c r="T196" s="214"/>
      <c r="U196" s="217">
        <f>'Customs raw'!M196</f>
        <v>0</v>
      </c>
      <c r="V196" s="214"/>
      <c r="W196" s="226" t="e">
        <f>Table6[[#This Row],[Quantity (kg)2]]/1000</f>
        <v>#VALUE!</v>
      </c>
    </row>
    <row r="197" spans="1:23" ht="14.25" x14ac:dyDescent="0.2">
      <c r="A197" s="212">
        <f>'Customs raw'!B197</f>
        <v>0</v>
      </c>
      <c r="B197" s="213">
        <f t="shared" si="5"/>
        <v>0</v>
      </c>
      <c r="C197" s="214" t="e">
        <f>VLOOKUP(B197,'HS Heading Index'!$A$7:$B$29,2,FALSE)</f>
        <v>#N/A</v>
      </c>
      <c r="D197" s="214" t="s">
        <v>241</v>
      </c>
      <c r="E197" s="212">
        <f>'Customs raw'!C197</f>
        <v>0</v>
      </c>
      <c r="F197" s="215">
        <f>'Customs raw'!E197</f>
        <v>0</v>
      </c>
      <c r="G197" s="76" t="s">
        <v>19</v>
      </c>
      <c r="H197" s="33" t="s">
        <v>190</v>
      </c>
      <c r="I197" s="76" t="e">
        <f>CONCATENATE(Table6[[#This Row],[HS6_COD]],Table6[[#This Row],[HS8]],Table6[[#This Row],[HS10]])</f>
        <v>#VALUE!</v>
      </c>
      <c r="J197" s="17" t="s">
        <v>553</v>
      </c>
      <c r="K197" s="17"/>
      <c r="L197" s="30">
        <f>'Customs raw'!F197</f>
        <v>0</v>
      </c>
      <c r="M197" s="33">
        <v>10</v>
      </c>
      <c r="N197" s="33">
        <v>12.5</v>
      </c>
      <c r="O197" s="33"/>
      <c r="P197" s="33"/>
      <c r="Q197" s="33">
        <v>10</v>
      </c>
      <c r="R197" s="50" t="e">
        <f>VLOOKUP(Table6[[#This Row],[HS Concatenate]],'Customs raw'!$A$11:$N$305,12,FALSE)</f>
        <v>#VALUE!</v>
      </c>
      <c r="S197" s="226">
        <f>'Customs raw'!L197</f>
        <v>0</v>
      </c>
      <c r="T197" s="214"/>
      <c r="U197" s="217">
        <f>'Customs raw'!M197</f>
        <v>0</v>
      </c>
      <c r="V197" s="214"/>
      <c r="W197" s="226" t="e">
        <f>Table6[[#This Row],[Quantity (kg)2]]/1000</f>
        <v>#VALUE!</v>
      </c>
    </row>
    <row r="198" spans="1:23" ht="14.25" x14ac:dyDescent="0.2">
      <c r="A198" s="212">
        <f>'Customs raw'!B198</f>
        <v>0</v>
      </c>
      <c r="B198" s="213">
        <f t="shared" si="5"/>
        <v>0</v>
      </c>
      <c r="C198" s="214" t="e">
        <f>VLOOKUP(B198,'HS Heading Index'!$A$7:$B$29,2,FALSE)</f>
        <v>#N/A</v>
      </c>
      <c r="D198" s="214" t="s">
        <v>241</v>
      </c>
      <c r="E198" s="212">
        <f>'Customs raw'!C198</f>
        <v>0</v>
      </c>
      <c r="F198" s="215">
        <f>'Customs raw'!E198</f>
        <v>0</v>
      </c>
      <c r="G198" s="76" t="s">
        <v>19</v>
      </c>
      <c r="H198" s="33" t="s">
        <v>190</v>
      </c>
      <c r="I198" s="76" t="e">
        <f>CONCATENATE(Table6[[#This Row],[HS6_COD]],Table6[[#This Row],[HS8]],Table6[[#This Row],[HS10]])</f>
        <v>#VALUE!</v>
      </c>
      <c r="J198" s="17" t="s">
        <v>553</v>
      </c>
      <c r="K198" s="17"/>
      <c r="L198" s="30">
        <f>'Customs raw'!F198</f>
        <v>0</v>
      </c>
      <c r="M198" s="33">
        <v>10</v>
      </c>
      <c r="N198" s="33">
        <v>12.5</v>
      </c>
      <c r="O198" s="33"/>
      <c r="P198" s="33"/>
      <c r="Q198" s="33">
        <v>10</v>
      </c>
      <c r="R198" s="50" t="e">
        <f>VLOOKUP(Table6[[#This Row],[HS Concatenate]],'Customs raw'!$A$11:$N$305,12,FALSE)</f>
        <v>#VALUE!</v>
      </c>
      <c r="S198" s="226">
        <f>'Customs raw'!L198</f>
        <v>0</v>
      </c>
      <c r="T198" s="214"/>
      <c r="U198" s="217">
        <f>'Customs raw'!M198</f>
        <v>0</v>
      </c>
      <c r="V198" s="214"/>
      <c r="W198" s="226" t="e">
        <f>Table6[[#This Row],[Quantity (kg)2]]/1000</f>
        <v>#VALUE!</v>
      </c>
    </row>
    <row r="199" spans="1:23" ht="14.25" x14ac:dyDescent="0.2">
      <c r="A199" s="212">
        <f>'Customs raw'!B199</f>
        <v>0</v>
      </c>
      <c r="B199" s="213">
        <f t="shared" si="5"/>
        <v>0</v>
      </c>
      <c r="C199" s="214" t="e">
        <f>VLOOKUP(B199,'HS Heading Index'!$A$7:$B$29,2,FALSE)</f>
        <v>#N/A</v>
      </c>
      <c r="D199" s="214" t="s">
        <v>241</v>
      </c>
      <c r="E199" s="212">
        <f>'Customs raw'!C199</f>
        <v>0</v>
      </c>
      <c r="F199" s="215">
        <f>'Customs raw'!E199</f>
        <v>0</v>
      </c>
      <c r="G199" s="76" t="s">
        <v>19</v>
      </c>
      <c r="H199" s="33" t="s">
        <v>190</v>
      </c>
      <c r="I199" s="76" t="e">
        <f>CONCATENATE(Table6[[#This Row],[HS6_COD]],Table6[[#This Row],[HS8]],Table6[[#This Row],[HS10]])</f>
        <v>#VALUE!</v>
      </c>
      <c r="J199" s="17" t="s">
        <v>553</v>
      </c>
      <c r="K199" s="17"/>
      <c r="L199" s="30">
        <f>'Customs raw'!F199</f>
        <v>0</v>
      </c>
      <c r="M199" s="33">
        <v>10</v>
      </c>
      <c r="N199" s="33">
        <v>12.5</v>
      </c>
      <c r="O199" s="33"/>
      <c r="P199" s="33"/>
      <c r="Q199" s="33">
        <v>10</v>
      </c>
      <c r="R199" s="50" t="e">
        <f>VLOOKUP(Table6[[#This Row],[HS Concatenate]],'Customs raw'!$A$11:$N$305,12,FALSE)</f>
        <v>#VALUE!</v>
      </c>
      <c r="S199" s="226">
        <f>'Customs raw'!L199</f>
        <v>0</v>
      </c>
      <c r="T199" s="214"/>
      <c r="U199" s="217">
        <f>'Customs raw'!M199</f>
        <v>0</v>
      </c>
      <c r="V199" s="214"/>
      <c r="W199" s="226" t="e">
        <f>Table6[[#This Row],[Quantity (kg)2]]/1000</f>
        <v>#VALUE!</v>
      </c>
    </row>
    <row r="200" spans="1:23" ht="14.25" x14ac:dyDescent="0.2">
      <c r="A200" s="212">
        <f>'Customs raw'!B200</f>
        <v>0</v>
      </c>
      <c r="B200" s="213">
        <f t="shared" si="5"/>
        <v>0</v>
      </c>
      <c r="C200" s="214" t="e">
        <f>VLOOKUP(B200,'HS Heading Index'!$A$7:$B$29,2,FALSE)</f>
        <v>#N/A</v>
      </c>
      <c r="D200" s="214" t="s">
        <v>241</v>
      </c>
      <c r="E200" s="212">
        <f>'Customs raw'!C200</f>
        <v>0</v>
      </c>
      <c r="F200" s="215">
        <f>'Customs raw'!E200</f>
        <v>0</v>
      </c>
      <c r="G200" s="76" t="s">
        <v>19</v>
      </c>
      <c r="H200" s="33" t="s">
        <v>190</v>
      </c>
      <c r="I200" s="76" t="e">
        <f>CONCATENATE(Table6[[#This Row],[HS6_COD]],Table6[[#This Row],[HS8]],Table6[[#This Row],[HS10]])</f>
        <v>#VALUE!</v>
      </c>
      <c r="J200" s="17" t="s">
        <v>553</v>
      </c>
      <c r="K200" s="17"/>
      <c r="L200" s="30">
        <f>'Customs raw'!F200</f>
        <v>0</v>
      </c>
      <c r="M200" s="33">
        <v>10</v>
      </c>
      <c r="N200" s="33">
        <v>12.5</v>
      </c>
      <c r="O200" s="33"/>
      <c r="P200" s="33"/>
      <c r="Q200" s="33">
        <v>10</v>
      </c>
      <c r="R200" s="50" t="e">
        <f>VLOOKUP(Table6[[#This Row],[HS Concatenate]],'Customs raw'!$A$11:$N$305,12,FALSE)</f>
        <v>#VALUE!</v>
      </c>
      <c r="S200" s="226">
        <f>'Customs raw'!L200</f>
        <v>0</v>
      </c>
      <c r="T200" s="214"/>
      <c r="U200" s="217">
        <f>'Customs raw'!M200</f>
        <v>0</v>
      </c>
      <c r="V200" s="214"/>
      <c r="W200" s="226" t="e">
        <f>Table6[[#This Row],[Quantity (kg)2]]/1000</f>
        <v>#VALUE!</v>
      </c>
    </row>
    <row r="201" spans="1:23" ht="14.25" x14ac:dyDescent="0.2">
      <c r="A201" s="212">
        <f>'Customs raw'!B201</f>
        <v>0</v>
      </c>
      <c r="B201" s="213">
        <f t="shared" si="5"/>
        <v>0</v>
      </c>
      <c r="C201" s="214" t="e">
        <f>VLOOKUP(B201,'HS Heading Index'!$A$7:$B$29,2,FALSE)</f>
        <v>#N/A</v>
      </c>
      <c r="D201" s="214" t="s">
        <v>241</v>
      </c>
      <c r="E201" s="212">
        <f>'Customs raw'!C201</f>
        <v>0</v>
      </c>
      <c r="F201" s="215">
        <f>'Customs raw'!E201</f>
        <v>0</v>
      </c>
      <c r="G201" s="76" t="s">
        <v>19</v>
      </c>
      <c r="H201" s="33" t="s">
        <v>190</v>
      </c>
      <c r="I201" s="76" t="e">
        <f>CONCATENATE(Table6[[#This Row],[HS6_COD]],Table6[[#This Row],[HS8]],Table6[[#This Row],[HS10]])</f>
        <v>#VALUE!</v>
      </c>
      <c r="J201" s="17" t="s">
        <v>553</v>
      </c>
      <c r="K201" s="17"/>
      <c r="L201" s="30">
        <f>'Customs raw'!F201</f>
        <v>0</v>
      </c>
      <c r="M201" s="33">
        <v>10</v>
      </c>
      <c r="N201" s="33">
        <v>12.5</v>
      </c>
      <c r="O201" s="33"/>
      <c r="P201" s="33"/>
      <c r="Q201" s="33">
        <v>10</v>
      </c>
      <c r="R201" s="50" t="e">
        <f>VLOOKUP(Table6[[#This Row],[HS Concatenate]],'Customs raw'!$A$11:$N$305,12,FALSE)</f>
        <v>#VALUE!</v>
      </c>
      <c r="S201" s="226">
        <f>'Customs raw'!L201</f>
        <v>0</v>
      </c>
      <c r="T201" s="214"/>
      <c r="U201" s="217">
        <f>'Customs raw'!M201</f>
        <v>0</v>
      </c>
      <c r="V201" s="214"/>
      <c r="W201" s="226" t="e">
        <f>Table6[[#This Row],[Quantity (kg)2]]/1000</f>
        <v>#VALUE!</v>
      </c>
    </row>
    <row r="202" spans="1:23" ht="14.25" x14ac:dyDescent="0.2">
      <c r="A202" s="212">
        <f>'Customs raw'!B202</f>
        <v>0</v>
      </c>
      <c r="B202" s="213">
        <f t="shared" si="5"/>
        <v>0</v>
      </c>
      <c r="C202" s="214" t="e">
        <f>VLOOKUP(B202,'HS Heading Index'!$A$7:$B$29,2,FALSE)</f>
        <v>#N/A</v>
      </c>
      <c r="D202" s="214" t="s">
        <v>241</v>
      </c>
      <c r="E202" s="212">
        <f>'Customs raw'!C202</f>
        <v>0</v>
      </c>
      <c r="F202" s="215">
        <f>'Customs raw'!E202</f>
        <v>0</v>
      </c>
      <c r="G202" s="76" t="s">
        <v>19</v>
      </c>
      <c r="H202" s="33" t="s">
        <v>190</v>
      </c>
      <c r="I202" s="76" t="e">
        <f>CONCATENATE(Table6[[#This Row],[HS6_COD]],Table6[[#This Row],[HS8]],Table6[[#This Row],[HS10]])</f>
        <v>#VALUE!</v>
      </c>
      <c r="J202" s="17" t="s">
        <v>553</v>
      </c>
      <c r="K202" s="17"/>
      <c r="L202" s="30">
        <f>'Customs raw'!F202</f>
        <v>0</v>
      </c>
      <c r="M202" s="33">
        <v>10</v>
      </c>
      <c r="N202" s="33">
        <v>12.5</v>
      </c>
      <c r="O202" s="33"/>
      <c r="P202" s="33"/>
      <c r="Q202" s="33">
        <v>10</v>
      </c>
      <c r="R202" s="50" t="e">
        <f>VLOOKUP(Table6[[#This Row],[HS Concatenate]],'Customs raw'!$A$11:$N$305,12,FALSE)</f>
        <v>#VALUE!</v>
      </c>
      <c r="S202" s="226">
        <f>'Customs raw'!L202</f>
        <v>0</v>
      </c>
      <c r="T202" s="214"/>
      <c r="U202" s="217">
        <f>'Customs raw'!M202</f>
        <v>0</v>
      </c>
      <c r="V202" s="214"/>
      <c r="W202" s="226" t="e">
        <f>Table6[[#This Row],[Quantity (kg)2]]/1000</f>
        <v>#VALUE!</v>
      </c>
    </row>
    <row r="203" spans="1:23" ht="14.25" x14ac:dyDescent="0.2">
      <c r="A203" s="212">
        <f>'Customs raw'!B203</f>
        <v>0</v>
      </c>
      <c r="B203" s="213">
        <f t="shared" si="5"/>
        <v>0</v>
      </c>
      <c r="C203" s="214" t="e">
        <f>VLOOKUP(B203,'HS Heading Index'!$A$7:$B$29,2,FALSE)</f>
        <v>#N/A</v>
      </c>
      <c r="D203" s="214" t="s">
        <v>241</v>
      </c>
      <c r="E203" s="212">
        <f>'Customs raw'!C203</f>
        <v>0</v>
      </c>
      <c r="F203" s="215">
        <f>'Customs raw'!E203</f>
        <v>0</v>
      </c>
      <c r="G203" s="76" t="s">
        <v>19</v>
      </c>
      <c r="H203" s="33" t="s">
        <v>190</v>
      </c>
      <c r="I203" s="76" t="e">
        <f>CONCATENATE(Table6[[#This Row],[HS6_COD]],Table6[[#This Row],[HS8]],Table6[[#This Row],[HS10]])</f>
        <v>#VALUE!</v>
      </c>
      <c r="J203" s="17" t="s">
        <v>553</v>
      </c>
      <c r="K203" s="17"/>
      <c r="L203" s="30">
        <f>'Customs raw'!F203</f>
        <v>0</v>
      </c>
      <c r="M203" s="33">
        <v>10</v>
      </c>
      <c r="N203" s="33">
        <v>12.5</v>
      </c>
      <c r="O203" s="33"/>
      <c r="P203" s="33"/>
      <c r="Q203" s="33">
        <v>10</v>
      </c>
      <c r="R203" s="50" t="e">
        <f>VLOOKUP(Table6[[#This Row],[HS Concatenate]],'Customs raw'!$A$11:$N$305,12,FALSE)</f>
        <v>#VALUE!</v>
      </c>
      <c r="S203" s="226">
        <f>'Customs raw'!L203</f>
        <v>0</v>
      </c>
      <c r="T203" s="214"/>
      <c r="U203" s="217">
        <f>'Customs raw'!M203</f>
        <v>0</v>
      </c>
      <c r="V203" s="214"/>
      <c r="W203" s="226" t="e">
        <f>Table6[[#This Row],[Quantity (kg)2]]/1000</f>
        <v>#VALUE!</v>
      </c>
    </row>
    <row r="204" spans="1:23" ht="14.25" x14ac:dyDescent="0.2">
      <c r="A204" s="212">
        <f>'Customs raw'!B204</f>
        <v>0</v>
      </c>
      <c r="B204" s="213">
        <f t="shared" si="5"/>
        <v>0</v>
      </c>
      <c r="C204" s="214" t="e">
        <f>VLOOKUP(B204,'HS Heading Index'!$A$7:$B$29,2,FALSE)</f>
        <v>#N/A</v>
      </c>
      <c r="D204" s="214" t="s">
        <v>241</v>
      </c>
      <c r="E204" s="212">
        <f>'Customs raw'!C204</f>
        <v>0</v>
      </c>
      <c r="F204" s="215">
        <f>'Customs raw'!E204</f>
        <v>0</v>
      </c>
      <c r="G204" s="76" t="s">
        <v>19</v>
      </c>
      <c r="H204" s="33" t="s">
        <v>190</v>
      </c>
      <c r="I204" s="76" t="e">
        <f>CONCATENATE(Table6[[#This Row],[HS6_COD]],Table6[[#This Row],[HS8]],Table6[[#This Row],[HS10]])</f>
        <v>#VALUE!</v>
      </c>
      <c r="J204" s="17" t="s">
        <v>553</v>
      </c>
      <c r="K204" s="17"/>
      <c r="L204" s="30">
        <f>'Customs raw'!F204</f>
        <v>0</v>
      </c>
      <c r="M204" s="33">
        <v>10</v>
      </c>
      <c r="N204" s="33">
        <v>12.5</v>
      </c>
      <c r="O204" s="33"/>
      <c r="P204" s="33"/>
      <c r="Q204" s="33">
        <v>10</v>
      </c>
      <c r="R204" s="50" t="e">
        <f>VLOOKUP(Table6[[#This Row],[HS Concatenate]],'Customs raw'!$A$11:$N$305,12,FALSE)</f>
        <v>#VALUE!</v>
      </c>
      <c r="S204" s="226">
        <f>'Customs raw'!L204</f>
        <v>0</v>
      </c>
      <c r="T204" s="214"/>
      <c r="U204" s="217">
        <f>'Customs raw'!M204</f>
        <v>0</v>
      </c>
      <c r="V204" s="214"/>
      <c r="W204" s="226" t="e">
        <f>Table6[[#This Row],[Quantity (kg)2]]/1000</f>
        <v>#VALUE!</v>
      </c>
    </row>
    <row r="205" spans="1:23" ht="14.25" x14ac:dyDescent="0.2">
      <c r="A205" s="212">
        <f>'Customs raw'!B205</f>
        <v>0</v>
      </c>
      <c r="B205" s="213">
        <f t="shared" si="5"/>
        <v>0</v>
      </c>
      <c r="C205" s="214" t="e">
        <f>VLOOKUP(B205,'HS Heading Index'!$A$7:$B$29,2,FALSE)</f>
        <v>#N/A</v>
      </c>
      <c r="D205" s="214" t="s">
        <v>241</v>
      </c>
      <c r="E205" s="212">
        <f>'Customs raw'!C205</f>
        <v>0</v>
      </c>
      <c r="F205" s="215">
        <f>'Customs raw'!E205</f>
        <v>0</v>
      </c>
      <c r="G205" s="76" t="s">
        <v>19</v>
      </c>
      <c r="H205" s="33" t="s">
        <v>190</v>
      </c>
      <c r="I205" s="76" t="e">
        <f>CONCATENATE(Table6[[#This Row],[HS6_COD]],Table6[[#This Row],[HS8]],Table6[[#This Row],[HS10]])</f>
        <v>#VALUE!</v>
      </c>
      <c r="J205" s="17" t="s">
        <v>553</v>
      </c>
      <c r="K205" s="17"/>
      <c r="L205" s="30">
        <f>'Customs raw'!F205</f>
        <v>0</v>
      </c>
      <c r="M205" s="33">
        <v>10</v>
      </c>
      <c r="N205" s="33">
        <v>12.5</v>
      </c>
      <c r="O205" s="33"/>
      <c r="P205" s="33"/>
      <c r="Q205" s="33">
        <v>10</v>
      </c>
      <c r="R205" s="50" t="e">
        <f>VLOOKUP(Table6[[#This Row],[HS Concatenate]],'Customs raw'!$A$11:$N$305,12,FALSE)</f>
        <v>#VALUE!</v>
      </c>
      <c r="S205" s="226">
        <f>'Customs raw'!L205</f>
        <v>0</v>
      </c>
      <c r="T205" s="214"/>
      <c r="U205" s="217">
        <f>'Customs raw'!M205</f>
        <v>0</v>
      </c>
      <c r="V205" s="214"/>
      <c r="W205" s="226" t="e">
        <f>Table6[[#This Row],[Quantity (kg)2]]/1000</f>
        <v>#VALUE!</v>
      </c>
    </row>
    <row r="206" spans="1:23" ht="14.25" x14ac:dyDescent="0.2">
      <c r="A206" s="212">
        <f>'Customs raw'!B206</f>
        <v>0</v>
      </c>
      <c r="B206" s="213">
        <f t="shared" si="5"/>
        <v>0</v>
      </c>
      <c r="C206" s="214" t="e">
        <f>VLOOKUP(B206,'HS Heading Index'!$A$7:$B$29,2,FALSE)</f>
        <v>#N/A</v>
      </c>
      <c r="D206" s="214" t="s">
        <v>241</v>
      </c>
      <c r="E206" s="212">
        <f>'Customs raw'!C206</f>
        <v>0</v>
      </c>
      <c r="F206" s="215">
        <f>'Customs raw'!E206</f>
        <v>0</v>
      </c>
      <c r="G206" s="76" t="s">
        <v>19</v>
      </c>
      <c r="H206" s="33" t="s">
        <v>190</v>
      </c>
      <c r="I206" s="76" t="e">
        <f>CONCATENATE(Table6[[#This Row],[HS6_COD]],Table6[[#This Row],[HS8]],Table6[[#This Row],[HS10]])</f>
        <v>#VALUE!</v>
      </c>
      <c r="J206" s="17" t="s">
        <v>553</v>
      </c>
      <c r="K206" s="17"/>
      <c r="L206" s="30">
        <f>'Customs raw'!F206</f>
        <v>0</v>
      </c>
      <c r="M206" s="33">
        <v>10</v>
      </c>
      <c r="N206" s="33">
        <v>12.5</v>
      </c>
      <c r="O206" s="33"/>
      <c r="P206" s="33"/>
      <c r="Q206" s="33">
        <v>10</v>
      </c>
      <c r="R206" s="50" t="e">
        <f>VLOOKUP(Table6[[#This Row],[HS Concatenate]],'Customs raw'!$A$11:$N$305,12,FALSE)</f>
        <v>#VALUE!</v>
      </c>
      <c r="S206" s="226">
        <f>'Customs raw'!L206</f>
        <v>0</v>
      </c>
      <c r="T206" s="214"/>
      <c r="U206" s="217">
        <f>'Customs raw'!M206</f>
        <v>0</v>
      </c>
      <c r="V206" s="214"/>
      <c r="W206" s="226" t="e">
        <f>Table6[[#This Row],[Quantity (kg)2]]/1000</f>
        <v>#VALUE!</v>
      </c>
    </row>
    <row r="207" spans="1:23" ht="14.25" x14ac:dyDescent="0.2">
      <c r="A207" s="212">
        <f>'Customs raw'!B207</f>
        <v>0</v>
      </c>
      <c r="B207" s="213">
        <f t="shared" si="5"/>
        <v>0</v>
      </c>
      <c r="C207" s="214" t="e">
        <f>VLOOKUP(B207,'HS Heading Index'!$A$7:$B$29,2,FALSE)</f>
        <v>#N/A</v>
      </c>
      <c r="D207" s="214" t="s">
        <v>241</v>
      </c>
      <c r="E207" s="212">
        <f>'Customs raw'!C207</f>
        <v>0</v>
      </c>
      <c r="F207" s="215">
        <f>'Customs raw'!E207</f>
        <v>0</v>
      </c>
      <c r="G207" s="76" t="s">
        <v>19</v>
      </c>
      <c r="H207" s="33" t="s">
        <v>190</v>
      </c>
      <c r="I207" s="76" t="e">
        <f>CONCATENATE(Table6[[#This Row],[HS6_COD]],Table6[[#This Row],[HS8]],Table6[[#This Row],[HS10]])</f>
        <v>#VALUE!</v>
      </c>
      <c r="J207" s="17" t="s">
        <v>553</v>
      </c>
      <c r="K207" s="17"/>
      <c r="L207" s="30">
        <f>'Customs raw'!F207</f>
        <v>0</v>
      </c>
      <c r="M207" s="33">
        <v>10</v>
      </c>
      <c r="N207" s="33">
        <v>12.5</v>
      </c>
      <c r="O207" s="33"/>
      <c r="P207" s="33"/>
      <c r="Q207" s="33">
        <v>10</v>
      </c>
      <c r="R207" s="50" t="e">
        <f>VLOOKUP(Table6[[#This Row],[HS Concatenate]],'Customs raw'!$A$11:$N$305,12,FALSE)</f>
        <v>#VALUE!</v>
      </c>
      <c r="S207" s="226">
        <f>'Customs raw'!L207</f>
        <v>0</v>
      </c>
      <c r="T207" s="214"/>
      <c r="U207" s="217">
        <f>'Customs raw'!M207</f>
        <v>0</v>
      </c>
      <c r="V207" s="214"/>
      <c r="W207" s="226" t="e">
        <f>Table6[[#This Row],[Quantity (kg)2]]/1000</f>
        <v>#VALUE!</v>
      </c>
    </row>
    <row r="208" spans="1:23" ht="14.25" x14ac:dyDescent="0.2">
      <c r="A208" s="212">
        <f>'Customs raw'!B208</f>
        <v>0</v>
      </c>
      <c r="B208" s="213">
        <f t="shared" si="5"/>
        <v>0</v>
      </c>
      <c r="C208" s="214" t="e">
        <f>VLOOKUP(B208,'HS Heading Index'!$A$7:$B$29,2,FALSE)</f>
        <v>#N/A</v>
      </c>
      <c r="D208" s="214" t="s">
        <v>241</v>
      </c>
      <c r="E208" s="212">
        <f>'Customs raw'!C208</f>
        <v>0</v>
      </c>
      <c r="F208" s="215">
        <f>'Customs raw'!E208</f>
        <v>0</v>
      </c>
      <c r="G208" s="76" t="s">
        <v>19</v>
      </c>
      <c r="H208" s="33" t="s">
        <v>190</v>
      </c>
      <c r="I208" s="76" t="e">
        <f>CONCATENATE(Table6[[#This Row],[HS6_COD]],Table6[[#This Row],[HS8]],Table6[[#This Row],[HS10]])</f>
        <v>#VALUE!</v>
      </c>
      <c r="J208" s="17" t="s">
        <v>553</v>
      </c>
      <c r="K208" s="17"/>
      <c r="L208" s="30">
        <f>'Customs raw'!F208</f>
        <v>0</v>
      </c>
      <c r="M208" s="33">
        <v>10</v>
      </c>
      <c r="N208" s="33">
        <v>12.5</v>
      </c>
      <c r="O208" s="33"/>
      <c r="P208" s="33"/>
      <c r="Q208" s="33">
        <v>10</v>
      </c>
      <c r="R208" s="50" t="e">
        <f>VLOOKUP(Table6[[#This Row],[HS Concatenate]],'Customs raw'!$A$11:$N$305,12,FALSE)</f>
        <v>#VALUE!</v>
      </c>
      <c r="S208" s="226">
        <f>'Customs raw'!L208</f>
        <v>0</v>
      </c>
      <c r="T208" s="214"/>
      <c r="U208" s="217">
        <f>'Customs raw'!M208</f>
        <v>0</v>
      </c>
      <c r="V208" s="214"/>
      <c r="W208" s="226" t="e">
        <f>Table6[[#This Row],[Quantity (kg)2]]/1000</f>
        <v>#VALUE!</v>
      </c>
    </row>
    <row r="209" spans="1:23" ht="14.25" x14ac:dyDescent="0.2">
      <c r="A209" s="212">
        <f>'Customs raw'!B209</f>
        <v>0</v>
      </c>
      <c r="B209" s="213">
        <f t="shared" si="5"/>
        <v>0</v>
      </c>
      <c r="C209" s="214" t="e">
        <f>VLOOKUP(B209,'HS Heading Index'!$A$7:$B$29,2,FALSE)</f>
        <v>#N/A</v>
      </c>
      <c r="D209" s="214" t="s">
        <v>241</v>
      </c>
      <c r="E209" s="212">
        <f>'Customs raw'!C209</f>
        <v>0</v>
      </c>
      <c r="F209" s="215">
        <f>'Customs raw'!E209</f>
        <v>0</v>
      </c>
      <c r="G209" s="76" t="s">
        <v>19</v>
      </c>
      <c r="H209" s="33" t="s">
        <v>190</v>
      </c>
      <c r="I209" s="76" t="e">
        <f>CONCATENATE(Table6[[#This Row],[HS6_COD]],Table6[[#This Row],[HS8]],Table6[[#This Row],[HS10]])</f>
        <v>#VALUE!</v>
      </c>
      <c r="J209" s="17" t="s">
        <v>553</v>
      </c>
      <c r="K209" s="17"/>
      <c r="L209" s="30">
        <f>'Customs raw'!F209</f>
        <v>0</v>
      </c>
      <c r="M209" s="33">
        <v>10</v>
      </c>
      <c r="N209" s="33">
        <v>12.5</v>
      </c>
      <c r="O209" s="33"/>
      <c r="P209" s="33"/>
      <c r="Q209" s="33">
        <v>10</v>
      </c>
      <c r="R209" s="50" t="e">
        <f>VLOOKUP(Table6[[#This Row],[HS Concatenate]],'Customs raw'!$A$11:$N$305,12,FALSE)</f>
        <v>#VALUE!</v>
      </c>
      <c r="S209" s="226">
        <f>'Customs raw'!L209</f>
        <v>0</v>
      </c>
      <c r="T209" s="214"/>
      <c r="U209" s="217">
        <f>'Customs raw'!M209</f>
        <v>0</v>
      </c>
      <c r="V209" s="214"/>
      <c r="W209" s="226" t="e">
        <f>Table6[[#This Row],[Quantity (kg)2]]/1000</f>
        <v>#VALUE!</v>
      </c>
    </row>
    <row r="210" spans="1:23" ht="14.25" x14ac:dyDescent="0.2">
      <c r="A210" s="212">
        <f>'Customs raw'!B210</f>
        <v>0</v>
      </c>
      <c r="B210" s="213">
        <f t="shared" si="5"/>
        <v>0</v>
      </c>
      <c r="C210" s="214" t="e">
        <f>VLOOKUP(B210,'HS Heading Index'!$A$7:$B$29,2,FALSE)</f>
        <v>#N/A</v>
      </c>
      <c r="D210" s="214" t="s">
        <v>241</v>
      </c>
      <c r="E210" s="212">
        <f>'Customs raw'!C210</f>
        <v>0</v>
      </c>
      <c r="F210" s="215">
        <f>'Customs raw'!E210</f>
        <v>0</v>
      </c>
      <c r="G210" s="76" t="s">
        <v>19</v>
      </c>
      <c r="H210" s="33" t="s">
        <v>190</v>
      </c>
      <c r="I210" s="76" t="e">
        <f>CONCATENATE(Table6[[#This Row],[HS6_COD]],Table6[[#This Row],[HS8]],Table6[[#This Row],[HS10]])</f>
        <v>#VALUE!</v>
      </c>
      <c r="J210" s="17" t="s">
        <v>553</v>
      </c>
      <c r="K210" s="17"/>
      <c r="L210" s="30">
        <f>'Customs raw'!F210</f>
        <v>0</v>
      </c>
      <c r="M210" s="33">
        <v>10</v>
      </c>
      <c r="N210" s="33">
        <v>12.5</v>
      </c>
      <c r="O210" s="33"/>
      <c r="P210" s="33"/>
      <c r="Q210" s="33">
        <v>10</v>
      </c>
      <c r="R210" s="50" t="e">
        <f>VLOOKUP(Table6[[#This Row],[HS Concatenate]],'Customs raw'!$A$11:$N$305,12,FALSE)</f>
        <v>#VALUE!</v>
      </c>
      <c r="S210" s="226">
        <f>'Customs raw'!L210</f>
        <v>0</v>
      </c>
      <c r="T210" s="214"/>
      <c r="U210" s="217">
        <f>'Customs raw'!M210</f>
        <v>0</v>
      </c>
      <c r="V210" s="214"/>
      <c r="W210" s="226" t="e">
        <f>Table6[[#This Row],[Quantity (kg)2]]/1000</f>
        <v>#VALUE!</v>
      </c>
    </row>
    <row r="211" spans="1:23" ht="14.25" x14ac:dyDescent="0.2">
      <c r="A211" s="212">
        <f>'Customs raw'!B211</f>
        <v>0</v>
      </c>
      <c r="B211" s="213">
        <f t="shared" si="5"/>
        <v>0</v>
      </c>
      <c r="C211" s="214" t="e">
        <f>VLOOKUP(B211,'HS Heading Index'!$A$7:$B$29,2,FALSE)</f>
        <v>#N/A</v>
      </c>
      <c r="D211" s="214" t="s">
        <v>241</v>
      </c>
      <c r="E211" s="212">
        <f>'Customs raw'!C211</f>
        <v>0</v>
      </c>
      <c r="F211" s="215">
        <f>'Customs raw'!E211</f>
        <v>0</v>
      </c>
      <c r="G211" s="76" t="s">
        <v>19</v>
      </c>
      <c r="H211" s="33" t="s">
        <v>190</v>
      </c>
      <c r="I211" s="76" t="e">
        <f>CONCATENATE(Table6[[#This Row],[HS6_COD]],Table6[[#This Row],[HS8]],Table6[[#This Row],[HS10]])</f>
        <v>#VALUE!</v>
      </c>
      <c r="J211" s="17" t="s">
        <v>553</v>
      </c>
      <c r="K211" s="17"/>
      <c r="L211" s="30">
        <f>'Customs raw'!F211</f>
        <v>0</v>
      </c>
      <c r="M211" s="33">
        <v>10</v>
      </c>
      <c r="N211" s="33">
        <v>12.5</v>
      </c>
      <c r="O211" s="33"/>
      <c r="P211" s="33"/>
      <c r="Q211" s="33">
        <v>10</v>
      </c>
      <c r="R211" s="50" t="e">
        <f>VLOOKUP(Table6[[#This Row],[HS Concatenate]],'Customs raw'!$A$11:$N$305,12,FALSE)</f>
        <v>#VALUE!</v>
      </c>
      <c r="S211" s="226">
        <f>'Customs raw'!L211</f>
        <v>0</v>
      </c>
      <c r="T211" s="214"/>
      <c r="U211" s="217">
        <f>'Customs raw'!M211</f>
        <v>0</v>
      </c>
      <c r="V211" s="214"/>
      <c r="W211" s="226" t="e">
        <f>Table6[[#This Row],[Quantity (kg)2]]/1000</f>
        <v>#VALUE!</v>
      </c>
    </row>
    <row r="212" spans="1:23" ht="14.25" x14ac:dyDescent="0.2">
      <c r="A212" s="212">
        <f>'Customs raw'!B212</f>
        <v>0</v>
      </c>
      <c r="B212" s="213">
        <f t="shared" si="5"/>
        <v>0</v>
      </c>
      <c r="C212" s="214" t="e">
        <f>VLOOKUP(B212,'HS Heading Index'!$A$7:$B$29,2,FALSE)</f>
        <v>#N/A</v>
      </c>
      <c r="D212" s="214" t="s">
        <v>241</v>
      </c>
      <c r="E212" s="212">
        <f>'Customs raw'!C212</f>
        <v>0</v>
      </c>
      <c r="F212" s="215">
        <f>'Customs raw'!E212</f>
        <v>0</v>
      </c>
      <c r="G212" s="76" t="s">
        <v>19</v>
      </c>
      <c r="H212" s="33" t="s">
        <v>190</v>
      </c>
      <c r="I212" s="76" t="e">
        <f>CONCATENATE(Table6[[#This Row],[HS6_COD]],Table6[[#This Row],[HS8]],Table6[[#This Row],[HS10]])</f>
        <v>#VALUE!</v>
      </c>
      <c r="J212" s="17" t="s">
        <v>553</v>
      </c>
      <c r="K212" s="17"/>
      <c r="L212" s="30">
        <f>'Customs raw'!F212</f>
        <v>0</v>
      </c>
      <c r="M212" s="33">
        <v>10</v>
      </c>
      <c r="N212" s="33">
        <v>12.5</v>
      </c>
      <c r="O212" s="33"/>
      <c r="P212" s="33"/>
      <c r="Q212" s="33">
        <v>10</v>
      </c>
      <c r="R212" s="50" t="e">
        <f>VLOOKUP(Table6[[#This Row],[HS Concatenate]],'Customs raw'!$A$11:$N$305,12,FALSE)</f>
        <v>#VALUE!</v>
      </c>
      <c r="S212" s="226">
        <f>'Customs raw'!L212</f>
        <v>0</v>
      </c>
      <c r="T212" s="214"/>
      <c r="U212" s="217">
        <f>'Customs raw'!M212</f>
        <v>0</v>
      </c>
      <c r="V212" s="214"/>
      <c r="W212" s="226" t="e">
        <f>Table6[[#This Row],[Quantity (kg)2]]/1000</f>
        <v>#VALUE!</v>
      </c>
    </row>
    <row r="213" spans="1:23" ht="14.25" x14ac:dyDescent="0.2">
      <c r="A213" s="212">
        <f>'Customs raw'!B213</f>
        <v>0</v>
      </c>
      <c r="B213" s="213">
        <f t="shared" si="5"/>
        <v>0</v>
      </c>
      <c r="C213" s="214" t="e">
        <f>VLOOKUP(B213,'HS Heading Index'!$A$7:$B$29,2,FALSE)</f>
        <v>#N/A</v>
      </c>
      <c r="D213" s="214" t="s">
        <v>241</v>
      </c>
      <c r="E213" s="212">
        <f>'Customs raw'!C213</f>
        <v>0</v>
      </c>
      <c r="F213" s="215">
        <f>'Customs raw'!E213</f>
        <v>0</v>
      </c>
      <c r="G213" s="76" t="s">
        <v>19</v>
      </c>
      <c r="H213" s="33" t="s">
        <v>190</v>
      </c>
      <c r="I213" s="76" t="e">
        <f>CONCATENATE(Table6[[#This Row],[HS6_COD]],Table6[[#This Row],[HS8]],Table6[[#This Row],[HS10]])</f>
        <v>#VALUE!</v>
      </c>
      <c r="J213" s="17" t="s">
        <v>553</v>
      </c>
      <c r="K213" s="17"/>
      <c r="L213" s="30">
        <f>'Customs raw'!F213</f>
        <v>0</v>
      </c>
      <c r="M213" s="33">
        <v>10</v>
      </c>
      <c r="N213" s="33">
        <v>12.5</v>
      </c>
      <c r="O213" s="33"/>
      <c r="P213" s="33"/>
      <c r="Q213" s="33">
        <v>10</v>
      </c>
      <c r="R213" s="50" t="e">
        <f>VLOOKUP(Table6[[#This Row],[HS Concatenate]],'Customs raw'!$A$11:$N$305,12,FALSE)</f>
        <v>#VALUE!</v>
      </c>
      <c r="S213" s="226">
        <f>'Customs raw'!L213</f>
        <v>0</v>
      </c>
      <c r="T213" s="214"/>
      <c r="U213" s="217">
        <f>'Customs raw'!M213</f>
        <v>0</v>
      </c>
      <c r="V213" s="214"/>
      <c r="W213" s="226" t="e">
        <f>Table6[[#This Row],[Quantity (kg)2]]/1000</f>
        <v>#VALUE!</v>
      </c>
    </row>
    <row r="214" spans="1:23" ht="14.25" x14ac:dyDescent="0.2">
      <c r="A214" s="212">
        <f>'Customs raw'!B214</f>
        <v>0</v>
      </c>
      <c r="B214" s="213">
        <f t="shared" si="5"/>
        <v>0</v>
      </c>
      <c r="C214" s="214" t="e">
        <f>VLOOKUP(B214,'HS Heading Index'!$A$7:$B$29,2,FALSE)</f>
        <v>#N/A</v>
      </c>
      <c r="D214" s="214" t="s">
        <v>241</v>
      </c>
      <c r="E214" s="212">
        <f>'Customs raw'!C214</f>
        <v>0</v>
      </c>
      <c r="F214" s="215">
        <f>'Customs raw'!E214</f>
        <v>0</v>
      </c>
      <c r="G214" s="76" t="s">
        <v>19</v>
      </c>
      <c r="H214" s="33" t="s">
        <v>190</v>
      </c>
      <c r="I214" s="76" t="e">
        <f>CONCATENATE(Table6[[#This Row],[HS6_COD]],Table6[[#This Row],[HS8]],Table6[[#This Row],[HS10]])</f>
        <v>#VALUE!</v>
      </c>
      <c r="J214" s="17" t="s">
        <v>553</v>
      </c>
      <c r="K214" s="17"/>
      <c r="L214" s="30">
        <f>'Customs raw'!F214</f>
        <v>0</v>
      </c>
      <c r="M214" s="33">
        <v>10</v>
      </c>
      <c r="N214" s="33">
        <v>12.5</v>
      </c>
      <c r="O214" s="33"/>
      <c r="P214" s="33"/>
      <c r="Q214" s="33">
        <v>10</v>
      </c>
      <c r="R214" s="50" t="e">
        <f>VLOOKUP(Table6[[#This Row],[HS Concatenate]],'Customs raw'!$A$11:$N$305,12,FALSE)</f>
        <v>#VALUE!</v>
      </c>
      <c r="S214" s="226">
        <f>'Customs raw'!L214</f>
        <v>0</v>
      </c>
      <c r="T214" s="214"/>
      <c r="U214" s="217">
        <f>'Customs raw'!M214</f>
        <v>0</v>
      </c>
      <c r="V214" s="214"/>
      <c r="W214" s="226" t="e">
        <f>Table6[[#This Row],[Quantity (kg)2]]/1000</f>
        <v>#VALUE!</v>
      </c>
    </row>
    <row r="215" spans="1:23" ht="14.25" x14ac:dyDescent="0.2">
      <c r="A215" s="212">
        <f>'Customs raw'!B215</f>
        <v>0</v>
      </c>
      <c r="B215" s="213">
        <f t="shared" si="5"/>
        <v>0</v>
      </c>
      <c r="C215" s="214" t="e">
        <f>VLOOKUP(B215,'HS Heading Index'!$A$7:$B$29,2,FALSE)</f>
        <v>#N/A</v>
      </c>
      <c r="D215" s="214" t="s">
        <v>241</v>
      </c>
      <c r="E215" s="212">
        <f>'Customs raw'!C215</f>
        <v>0</v>
      </c>
      <c r="F215" s="215">
        <f>'Customs raw'!E215</f>
        <v>0</v>
      </c>
      <c r="G215" s="76" t="s">
        <v>19</v>
      </c>
      <c r="H215" s="33" t="s">
        <v>190</v>
      </c>
      <c r="I215" s="76" t="e">
        <f>CONCATENATE(Table6[[#This Row],[HS6_COD]],Table6[[#This Row],[HS8]],Table6[[#This Row],[HS10]])</f>
        <v>#VALUE!</v>
      </c>
      <c r="J215" s="17" t="s">
        <v>553</v>
      </c>
      <c r="K215" s="17"/>
      <c r="L215" s="30">
        <f>'Customs raw'!F215</f>
        <v>0</v>
      </c>
      <c r="M215" s="33">
        <v>10</v>
      </c>
      <c r="N215" s="33">
        <v>12.5</v>
      </c>
      <c r="O215" s="33"/>
      <c r="P215" s="33"/>
      <c r="Q215" s="33">
        <v>10</v>
      </c>
      <c r="R215" s="50" t="e">
        <f>VLOOKUP(Table6[[#This Row],[HS Concatenate]],'Customs raw'!$A$11:$N$305,12,FALSE)</f>
        <v>#VALUE!</v>
      </c>
      <c r="S215" s="226">
        <f>'Customs raw'!L215</f>
        <v>0</v>
      </c>
      <c r="T215" s="214"/>
      <c r="U215" s="217">
        <f>'Customs raw'!M215</f>
        <v>0</v>
      </c>
      <c r="V215" s="214"/>
      <c r="W215" s="226" t="e">
        <f>Table6[[#This Row],[Quantity (kg)2]]/1000</f>
        <v>#VALUE!</v>
      </c>
    </row>
    <row r="216" spans="1:23" ht="14.25" x14ac:dyDescent="0.2">
      <c r="A216" s="212">
        <f>'Customs raw'!B216</f>
        <v>0</v>
      </c>
      <c r="B216" s="213">
        <f t="shared" si="5"/>
        <v>0</v>
      </c>
      <c r="C216" s="214" t="e">
        <f>VLOOKUP(B216,'HS Heading Index'!$A$7:$B$29,2,FALSE)</f>
        <v>#N/A</v>
      </c>
      <c r="D216" s="214" t="s">
        <v>241</v>
      </c>
      <c r="E216" s="212">
        <f>'Customs raw'!C216</f>
        <v>0</v>
      </c>
      <c r="F216" s="215">
        <f>'Customs raw'!E216</f>
        <v>0</v>
      </c>
      <c r="G216" s="76" t="s">
        <v>19</v>
      </c>
      <c r="H216" s="33" t="s">
        <v>190</v>
      </c>
      <c r="I216" s="76" t="e">
        <f>CONCATENATE(Table6[[#This Row],[HS6_COD]],Table6[[#This Row],[HS8]],Table6[[#This Row],[HS10]])</f>
        <v>#VALUE!</v>
      </c>
      <c r="J216" s="17" t="s">
        <v>553</v>
      </c>
      <c r="K216" s="17"/>
      <c r="L216" s="30">
        <f>'Customs raw'!F216</f>
        <v>0</v>
      </c>
      <c r="M216" s="33">
        <v>10</v>
      </c>
      <c r="N216" s="33">
        <v>12.5</v>
      </c>
      <c r="O216" s="33"/>
      <c r="P216" s="33"/>
      <c r="Q216" s="33">
        <v>10</v>
      </c>
      <c r="R216" s="50" t="e">
        <f>VLOOKUP(Table6[[#This Row],[HS Concatenate]],'Customs raw'!$A$11:$N$305,12,FALSE)</f>
        <v>#VALUE!</v>
      </c>
      <c r="S216" s="226">
        <f>'Customs raw'!L216</f>
        <v>0</v>
      </c>
      <c r="T216" s="214"/>
      <c r="U216" s="217">
        <f>'Customs raw'!M216</f>
        <v>0</v>
      </c>
      <c r="V216" s="214"/>
      <c r="W216" s="226" t="e">
        <f>Table6[[#This Row],[Quantity (kg)2]]/1000</f>
        <v>#VALUE!</v>
      </c>
    </row>
    <row r="217" spans="1:23" ht="14.25" x14ac:dyDescent="0.2">
      <c r="A217" s="212">
        <f>'Customs raw'!B217</f>
        <v>0</v>
      </c>
      <c r="B217" s="213">
        <f t="shared" si="5"/>
        <v>0</v>
      </c>
      <c r="C217" s="214" t="e">
        <f>VLOOKUP(B217,'HS Heading Index'!$A$7:$B$29,2,FALSE)</f>
        <v>#N/A</v>
      </c>
      <c r="D217" s="214" t="s">
        <v>241</v>
      </c>
      <c r="E217" s="212">
        <f>'Customs raw'!C217</f>
        <v>0</v>
      </c>
      <c r="F217" s="215">
        <f>'Customs raw'!E217</f>
        <v>0</v>
      </c>
      <c r="G217" s="76" t="s">
        <v>19</v>
      </c>
      <c r="H217" s="33" t="s">
        <v>190</v>
      </c>
      <c r="I217" s="76" t="e">
        <f>CONCATENATE(Table6[[#This Row],[HS6_COD]],Table6[[#This Row],[HS8]],Table6[[#This Row],[HS10]])</f>
        <v>#VALUE!</v>
      </c>
      <c r="J217" s="17" t="s">
        <v>553</v>
      </c>
      <c r="K217" s="17"/>
      <c r="L217" s="30">
        <f>'Customs raw'!F217</f>
        <v>0</v>
      </c>
      <c r="M217" s="33">
        <v>10</v>
      </c>
      <c r="N217" s="33">
        <v>12.5</v>
      </c>
      <c r="O217" s="33"/>
      <c r="P217" s="33"/>
      <c r="Q217" s="33">
        <v>10</v>
      </c>
      <c r="R217" s="50" t="e">
        <f>VLOOKUP(Table6[[#This Row],[HS Concatenate]],'Customs raw'!$A$11:$N$305,12,FALSE)</f>
        <v>#VALUE!</v>
      </c>
      <c r="S217" s="226">
        <f>'Customs raw'!L217</f>
        <v>0</v>
      </c>
      <c r="T217" s="214"/>
      <c r="U217" s="217">
        <f>'Customs raw'!M217</f>
        <v>0</v>
      </c>
      <c r="V217" s="214"/>
      <c r="W217" s="226" t="e">
        <f>Table6[[#This Row],[Quantity (kg)2]]/1000</f>
        <v>#VALUE!</v>
      </c>
    </row>
    <row r="218" spans="1:23" ht="14.25" x14ac:dyDescent="0.2">
      <c r="A218" s="212">
        <f>'Customs raw'!B218</f>
        <v>0</v>
      </c>
      <c r="B218" s="213">
        <f t="shared" si="5"/>
        <v>0</v>
      </c>
      <c r="C218" s="214" t="e">
        <f>VLOOKUP(B218,'HS Heading Index'!$A$7:$B$29,2,FALSE)</f>
        <v>#N/A</v>
      </c>
      <c r="D218" s="214" t="s">
        <v>241</v>
      </c>
      <c r="E218" s="212">
        <f>'Customs raw'!C218</f>
        <v>0</v>
      </c>
      <c r="F218" s="215">
        <f>'Customs raw'!E218</f>
        <v>0</v>
      </c>
      <c r="G218" s="76" t="s">
        <v>19</v>
      </c>
      <c r="H218" s="33" t="s">
        <v>190</v>
      </c>
      <c r="I218" s="76" t="e">
        <f>CONCATENATE(Table6[[#This Row],[HS6_COD]],Table6[[#This Row],[HS8]],Table6[[#This Row],[HS10]])</f>
        <v>#VALUE!</v>
      </c>
      <c r="J218" s="17" t="s">
        <v>553</v>
      </c>
      <c r="K218" s="17"/>
      <c r="L218" s="30">
        <f>'Customs raw'!F218</f>
        <v>0</v>
      </c>
      <c r="M218" s="33">
        <v>10</v>
      </c>
      <c r="N218" s="33">
        <v>12.5</v>
      </c>
      <c r="O218" s="33"/>
      <c r="P218" s="33"/>
      <c r="Q218" s="33">
        <v>10</v>
      </c>
      <c r="R218" s="50" t="e">
        <f>VLOOKUP(Table6[[#This Row],[HS Concatenate]],'Customs raw'!$A$11:$N$305,12,FALSE)</f>
        <v>#VALUE!</v>
      </c>
      <c r="S218" s="226">
        <f>'Customs raw'!L218</f>
        <v>0</v>
      </c>
      <c r="T218" s="214"/>
      <c r="U218" s="217">
        <f>'Customs raw'!M218</f>
        <v>0</v>
      </c>
      <c r="V218" s="214"/>
      <c r="W218" s="226" t="e">
        <f>Table6[[#This Row],[Quantity (kg)2]]/1000</f>
        <v>#VALUE!</v>
      </c>
    </row>
    <row r="219" spans="1:23" ht="14.25" x14ac:dyDescent="0.2">
      <c r="A219" s="212">
        <f>'Customs raw'!B219</f>
        <v>0</v>
      </c>
      <c r="B219" s="213">
        <f t="shared" si="5"/>
        <v>0</v>
      </c>
      <c r="C219" s="214" t="e">
        <f>VLOOKUP(B219,'HS Heading Index'!$A$7:$B$29,2,FALSE)</f>
        <v>#N/A</v>
      </c>
      <c r="D219" s="214" t="s">
        <v>241</v>
      </c>
      <c r="E219" s="212">
        <f>'Customs raw'!C219</f>
        <v>0</v>
      </c>
      <c r="F219" s="215">
        <f>'Customs raw'!E219</f>
        <v>0</v>
      </c>
      <c r="G219" s="76" t="s">
        <v>19</v>
      </c>
      <c r="H219" s="33" t="s">
        <v>190</v>
      </c>
      <c r="I219" s="76" t="e">
        <f>CONCATENATE(Table6[[#This Row],[HS6_COD]],Table6[[#This Row],[HS8]],Table6[[#This Row],[HS10]])</f>
        <v>#VALUE!</v>
      </c>
      <c r="J219" s="17" t="s">
        <v>553</v>
      </c>
      <c r="K219" s="17"/>
      <c r="L219" s="30">
        <f>'Customs raw'!F219</f>
        <v>0</v>
      </c>
      <c r="M219" s="33">
        <v>10</v>
      </c>
      <c r="N219" s="33">
        <v>12.5</v>
      </c>
      <c r="O219" s="33"/>
      <c r="P219" s="33"/>
      <c r="Q219" s="33">
        <v>10</v>
      </c>
      <c r="R219" s="50" t="e">
        <f>VLOOKUP(Table6[[#This Row],[HS Concatenate]],'Customs raw'!$A$11:$N$305,12,FALSE)</f>
        <v>#VALUE!</v>
      </c>
      <c r="S219" s="226">
        <f>'Customs raw'!L219</f>
        <v>0</v>
      </c>
      <c r="T219" s="214"/>
      <c r="U219" s="217">
        <f>'Customs raw'!M219</f>
        <v>0</v>
      </c>
      <c r="V219" s="214"/>
      <c r="W219" s="226" t="e">
        <f>Table6[[#This Row],[Quantity (kg)2]]/1000</f>
        <v>#VALUE!</v>
      </c>
    </row>
    <row r="220" spans="1:23" ht="14.25" x14ac:dyDescent="0.2">
      <c r="A220" s="212">
        <f>'Customs raw'!B220</f>
        <v>0</v>
      </c>
      <c r="B220" s="213">
        <f t="shared" si="5"/>
        <v>0</v>
      </c>
      <c r="C220" s="214" t="e">
        <f>VLOOKUP(B220,'HS Heading Index'!$A$7:$B$29,2,FALSE)</f>
        <v>#N/A</v>
      </c>
      <c r="D220" s="214" t="s">
        <v>241</v>
      </c>
      <c r="E220" s="212">
        <f>'Customs raw'!C220</f>
        <v>0</v>
      </c>
      <c r="F220" s="215">
        <f>'Customs raw'!E220</f>
        <v>0</v>
      </c>
      <c r="G220" s="76" t="s">
        <v>19</v>
      </c>
      <c r="H220" s="33" t="s">
        <v>190</v>
      </c>
      <c r="I220" s="76" t="e">
        <f>CONCATENATE(Table6[[#This Row],[HS6_COD]],Table6[[#This Row],[HS8]],Table6[[#This Row],[HS10]])</f>
        <v>#VALUE!</v>
      </c>
      <c r="J220" s="17" t="s">
        <v>553</v>
      </c>
      <c r="K220" s="17"/>
      <c r="L220" s="30">
        <f>'Customs raw'!F220</f>
        <v>0</v>
      </c>
      <c r="M220" s="33">
        <v>10</v>
      </c>
      <c r="N220" s="33">
        <v>12.5</v>
      </c>
      <c r="O220" s="33"/>
      <c r="P220" s="33"/>
      <c r="Q220" s="33">
        <v>10</v>
      </c>
      <c r="R220" s="50" t="e">
        <f>VLOOKUP(Table6[[#This Row],[HS Concatenate]],'Customs raw'!$A$11:$N$305,12,FALSE)</f>
        <v>#VALUE!</v>
      </c>
      <c r="S220" s="226">
        <f>'Customs raw'!L220</f>
        <v>0</v>
      </c>
      <c r="T220" s="214"/>
      <c r="U220" s="217">
        <f>'Customs raw'!M220</f>
        <v>0</v>
      </c>
      <c r="V220" s="214"/>
      <c r="W220" s="226" t="e">
        <f>Table6[[#This Row],[Quantity (kg)2]]/1000</f>
        <v>#VALUE!</v>
      </c>
    </row>
    <row r="221" spans="1:23" ht="14.25" x14ac:dyDescent="0.2">
      <c r="A221" s="212">
        <f>'Customs raw'!B221</f>
        <v>0</v>
      </c>
      <c r="B221" s="213">
        <f t="shared" si="5"/>
        <v>0</v>
      </c>
      <c r="C221" s="214" t="e">
        <f>VLOOKUP(B221,'HS Heading Index'!$A$7:$B$29,2,FALSE)</f>
        <v>#N/A</v>
      </c>
      <c r="D221" s="214" t="s">
        <v>241</v>
      </c>
      <c r="E221" s="212">
        <f>'Customs raw'!C221</f>
        <v>0</v>
      </c>
      <c r="F221" s="215">
        <f>'Customs raw'!E221</f>
        <v>0</v>
      </c>
      <c r="G221" s="76" t="s">
        <v>19</v>
      </c>
      <c r="H221" s="33" t="s">
        <v>190</v>
      </c>
      <c r="I221" s="76" t="e">
        <f>CONCATENATE(Table6[[#This Row],[HS6_COD]],Table6[[#This Row],[HS8]],Table6[[#This Row],[HS10]])</f>
        <v>#VALUE!</v>
      </c>
      <c r="J221" s="17" t="s">
        <v>553</v>
      </c>
      <c r="K221" s="17"/>
      <c r="L221" s="30">
        <f>'Customs raw'!F221</f>
        <v>0</v>
      </c>
      <c r="M221" s="33">
        <v>10</v>
      </c>
      <c r="N221" s="33">
        <v>12.5</v>
      </c>
      <c r="O221" s="33"/>
      <c r="P221" s="33"/>
      <c r="Q221" s="33">
        <v>10</v>
      </c>
      <c r="R221" s="50" t="e">
        <f>VLOOKUP(Table6[[#This Row],[HS Concatenate]],'Customs raw'!$A$11:$N$305,12,FALSE)</f>
        <v>#VALUE!</v>
      </c>
      <c r="S221" s="226">
        <f>'Customs raw'!L221</f>
        <v>0</v>
      </c>
      <c r="T221" s="214"/>
      <c r="U221" s="217">
        <f>'Customs raw'!M221</f>
        <v>0</v>
      </c>
      <c r="V221" s="214"/>
      <c r="W221" s="226" t="e">
        <f>Table6[[#This Row],[Quantity (kg)2]]/1000</f>
        <v>#VALUE!</v>
      </c>
    </row>
    <row r="222" spans="1:23" ht="14.25" x14ac:dyDescent="0.2">
      <c r="A222" s="212">
        <f>'Customs raw'!B222</f>
        <v>0</v>
      </c>
      <c r="B222" s="213">
        <f t="shared" si="5"/>
        <v>0</v>
      </c>
      <c r="C222" s="214" t="e">
        <f>VLOOKUP(B222,'HS Heading Index'!$A$7:$B$29,2,FALSE)</f>
        <v>#N/A</v>
      </c>
      <c r="D222" s="214" t="s">
        <v>241</v>
      </c>
      <c r="E222" s="212">
        <f>'Customs raw'!C222</f>
        <v>0</v>
      </c>
      <c r="F222" s="215">
        <f>'Customs raw'!E222</f>
        <v>0</v>
      </c>
      <c r="G222" s="76" t="s">
        <v>19</v>
      </c>
      <c r="H222" s="33" t="s">
        <v>190</v>
      </c>
      <c r="I222" s="76" t="e">
        <f>CONCATENATE(Table6[[#This Row],[HS6_COD]],Table6[[#This Row],[HS8]],Table6[[#This Row],[HS10]])</f>
        <v>#VALUE!</v>
      </c>
      <c r="J222" s="17" t="s">
        <v>553</v>
      </c>
      <c r="K222" s="17"/>
      <c r="L222" s="30">
        <f>'Customs raw'!F222</f>
        <v>0</v>
      </c>
      <c r="M222" s="33">
        <v>10</v>
      </c>
      <c r="N222" s="33">
        <v>12.5</v>
      </c>
      <c r="O222" s="33"/>
      <c r="P222" s="33"/>
      <c r="Q222" s="33">
        <v>10</v>
      </c>
      <c r="R222" s="50" t="e">
        <f>VLOOKUP(Table6[[#This Row],[HS Concatenate]],'Customs raw'!$A$11:$N$305,12,FALSE)</f>
        <v>#VALUE!</v>
      </c>
      <c r="S222" s="226">
        <f>'Customs raw'!L222</f>
        <v>0</v>
      </c>
      <c r="T222" s="214"/>
      <c r="U222" s="217">
        <f>'Customs raw'!M222</f>
        <v>0</v>
      </c>
      <c r="V222" s="214"/>
      <c r="W222" s="226" t="e">
        <f>Table6[[#This Row],[Quantity (kg)2]]/1000</f>
        <v>#VALUE!</v>
      </c>
    </row>
    <row r="223" spans="1:23" ht="14.25" x14ac:dyDescent="0.2">
      <c r="A223" s="212">
        <f>'Customs raw'!B223</f>
        <v>0</v>
      </c>
      <c r="B223" s="213">
        <f t="shared" si="5"/>
        <v>0</v>
      </c>
      <c r="C223" s="214" t="e">
        <f>VLOOKUP(B223,'HS Heading Index'!$A$7:$B$29,2,FALSE)</f>
        <v>#N/A</v>
      </c>
      <c r="D223" s="214" t="s">
        <v>241</v>
      </c>
      <c r="E223" s="212">
        <f>'Customs raw'!C223</f>
        <v>0</v>
      </c>
      <c r="F223" s="215">
        <f>'Customs raw'!E223</f>
        <v>0</v>
      </c>
      <c r="G223" s="76" t="s">
        <v>19</v>
      </c>
      <c r="H223" s="33" t="s">
        <v>190</v>
      </c>
      <c r="I223" s="76" t="e">
        <f>CONCATENATE(Table6[[#This Row],[HS6_COD]],Table6[[#This Row],[HS8]],Table6[[#This Row],[HS10]])</f>
        <v>#VALUE!</v>
      </c>
      <c r="J223" s="17" t="s">
        <v>553</v>
      </c>
      <c r="K223" s="17"/>
      <c r="L223" s="30">
        <f>'Customs raw'!F223</f>
        <v>0</v>
      </c>
      <c r="M223" s="33">
        <v>10</v>
      </c>
      <c r="N223" s="33">
        <v>12.5</v>
      </c>
      <c r="O223" s="33"/>
      <c r="P223" s="33"/>
      <c r="Q223" s="33">
        <v>10</v>
      </c>
      <c r="R223" s="50" t="e">
        <f>VLOOKUP(Table6[[#This Row],[HS Concatenate]],'Customs raw'!$A$11:$N$305,12,FALSE)</f>
        <v>#VALUE!</v>
      </c>
      <c r="S223" s="226">
        <f>'Customs raw'!L223</f>
        <v>0</v>
      </c>
      <c r="T223" s="214"/>
      <c r="U223" s="217">
        <f>'Customs raw'!M223</f>
        <v>0</v>
      </c>
      <c r="V223" s="214"/>
      <c r="W223" s="226" t="e">
        <f>Table6[[#This Row],[Quantity (kg)2]]/1000</f>
        <v>#VALUE!</v>
      </c>
    </row>
    <row r="224" spans="1:23" ht="14.25" x14ac:dyDescent="0.2">
      <c r="A224" s="212">
        <f>'Customs raw'!B224</f>
        <v>0</v>
      </c>
      <c r="B224" s="213">
        <f t="shared" si="5"/>
        <v>0</v>
      </c>
      <c r="C224" s="214" t="e">
        <f>VLOOKUP(B224,'HS Heading Index'!$A$7:$B$29,2,FALSE)</f>
        <v>#N/A</v>
      </c>
      <c r="D224" s="214" t="s">
        <v>241</v>
      </c>
      <c r="E224" s="212">
        <f>'Customs raw'!C224</f>
        <v>0</v>
      </c>
      <c r="F224" s="215">
        <f>'Customs raw'!E224</f>
        <v>0</v>
      </c>
      <c r="G224" s="76" t="s">
        <v>19</v>
      </c>
      <c r="H224" s="33" t="s">
        <v>190</v>
      </c>
      <c r="I224" s="76" t="e">
        <f>CONCATENATE(Table6[[#This Row],[HS6_COD]],Table6[[#This Row],[HS8]],Table6[[#This Row],[HS10]])</f>
        <v>#VALUE!</v>
      </c>
      <c r="J224" s="17" t="s">
        <v>553</v>
      </c>
      <c r="K224" s="17"/>
      <c r="L224" s="30">
        <f>'Customs raw'!F224</f>
        <v>0</v>
      </c>
      <c r="M224" s="33">
        <v>10</v>
      </c>
      <c r="N224" s="33">
        <v>12.5</v>
      </c>
      <c r="O224" s="33"/>
      <c r="P224" s="33"/>
      <c r="Q224" s="33">
        <v>10</v>
      </c>
      <c r="R224" s="50" t="e">
        <f>VLOOKUP(Table6[[#This Row],[HS Concatenate]],'Customs raw'!$A$11:$N$305,12,FALSE)</f>
        <v>#VALUE!</v>
      </c>
      <c r="S224" s="226">
        <f>'Customs raw'!L224</f>
        <v>0</v>
      </c>
      <c r="T224" s="214"/>
      <c r="U224" s="217">
        <f>'Customs raw'!M224</f>
        <v>0</v>
      </c>
      <c r="V224" s="214"/>
      <c r="W224" s="226" t="e">
        <f>Table6[[#This Row],[Quantity (kg)2]]/1000</f>
        <v>#VALUE!</v>
      </c>
    </row>
    <row r="225" spans="1:23" ht="14.25" x14ac:dyDescent="0.2">
      <c r="A225" s="212">
        <f>'Customs raw'!B225</f>
        <v>0</v>
      </c>
      <c r="B225" s="213">
        <f t="shared" si="5"/>
        <v>0</v>
      </c>
      <c r="C225" s="214" t="e">
        <f>VLOOKUP(B225,'HS Heading Index'!$A$7:$B$29,2,FALSE)</f>
        <v>#N/A</v>
      </c>
      <c r="D225" s="214" t="s">
        <v>241</v>
      </c>
      <c r="E225" s="212">
        <f>'Customs raw'!C225</f>
        <v>0</v>
      </c>
      <c r="F225" s="215">
        <f>'Customs raw'!E225</f>
        <v>0</v>
      </c>
      <c r="G225" s="76" t="s">
        <v>19</v>
      </c>
      <c r="H225" s="33" t="s">
        <v>190</v>
      </c>
      <c r="I225" s="76" t="e">
        <f>CONCATENATE(Table6[[#This Row],[HS6_COD]],Table6[[#This Row],[HS8]],Table6[[#This Row],[HS10]])</f>
        <v>#VALUE!</v>
      </c>
      <c r="J225" s="17" t="s">
        <v>553</v>
      </c>
      <c r="K225" s="17"/>
      <c r="L225" s="30">
        <f>'Customs raw'!F225</f>
        <v>0</v>
      </c>
      <c r="M225" s="33">
        <v>10</v>
      </c>
      <c r="N225" s="33">
        <v>12.5</v>
      </c>
      <c r="O225" s="33"/>
      <c r="P225" s="33"/>
      <c r="Q225" s="33">
        <v>10</v>
      </c>
      <c r="R225" s="50" t="e">
        <f>VLOOKUP(Table6[[#This Row],[HS Concatenate]],'Customs raw'!$A$11:$N$305,12,FALSE)</f>
        <v>#VALUE!</v>
      </c>
      <c r="S225" s="226">
        <f>'Customs raw'!L225</f>
        <v>0</v>
      </c>
      <c r="T225" s="214"/>
      <c r="U225" s="217">
        <f>'Customs raw'!M225</f>
        <v>0</v>
      </c>
      <c r="V225" s="214"/>
      <c r="W225" s="226" t="e">
        <f>Table6[[#This Row],[Quantity (kg)2]]/1000</f>
        <v>#VALUE!</v>
      </c>
    </row>
    <row r="226" spans="1:23" ht="14.25" x14ac:dyDescent="0.2">
      <c r="A226" s="212">
        <f>'Customs raw'!B226</f>
        <v>0</v>
      </c>
      <c r="B226" s="213">
        <f t="shared" si="5"/>
        <v>0</v>
      </c>
      <c r="C226" s="214" t="e">
        <f>VLOOKUP(B226,'HS Heading Index'!$A$7:$B$29,2,FALSE)</f>
        <v>#N/A</v>
      </c>
      <c r="D226" s="214" t="s">
        <v>241</v>
      </c>
      <c r="E226" s="212">
        <f>'Customs raw'!C226</f>
        <v>0</v>
      </c>
      <c r="F226" s="215">
        <f>'Customs raw'!E226</f>
        <v>0</v>
      </c>
      <c r="G226" s="76" t="s">
        <v>19</v>
      </c>
      <c r="H226" s="33" t="s">
        <v>190</v>
      </c>
      <c r="I226" s="76" t="e">
        <f>CONCATENATE(Table6[[#This Row],[HS6_COD]],Table6[[#This Row],[HS8]],Table6[[#This Row],[HS10]])</f>
        <v>#VALUE!</v>
      </c>
      <c r="J226" s="17" t="s">
        <v>553</v>
      </c>
      <c r="K226" s="17"/>
      <c r="L226" s="30">
        <f>'Customs raw'!F226</f>
        <v>0</v>
      </c>
      <c r="M226" s="33">
        <v>10</v>
      </c>
      <c r="N226" s="33">
        <v>12.5</v>
      </c>
      <c r="O226" s="33"/>
      <c r="P226" s="33"/>
      <c r="Q226" s="33">
        <v>10</v>
      </c>
      <c r="R226" s="50" t="e">
        <f>VLOOKUP(Table6[[#This Row],[HS Concatenate]],'Customs raw'!$A$11:$N$305,12,FALSE)</f>
        <v>#VALUE!</v>
      </c>
      <c r="S226" s="226">
        <f>'Customs raw'!L226</f>
        <v>0</v>
      </c>
      <c r="T226" s="214"/>
      <c r="U226" s="217">
        <f>'Customs raw'!M226</f>
        <v>0</v>
      </c>
      <c r="V226" s="214"/>
      <c r="W226" s="226" t="e">
        <f>Table6[[#This Row],[Quantity (kg)2]]/1000</f>
        <v>#VALUE!</v>
      </c>
    </row>
    <row r="227" spans="1:23" ht="14.25" x14ac:dyDescent="0.2">
      <c r="A227" s="212">
        <f>'Customs raw'!B227</f>
        <v>0</v>
      </c>
      <c r="B227" s="213">
        <f t="shared" si="5"/>
        <v>0</v>
      </c>
      <c r="C227" s="214" t="e">
        <f>VLOOKUP(B227,'HS Heading Index'!$A$7:$B$29,2,FALSE)</f>
        <v>#N/A</v>
      </c>
      <c r="D227" s="214" t="s">
        <v>241</v>
      </c>
      <c r="E227" s="212">
        <f>'Customs raw'!C227</f>
        <v>0</v>
      </c>
      <c r="F227" s="215">
        <f>'Customs raw'!E227</f>
        <v>0</v>
      </c>
      <c r="G227" s="76" t="s">
        <v>19</v>
      </c>
      <c r="H227" s="33" t="s">
        <v>190</v>
      </c>
      <c r="I227" s="76" t="e">
        <f>CONCATENATE(Table6[[#This Row],[HS6_COD]],Table6[[#This Row],[HS8]],Table6[[#This Row],[HS10]])</f>
        <v>#VALUE!</v>
      </c>
      <c r="J227" s="17" t="s">
        <v>553</v>
      </c>
      <c r="K227" s="17"/>
      <c r="L227" s="30">
        <f>'Customs raw'!F227</f>
        <v>0</v>
      </c>
      <c r="M227" s="33">
        <v>10</v>
      </c>
      <c r="N227" s="33">
        <v>12.5</v>
      </c>
      <c r="O227" s="33"/>
      <c r="P227" s="33"/>
      <c r="Q227" s="33">
        <v>10</v>
      </c>
      <c r="R227" s="50" t="e">
        <f>VLOOKUP(Table6[[#This Row],[HS Concatenate]],'Customs raw'!$A$11:$N$305,12,FALSE)</f>
        <v>#VALUE!</v>
      </c>
      <c r="S227" s="226">
        <f>'Customs raw'!L227</f>
        <v>0</v>
      </c>
      <c r="T227" s="214"/>
      <c r="U227" s="217">
        <f>'Customs raw'!M227</f>
        <v>0</v>
      </c>
      <c r="V227" s="214"/>
      <c r="W227" s="226" t="e">
        <f>Table6[[#This Row],[Quantity (kg)2]]/1000</f>
        <v>#VALUE!</v>
      </c>
    </row>
    <row r="228" spans="1:23" ht="14.25" x14ac:dyDescent="0.2">
      <c r="A228" s="212">
        <f>'Customs raw'!B228</f>
        <v>0</v>
      </c>
      <c r="B228" s="213">
        <f t="shared" si="5"/>
        <v>0</v>
      </c>
      <c r="C228" s="214" t="e">
        <f>VLOOKUP(B228,'HS Heading Index'!$A$7:$B$29,2,FALSE)</f>
        <v>#N/A</v>
      </c>
      <c r="D228" s="214" t="s">
        <v>241</v>
      </c>
      <c r="E228" s="212">
        <f>'Customs raw'!C228</f>
        <v>0</v>
      </c>
      <c r="F228" s="215">
        <f>'Customs raw'!E228</f>
        <v>0</v>
      </c>
      <c r="G228" s="76" t="s">
        <v>19</v>
      </c>
      <c r="H228" s="33" t="s">
        <v>190</v>
      </c>
      <c r="I228" s="76" t="e">
        <f>CONCATENATE(Table6[[#This Row],[HS6_COD]],Table6[[#This Row],[HS8]],Table6[[#This Row],[HS10]])</f>
        <v>#VALUE!</v>
      </c>
      <c r="J228" s="17" t="s">
        <v>553</v>
      </c>
      <c r="K228" s="17"/>
      <c r="L228" s="30">
        <f>'Customs raw'!F228</f>
        <v>0</v>
      </c>
      <c r="M228" s="33">
        <v>10</v>
      </c>
      <c r="N228" s="33">
        <v>12.5</v>
      </c>
      <c r="O228" s="33"/>
      <c r="P228" s="33"/>
      <c r="Q228" s="33">
        <v>10</v>
      </c>
      <c r="R228" s="50" t="e">
        <f>VLOOKUP(Table6[[#This Row],[HS Concatenate]],'Customs raw'!$A$11:$N$305,12,FALSE)</f>
        <v>#VALUE!</v>
      </c>
      <c r="S228" s="226">
        <f>'Customs raw'!L228</f>
        <v>0</v>
      </c>
      <c r="T228" s="214"/>
      <c r="U228" s="217">
        <f>'Customs raw'!M228</f>
        <v>0</v>
      </c>
      <c r="V228" s="214"/>
      <c r="W228" s="226" t="e">
        <f>Table6[[#This Row],[Quantity (kg)2]]/1000</f>
        <v>#VALUE!</v>
      </c>
    </row>
    <row r="229" spans="1:23" ht="14.25" x14ac:dyDescent="0.2">
      <c r="A229" s="212">
        <f>'Customs raw'!B229</f>
        <v>0</v>
      </c>
      <c r="B229" s="213">
        <f t="shared" si="5"/>
        <v>0</v>
      </c>
      <c r="C229" s="214" t="e">
        <f>VLOOKUP(B229,'HS Heading Index'!$A$7:$B$29,2,FALSE)</f>
        <v>#N/A</v>
      </c>
      <c r="D229" s="214" t="s">
        <v>241</v>
      </c>
      <c r="E229" s="212">
        <f>'Customs raw'!C229</f>
        <v>0</v>
      </c>
      <c r="F229" s="215">
        <f>'Customs raw'!E229</f>
        <v>0</v>
      </c>
      <c r="G229" s="76" t="s">
        <v>19</v>
      </c>
      <c r="H229" s="33" t="s">
        <v>190</v>
      </c>
      <c r="I229" s="76" t="e">
        <f>CONCATENATE(Table6[[#This Row],[HS6_COD]],Table6[[#This Row],[HS8]],Table6[[#This Row],[HS10]])</f>
        <v>#VALUE!</v>
      </c>
      <c r="J229" s="17" t="s">
        <v>553</v>
      </c>
      <c r="K229" s="17"/>
      <c r="L229" s="30">
        <f>'Customs raw'!F229</f>
        <v>0</v>
      </c>
      <c r="M229" s="33">
        <v>10</v>
      </c>
      <c r="N229" s="33">
        <v>12.5</v>
      </c>
      <c r="O229" s="33"/>
      <c r="P229" s="33"/>
      <c r="Q229" s="33">
        <v>10</v>
      </c>
      <c r="R229" s="50" t="e">
        <f>VLOOKUP(Table6[[#This Row],[HS Concatenate]],'Customs raw'!$A$11:$N$305,12,FALSE)</f>
        <v>#VALUE!</v>
      </c>
      <c r="S229" s="226">
        <f>'Customs raw'!L229</f>
        <v>0</v>
      </c>
      <c r="T229" s="214"/>
      <c r="U229" s="217">
        <f>'Customs raw'!M229</f>
        <v>0</v>
      </c>
      <c r="V229" s="214"/>
      <c r="W229" s="226" t="e">
        <f>Table6[[#This Row],[Quantity (kg)2]]/1000</f>
        <v>#VALUE!</v>
      </c>
    </row>
    <row r="230" spans="1:23" ht="14.25" x14ac:dyDescent="0.2">
      <c r="A230" s="212">
        <f>'Customs raw'!B230</f>
        <v>0</v>
      </c>
      <c r="B230" s="213">
        <f t="shared" si="5"/>
        <v>0</v>
      </c>
      <c r="C230" s="214" t="e">
        <f>VLOOKUP(B230,'HS Heading Index'!$A$7:$B$29,2,FALSE)</f>
        <v>#N/A</v>
      </c>
      <c r="D230" s="214" t="s">
        <v>241</v>
      </c>
      <c r="E230" s="212">
        <f>'Customs raw'!C230</f>
        <v>0</v>
      </c>
      <c r="F230" s="215">
        <f>'Customs raw'!E230</f>
        <v>0</v>
      </c>
      <c r="G230" s="76" t="s">
        <v>19</v>
      </c>
      <c r="H230" s="33" t="s">
        <v>190</v>
      </c>
      <c r="I230" s="76" t="e">
        <f>CONCATENATE(Table6[[#This Row],[HS6_COD]],Table6[[#This Row],[HS8]],Table6[[#This Row],[HS10]])</f>
        <v>#VALUE!</v>
      </c>
      <c r="J230" s="17" t="s">
        <v>553</v>
      </c>
      <c r="K230" s="17"/>
      <c r="L230" s="30">
        <f>'Customs raw'!F230</f>
        <v>0</v>
      </c>
      <c r="M230" s="33">
        <v>10</v>
      </c>
      <c r="N230" s="33">
        <v>12.5</v>
      </c>
      <c r="O230" s="33"/>
      <c r="P230" s="33"/>
      <c r="Q230" s="33">
        <v>10</v>
      </c>
      <c r="R230" s="50" t="e">
        <f>VLOOKUP(Table6[[#This Row],[HS Concatenate]],'Customs raw'!$A$11:$N$305,12,FALSE)</f>
        <v>#VALUE!</v>
      </c>
      <c r="S230" s="226">
        <f>'Customs raw'!L230</f>
        <v>0</v>
      </c>
      <c r="T230" s="214"/>
      <c r="U230" s="217">
        <f>'Customs raw'!M230</f>
        <v>0</v>
      </c>
      <c r="V230" s="214"/>
      <c r="W230" s="226" t="e">
        <f>Table6[[#This Row],[Quantity (kg)2]]/1000</f>
        <v>#VALUE!</v>
      </c>
    </row>
    <row r="231" spans="1:23" ht="14.25" x14ac:dyDescent="0.2">
      <c r="A231" s="212">
        <f>'Customs raw'!B231</f>
        <v>0</v>
      </c>
      <c r="B231" s="213">
        <f t="shared" si="5"/>
        <v>0</v>
      </c>
      <c r="C231" s="214" t="e">
        <f>VLOOKUP(B231,'HS Heading Index'!$A$7:$B$29,2,FALSE)</f>
        <v>#N/A</v>
      </c>
      <c r="D231" s="214" t="s">
        <v>241</v>
      </c>
      <c r="E231" s="212">
        <f>'Customs raw'!C231</f>
        <v>0</v>
      </c>
      <c r="F231" s="215">
        <f>'Customs raw'!E231</f>
        <v>0</v>
      </c>
      <c r="G231" s="76" t="s">
        <v>19</v>
      </c>
      <c r="H231" s="33" t="s">
        <v>190</v>
      </c>
      <c r="I231" s="76" t="e">
        <f>CONCATENATE(Table6[[#This Row],[HS6_COD]],Table6[[#This Row],[HS8]],Table6[[#This Row],[HS10]])</f>
        <v>#VALUE!</v>
      </c>
      <c r="J231" s="17" t="s">
        <v>553</v>
      </c>
      <c r="K231" s="17"/>
      <c r="L231" s="30">
        <f>'Customs raw'!F231</f>
        <v>0</v>
      </c>
      <c r="M231" s="33">
        <v>10</v>
      </c>
      <c r="N231" s="33">
        <v>12.5</v>
      </c>
      <c r="O231" s="33"/>
      <c r="P231" s="33"/>
      <c r="Q231" s="33">
        <v>10</v>
      </c>
      <c r="R231" s="50" t="e">
        <f>VLOOKUP(Table6[[#This Row],[HS Concatenate]],'Customs raw'!$A$11:$N$305,12,FALSE)</f>
        <v>#VALUE!</v>
      </c>
      <c r="S231" s="226">
        <f>'Customs raw'!L231</f>
        <v>0</v>
      </c>
      <c r="T231" s="214"/>
      <c r="U231" s="217">
        <f>'Customs raw'!M231</f>
        <v>0</v>
      </c>
      <c r="V231" s="214"/>
      <c r="W231" s="226" t="e">
        <f>Table6[[#This Row],[Quantity (kg)2]]/1000</f>
        <v>#VALUE!</v>
      </c>
    </row>
    <row r="232" spans="1:23" ht="14.25" x14ac:dyDescent="0.2">
      <c r="A232" s="212">
        <f>'Customs raw'!B232</f>
        <v>0</v>
      </c>
      <c r="B232" s="213">
        <f t="shared" si="5"/>
        <v>0</v>
      </c>
      <c r="C232" s="214" t="e">
        <f>VLOOKUP(B232,'HS Heading Index'!$A$7:$B$29,2,FALSE)</f>
        <v>#N/A</v>
      </c>
      <c r="D232" s="214" t="s">
        <v>241</v>
      </c>
      <c r="E232" s="212">
        <f>'Customs raw'!C232</f>
        <v>0</v>
      </c>
      <c r="F232" s="215">
        <f>'Customs raw'!E232</f>
        <v>0</v>
      </c>
      <c r="G232" s="76" t="s">
        <v>19</v>
      </c>
      <c r="H232" s="33" t="s">
        <v>190</v>
      </c>
      <c r="I232" s="76" t="e">
        <f>CONCATENATE(Table6[[#This Row],[HS6_COD]],Table6[[#This Row],[HS8]],Table6[[#This Row],[HS10]])</f>
        <v>#VALUE!</v>
      </c>
      <c r="J232" s="17" t="s">
        <v>553</v>
      </c>
      <c r="K232" s="17"/>
      <c r="L232" s="30">
        <f>'Customs raw'!F232</f>
        <v>0</v>
      </c>
      <c r="M232" s="33">
        <v>10</v>
      </c>
      <c r="N232" s="33">
        <v>12.5</v>
      </c>
      <c r="O232" s="33"/>
      <c r="P232" s="33"/>
      <c r="Q232" s="33">
        <v>10</v>
      </c>
      <c r="R232" s="50" t="e">
        <f>VLOOKUP(Table6[[#This Row],[HS Concatenate]],'Customs raw'!$A$11:$N$305,12,FALSE)</f>
        <v>#VALUE!</v>
      </c>
      <c r="S232" s="226">
        <f>'Customs raw'!L232</f>
        <v>0</v>
      </c>
      <c r="T232" s="214"/>
      <c r="U232" s="217">
        <f>'Customs raw'!M232</f>
        <v>0</v>
      </c>
      <c r="V232" s="214"/>
      <c r="W232" s="226" t="e">
        <f>Table6[[#This Row],[Quantity (kg)2]]/1000</f>
        <v>#VALUE!</v>
      </c>
    </row>
    <row r="233" spans="1:23" ht="14.25" x14ac:dyDescent="0.2">
      <c r="A233" s="212">
        <f>'Customs raw'!B233</f>
        <v>0</v>
      </c>
      <c r="B233" s="213">
        <f t="shared" si="5"/>
        <v>0</v>
      </c>
      <c r="C233" s="214" t="e">
        <f>VLOOKUP(B233,'HS Heading Index'!$A$7:$B$29,2,FALSE)</f>
        <v>#N/A</v>
      </c>
      <c r="D233" s="214" t="s">
        <v>241</v>
      </c>
      <c r="E233" s="212">
        <f>'Customs raw'!C233</f>
        <v>0</v>
      </c>
      <c r="F233" s="215">
        <f>'Customs raw'!E233</f>
        <v>0</v>
      </c>
      <c r="G233" s="76" t="s">
        <v>19</v>
      </c>
      <c r="H233" s="33" t="s">
        <v>190</v>
      </c>
      <c r="I233" s="76" t="e">
        <f>CONCATENATE(Table6[[#This Row],[HS6_COD]],Table6[[#This Row],[HS8]],Table6[[#This Row],[HS10]])</f>
        <v>#VALUE!</v>
      </c>
      <c r="J233" s="17" t="s">
        <v>553</v>
      </c>
      <c r="K233" s="17"/>
      <c r="L233" s="30">
        <f>'Customs raw'!F233</f>
        <v>0</v>
      </c>
      <c r="M233" s="33">
        <v>10</v>
      </c>
      <c r="N233" s="33">
        <v>12.5</v>
      </c>
      <c r="O233" s="33"/>
      <c r="P233" s="33"/>
      <c r="Q233" s="33">
        <v>10</v>
      </c>
      <c r="R233" s="50" t="e">
        <f>VLOOKUP(Table6[[#This Row],[HS Concatenate]],'Customs raw'!$A$11:$N$305,12,FALSE)</f>
        <v>#VALUE!</v>
      </c>
      <c r="S233" s="226">
        <f>'Customs raw'!L233</f>
        <v>0</v>
      </c>
      <c r="T233" s="214"/>
      <c r="U233" s="217">
        <f>'Customs raw'!M233</f>
        <v>0</v>
      </c>
      <c r="V233" s="214"/>
      <c r="W233" s="226" t="e">
        <f>Table6[[#This Row],[Quantity (kg)2]]/1000</f>
        <v>#VALUE!</v>
      </c>
    </row>
    <row r="234" spans="1:23" ht="14.25" x14ac:dyDescent="0.2">
      <c r="A234" s="212">
        <f>'Customs raw'!B234</f>
        <v>0</v>
      </c>
      <c r="B234" s="213">
        <f t="shared" si="5"/>
        <v>0</v>
      </c>
      <c r="C234" s="214" t="e">
        <f>VLOOKUP(B234,'HS Heading Index'!$A$7:$B$29,2,FALSE)</f>
        <v>#N/A</v>
      </c>
      <c r="D234" s="214" t="s">
        <v>241</v>
      </c>
      <c r="E234" s="212">
        <f>'Customs raw'!C234</f>
        <v>0</v>
      </c>
      <c r="F234" s="215">
        <f>'Customs raw'!E234</f>
        <v>0</v>
      </c>
      <c r="G234" s="76" t="s">
        <v>19</v>
      </c>
      <c r="H234" s="33" t="s">
        <v>190</v>
      </c>
      <c r="I234" s="76" t="e">
        <f>CONCATENATE(Table6[[#This Row],[HS6_COD]],Table6[[#This Row],[HS8]],Table6[[#This Row],[HS10]])</f>
        <v>#VALUE!</v>
      </c>
      <c r="J234" s="17" t="s">
        <v>553</v>
      </c>
      <c r="K234" s="17"/>
      <c r="L234" s="30">
        <f>'Customs raw'!F234</f>
        <v>0</v>
      </c>
      <c r="M234" s="33">
        <v>10</v>
      </c>
      <c r="N234" s="33">
        <v>12.5</v>
      </c>
      <c r="O234" s="33"/>
      <c r="P234" s="33"/>
      <c r="Q234" s="33">
        <v>10</v>
      </c>
      <c r="R234" s="50" t="e">
        <f>VLOOKUP(Table6[[#This Row],[HS Concatenate]],'Customs raw'!$A$11:$N$305,12,FALSE)</f>
        <v>#VALUE!</v>
      </c>
      <c r="S234" s="226">
        <f>'Customs raw'!L234</f>
        <v>0</v>
      </c>
      <c r="T234" s="214"/>
      <c r="U234" s="217">
        <f>'Customs raw'!M234</f>
        <v>0</v>
      </c>
      <c r="V234" s="214"/>
      <c r="W234" s="226" t="e">
        <f>Table6[[#This Row],[Quantity (kg)2]]/1000</f>
        <v>#VALUE!</v>
      </c>
    </row>
    <row r="235" spans="1:23" ht="14.25" x14ac:dyDescent="0.2">
      <c r="A235" s="212">
        <f>'Customs raw'!B235</f>
        <v>0</v>
      </c>
      <c r="B235" s="213">
        <f t="shared" si="5"/>
        <v>0</v>
      </c>
      <c r="C235" s="214" t="e">
        <f>VLOOKUP(B235,'HS Heading Index'!$A$7:$B$29,2,FALSE)</f>
        <v>#N/A</v>
      </c>
      <c r="D235" s="214" t="s">
        <v>241</v>
      </c>
      <c r="E235" s="212">
        <f>'Customs raw'!C235</f>
        <v>0</v>
      </c>
      <c r="F235" s="215">
        <f>'Customs raw'!E235</f>
        <v>0</v>
      </c>
      <c r="G235" s="76" t="s">
        <v>19</v>
      </c>
      <c r="H235" s="33" t="s">
        <v>190</v>
      </c>
      <c r="I235" s="76" t="e">
        <f>CONCATENATE(Table6[[#This Row],[HS6_COD]],Table6[[#This Row],[HS8]],Table6[[#This Row],[HS10]])</f>
        <v>#VALUE!</v>
      </c>
      <c r="J235" s="17" t="s">
        <v>553</v>
      </c>
      <c r="K235" s="17"/>
      <c r="L235" s="30">
        <f>'Customs raw'!F235</f>
        <v>0</v>
      </c>
      <c r="M235" s="33">
        <v>10</v>
      </c>
      <c r="N235" s="33">
        <v>12.5</v>
      </c>
      <c r="O235" s="33"/>
      <c r="P235" s="33"/>
      <c r="Q235" s="33">
        <v>10</v>
      </c>
      <c r="R235" s="50" t="e">
        <f>VLOOKUP(Table6[[#This Row],[HS Concatenate]],'Customs raw'!$A$11:$N$305,12,FALSE)</f>
        <v>#VALUE!</v>
      </c>
      <c r="S235" s="226">
        <f>'Customs raw'!L235</f>
        <v>0</v>
      </c>
      <c r="T235" s="214"/>
      <c r="U235" s="217">
        <f>'Customs raw'!M235</f>
        <v>0</v>
      </c>
      <c r="V235" s="214"/>
      <c r="W235" s="226" t="e">
        <f>Table6[[#This Row],[Quantity (kg)2]]/1000</f>
        <v>#VALUE!</v>
      </c>
    </row>
    <row r="236" spans="1:23" ht="14.25" x14ac:dyDescent="0.2">
      <c r="A236" s="212">
        <f>'Customs raw'!B236</f>
        <v>0</v>
      </c>
      <c r="B236" s="213">
        <f t="shared" si="5"/>
        <v>0</v>
      </c>
      <c r="C236" s="214" t="e">
        <f>VLOOKUP(B236,'HS Heading Index'!$A$7:$B$29,2,FALSE)</f>
        <v>#N/A</v>
      </c>
      <c r="D236" s="214" t="s">
        <v>241</v>
      </c>
      <c r="E236" s="212">
        <f>'Customs raw'!C236</f>
        <v>0</v>
      </c>
      <c r="F236" s="215">
        <f>'Customs raw'!E236</f>
        <v>0</v>
      </c>
      <c r="G236" s="76" t="s">
        <v>19</v>
      </c>
      <c r="H236" s="33" t="s">
        <v>190</v>
      </c>
      <c r="I236" s="76" t="e">
        <f>CONCATENATE(Table6[[#This Row],[HS6_COD]],Table6[[#This Row],[HS8]],Table6[[#This Row],[HS10]])</f>
        <v>#VALUE!</v>
      </c>
      <c r="J236" s="17" t="s">
        <v>553</v>
      </c>
      <c r="K236" s="17"/>
      <c r="L236" s="30">
        <f>'Customs raw'!F236</f>
        <v>0</v>
      </c>
      <c r="M236" s="33">
        <v>10</v>
      </c>
      <c r="N236" s="33">
        <v>12.5</v>
      </c>
      <c r="O236" s="33"/>
      <c r="P236" s="33"/>
      <c r="Q236" s="33">
        <v>10</v>
      </c>
      <c r="R236" s="50" t="e">
        <f>VLOOKUP(Table6[[#This Row],[HS Concatenate]],'Customs raw'!$A$11:$N$305,12,FALSE)</f>
        <v>#VALUE!</v>
      </c>
      <c r="S236" s="226">
        <f>'Customs raw'!L236</f>
        <v>0</v>
      </c>
      <c r="T236" s="214"/>
      <c r="U236" s="217">
        <f>'Customs raw'!M236</f>
        <v>0</v>
      </c>
      <c r="V236" s="214"/>
      <c r="W236" s="226" t="e">
        <f>Table6[[#This Row],[Quantity (kg)2]]/1000</f>
        <v>#VALUE!</v>
      </c>
    </row>
    <row r="237" spans="1:23" ht="14.25" x14ac:dyDescent="0.2">
      <c r="A237" s="212">
        <f>'Customs raw'!B237</f>
        <v>0</v>
      </c>
      <c r="B237" s="213">
        <f t="shared" si="5"/>
        <v>0</v>
      </c>
      <c r="C237" s="214" t="e">
        <f>VLOOKUP(B237,'HS Heading Index'!$A$7:$B$29,2,FALSE)</f>
        <v>#N/A</v>
      </c>
      <c r="D237" s="214" t="s">
        <v>241</v>
      </c>
      <c r="E237" s="212">
        <f>'Customs raw'!C237</f>
        <v>0</v>
      </c>
      <c r="F237" s="215">
        <f>'Customs raw'!E237</f>
        <v>0</v>
      </c>
      <c r="G237" s="76" t="s">
        <v>19</v>
      </c>
      <c r="H237" s="33" t="s">
        <v>190</v>
      </c>
      <c r="I237" s="76" t="e">
        <f>CONCATENATE(Table6[[#This Row],[HS6_COD]],Table6[[#This Row],[HS8]],Table6[[#This Row],[HS10]])</f>
        <v>#VALUE!</v>
      </c>
      <c r="J237" s="17" t="s">
        <v>553</v>
      </c>
      <c r="K237" s="17"/>
      <c r="L237" s="30">
        <f>'Customs raw'!F237</f>
        <v>0</v>
      </c>
      <c r="M237" s="33">
        <v>10</v>
      </c>
      <c r="N237" s="33">
        <v>12.5</v>
      </c>
      <c r="O237" s="33"/>
      <c r="P237" s="33"/>
      <c r="Q237" s="33">
        <v>10</v>
      </c>
      <c r="R237" s="50" t="e">
        <f>VLOOKUP(Table6[[#This Row],[HS Concatenate]],'Customs raw'!$A$11:$N$305,12,FALSE)</f>
        <v>#VALUE!</v>
      </c>
      <c r="S237" s="226">
        <f>'Customs raw'!L237</f>
        <v>0</v>
      </c>
      <c r="T237" s="214"/>
      <c r="U237" s="217">
        <f>'Customs raw'!M237</f>
        <v>0</v>
      </c>
      <c r="V237" s="214"/>
      <c r="W237" s="226" t="e">
        <f>Table6[[#This Row],[Quantity (kg)2]]/1000</f>
        <v>#VALUE!</v>
      </c>
    </row>
    <row r="238" spans="1:23" ht="14.25" x14ac:dyDescent="0.2">
      <c r="A238" s="212">
        <f>'Customs raw'!B238</f>
        <v>0</v>
      </c>
      <c r="B238" s="213">
        <f t="shared" si="5"/>
        <v>0</v>
      </c>
      <c r="C238" s="214" t="e">
        <f>VLOOKUP(B238,'HS Heading Index'!$A$7:$B$29,2,FALSE)</f>
        <v>#N/A</v>
      </c>
      <c r="D238" s="214" t="s">
        <v>241</v>
      </c>
      <c r="E238" s="212">
        <f>'Customs raw'!C238</f>
        <v>0</v>
      </c>
      <c r="F238" s="215">
        <f>'Customs raw'!E238</f>
        <v>0</v>
      </c>
      <c r="G238" s="76" t="s">
        <v>19</v>
      </c>
      <c r="H238" s="33" t="s">
        <v>190</v>
      </c>
      <c r="I238" s="76" t="e">
        <f>CONCATENATE(Table6[[#This Row],[HS6_COD]],Table6[[#This Row],[HS8]],Table6[[#This Row],[HS10]])</f>
        <v>#VALUE!</v>
      </c>
      <c r="J238" s="17" t="s">
        <v>553</v>
      </c>
      <c r="K238" s="17"/>
      <c r="L238" s="30">
        <f>'Customs raw'!F238</f>
        <v>0</v>
      </c>
      <c r="M238" s="33">
        <v>10</v>
      </c>
      <c r="N238" s="33">
        <v>12.5</v>
      </c>
      <c r="O238" s="33"/>
      <c r="P238" s="33"/>
      <c r="Q238" s="33">
        <v>10</v>
      </c>
      <c r="R238" s="50" t="e">
        <f>VLOOKUP(Table6[[#This Row],[HS Concatenate]],'Customs raw'!$A$11:$N$305,12,FALSE)</f>
        <v>#VALUE!</v>
      </c>
      <c r="S238" s="226">
        <f>'Customs raw'!L238</f>
        <v>0</v>
      </c>
      <c r="T238" s="214"/>
      <c r="U238" s="217">
        <f>'Customs raw'!M238</f>
        <v>0</v>
      </c>
      <c r="V238" s="214"/>
      <c r="W238" s="226" t="e">
        <f>Table6[[#This Row],[Quantity (kg)2]]/1000</f>
        <v>#VALUE!</v>
      </c>
    </row>
    <row r="239" spans="1:23" ht="14.25" x14ac:dyDescent="0.2">
      <c r="A239" s="212">
        <f>'Customs raw'!B239</f>
        <v>0</v>
      </c>
      <c r="B239" s="213">
        <f t="shared" si="5"/>
        <v>0</v>
      </c>
      <c r="C239" s="214" t="e">
        <f>VLOOKUP(B239,'HS Heading Index'!$A$7:$B$29,2,FALSE)</f>
        <v>#N/A</v>
      </c>
      <c r="D239" s="214" t="s">
        <v>241</v>
      </c>
      <c r="E239" s="212">
        <f>'Customs raw'!C239</f>
        <v>0</v>
      </c>
      <c r="F239" s="215">
        <f>'Customs raw'!E239</f>
        <v>0</v>
      </c>
      <c r="G239" s="76" t="s">
        <v>19</v>
      </c>
      <c r="H239" s="33" t="s">
        <v>190</v>
      </c>
      <c r="I239" s="76" t="e">
        <f>CONCATENATE(Table6[[#This Row],[HS6_COD]],Table6[[#This Row],[HS8]],Table6[[#This Row],[HS10]])</f>
        <v>#VALUE!</v>
      </c>
      <c r="J239" s="17" t="s">
        <v>553</v>
      </c>
      <c r="K239" s="17"/>
      <c r="L239" s="30">
        <f>'Customs raw'!F239</f>
        <v>0</v>
      </c>
      <c r="M239" s="33">
        <v>10</v>
      </c>
      <c r="N239" s="33">
        <v>12.5</v>
      </c>
      <c r="O239" s="33"/>
      <c r="P239" s="33"/>
      <c r="Q239" s="33">
        <v>10</v>
      </c>
      <c r="R239" s="50" t="e">
        <f>VLOOKUP(Table6[[#This Row],[HS Concatenate]],'Customs raw'!$A$11:$N$305,12,FALSE)</f>
        <v>#VALUE!</v>
      </c>
      <c r="S239" s="226">
        <f>'Customs raw'!L239</f>
        <v>0</v>
      </c>
      <c r="T239" s="214"/>
      <c r="U239" s="217">
        <f>'Customs raw'!M239</f>
        <v>0</v>
      </c>
      <c r="V239" s="214"/>
      <c r="W239" s="226" t="e">
        <f>Table6[[#This Row],[Quantity (kg)2]]/1000</f>
        <v>#VALUE!</v>
      </c>
    </row>
    <row r="240" spans="1:23" ht="14.25" x14ac:dyDescent="0.2">
      <c r="A240" s="212">
        <f>'Customs raw'!B240</f>
        <v>0</v>
      </c>
      <c r="B240" s="213">
        <f t="shared" si="5"/>
        <v>0</v>
      </c>
      <c r="C240" s="214" t="e">
        <f>VLOOKUP(B240,'HS Heading Index'!$A$7:$B$29,2,FALSE)</f>
        <v>#N/A</v>
      </c>
      <c r="D240" s="214" t="s">
        <v>241</v>
      </c>
      <c r="E240" s="212">
        <f>'Customs raw'!C240</f>
        <v>0</v>
      </c>
      <c r="F240" s="215">
        <f>'Customs raw'!E240</f>
        <v>0</v>
      </c>
      <c r="G240" s="76" t="s">
        <v>19</v>
      </c>
      <c r="H240" s="33" t="s">
        <v>190</v>
      </c>
      <c r="I240" s="76" t="e">
        <f>CONCATENATE(Table6[[#This Row],[HS6_COD]],Table6[[#This Row],[HS8]],Table6[[#This Row],[HS10]])</f>
        <v>#VALUE!</v>
      </c>
      <c r="J240" s="17" t="s">
        <v>553</v>
      </c>
      <c r="K240" s="17"/>
      <c r="L240" s="30">
        <f>'Customs raw'!F240</f>
        <v>0</v>
      </c>
      <c r="M240" s="33">
        <v>10</v>
      </c>
      <c r="N240" s="33">
        <v>12.5</v>
      </c>
      <c r="O240" s="33"/>
      <c r="P240" s="33"/>
      <c r="Q240" s="33">
        <v>10</v>
      </c>
      <c r="R240" s="50" t="e">
        <f>VLOOKUP(Table6[[#This Row],[HS Concatenate]],'Customs raw'!$A$11:$N$305,12,FALSE)</f>
        <v>#VALUE!</v>
      </c>
      <c r="S240" s="226">
        <f>'Customs raw'!L240</f>
        <v>0</v>
      </c>
      <c r="T240" s="214"/>
      <c r="U240" s="217">
        <f>'Customs raw'!M240</f>
        <v>0</v>
      </c>
      <c r="V240" s="214"/>
      <c r="W240" s="226" t="e">
        <f>Table6[[#This Row],[Quantity (kg)2]]/1000</f>
        <v>#VALUE!</v>
      </c>
    </row>
    <row r="241" spans="1:23" ht="14.25" x14ac:dyDescent="0.2">
      <c r="A241" s="212">
        <f>'Customs raw'!B241</f>
        <v>0</v>
      </c>
      <c r="B241" s="213">
        <f t="shared" si="5"/>
        <v>0</v>
      </c>
      <c r="C241" s="214" t="e">
        <f>VLOOKUP(B241,'HS Heading Index'!$A$7:$B$29,2,FALSE)</f>
        <v>#N/A</v>
      </c>
      <c r="D241" s="214" t="s">
        <v>241</v>
      </c>
      <c r="E241" s="212">
        <f>'Customs raw'!C241</f>
        <v>0</v>
      </c>
      <c r="F241" s="215">
        <f>'Customs raw'!E241</f>
        <v>0</v>
      </c>
      <c r="G241" s="76" t="s">
        <v>19</v>
      </c>
      <c r="H241" s="33" t="s">
        <v>190</v>
      </c>
      <c r="I241" s="76" t="e">
        <f>CONCATENATE(Table6[[#This Row],[HS6_COD]],Table6[[#This Row],[HS8]],Table6[[#This Row],[HS10]])</f>
        <v>#VALUE!</v>
      </c>
      <c r="J241" s="17" t="s">
        <v>553</v>
      </c>
      <c r="K241" s="17"/>
      <c r="L241" s="30">
        <f>'Customs raw'!F241</f>
        <v>0</v>
      </c>
      <c r="M241" s="33">
        <v>10</v>
      </c>
      <c r="N241" s="33">
        <v>12.5</v>
      </c>
      <c r="O241" s="33"/>
      <c r="P241" s="33"/>
      <c r="Q241" s="33">
        <v>10</v>
      </c>
      <c r="R241" s="50" t="e">
        <f>VLOOKUP(Table6[[#This Row],[HS Concatenate]],'Customs raw'!$A$11:$N$305,12,FALSE)</f>
        <v>#VALUE!</v>
      </c>
      <c r="S241" s="226">
        <f>'Customs raw'!L241</f>
        <v>0</v>
      </c>
      <c r="T241" s="214"/>
      <c r="U241" s="217">
        <f>'Customs raw'!M241</f>
        <v>0</v>
      </c>
      <c r="V241" s="214"/>
      <c r="W241" s="226" t="e">
        <f>Table6[[#This Row],[Quantity (kg)2]]/1000</f>
        <v>#VALUE!</v>
      </c>
    </row>
    <row r="242" spans="1:23" ht="14.25" x14ac:dyDescent="0.2">
      <c r="A242" s="212">
        <f>'Customs raw'!B242</f>
        <v>0</v>
      </c>
      <c r="B242" s="213">
        <f t="shared" si="5"/>
        <v>0</v>
      </c>
      <c r="C242" s="214" t="e">
        <f>VLOOKUP(B242,'HS Heading Index'!$A$7:$B$29,2,FALSE)</f>
        <v>#N/A</v>
      </c>
      <c r="D242" s="214" t="s">
        <v>241</v>
      </c>
      <c r="E242" s="212">
        <f>'Customs raw'!C242</f>
        <v>0</v>
      </c>
      <c r="F242" s="215">
        <f>'Customs raw'!E242</f>
        <v>0</v>
      </c>
      <c r="G242" s="76" t="s">
        <v>19</v>
      </c>
      <c r="H242" s="33" t="s">
        <v>190</v>
      </c>
      <c r="I242" s="76" t="e">
        <f>CONCATENATE(Table6[[#This Row],[HS6_COD]],Table6[[#This Row],[HS8]],Table6[[#This Row],[HS10]])</f>
        <v>#VALUE!</v>
      </c>
      <c r="J242" s="17" t="s">
        <v>553</v>
      </c>
      <c r="K242" s="17"/>
      <c r="L242" s="30">
        <f>'Customs raw'!F242</f>
        <v>0</v>
      </c>
      <c r="M242" s="33">
        <v>10</v>
      </c>
      <c r="N242" s="33">
        <v>12.5</v>
      </c>
      <c r="O242" s="33"/>
      <c r="P242" s="33"/>
      <c r="Q242" s="33">
        <v>10</v>
      </c>
      <c r="R242" s="50" t="e">
        <f>VLOOKUP(Table6[[#This Row],[HS Concatenate]],'Customs raw'!$A$11:$N$305,12,FALSE)</f>
        <v>#VALUE!</v>
      </c>
      <c r="S242" s="226">
        <f>'Customs raw'!L242</f>
        <v>0</v>
      </c>
      <c r="T242" s="214"/>
      <c r="U242" s="217">
        <f>'Customs raw'!M242</f>
        <v>0</v>
      </c>
      <c r="V242" s="214"/>
      <c r="W242" s="226" t="e">
        <f>Table6[[#This Row],[Quantity (kg)2]]/1000</f>
        <v>#VALUE!</v>
      </c>
    </row>
    <row r="243" spans="1:23" ht="14.25" x14ac:dyDescent="0.2">
      <c r="A243" s="212">
        <f>'Customs raw'!B243</f>
        <v>0</v>
      </c>
      <c r="B243" s="213">
        <f t="shared" si="5"/>
        <v>0</v>
      </c>
      <c r="C243" s="214" t="e">
        <f>VLOOKUP(B243,'HS Heading Index'!$A$7:$B$29,2,FALSE)</f>
        <v>#N/A</v>
      </c>
      <c r="D243" s="214" t="s">
        <v>241</v>
      </c>
      <c r="E243" s="212">
        <f>'Customs raw'!C243</f>
        <v>0</v>
      </c>
      <c r="F243" s="215">
        <f>'Customs raw'!E243</f>
        <v>0</v>
      </c>
      <c r="G243" s="76" t="s">
        <v>19</v>
      </c>
      <c r="H243" s="33" t="s">
        <v>190</v>
      </c>
      <c r="I243" s="76" t="e">
        <f>CONCATENATE(Table6[[#This Row],[HS6_COD]],Table6[[#This Row],[HS8]],Table6[[#This Row],[HS10]])</f>
        <v>#VALUE!</v>
      </c>
      <c r="J243" s="17" t="s">
        <v>553</v>
      </c>
      <c r="K243" s="17"/>
      <c r="L243" s="30">
        <f>'Customs raw'!F243</f>
        <v>0</v>
      </c>
      <c r="M243" s="33">
        <v>10</v>
      </c>
      <c r="N243" s="33">
        <v>12.5</v>
      </c>
      <c r="O243" s="33"/>
      <c r="P243" s="33"/>
      <c r="Q243" s="33">
        <v>10</v>
      </c>
      <c r="R243" s="50" t="e">
        <f>VLOOKUP(Table6[[#This Row],[HS Concatenate]],'Customs raw'!$A$11:$N$305,12,FALSE)</f>
        <v>#VALUE!</v>
      </c>
      <c r="S243" s="226">
        <f>'Customs raw'!L243</f>
        <v>0</v>
      </c>
      <c r="T243" s="214"/>
      <c r="U243" s="217">
        <f>'Customs raw'!M243</f>
        <v>0</v>
      </c>
      <c r="V243" s="214"/>
      <c r="W243" s="226" t="e">
        <f>Table6[[#This Row],[Quantity (kg)2]]/1000</f>
        <v>#VALUE!</v>
      </c>
    </row>
    <row r="244" spans="1:23" ht="14.25" x14ac:dyDescent="0.2">
      <c r="A244" s="212">
        <f>'Customs raw'!B244</f>
        <v>0</v>
      </c>
      <c r="B244" s="213">
        <f t="shared" si="5"/>
        <v>0</v>
      </c>
      <c r="C244" s="214" t="e">
        <f>VLOOKUP(B244,'HS Heading Index'!$A$7:$B$29,2,FALSE)</f>
        <v>#N/A</v>
      </c>
      <c r="D244" s="214" t="s">
        <v>241</v>
      </c>
      <c r="E244" s="212">
        <f>'Customs raw'!C244</f>
        <v>0</v>
      </c>
      <c r="F244" s="215">
        <f>'Customs raw'!E244</f>
        <v>0</v>
      </c>
      <c r="G244" s="76" t="s">
        <v>19</v>
      </c>
      <c r="H244" s="33" t="s">
        <v>190</v>
      </c>
      <c r="I244" s="76" t="e">
        <f>CONCATENATE(Table6[[#This Row],[HS6_COD]],Table6[[#This Row],[HS8]],Table6[[#This Row],[HS10]])</f>
        <v>#VALUE!</v>
      </c>
      <c r="J244" s="17" t="s">
        <v>553</v>
      </c>
      <c r="K244" s="17"/>
      <c r="L244" s="30">
        <f>'Customs raw'!F244</f>
        <v>0</v>
      </c>
      <c r="M244" s="33">
        <v>10</v>
      </c>
      <c r="N244" s="33">
        <v>12.5</v>
      </c>
      <c r="O244" s="33"/>
      <c r="P244" s="33"/>
      <c r="Q244" s="33">
        <v>10</v>
      </c>
      <c r="R244" s="50" t="e">
        <f>VLOOKUP(Table6[[#This Row],[HS Concatenate]],'Customs raw'!$A$11:$N$305,12,FALSE)</f>
        <v>#VALUE!</v>
      </c>
      <c r="S244" s="226">
        <f>'Customs raw'!L244</f>
        <v>0</v>
      </c>
      <c r="T244" s="214"/>
      <c r="U244" s="217">
        <f>'Customs raw'!M244</f>
        <v>0</v>
      </c>
      <c r="V244" s="214"/>
      <c r="W244" s="226" t="e">
        <f>Table6[[#This Row],[Quantity (kg)2]]/1000</f>
        <v>#VALUE!</v>
      </c>
    </row>
    <row r="245" spans="1:23" ht="14.25" x14ac:dyDescent="0.2">
      <c r="A245" s="212">
        <f>'Customs raw'!B245</f>
        <v>0</v>
      </c>
      <c r="B245" s="213">
        <f t="shared" si="5"/>
        <v>0</v>
      </c>
      <c r="C245" s="214" t="e">
        <f>VLOOKUP(B245,'HS Heading Index'!$A$7:$B$29,2,FALSE)</f>
        <v>#N/A</v>
      </c>
      <c r="D245" s="214" t="s">
        <v>241</v>
      </c>
      <c r="E245" s="212">
        <f>'Customs raw'!C245</f>
        <v>0</v>
      </c>
      <c r="F245" s="215">
        <f>'Customs raw'!E245</f>
        <v>0</v>
      </c>
      <c r="G245" s="76" t="s">
        <v>19</v>
      </c>
      <c r="H245" s="33" t="s">
        <v>190</v>
      </c>
      <c r="I245" s="76" t="e">
        <f>CONCATENATE(Table6[[#This Row],[HS6_COD]],Table6[[#This Row],[HS8]],Table6[[#This Row],[HS10]])</f>
        <v>#VALUE!</v>
      </c>
      <c r="J245" s="17" t="s">
        <v>553</v>
      </c>
      <c r="K245" s="17"/>
      <c r="L245" s="30">
        <f>'Customs raw'!F245</f>
        <v>0</v>
      </c>
      <c r="M245" s="33">
        <v>10</v>
      </c>
      <c r="N245" s="33">
        <v>12.5</v>
      </c>
      <c r="O245" s="33"/>
      <c r="P245" s="33"/>
      <c r="Q245" s="33">
        <v>10</v>
      </c>
      <c r="R245" s="50" t="e">
        <f>VLOOKUP(Table6[[#This Row],[HS Concatenate]],'Customs raw'!$A$11:$N$305,12,FALSE)</f>
        <v>#VALUE!</v>
      </c>
      <c r="S245" s="226">
        <f>'Customs raw'!L245</f>
        <v>0</v>
      </c>
      <c r="T245" s="214"/>
      <c r="U245" s="217">
        <f>'Customs raw'!M245</f>
        <v>0</v>
      </c>
      <c r="V245" s="214"/>
      <c r="W245" s="226" t="e">
        <f>Table6[[#This Row],[Quantity (kg)2]]/1000</f>
        <v>#VALUE!</v>
      </c>
    </row>
    <row r="246" spans="1:23" ht="14.25" x14ac:dyDescent="0.2">
      <c r="A246" s="212">
        <f>'Customs raw'!B246</f>
        <v>0</v>
      </c>
      <c r="B246" s="213">
        <f t="shared" si="5"/>
        <v>0</v>
      </c>
      <c r="C246" s="214" t="e">
        <f>VLOOKUP(B246,'HS Heading Index'!$A$7:$B$29,2,FALSE)</f>
        <v>#N/A</v>
      </c>
      <c r="D246" s="214" t="s">
        <v>241</v>
      </c>
      <c r="E246" s="212">
        <f>'Customs raw'!C246</f>
        <v>0</v>
      </c>
      <c r="F246" s="215">
        <f>'Customs raw'!E246</f>
        <v>0</v>
      </c>
      <c r="G246" s="76" t="s">
        <v>19</v>
      </c>
      <c r="H246" s="33" t="s">
        <v>190</v>
      </c>
      <c r="I246" s="76" t="e">
        <f>CONCATENATE(Table6[[#This Row],[HS6_COD]],Table6[[#This Row],[HS8]],Table6[[#This Row],[HS10]])</f>
        <v>#VALUE!</v>
      </c>
      <c r="J246" s="17" t="s">
        <v>553</v>
      </c>
      <c r="K246" s="17"/>
      <c r="L246" s="30">
        <f>'Customs raw'!F246</f>
        <v>0</v>
      </c>
      <c r="M246" s="33">
        <v>10</v>
      </c>
      <c r="N246" s="33">
        <v>12.5</v>
      </c>
      <c r="O246" s="33"/>
      <c r="P246" s="33"/>
      <c r="Q246" s="33">
        <v>10</v>
      </c>
      <c r="R246" s="50" t="e">
        <f>VLOOKUP(Table6[[#This Row],[HS Concatenate]],'Customs raw'!$A$11:$N$305,12,FALSE)</f>
        <v>#VALUE!</v>
      </c>
      <c r="S246" s="226">
        <f>'Customs raw'!L246</f>
        <v>0</v>
      </c>
      <c r="T246" s="214"/>
      <c r="U246" s="217">
        <f>'Customs raw'!M246</f>
        <v>0</v>
      </c>
      <c r="V246" s="214"/>
      <c r="W246" s="226" t="e">
        <f>Table6[[#This Row],[Quantity (kg)2]]/1000</f>
        <v>#VALUE!</v>
      </c>
    </row>
    <row r="247" spans="1:23" ht="14.25" x14ac:dyDescent="0.2">
      <c r="A247" s="212">
        <f>'Customs raw'!B247</f>
        <v>0</v>
      </c>
      <c r="B247" s="213">
        <f t="shared" si="5"/>
        <v>0</v>
      </c>
      <c r="C247" s="214" t="e">
        <f>VLOOKUP(B247,'HS Heading Index'!$A$7:$B$29,2,FALSE)</f>
        <v>#N/A</v>
      </c>
      <c r="D247" s="214" t="s">
        <v>241</v>
      </c>
      <c r="E247" s="212">
        <f>'Customs raw'!C247</f>
        <v>0</v>
      </c>
      <c r="F247" s="215">
        <f>'Customs raw'!E247</f>
        <v>0</v>
      </c>
      <c r="G247" s="76" t="s">
        <v>19</v>
      </c>
      <c r="H247" s="33" t="s">
        <v>190</v>
      </c>
      <c r="I247" s="76" t="e">
        <f>CONCATENATE(Table6[[#This Row],[HS6_COD]],Table6[[#This Row],[HS8]],Table6[[#This Row],[HS10]])</f>
        <v>#VALUE!</v>
      </c>
      <c r="J247" s="17" t="s">
        <v>553</v>
      </c>
      <c r="K247" s="17"/>
      <c r="L247" s="30">
        <f>'Customs raw'!F247</f>
        <v>0</v>
      </c>
      <c r="M247" s="33">
        <v>10</v>
      </c>
      <c r="N247" s="33">
        <v>12.5</v>
      </c>
      <c r="O247" s="33"/>
      <c r="P247" s="33"/>
      <c r="Q247" s="33">
        <v>10</v>
      </c>
      <c r="R247" s="50" t="e">
        <f>VLOOKUP(Table6[[#This Row],[HS Concatenate]],'Customs raw'!$A$11:$N$305,12,FALSE)</f>
        <v>#VALUE!</v>
      </c>
      <c r="S247" s="226">
        <f>'Customs raw'!L247</f>
        <v>0</v>
      </c>
      <c r="T247" s="214"/>
      <c r="U247" s="217">
        <f>'Customs raw'!M247</f>
        <v>0</v>
      </c>
      <c r="V247" s="214"/>
      <c r="W247" s="226" t="e">
        <f>Table6[[#This Row],[Quantity (kg)2]]/1000</f>
        <v>#VALUE!</v>
      </c>
    </row>
    <row r="248" spans="1:23" ht="14.25" x14ac:dyDescent="0.2">
      <c r="A248" s="212">
        <f>'Customs raw'!B248</f>
        <v>0</v>
      </c>
      <c r="B248" s="213">
        <f t="shared" si="5"/>
        <v>0</v>
      </c>
      <c r="C248" s="214" t="e">
        <f>VLOOKUP(B248,'HS Heading Index'!$A$7:$B$29,2,FALSE)</f>
        <v>#N/A</v>
      </c>
      <c r="D248" s="214" t="s">
        <v>241</v>
      </c>
      <c r="E248" s="212">
        <f>'Customs raw'!C248</f>
        <v>0</v>
      </c>
      <c r="F248" s="215">
        <f>'Customs raw'!E248</f>
        <v>0</v>
      </c>
      <c r="G248" s="76" t="s">
        <v>19</v>
      </c>
      <c r="H248" s="33" t="s">
        <v>190</v>
      </c>
      <c r="I248" s="76" t="e">
        <f>CONCATENATE(Table6[[#This Row],[HS6_COD]],Table6[[#This Row],[HS8]],Table6[[#This Row],[HS10]])</f>
        <v>#VALUE!</v>
      </c>
      <c r="J248" s="17" t="s">
        <v>553</v>
      </c>
      <c r="K248" s="17"/>
      <c r="L248" s="30">
        <f>'Customs raw'!F248</f>
        <v>0</v>
      </c>
      <c r="M248" s="33">
        <v>10</v>
      </c>
      <c r="N248" s="33">
        <v>12.5</v>
      </c>
      <c r="O248" s="33"/>
      <c r="P248" s="33"/>
      <c r="Q248" s="33">
        <v>10</v>
      </c>
      <c r="R248" s="50" t="e">
        <f>VLOOKUP(Table6[[#This Row],[HS Concatenate]],'Customs raw'!$A$11:$N$305,12,FALSE)</f>
        <v>#VALUE!</v>
      </c>
      <c r="S248" s="226">
        <f>'Customs raw'!L248</f>
        <v>0</v>
      </c>
      <c r="T248" s="214"/>
      <c r="U248" s="217">
        <f>'Customs raw'!M248</f>
        <v>0</v>
      </c>
      <c r="V248" s="214"/>
      <c r="W248" s="226" t="e">
        <f>Table6[[#This Row],[Quantity (kg)2]]/1000</f>
        <v>#VALUE!</v>
      </c>
    </row>
    <row r="249" spans="1:23" ht="14.25" x14ac:dyDescent="0.2">
      <c r="A249" s="212">
        <f>'Customs raw'!B249</f>
        <v>0</v>
      </c>
      <c r="B249" s="213">
        <f t="shared" si="5"/>
        <v>0</v>
      </c>
      <c r="C249" s="214" t="e">
        <f>VLOOKUP(B249,'HS Heading Index'!$A$7:$B$29,2,FALSE)</f>
        <v>#N/A</v>
      </c>
      <c r="D249" s="214" t="s">
        <v>241</v>
      </c>
      <c r="E249" s="212">
        <f>'Customs raw'!C249</f>
        <v>0</v>
      </c>
      <c r="F249" s="215">
        <f>'Customs raw'!E249</f>
        <v>0</v>
      </c>
      <c r="G249" s="76" t="s">
        <v>19</v>
      </c>
      <c r="H249" s="33" t="s">
        <v>190</v>
      </c>
      <c r="I249" s="76" t="e">
        <f>CONCATENATE(Table6[[#This Row],[HS6_COD]],Table6[[#This Row],[HS8]],Table6[[#This Row],[HS10]])</f>
        <v>#VALUE!</v>
      </c>
      <c r="J249" s="17" t="s">
        <v>553</v>
      </c>
      <c r="K249" s="17"/>
      <c r="L249" s="30">
        <f>'Customs raw'!F249</f>
        <v>0</v>
      </c>
      <c r="M249" s="33">
        <v>10</v>
      </c>
      <c r="N249" s="33">
        <v>12.5</v>
      </c>
      <c r="O249" s="33"/>
      <c r="P249" s="33"/>
      <c r="Q249" s="33">
        <v>10</v>
      </c>
      <c r="R249" s="50" t="e">
        <f>VLOOKUP(Table6[[#This Row],[HS Concatenate]],'Customs raw'!$A$11:$N$305,12,FALSE)</f>
        <v>#VALUE!</v>
      </c>
      <c r="S249" s="226">
        <f>'Customs raw'!L249</f>
        <v>0</v>
      </c>
      <c r="T249" s="214"/>
      <c r="U249" s="217">
        <f>'Customs raw'!M249</f>
        <v>0</v>
      </c>
      <c r="V249" s="214"/>
      <c r="W249" s="226" t="e">
        <f>Table6[[#This Row],[Quantity (kg)2]]/1000</f>
        <v>#VALUE!</v>
      </c>
    </row>
    <row r="250" spans="1:23" ht="14.25" x14ac:dyDescent="0.2">
      <c r="A250" s="212">
        <f>'Customs raw'!B250</f>
        <v>0</v>
      </c>
      <c r="B250" s="213">
        <f t="shared" si="5"/>
        <v>0</v>
      </c>
      <c r="C250" s="214" t="e">
        <f>VLOOKUP(B250,'HS Heading Index'!$A$7:$B$29,2,FALSE)</f>
        <v>#N/A</v>
      </c>
      <c r="D250" s="214" t="s">
        <v>241</v>
      </c>
      <c r="E250" s="212">
        <f>'Customs raw'!C250</f>
        <v>0</v>
      </c>
      <c r="F250" s="215">
        <f>'Customs raw'!E250</f>
        <v>0</v>
      </c>
      <c r="G250" s="76" t="s">
        <v>19</v>
      </c>
      <c r="H250" s="33" t="s">
        <v>190</v>
      </c>
      <c r="I250" s="76" t="e">
        <f>CONCATENATE(Table6[[#This Row],[HS6_COD]],Table6[[#This Row],[HS8]],Table6[[#This Row],[HS10]])</f>
        <v>#VALUE!</v>
      </c>
      <c r="J250" s="17" t="s">
        <v>553</v>
      </c>
      <c r="K250" s="17"/>
      <c r="L250" s="30">
        <f>'Customs raw'!F250</f>
        <v>0</v>
      </c>
      <c r="M250" s="33">
        <v>10</v>
      </c>
      <c r="N250" s="33">
        <v>12.5</v>
      </c>
      <c r="O250" s="33"/>
      <c r="P250" s="33"/>
      <c r="Q250" s="33">
        <v>10</v>
      </c>
      <c r="R250" s="50" t="e">
        <f>VLOOKUP(Table6[[#This Row],[HS Concatenate]],'Customs raw'!$A$11:$N$305,12,FALSE)</f>
        <v>#VALUE!</v>
      </c>
      <c r="S250" s="226">
        <f>'Customs raw'!L250</f>
        <v>0</v>
      </c>
      <c r="T250" s="214"/>
      <c r="U250" s="217">
        <f>'Customs raw'!M250</f>
        <v>0</v>
      </c>
      <c r="V250" s="214"/>
      <c r="W250" s="226" t="e">
        <f>Table6[[#This Row],[Quantity (kg)2]]/1000</f>
        <v>#VALUE!</v>
      </c>
    </row>
    <row r="251" spans="1:23" ht="14.25" x14ac:dyDescent="0.2">
      <c r="A251" s="212">
        <f>'Customs raw'!B251</f>
        <v>0</v>
      </c>
      <c r="B251" s="213">
        <f t="shared" si="5"/>
        <v>0</v>
      </c>
      <c r="C251" s="214" t="e">
        <f>VLOOKUP(B251,'HS Heading Index'!$A$7:$B$29,2,FALSE)</f>
        <v>#N/A</v>
      </c>
      <c r="D251" s="214" t="s">
        <v>241</v>
      </c>
      <c r="E251" s="212">
        <f>'Customs raw'!C251</f>
        <v>0</v>
      </c>
      <c r="F251" s="215">
        <f>'Customs raw'!E251</f>
        <v>0</v>
      </c>
      <c r="G251" s="76" t="s">
        <v>19</v>
      </c>
      <c r="H251" s="33" t="s">
        <v>190</v>
      </c>
      <c r="I251" s="76" t="e">
        <f>CONCATENATE(Table6[[#This Row],[HS6_COD]],Table6[[#This Row],[HS8]],Table6[[#This Row],[HS10]])</f>
        <v>#VALUE!</v>
      </c>
      <c r="J251" s="17" t="s">
        <v>553</v>
      </c>
      <c r="K251" s="17"/>
      <c r="L251" s="30">
        <f>'Customs raw'!F251</f>
        <v>0</v>
      </c>
      <c r="M251" s="33">
        <v>10</v>
      </c>
      <c r="N251" s="33">
        <v>12.5</v>
      </c>
      <c r="O251" s="33"/>
      <c r="P251" s="33"/>
      <c r="Q251" s="33">
        <v>10</v>
      </c>
      <c r="R251" s="50" t="e">
        <f>VLOOKUP(Table6[[#This Row],[HS Concatenate]],'Customs raw'!$A$11:$N$305,12,FALSE)</f>
        <v>#VALUE!</v>
      </c>
      <c r="S251" s="226">
        <f>'Customs raw'!L251</f>
        <v>0</v>
      </c>
      <c r="T251" s="214"/>
      <c r="U251" s="217">
        <f>'Customs raw'!M251</f>
        <v>0</v>
      </c>
      <c r="V251" s="214"/>
      <c r="W251" s="226" t="e">
        <f>Table6[[#This Row],[Quantity (kg)2]]/1000</f>
        <v>#VALUE!</v>
      </c>
    </row>
    <row r="252" spans="1:23" ht="14.25" x14ac:dyDescent="0.2">
      <c r="A252" s="212">
        <f>'Customs raw'!B252</f>
        <v>0</v>
      </c>
      <c r="B252" s="213">
        <f t="shared" si="5"/>
        <v>0</v>
      </c>
      <c r="C252" s="214" t="e">
        <f>VLOOKUP(B252,'HS Heading Index'!$A$7:$B$29,2,FALSE)</f>
        <v>#N/A</v>
      </c>
      <c r="D252" s="214" t="s">
        <v>241</v>
      </c>
      <c r="E252" s="212">
        <f>'Customs raw'!C252</f>
        <v>0</v>
      </c>
      <c r="F252" s="215">
        <f>'Customs raw'!E252</f>
        <v>0</v>
      </c>
      <c r="G252" s="76" t="s">
        <v>19</v>
      </c>
      <c r="H252" s="33" t="s">
        <v>190</v>
      </c>
      <c r="I252" s="76" t="e">
        <f>CONCATENATE(Table6[[#This Row],[HS6_COD]],Table6[[#This Row],[HS8]],Table6[[#This Row],[HS10]])</f>
        <v>#VALUE!</v>
      </c>
      <c r="J252" s="17" t="s">
        <v>553</v>
      </c>
      <c r="K252" s="17"/>
      <c r="L252" s="30">
        <f>'Customs raw'!F252</f>
        <v>0</v>
      </c>
      <c r="M252" s="33">
        <v>10</v>
      </c>
      <c r="N252" s="33">
        <v>12.5</v>
      </c>
      <c r="O252" s="33"/>
      <c r="P252" s="33"/>
      <c r="Q252" s="33">
        <v>10</v>
      </c>
      <c r="R252" s="50" t="e">
        <f>VLOOKUP(Table6[[#This Row],[HS Concatenate]],'Customs raw'!$A$11:$N$305,12,FALSE)</f>
        <v>#VALUE!</v>
      </c>
      <c r="S252" s="226">
        <f>'Customs raw'!L252</f>
        <v>0</v>
      </c>
      <c r="T252" s="214"/>
      <c r="U252" s="217">
        <f>'Customs raw'!M252</f>
        <v>0</v>
      </c>
      <c r="V252" s="214"/>
      <c r="W252" s="226" t="e">
        <f>Table6[[#This Row],[Quantity (kg)2]]/1000</f>
        <v>#VALUE!</v>
      </c>
    </row>
    <row r="253" spans="1:23" ht="14.25" x14ac:dyDescent="0.2">
      <c r="A253" s="212">
        <f>'Customs raw'!B253</f>
        <v>0</v>
      </c>
      <c r="B253" s="213">
        <f t="shared" si="5"/>
        <v>0</v>
      </c>
      <c r="C253" s="214" t="e">
        <f>VLOOKUP(B253,'HS Heading Index'!$A$7:$B$29,2,FALSE)</f>
        <v>#N/A</v>
      </c>
      <c r="D253" s="214" t="s">
        <v>241</v>
      </c>
      <c r="E253" s="212">
        <f>'Customs raw'!C253</f>
        <v>0</v>
      </c>
      <c r="F253" s="215">
        <f>'Customs raw'!E253</f>
        <v>0</v>
      </c>
      <c r="G253" s="76" t="s">
        <v>19</v>
      </c>
      <c r="H253" s="33" t="s">
        <v>190</v>
      </c>
      <c r="I253" s="76" t="e">
        <f>CONCATENATE(Table6[[#This Row],[HS6_COD]],Table6[[#This Row],[HS8]],Table6[[#This Row],[HS10]])</f>
        <v>#VALUE!</v>
      </c>
      <c r="J253" s="17" t="s">
        <v>553</v>
      </c>
      <c r="K253" s="17"/>
      <c r="L253" s="30">
        <f>'Customs raw'!F253</f>
        <v>0</v>
      </c>
      <c r="M253" s="33">
        <v>10</v>
      </c>
      <c r="N253" s="33">
        <v>12.5</v>
      </c>
      <c r="O253" s="33"/>
      <c r="P253" s="33"/>
      <c r="Q253" s="33">
        <v>10</v>
      </c>
      <c r="R253" s="50" t="e">
        <f>VLOOKUP(Table6[[#This Row],[HS Concatenate]],'Customs raw'!$A$11:$N$305,12,FALSE)</f>
        <v>#VALUE!</v>
      </c>
      <c r="S253" s="226">
        <f>'Customs raw'!L253</f>
        <v>0</v>
      </c>
      <c r="T253" s="214"/>
      <c r="U253" s="217">
        <f>'Customs raw'!M253</f>
        <v>0</v>
      </c>
      <c r="V253" s="214"/>
      <c r="W253" s="226" t="e">
        <f>Table6[[#This Row],[Quantity (kg)2]]/1000</f>
        <v>#VALUE!</v>
      </c>
    </row>
    <row r="254" spans="1:23" ht="14.25" x14ac:dyDescent="0.2">
      <c r="A254" s="212">
        <f>'Customs raw'!B254</f>
        <v>0</v>
      </c>
      <c r="B254" s="213">
        <f t="shared" si="5"/>
        <v>0</v>
      </c>
      <c r="C254" s="214" t="e">
        <f>VLOOKUP(B254,'HS Heading Index'!$A$7:$B$29,2,FALSE)</f>
        <v>#N/A</v>
      </c>
      <c r="D254" s="214" t="s">
        <v>241</v>
      </c>
      <c r="E254" s="212">
        <f>'Customs raw'!C254</f>
        <v>0</v>
      </c>
      <c r="F254" s="215">
        <f>'Customs raw'!E254</f>
        <v>0</v>
      </c>
      <c r="G254" s="76" t="s">
        <v>19</v>
      </c>
      <c r="H254" s="33" t="s">
        <v>190</v>
      </c>
      <c r="I254" s="76" t="e">
        <f>CONCATENATE(Table6[[#This Row],[HS6_COD]],Table6[[#This Row],[HS8]],Table6[[#This Row],[HS10]])</f>
        <v>#VALUE!</v>
      </c>
      <c r="J254" s="17" t="s">
        <v>553</v>
      </c>
      <c r="K254" s="17"/>
      <c r="L254" s="30">
        <f>'Customs raw'!F254</f>
        <v>0</v>
      </c>
      <c r="M254" s="33">
        <v>10</v>
      </c>
      <c r="N254" s="33">
        <v>12.5</v>
      </c>
      <c r="O254" s="33"/>
      <c r="P254" s="33"/>
      <c r="Q254" s="33">
        <v>10</v>
      </c>
      <c r="R254" s="50" t="e">
        <f>VLOOKUP(Table6[[#This Row],[HS Concatenate]],'Customs raw'!$A$11:$N$305,12,FALSE)</f>
        <v>#VALUE!</v>
      </c>
      <c r="S254" s="226">
        <f>'Customs raw'!L254</f>
        <v>0</v>
      </c>
      <c r="T254" s="214"/>
      <c r="U254" s="217">
        <f>'Customs raw'!M254</f>
        <v>0</v>
      </c>
      <c r="V254" s="214"/>
      <c r="W254" s="226" t="e">
        <f>Table6[[#This Row],[Quantity (kg)2]]/1000</f>
        <v>#VALUE!</v>
      </c>
    </row>
    <row r="255" spans="1:23" ht="14.25" x14ac:dyDescent="0.2">
      <c r="A255" s="212">
        <f>'Customs raw'!B255</f>
        <v>0</v>
      </c>
      <c r="B255" s="213">
        <f t="shared" si="5"/>
        <v>0</v>
      </c>
      <c r="C255" s="214" t="e">
        <f>VLOOKUP(B255,'HS Heading Index'!$A$7:$B$29,2,FALSE)</f>
        <v>#N/A</v>
      </c>
      <c r="D255" s="214" t="s">
        <v>241</v>
      </c>
      <c r="E255" s="212">
        <f>'Customs raw'!C255</f>
        <v>0</v>
      </c>
      <c r="F255" s="215">
        <f>'Customs raw'!E255</f>
        <v>0</v>
      </c>
      <c r="G255" s="76" t="s">
        <v>19</v>
      </c>
      <c r="H255" s="33" t="s">
        <v>190</v>
      </c>
      <c r="I255" s="76" t="e">
        <f>CONCATENATE(Table6[[#This Row],[HS6_COD]],Table6[[#This Row],[HS8]],Table6[[#This Row],[HS10]])</f>
        <v>#VALUE!</v>
      </c>
      <c r="J255" s="17" t="s">
        <v>553</v>
      </c>
      <c r="K255" s="17"/>
      <c r="L255" s="30">
        <f>'Customs raw'!F255</f>
        <v>0</v>
      </c>
      <c r="M255" s="33">
        <v>10</v>
      </c>
      <c r="N255" s="33">
        <v>12.5</v>
      </c>
      <c r="O255" s="33"/>
      <c r="P255" s="33"/>
      <c r="Q255" s="33">
        <v>10</v>
      </c>
      <c r="R255" s="50" t="e">
        <f>VLOOKUP(Table6[[#This Row],[HS Concatenate]],'Customs raw'!$A$11:$N$305,12,FALSE)</f>
        <v>#VALUE!</v>
      </c>
      <c r="S255" s="226">
        <f>'Customs raw'!L255</f>
        <v>0</v>
      </c>
      <c r="T255" s="214"/>
      <c r="U255" s="217">
        <f>'Customs raw'!M255</f>
        <v>0</v>
      </c>
      <c r="V255" s="214"/>
      <c r="W255" s="226" t="e">
        <f>Table6[[#This Row],[Quantity (kg)2]]/1000</f>
        <v>#VALUE!</v>
      </c>
    </row>
    <row r="256" spans="1:23" ht="14.25" x14ac:dyDescent="0.2">
      <c r="A256" s="212">
        <f>'Customs raw'!B256</f>
        <v>0</v>
      </c>
      <c r="B256" s="213">
        <f t="shared" si="5"/>
        <v>0</v>
      </c>
      <c r="C256" s="214" t="e">
        <f>VLOOKUP(B256,'HS Heading Index'!$A$7:$B$29,2,FALSE)</f>
        <v>#N/A</v>
      </c>
      <c r="D256" s="214" t="s">
        <v>241</v>
      </c>
      <c r="E256" s="212">
        <f>'Customs raw'!C256</f>
        <v>0</v>
      </c>
      <c r="F256" s="215">
        <f>'Customs raw'!E256</f>
        <v>0</v>
      </c>
      <c r="G256" s="76" t="s">
        <v>19</v>
      </c>
      <c r="H256" s="33" t="s">
        <v>190</v>
      </c>
      <c r="I256" s="76" t="e">
        <f>CONCATENATE(Table6[[#This Row],[HS6_COD]],Table6[[#This Row],[HS8]],Table6[[#This Row],[HS10]])</f>
        <v>#VALUE!</v>
      </c>
      <c r="J256" s="17" t="s">
        <v>553</v>
      </c>
      <c r="K256" s="17"/>
      <c r="L256" s="30">
        <f>'Customs raw'!F256</f>
        <v>0</v>
      </c>
      <c r="M256" s="33">
        <v>10</v>
      </c>
      <c r="N256" s="33">
        <v>12.5</v>
      </c>
      <c r="O256" s="33"/>
      <c r="P256" s="33"/>
      <c r="Q256" s="33">
        <v>10</v>
      </c>
      <c r="R256" s="50" t="e">
        <f>VLOOKUP(Table6[[#This Row],[HS Concatenate]],'Customs raw'!$A$11:$N$305,12,FALSE)</f>
        <v>#VALUE!</v>
      </c>
      <c r="S256" s="226">
        <f>'Customs raw'!L256</f>
        <v>0</v>
      </c>
      <c r="T256" s="214"/>
      <c r="U256" s="217">
        <f>'Customs raw'!M256</f>
        <v>0</v>
      </c>
      <c r="V256" s="214"/>
      <c r="W256" s="226" t="e">
        <f>Table6[[#This Row],[Quantity (kg)2]]/1000</f>
        <v>#VALUE!</v>
      </c>
    </row>
    <row r="257" spans="1:23" ht="14.25" x14ac:dyDescent="0.2">
      <c r="A257" s="212">
        <f>'Customs raw'!B257</f>
        <v>0</v>
      </c>
      <c r="B257" s="213">
        <f t="shared" si="5"/>
        <v>0</v>
      </c>
      <c r="C257" s="214" t="e">
        <f>VLOOKUP(B257,'HS Heading Index'!$A$7:$B$29,2,FALSE)</f>
        <v>#N/A</v>
      </c>
      <c r="D257" s="214" t="s">
        <v>241</v>
      </c>
      <c r="E257" s="212">
        <f>'Customs raw'!C257</f>
        <v>0</v>
      </c>
      <c r="F257" s="215">
        <f>'Customs raw'!E257</f>
        <v>0</v>
      </c>
      <c r="G257" s="76" t="s">
        <v>19</v>
      </c>
      <c r="H257" s="33" t="s">
        <v>190</v>
      </c>
      <c r="I257" s="76" t="e">
        <f>CONCATENATE(Table6[[#This Row],[HS6_COD]],Table6[[#This Row],[HS8]],Table6[[#This Row],[HS10]])</f>
        <v>#VALUE!</v>
      </c>
      <c r="J257" s="17" t="s">
        <v>553</v>
      </c>
      <c r="K257" s="17"/>
      <c r="L257" s="30">
        <f>'Customs raw'!F257</f>
        <v>0</v>
      </c>
      <c r="M257" s="33">
        <v>10</v>
      </c>
      <c r="N257" s="33">
        <v>12.5</v>
      </c>
      <c r="O257" s="33"/>
      <c r="P257" s="33"/>
      <c r="Q257" s="33">
        <v>10</v>
      </c>
      <c r="R257" s="50" t="e">
        <f>VLOOKUP(Table6[[#This Row],[HS Concatenate]],'Customs raw'!$A$11:$N$305,12,FALSE)</f>
        <v>#VALUE!</v>
      </c>
      <c r="S257" s="226">
        <f>'Customs raw'!L257</f>
        <v>0</v>
      </c>
      <c r="T257" s="214"/>
      <c r="U257" s="217">
        <f>'Customs raw'!M257</f>
        <v>0</v>
      </c>
      <c r="V257" s="214"/>
      <c r="W257" s="226" t="e">
        <f>Table6[[#This Row],[Quantity (kg)2]]/1000</f>
        <v>#VALUE!</v>
      </c>
    </row>
    <row r="258" spans="1:23" ht="14.25" x14ac:dyDescent="0.2">
      <c r="A258" s="212">
        <f>'Customs raw'!B258</f>
        <v>0</v>
      </c>
      <c r="B258" s="213">
        <f t="shared" si="5"/>
        <v>0</v>
      </c>
      <c r="C258" s="214" t="e">
        <f>VLOOKUP(B258,'HS Heading Index'!$A$7:$B$29,2,FALSE)</f>
        <v>#N/A</v>
      </c>
      <c r="D258" s="214" t="s">
        <v>241</v>
      </c>
      <c r="E258" s="212">
        <f>'Customs raw'!C258</f>
        <v>0</v>
      </c>
      <c r="F258" s="215">
        <f>'Customs raw'!E258</f>
        <v>0</v>
      </c>
      <c r="G258" s="76" t="s">
        <v>19</v>
      </c>
      <c r="H258" s="33" t="s">
        <v>190</v>
      </c>
      <c r="I258" s="76" t="e">
        <f>CONCATENATE(Table6[[#This Row],[HS6_COD]],Table6[[#This Row],[HS8]],Table6[[#This Row],[HS10]])</f>
        <v>#VALUE!</v>
      </c>
      <c r="J258" s="17" t="s">
        <v>553</v>
      </c>
      <c r="K258" s="17"/>
      <c r="L258" s="30">
        <f>'Customs raw'!F258</f>
        <v>0</v>
      </c>
      <c r="M258" s="33">
        <v>10</v>
      </c>
      <c r="N258" s="33">
        <v>12.5</v>
      </c>
      <c r="O258" s="33"/>
      <c r="P258" s="33"/>
      <c r="Q258" s="33">
        <v>10</v>
      </c>
      <c r="R258" s="50" t="e">
        <f>VLOOKUP(Table6[[#This Row],[HS Concatenate]],'Customs raw'!$A$11:$N$305,12,FALSE)</f>
        <v>#VALUE!</v>
      </c>
      <c r="S258" s="226">
        <f>'Customs raw'!L258</f>
        <v>0</v>
      </c>
      <c r="T258" s="214"/>
      <c r="U258" s="217">
        <f>'Customs raw'!M258</f>
        <v>0</v>
      </c>
      <c r="V258" s="214"/>
      <c r="W258" s="226" t="e">
        <f>Table6[[#This Row],[Quantity (kg)2]]/1000</f>
        <v>#VALUE!</v>
      </c>
    </row>
    <row r="259" spans="1:23" ht="14.25" x14ac:dyDescent="0.2">
      <c r="A259" s="212">
        <f>'Customs raw'!B259</f>
        <v>0</v>
      </c>
      <c r="B259" s="213">
        <f t="shared" si="5"/>
        <v>0</v>
      </c>
      <c r="C259" s="214" t="e">
        <f>VLOOKUP(B259,'HS Heading Index'!$A$7:$B$29,2,FALSE)</f>
        <v>#N/A</v>
      </c>
      <c r="D259" s="214" t="s">
        <v>241</v>
      </c>
      <c r="E259" s="212">
        <f>'Customs raw'!C259</f>
        <v>0</v>
      </c>
      <c r="F259" s="215">
        <f>'Customs raw'!E259</f>
        <v>0</v>
      </c>
      <c r="G259" s="76" t="s">
        <v>19</v>
      </c>
      <c r="H259" s="33" t="s">
        <v>190</v>
      </c>
      <c r="I259" s="76" t="e">
        <f>CONCATENATE(Table6[[#This Row],[HS6_COD]],Table6[[#This Row],[HS8]],Table6[[#This Row],[HS10]])</f>
        <v>#VALUE!</v>
      </c>
      <c r="J259" s="17" t="s">
        <v>553</v>
      </c>
      <c r="K259" s="17"/>
      <c r="L259" s="30">
        <f>'Customs raw'!F259</f>
        <v>0</v>
      </c>
      <c r="M259" s="33">
        <v>10</v>
      </c>
      <c r="N259" s="33">
        <v>12.5</v>
      </c>
      <c r="O259" s="33"/>
      <c r="P259" s="33"/>
      <c r="Q259" s="33">
        <v>10</v>
      </c>
      <c r="R259" s="50" t="e">
        <f>VLOOKUP(Table6[[#This Row],[HS Concatenate]],'Customs raw'!$A$11:$N$305,12,FALSE)</f>
        <v>#VALUE!</v>
      </c>
      <c r="S259" s="226">
        <f>'Customs raw'!L259</f>
        <v>0</v>
      </c>
      <c r="T259" s="214"/>
      <c r="U259" s="217">
        <f>'Customs raw'!M259</f>
        <v>0</v>
      </c>
      <c r="V259" s="214"/>
      <c r="W259" s="226" t="e">
        <f>Table6[[#This Row],[Quantity (kg)2]]/1000</f>
        <v>#VALUE!</v>
      </c>
    </row>
    <row r="260" spans="1:23" ht="14.25" x14ac:dyDescent="0.2">
      <c r="A260" s="212">
        <f>'Customs raw'!B260</f>
        <v>0</v>
      </c>
      <c r="B260" s="213">
        <f t="shared" ref="B260:B323" si="6">ROUNDDOWN(A260/10000,2)</f>
        <v>0</v>
      </c>
      <c r="C260" s="214" t="e">
        <f>VLOOKUP(B260,'HS Heading Index'!$A$7:$B$29,2,FALSE)</f>
        <v>#N/A</v>
      </c>
      <c r="D260" s="214" t="s">
        <v>241</v>
      </c>
      <c r="E260" s="212">
        <f>'Customs raw'!C260</f>
        <v>0</v>
      </c>
      <c r="F260" s="215">
        <f>'Customs raw'!E260</f>
        <v>0</v>
      </c>
      <c r="G260" s="76" t="s">
        <v>19</v>
      </c>
      <c r="H260" s="33" t="s">
        <v>190</v>
      </c>
      <c r="I260" s="76" t="e">
        <f>CONCATENATE(Table6[[#This Row],[HS6_COD]],Table6[[#This Row],[HS8]],Table6[[#This Row],[HS10]])</f>
        <v>#VALUE!</v>
      </c>
      <c r="J260" s="17" t="s">
        <v>553</v>
      </c>
      <c r="K260" s="17"/>
      <c r="L260" s="30">
        <f>'Customs raw'!F260</f>
        <v>0</v>
      </c>
      <c r="M260" s="33">
        <v>10</v>
      </c>
      <c r="N260" s="33">
        <v>12.5</v>
      </c>
      <c r="O260" s="33"/>
      <c r="P260" s="33"/>
      <c r="Q260" s="33">
        <v>10</v>
      </c>
      <c r="R260" s="50" t="e">
        <f>VLOOKUP(Table6[[#This Row],[HS Concatenate]],'Customs raw'!$A$11:$N$305,12,FALSE)</f>
        <v>#VALUE!</v>
      </c>
      <c r="S260" s="226">
        <f>'Customs raw'!L260</f>
        <v>0</v>
      </c>
      <c r="T260" s="214"/>
      <c r="U260" s="217">
        <f>'Customs raw'!M260</f>
        <v>0</v>
      </c>
      <c r="V260" s="214"/>
      <c r="W260" s="226" t="e">
        <f>Table6[[#This Row],[Quantity (kg)2]]/1000</f>
        <v>#VALUE!</v>
      </c>
    </row>
    <row r="261" spans="1:23" ht="14.25" x14ac:dyDescent="0.2">
      <c r="A261" s="212">
        <f>'Customs raw'!B261</f>
        <v>0</v>
      </c>
      <c r="B261" s="213">
        <f t="shared" si="6"/>
        <v>0</v>
      </c>
      <c r="C261" s="214" t="e">
        <f>VLOOKUP(B261,'HS Heading Index'!$A$7:$B$29,2,FALSE)</f>
        <v>#N/A</v>
      </c>
      <c r="D261" s="214" t="s">
        <v>241</v>
      </c>
      <c r="E261" s="212">
        <f>'Customs raw'!C261</f>
        <v>0</v>
      </c>
      <c r="F261" s="215">
        <f>'Customs raw'!E261</f>
        <v>0</v>
      </c>
      <c r="G261" s="76" t="s">
        <v>19</v>
      </c>
      <c r="H261" s="33" t="s">
        <v>190</v>
      </c>
      <c r="I261" s="76" t="e">
        <f>CONCATENATE(Table6[[#This Row],[HS6_COD]],Table6[[#This Row],[HS8]],Table6[[#This Row],[HS10]])</f>
        <v>#VALUE!</v>
      </c>
      <c r="J261" s="17" t="s">
        <v>553</v>
      </c>
      <c r="K261" s="17"/>
      <c r="L261" s="30">
        <f>'Customs raw'!F261</f>
        <v>0</v>
      </c>
      <c r="M261" s="33">
        <v>10</v>
      </c>
      <c r="N261" s="33">
        <v>12.5</v>
      </c>
      <c r="O261" s="33"/>
      <c r="P261" s="33"/>
      <c r="Q261" s="33">
        <v>10</v>
      </c>
      <c r="R261" s="50" t="e">
        <f>VLOOKUP(Table6[[#This Row],[HS Concatenate]],'Customs raw'!$A$11:$N$305,12,FALSE)</f>
        <v>#VALUE!</v>
      </c>
      <c r="S261" s="226">
        <f>'Customs raw'!L261</f>
        <v>0</v>
      </c>
      <c r="T261" s="214"/>
      <c r="U261" s="217">
        <f>'Customs raw'!M261</f>
        <v>0</v>
      </c>
      <c r="V261" s="214"/>
      <c r="W261" s="226" t="e">
        <f>Table6[[#This Row],[Quantity (kg)2]]/1000</f>
        <v>#VALUE!</v>
      </c>
    </row>
    <row r="262" spans="1:23" ht="14.25" x14ac:dyDescent="0.2">
      <c r="A262" s="212">
        <f>'Customs raw'!B262</f>
        <v>0</v>
      </c>
      <c r="B262" s="213">
        <f t="shared" si="6"/>
        <v>0</v>
      </c>
      <c r="C262" s="214" t="e">
        <f>VLOOKUP(B262,'HS Heading Index'!$A$7:$B$29,2,FALSE)</f>
        <v>#N/A</v>
      </c>
      <c r="D262" s="214" t="s">
        <v>241</v>
      </c>
      <c r="E262" s="212">
        <f>'Customs raw'!C262</f>
        <v>0</v>
      </c>
      <c r="F262" s="215">
        <f>'Customs raw'!E262</f>
        <v>0</v>
      </c>
      <c r="G262" s="76" t="s">
        <v>19</v>
      </c>
      <c r="H262" s="33" t="s">
        <v>190</v>
      </c>
      <c r="I262" s="76" t="e">
        <f>CONCATENATE(Table6[[#This Row],[HS6_COD]],Table6[[#This Row],[HS8]],Table6[[#This Row],[HS10]])</f>
        <v>#VALUE!</v>
      </c>
      <c r="J262" s="17" t="s">
        <v>553</v>
      </c>
      <c r="K262" s="17"/>
      <c r="L262" s="30">
        <f>'Customs raw'!F262</f>
        <v>0</v>
      </c>
      <c r="M262" s="33">
        <v>10</v>
      </c>
      <c r="N262" s="33">
        <v>12.5</v>
      </c>
      <c r="O262" s="33"/>
      <c r="P262" s="33"/>
      <c r="Q262" s="33">
        <v>10</v>
      </c>
      <c r="R262" s="50" t="e">
        <f>VLOOKUP(Table6[[#This Row],[HS Concatenate]],'Customs raw'!$A$11:$N$305,12,FALSE)</f>
        <v>#VALUE!</v>
      </c>
      <c r="S262" s="226">
        <f>'Customs raw'!L262</f>
        <v>0</v>
      </c>
      <c r="T262" s="214"/>
      <c r="U262" s="217">
        <f>'Customs raw'!M262</f>
        <v>0</v>
      </c>
      <c r="V262" s="214"/>
      <c r="W262" s="226" t="e">
        <f>Table6[[#This Row],[Quantity (kg)2]]/1000</f>
        <v>#VALUE!</v>
      </c>
    </row>
    <row r="263" spans="1:23" ht="14.25" x14ac:dyDescent="0.2">
      <c r="A263" s="212">
        <f>'Customs raw'!B263</f>
        <v>0</v>
      </c>
      <c r="B263" s="213">
        <f t="shared" si="6"/>
        <v>0</v>
      </c>
      <c r="C263" s="214" t="e">
        <f>VLOOKUP(B263,'HS Heading Index'!$A$7:$B$29,2,FALSE)</f>
        <v>#N/A</v>
      </c>
      <c r="D263" s="214" t="s">
        <v>241</v>
      </c>
      <c r="E263" s="212">
        <f>'Customs raw'!C263</f>
        <v>0</v>
      </c>
      <c r="F263" s="215">
        <f>'Customs raw'!E263</f>
        <v>0</v>
      </c>
      <c r="G263" s="76" t="s">
        <v>19</v>
      </c>
      <c r="H263" s="33" t="s">
        <v>190</v>
      </c>
      <c r="I263" s="76" t="e">
        <f>CONCATENATE(Table6[[#This Row],[HS6_COD]],Table6[[#This Row],[HS8]],Table6[[#This Row],[HS10]])</f>
        <v>#VALUE!</v>
      </c>
      <c r="J263" s="17" t="s">
        <v>553</v>
      </c>
      <c r="K263" s="17"/>
      <c r="L263" s="30">
        <f>'Customs raw'!F263</f>
        <v>0</v>
      </c>
      <c r="M263" s="33">
        <v>10</v>
      </c>
      <c r="N263" s="33">
        <v>12.5</v>
      </c>
      <c r="O263" s="33"/>
      <c r="P263" s="33"/>
      <c r="Q263" s="33">
        <v>10</v>
      </c>
      <c r="R263" s="50" t="e">
        <f>VLOOKUP(Table6[[#This Row],[HS Concatenate]],'Customs raw'!$A$11:$N$305,12,FALSE)</f>
        <v>#VALUE!</v>
      </c>
      <c r="S263" s="226">
        <f>'Customs raw'!L263</f>
        <v>0</v>
      </c>
      <c r="T263" s="214"/>
      <c r="U263" s="217">
        <f>'Customs raw'!M263</f>
        <v>0</v>
      </c>
      <c r="V263" s="214"/>
      <c r="W263" s="226" t="e">
        <f>Table6[[#This Row],[Quantity (kg)2]]/1000</f>
        <v>#VALUE!</v>
      </c>
    </row>
    <row r="264" spans="1:23" ht="14.25" x14ac:dyDescent="0.2">
      <c r="A264" s="212">
        <f>'Customs raw'!B264</f>
        <v>0</v>
      </c>
      <c r="B264" s="213">
        <f t="shared" si="6"/>
        <v>0</v>
      </c>
      <c r="C264" s="214" t="e">
        <f>VLOOKUP(B264,'HS Heading Index'!$A$7:$B$29,2,FALSE)</f>
        <v>#N/A</v>
      </c>
      <c r="D264" s="214" t="s">
        <v>241</v>
      </c>
      <c r="E264" s="212">
        <f>'Customs raw'!C264</f>
        <v>0</v>
      </c>
      <c r="F264" s="215">
        <f>'Customs raw'!E264</f>
        <v>0</v>
      </c>
      <c r="G264" s="76" t="s">
        <v>19</v>
      </c>
      <c r="H264" s="33" t="s">
        <v>190</v>
      </c>
      <c r="I264" s="76" t="e">
        <f>CONCATENATE(Table6[[#This Row],[HS6_COD]],Table6[[#This Row],[HS8]],Table6[[#This Row],[HS10]])</f>
        <v>#VALUE!</v>
      </c>
      <c r="J264" s="17" t="s">
        <v>553</v>
      </c>
      <c r="K264" s="17"/>
      <c r="L264" s="30">
        <f>'Customs raw'!F264</f>
        <v>0</v>
      </c>
      <c r="M264" s="33">
        <v>10</v>
      </c>
      <c r="N264" s="33">
        <v>12.5</v>
      </c>
      <c r="O264" s="33"/>
      <c r="P264" s="33"/>
      <c r="Q264" s="33">
        <v>10</v>
      </c>
      <c r="R264" s="50" t="e">
        <f>VLOOKUP(Table6[[#This Row],[HS Concatenate]],'Customs raw'!$A$11:$N$305,12,FALSE)</f>
        <v>#VALUE!</v>
      </c>
      <c r="S264" s="226">
        <f>'Customs raw'!L264</f>
        <v>0</v>
      </c>
      <c r="T264" s="214"/>
      <c r="U264" s="217">
        <f>'Customs raw'!M264</f>
        <v>0</v>
      </c>
      <c r="V264" s="214"/>
      <c r="W264" s="226" t="e">
        <f>Table6[[#This Row],[Quantity (kg)2]]/1000</f>
        <v>#VALUE!</v>
      </c>
    </row>
    <row r="265" spans="1:23" ht="14.25" x14ac:dyDescent="0.2">
      <c r="A265" s="212">
        <f>'Customs raw'!B265</f>
        <v>0</v>
      </c>
      <c r="B265" s="213">
        <f t="shared" si="6"/>
        <v>0</v>
      </c>
      <c r="C265" s="214" t="e">
        <f>VLOOKUP(B265,'HS Heading Index'!$A$7:$B$29,2,FALSE)</f>
        <v>#N/A</v>
      </c>
      <c r="D265" s="214" t="s">
        <v>241</v>
      </c>
      <c r="E265" s="212">
        <f>'Customs raw'!C265</f>
        <v>0</v>
      </c>
      <c r="F265" s="215">
        <f>'Customs raw'!E265</f>
        <v>0</v>
      </c>
      <c r="G265" s="76" t="s">
        <v>19</v>
      </c>
      <c r="H265" s="33" t="s">
        <v>190</v>
      </c>
      <c r="I265" s="76" t="e">
        <f>CONCATENATE(Table6[[#This Row],[HS6_COD]],Table6[[#This Row],[HS8]],Table6[[#This Row],[HS10]])</f>
        <v>#VALUE!</v>
      </c>
      <c r="J265" s="17" t="s">
        <v>553</v>
      </c>
      <c r="K265" s="17"/>
      <c r="L265" s="30">
        <f>'Customs raw'!F265</f>
        <v>0</v>
      </c>
      <c r="M265" s="33">
        <v>10</v>
      </c>
      <c r="N265" s="33">
        <v>12.5</v>
      </c>
      <c r="O265" s="33"/>
      <c r="P265" s="33"/>
      <c r="Q265" s="33">
        <v>10</v>
      </c>
      <c r="R265" s="50" t="e">
        <f>VLOOKUP(Table6[[#This Row],[HS Concatenate]],'Customs raw'!$A$11:$N$305,12,FALSE)</f>
        <v>#VALUE!</v>
      </c>
      <c r="S265" s="226">
        <f>'Customs raw'!L265</f>
        <v>0</v>
      </c>
      <c r="T265" s="214"/>
      <c r="U265" s="217">
        <f>'Customs raw'!M265</f>
        <v>0</v>
      </c>
      <c r="V265" s="214"/>
      <c r="W265" s="226" t="e">
        <f>Table6[[#This Row],[Quantity (kg)2]]/1000</f>
        <v>#VALUE!</v>
      </c>
    </row>
    <row r="266" spans="1:23" ht="14.25" x14ac:dyDescent="0.2">
      <c r="A266" s="212">
        <f>'Customs raw'!B266</f>
        <v>0</v>
      </c>
      <c r="B266" s="213">
        <f t="shared" si="6"/>
        <v>0</v>
      </c>
      <c r="C266" s="214" t="e">
        <f>VLOOKUP(B266,'HS Heading Index'!$A$7:$B$29,2,FALSE)</f>
        <v>#N/A</v>
      </c>
      <c r="D266" s="214" t="s">
        <v>241</v>
      </c>
      <c r="E266" s="212">
        <f>'Customs raw'!C266</f>
        <v>0</v>
      </c>
      <c r="F266" s="215">
        <f>'Customs raw'!E266</f>
        <v>0</v>
      </c>
      <c r="G266" s="76" t="s">
        <v>19</v>
      </c>
      <c r="H266" s="33" t="s">
        <v>190</v>
      </c>
      <c r="I266" s="76" t="e">
        <f>CONCATENATE(Table6[[#This Row],[HS6_COD]],Table6[[#This Row],[HS8]],Table6[[#This Row],[HS10]])</f>
        <v>#VALUE!</v>
      </c>
      <c r="J266" s="17" t="s">
        <v>553</v>
      </c>
      <c r="K266" s="17"/>
      <c r="L266" s="30">
        <f>'Customs raw'!F266</f>
        <v>0</v>
      </c>
      <c r="M266" s="33">
        <v>10</v>
      </c>
      <c r="N266" s="33">
        <v>12.5</v>
      </c>
      <c r="O266" s="33"/>
      <c r="P266" s="33"/>
      <c r="Q266" s="33">
        <v>10</v>
      </c>
      <c r="R266" s="50" t="e">
        <f>VLOOKUP(Table6[[#This Row],[HS Concatenate]],'Customs raw'!$A$11:$N$305,12,FALSE)</f>
        <v>#VALUE!</v>
      </c>
      <c r="S266" s="226">
        <f>'Customs raw'!L266</f>
        <v>0</v>
      </c>
      <c r="T266" s="214"/>
      <c r="U266" s="217">
        <f>'Customs raw'!M266</f>
        <v>0</v>
      </c>
      <c r="V266" s="214"/>
      <c r="W266" s="226" t="e">
        <f>Table6[[#This Row],[Quantity (kg)2]]/1000</f>
        <v>#VALUE!</v>
      </c>
    </row>
    <row r="267" spans="1:23" ht="14.25" x14ac:dyDescent="0.2">
      <c r="A267" s="212">
        <f>'Customs raw'!B267</f>
        <v>0</v>
      </c>
      <c r="B267" s="213">
        <f t="shared" si="6"/>
        <v>0</v>
      </c>
      <c r="C267" s="214" t="e">
        <f>VLOOKUP(B267,'HS Heading Index'!$A$7:$B$29,2,FALSE)</f>
        <v>#N/A</v>
      </c>
      <c r="D267" s="214" t="s">
        <v>241</v>
      </c>
      <c r="E267" s="212">
        <f>'Customs raw'!C267</f>
        <v>0</v>
      </c>
      <c r="F267" s="215">
        <f>'Customs raw'!E267</f>
        <v>0</v>
      </c>
      <c r="G267" s="76" t="s">
        <v>19</v>
      </c>
      <c r="H267" s="33" t="s">
        <v>190</v>
      </c>
      <c r="I267" s="76" t="e">
        <f>CONCATENATE(Table6[[#This Row],[HS6_COD]],Table6[[#This Row],[HS8]],Table6[[#This Row],[HS10]])</f>
        <v>#VALUE!</v>
      </c>
      <c r="J267" s="17" t="s">
        <v>553</v>
      </c>
      <c r="K267" s="17"/>
      <c r="L267" s="30">
        <f>'Customs raw'!F267</f>
        <v>0</v>
      </c>
      <c r="M267" s="33">
        <v>10</v>
      </c>
      <c r="N267" s="33">
        <v>12.5</v>
      </c>
      <c r="O267" s="33"/>
      <c r="P267" s="33"/>
      <c r="Q267" s="33">
        <v>10</v>
      </c>
      <c r="R267" s="50" t="e">
        <f>VLOOKUP(Table6[[#This Row],[HS Concatenate]],'Customs raw'!$A$11:$N$305,12,FALSE)</f>
        <v>#VALUE!</v>
      </c>
      <c r="S267" s="226">
        <f>'Customs raw'!L267</f>
        <v>0</v>
      </c>
      <c r="T267" s="214"/>
      <c r="U267" s="217">
        <f>'Customs raw'!M267</f>
        <v>0</v>
      </c>
      <c r="V267" s="214"/>
      <c r="W267" s="226" t="e">
        <f>Table6[[#This Row],[Quantity (kg)2]]/1000</f>
        <v>#VALUE!</v>
      </c>
    </row>
    <row r="268" spans="1:23" ht="14.25" x14ac:dyDescent="0.2">
      <c r="A268" s="212">
        <f>'Customs raw'!B268</f>
        <v>0</v>
      </c>
      <c r="B268" s="213">
        <f t="shared" si="6"/>
        <v>0</v>
      </c>
      <c r="C268" s="214" t="e">
        <f>VLOOKUP(B268,'HS Heading Index'!$A$7:$B$29,2,FALSE)</f>
        <v>#N/A</v>
      </c>
      <c r="D268" s="214" t="s">
        <v>241</v>
      </c>
      <c r="E268" s="212">
        <f>'Customs raw'!C268</f>
        <v>0</v>
      </c>
      <c r="F268" s="215">
        <f>'Customs raw'!E268</f>
        <v>0</v>
      </c>
      <c r="G268" s="76" t="s">
        <v>19</v>
      </c>
      <c r="H268" s="33" t="s">
        <v>190</v>
      </c>
      <c r="I268" s="76" t="e">
        <f>CONCATENATE(Table6[[#This Row],[HS6_COD]],Table6[[#This Row],[HS8]],Table6[[#This Row],[HS10]])</f>
        <v>#VALUE!</v>
      </c>
      <c r="J268" s="17" t="s">
        <v>553</v>
      </c>
      <c r="K268" s="17"/>
      <c r="L268" s="30">
        <f>'Customs raw'!F268</f>
        <v>0</v>
      </c>
      <c r="M268" s="33">
        <v>10</v>
      </c>
      <c r="N268" s="33">
        <v>12.5</v>
      </c>
      <c r="O268" s="33"/>
      <c r="P268" s="33"/>
      <c r="Q268" s="33">
        <v>10</v>
      </c>
      <c r="R268" s="50" t="e">
        <f>VLOOKUP(Table6[[#This Row],[HS Concatenate]],'Customs raw'!$A$11:$N$305,12,FALSE)</f>
        <v>#VALUE!</v>
      </c>
      <c r="S268" s="226">
        <f>'Customs raw'!L268</f>
        <v>0</v>
      </c>
      <c r="T268" s="214"/>
      <c r="U268" s="217">
        <f>'Customs raw'!M268</f>
        <v>0</v>
      </c>
      <c r="V268" s="214"/>
      <c r="W268" s="226" t="e">
        <f>Table6[[#This Row],[Quantity (kg)2]]/1000</f>
        <v>#VALUE!</v>
      </c>
    </row>
    <row r="269" spans="1:23" ht="14.25" x14ac:dyDescent="0.2">
      <c r="A269" s="212">
        <f>'Customs raw'!B269</f>
        <v>0</v>
      </c>
      <c r="B269" s="213">
        <f t="shared" si="6"/>
        <v>0</v>
      </c>
      <c r="C269" s="214" t="e">
        <f>VLOOKUP(B269,'HS Heading Index'!$A$7:$B$29,2,FALSE)</f>
        <v>#N/A</v>
      </c>
      <c r="D269" s="214" t="s">
        <v>241</v>
      </c>
      <c r="E269" s="212">
        <f>'Customs raw'!C269</f>
        <v>0</v>
      </c>
      <c r="F269" s="215">
        <f>'Customs raw'!E269</f>
        <v>0</v>
      </c>
      <c r="G269" s="76" t="s">
        <v>19</v>
      </c>
      <c r="H269" s="33" t="s">
        <v>190</v>
      </c>
      <c r="I269" s="76" t="e">
        <f>CONCATENATE(Table6[[#This Row],[HS6_COD]],Table6[[#This Row],[HS8]],Table6[[#This Row],[HS10]])</f>
        <v>#VALUE!</v>
      </c>
      <c r="J269" s="17" t="s">
        <v>553</v>
      </c>
      <c r="K269" s="17"/>
      <c r="L269" s="30">
        <f>'Customs raw'!F269</f>
        <v>0</v>
      </c>
      <c r="M269" s="33">
        <v>10</v>
      </c>
      <c r="N269" s="33">
        <v>12.5</v>
      </c>
      <c r="O269" s="33"/>
      <c r="P269" s="33"/>
      <c r="Q269" s="33">
        <v>10</v>
      </c>
      <c r="R269" s="50" t="e">
        <f>VLOOKUP(Table6[[#This Row],[HS Concatenate]],'Customs raw'!$A$11:$N$305,12,FALSE)</f>
        <v>#VALUE!</v>
      </c>
      <c r="S269" s="226">
        <f>'Customs raw'!L269</f>
        <v>0</v>
      </c>
      <c r="T269" s="214"/>
      <c r="U269" s="217">
        <f>'Customs raw'!M269</f>
        <v>0</v>
      </c>
      <c r="V269" s="214"/>
      <c r="W269" s="226" t="e">
        <f>Table6[[#This Row],[Quantity (kg)2]]/1000</f>
        <v>#VALUE!</v>
      </c>
    </row>
    <row r="270" spans="1:23" ht="14.25" x14ac:dyDescent="0.2">
      <c r="A270" s="212">
        <f>'Customs raw'!B270</f>
        <v>0</v>
      </c>
      <c r="B270" s="213">
        <f t="shared" si="6"/>
        <v>0</v>
      </c>
      <c r="C270" s="214" t="e">
        <f>VLOOKUP(B270,'HS Heading Index'!$A$7:$B$29,2,FALSE)</f>
        <v>#N/A</v>
      </c>
      <c r="D270" s="214" t="s">
        <v>241</v>
      </c>
      <c r="E270" s="212">
        <f>'Customs raw'!C270</f>
        <v>0</v>
      </c>
      <c r="F270" s="215">
        <f>'Customs raw'!E270</f>
        <v>0</v>
      </c>
      <c r="G270" s="76" t="s">
        <v>19</v>
      </c>
      <c r="H270" s="33" t="s">
        <v>190</v>
      </c>
      <c r="I270" s="76" t="e">
        <f>CONCATENATE(Table6[[#This Row],[HS6_COD]],Table6[[#This Row],[HS8]],Table6[[#This Row],[HS10]])</f>
        <v>#VALUE!</v>
      </c>
      <c r="J270" s="17" t="s">
        <v>553</v>
      </c>
      <c r="K270" s="17"/>
      <c r="L270" s="30">
        <f>'Customs raw'!F270</f>
        <v>0</v>
      </c>
      <c r="M270" s="33">
        <v>10</v>
      </c>
      <c r="N270" s="33">
        <v>12.5</v>
      </c>
      <c r="O270" s="33"/>
      <c r="P270" s="33"/>
      <c r="Q270" s="33">
        <v>10</v>
      </c>
      <c r="R270" s="50" t="e">
        <f>VLOOKUP(Table6[[#This Row],[HS Concatenate]],'Customs raw'!$A$11:$N$305,12,FALSE)</f>
        <v>#VALUE!</v>
      </c>
      <c r="S270" s="226">
        <f>'Customs raw'!L270</f>
        <v>0</v>
      </c>
      <c r="T270" s="214"/>
      <c r="U270" s="217">
        <f>'Customs raw'!M270</f>
        <v>0</v>
      </c>
      <c r="V270" s="214"/>
      <c r="W270" s="226" t="e">
        <f>Table6[[#This Row],[Quantity (kg)2]]/1000</f>
        <v>#VALUE!</v>
      </c>
    </row>
    <row r="271" spans="1:23" ht="14.25" x14ac:dyDescent="0.2">
      <c r="A271" s="212">
        <f>'Customs raw'!B271</f>
        <v>0</v>
      </c>
      <c r="B271" s="213">
        <f t="shared" si="6"/>
        <v>0</v>
      </c>
      <c r="C271" s="214" t="e">
        <f>VLOOKUP(B271,'HS Heading Index'!$A$7:$B$29,2,FALSE)</f>
        <v>#N/A</v>
      </c>
      <c r="D271" s="214" t="s">
        <v>241</v>
      </c>
      <c r="E271" s="212">
        <f>'Customs raw'!C271</f>
        <v>0</v>
      </c>
      <c r="F271" s="215">
        <f>'Customs raw'!E271</f>
        <v>0</v>
      </c>
      <c r="G271" s="76" t="s">
        <v>19</v>
      </c>
      <c r="H271" s="33" t="s">
        <v>190</v>
      </c>
      <c r="I271" s="76" t="e">
        <f>CONCATENATE(Table6[[#This Row],[HS6_COD]],Table6[[#This Row],[HS8]],Table6[[#This Row],[HS10]])</f>
        <v>#VALUE!</v>
      </c>
      <c r="J271" s="17" t="s">
        <v>553</v>
      </c>
      <c r="K271" s="17"/>
      <c r="L271" s="30">
        <f>'Customs raw'!F271</f>
        <v>0</v>
      </c>
      <c r="M271" s="33">
        <v>10</v>
      </c>
      <c r="N271" s="33">
        <v>12.5</v>
      </c>
      <c r="O271" s="33"/>
      <c r="P271" s="33"/>
      <c r="Q271" s="33">
        <v>10</v>
      </c>
      <c r="R271" s="50" t="e">
        <f>VLOOKUP(Table6[[#This Row],[HS Concatenate]],'Customs raw'!$A$11:$N$305,12,FALSE)</f>
        <v>#VALUE!</v>
      </c>
      <c r="S271" s="226">
        <f>'Customs raw'!L271</f>
        <v>0</v>
      </c>
      <c r="T271" s="214"/>
      <c r="U271" s="217">
        <f>'Customs raw'!M271</f>
        <v>0</v>
      </c>
      <c r="V271" s="214"/>
      <c r="W271" s="226" t="e">
        <f>Table6[[#This Row],[Quantity (kg)2]]/1000</f>
        <v>#VALUE!</v>
      </c>
    </row>
    <row r="272" spans="1:23" ht="14.25" x14ac:dyDescent="0.2">
      <c r="A272" s="212">
        <f>'Customs raw'!B272</f>
        <v>0</v>
      </c>
      <c r="B272" s="213">
        <f t="shared" si="6"/>
        <v>0</v>
      </c>
      <c r="C272" s="214" t="e">
        <f>VLOOKUP(B272,'HS Heading Index'!$A$7:$B$29,2,FALSE)</f>
        <v>#N/A</v>
      </c>
      <c r="D272" s="214" t="s">
        <v>241</v>
      </c>
      <c r="E272" s="212">
        <f>'Customs raw'!C272</f>
        <v>0</v>
      </c>
      <c r="F272" s="215">
        <f>'Customs raw'!E272</f>
        <v>0</v>
      </c>
      <c r="G272" s="76" t="s">
        <v>19</v>
      </c>
      <c r="H272" s="33" t="s">
        <v>190</v>
      </c>
      <c r="I272" s="76" t="e">
        <f>CONCATENATE(Table6[[#This Row],[HS6_COD]],Table6[[#This Row],[HS8]],Table6[[#This Row],[HS10]])</f>
        <v>#VALUE!</v>
      </c>
      <c r="J272" s="17" t="s">
        <v>553</v>
      </c>
      <c r="K272" s="17"/>
      <c r="L272" s="30">
        <f>'Customs raw'!F272</f>
        <v>0</v>
      </c>
      <c r="M272" s="33">
        <v>10</v>
      </c>
      <c r="N272" s="33">
        <v>12.5</v>
      </c>
      <c r="O272" s="33"/>
      <c r="P272" s="33"/>
      <c r="Q272" s="33">
        <v>10</v>
      </c>
      <c r="R272" s="50" t="e">
        <f>VLOOKUP(Table6[[#This Row],[HS Concatenate]],'Customs raw'!$A$11:$N$305,12,FALSE)</f>
        <v>#VALUE!</v>
      </c>
      <c r="S272" s="226">
        <f>'Customs raw'!L272</f>
        <v>0</v>
      </c>
      <c r="T272" s="214"/>
      <c r="U272" s="217">
        <f>'Customs raw'!M272</f>
        <v>0</v>
      </c>
      <c r="V272" s="214"/>
      <c r="W272" s="226" t="e">
        <f>Table6[[#This Row],[Quantity (kg)2]]/1000</f>
        <v>#VALUE!</v>
      </c>
    </row>
    <row r="273" spans="1:23" ht="14.25" x14ac:dyDescent="0.2">
      <c r="A273" s="212">
        <f>'Customs raw'!B273</f>
        <v>0</v>
      </c>
      <c r="B273" s="213">
        <f t="shared" si="6"/>
        <v>0</v>
      </c>
      <c r="C273" s="214" t="e">
        <f>VLOOKUP(B273,'HS Heading Index'!$A$7:$B$29,2,FALSE)</f>
        <v>#N/A</v>
      </c>
      <c r="D273" s="214" t="s">
        <v>241</v>
      </c>
      <c r="E273" s="212">
        <f>'Customs raw'!C273</f>
        <v>0</v>
      </c>
      <c r="F273" s="215">
        <f>'Customs raw'!E273</f>
        <v>0</v>
      </c>
      <c r="G273" s="76" t="s">
        <v>19</v>
      </c>
      <c r="H273" s="33" t="s">
        <v>190</v>
      </c>
      <c r="I273" s="76" t="e">
        <f>CONCATENATE(Table6[[#This Row],[HS6_COD]],Table6[[#This Row],[HS8]],Table6[[#This Row],[HS10]])</f>
        <v>#VALUE!</v>
      </c>
      <c r="J273" s="17" t="s">
        <v>553</v>
      </c>
      <c r="K273" s="17"/>
      <c r="L273" s="30">
        <f>'Customs raw'!F273</f>
        <v>0</v>
      </c>
      <c r="M273" s="33">
        <v>10</v>
      </c>
      <c r="N273" s="33">
        <v>12.5</v>
      </c>
      <c r="O273" s="33"/>
      <c r="P273" s="33"/>
      <c r="Q273" s="33">
        <v>10</v>
      </c>
      <c r="R273" s="50" t="e">
        <f>VLOOKUP(Table6[[#This Row],[HS Concatenate]],'Customs raw'!$A$11:$N$305,12,FALSE)</f>
        <v>#VALUE!</v>
      </c>
      <c r="S273" s="226">
        <f>'Customs raw'!L273</f>
        <v>0</v>
      </c>
      <c r="T273" s="214"/>
      <c r="U273" s="217">
        <f>'Customs raw'!M273</f>
        <v>0</v>
      </c>
      <c r="V273" s="214"/>
      <c r="W273" s="226" t="e">
        <f>Table6[[#This Row],[Quantity (kg)2]]/1000</f>
        <v>#VALUE!</v>
      </c>
    </row>
    <row r="274" spans="1:23" ht="14.25" x14ac:dyDescent="0.2">
      <c r="A274" s="212">
        <f>'Customs raw'!B274</f>
        <v>0</v>
      </c>
      <c r="B274" s="213">
        <f t="shared" si="6"/>
        <v>0</v>
      </c>
      <c r="C274" s="214" t="e">
        <f>VLOOKUP(B274,'HS Heading Index'!$A$7:$B$29,2,FALSE)</f>
        <v>#N/A</v>
      </c>
      <c r="D274" s="214" t="s">
        <v>241</v>
      </c>
      <c r="E274" s="212">
        <f>'Customs raw'!C274</f>
        <v>0</v>
      </c>
      <c r="F274" s="215">
        <f>'Customs raw'!E274</f>
        <v>0</v>
      </c>
      <c r="G274" s="76" t="s">
        <v>19</v>
      </c>
      <c r="H274" s="33" t="s">
        <v>190</v>
      </c>
      <c r="I274" s="76" t="e">
        <f>CONCATENATE(Table6[[#This Row],[HS6_COD]],Table6[[#This Row],[HS8]],Table6[[#This Row],[HS10]])</f>
        <v>#VALUE!</v>
      </c>
      <c r="J274" s="17" t="s">
        <v>553</v>
      </c>
      <c r="K274" s="17"/>
      <c r="L274" s="30">
        <f>'Customs raw'!F274</f>
        <v>0</v>
      </c>
      <c r="M274" s="33">
        <v>10</v>
      </c>
      <c r="N274" s="33">
        <v>12.5</v>
      </c>
      <c r="O274" s="33"/>
      <c r="P274" s="33"/>
      <c r="Q274" s="33">
        <v>10</v>
      </c>
      <c r="R274" s="50" t="e">
        <f>VLOOKUP(Table6[[#This Row],[HS Concatenate]],'Customs raw'!$A$11:$N$305,12,FALSE)</f>
        <v>#VALUE!</v>
      </c>
      <c r="S274" s="226">
        <f>'Customs raw'!L274</f>
        <v>0</v>
      </c>
      <c r="T274" s="214"/>
      <c r="U274" s="217">
        <f>'Customs raw'!M274</f>
        <v>0</v>
      </c>
      <c r="V274" s="214"/>
      <c r="W274" s="226" t="e">
        <f>Table6[[#This Row],[Quantity (kg)2]]/1000</f>
        <v>#VALUE!</v>
      </c>
    </row>
    <row r="275" spans="1:23" ht="14.25" x14ac:dyDescent="0.2">
      <c r="A275" s="212">
        <f>'Customs raw'!B275</f>
        <v>0</v>
      </c>
      <c r="B275" s="213">
        <f t="shared" si="6"/>
        <v>0</v>
      </c>
      <c r="C275" s="214" t="e">
        <f>VLOOKUP(B275,'HS Heading Index'!$A$7:$B$29,2,FALSE)</f>
        <v>#N/A</v>
      </c>
      <c r="D275" s="214" t="s">
        <v>241</v>
      </c>
      <c r="E275" s="212">
        <f>'Customs raw'!C275</f>
        <v>0</v>
      </c>
      <c r="F275" s="215">
        <f>'Customs raw'!E275</f>
        <v>0</v>
      </c>
      <c r="G275" s="76" t="s">
        <v>19</v>
      </c>
      <c r="H275" s="33" t="s">
        <v>190</v>
      </c>
      <c r="I275" s="76" t="e">
        <f>CONCATENATE(Table6[[#This Row],[HS6_COD]],Table6[[#This Row],[HS8]],Table6[[#This Row],[HS10]])</f>
        <v>#VALUE!</v>
      </c>
      <c r="J275" s="17" t="s">
        <v>553</v>
      </c>
      <c r="K275" s="17"/>
      <c r="L275" s="30">
        <f>'Customs raw'!F275</f>
        <v>0</v>
      </c>
      <c r="M275" s="33">
        <v>10</v>
      </c>
      <c r="N275" s="33">
        <v>12.5</v>
      </c>
      <c r="O275" s="33"/>
      <c r="P275" s="33"/>
      <c r="Q275" s="33">
        <v>10</v>
      </c>
      <c r="R275" s="50" t="e">
        <f>VLOOKUP(Table6[[#This Row],[HS Concatenate]],'Customs raw'!$A$11:$N$305,12,FALSE)</f>
        <v>#VALUE!</v>
      </c>
      <c r="S275" s="226">
        <f>'Customs raw'!L275</f>
        <v>0</v>
      </c>
      <c r="T275" s="214"/>
      <c r="U275" s="217">
        <f>'Customs raw'!M275</f>
        <v>0</v>
      </c>
      <c r="V275" s="214"/>
      <c r="W275" s="226" t="e">
        <f>Table6[[#This Row],[Quantity (kg)2]]/1000</f>
        <v>#VALUE!</v>
      </c>
    </row>
    <row r="276" spans="1:23" ht="14.25" x14ac:dyDescent="0.2">
      <c r="A276" s="212">
        <f>'Customs raw'!B276</f>
        <v>0</v>
      </c>
      <c r="B276" s="213">
        <f t="shared" si="6"/>
        <v>0</v>
      </c>
      <c r="C276" s="214" t="e">
        <f>VLOOKUP(B276,'HS Heading Index'!$A$7:$B$29,2,FALSE)</f>
        <v>#N/A</v>
      </c>
      <c r="D276" s="214" t="s">
        <v>241</v>
      </c>
      <c r="E276" s="212">
        <f>'Customs raw'!C276</f>
        <v>0</v>
      </c>
      <c r="F276" s="215">
        <f>'Customs raw'!E276</f>
        <v>0</v>
      </c>
      <c r="G276" s="76" t="s">
        <v>19</v>
      </c>
      <c r="H276" s="33" t="s">
        <v>190</v>
      </c>
      <c r="I276" s="76" t="e">
        <f>CONCATENATE(Table6[[#This Row],[HS6_COD]],Table6[[#This Row],[HS8]],Table6[[#This Row],[HS10]])</f>
        <v>#VALUE!</v>
      </c>
      <c r="J276" s="17" t="s">
        <v>553</v>
      </c>
      <c r="K276" s="17"/>
      <c r="L276" s="30">
        <f>'Customs raw'!F276</f>
        <v>0</v>
      </c>
      <c r="M276" s="33">
        <v>10</v>
      </c>
      <c r="N276" s="33">
        <v>12.5</v>
      </c>
      <c r="O276" s="33"/>
      <c r="P276" s="33"/>
      <c r="Q276" s="33">
        <v>10</v>
      </c>
      <c r="R276" s="50" t="e">
        <f>VLOOKUP(Table6[[#This Row],[HS Concatenate]],'Customs raw'!$A$11:$N$305,12,FALSE)</f>
        <v>#VALUE!</v>
      </c>
      <c r="S276" s="226">
        <f>'Customs raw'!L276</f>
        <v>0</v>
      </c>
      <c r="T276" s="214"/>
      <c r="U276" s="217">
        <f>'Customs raw'!M276</f>
        <v>0</v>
      </c>
      <c r="V276" s="214"/>
      <c r="W276" s="226" t="e">
        <f>Table6[[#This Row],[Quantity (kg)2]]/1000</f>
        <v>#VALUE!</v>
      </c>
    </row>
    <row r="277" spans="1:23" ht="14.25" x14ac:dyDescent="0.2">
      <c r="A277" s="212">
        <f>'Customs raw'!B277</f>
        <v>0</v>
      </c>
      <c r="B277" s="213">
        <f t="shared" si="6"/>
        <v>0</v>
      </c>
      <c r="C277" s="214" t="e">
        <f>VLOOKUP(B277,'HS Heading Index'!$A$7:$B$29,2,FALSE)</f>
        <v>#N/A</v>
      </c>
      <c r="D277" s="214" t="s">
        <v>241</v>
      </c>
      <c r="E277" s="212">
        <f>'Customs raw'!C277</f>
        <v>0</v>
      </c>
      <c r="F277" s="215">
        <f>'Customs raw'!E277</f>
        <v>0</v>
      </c>
      <c r="G277" s="76" t="s">
        <v>19</v>
      </c>
      <c r="H277" s="33" t="s">
        <v>190</v>
      </c>
      <c r="I277" s="76" t="e">
        <f>CONCATENATE(Table6[[#This Row],[HS6_COD]],Table6[[#This Row],[HS8]],Table6[[#This Row],[HS10]])</f>
        <v>#VALUE!</v>
      </c>
      <c r="J277" s="17" t="s">
        <v>553</v>
      </c>
      <c r="K277" s="17"/>
      <c r="L277" s="30">
        <f>'Customs raw'!F277</f>
        <v>0</v>
      </c>
      <c r="M277" s="33">
        <v>10</v>
      </c>
      <c r="N277" s="33">
        <v>12.5</v>
      </c>
      <c r="O277" s="33"/>
      <c r="P277" s="33"/>
      <c r="Q277" s="33">
        <v>10</v>
      </c>
      <c r="R277" s="50" t="e">
        <f>VLOOKUP(Table6[[#This Row],[HS Concatenate]],'Customs raw'!$A$11:$N$305,12,FALSE)</f>
        <v>#VALUE!</v>
      </c>
      <c r="S277" s="226">
        <f>'Customs raw'!L277</f>
        <v>0</v>
      </c>
      <c r="T277" s="214"/>
      <c r="U277" s="217">
        <f>'Customs raw'!M277</f>
        <v>0</v>
      </c>
      <c r="V277" s="214"/>
      <c r="W277" s="226" t="e">
        <f>Table6[[#This Row],[Quantity (kg)2]]/1000</f>
        <v>#VALUE!</v>
      </c>
    </row>
    <row r="278" spans="1:23" ht="14.25" x14ac:dyDescent="0.2">
      <c r="A278" s="212">
        <f>'Customs raw'!B278</f>
        <v>0</v>
      </c>
      <c r="B278" s="213">
        <f t="shared" si="6"/>
        <v>0</v>
      </c>
      <c r="C278" s="214" t="e">
        <f>VLOOKUP(B278,'HS Heading Index'!$A$7:$B$29,2,FALSE)</f>
        <v>#N/A</v>
      </c>
      <c r="D278" s="214" t="s">
        <v>241</v>
      </c>
      <c r="E278" s="212">
        <f>'Customs raw'!C278</f>
        <v>0</v>
      </c>
      <c r="F278" s="215">
        <f>'Customs raw'!E278</f>
        <v>0</v>
      </c>
      <c r="G278" s="76" t="s">
        <v>19</v>
      </c>
      <c r="H278" s="33" t="s">
        <v>190</v>
      </c>
      <c r="I278" s="76" t="e">
        <f>CONCATENATE(Table6[[#This Row],[HS6_COD]],Table6[[#This Row],[HS8]],Table6[[#This Row],[HS10]])</f>
        <v>#VALUE!</v>
      </c>
      <c r="J278" s="17" t="s">
        <v>553</v>
      </c>
      <c r="K278" s="17"/>
      <c r="L278" s="30">
        <f>'Customs raw'!F278</f>
        <v>0</v>
      </c>
      <c r="M278" s="33">
        <v>10</v>
      </c>
      <c r="N278" s="33">
        <v>12.5</v>
      </c>
      <c r="O278" s="33"/>
      <c r="P278" s="33"/>
      <c r="Q278" s="33">
        <v>10</v>
      </c>
      <c r="R278" s="50" t="e">
        <f>VLOOKUP(Table6[[#This Row],[HS Concatenate]],'Customs raw'!$A$11:$N$305,12,FALSE)</f>
        <v>#VALUE!</v>
      </c>
      <c r="S278" s="226">
        <f>'Customs raw'!L278</f>
        <v>0</v>
      </c>
      <c r="T278" s="214"/>
      <c r="U278" s="217">
        <f>'Customs raw'!M278</f>
        <v>0</v>
      </c>
      <c r="V278" s="214"/>
      <c r="W278" s="226" t="e">
        <f>Table6[[#This Row],[Quantity (kg)2]]/1000</f>
        <v>#VALUE!</v>
      </c>
    </row>
    <row r="279" spans="1:23" ht="14.25" x14ac:dyDescent="0.2">
      <c r="A279" s="212">
        <f>'Customs raw'!B279</f>
        <v>0</v>
      </c>
      <c r="B279" s="213">
        <f t="shared" si="6"/>
        <v>0</v>
      </c>
      <c r="C279" s="214" t="e">
        <f>VLOOKUP(B279,'HS Heading Index'!$A$7:$B$29,2,FALSE)</f>
        <v>#N/A</v>
      </c>
      <c r="D279" s="214" t="s">
        <v>241</v>
      </c>
      <c r="E279" s="212">
        <f>'Customs raw'!C279</f>
        <v>0</v>
      </c>
      <c r="F279" s="215">
        <f>'Customs raw'!E279</f>
        <v>0</v>
      </c>
      <c r="G279" s="76" t="s">
        <v>19</v>
      </c>
      <c r="H279" s="33" t="s">
        <v>190</v>
      </c>
      <c r="I279" s="76" t="e">
        <f>CONCATENATE(Table6[[#This Row],[HS6_COD]],Table6[[#This Row],[HS8]],Table6[[#This Row],[HS10]])</f>
        <v>#VALUE!</v>
      </c>
      <c r="J279" s="17" t="s">
        <v>553</v>
      </c>
      <c r="K279" s="17"/>
      <c r="L279" s="30">
        <f>'Customs raw'!F279</f>
        <v>0</v>
      </c>
      <c r="M279" s="33">
        <v>10</v>
      </c>
      <c r="N279" s="33">
        <v>12.5</v>
      </c>
      <c r="O279" s="33"/>
      <c r="P279" s="33"/>
      <c r="Q279" s="33">
        <v>10</v>
      </c>
      <c r="R279" s="50" t="e">
        <f>VLOOKUP(Table6[[#This Row],[HS Concatenate]],'Customs raw'!$A$11:$N$305,12,FALSE)</f>
        <v>#VALUE!</v>
      </c>
      <c r="S279" s="226">
        <f>'Customs raw'!L279</f>
        <v>0</v>
      </c>
      <c r="T279" s="214"/>
      <c r="U279" s="217">
        <f>'Customs raw'!M279</f>
        <v>0</v>
      </c>
      <c r="V279" s="214"/>
      <c r="W279" s="226" t="e">
        <f>Table6[[#This Row],[Quantity (kg)2]]/1000</f>
        <v>#VALUE!</v>
      </c>
    </row>
    <row r="280" spans="1:23" ht="14.25" x14ac:dyDescent="0.2">
      <c r="A280" s="212">
        <f>'Customs raw'!B280</f>
        <v>0</v>
      </c>
      <c r="B280" s="213">
        <f t="shared" si="6"/>
        <v>0</v>
      </c>
      <c r="C280" s="214" t="e">
        <f>VLOOKUP(B280,'HS Heading Index'!$A$7:$B$29,2,FALSE)</f>
        <v>#N/A</v>
      </c>
      <c r="D280" s="214" t="s">
        <v>241</v>
      </c>
      <c r="E280" s="212">
        <f>'Customs raw'!C280</f>
        <v>0</v>
      </c>
      <c r="F280" s="215">
        <f>'Customs raw'!E280</f>
        <v>0</v>
      </c>
      <c r="G280" s="76" t="s">
        <v>19</v>
      </c>
      <c r="H280" s="33" t="s">
        <v>190</v>
      </c>
      <c r="I280" s="76" t="e">
        <f>CONCATENATE(Table6[[#This Row],[HS6_COD]],Table6[[#This Row],[HS8]],Table6[[#This Row],[HS10]])</f>
        <v>#VALUE!</v>
      </c>
      <c r="J280" s="17" t="s">
        <v>553</v>
      </c>
      <c r="K280" s="17"/>
      <c r="L280" s="30">
        <f>'Customs raw'!F280</f>
        <v>0</v>
      </c>
      <c r="M280" s="33">
        <v>10</v>
      </c>
      <c r="N280" s="33">
        <v>12.5</v>
      </c>
      <c r="O280" s="33"/>
      <c r="P280" s="33"/>
      <c r="Q280" s="33">
        <v>10</v>
      </c>
      <c r="R280" s="50" t="e">
        <f>VLOOKUP(Table6[[#This Row],[HS Concatenate]],'Customs raw'!$A$11:$N$305,12,FALSE)</f>
        <v>#VALUE!</v>
      </c>
      <c r="S280" s="226">
        <f>'Customs raw'!L280</f>
        <v>0</v>
      </c>
      <c r="T280" s="214"/>
      <c r="U280" s="217">
        <f>'Customs raw'!M280</f>
        <v>0</v>
      </c>
      <c r="V280" s="214"/>
      <c r="W280" s="226" t="e">
        <f>Table6[[#This Row],[Quantity (kg)2]]/1000</f>
        <v>#VALUE!</v>
      </c>
    </row>
    <row r="281" spans="1:23" ht="14.25" x14ac:dyDescent="0.2">
      <c r="A281" s="212">
        <f>'Customs raw'!B281</f>
        <v>0</v>
      </c>
      <c r="B281" s="213">
        <f t="shared" si="6"/>
        <v>0</v>
      </c>
      <c r="C281" s="214" t="e">
        <f>VLOOKUP(B281,'HS Heading Index'!$A$7:$B$29,2,FALSE)</f>
        <v>#N/A</v>
      </c>
      <c r="D281" s="214" t="s">
        <v>241</v>
      </c>
      <c r="E281" s="212">
        <f>'Customs raw'!C281</f>
        <v>0</v>
      </c>
      <c r="F281" s="215">
        <f>'Customs raw'!E281</f>
        <v>0</v>
      </c>
      <c r="G281" s="76" t="s">
        <v>19</v>
      </c>
      <c r="H281" s="33" t="s">
        <v>190</v>
      </c>
      <c r="I281" s="76" t="e">
        <f>CONCATENATE(Table6[[#This Row],[HS6_COD]],Table6[[#This Row],[HS8]],Table6[[#This Row],[HS10]])</f>
        <v>#VALUE!</v>
      </c>
      <c r="J281" s="17" t="s">
        <v>553</v>
      </c>
      <c r="K281" s="17"/>
      <c r="L281" s="30">
        <f>'Customs raw'!F281</f>
        <v>0</v>
      </c>
      <c r="M281" s="33">
        <v>10</v>
      </c>
      <c r="N281" s="33">
        <v>12.5</v>
      </c>
      <c r="O281" s="33"/>
      <c r="P281" s="33"/>
      <c r="Q281" s="33">
        <v>10</v>
      </c>
      <c r="R281" s="50" t="e">
        <f>VLOOKUP(Table6[[#This Row],[HS Concatenate]],'Customs raw'!$A$11:$N$305,12,FALSE)</f>
        <v>#VALUE!</v>
      </c>
      <c r="S281" s="226">
        <f>'Customs raw'!L281</f>
        <v>0</v>
      </c>
      <c r="T281" s="214"/>
      <c r="U281" s="217">
        <f>'Customs raw'!M281</f>
        <v>0</v>
      </c>
      <c r="V281" s="214"/>
      <c r="W281" s="226" t="e">
        <f>Table6[[#This Row],[Quantity (kg)2]]/1000</f>
        <v>#VALUE!</v>
      </c>
    </row>
    <row r="282" spans="1:23" ht="14.25" x14ac:dyDescent="0.2">
      <c r="A282" s="212">
        <f>'Customs raw'!B282</f>
        <v>0</v>
      </c>
      <c r="B282" s="213">
        <f t="shared" si="6"/>
        <v>0</v>
      </c>
      <c r="C282" s="214" t="e">
        <f>VLOOKUP(B282,'HS Heading Index'!$A$7:$B$29,2,FALSE)</f>
        <v>#N/A</v>
      </c>
      <c r="D282" s="214" t="s">
        <v>241</v>
      </c>
      <c r="E282" s="212">
        <f>'Customs raw'!C282</f>
        <v>0</v>
      </c>
      <c r="F282" s="215">
        <f>'Customs raw'!E282</f>
        <v>0</v>
      </c>
      <c r="G282" s="76" t="s">
        <v>19</v>
      </c>
      <c r="H282" s="33" t="s">
        <v>190</v>
      </c>
      <c r="I282" s="76" t="e">
        <f>CONCATENATE(Table6[[#This Row],[HS6_COD]],Table6[[#This Row],[HS8]],Table6[[#This Row],[HS10]])</f>
        <v>#VALUE!</v>
      </c>
      <c r="J282" s="17" t="s">
        <v>553</v>
      </c>
      <c r="K282" s="17"/>
      <c r="L282" s="30">
        <f>'Customs raw'!F282</f>
        <v>0</v>
      </c>
      <c r="M282" s="33">
        <v>10</v>
      </c>
      <c r="N282" s="33">
        <v>12.5</v>
      </c>
      <c r="O282" s="33"/>
      <c r="P282" s="33"/>
      <c r="Q282" s="33">
        <v>10</v>
      </c>
      <c r="R282" s="50" t="e">
        <f>VLOOKUP(Table6[[#This Row],[HS Concatenate]],'Customs raw'!$A$11:$N$305,12,FALSE)</f>
        <v>#VALUE!</v>
      </c>
      <c r="S282" s="226">
        <f>'Customs raw'!L282</f>
        <v>0</v>
      </c>
      <c r="T282" s="214"/>
      <c r="U282" s="217">
        <f>'Customs raw'!M282</f>
        <v>0</v>
      </c>
      <c r="V282" s="214"/>
      <c r="W282" s="226" t="e">
        <f>Table6[[#This Row],[Quantity (kg)2]]/1000</f>
        <v>#VALUE!</v>
      </c>
    </row>
    <row r="283" spans="1:23" ht="14.25" x14ac:dyDescent="0.2">
      <c r="A283" s="212">
        <f>'Customs raw'!B283</f>
        <v>0</v>
      </c>
      <c r="B283" s="213">
        <f t="shared" si="6"/>
        <v>0</v>
      </c>
      <c r="C283" s="214" t="e">
        <f>VLOOKUP(B283,'HS Heading Index'!$A$7:$B$29,2,FALSE)</f>
        <v>#N/A</v>
      </c>
      <c r="D283" s="214" t="s">
        <v>241</v>
      </c>
      <c r="E283" s="212">
        <f>'Customs raw'!C283</f>
        <v>0</v>
      </c>
      <c r="F283" s="215">
        <f>'Customs raw'!E283</f>
        <v>0</v>
      </c>
      <c r="G283" s="76" t="s">
        <v>19</v>
      </c>
      <c r="H283" s="33" t="s">
        <v>190</v>
      </c>
      <c r="I283" s="76" t="e">
        <f>CONCATENATE(Table6[[#This Row],[HS6_COD]],Table6[[#This Row],[HS8]],Table6[[#This Row],[HS10]])</f>
        <v>#VALUE!</v>
      </c>
      <c r="J283" s="17" t="s">
        <v>553</v>
      </c>
      <c r="K283" s="17"/>
      <c r="L283" s="30">
        <f>'Customs raw'!F283</f>
        <v>0</v>
      </c>
      <c r="M283" s="33">
        <v>10</v>
      </c>
      <c r="N283" s="33">
        <v>12.5</v>
      </c>
      <c r="O283" s="33"/>
      <c r="P283" s="33"/>
      <c r="Q283" s="33">
        <v>10</v>
      </c>
      <c r="R283" s="50" t="e">
        <f>VLOOKUP(Table6[[#This Row],[HS Concatenate]],'Customs raw'!$A$11:$N$305,12,FALSE)</f>
        <v>#VALUE!</v>
      </c>
      <c r="S283" s="226">
        <f>'Customs raw'!L283</f>
        <v>0</v>
      </c>
      <c r="T283" s="214"/>
      <c r="U283" s="217">
        <f>'Customs raw'!M283</f>
        <v>0</v>
      </c>
      <c r="V283" s="214"/>
      <c r="W283" s="226" t="e">
        <f>Table6[[#This Row],[Quantity (kg)2]]/1000</f>
        <v>#VALUE!</v>
      </c>
    </row>
    <row r="284" spans="1:23" ht="14.25" x14ac:dyDescent="0.2">
      <c r="A284" s="212">
        <f>'Customs raw'!B284</f>
        <v>0</v>
      </c>
      <c r="B284" s="213">
        <f t="shared" si="6"/>
        <v>0</v>
      </c>
      <c r="C284" s="214" t="e">
        <f>VLOOKUP(B284,'HS Heading Index'!$A$7:$B$29,2,FALSE)</f>
        <v>#N/A</v>
      </c>
      <c r="D284" s="214" t="s">
        <v>241</v>
      </c>
      <c r="E284" s="212">
        <f>'Customs raw'!C284</f>
        <v>0</v>
      </c>
      <c r="F284" s="215">
        <f>'Customs raw'!E284</f>
        <v>0</v>
      </c>
      <c r="G284" s="76" t="s">
        <v>19</v>
      </c>
      <c r="H284" s="33" t="s">
        <v>190</v>
      </c>
      <c r="I284" s="76" t="e">
        <f>CONCATENATE(Table6[[#This Row],[HS6_COD]],Table6[[#This Row],[HS8]],Table6[[#This Row],[HS10]])</f>
        <v>#VALUE!</v>
      </c>
      <c r="J284" s="17" t="s">
        <v>553</v>
      </c>
      <c r="K284" s="17"/>
      <c r="L284" s="30">
        <f>'Customs raw'!F284</f>
        <v>0</v>
      </c>
      <c r="M284" s="33">
        <v>10</v>
      </c>
      <c r="N284" s="33">
        <v>12.5</v>
      </c>
      <c r="O284" s="33"/>
      <c r="P284" s="33"/>
      <c r="Q284" s="33">
        <v>10</v>
      </c>
      <c r="R284" s="50" t="e">
        <f>VLOOKUP(Table6[[#This Row],[HS Concatenate]],'Customs raw'!$A$11:$N$305,12,FALSE)</f>
        <v>#VALUE!</v>
      </c>
      <c r="S284" s="226">
        <f>'Customs raw'!L284</f>
        <v>0</v>
      </c>
      <c r="T284" s="214"/>
      <c r="U284" s="217">
        <f>'Customs raw'!M284</f>
        <v>0</v>
      </c>
      <c r="V284" s="214"/>
      <c r="W284" s="226" t="e">
        <f>Table6[[#This Row],[Quantity (kg)2]]/1000</f>
        <v>#VALUE!</v>
      </c>
    </row>
    <row r="285" spans="1:23" ht="14.25" x14ac:dyDescent="0.2">
      <c r="A285" s="212">
        <f>'Customs raw'!B285</f>
        <v>0</v>
      </c>
      <c r="B285" s="213">
        <f t="shared" si="6"/>
        <v>0</v>
      </c>
      <c r="C285" s="214" t="e">
        <f>VLOOKUP(B285,'HS Heading Index'!$A$7:$B$29,2,FALSE)</f>
        <v>#N/A</v>
      </c>
      <c r="D285" s="214" t="s">
        <v>241</v>
      </c>
      <c r="E285" s="212">
        <f>'Customs raw'!C285</f>
        <v>0</v>
      </c>
      <c r="F285" s="215">
        <f>'Customs raw'!E285</f>
        <v>0</v>
      </c>
      <c r="G285" s="76" t="s">
        <v>19</v>
      </c>
      <c r="H285" s="33" t="s">
        <v>190</v>
      </c>
      <c r="I285" s="76" t="e">
        <f>CONCATENATE(Table6[[#This Row],[HS6_COD]],Table6[[#This Row],[HS8]],Table6[[#This Row],[HS10]])</f>
        <v>#VALUE!</v>
      </c>
      <c r="J285" s="17" t="s">
        <v>553</v>
      </c>
      <c r="K285" s="17"/>
      <c r="L285" s="30">
        <f>'Customs raw'!F285</f>
        <v>0</v>
      </c>
      <c r="M285" s="33">
        <v>10</v>
      </c>
      <c r="N285" s="33">
        <v>12.5</v>
      </c>
      <c r="O285" s="33"/>
      <c r="P285" s="33"/>
      <c r="Q285" s="33">
        <v>10</v>
      </c>
      <c r="R285" s="50" t="e">
        <f>VLOOKUP(Table6[[#This Row],[HS Concatenate]],'Customs raw'!$A$11:$N$305,12,FALSE)</f>
        <v>#VALUE!</v>
      </c>
      <c r="S285" s="226">
        <f>'Customs raw'!L285</f>
        <v>0</v>
      </c>
      <c r="T285" s="214"/>
      <c r="U285" s="217">
        <f>'Customs raw'!M285</f>
        <v>0</v>
      </c>
      <c r="V285" s="214"/>
      <c r="W285" s="226" t="e">
        <f>Table6[[#This Row],[Quantity (kg)2]]/1000</f>
        <v>#VALUE!</v>
      </c>
    </row>
    <row r="286" spans="1:23" ht="14.25" x14ac:dyDescent="0.2">
      <c r="A286" s="212">
        <f>'Customs raw'!B286</f>
        <v>0</v>
      </c>
      <c r="B286" s="213">
        <f t="shared" si="6"/>
        <v>0</v>
      </c>
      <c r="C286" s="214" t="e">
        <f>VLOOKUP(B286,'HS Heading Index'!$A$7:$B$29,2,FALSE)</f>
        <v>#N/A</v>
      </c>
      <c r="D286" s="214" t="s">
        <v>241</v>
      </c>
      <c r="E286" s="212">
        <f>'Customs raw'!C286</f>
        <v>0</v>
      </c>
      <c r="F286" s="215">
        <f>'Customs raw'!E286</f>
        <v>0</v>
      </c>
      <c r="G286" s="76" t="s">
        <v>19</v>
      </c>
      <c r="H286" s="33" t="s">
        <v>190</v>
      </c>
      <c r="I286" s="76" t="e">
        <f>CONCATENATE(Table6[[#This Row],[HS6_COD]],Table6[[#This Row],[HS8]],Table6[[#This Row],[HS10]])</f>
        <v>#VALUE!</v>
      </c>
      <c r="J286" s="17" t="s">
        <v>553</v>
      </c>
      <c r="K286" s="17"/>
      <c r="L286" s="30">
        <f>'Customs raw'!F286</f>
        <v>0</v>
      </c>
      <c r="M286" s="33">
        <v>10</v>
      </c>
      <c r="N286" s="33">
        <v>12.5</v>
      </c>
      <c r="O286" s="33"/>
      <c r="P286" s="33"/>
      <c r="Q286" s="33">
        <v>10</v>
      </c>
      <c r="R286" s="50" t="e">
        <f>VLOOKUP(Table6[[#This Row],[HS Concatenate]],'Customs raw'!$A$11:$N$305,12,FALSE)</f>
        <v>#VALUE!</v>
      </c>
      <c r="S286" s="226">
        <f>'Customs raw'!L286</f>
        <v>0</v>
      </c>
      <c r="T286" s="214"/>
      <c r="U286" s="217">
        <f>'Customs raw'!M286</f>
        <v>0</v>
      </c>
      <c r="V286" s="214"/>
      <c r="W286" s="226" t="e">
        <f>Table6[[#This Row],[Quantity (kg)2]]/1000</f>
        <v>#VALUE!</v>
      </c>
    </row>
    <row r="287" spans="1:23" ht="14.25" x14ac:dyDescent="0.2">
      <c r="A287" s="212">
        <f>'Customs raw'!B287</f>
        <v>0</v>
      </c>
      <c r="B287" s="213">
        <f t="shared" si="6"/>
        <v>0</v>
      </c>
      <c r="C287" s="214" t="e">
        <f>VLOOKUP(B287,'HS Heading Index'!$A$7:$B$29,2,FALSE)</f>
        <v>#N/A</v>
      </c>
      <c r="D287" s="214" t="s">
        <v>241</v>
      </c>
      <c r="E287" s="212">
        <f>'Customs raw'!C287</f>
        <v>0</v>
      </c>
      <c r="F287" s="215">
        <f>'Customs raw'!E287</f>
        <v>0</v>
      </c>
      <c r="G287" s="76" t="s">
        <v>19</v>
      </c>
      <c r="H287" s="33" t="s">
        <v>190</v>
      </c>
      <c r="I287" s="76" t="e">
        <f>CONCATENATE(Table6[[#This Row],[HS6_COD]],Table6[[#This Row],[HS8]],Table6[[#This Row],[HS10]])</f>
        <v>#VALUE!</v>
      </c>
      <c r="J287" s="17" t="s">
        <v>553</v>
      </c>
      <c r="K287" s="17"/>
      <c r="L287" s="30">
        <f>'Customs raw'!F287</f>
        <v>0</v>
      </c>
      <c r="M287" s="33">
        <v>10</v>
      </c>
      <c r="N287" s="33">
        <v>12.5</v>
      </c>
      <c r="O287" s="33"/>
      <c r="P287" s="33"/>
      <c r="Q287" s="33">
        <v>10</v>
      </c>
      <c r="R287" s="50" t="e">
        <f>VLOOKUP(Table6[[#This Row],[HS Concatenate]],'Customs raw'!$A$11:$N$305,12,FALSE)</f>
        <v>#VALUE!</v>
      </c>
      <c r="S287" s="226">
        <f>'Customs raw'!L287</f>
        <v>0</v>
      </c>
      <c r="T287" s="214"/>
      <c r="U287" s="217">
        <f>'Customs raw'!M287</f>
        <v>0</v>
      </c>
      <c r="V287" s="214"/>
      <c r="W287" s="226" t="e">
        <f>Table6[[#This Row],[Quantity (kg)2]]/1000</f>
        <v>#VALUE!</v>
      </c>
    </row>
    <row r="288" spans="1:23" ht="14.25" x14ac:dyDescent="0.2">
      <c r="A288" s="212">
        <f>'Customs raw'!B288</f>
        <v>0</v>
      </c>
      <c r="B288" s="213">
        <f t="shared" si="6"/>
        <v>0</v>
      </c>
      <c r="C288" s="214" t="e">
        <f>VLOOKUP(B288,'HS Heading Index'!$A$7:$B$29,2,FALSE)</f>
        <v>#N/A</v>
      </c>
      <c r="D288" s="214" t="s">
        <v>241</v>
      </c>
      <c r="E288" s="212">
        <f>'Customs raw'!C288</f>
        <v>0</v>
      </c>
      <c r="F288" s="215">
        <f>'Customs raw'!E288</f>
        <v>0</v>
      </c>
      <c r="G288" s="76" t="s">
        <v>19</v>
      </c>
      <c r="H288" s="33" t="s">
        <v>190</v>
      </c>
      <c r="I288" s="76" t="e">
        <f>CONCATENATE(Table6[[#This Row],[HS6_COD]],Table6[[#This Row],[HS8]],Table6[[#This Row],[HS10]])</f>
        <v>#VALUE!</v>
      </c>
      <c r="J288" s="17" t="s">
        <v>553</v>
      </c>
      <c r="K288" s="17"/>
      <c r="L288" s="30">
        <f>'Customs raw'!F288</f>
        <v>0</v>
      </c>
      <c r="M288" s="33">
        <v>10</v>
      </c>
      <c r="N288" s="33">
        <v>12.5</v>
      </c>
      <c r="O288" s="33"/>
      <c r="P288" s="33"/>
      <c r="Q288" s="33">
        <v>10</v>
      </c>
      <c r="R288" s="50" t="e">
        <f>VLOOKUP(Table6[[#This Row],[HS Concatenate]],'Customs raw'!$A$11:$N$305,12,FALSE)</f>
        <v>#VALUE!</v>
      </c>
      <c r="S288" s="226">
        <f>'Customs raw'!L288</f>
        <v>0</v>
      </c>
      <c r="T288" s="214"/>
      <c r="U288" s="217">
        <f>'Customs raw'!M288</f>
        <v>0</v>
      </c>
      <c r="V288" s="214"/>
      <c r="W288" s="226" t="e">
        <f>Table6[[#This Row],[Quantity (kg)2]]/1000</f>
        <v>#VALUE!</v>
      </c>
    </row>
    <row r="289" spans="1:23" ht="14.25" x14ac:dyDescent="0.2">
      <c r="A289" s="212">
        <f>'Customs raw'!B289</f>
        <v>0</v>
      </c>
      <c r="B289" s="213">
        <f t="shared" si="6"/>
        <v>0</v>
      </c>
      <c r="C289" s="214" t="e">
        <f>VLOOKUP(B289,'HS Heading Index'!$A$7:$B$29,2,FALSE)</f>
        <v>#N/A</v>
      </c>
      <c r="D289" s="214" t="s">
        <v>241</v>
      </c>
      <c r="E289" s="212">
        <f>'Customs raw'!C289</f>
        <v>0</v>
      </c>
      <c r="F289" s="215">
        <f>'Customs raw'!E289</f>
        <v>0</v>
      </c>
      <c r="G289" s="76" t="s">
        <v>19</v>
      </c>
      <c r="H289" s="33" t="s">
        <v>190</v>
      </c>
      <c r="I289" s="76" t="e">
        <f>CONCATENATE(Table6[[#This Row],[HS6_COD]],Table6[[#This Row],[HS8]],Table6[[#This Row],[HS10]])</f>
        <v>#VALUE!</v>
      </c>
      <c r="J289" s="17" t="s">
        <v>553</v>
      </c>
      <c r="K289" s="17"/>
      <c r="L289" s="30">
        <f>'Customs raw'!F289</f>
        <v>0</v>
      </c>
      <c r="M289" s="33">
        <v>10</v>
      </c>
      <c r="N289" s="33">
        <v>12.5</v>
      </c>
      <c r="O289" s="33"/>
      <c r="P289" s="33"/>
      <c r="Q289" s="33">
        <v>10</v>
      </c>
      <c r="R289" s="50" t="e">
        <f>VLOOKUP(Table6[[#This Row],[HS Concatenate]],'Customs raw'!$A$11:$N$305,12,FALSE)</f>
        <v>#VALUE!</v>
      </c>
      <c r="S289" s="226">
        <f>'Customs raw'!L289</f>
        <v>0</v>
      </c>
      <c r="T289" s="214"/>
      <c r="U289" s="217">
        <f>'Customs raw'!M289</f>
        <v>0</v>
      </c>
      <c r="V289" s="214"/>
      <c r="W289" s="226" t="e">
        <f>Table6[[#This Row],[Quantity (kg)2]]/1000</f>
        <v>#VALUE!</v>
      </c>
    </row>
    <row r="290" spans="1:23" ht="14.25" x14ac:dyDescent="0.2">
      <c r="A290" s="212">
        <f>'Customs raw'!B290</f>
        <v>0</v>
      </c>
      <c r="B290" s="213">
        <f t="shared" si="6"/>
        <v>0</v>
      </c>
      <c r="C290" s="214" t="e">
        <f>VLOOKUP(B290,'HS Heading Index'!$A$7:$B$29,2,FALSE)</f>
        <v>#N/A</v>
      </c>
      <c r="D290" s="214" t="s">
        <v>241</v>
      </c>
      <c r="E290" s="212">
        <f>'Customs raw'!C290</f>
        <v>0</v>
      </c>
      <c r="F290" s="215">
        <f>'Customs raw'!E290</f>
        <v>0</v>
      </c>
      <c r="G290" s="76" t="s">
        <v>19</v>
      </c>
      <c r="H290" s="33" t="s">
        <v>190</v>
      </c>
      <c r="I290" s="76" t="e">
        <f>CONCATENATE(Table6[[#This Row],[HS6_COD]],Table6[[#This Row],[HS8]],Table6[[#This Row],[HS10]])</f>
        <v>#VALUE!</v>
      </c>
      <c r="J290" s="17" t="s">
        <v>553</v>
      </c>
      <c r="K290" s="17"/>
      <c r="L290" s="30">
        <f>'Customs raw'!F290</f>
        <v>0</v>
      </c>
      <c r="M290" s="33">
        <v>10</v>
      </c>
      <c r="N290" s="33">
        <v>12.5</v>
      </c>
      <c r="O290" s="33"/>
      <c r="P290" s="33"/>
      <c r="Q290" s="33">
        <v>10</v>
      </c>
      <c r="R290" s="50" t="e">
        <f>VLOOKUP(Table6[[#This Row],[HS Concatenate]],'Customs raw'!$A$11:$N$305,12,FALSE)</f>
        <v>#VALUE!</v>
      </c>
      <c r="S290" s="226">
        <f>'Customs raw'!L290</f>
        <v>0</v>
      </c>
      <c r="T290" s="214"/>
      <c r="U290" s="217">
        <f>'Customs raw'!M290</f>
        <v>0</v>
      </c>
      <c r="V290" s="214"/>
      <c r="W290" s="226" t="e">
        <f>Table6[[#This Row],[Quantity (kg)2]]/1000</f>
        <v>#VALUE!</v>
      </c>
    </row>
    <row r="291" spans="1:23" ht="14.25" x14ac:dyDescent="0.2">
      <c r="A291" s="212">
        <f>'Customs raw'!B291</f>
        <v>0</v>
      </c>
      <c r="B291" s="213">
        <f t="shared" si="6"/>
        <v>0</v>
      </c>
      <c r="C291" s="214" t="e">
        <f>VLOOKUP(B291,'HS Heading Index'!$A$7:$B$29,2,FALSE)</f>
        <v>#N/A</v>
      </c>
      <c r="D291" s="214" t="s">
        <v>241</v>
      </c>
      <c r="E291" s="212">
        <f>'Customs raw'!C291</f>
        <v>0</v>
      </c>
      <c r="F291" s="215">
        <f>'Customs raw'!E291</f>
        <v>0</v>
      </c>
      <c r="G291" s="76" t="s">
        <v>19</v>
      </c>
      <c r="H291" s="33" t="s">
        <v>190</v>
      </c>
      <c r="I291" s="76" t="e">
        <f>CONCATENATE(Table6[[#This Row],[HS6_COD]],Table6[[#This Row],[HS8]],Table6[[#This Row],[HS10]])</f>
        <v>#VALUE!</v>
      </c>
      <c r="J291" s="17" t="s">
        <v>553</v>
      </c>
      <c r="K291" s="17"/>
      <c r="L291" s="30">
        <f>'Customs raw'!F291</f>
        <v>0</v>
      </c>
      <c r="M291" s="33">
        <v>10</v>
      </c>
      <c r="N291" s="33">
        <v>12.5</v>
      </c>
      <c r="O291" s="33"/>
      <c r="P291" s="33"/>
      <c r="Q291" s="33">
        <v>10</v>
      </c>
      <c r="R291" s="50" t="e">
        <f>VLOOKUP(Table6[[#This Row],[HS Concatenate]],'Customs raw'!$A$11:$N$305,12,FALSE)</f>
        <v>#VALUE!</v>
      </c>
      <c r="S291" s="226">
        <f>'Customs raw'!L291</f>
        <v>0</v>
      </c>
      <c r="T291" s="214"/>
      <c r="U291" s="217">
        <f>'Customs raw'!M291</f>
        <v>0</v>
      </c>
      <c r="V291" s="214"/>
      <c r="W291" s="226" t="e">
        <f>Table6[[#This Row],[Quantity (kg)2]]/1000</f>
        <v>#VALUE!</v>
      </c>
    </row>
    <row r="292" spans="1:23" ht="14.25" x14ac:dyDescent="0.2">
      <c r="A292" s="212">
        <f>'Customs raw'!B292</f>
        <v>0</v>
      </c>
      <c r="B292" s="213">
        <f t="shared" si="6"/>
        <v>0</v>
      </c>
      <c r="C292" s="214" t="e">
        <f>VLOOKUP(B292,'HS Heading Index'!$A$7:$B$29,2,FALSE)</f>
        <v>#N/A</v>
      </c>
      <c r="D292" s="214" t="s">
        <v>241</v>
      </c>
      <c r="E292" s="212">
        <f>'Customs raw'!C292</f>
        <v>0</v>
      </c>
      <c r="F292" s="215">
        <f>'Customs raw'!E292</f>
        <v>0</v>
      </c>
      <c r="G292" s="76" t="s">
        <v>19</v>
      </c>
      <c r="H292" s="33" t="s">
        <v>190</v>
      </c>
      <c r="I292" s="76" t="e">
        <f>CONCATENATE(Table6[[#This Row],[HS6_COD]],Table6[[#This Row],[HS8]],Table6[[#This Row],[HS10]])</f>
        <v>#VALUE!</v>
      </c>
      <c r="J292" s="17" t="s">
        <v>553</v>
      </c>
      <c r="K292" s="17"/>
      <c r="L292" s="30">
        <f>'Customs raw'!F292</f>
        <v>0</v>
      </c>
      <c r="M292" s="33">
        <v>10</v>
      </c>
      <c r="N292" s="33">
        <v>12.5</v>
      </c>
      <c r="O292" s="33"/>
      <c r="P292" s="33"/>
      <c r="Q292" s="33">
        <v>10</v>
      </c>
      <c r="R292" s="50" t="e">
        <f>VLOOKUP(Table6[[#This Row],[HS Concatenate]],'Customs raw'!$A$11:$N$305,12,FALSE)</f>
        <v>#VALUE!</v>
      </c>
      <c r="S292" s="226">
        <f>'Customs raw'!L292</f>
        <v>0</v>
      </c>
      <c r="T292" s="214"/>
      <c r="U292" s="217">
        <f>'Customs raw'!M292</f>
        <v>0</v>
      </c>
      <c r="V292" s="214"/>
      <c r="W292" s="226" t="e">
        <f>Table6[[#This Row],[Quantity (kg)2]]/1000</f>
        <v>#VALUE!</v>
      </c>
    </row>
    <row r="293" spans="1:23" ht="14.25" x14ac:dyDescent="0.2">
      <c r="A293" s="212">
        <f>'Customs raw'!B293</f>
        <v>0</v>
      </c>
      <c r="B293" s="213">
        <f t="shared" si="6"/>
        <v>0</v>
      </c>
      <c r="C293" s="214" t="e">
        <f>VLOOKUP(B293,'HS Heading Index'!$A$7:$B$29,2,FALSE)</f>
        <v>#N/A</v>
      </c>
      <c r="D293" s="214" t="s">
        <v>241</v>
      </c>
      <c r="E293" s="212">
        <f>'Customs raw'!C293</f>
        <v>0</v>
      </c>
      <c r="F293" s="215">
        <f>'Customs raw'!E293</f>
        <v>0</v>
      </c>
      <c r="G293" s="76" t="s">
        <v>19</v>
      </c>
      <c r="H293" s="33" t="s">
        <v>190</v>
      </c>
      <c r="I293" s="76" t="e">
        <f>CONCATENATE(Table6[[#This Row],[HS6_COD]],Table6[[#This Row],[HS8]],Table6[[#This Row],[HS10]])</f>
        <v>#VALUE!</v>
      </c>
      <c r="J293" s="17" t="s">
        <v>553</v>
      </c>
      <c r="K293" s="17"/>
      <c r="L293" s="30">
        <f>'Customs raw'!F293</f>
        <v>0</v>
      </c>
      <c r="M293" s="33">
        <v>10</v>
      </c>
      <c r="N293" s="33">
        <v>12.5</v>
      </c>
      <c r="O293" s="33"/>
      <c r="P293" s="33"/>
      <c r="Q293" s="33">
        <v>10</v>
      </c>
      <c r="R293" s="50" t="e">
        <f>VLOOKUP(Table6[[#This Row],[HS Concatenate]],'Customs raw'!$A$11:$N$305,12,FALSE)</f>
        <v>#VALUE!</v>
      </c>
      <c r="S293" s="226">
        <f>'Customs raw'!L293</f>
        <v>0</v>
      </c>
      <c r="T293" s="214"/>
      <c r="U293" s="217">
        <f>'Customs raw'!M293</f>
        <v>0</v>
      </c>
      <c r="V293" s="214"/>
      <c r="W293" s="226" t="e">
        <f>Table6[[#This Row],[Quantity (kg)2]]/1000</f>
        <v>#VALUE!</v>
      </c>
    </row>
    <row r="294" spans="1:23" ht="14.25" x14ac:dyDescent="0.2">
      <c r="A294" s="212">
        <f>'Customs raw'!B294</f>
        <v>0</v>
      </c>
      <c r="B294" s="213">
        <f t="shared" si="6"/>
        <v>0</v>
      </c>
      <c r="C294" s="214" t="e">
        <f>VLOOKUP(B294,'HS Heading Index'!$A$7:$B$29,2,FALSE)</f>
        <v>#N/A</v>
      </c>
      <c r="D294" s="214" t="s">
        <v>241</v>
      </c>
      <c r="E294" s="212">
        <f>'Customs raw'!C294</f>
        <v>0</v>
      </c>
      <c r="F294" s="215">
        <f>'Customs raw'!E294</f>
        <v>0</v>
      </c>
      <c r="G294" s="76" t="s">
        <v>19</v>
      </c>
      <c r="H294" s="33" t="s">
        <v>190</v>
      </c>
      <c r="I294" s="76" t="e">
        <f>CONCATENATE(Table6[[#This Row],[HS6_COD]],Table6[[#This Row],[HS8]],Table6[[#This Row],[HS10]])</f>
        <v>#VALUE!</v>
      </c>
      <c r="J294" s="17" t="s">
        <v>553</v>
      </c>
      <c r="K294" s="17"/>
      <c r="L294" s="30">
        <f>'Customs raw'!F294</f>
        <v>0</v>
      </c>
      <c r="M294" s="33">
        <v>10</v>
      </c>
      <c r="N294" s="33">
        <v>12.5</v>
      </c>
      <c r="O294" s="33"/>
      <c r="P294" s="33"/>
      <c r="Q294" s="33">
        <v>10</v>
      </c>
      <c r="R294" s="50" t="e">
        <f>VLOOKUP(Table6[[#This Row],[HS Concatenate]],'Customs raw'!$A$11:$N$305,12,FALSE)</f>
        <v>#VALUE!</v>
      </c>
      <c r="S294" s="226">
        <f>'Customs raw'!L294</f>
        <v>0</v>
      </c>
      <c r="T294" s="214"/>
      <c r="U294" s="217">
        <f>'Customs raw'!M294</f>
        <v>0</v>
      </c>
      <c r="V294" s="214"/>
      <c r="W294" s="226" t="e">
        <f>Table6[[#This Row],[Quantity (kg)2]]/1000</f>
        <v>#VALUE!</v>
      </c>
    </row>
    <row r="295" spans="1:23" ht="14.25" x14ac:dyDescent="0.2">
      <c r="A295" s="212">
        <f>'Customs raw'!B295</f>
        <v>0</v>
      </c>
      <c r="B295" s="213">
        <f t="shared" si="6"/>
        <v>0</v>
      </c>
      <c r="C295" s="214" t="e">
        <f>VLOOKUP(B295,'HS Heading Index'!$A$7:$B$29,2,FALSE)</f>
        <v>#N/A</v>
      </c>
      <c r="D295" s="214" t="s">
        <v>241</v>
      </c>
      <c r="E295" s="212">
        <f>'Customs raw'!C295</f>
        <v>0</v>
      </c>
      <c r="F295" s="215">
        <f>'Customs raw'!E295</f>
        <v>0</v>
      </c>
      <c r="G295" s="76" t="s">
        <v>19</v>
      </c>
      <c r="H295" s="33" t="s">
        <v>190</v>
      </c>
      <c r="I295" s="76" t="e">
        <f>CONCATENATE(Table6[[#This Row],[HS6_COD]],Table6[[#This Row],[HS8]],Table6[[#This Row],[HS10]])</f>
        <v>#VALUE!</v>
      </c>
      <c r="J295" s="17" t="s">
        <v>553</v>
      </c>
      <c r="K295" s="17"/>
      <c r="L295" s="30">
        <f>'Customs raw'!F295</f>
        <v>0</v>
      </c>
      <c r="M295" s="33">
        <v>10</v>
      </c>
      <c r="N295" s="33">
        <v>12.5</v>
      </c>
      <c r="O295" s="33"/>
      <c r="P295" s="33"/>
      <c r="Q295" s="33">
        <v>10</v>
      </c>
      <c r="R295" s="50" t="e">
        <f>VLOOKUP(Table6[[#This Row],[HS Concatenate]],'Customs raw'!$A$11:$N$305,12,FALSE)</f>
        <v>#VALUE!</v>
      </c>
      <c r="S295" s="226">
        <f>'Customs raw'!L295</f>
        <v>0</v>
      </c>
      <c r="T295" s="214"/>
      <c r="U295" s="217">
        <f>'Customs raw'!M295</f>
        <v>0</v>
      </c>
      <c r="V295" s="214"/>
      <c r="W295" s="226" t="e">
        <f>Table6[[#This Row],[Quantity (kg)2]]/1000</f>
        <v>#VALUE!</v>
      </c>
    </row>
    <row r="296" spans="1:23" ht="14.25" x14ac:dyDescent="0.2">
      <c r="A296" s="212">
        <f>'Customs raw'!B296</f>
        <v>0</v>
      </c>
      <c r="B296" s="213">
        <f t="shared" si="6"/>
        <v>0</v>
      </c>
      <c r="C296" s="214" t="e">
        <f>VLOOKUP(B296,'HS Heading Index'!$A$7:$B$29,2,FALSE)</f>
        <v>#N/A</v>
      </c>
      <c r="D296" s="214" t="s">
        <v>241</v>
      </c>
      <c r="E296" s="212">
        <f>'Customs raw'!C296</f>
        <v>0</v>
      </c>
      <c r="F296" s="215">
        <f>'Customs raw'!E296</f>
        <v>0</v>
      </c>
      <c r="G296" s="76" t="s">
        <v>19</v>
      </c>
      <c r="H296" s="33" t="s">
        <v>190</v>
      </c>
      <c r="I296" s="76" t="e">
        <f>CONCATENATE(Table6[[#This Row],[HS6_COD]],Table6[[#This Row],[HS8]],Table6[[#This Row],[HS10]])</f>
        <v>#VALUE!</v>
      </c>
      <c r="J296" s="17" t="s">
        <v>553</v>
      </c>
      <c r="K296" s="17"/>
      <c r="L296" s="30">
        <f>'Customs raw'!F296</f>
        <v>0</v>
      </c>
      <c r="M296" s="33">
        <v>10</v>
      </c>
      <c r="N296" s="33">
        <v>12.5</v>
      </c>
      <c r="O296" s="33"/>
      <c r="P296" s="33"/>
      <c r="Q296" s="33">
        <v>10</v>
      </c>
      <c r="R296" s="50" t="e">
        <f>VLOOKUP(Table6[[#This Row],[HS Concatenate]],'Customs raw'!$A$11:$N$305,12,FALSE)</f>
        <v>#VALUE!</v>
      </c>
      <c r="S296" s="226">
        <f>'Customs raw'!L296</f>
        <v>0</v>
      </c>
      <c r="T296" s="214"/>
      <c r="U296" s="217">
        <f>'Customs raw'!M296</f>
        <v>0</v>
      </c>
      <c r="V296" s="214"/>
      <c r="W296" s="226" t="e">
        <f>Table6[[#This Row],[Quantity (kg)2]]/1000</f>
        <v>#VALUE!</v>
      </c>
    </row>
    <row r="297" spans="1:23" ht="14.25" x14ac:dyDescent="0.2">
      <c r="A297" s="212">
        <f>'Customs raw'!B297</f>
        <v>0</v>
      </c>
      <c r="B297" s="213">
        <f t="shared" si="6"/>
        <v>0</v>
      </c>
      <c r="C297" s="214" t="e">
        <f>VLOOKUP(B297,'HS Heading Index'!$A$7:$B$29,2,FALSE)</f>
        <v>#N/A</v>
      </c>
      <c r="D297" s="214" t="s">
        <v>241</v>
      </c>
      <c r="E297" s="212">
        <f>'Customs raw'!C297</f>
        <v>0</v>
      </c>
      <c r="F297" s="215">
        <f>'Customs raw'!E297</f>
        <v>0</v>
      </c>
      <c r="G297" s="76" t="s">
        <v>19</v>
      </c>
      <c r="H297" s="33" t="s">
        <v>190</v>
      </c>
      <c r="I297" s="76" t="e">
        <f>CONCATENATE(Table6[[#This Row],[HS6_COD]],Table6[[#This Row],[HS8]],Table6[[#This Row],[HS10]])</f>
        <v>#VALUE!</v>
      </c>
      <c r="J297" s="17" t="s">
        <v>553</v>
      </c>
      <c r="K297" s="17"/>
      <c r="L297" s="30">
        <f>'Customs raw'!F297</f>
        <v>0</v>
      </c>
      <c r="M297" s="33">
        <v>10</v>
      </c>
      <c r="N297" s="33">
        <v>12.5</v>
      </c>
      <c r="O297" s="33"/>
      <c r="P297" s="33"/>
      <c r="Q297" s="33">
        <v>10</v>
      </c>
      <c r="R297" s="50" t="e">
        <f>VLOOKUP(Table6[[#This Row],[HS Concatenate]],'Customs raw'!$A$11:$N$305,12,FALSE)</f>
        <v>#VALUE!</v>
      </c>
      <c r="S297" s="226">
        <f>'Customs raw'!L297</f>
        <v>0</v>
      </c>
      <c r="T297" s="214"/>
      <c r="U297" s="217">
        <f>'Customs raw'!M297</f>
        <v>0</v>
      </c>
      <c r="V297" s="214"/>
      <c r="W297" s="226" t="e">
        <f>Table6[[#This Row],[Quantity (kg)2]]/1000</f>
        <v>#VALUE!</v>
      </c>
    </row>
    <row r="298" spans="1:23" ht="14.25" x14ac:dyDescent="0.2">
      <c r="A298" s="212">
        <f>'Customs raw'!B298</f>
        <v>0</v>
      </c>
      <c r="B298" s="213">
        <f t="shared" si="6"/>
        <v>0</v>
      </c>
      <c r="C298" s="214" t="e">
        <f>VLOOKUP(B298,'HS Heading Index'!$A$7:$B$29,2,FALSE)</f>
        <v>#N/A</v>
      </c>
      <c r="D298" s="214" t="s">
        <v>241</v>
      </c>
      <c r="E298" s="212">
        <f>'Customs raw'!C298</f>
        <v>0</v>
      </c>
      <c r="F298" s="215">
        <f>'Customs raw'!E298</f>
        <v>0</v>
      </c>
      <c r="G298" s="76" t="s">
        <v>19</v>
      </c>
      <c r="H298" s="33" t="s">
        <v>190</v>
      </c>
      <c r="I298" s="76" t="e">
        <f>CONCATENATE(Table6[[#This Row],[HS6_COD]],Table6[[#This Row],[HS8]],Table6[[#This Row],[HS10]])</f>
        <v>#VALUE!</v>
      </c>
      <c r="J298" s="17" t="s">
        <v>553</v>
      </c>
      <c r="K298" s="17"/>
      <c r="L298" s="30">
        <f>'Customs raw'!F298</f>
        <v>0</v>
      </c>
      <c r="M298" s="33">
        <v>10</v>
      </c>
      <c r="N298" s="33">
        <v>12.5</v>
      </c>
      <c r="O298" s="33"/>
      <c r="P298" s="33"/>
      <c r="Q298" s="33">
        <v>10</v>
      </c>
      <c r="R298" s="50" t="e">
        <f>VLOOKUP(Table6[[#This Row],[HS Concatenate]],'Customs raw'!$A$11:$N$305,12,FALSE)</f>
        <v>#VALUE!</v>
      </c>
      <c r="S298" s="226">
        <f>'Customs raw'!L298</f>
        <v>0</v>
      </c>
      <c r="T298" s="214"/>
      <c r="U298" s="217">
        <f>'Customs raw'!M298</f>
        <v>0</v>
      </c>
      <c r="V298" s="214"/>
      <c r="W298" s="226" t="e">
        <f>Table6[[#This Row],[Quantity (kg)2]]/1000</f>
        <v>#VALUE!</v>
      </c>
    </row>
    <row r="299" spans="1:23" ht="14.25" x14ac:dyDescent="0.2">
      <c r="A299" s="212">
        <f>'Customs raw'!B299</f>
        <v>0</v>
      </c>
      <c r="B299" s="213">
        <f t="shared" si="6"/>
        <v>0</v>
      </c>
      <c r="C299" s="214" t="e">
        <f>VLOOKUP(B299,'HS Heading Index'!$A$7:$B$29,2,FALSE)</f>
        <v>#N/A</v>
      </c>
      <c r="D299" s="214" t="s">
        <v>241</v>
      </c>
      <c r="E299" s="212">
        <f>'Customs raw'!C299</f>
        <v>0</v>
      </c>
      <c r="F299" s="215">
        <f>'Customs raw'!E299</f>
        <v>0</v>
      </c>
      <c r="G299" s="76" t="s">
        <v>19</v>
      </c>
      <c r="H299" s="33" t="s">
        <v>190</v>
      </c>
      <c r="I299" s="76" t="e">
        <f>CONCATENATE(Table6[[#This Row],[HS6_COD]],Table6[[#This Row],[HS8]],Table6[[#This Row],[HS10]])</f>
        <v>#VALUE!</v>
      </c>
      <c r="J299" s="17" t="s">
        <v>553</v>
      </c>
      <c r="K299" s="17"/>
      <c r="L299" s="30">
        <f>'Customs raw'!F299</f>
        <v>0</v>
      </c>
      <c r="M299" s="33">
        <v>10</v>
      </c>
      <c r="N299" s="33">
        <v>12.5</v>
      </c>
      <c r="O299" s="33"/>
      <c r="P299" s="33"/>
      <c r="Q299" s="33">
        <v>10</v>
      </c>
      <c r="R299" s="50" t="e">
        <f>VLOOKUP(Table6[[#This Row],[HS Concatenate]],'Customs raw'!$A$11:$N$305,12,FALSE)</f>
        <v>#VALUE!</v>
      </c>
      <c r="S299" s="226">
        <f>'Customs raw'!L299</f>
        <v>0</v>
      </c>
      <c r="T299" s="214"/>
      <c r="U299" s="217">
        <f>'Customs raw'!M299</f>
        <v>0</v>
      </c>
      <c r="V299" s="214"/>
      <c r="W299" s="226" t="e">
        <f>Table6[[#This Row],[Quantity (kg)2]]/1000</f>
        <v>#VALUE!</v>
      </c>
    </row>
    <row r="300" spans="1:23" ht="14.25" x14ac:dyDescent="0.2">
      <c r="A300" s="212">
        <f>'Customs raw'!B300</f>
        <v>0</v>
      </c>
      <c r="B300" s="213">
        <f t="shared" si="6"/>
        <v>0</v>
      </c>
      <c r="C300" s="214" t="e">
        <f>VLOOKUP(B300,'HS Heading Index'!$A$7:$B$29,2,FALSE)</f>
        <v>#N/A</v>
      </c>
      <c r="D300" s="214" t="s">
        <v>241</v>
      </c>
      <c r="E300" s="212">
        <f>'Customs raw'!C300</f>
        <v>0</v>
      </c>
      <c r="F300" s="215">
        <f>'Customs raw'!E300</f>
        <v>0</v>
      </c>
      <c r="G300" s="76" t="s">
        <v>19</v>
      </c>
      <c r="H300" s="33" t="s">
        <v>190</v>
      </c>
      <c r="I300" s="76" t="e">
        <f>CONCATENATE(Table6[[#This Row],[HS6_COD]],Table6[[#This Row],[HS8]],Table6[[#This Row],[HS10]])</f>
        <v>#VALUE!</v>
      </c>
      <c r="J300" s="17" t="s">
        <v>553</v>
      </c>
      <c r="K300" s="17"/>
      <c r="L300" s="30">
        <f>'Customs raw'!F300</f>
        <v>0</v>
      </c>
      <c r="M300" s="33">
        <v>10</v>
      </c>
      <c r="N300" s="33">
        <v>12.5</v>
      </c>
      <c r="O300" s="33"/>
      <c r="P300" s="33"/>
      <c r="Q300" s="33">
        <v>10</v>
      </c>
      <c r="R300" s="50" t="e">
        <f>VLOOKUP(Table6[[#This Row],[HS Concatenate]],'Customs raw'!$A$11:$N$305,12,FALSE)</f>
        <v>#VALUE!</v>
      </c>
      <c r="S300" s="226">
        <f>'Customs raw'!L300</f>
        <v>0</v>
      </c>
      <c r="T300" s="214"/>
      <c r="U300" s="217">
        <f>'Customs raw'!M300</f>
        <v>0</v>
      </c>
      <c r="V300" s="214"/>
      <c r="W300" s="226" t="e">
        <f>Table6[[#This Row],[Quantity (kg)2]]/1000</f>
        <v>#VALUE!</v>
      </c>
    </row>
    <row r="301" spans="1:23" ht="14.25" x14ac:dyDescent="0.2">
      <c r="A301" s="212">
        <f>'Customs raw'!B301</f>
        <v>0</v>
      </c>
      <c r="B301" s="213">
        <f t="shared" si="6"/>
        <v>0</v>
      </c>
      <c r="C301" s="214" t="e">
        <f>VLOOKUP(B301,'HS Heading Index'!$A$7:$B$29,2,FALSE)</f>
        <v>#N/A</v>
      </c>
      <c r="D301" s="214" t="s">
        <v>241</v>
      </c>
      <c r="E301" s="212">
        <f>'Customs raw'!C301</f>
        <v>0</v>
      </c>
      <c r="F301" s="215">
        <f>'Customs raw'!E301</f>
        <v>0</v>
      </c>
      <c r="G301" s="76" t="s">
        <v>19</v>
      </c>
      <c r="H301" s="33" t="s">
        <v>190</v>
      </c>
      <c r="I301" s="76" t="e">
        <f>CONCATENATE(Table6[[#This Row],[HS6_COD]],Table6[[#This Row],[HS8]],Table6[[#This Row],[HS10]])</f>
        <v>#VALUE!</v>
      </c>
      <c r="J301" s="17" t="s">
        <v>553</v>
      </c>
      <c r="K301" s="17"/>
      <c r="L301" s="30">
        <f>'Customs raw'!F301</f>
        <v>0</v>
      </c>
      <c r="M301" s="33">
        <v>10</v>
      </c>
      <c r="N301" s="33">
        <v>12.5</v>
      </c>
      <c r="O301" s="33"/>
      <c r="P301" s="33"/>
      <c r="Q301" s="33">
        <v>10</v>
      </c>
      <c r="R301" s="50" t="e">
        <f>VLOOKUP(Table6[[#This Row],[HS Concatenate]],'Customs raw'!$A$11:$N$305,12,FALSE)</f>
        <v>#VALUE!</v>
      </c>
      <c r="S301" s="226">
        <f>'Customs raw'!L301</f>
        <v>0</v>
      </c>
      <c r="T301" s="214"/>
      <c r="U301" s="217">
        <f>'Customs raw'!M301</f>
        <v>0</v>
      </c>
      <c r="V301" s="214"/>
      <c r="W301" s="226" t="e">
        <f>Table6[[#This Row],[Quantity (kg)2]]/1000</f>
        <v>#VALUE!</v>
      </c>
    </row>
    <row r="302" spans="1:23" ht="14.25" x14ac:dyDescent="0.2">
      <c r="A302" s="212">
        <f>'Customs raw'!B302</f>
        <v>0</v>
      </c>
      <c r="B302" s="213">
        <f t="shared" si="6"/>
        <v>0</v>
      </c>
      <c r="C302" s="214" t="e">
        <f>VLOOKUP(B302,'HS Heading Index'!$A$7:$B$29,2,FALSE)</f>
        <v>#N/A</v>
      </c>
      <c r="D302" s="214" t="s">
        <v>241</v>
      </c>
      <c r="E302" s="212">
        <f>'Customs raw'!C302</f>
        <v>0</v>
      </c>
      <c r="F302" s="215">
        <f>'Customs raw'!E302</f>
        <v>0</v>
      </c>
      <c r="G302" s="76" t="s">
        <v>19</v>
      </c>
      <c r="H302" s="33" t="s">
        <v>190</v>
      </c>
      <c r="I302" s="76" t="e">
        <f>CONCATENATE(Table6[[#This Row],[HS6_COD]],Table6[[#This Row],[HS8]],Table6[[#This Row],[HS10]])</f>
        <v>#VALUE!</v>
      </c>
      <c r="J302" s="17" t="s">
        <v>553</v>
      </c>
      <c r="K302" s="17"/>
      <c r="L302" s="30">
        <f>'Customs raw'!F302</f>
        <v>0</v>
      </c>
      <c r="M302" s="33">
        <v>10</v>
      </c>
      <c r="N302" s="33">
        <v>12.5</v>
      </c>
      <c r="O302" s="33"/>
      <c r="P302" s="33"/>
      <c r="Q302" s="33">
        <v>10</v>
      </c>
      <c r="R302" s="50" t="e">
        <f>VLOOKUP(Table6[[#This Row],[HS Concatenate]],'Customs raw'!$A$11:$N$305,12,FALSE)</f>
        <v>#VALUE!</v>
      </c>
      <c r="S302" s="226">
        <f>'Customs raw'!L302</f>
        <v>0</v>
      </c>
      <c r="T302" s="214"/>
      <c r="U302" s="217">
        <f>'Customs raw'!M302</f>
        <v>0</v>
      </c>
      <c r="V302" s="214"/>
      <c r="W302" s="226" t="e">
        <f>Table6[[#This Row],[Quantity (kg)2]]/1000</f>
        <v>#VALUE!</v>
      </c>
    </row>
    <row r="303" spans="1:23" ht="14.25" x14ac:dyDescent="0.2">
      <c r="A303" s="212">
        <f>'Customs raw'!B303</f>
        <v>0</v>
      </c>
      <c r="B303" s="213">
        <f t="shared" si="6"/>
        <v>0</v>
      </c>
      <c r="C303" s="214" t="e">
        <f>VLOOKUP(B303,'HS Heading Index'!$A$7:$B$29,2,FALSE)</f>
        <v>#N/A</v>
      </c>
      <c r="D303" s="214" t="s">
        <v>241</v>
      </c>
      <c r="E303" s="212">
        <f>'Customs raw'!C303</f>
        <v>0</v>
      </c>
      <c r="F303" s="215">
        <f>'Customs raw'!E303</f>
        <v>0</v>
      </c>
      <c r="G303" s="76" t="s">
        <v>19</v>
      </c>
      <c r="H303" s="33" t="s">
        <v>190</v>
      </c>
      <c r="I303" s="76" t="e">
        <f>CONCATENATE(Table6[[#This Row],[HS6_COD]],Table6[[#This Row],[HS8]],Table6[[#This Row],[HS10]])</f>
        <v>#VALUE!</v>
      </c>
      <c r="J303" s="17" t="s">
        <v>553</v>
      </c>
      <c r="K303" s="17"/>
      <c r="L303" s="30">
        <f>'Customs raw'!F303</f>
        <v>0</v>
      </c>
      <c r="M303" s="33">
        <v>10</v>
      </c>
      <c r="N303" s="33">
        <v>12.5</v>
      </c>
      <c r="O303" s="33"/>
      <c r="P303" s="33"/>
      <c r="Q303" s="33">
        <v>10</v>
      </c>
      <c r="R303" s="50" t="e">
        <f>VLOOKUP(Table6[[#This Row],[HS Concatenate]],'Customs raw'!$A$11:$N$305,12,FALSE)</f>
        <v>#VALUE!</v>
      </c>
      <c r="S303" s="226">
        <f>'Customs raw'!L303</f>
        <v>0</v>
      </c>
      <c r="T303" s="214"/>
      <c r="U303" s="217">
        <f>'Customs raw'!M303</f>
        <v>0</v>
      </c>
      <c r="V303" s="214"/>
      <c r="W303" s="226" t="e">
        <f>Table6[[#This Row],[Quantity (kg)2]]/1000</f>
        <v>#VALUE!</v>
      </c>
    </row>
    <row r="304" spans="1:23" ht="14.25" x14ac:dyDescent="0.2">
      <c r="A304" s="212">
        <f>'Customs raw'!B304</f>
        <v>0</v>
      </c>
      <c r="B304" s="213">
        <f t="shared" si="6"/>
        <v>0</v>
      </c>
      <c r="C304" s="214" t="e">
        <f>VLOOKUP(B304,'HS Heading Index'!$A$7:$B$29,2,FALSE)</f>
        <v>#N/A</v>
      </c>
      <c r="D304" s="214" t="s">
        <v>241</v>
      </c>
      <c r="E304" s="212">
        <f>'Customs raw'!C304</f>
        <v>0</v>
      </c>
      <c r="F304" s="215">
        <f>'Customs raw'!E304</f>
        <v>0</v>
      </c>
      <c r="G304" s="76" t="s">
        <v>19</v>
      </c>
      <c r="H304" s="33" t="s">
        <v>190</v>
      </c>
      <c r="I304" s="76" t="e">
        <f>CONCATENATE(Table6[[#This Row],[HS6_COD]],Table6[[#This Row],[HS8]],Table6[[#This Row],[HS10]])</f>
        <v>#VALUE!</v>
      </c>
      <c r="J304" s="17" t="s">
        <v>553</v>
      </c>
      <c r="K304" s="17"/>
      <c r="L304" s="30">
        <f>'Customs raw'!F304</f>
        <v>0</v>
      </c>
      <c r="M304" s="33">
        <v>10</v>
      </c>
      <c r="N304" s="33">
        <v>12.5</v>
      </c>
      <c r="O304" s="33"/>
      <c r="P304" s="33"/>
      <c r="Q304" s="33">
        <v>10</v>
      </c>
      <c r="R304" s="50" t="e">
        <f>VLOOKUP(Table6[[#This Row],[HS Concatenate]],'Customs raw'!$A$11:$N$305,12,FALSE)</f>
        <v>#VALUE!</v>
      </c>
      <c r="S304" s="226">
        <f>'Customs raw'!L304</f>
        <v>0</v>
      </c>
      <c r="T304" s="214"/>
      <c r="U304" s="217">
        <f>'Customs raw'!M304</f>
        <v>0</v>
      </c>
      <c r="V304" s="214"/>
      <c r="W304" s="226" t="e">
        <f>Table6[[#This Row],[Quantity (kg)2]]/1000</f>
        <v>#VALUE!</v>
      </c>
    </row>
    <row r="305" spans="1:23" ht="14.25" x14ac:dyDescent="0.2">
      <c r="A305" s="212">
        <f>'Customs raw'!B305</f>
        <v>0</v>
      </c>
      <c r="B305" s="213">
        <f t="shared" si="6"/>
        <v>0</v>
      </c>
      <c r="C305" s="214" t="e">
        <f>VLOOKUP(B305,'HS Heading Index'!$A$7:$B$29,2,FALSE)</f>
        <v>#N/A</v>
      </c>
      <c r="D305" s="214" t="s">
        <v>241</v>
      </c>
      <c r="E305" s="212">
        <f>'Customs raw'!C305</f>
        <v>0</v>
      </c>
      <c r="F305" s="215">
        <f>'Customs raw'!E305</f>
        <v>0</v>
      </c>
      <c r="G305" s="76" t="s">
        <v>19</v>
      </c>
      <c r="H305" s="33" t="s">
        <v>190</v>
      </c>
      <c r="I305" s="76" t="e">
        <f>CONCATENATE(Table6[[#This Row],[HS6_COD]],Table6[[#This Row],[HS8]],Table6[[#This Row],[HS10]])</f>
        <v>#VALUE!</v>
      </c>
      <c r="J305" s="17" t="s">
        <v>553</v>
      </c>
      <c r="K305" s="17"/>
      <c r="L305" s="30">
        <f>'Customs raw'!F305</f>
        <v>0</v>
      </c>
      <c r="M305" s="33">
        <v>10</v>
      </c>
      <c r="N305" s="33">
        <v>12.5</v>
      </c>
      <c r="O305" s="33"/>
      <c r="P305" s="33"/>
      <c r="Q305" s="33">
        <v>10</v>
      </c>
      <c r="R305" s="50" t="e">
        <f>VLOOKUP(Table6[[#This Row],[HS Concatenate]],'Customs raw'!$A$11:$N$305,12,FALSE)</f>
        <v>#VALUE!</v>
      </c>
      <c r="S305" s="226">
        <f>'Customs raw'!L305</f>
        <v>0</v>
      </c>
      <c r="T305" s="214"/>
      <c r="U305" s="217">
        <f>'Customs raw'!M305</f>
        <v>0</v>
      </c>
      <c r="V305" s="214"/>
      <c r="W305" s="226" t="e">
        <f>Table6[[#This Row],[Quantity (kg)2]]/1000</f>
        <v>#VALUE!</v>
      </c>
    </row>
    <row r="306" spans="1:23" ht="14.25" x14ac:dyDescent="0.2">
      <c r="A306" s="212">
        <f>'Customs raw'!B306</f>
        <v>0</v>
      </c>
      <c r="B306" s="213">
        <f t="shared" si="6"/>
        <v>0</v>
      </c>
      <c r="C306" s="214" t="e">
        <f>VLOOKUP(B306,'HS Heading Index'!$A$7:$B$29,2,FALSE)</f>
        <v>#N/A</v>
      </c>
      <c r="D306" s="214" t="s">
        <v>241</v>
      </c>
      <c r="E306" s="212">
        <f>'Customs raw'!C306</f>
        <v>0</v>
      </c>
      <c r="F306" s="215">
        <f>'Customs raw'!E306</f>
        <v>0</v>
      </c>
      <c r="G306" s="76" t="s">
        <v>19</v>
      </c>
      <c r="H306" s="33" t="s">
        <v>190</v>
      </c>
      <c r="I306" s="76" t="e">
        <f>CONCATENATE(Table6[[#This Row],[HS6_COD]],Table6[[#This Row],[HS8]],Table6[[#This Row],[HS10]])</f>
        <v>#VALUE!</v>
      </c>
      <c r="J306" s="17" t="s">
        <v>553</v>
      </c>
      <c r="K306" s="17"/>
      <c r="L306" s="30">
        <f>'Customs raw'!F306</f>
        <v>0</v>
      </c>
      <c r="M306" s="33">
        <v>10</v>
      </c>
      <c r="N306" s="33">
        <v>12.5</v>
      </c>
      <c r="O306" s="33"/>
      <c r="P306" s="33"/>
      <c r="Q306" s="33">
        <v>10</v>
      </c>
      <c r="R306" s="50" t="e">
        <f>VLOOKUP(Table6[[#This Row],[HS Concatenate]],'Customs raw'!$A$11:$N$305,12,FALSE)</f>
        <v>#VALUE!</v>
      </c>
      <c r="S306" s="226">
        <f>'Customs raw'!L306</f>
        <v>0</v>
      </c>
      <c r="T306" s="214"/>
      <c r="U306" s="217">
        <f>'Customs raw'!M306</f>
        <v>0</v>
      </c>
      <c r="V306" s="214"/>
      <c r="W306" s="226" t="e">
        <f>Table6[[#This Row],[Quantity (kg)2]]/1000</f>
        <v>#VALUE!</v>
      </c>
    </row>
    <row r="307" spans="1:23" ht="14.25" x14ac:dyDescent="0.2">
      <c r="A307" s="212">
        <f>'Customs raw'!B307</f>
        <v>0</v>
      </c>
      <c r="B307" s="213">
        <f t="shared" si="6"/>
        <v>0</v>
      </c>
      <c r="C307" s="214" t="e">
        <f>VLOOKUP(B307,'HS Heading Index'!$A$7:$B$29,2,FALSE)</f>
        <v>#N/A</v>
      </c>
      <c r="D307" s="214" t="s">
        <v>241</v>
      </c>
      <c r="E307" s="212">
        <f>'Customs raw'!C307</f>
        <v>0</v>
      </c>
      <c r="F307" s="215">
        <f>'Customs raw'!E307</f>
        <v>0</v>
      </c>
      <c r="G307" s="76" t="s">
        <v>19</v>
      </c>
      <c r="H307" s="33" t="s">
        <v>190</v>
      </c>
      <c r="I307" s="76" t="e">
        <f>CONCATENATE(Table6[[#This Row],[HS6_COD]],Table6[[#This Row],[HS8]],Table6[[#This Row],[HS10]])</f>
        <v>#VALUE!</v>
      </c>
      <c r="J307" s="17" t="s">
        <v>553</v>
      </c>
      <c r="K307" s="17"/>
      <c r="L307" s="30">
        <f>'Customs raw'!F307</f>
        <v>0</v>
      </c>
      <c r="M307" s="33">
        <v>10</v>
      </c>
      <c r="N307" s="33">
        <v>12.5</v>
      </c>
      <c r="O307" s="33"/>
      <c r="P307" s="33"/>
      <c r="Q307" s="33">
        <v>10</v>
      </c>
      <c r="R307" s="50" t="e">
        <f>VLOOKUP(Table6[[#This Row],[HS Concatenate]],'Customs raw'!$A$11:$N$305,12,FALSE)</f>
        <v>#VALUE!</v>
      </c>
      <c r="S307" s="226">
        <f>'Customs raw'!L307</f>
        <v>0</v>
      </c>
      <c r="T307" s="214"/>
      <c r="U307" s="217">
        <f>'Customs raw'!M307</f>
        <v>0</v>
      </c>
      <c r="V307" s="214"/>
      <c r="W307" s="226" t="e">
        <f>Table6[[#This Row],[Quantity (kg)2]]/1000</f>
        <v>#VALUE!</v>
      </c>
    </row>
    <row r="308" spans="1:23" ht="14.25" x14ac:dyDescent="0.2">
      <c r="A308" s="212">
        <f>'Customs raw'!B308</f>
        <v>0</v>
      </c>
      <c r="B308" s="213">
        <f t="shared" si="6"/>
        <v>0</v>
      </c>
      <c r="C308" s="214" t="e">
        <f>VLOOKUP(B308,'HS Heading Index'!$A$7:$B$29,2,FALSE)</f>
        <v>#N/A</v>
      </c>
      <c r="D308" s="214" t="s">
        <v>241</v>
      </c>
      <c r="E308" s="212">
        <f>'Customs raw'!C308</f>
        <v>0</v>
      </c>
      <c r="F308" s="215">
        <f>'Customs raw'!E308</f>
        <v>0</v>
      </c>
      <c r="G308" s="76" t="s">
        <v>19</v>
      </c>
      <c r="H308" s="33" t="s">
        <v>190</v>
      </c>
      <c r="I308" s="76" t="e">
        <f>CONCATENATE(Table6[[#This Row],[HS6_COD]],Table6[[#This Row],[HS8]],Table6[[#This Row],[HS10]])</f>
        <v>#VALUE!</v>
      </c>
      <c r="J308" s="17" t="s">
        <v>553</v>
      </c>
      <c r="K308" s="17"/>
      <c r="L308" s="30">
        <f>'Customs raw'!F308</f>
        <v>0</v>
      </c>
      <c r="M308" s="33">
        <v>10</v>
      </c>
      <c r="N308" s="33">
        <v>12.5</v>
      </c>
      <c r="O308" s="33"/>
      <c r="P308" s="33"/>
      <c r="Q308" s="33">
        <v>10</v>
      </c>
      <c r="R308" s="50" t="e">
        <f>VLOOKUP(Table6[[#This Row],[HS Concatenate]],'Customs raw'!$A$11:$N$305,12,FALSE)</f>
        <v>#VALUE!</v>
      </c>
      <c r="S308" s="226">
        <f>'Customs raw'!L308</f>
        <v>0</v>
      </c>
      <c r="T308" s="214"/>
      <c r="U308" s="217">
        <f>'Customs raw'!M308</f>
        <v>0</v>
      </c>
      <c r="V308" s="214"/>
      <c r="W308" s="226" t="e">
        <f>Table6[[#This Row],[Quantity (kg)2]]/1000</f>
        <v>#VALUE!</v>
      </c>
    </row>
    <row r="309" spans="1:23" ht="14.25" x14ac:dyDescent="0.2">
      <c r="A309" s="212">
        <f>'Customs raw'!B309</f>
        <v>0</v>
      </c>
      <c r="B309" s="213">
        <f t="shared" si="6"/>
        <v>0</v>
      </c>
      <c r="C309" s="214" t="e">
        <f>VLOOKUP(B309,'HS Heading Index'!$A$7:$B$29,2,FALSE)</f>
        <v>#N/A</v>
      </c>
      <c r="D309" s="214" t="s">
        <v>241</v>
      </c>
      <c r="E309" s="212">
        <f>'Customs raw'!C309</f>
        <v>0</v>
      </c>
      <c r="F309" s="215">
        <f>'Customs raw'!E309</f>
        <v>0</v>
      </c>
      <c r="G309" s="76" t="s">
        <v>19</v>
      </c>
      <c r="H309" s="33" t="s">
        <v>190</v>
      </c>
      <c r="I309" s="76" t="e">
        <f>CONCATENATE(Table6[[#This Row],[HS6_COD]],Table6[[#This Row],[HS8]],Table6[[#This Row],[HS10]])</f>
        <v>#VALUE!</v>
      </c>
      <c r="J309" s="17" t="s">
        <v>553</v>
      </c>
      <c r="K309" s="17"/>
      <c r="L309" s="30">
        <f>'Customs raw'!F309</f>
        <v>0</v>
      </c>
      <c r="M309" s="33">
        <v>10</v>
      </c>
      <c r="N309" s="33">
        <v>12.5</v>
      </c>
      <c r="O309" s="33"/>
      <c r="P309" s="33"/>
      <c r="Q309" s="33">
        <v>10</v>
      </c>
      <c r="R309" s="50" t="e">
        <f>VLOOKUP(Table6[[#This Row],[HS Concatenate]],'Customs raw'!$A$11:$N$305,12,FALSE)</f>
        <v>#VALUE!</v>
      </c>
      <c r="S309" s="226">
        <f>'Customs raw'!L309</f>
        <v>0</v>
      </c>
      <c r="T309" s="214"/>
      <c r="U309" s="217">
        <f>'Customs raw'!M309</f>
        <v>0</v>
      </c>
      <c r="V309" s="214"/>
      <c r="W309" s="226" t="e">
        <f>Table6[[#This Row],[Quantity (kg)2]]/1000</f>
        <v>#VALUE!</v>
      </c>
    </row>
    <row r="310" spans="1:23" ht="14.25" x14ac:dyDescent="0.2">
      <c r="A310" s="212">
        <f>'Customs raw'!B310</f>
        <v>0</v>
      </c>
      <c r="B310" s="213">
        <f t="shared" si="6"/>
        <v>0</v>
      </c>
      <c r="C310" s="214" t="e">
        <f>VLOOKUP(B310,'HS Heading Index'!$A$7:$B$29,2,FALSE)</f>
        <v>#N/A</v>
      </c>
      <c r="D310" s="214" t="s">
        <v>241</v>
      </c>
      <c r="E310" s="212">
        <f>'Customs raw'!C310</f>
        <v>0</v>
      </c>
      <c r="F310" s="215">
        <f>'Customs raw'!E310</f>
        <v>0</v>
      </c>
      <c r="G310" s="76" t="s">
        <v>19</v>
      </c>
      <c r="H310" s="33" t="s">
        <v>190</v>
      </c>
      <c r="I310" s="76" t="e">
        <f>CONCATENATE(Table6[[#This Row],[HS6_COD]],Table6[[#This Row],[HS8]],Table6[[#This Row],[HS10]])</f>
        <v>#VALUE!</v>
      </c>
      <c r="J310" s="17" t="s">
        <v>553</v>
      </c>
      <c r="K310" s="17"/>
      <c r="L310" s="30">
        <f>'Customs raw'!F310</f>
        <v>0</v>
      </c>
      <c r="M310" s="33">
        <v>10</v>
      </c>
      <c r="N310" s="33">
        <v>12.5</v>
      </c>
      <c r="O310" s="33"/>
      <c r="P310" s="33"/>
      <c r="Q310" s="33">
        <v>10</v>
      </c>
      <c r="R310" s="50" t="e">
        <f>VLOOKUP(Table6[[#This Row],[HS Concatenate]],'Customs raw'!$A$11:$N$305,12,FALSE)</f>
        <v>#VALUE!</v>
      </c>
      <c r="S310" s="226">
        <f>'Customs raw'!L310</f>
        <v>0</v>
      </c>
      <c r="T310" s="214"/>
      <c r="U310" s="217">
        <f>'Customs raw'!M310</f>
        <v>0</v>
      </c>
      <c r="V310" s="214"/>
      <c r="W310" s="226" t="e">
        <f>Table6[[#This Row],[Quantity (kg)2]]/1000</f>
        <v>#VALUE!</v>
      </c>
    </row>
    <row r="311" spans="1:23" ht="14.25" x14ac:dyDescent="0.2">
      <c r="A311" s="212">
        <f>'Customs raw'!B311</f>
        <v>0</v>
      </c>
      <c r="B311" s="213">
        <f t="shared" si="6"/>
        <v>0</v>
      </c>
      <c r="C311" s="214" t="e">
        <f>VLOOKUP(B311,'HS Heading Index'!$A$7:$B$29,2,FALSE)</f>
        <v>#N/A</v>
      </c>
      <c r="D311" s="214" t="s">
        <v>241</v>
      </c>
      <c r="E311" s="212">
        <f>'Customs raw'!C311</f>
        <v>0</v>
      </c>
      <c r="F311" s="215">
        <f>'Customs raw'!E311</f>
        <v>0</v>
      </c>
      <c r="G311" s="76" t="s">
        <v>19</v>
      </c>
      <c r="H311" s="33" t="s">
        <v>190</v>
      </c>
      <c r="I311" s="76" t="e">
        <f>CONCATENATE(Table6[[#This Row],[HS6_COD]],Table6[[#This Row],[HS8]],Table6[[#This Row],[HS10]])</f>
        <v>#VALUE!</v>
      </c>
      <c r="J311" s="17" t="s">
        <v>553</v>
      </c>
      <c r="K311" s="17"/>
      <c r="L311" s="30">
        <f>'Customs raw'!F311</f>
        <v>0</v>
      </c>
      <c r="M311" s="33">
        <v>10</v>
      </c>
      <c r="N311" s="33">
        <v>12.5</v>
      </c>
      <c r="O311" s="33"/>
      <c r="P311" s="33"/>
      <c r="Q311" s="33">
        <v>10</v>
      </c>
      <c r="R311" s="50" t="e">
        <f>VLOOKUP(Table6[[#This Row],[HS Concatenate]],'Customs raw'!$A$11:$N$305,12,FALSE)</f>
        <v>#VALUE!</v>
      </c>
      <c r="S311" s="226">
        <f>'Customs raw'!L311</f>
        <v>0</v>
      </c>
      <c r="T311" s="214"/>
      <c r="U311" s="217">
        <f>'Customs raw'!M311</f>
        <v>0</v>
      </c>
      <c r="V311" s="214"/>
      <c r="W311" s="226" t="e">
        <f>Table6[[#This Row],[Quantity (kg)2]]/1000</f>
        <v>#VALUE!</v>
      </c>
    </row>
    <row r="312" spans="1:23" ht="14.25" x14ac:dyDescent="0.2">
      <c r="A312" s="212">
        <f>'Customs raw'!B312</f>
        <v>0</v>
      </c>
      <c r="B312" s="213">
        <f t="shared" si="6"/>
        <v>0</v>
      </c>
      <c r="C312" s="214" t="e">
        <f>VLOOKUP(B312,'HS Heading Index'!$A$7:$B$29,2,FALSE)</f>
        <v>#N/A</v>
      </c>
      <c r="D312" s="214" t="s">
        <v>241</v>
      </c>
      <c r="E312" s="212">
        <f>'Customs raw'!C312</f>
        <v>0</v>
      </c>
      <c r="F312" s="215">
        <f>'Customs raw'!E312</f>
        <v>0</v>
      </c>
      <c r="G312" s="76" t="s">
        <v>19</v>
      </c>
      <c r="H312" s="33" t="s">
        <v>190</v>
      </c>
      <c r="I312" s="76" t="e">
        <f>CONCATENATE(Table6[[#This Row],[HS6_COD]],Table6[[#This Row],[HS8]],Table6[[#This Row],[HS10]])</f>
        <v>#VALUE!</v>
      </c>
      <c r="J312" s="17" t="s">
        <v>553</v>
      </c>
      <c r="K312" s="17"/>
      <c r="L312" s="30">
        <f>'Customs raw'!F312</f>
        <v>0</v>
      </c>
      <c r="M312" s="33">
        <v>10</v>
      </c>
      <c r="N312" s="33">
        <v>12.5</v>
      </c>
      <c r="O312" s="33"/>
      <c r="P312" s="33"/>
      <c r="Q312" s="33">
        <v>10</v>
      </c>
      <c r="R312" s="50" t="e">
        <f>VLOOKUP(Table6[[#This Row],[HS Concatenate]],'Customs raw'!$A$11:$N$305,12,FALSE)</f>
        <v>#VALUE!</v>
      </c>
      <c r="S312" s="226">
        <f>'Customs raw'!L312</f>
        <v>0</v>
      </c>
      <c r="T312" s="214"/>
      <c r="U312" s="217">
        <f>'Customs raw'!M312</f>
        <v>0</v>
      </c>
      <c r="V312" s="214"/>
      <c r="W312" s="226" t="e">
        <f>Table6[[#This Row],[Quantity (kg)2]]/1000</f>
        <v>#VALUE!</v>
      </c>
    </row>
    <row r="313" spans="1:23" ht="14.25" x14ac:dyDescent="0.2">
      <c r="A313" s="212">
        <f>'Customs raw'!B313</f>
        <v>0</v>
      </c>
      <c r="B313" s="213">
        <f t="shared" si="6"/>
        <v>0</v>
      </c>
      <c r="C313" s="214" t="e">
        <f>VLOOKUP(B313,'HS Heading Index'!$A$7:$B$29,2,FALSE)</f>
        <v>#N/A</v>
      </c>
      <c r="D313" s="214" t="s">
        <v>241</v>
      </c>
      <c r="E313" s="212">
        <f>'Customs raw'!C313</f>
        <v>0</v>
      </c>
      <c r="F313" s="215">
        <f>'Customs raw'!E313</f>
        <v>0</v>
      </c>
      <c r="G313" s="76" t="s">
        <v>19</v>
      </c>
      <c r="H313" s="33" t="s">
        <v>190</v>
      </c>
      <c r="I313" s="76" t="e">
        <f>CONCATENATE(Table6[[#This Row],[HS6_COD]],Table6[[#This Row],[HS8]],Table6[[#This Row],[HS10]])</f>
        <v>#VALUE!</v>
      </c>
      <c r="J313" s="17" t="s">
        <v>553</v>
      </c>
      <c r="K313" s="17"/>
      <c r="L313" s="30">
        <f>'Customs raw'!F313</f>
        <v>0</v>
      </c>
      <c r="M313" s="33">
        <v>10</v>
      </c>
      <c r="N313" s="33">
        <v>12.5</v>
      </c>
      <c r="O313" s="33"/>
      <c r="P313" s="33"/>
      <c r="Q313" s="33">
        <v>10</v>
      </c>
      <c r="R313" s="50" t="e">
        <f>VLOOKUP(Table6[[#This Row],[HS Concatenate]],'Customs raw'!$A$11:$N$305,12,FALSE)</f>
        <v>#VALUE!</v>
      </c>
      <c r="S313" s="226">
        <f>'Customs raw'!L313</f>
        <v>0</v>
      </c>
      <c r="T313" s="214"/>
      <c r="U313" s="217">
        <f>'Customs raw'!M313</f>
        <v>0</v>
      </c>
      <c r="V313" s="214"/>
      <c r="W313" s="226" t="e">
        <f>Table6[[#This Row],[Quantity (kg)2]]/1000</f>
        <v>#VALUE!</v>
      </c>
    </row>
    <row r="314" spans="1:23" ht="14.25" x14ac:dyDescent="0.2">
      <c r="A314" s="212">
        <f>'Customs raw'!B314</f>
        <v>0</v>
      </c>
      <c r="B314" s="213">
        <f t="shared" si="6"/>
        <v>0</v>
      </c>
      <c r="C314" s="214" t="e">
        <f>VLOOKUP(B314,'HS Heading Index'!$A$7:$B$29,2,FALSE)</f>
        <v>#N/A</v>
      </c>
      <c r="D314" s="214" t="s">
        <v>241</v>
      </c>
      <c r="E314" s="212">
        <f>'Customs raw'!C314</f>
        <v>0</v>
      </c>
      <c r="F314" s="215">
        <f>'Customs raw'!E314</f>
        <v>0</v>
      </c>
      <c r="G314" s="76" t="s">
        <v>19</v>
      </c>
      <c r="H314" s="33" t="s">
        <v>190</v>
      </c>
      <c r="I314" s="76" t="e">
        <f>CONCATENATE(Table6[[#This Row],[HS6_COD]],Table6[[#This Row],[HS8]],Table6[[#This Row],[HS10]])</f>
        <v>#VALUE!</v>
      </c>
      <c r="J314" s="17" t="s">
        <v>553</v>
      </c>
      <c r="K314" s="17"/>
      <c r="L314" s="30">
        <f>'Customs raw'!F314</f>
        <v>0</v>
      </c>
      <c r="M314" s="33">
        <v>10</v>
      </c>
      <c r="N314" s="33">
        <v>12.5</v>
      </c>
      <c r="O314" s="33"/>
      <c r="P314" s="33"/>
      <c r="Q314" s="33">
        <v>10</v>
      </c>
      <c r="R314" s="50" t="e">
        <f>VLOOKUP(Table6[[#This Row],[HS Concatenate]],'Customs raw'!$A$11:$N$305,12,FALSE)</f>
        <v>#VALUE!</v>
      </c>
      <c r="S314" s="226">
        <f>'Customs raw'!L314</f>
        <v>0</v>
      </c>
      <c r="T314" s="214"/>
      <c r="U314" s="217">
        <f>'Customs raw'!M314</f>
        <v>0</v>
      </c>
      <c r="V314" s="214"/>
      <c r="W314" s="226" t="e">
        <f>Table6[[#This Row],[Quantity (kg)2]]/1000</f>
        <v>#VALUE!</v>
      </c>
    </row>
    <row r="315" spans="1:23" ht="14.25" x14ac:dyDescent="0.2">
      <c r="A315" s="212">
        <f>'Customs raw'!B315</f>
        <v>0</v>
      </c>
      <c r="B315" s="213">
        <f t="shared" si="6"/>
        <v>0</v>
      </c>
      <c r="C315" s="214" t="e">
        <f>VLOOKUP(B315,'HS Heading Index'!$A$7:$B$29,2,FALSE)</f>
        <v>#N/A</v>
      </c>
      <c r="D315" s="214" t="s">
        <v>241</v>
      </c>
      <c r="E315" s="212">
        <f>'Customs raw'!C315</f>
        <v>0</v>
      </c>
      <c r="F315" s="215">
        <f>'Customs raw'!E315</f>
        <v>0</v>
      </c>
      <c r="G315" s="76" t="s">
        <v>19</v>
      </c>
      <c r="H315" s="33" t="s">
        <v>190</v>
      </c>
      <c r="I315" s="76" t="e">
        <f>CONCATENATE(Table6[[#This Row],[HS6_COD]],Table6[[#This Row],[HS8]],Table6[[#This Row],[HS10]])</f>
        <v>#VALUE!</v>
      </c>
      <c r="J315" s="17" t="s">
        <v>553</v>
      </c>
      <c r="K315" s="17"/>
      <c r="L315" s="30">
        <f>'Customs raw'!F315</f>
        <v>0</v>
      </c>
      <c r="M315" s="33">
        <v>10</v>
      </c>
      <c r="N315" s="33">
        <v>12.5</v>
      </c>
      <c r="O315" s="33"/>
      <c r="P315" s="33"/>
      <c r="Q315" s="33">
        <v>10</v>
      </c>
      <c r="R315" s="50" t="e">
        <f>VLOOKUP(Table6[[#This Row],[HS Concatenate]],'Customs raw'!$A$11:$N$305,12,FALSE)</f>
        <v>#VALUE!</v>
      </c>
      <c r="S315" s="226">
        <f>'Customs raw'!L315</f>
        <v>0</v>
      </c>
      <c r="T315" s="214"/>
      <c r="U315" s="217">
        <f>'Customs raw'!M315</f>
        <v>0</v>
      </c>
      <c r="V315" s="214"/>
      <c r="W315" s="226" t="e">
        <f>Table6[[#This Row],[Quantity (kg)2]]/1000</f>
        <v>#VALUE!</v>
      </c>
    </row>
    <row r="316" spans="1:23" ht="14.25" x14ac:dyDescent="0.2">
      <c r="A316" s="212">
        <f>'Customs raw'!B316</f>
        <v>0</v>
      </c>
      <c r="B316" s="213">
        <f t="shared" si="6"/>
        <v>0</v>
      </c>
      <c r="C316" s="214" t="e">
        <f>VLOOKUP(B316,'HS Heading Index'!$A$7:$B$29,2,FALSE)</f>
        <v>#N/A</v>
      </c>
      <c r="D316" s="214" t="s">
        <v>241</v>
      </c>
      <c r="E316" s="212">
        <f>'Customs raw'!C316</f>
        <v>0</v>
      </c>
      <c r="F316" s="215">
        <f>'Customs raw'!E316</f>
        <v>0</v>
      </c>
      <c r="G316" s="76" t="s">
        <v>19</v>
      </c>
      <c r="H316" s="33" t="s">
        <v>190</v>
      </c>
      <c r="I316" s="76" t="e">
        <f>CONCATENATE(Table6[[#This Row],[HS6_COD]],Table6[[#This Row],[HS8]],Table6[[#This Row],[HS10]])</f>
        <v>#VALUE!</v>
      </c>
      <c r="J316" s="17" t="s">
        <v>553</v>
      </c>
      <c r="K316" s="17"/>
      <c r="L316" s="30">
        <f>'Customs raw'!F316</f>
        <v>0</v>
      </c>
      <c r="M316" s="33">
        <v>10</v>
      </c>
      <c r="N316" s="33">
        <v>12.5</v>
      </c>
      <c r="O316" s="33"/>
      <c r="P316" s="33"/>
      <c r="Q316" s="33">
        <v>10</v>
      </c>
      <c r="R316" s="50" t="e">
        <f>VLOOKUP(Table6[[#This Row],[HS Concatenate]],'Customs raw'!$A$11:$N$305,12,FALSE)</f>
        <v>#VALUE!</v>
      </c>
      <c r="S316" s="226">
        <f>'Customs raw'!L316</f>
        <v>0</v>
      </c>
      <c r="T316" s="214"/>
      <c r="U316" s="217">
        <f>'Customs raw'!M316</f>
        <v>0</v>
      </c>
      <c r="V316" s="214"/>
      <c r="W316" s="226" t="e">
        <f>Table6[[#This Row],[Quantity (kg)2]]/1000</f>
        <v>#VALUE!</v>
      </c>
    </row>
    <row r="317" spans="1:23" ht="14.25" x14ac:dyDescent="0.2">
      <c r="A317" s="212">
        <f>'Customs raw'!B317</f>
        <v>0</v>
      </c>
      <c r="B317" s="213">
        <f t="shared" si="6"/>
        <v>0</v>
      </c>
      <c r="C317" s="214" t="e">
        <f>VLOOKUP(B317,'HS Heading Index'!$A$7:$B$29,2,FALSE)</f>
        <v>#N/A</v>
      </c>
      <c r="D317" s="214" t="s">
        <v>241</v>
      </c>
      <c r="E317" s="212">
        <f>'Customs raw'!C317</f>
        <v>0</v>
      </c>
      <c r="F317" s="215">
        <f>'Customs raw'!E317</f>
        <v>0</v>
      </c>
      <c r="G317" s="76" t="s">
        <v>19</v>
      </c>
      <c r="H317" s="33" t="s">
        <v>190</v>
      </c>
      <c r="I317" s="76" t="e">
        <f>CONCATENATE(Table6[[#This Row],[HS6_COD]],Table6[[#This Row],[HS8]],Table6[[#This Row],[HS10]])</f>
        <v>#VALUE!</v>
      </c>
      <c r="J317" s="17" t="s">
        <v>553</v>
      </c>
      <c r="K317" s="17"/>
      <c r="L317" s="30">
        <f>'Customs raw'!F317</f>
        <v>0</v>
      </c>
      <c r="M317" s="33">
        <v>10</v>
      </c>
      <c r="N317" s="33">
        <v>12.5</v>
      </c>
      <c r="O317" s="33"/>
      <c r="P317" s="33"/>
      <c r="Q317" s="33">
        <v>10</v>
      </c>
      <c r="R317" s="50" t="e">
        <f>VLOOKUP(Table6[[#This Row],[HS Concatenate]],'Customs raw'!$A$11:$N$305,12,FALSE)</f>
        <v>#VALUE!</v>
      </c>
      <c r="S317" s="226">
        <f>'Customs raw'!L317</f>
        <v>0</v>
      </c>
      <c r="T317" s="214"/>
      <c r="U317" s="217">
        <f>'Customs raw'!M317</f>
        <v>0</v>
      </c>
      <c r="V317" s="214"/>
      <c r="W317" s="226" t="e">
        <f>Table6[[#This Row],[Quantity (kg)2]]/1000</f>
        <v>#VALUE!</v>
      </c>
    </row>
    <row r="318" spans="1:23" ht="14.25" x14ac:dyDescent="0.2">
      <c r="A318" s="212">
        <f>'Customs raw'!B318</f>
        <v>0</v>
      </c>
      <c r="B318" s="213">
        <f t="shared" si="6"/>
        <v>0</v>
      </c>
      <c r="C318" s="214" t="e">
        <f>VLOOKUP(B318,'HS Heading Index'!$A$7:$B$29,2,FALSE)</f>
        <v>#N/A</v>
      </c>
      <c r="D318" s="214" t="s">
        <v>241</v>
      </c>
      <c r="E318" s="212">
        <f>'Customs raw'!C318</f>
        <v>0</v>
      </c>
      <c r="F318" s="215">
        <f>'Customs raw'!E318</f>
        <v>0</v>
      </c>
      <c r="G318" s="76" t="s">
        <v>19</v>
      </c>
      <c r="H318" s="33" t="s">
        <v>190</v>
      </c>
      <c r="I318" s="76" t="e">
        <f>CONCATENATE(Table6[[#This Row],[HS6_COD]],Table6[[#This Row],[HS8]],Table6[[#This Row],[HS10]])</f>
        <v>#VALUE!</v>
      </c>
      <c r="J318" s="17" t="s">
        <v>553</v>
      </c>
      <c r="K318" s="17"/>
      <c r="L318" s="30">
        <f>'Customs raw'!F318</f>
        <v>0</v>
      </c>
      <c r="M318" s="33">
        <v>10</v>
      </c>
      <c r="N318" s="33">
        <v>12.5</v>
      </c>
      <c r="O318" s="33"/>
      <c r="P318" s="33"/>
      <c r="Q318" s="33">
        <v>10</v>
      </c>
      <c r="R318" s="50" t="e">
        <f>VLOOKUP(Table6[[#This Row],[HS Concatenate]],'Customs raw'!$A$11:$N$305,12,FALSE)</f>
        <v>#VALUE!</v>
      </c>
      <c r="S318" s="226">
        <f>'Customs raw'!L318</f>
        <v>0</v>
      </c>
      <c r="T318" s="214"/>
      <c r="U318" s="217">
        <f>'Customs raw'!M318</f>
        <v>0</v>
      </c>
      <c r="V318" s="214"/>
      <c r="W318" s="226" t="e">
        <f>Table6[[#This Row],[Quantity (kg)2]]/1000</f>
        <v>#VALUE!</v>
      </c>
    </row>
    <row r="319" spans="1:23" ht="14.25" x14ac:dyDescent="0.2">
      <c r="A319" s="212">
        <f>'Customs raw'!B319</f>
        <v>0</v>
      </c>
      <c r="B319" s="213">
        <f t="shared" si="6"/>
        <v>0</v>
      </c>
      <c r="C319" s="214" t="e">
        <f>VLOOKUP(B319,'HS Heading Index'!$A$7:$B$29,2,FALSE)</f>
        <v>#N/A</v>
      </c>
      <c r="D319" s="214" t="s">
        <v>241</v>
      </c>
      <c r="E319" s="212">
        <f>'Customs raw'!C319</f>
        <v>0</v>
      </c>
      <c r="F319" s="215">
        <f>'Customs raw'!E319</f>
        <v>0</v>
      </c>
      <c r="G319" s="76" t="s">
        <v>19</v>
      </c>
      <c r="H319" s="33" t="s">
        <v>190</v>
      </c>
      <c r="I319" s="76" t="e">
        <f>CONCATENATE(Table6[[#This Row],[HS6_COD]],Table6[[#This Row],[HS8]],Table6[[#This Row],[HS10]])</f>
        <v>#VALUE!</v>
      </c>
      <c r="J319" s="17" t="s">
        <v>553</v>
      </c>
      <c r="K319" s="17"/>
      <c r="L319" s="30">
        <f>'Customs raw'!F319</f>
        <v>0</v>
      </c>
      <c r="M319" s="33">
        <v>10</v>
      </c>
      <c r="N319" s="33">
        <v>12.5</v>
      </c>
      <c r="O319" s="33"/>
      <c r="P319" s="33"/>
      <c r="Q319" s="33">
        <v>10</v>
      </c>
      <c r="R319" s="50" t="e">
        <f>VLOOKUP(Table6[[#This Row],[HS Concatenate]],'Customs raw'!$A$11:$N$305,12,FALSE)</f>
        <v>#VALUE!</v>
      </c>
      <c r="S319" s="226">
        <f>'Customs raw'!L319</f>
        <v>0</v>
      </c>
      <c r="T319" s="214"/>
      <c r="U319" s="217">
        <f>'Customs raw'!M319</f>
        <v>0</v>
      </c>
      <c r="V319" s="214"/>
      <c r="W319" s="226" t="e">
        <f>Table6[[#This Row],[Quantity (kg)2]]/1000</f>
        <v>#VALUE!</v>
      </c>
    </row>
    <row r="320" spans="1:23" ht="14.25" x14ac:dyDescent="0.2">
      <c r="A320" s="212">
        <f>'Customs raw'!B320</f>
        <v>0</v>
      </c>
      <c r="B320" s="213">
        <f t="shared" si="6"/>
        <v>0</v>
      </c>
      <c r="C320" s="214" t="e">
        <f>VLOOKUP(B320,'HS Heading Index'!$A$7:$B$29,2,FALSE)</f>
        <v>#N/A</v>
      </c>
      <c r="D320" s="214" t="s">
        <v>241</v>
      </c>
      <c r="E320" s="212">
        <f>'Customs raw'!C320</f>
        <v>0</v>
      </c>
      <c r="F320" s="215">
        <f>'Customs raw'!E320</f>
        <v>0</v>
      </c>
      <c r="G320" s="76" t="s">
        <v>19</v>
      </c>
      <c r="H320" s="33" t="s">
        <v>190</v>
      </c>
      <c r="I320" s="76" t="e">
        <f>CONCATENATE(Table6[[#This Row],[HS6_COD]],Table6[[#This Row],[HS8]],Table6[[#This Row],[HS10]])</f>
        <v>#VALUE!</v>
      </c>
      <c r="J320" s="17" t="s">
        <v>553</v>
      </c>
      <c r="K320" s="17"/>
      <c r="L320" s="30">
        <f>'Customs raw'!F320</f>
        <v>0</v>
      </c>
      <c r="M320" s="33">
        <v>10</v>
      </c>
      <c r="N320" s="33">
        <v>12.5</v>
      </c>
      <c r="O320" s="33"/>
      <c r="P320" s="33"/>
      <c r="Q320" s="33">
        <v>10</v>
      </c>
      <c r="R320" s="50" t="e">
        <f>VLOOKUP(Table6[[#This Row],[HS Concatenate]],'Customs raw'!$A$11:$N$305,12,FALSE)</f>
        <v>#VALUE!</v>
      </c>
      <c r="S320" s="226">
        <f>'Customs raw'!L320</f>
        <v>0</v>
      </c>
      <c r="T320" s="214"/>
      <c r="U320" s="217">
        <f>'Customs raw'!M320</f>
        <v>0</v>
      </c>
      <c r="V320" s="214"/>
      <c r="W320" s="226" t="e">
        <f>Table6[[#This Row],[Quantity (kg)2]]/1000</f>
        <v>#VALUE!</v>
      </c>
    </row>
    <row r="321" spans="1:23" ht="14.25" x14ac:dyDescent="0.2">
      <c r="A321" s="212">
        <f>'Customs raw'!B321</f>
        <v>0</v>
      </c>
      <c r="B321" s="213">
        <f t="shared" si="6"/>
        <v>0</v>
      </c>
      <c r="C321" s="214" t="e">
        <f>VLOOKUP(B321,'HS Heading Index'!$A$7:$B$29,2,FALSE)</f>
        <v>#N/A</v>
      </c>
      <c r="D321" s="214" t="s">
        <v>241</v>
      </c>
      <c r="E321" s="212">
        <f>'Customs raw'!C321</f>
        <v>0</v>
      </c>
      <c r="F321" s="215">
        <f>'Customs raw'!E321</f>
        <v>0</v>
      </c>
      <c r="G321" s="76" t="s">
        <v>19</v>
      </c>
      <c r="H321" s="33" t="s">
        <v>190</v>
      </c>
      <c r="I321" s="76" t="e">
        <f>CONCATENATE(Table6[[#This Row],[HS6_COD]],Table6[[#This Row],[HS8]],Table6[[#This Row],[HS10]])</f>
        <v>#VALUE!</v>
      </c>
      <c r="J321" s="17" t="s">
        <v>553</v>
      </c>
      <c r="K321" s="17"/>
      <c r="L321" s="30">
        <f>'Customs raw'!F321</f>
        <v>0</v>
      </c>
      <c r="M321" s="33">
        <v>10</v>
      </c>
      <c r="N321" s="33">
        <v>12.5</v>
      </c>
      <c r="O321" s="33"/>
      <c r="P321" s="33"/>
      <c r="Q321" s="33">
        <v>10</v>
      </c>
      <c r="R321" s="50" t="e">
        <f>VLOOKUP(Table6[[#This Row],[HS Concatenate]],'Customs raw'!$A$11:$N$305,12,FALSE)</f>
        <v>#VALUE!</v>
      </c>
      <c r="S321" s="226">
        <f>'Customs raw'!L321</f>
        <v>0</v>
      </c>
      <c r="T321" s="214"/>
      <c r="U321" s="217">
        <f>'Customs raw'!M321</f>
        <v>0</v>
      </c>
      <c r="V321" s="214"/>
      <c r="W321" s="226" t="e">
        <f>Table6[[#This Row],[Quantity (kg)2]]/1000</f>
        <v>#VALUE!</v>
      </c>
    </row>
    <row r="322" spans="1:23" ht="14.25" x14ac:dyDescent="0.2">
      <c r="A322" s="212">
        <f>'Customs raw'!B322</f>
        <v>0</v>
      </c>
      <c r="B322" s="213">
        <f t="shared" si="6"/>
        <v>0</v>
      </c>
      <c r="C322" s="214" t="e">
        <f>VLOOKUP(B322,'HS Heading Index'!$A$7:$B$29,2,FALSE)</f>
        <v>#N/A</v>
      </c>
      <c r="D322" s="214" t="s">
        <v>241</v>
      </c>
      <c r="E322" s="212">
        <f>'Customs raw'!C322</f>
        <v>0</v>
      </c>
      <c r="F322" s="215">
        <f>'Customs raw'!E322</f>
        <v>0</v>
      </c>
      <c r="G322" s="76" t="s">
        <v>19</v>
      </c>
      <c r="H322" s="33" t="s">
        <v>190</v>
      </c>
      <c r="I322" s="76" t="e">
        <f>CONCATENATE(Table6[[#This Row],[HS6_COD]],Table6[[#This Row],[HS8]],Table6[[#This Row],[HS10]])</f>
        <v>#VALUE!</v>
      </c>
      <c r="J322" s="17" t="s">
        <v>553</v>
      </c>
      <c r="K322" s="17"/>
      <c r="L322" s="30">
        <f>'Customs raw'!F322</f>
        <v>0</v>
      </c>
      <c r="M322" s="33">
        <v>10</v>
      </c>
      <c r="N322" s="33">
        <v>12.5</v>
      </c>
      <c r="O322" s="33"/>
      <c r="P322" s="33"/>
      <c r="Q322" s="33">
        <v>10</v>
      </c>
      <c r="R322" s="50" t="e">
        <f>VLOOKUP(Table6[[#This Row],[HS Concatenate]],'Customs raw'!$A$11:$N$305,12,FALSE)</f>
        <v>#VALUE!</v>
      </c>
      <c r="S322" s="226">
        <f>'Customs raw'!L322</f>
        <v>0</v>
      </c>
      <c r="T322" s="214"/>
      <c r="U322" s="217">
        <f>'Customs raw'!M322</f>
        <v>0</v>
      </c>
      <c r="V322" s="214"/>
      <c r="W322" s="226" t="e">
        <f>Table6[[#This Row],[Quantity (kg)2]]/1000</f>
        <v>#VALUE!</v>
      </c>
    </row>
    <row r="323" spans="1:23" ht="14.25" x14ac:dyDescent="0.2">
      <c r="A323" s="212">
        <f>'Customs raw'!B323</f>
        <v>0</v>
      </c>
      <c r="B323" s="213">
        <f t="shared" si="6"/>
        <v>0</v>
      </c>
      <c r="C323" s="214" t="e">
        <f>VLOOKUP(B323,'HS Heading Index'!$A$7:$B$29,2,FALSE)</f>
        <v>#N/A</v>
      </c>
      <c r="D323" s="214" t="s">
        <v>241</v>
      </c>
      <c r="E323" s="212">
        <f>'Customs raw'!C323</f>
        <v>0</v>
      </c>
      <c r="F323" s="215">
        <f>'Customs raw'!E323</f>
        <v>0</v>
      </c>
      <c r="G323" s="76" t="s">
        <v>19</v>
      </c>
      <c r="H323" s="33" t="s">
        <v>190</v>
      </c>
      <c r="I323" s="76" t="e">
        <f>CONCATENATE(Table6[[#This Row],[HS6_COD]],Table6[[#This Row],[HS8]],Table6[[#This Row],[HS10]])</f>
        <v>#VALUE!</v>
      </c>
      <c r="J323" s="17" t="s">
        <v>553</v>
      </c>
      <c r="K323" s="17"/>
      <c r="L323" s="30">
        <f>'Customs raw'!F323</f>
        <v>0</v>
      </c>
      <c r="M323" s="33">
        <v>10</v>
      </c>
      <c r="N323" s="33">
        <v>12.5</v>
      </c>
      <c r="O323" s="33"/>
      <c r="P323" s="33"/>
      <c r="Q323" s="33">
        <v>10</v>
      </c>
      <c r="R323" s="50" t="e">
        <f>VLOOKUP(Table6[[#This Row],[HS Concatenate]],'Customs raw'!$A$11:$N$305,12,FALSE)</f>
        <v>#VALUE!</v>
      </c>
      <c r="S323" s="226">
        <f>'Customs raw'!L323</f>
        <v>0</v>
      </c>
      <c r="T323" s="214"/>
      <c r="U323" s="217">
        <f>'Customs raw'!M323</f>
        <v>0</v>
      </c>
      <c r="V323" s="214"/>
      <c r="W323" s="226" t="e">
        <f>Table6[[#This Row],[Quantity (kg)2]]/1000</f>
        <v>#VALUE!</v>
      </c>
    </row>
    <row r="324" spans="1:23" ht="14.25" x14ac:dyDescent="0.2">
      <c r="A324" s="212">
        <f>'Customs raw'!B324</f>
        <v>0</v>
      </c>
      <c r="B324" s="213">
        <f t="shared" ref="B324:B387" si="7">ROUNDDOWN(A324/10000,2)</f>
        <v>0</v>
      </c>
      <c r="C324" s="214" t="e">
        <f>VLOOKUP(B324,'HS Heading Index'!$A$7:$B$29,2,FALSE)</f>
        <v>#N/A</v>
      </c>
      <c r="D324" s="214" t="s">
        <v>241</v>
      </c>
      <c r="E324" s="212">
        <f>'Customs raw'!C324</f>
        <v>0</v>
      </c>
      <c r="F324" s="215">
        <f>'Customs raw'!E324</f>
        <v>0</v>
      </c>
      <c r="G324" s="76" t="s">
        <v>19</v>
      </c>
      <c r="H324" s="33" t="s">
        <v>190</v>
      </c>
      <c r="I324" s="76" t="e">
        <f>CONCATENATE(Table6[[#This Row],[HS6_COD]],Table6[[#This Row],[HS8]],Table6[[#This Row],[HS10]])</f>
        <v>#VALUE!</v>
      </c>
      <c r="J324" s="17" t="s">
        <v>553</v>
      </c>
      <c r="K324" s="17"/>
      <c r="L324" s="30">
        <f>'Customs raw'!F324</f>
        <v>0</v>
      </c>
      <c r="M324" s="33">
        <v>10</v>
      </c>
      <c r="N324" s="33">
        <v>12.5</v>
      </c>
      <c r="O324" s="33"/>
      <c r="P324" s="33"/>
      <c r="Q324" s="33">
        <v>10</v>
      </c>
      <c r="R324" s="50" t="e">
        <f>VLOOKUP(Table6[[#This Row],[HS Concatenate]],'Customs raw'!$A$11:$N$305,12,FALSE)</f>
        <v>#VALUE!</v>
      </c>
      <c r="S324" s="226">
        <f>'Customs raw'!L324</f>
        <v>0</v>
      </c>
      <c r="T324" s="214"/>
      <c r="U324" s="217">
        <f>'Customs raw'!M324</f>
        <v>0</v>
      </c>
      <c r="V324" s="214"/>
      <c r="W324" s="226" t="e">
        <f>Table6[[#This Row],[Quantity (kg)2]]/1000</f>
        <v>#VALUE!</v>
      </c>
    </row>
    <row r="325" spans="1:23" ht="14.25" x14ac:dyDescent="0.2">
      <c r="A325" s="212">
        <f>'Customs raw'!B325</f>
        <v>0</v>
      </c>
      <c r="B325" s="213">
        <f t="shared" si="7"/>
        <v>0</v>
      </c>
      <c r="C325" s="214" t="e">
        <f>VLOOKUP(B325,'HS Heading Index'!$A$7:$B$29,2,FALSE)</f>
        <v>#N/A</v>
      </c>
      <c r="D325" s="214" t="s">
        <v>241</v>
      </c>
      <c r="E325" s="212">
        <f>'Customs raw'!C325</f>
        <v>0</v>
      </c>
      <c r="F325" s="215">
        <f>'Customs raw'!E325</f>
        <v>0</v>
      </c>
      <c r="G325" s="76" t="s">
        <v>19</v>
      </c>
      <c r="H325" s="33" t="s">
        <v>190</v>
      </c>
      <c r="I325" s="76" t="e">
        <f>CONCATENATE(Table6[[#This Row],[HS6_COD]],Table6[[#This Row],[HS8]],Table6[[#This Row],[HS10]])</f>
        <v>#VALUE!</v>
      </c>
      <c r="J325" s="17" t="s">
        <v>553</v>
      </c>
      <c r="K325" s="17"/>
      <c r="L325" s="30">
        <f>'Customs raw'!F325</f>
        <v>0</v>
      </c>
      <c r="M325" s="33">
        <v>10</v>
      </c>
      <c r="N325" s="33">
        <v>12.5</v>
      </c>
      <c r="O325" s="33"/>
      <c r="P325" s="33"/>
      <c r="Q325" s="33">
        <v>10</v>
      </c>
      <c r="R325" s="50" t="e">
        <f>VLOOKUP(Table6[[#This Row],[HS Concatenate]],'Customs raw'!$A$11:$N$305,12,FALSE)</f>
        <v>#VALUE!</v>
      </c>
      <c r="S325" s="226">
        <f>'Customs raw'!L325</f>
        <v>0</v>
      </c>
      <c r="T325" s="214"/>
      <c r="U325" s="217">
        <f>'Customs raw'!M325</f>
        <v>0</v>
      </c>
      <c r="V325" s="214"/>
      <c r="W325" s="226" t="e">
        <f>Table6[[#This Row],[Quantity (kg)2]]/1000</f>
        <v>#VALUE!</v>
      </c>
    </row>
    <row r="326" spans="1:23" ht="14.25" x14ac:dyDescent="0.2">
      <c r="A326" s="212">
        <f>'Customs raw'!B326</f>
        <v>0</v>
      </c>
      <c r="B326" s="213">
        <f t="shared" si="7"/>
        <v>0</v>
      </c>
      <c r="C326" s="214" t="e">
        <f>VLOOKUP(B326,'HS Heading Index'!$A$7:$B$29,2,FALSE)</f>
        <v>#N/A</v>
      </c>
      <c r="D326" s="214" t="s">
        <v>241</v>
      </c>
      <c r="E326" s="212">
        <f>'Customs raw'!C326</f>
        <v>0</v>
      </c>
      <c r="F326" s="215">
        <f>'Customs raw'!E326</f>
        <v>0</v>
      </c>
      <c r="G326" s="76" t="s">
        <v>19</v>
      </c>
      <c r="H326" s="33" t="s">
        <v>190</v>
      </c>
      <c r="I326" s="76" t="e">
        <f>CONCATENATE(Table6[[#This Row],[HS6_COD]],Table6[[#This Row],[HS8]],Table6[[#This Row],[HS10]])</f>
        <v>#VALUE!</v>
      </c>
      <c r="J326" s="17" t="s">
        <v>553</v>
      </c>
      <c r="K326" s="17"/>
      <c r="L326" s="30">
        <f>'Customs raw'!F326</f>
        <v>0</v>
      </c>
      <c r="M326" s="33">
        <v>10</v>
      </c>
      <c r="N326" s="33">
        <v>12.5</v>
      </c>
      <c r="O326" s="33"/>
      <c r="P326" s="33"/>
      <c r="Q326" s="33">
        <v>10</v>
      </c>
      <c r="R326" s="50" t="e">
        <f>VLOOKUP(Table6[[#This Row],[HS Concatenate]],'Customs raw'!$A$11:$N$305,12,FALSE)</f>
        <v>#VALUE!</v>
      </c>
      <c r="S326" s="226">
        <f>'Customs raw'!L326</f>
        <v>0</v>
      </c>
      <c r="T326" s="214"/>
      <c r="U326" s="217">
        <f>'Customs raw'!M326</f>
        <v>0</v>
      </c>
      <c r="V326" s="214"/>
      <c r="W326" s="226" t="e">
        <f>Table6[[#This Row],[Quantity (kg)2]]/1000</f>
        <v>#VALUE!</v>
      </c>
    </row>
    <row r="327" spans="1:23" ht="14.25" x14ac:dyDescent="0.2">
      <c r="A327" s="212">
        <f>'Customs raw'!B327</f>
        <v>0</v>
      </c>
      <c r="B327" s="213">
        <f t="shared" si="7"/>
        <v>0</v>
      </c>
      <c r="C327" s="214" t="e">
        <f>VLOOKUP(B327,'HS Heading Index'!$A$7:$B$29,2,FALSE)</f>
        <v>#N/A</v>
      </c>
      <c r="D327" s="214" t="s">
        <v>241</v>
      </c>
      <c r="E327" s="212">
        <f>'Customs raw'!C327</f>
        <v>0</v>
      </c>
      <c r="F327" s="215">
        <f>'Customs raw'!E327</f>
        <v>0</v>
      </c>
      <c r="G327" s="76" t="s">
        <v>19</v>
      </c>
      <c r="H327" s="33" t="s">
        <v>190</v>
      </c>
      <c r="I327" s="76" t="e">
        <f>CONCATENATE(Table6[[#This Row],[HS6_COD]],Table6[[#This Row],[HS8]],Table6[[#This Row],[HS10]])</f>
        <v>#VALUE!</v>
      </c>
      <c r="J327" s="17" t="s">
        <v>553</v>
      </c>
      <c r="K327" s="17"/>
      <c r="L327" s="30">
        <f>'Customs raw'!F327</f>
        <v>0</v>
      </c>
      <c r="M327" s="33">
        <v>10</v>
      </c>
      <c r="N327" s="33">
        <v>12.5</v>
      </c>
      <c r="O327" s="33"/>
      <c r="P327" s="33"/>
      <c r="Q327" s="33">
        <v>10</v>
      </c>
      <c r="R327" s="50" t="e">
        <f>VLOOKUP(Table6[[#This Row],[HS Concatenate]],'Customs raw'!$A$11:$N$305,12,FALSE)</f>
        <v>#VALUE!</v>
      </c>
      <c r="S327" s="226">
        <f>'Customs raw'!L327</f>
        <v>0</v>
      </c>
      <c r="T327" s="214"/>
      <c r="U327" s="217">
        <f>'Customs raw'!M327</f>
        <v>0</v>
      </c>
      <c r="V327" s="214"/>
      <c r="W327" s="226" t="e">
        <f>Table6[[#This Row],[Quantity (kg)2]]/1000</f>
        <v>#VALUE!</v>
      </c>
    </row>
    <row r="328" spans="1:23" ht="14.25" x14ac:dyDescent="0.2">
      <c r="A328" s="212">
        <f>'Customs raw'!B328</f>
        <v>0</v>
      </c>
      <c r="B328" s="213">
        <f t="shared" si="7"/>
        <v>0</v>
      </c>
      <c r="C328" s="214" t="e">
        <f>VLOOKUP(B328,'HS Heading Index'!$A$7:$B$29,2,FALSE)</f>
        <v>#N/A</v>
      </c>
      <c r="D328" s="214" t="s">
        <v>241</v>
      </c>
      <c r="E328" s="212">
        <f>'Customs raw'!C328</f>
        <v>0</v>
      </c>
      <c r="F328" s="215">
        <f>'Customs raw'!E328</f>
        <v>0</v>
      </c>
      <c r="G328" s="76" t="s">
        <v>19</v>
      </c>
      <c r="H328" s="33" t="s">
        <v>190</v>
      </c>
      <c r="I328" s="76" t="e">
        <f>CONCATENATE(Table6[[#This Row],[HS6_COD]],Table6[[#This Row],[HS8]],Table6[[#This Row],[HS10]])</f>
        <v>#VALUE!</v>
      </c>
      <c r="J328" s="17" t="s">
        <v>553</v>
      </c>
      <c r="K328" s="17"/>
      <c r="L328" s="30">
        <f>'Customs raw'!F328</f>
        <v>0</v>
      </c>
      <c r="M328" s="33">
        <v>10</v>
      </c>
      <c r="N328" s="33">
        <v>12.5</v>
      </c>
      <c r="O328" s="33"/>
      <c r="P328" s="33"/>
      <c r="Q328" s="33">
        <v>10</v>
      </c>
      <c r="R328" s="50" t="e">
        <f>VLOOKUP(Table6[[#This Row],[HS Concatenate]],'Customs raw'!$A$11:$N$305,12,FALSE)</f>
        <v>#VALUE!</v>
      </c>
      <c r="S328" s="226">
        <f>'Customs raw'!L328</f>
        <v>0</v>
      </c>
      <c r="T328" s="214"/>
      <c r="U328" s="217">
        <f>'Customs raw'!M328</f>
        <v>0</v>
      </c>
      <c r="V328" s="214"/>
      <c r="W328" s="226" t="e">
        <f>Table6[[#This Row],[Quantity (kg)2]]/1000</f>
        <v>#VALUE!</v>
      </c>
    </row>
    <row r="329" spans="1:23" ht="14.25" x14ac:dyDescent="0.2">
      <c r="A329" s="212">
        <f>'Customs raw'!B329</f>
        <v>0</v>
      </c>
      <c r="B329" s="213">
        <f t="shared" si="7"/>
        <v>0</v>
      </c>
      <c r="C329" s="214" t="e">
        <f>VLOOKUP(B329,'HS Heading Index'!$A$7:$B$29,2,FALSE)</f>
        <v>#N/A</v>
      </c>
      <c r="D329" s="214" t="s">
        <v>241</v>
      </c>
      <c r="E329" s="212">
        <f>'Customs raw'!C329</f>
        <v>0</v>
      </c>
      <c r="F329" s="215">
        <f>'Customs raw'!E329</f>
        <v>0</v>
      </c>
      <c r="G329" s="76" t="s">
        <v>19</v>
      </c>
      <c r="H329" s="33" t="s">
        <v>190</v>
      </c>
      <c r="I329" s="76" t="e">
        <f>CONCATENATE(Table6[[#This Row],[HS6_COD]],Table6[[#This Row],[HS8]],Table6[[#This Row],[HS10]])</f>
        <v>#VALUE!</v>
      </c>
      <c r="J329" s="17" t="s">
        <v>553</v>
      </c>
      <c r="K329" s="17"/>
      <c r="L329" s="30">
        <f>'Customs raw'!F329</f>
        <v>0</v>
      </c>
      <c r="M329" s="33">
        <v>10</v>
      </c>
      <c r="N329" s="33">
        <v>12.5</v>
      </c>
      <c r="O329" s="33"/>
      <c r="P329" s="33"/>
      <c r="Q329" s="33">
        <v>10</v>
      </c>
      <c r="R329" s="50" t="e">
        <f>VLOOKUP(Table6[[#This Row],[HS Concatenate]],'Customs raw'!$A$11:$N$305,12,FALSE)</f>
        <v>#VALUE!</v>
      </c>
      <c r="S329" s="226">
        <f>'Customs raw'!L329</f>
        <v>0</v>
      </c>
      <c r="T329" s="214"/>
      <c r="U329" s="217">
        <f>'Customs raw'!M329</f>
        <v>0</v>
      </c>
      <c r="V329" s="214"/>
      <c r="W329" s="226" t="e">
        <f>Table6[[#This Row],[Quantity (kg)2]]/1000</f>
        <v>#VALUE!</v>
      </c>
    </row>
    <row r="330" spans="1:23" ht="14.25" x14ac:dyDescent="0.2">
      <c r="A330" s="212">
        <f>'Customs raw'!B330</f>
        <v>0</v>
      </c>
      <c r="B330" s="213">
        <f t="shared" si="7"/>
        <v>0</v>
      </c>
      <c r="C330" s="214" t="e">
        <f>VLOOKUP(B330,'HS Heading Index'!$A$7:$B$29,2,FALSE)</f>
        <v>#N/A</v>
      </c>
      <c r="D330" s="214" t="s">
        <v>241</v>
      </c>
      <c r="E330" s="212">
        <f>'Customs raw'!C330</f>
        <v>0</v>
      </c>
      <c r="F330" s="215">
        <f>'Customs raw'!E330</f>
        <v>0</v>
      </c>
      <c r="G330" s="76" t="s">
        <v>19</v>
      </c>
      <c r="H330" s="33" t="s">
        <v>190</v>
      </c>
      <c r="I330" s="76" t="e">
        <f>CONCATENATE(Table6[[#This Row],[HS6_COD]],Table6[[#This Row],[HS8]],Table6[[#This Row],[HS10]])</f>
        <v>#VALUE!</v>
      </c>
      <c r="J330" s="17" t="s">
        <v>553</v>
      </c>
      <c r="K330" s="17"/>
      <c r="L330" s="30">
        <f>'Customs raw'!F330</f>
        <v>0</v>
      </c>
      <c r="M330" s="33">
        <v>10</v>
      </c>
      <c r="N330" s="33">
        <v>12.5</v>
      </c>
      <c r="O330" s="33"/>
      <c r="P330" s="33"/>
      <c r="Q330" s="33">
        <v>10</v>
      </c>
      <c r="R330" s="50" t="e">
        <f>VLOOKUP(Table6[[#This Row],[HS Concatenate]],'Customs raw'!$A$11:$N$305,12,FALSE)</f>
        <v>#VALUE!</v>
      </c>
      <c r="S330" s="226">
        <f>'Customs raw'!L330</f>
        <v>0</v>
      </c>
      <c r="T330" s="214"/>
      <c r="U330" s="217">
        <f>'Customs raw'!M330</f>
        <v>0</v>
      </c>
      <c r="V330" s="214"/>
      <c r="W330" s="226" t="e">
        <f>Table6[[#This Row],[Quantity (kg)2]]/1000</f>
        <v>#VALUE!</v>
      </c>
    </row>
    <row r="331" spans="1:23" ht="14.25" x14ac:dyDescent="0.2">
      <c r="A331" s="212">
        <f>'Customs raw'!B331</f>
        <v>0</v>
      </c>
      <c r="B331" s="213">
        <f t="shared" si="7"/>
        <v>0</v>
      </c>
      <c r="C331" s="214" t="e">
        <f>VLOOKUP(B331,'HS Heading Index'!$A$7:$B$29,2,FALSE)</f>
        <v>#N/A</v>
      </c>
      <c r="D331" s="214" t="s">
        <v>241</v>
      </c>
      <c r="E331" s="212">
        <f>'Customs raw'!C331</f>
        <v>0</v>
      </c>
      <c r="F331" s="215">
        <f>'Customs raw'!E331</f>
        <v>0</v>
      </c>
      <c r="G331" s="76" t="s">
        <v>19</v>
      </c>
      <c r="H331" s="33" t="s">
        <v>190</v>
      </c>
      <c r="I331" s="76" t="e">
        <f>CONCATENATE(Table6[[#This Row],[HS6_COD]],Table6[[#This Row],[HS8]],Table6[[#This Row],[HS10]])</f>
        <v>#VALUE!</v>
      </c>
      <c r="J331" s="17" t="s">
        <v>553</v>
      </c>
      <c r="K331" s="17"/>
      <c r="L331" s="30">
        <f>'Customs raw'!F331</f>
        <v>0</v>
      </c>
      <c r="M331" s="33">
        <v>10</v>
      </c>
      <c r="N331" s="33">
        <v>12.5</v>
      </c>
      <c r="O331" s="33"/>
      <c r="P331" s="33"/>
      <c r="Q331" s="33">
        <v>10</v>
      </c>
      <c r="R331" s="50" t="e">
        <f>VLOOKUP(Table6[[#This Row],[HS Concatenate]],'Customs raw'!$A$11:$N$305,12,FALSE)</f>
        <v>#VALUE!</v>
      </c>
      <c r="S331" s="226">
        <f>'Customs raw'!L331</f>
        <v>0</v>
      </c>
      <c r="T331" s="214"/>
      <c r="U331" s="217">
        <f>'Customs raw'!M331</f>
        <v>0</v>
      </c>
      <c r="V331" s="214"/>
      <c r="W331" s="226" t="e">
        <f>Table6[[#This Row],[Quantity (kg)2]]/1000</f>
        <v>#VALUE!</v>
      </c>
    </row>
    <row r="332" spans="1:23" ht="14.25" x14ac:dyDescent="0.2">
      <c r="A332" s="212">
        <f>'Customs raw'!B332</f>
        <v>0</v>
      </c>
      <c r="B332" s="213">
        <f t="shared" si="7"/>
        <v>0</v>
      </c>
      <c r="C332" s="214" t="e">
        <f>VLOOKUP(B332,'HS Heading Index'!$A$7:$B$29,2,FALSE)</f>
        <v>#N/A</v>
      </c>
      <c r="D332" s="214" t="s">
        <v>241</v>
      </c>
      <c r="E332" s="212">
        <f>'Customs raw'!C332</f>
        <v>0</v>
      </c>
      <c r="F332" s="215">
        <f>'Customs raw'!E332</f>
        <v>0</v>
      </c>
      <c r="G332" s="76" t="s">
        <v>19</v>
      </c>
      <c r="H332" s="33" t="s">
        <v>190</v>
      </c>
      <c r="I332" s="76" t="e">
        <f>CONCATENATE(Table6[[#This Row],[HS6_COD]],Table6[[#This Row],[HS8]],Table6[[#This Row],[HS10]])</f>
        <v>#VALUE!</v>
      </c>
      <c r="J332" s="17" t="s">
        <v>553</v>
      </c>
      <c r="K332" s="17"/>
      <c r="L332" s="30">
        <f>'Customs raw'!F332</f>
        <v>0</v>
      </c>
      <c r="M332" s="33">
        <v>10</v>
      </c>
      <c r="N332" s="33">
        <v>12.5</v>
      </c>
      <c r="O332" s="33"/>
      <c r="P332" s="33"/>
      <c r="Q332" s="33">
        <v>10</v>
      </c>
      <c r="R332" s="50" t="e">
        <f>VLOOKUP(Table6[[#This Row],[HS Concatenate]],'Customs raw'!$A$11:$N$305,12,FALSE)</f>
        <v>#VALUE!</v>
      </c>
      <c r="S332" s="226">
        <f>'Customs raw'!L332</f>
        <v>0</v>
      </c>
      <c r="T332" s="214"/>
      <c r="U332" s="217">
        <f>'Customs raw'!M332</f>
        <v>0</v>
      </c>
      <c r="V332" s="214"/>
      <c r="W332" s="226" t="e">
        <f>Table6[[#This Row],[Quantity (kg)2]]/1000</f>
        <v>#VALUE!</v>
      </c>
    </row>
    <row r="333" spans="1:23" ht="14.25" x14ac:dyDescent="0.2">
      <c r="A333" s="212">
        <f>'Customs raw'!B333</f>
        <v>0</v>
      </c>
      <c r="B333" s="213">
        <f t="shared" si="7"/>
        <v>0</v>
      </c>
      <c r="C333" s="214" t="e">
        <f>VLOOKUP(B333,'HS Heading Index'!$A$7:$B$29,2,FALSE)</f>
        <v>#N/A</v>
      </c>
      <c r="D333" s="214" t="s">
        <v>241</v>
      </c>
      <c r="E333" s="212">
        <f>'Customs raw'!C333</f>
        <v>0</v>
      </c>
      <c r="F333" s="215">
        <f>'Customs raw'!E333</f>
        <v>0</v>
      </c>
      <c r="G333" s="76" t="s">
        <v>19</v>
      </c>
      <c r="H333" s="33" t="s">
        <v>190</v>
      </c>
      <c r="I333" s="76" t="e">
        <f>CONCATENATE(Table6[[#This Row],[HS6_COD]],Table6[[#This Row],[HS8]],Table6[[#This Row],[HS10]])</f>
        <v>#VALUE!</v>
      </c>
      <c r="J333" s="17" t="s">
        <v>553</v>
      </c>
      <c r="K333" s="17"/>
      <c r="L333" s="30">
        <f>'Customs raw'!F333</f>
        <v>0</v>
      </c>
      <c r="M333" s="33">
        <v>10</v>
      </c>
      <c r="N333" s="33">
        <v>12.5</v>
      </c>
      <c r="O333" s="33"/>
      <c r="P333" s="33"/>
      <c r="Q333" s="33">
        <v>10</v>
      </c>
      <c r="R333" s="50" t="e">
        <f>VLOOKUP(Table6[[#This Row],[HS Concatenate]],'Customs raw'!$A$11:$N$305,12,FALSE)</f>
        <v>#VALUE!</v>
      </c>
      <c r="S333" s="226">
        <f>'Customs raw'!L333</f>
        <v>0</v>
      </c>
      <c r="T333" s="214"/>
      <c r="U333" s="217">
        <f>'Customs raw'!M333</f>
        <v>0</v>
      </c>
      <c r="V333" s="214"/>
      <c r="W333" s="226" t="e">
        <f>Table6[[#This Row],[Quantity (kg)2]]/1000</f>
        <v>#VALUE!</v>
      </c>
    </row>
    <row r="334" spans="1:23" ht="14.25" x14ac:dyDescent="0.2">
      <c r="A334" s="212">
        <f>'Customs raw'!B334</f>
        <v>0</v>
      </c>
      <c r="B334" s="213">
        <f t="shared" si="7"/>
        <v>0</v>
      </c>
      <c r="C334" s="214" t="e">
        <f>VLOOKUP(B334,'HS Heading Index'!$A$7:$B$29,2,FALSE)</f>
        <v>#N/A</v>
      </c>
      <c r="D334" s="214" t="s">
        <v>241</v>
      </c>
      <c r="E334" s="212">
        <f>'Customs raw'!C334</f>
        <v>0</v>
      </c>
      <c r="F334" s="215">
        <f>'Customs raw'!E334</f>
        <v>0</v>
      </c>
      <c r="G334" s="76" t="s">
        <v>19</v>
      </c>
      <c r="H334" s="33" t="s">
        <v>190</v>
      </c>
      <c r="I334" s="76" t="e">
        <f>CONCATENATE(Table6[[#This Row],[HS6_COD]],Table6[[#This Row],[HS8]],Table6[[#This Row],[HS10]])</f>
        <v>#VALUE!</v>
      </c>
      <c r="J334" s="17" t="s">
        <v>553</v>
      </c>
      <c r="K334" s="17"/>
      <c r="L334" s="30">
        <f>'Customs raw'!F334</f>
        <v>0</v>
      </c>
      <c r="M334" s="33">
        <v>10</v>
      </c>
      <c r="N334" s="33">
        <v>12.5</v>
      </c>
      <c r="O334" s="33"/>
      <c r="P334" s="33"/>
      <c r="Q334" s="33">
        <v>10</v>
      </c>
      <c r="R334" s="50" t="e">
        <f>VLOOKUP(Table6[[#This Row],[HS Concatenate]],'Customs raw'!$A$11:$N$305,12,FALSE)</f>
        <v>#VALUE!</v>
      </c>
      <c r="S334" s="226">
        <f>'Customs raw'!L334</f>
        <v>0</v>
      </c>
      <c r="T334" s="214"/>
      <c r="U334" s="217">
        <f>'Customs raw'!M334</f>
        <v>0</v>
      </c>
      <c r="V334" s="214"/>
      <c r="W334" s="226" t="e">
        <f>Table6[[#This Row],[Quantity (kg)2]]/1000</f>
        <v>#VALUE!</v>
      </c>
    </row>
    <row r="335" spans="1:23" ht="14.25" x14ac:dyDescent="0.2">
      <c r="A335" s="212">
        <f>'Customs raw'!B335</f>
        <v>0</v>
      </c>
      <c r="B335" s="213">
        <f t="shared" si="7"/>
        <v>0</v>
      </c>
      <c r="C335" s="214" t="e">
        <f>VLOOKUP(B335,'HS Heading Index'!$A$7:$B$29,2,FALSE)</f>
        <v>#N/A</v>
      </c>
      <c r="D335" s="214" t="s">
        <v>241</v>
      </c>
      <c r="E335" s="212">
        <f>'Customs raw'!C335</f>
        <v>0</v>
      </c>
      <c r="F335" s="215">
        <f>'Customs raw'!E335</f>
        <v>0</v>
      </c>
      <c r="G335" s="76" t="s">
        <v>19</v>
      </c>
      <c r="H335" s="33" t="s">
        <v>190</v>
      </c>
      <c r="I335" s="76" t="e">
        <f>CONCATENATE(Table6[[#This Row],[HS6_COD]],Table6[[#This Row],[HS8]],Table6[[#This Row],[HS10]])</f>
        <v>#VALUE!</v>
      </c>
      <c r="J335" s="17" t="s">
        <v>553</v>
      </c>
      <c r="K335" s="17"/>
      <c r="L335" s="30">
        <f>'Customs raw'!F335</f>
        <v>0</v>
      </c>
      <c r="M335" s="33">
        <v>10</v>
      </c>
      <c r="N335" s="33">
        <v>12.5</v>
      </c>
      <c r="O335" s="33"/>
      <c r="P335" s="33"/>
      <c r="Q335" s="33">
        <v>10</v>
      </c>
      <c r="R335" s="50" t="e">
        <f>VLOOKUP(Table6[[#This Row],[HS Concatenate]],'Customs raw'!$A$11:$N$305,12,FALSE)</f>
        <v>#VALUE!</v>
      </c>
      <c r="S335" s="226">
        <f>'Customs raw'!L335</f>
        <v>0</v>
      </c>
      <c r="T335" s="214"/>
      <c r="U335" s="217">
        <f>'Customs raw'!M335</f>
        <v>0</v>
      </c>
      <c r="V335" s="214"/>
      <c r="W335" s="226" t="e">
        <f>Table6[[#This Row],[Quantity (kg)2]]/1000</f>
        <v>#VALUE!</v>
      </c>
    </row>
    <row r="336" spans="1:23" ht="14.25" x14ac:dyDescent="0.2">
      <c r="A336" s="212">
        <f>'Customs raw'!B336</f>
        <v>0</v>
      </c>
      <c r="B336" s="213">
        <f t="shared" si="7"/>
        <v>0</v>
      </c>
      <c r="C336" s="214" t="e">
        <f>VLOOKUP(B336,'HS Heading Index'!$A$7:$B$29,2,FALSE)</f>
        <v>#N/A</v>
      </c>
      <c r="D336" s="214" t="s">
        <v>241</v>
      </c>
      <c r="E336" s="212">
        <f>'Customs raw'!C336</f>
        <v>0</v>
      </c>
      <c r="F336" s="215">
        <f>'Customs raw'!E336</f>
        <v>0</v>
      </c>
      <c r="G336" s="76" t="s">
        <v>19</v>
      </c>
      <c r="H336" s="33" t="s">
        <v>190</v>
      </c>
      <c r="I336" s="76" t="e">
        <f>CONCATENATE(Table6[[#This Row],[HS6_COD]],Table6[[#This Row],[HS8]],Table6[[#This Row],[HS10]])</f>
        <v>#VALUE!</v>
      </c>
      <c r="J336" s="17" t="s">
        <v>553</v>
      </c>
      <c r="K336" s="17"/>
      <c r="L336" s="30">
        <f>'Customs raw'!F336</f>
        <v>0</v>
      </c>
      <c r="M336" s="33">
        <v>10</v>
      </c>
      <c r="N336" s="33">
        <v>12.5</v>
      </c>
      <c r="O336" s="33"/>
      <c r="P336" s="33"/>
      <c r="Q336" s="33">
        <v>10</v>
      </c>
      <c r="R336" s="50" t="e">
        <f>VLOOKUP(Table6[[#This Row],[HS Concatenate]],'Customs raw'!$A$11:$N$305,12,FALSE)</f>
        <v>#VALUE!</v>
      </c>
      <c r="S336" s="226">
        <f>'Customs raw'!L336</f>
        <v>0</v>
      </c>
      <c r="T336" s="214"/>
      <c r="U336" s="217">
        <f>'Customs raw'!M336</f>
        <v>0</v>
      </c>
      <c r="V336" s="214"/>
      <c r="W336" s="226" t="e">
        <f>Table6[[#This Row],[Quantity (kg)2]]/1000</f>
        <v>#VALUE!</v>
      </c>
    </row>
    <row r="337" spans="1:23" ht="14.25" x14ac:dyDescent="0.2">
      <c r="A337" s="212">
        <f>'Customs raw'!B337</f>
        <v>0</v>
      </c>
      <c r="B337" s="213">
        <f t="shared" si="7"/>
        <v>0</v>
      </c>
      <c r="C337" s="214" t="e">
        <f>VLOOKUP(B337,'HS Heading Index'!$A$7:$B$29,2,FALSE)</f>
        <v>#N/A</v>
      </c>
      <c r="D337" s="214" t="s">
        <v>241</v>
      </c>
      <c r="E337" s="212">
        <f>'Customs raw'!C337</f>
        <v>0</v>
      </c>
      <c r="F337" s="215">
        <f>'Customs raw'!E337</f>
        <v>0</v>
      </c>
      <c r="G337" s="76" t="s">
        <v>19</v>
      </c>
      <c r="H337" s="33" t="s">
        <v>190</v>
      </c>
      <c r="I337" s="76" t="e">
        <f>CONCATENATE(Table6[[#This Row],[HS6_COD]],Table6[[#This Row],[HS8]],Table6[[#This Row],[HS10]])</f>
        <v>#VALUE!</v>
      </c>
      <c r="J337" s="17" t="s">
        <v>553</v>
      </c>
      <c r="K337" s="17"/>
      <c r="L337" s="30">
        <f>'Customs raw'!F337</f>
        <v>0</v>
      </c>
      <c r="M337" s="33">
        <v>10</v>
      </c>
      <c r="N337" s="33">
        <v>12.5</v>
      </c>
      <c r="O337" s="33"/>
      <c r="P337" s="33"/>
      <c r="Q337" s="33">
        <v>10</v>
      </c>
      <c r="R337" s="50" t="e">
        <f>VLOOKUP(Table6[[#This Row],[HS Concatenate]],'Customs raw'!$A$11:$N$305,12,FALSE)</f>
        <v>#VALUE!</v>
      </c>
      <c r="S337" s="226">
        <f>'Customs raw'!L337</f>
        <v>0</v>
      </c>
      <c r="T337" s="214"/>
      <c r="U337" s="217">
        <f>'Customs raw'!M337</f>
        <v>0</v>
      </c>
      <c r="V337" s="214"/>
      <c r="W337" s="226" t="e">
        <f>Table6[[#This Row],[Quantity (kg)2]]/1000</f>
        <v>#VALUE!</v>
      </c>
    </row>
    <row r="338" spans="1:23" ht="14.25" x14ac:dyDescent="0.2">
      <c r="A338" s="212">
        <f>'Customs raw'!B338</f>
        <v>0</v>
      </c>
      <c r="B338" s="213">
        <f t="shared" si="7"/>
        <v>0</v>
      </c>
      <c r="C338" s="214" t="e">
        <f>VLOOKUP(B338,'HS Heading Index'!$A$7:$B$29,2,FALSE)</f>
        <v>#N/A</v>
      </c>
      <c r="D338" s="214" t="s">
        <v>241</v>
      </c>
      <c r="E338" s="212">
        <f>'Customs raw'!C338</f>
        <v>0</v>
      </c>
      <c r="F338" s="215">
        <f>'Customs raw'!E338</f>
        <v>0</v>
      </c>
      <c r="G338" s="76" t="s">
        <v>19</v>
      </c>
      <c r="H338" s="33" t="s">
        <v>190</v>
      </c>
      <c r="I338" s="76" t="e">
        <f>CONCATENATE(Table6[[#This Row],[HS6_COD]],Table6[[#This Row],[HS8]],Table6[[#This Row],[HS10]])</f>
        <v>#VALUE!</v>
      </c>
      <c r="J338" s="17" t="s">
        <v>553</v>
      </c>
      <c r="K338" s="17"/>
      <c r="L338" s="30">
        <f>'Customs raw'!F338</f>
        <v>0</v>
      </c>
      <c r="M338" s="33">
        <v>10</v>
      </c>
      <c r="N338" s="33">
        <v>12.5</v>
      </c>
      <c r="O338" s="33"/>
      <c r="P338" s="33"/>
      <c r="Q338" s="33">
        <v>10</v>
      </c>
      <c r="R338" s="50" t="e">
        <f>VLOOKUP(Table6[[#This Row],[HS Concatenate]],'Customs raw'!$A$11:$N$305,12,FALSE)</f>
        <v>#VALUE!</v>
      </c>
      <c r="S338" s="226">
        <f>'Customs raw'!L338</f>
        <v>0</v>
      </c>
      <c r="T338" s="214"/>
      <c r="U338" s="217">
        <f>'Customs raw'!M338</f>
        <v>0</v>
      </c>
      <c r="V338" s="214"/>
      <c r="W338" s="226" t="e">
        <f>Table6[[#This Row],[Quantity (kg)2]]/1000</f>
        <v>#VALUE!</v>
      </c>
    </row>
    <row r="339" spans="1:23" ht="14.25" x14ac:dyDescent="0.2">
      <c r="A339" s="212">
        <f>'Customs raw'!B339</f>
        <v>0</v>
      </c>
      <c r="B339" s="213">
        <f t="shared" si="7"/>
        <v>0</v>
      </c>
      <c r="C339" s="214" t="e">
        <f>VLOOKUP(B339,'HS Heading Index'!$A$7:$B$29,2,FALSE)</f>
        <v>#N/A</v>
      </c>
      <c r="D339" s="214" t="s">
        <v>241</v>
      </c>
      <c r="E339" s="212">
        <f>'Customs raw'!C339</f>
        <v>0</v>
      </c>
      <c r="F339" s="215">
        <f>'Customs raw'!E339</f>
        <v>0</v>
      </c>
      <c r="G339" s="76" t="s">
        <v>19</v>
      </c>
      <c r="H339" s="33" t="s">
        <v>190</v>
      </c>
      <c r="I339" s="76" t="e">
        <f>CONCATENATE(Table6[[#This Row],[HS6_COD]],Table6[[#This Row],[HS8]],Table6[[#This Row],[HS10]])</f>
        <v>#VALUE!</v>
      </c>
      <c r="J339" s="17" t="s">
        <v>553</v>
      </c>
      <c r="K339" s="17"/>
      <c r="L339" s="30">
        <f>'Customs raw'!F339</f>
        <v>0</v>
      </c>
      <c r="M339" s="33">
        <v>10</v>
      </c>
      <c r="N339" s="33">
        <v>12.5</v>
      </c>
      <c r="O339" s="33"/>
      <c r="P339" s="33"/>
      <c r="Q339" s="33">
        <v>10</v>
      </c>
      <c r="R339" s="50" t="e">
        <f>VLOOKUP(Table6[[#This Row],[HS Concatenate]],'Customs raw'!$A$11:$N$305,12,FALSE)</f>
        <v>#VALUE!</v>
      </c>
      <c r="S339" s="226">
        <f>'Customs raw'!L339</f>
        <v>0</v>
      </c>
      <c r="T339" s="214"/>
      <c r="U339" s="217">
        <f>'Customs raw'!M339</f>
        <v>0</v>
      </c>
      <c r="V339" s="214"/>
      <c r="W339" s="226" t="e">
        <f>Table6[[#This Row],[Quantity (kg)2]]/1000</f>
        <v>#VALUE!</v>
      </c>
    </row>
    <row r="340" spans="1:23" ht="14.25" x14ac:dyDescent="0.2">
      <c r="A340" s="212">
        <f>'Customs raw'!B340</f>
        <v>0</v>
      </c>
      <c r="B340" s="213">
        <f t="shared" si="7"/>
        <v>0</v>
      </c>
      <c r="C340" s="214" t="e">
        <f>VLOOKUP(B340,'HS Heading Index'!$A$7:$B$29,2,FALSE)</f>
        <v>#N/A</v>
      </c>
      <c r="D340" s="214" t="s">
        <v>241</v>
      </c>
      <c r="E340" s="212">
        <f>'Customs raw'!C340</f>
        <v>0</v>
      </c>
      <c r="F340" s="215">
        <f>'Customs raw'!E340</f>
        <v>0</v>
      </c>
      <c r="G340" s="76" t="s">
        <v>19</v>
      </c>
      <c r="H340" s="33" t="s">
        <v>190</v>
      </c>
      <c r="I340" s="76" t="e">
        <f>CONCATENATE(Table6[[#This Row],[HS6_COD]],Table6[[#This Row],[HS8]],Table6[[#This Row],[HS10]])</f>
        <v>#VALUE!</v>
      </c>
      <c r="J340" s="17" t="s">
        <v>553</v>
      </c>
      <c r="K340" s="17"/>
      <c r="L340" s="30">
        <f>'Customs raw'!F340</f>
        <v>0</v>
      </c>
      <c r="M340" s="33">
        <v>10</v>
      </c>
      <c r="N340" s="33">
        <v>12.5</v>
      </c>
      <c r="O340" s="33"/>
      <c r="P340" s="33"/>
      <c r="Q340" s="33">
        <v>10</v>
      </c>
      <c r="R340" s="50" t="e">
        <f>VLOOKUP(Table6[[#This Row],[HS Concatenate]],'Customs raw'!$A$11:$N$305,12,FALSE)</f>
        <v>#VALUE!</v>
      </c>
      <c r="S340" s="226">
        <f>'Customs raw'!L340</f>
        <v>0</v>
      </c>
      <c r="T340" s="214"/>
      <c r="U340" s="217">
        <f>'Customs raw'!M340</f>
        <v>0</v>
      </c>
      <c r="V340" s="214"/>
      <c r="W340" s="226" t="e">
        <f>Table6[[#This Row],[Quantity (kg)2]]/1000</f>
        <v>#VALUE!</v>
      </c>
    </row>
    <row r="341" spans="1:23" ht="14.25" x14ac:dyDescent="0.2">
      <c r="A341" s="212">
        <f>'Customs raw'!B341</f>
        <v>0</v>
      </c>
      <c r="B341" s="213">
        <f t="shared" si="7"/>
        <v>0</v>
      </c>
      <c r="C341" s="214" t="e">
        <f>VLOOKUP(B341,'HS Heading Index'!$A$7:$B$29,2,FALSE)</f>
        <v>#N/A</v>
      </c>
      <c r="D341" s="214" t="s">
        <v>241</v>
      </c>
      <c r="E341" s="212">
        <f>'Customs raw'!C341</f>
        <v>0</v>
      </c>
      <c r="F341" s="215">
        <f>'Customs raw'!E341</f>
        <v>0</v>
      </c>
      <c r="G341" s="76" t="s">
        <v>19</v>
      </c>
      <c r="H341" s="33" t="s">
        <v>190</v>
      </c>
      <c r="I341" s="76" t="e">
        <f>CONCATENATE(Table6[[#This Row],[HS6_COD]],Table6[[#This Row],[HS8]],Table6[[#This Row],[HS10]])</f>
        <v>#VALUE!</v>
      </c>
      <c r="J341" s="17" t="s">
        <v>553</v>
      </c>
      <c r="K341" s="17"/>
      <c r="L341" s="30">
        <f>'Customs raw'!F341</f>
        <v>0</v>
      </c>
      <c r="M341" s="33">
        <v>10</v>
      </c>
      <c r="N341" s="33">
        <v>12.5</v>
      </c>
      <c r="O341" s="33"/>
      <c r="P341" s="33"/>
      <c r="Q341" s="33">
        <v>10</v>
      </c>
      <c r="R341" s="50" t="e">
        <f>VLOOKUP(Table6[[#This Row],[HS Concatenate]],'Customs raw'!$A$11:$N$305,12,FALSE)</f>
        <v>#VALUE!</v>
      </c>
      <c r="S341" s="226">
        <f>'Customs raw'!L341</f>
        <v>0</v>
      </c>
      <c r="T341" s="214"/>
      <c r="U341" s="217">
        <f>'Customs raw'!M341</f>
        <v>0</v>
      </c>
      <c r="V341" s="214"/>
      <c r="W341" s="226" t="e">
        <f>Table6[[#This Row],[Quantity (kg)2]]/1000</f>
        <v>#VALUE!</v>
      </c>
    </row>
    <row r="342" spans="1:23" ht="14.25" x14ac:dyDescent="0.2">
      <c r="A342" s="212">
        <f>'Customs raw'!B342</f>
        <v>0</v>
      </c>
      <c r="B342" s="213">
        <f t="shared" si="7"/>
        <v>0</v>
      </c>
      <c r="C342" s="214" t="e">
        <f>VLOOKUP(B342,'HS Heading Index'!$A$7:$B$29,2,FALSE)</f>
        <v>#N/A</v>
      </c>
      <c r="D342" s="214" t="s">
        <v>241</v>
      </c>
      <c r="E342" s="212">
        <f>'Customs raw'!C342</f>
        <v>0</v>
      </c>
      <c r="F342" s="215">
        <f>'Customs raw'!E342</f>
        <v>0</v>
      </c>
      <c r="G342" s="76" t="s">
        <v>19</v>
      </c>
      <c r="H342" s="33" t="s">
        <v>190</v>
      </c>
      <c r="I342" s="76" t="e">
        <f>CONCATENATE(Table6[[#This Row],[HS6_COD]],Table6[[#This Row],[HS8]],Table6[[#This Row],[HS10]])</f>
        <v>#VALUE!</v>
      </c>
      <c r="J342" s="17" t="s">
        <v>553</v>
      </c>
      <c r="K342" s="17"/>
      <c r="L342" s="30">
        <f>'Customs raw'!F342</f>
        <v>0</v>
      </c>
      <c r="M342" s="33">
        <v>10</v>
      </c>
      <c r="N342" s="33">
        <v>12.5</v>
      </c>
      <c r="O342" s="33"/>
      <c r="P342" s="33"/>
      <c r="Q342" s="33">
        <v>10</v>
      </c>
      <c r="R342" s="50" t="e">
        <f>VLOOKUP(Table6[[#This Row],[HS Concatenate]],'Customs raw'!$A$11:$N$305,12,FALSE)</f>
        <v>#VALUE!</v>
      </c>
      <c r="S342" s="226">
        <f>'Customs raw'!L342</f>
        <v>0</v>
      </c>
      <c r="T342" s="214"/>
      <c r="U342" s="217">
        <f>'Customs raw'!M342</f>
        <v>0</v>
      </c>
      <c r="V342" s="214"/>
      <c r="W342" s="226" t="e">
        <f>Table6[[#This Row],[Quantity (kg)2]]/1000</f>
        <v>#VALUE!</v>
      </c>
    </row>
    <row r="343" spans="1:23" ht="14.25" x14ac:dyDescent="0.2">
      <c r="A343" s="212">
        <f>'Customs raw'!B343</f>
        <v>0</v>
      </c>
      <c r="B343" s="213">
        <f t="shared" si="7"/>
        <v>0</v>
      </c>
      <c r="C343" s="214" t="e">
        <f>VLOOKUP(B343,'HS Heading Index'!$A$7:$B$29,2,FALSE)</f>
        <v>#N/A</v>
      </c>
      <c r="D343" s="214" t="s">
        <v>241</v>
      </c>
      <c r="E343" s="212">
        <f>'Customs raw'!C343</f>
        <v>0</v>
      </c>
      <c r="F343" s="215">
        <f>'Customs raw'!E343</f>
        <v>0</v>
      </c>
      <c r="G343" s="76" t="s">
        <v>19</v>
      </c>
      <c r="H343" s="33" t="s">
        <v>190</v>
      </c>
      <c r="I343" s="76" t="e">
        <f>CONCATENATE(Table6[[#This Row],[HS6_COD]],Table6[[#This Row],[HS8]],Table6[[#This Row],[HS10]])</f>
        <v>#VALUE!</v>
      </c>
      <c r="J343" s="17" t="s">
        <v>553</v>
      </c>
      <c r="K343" s="17"/>
      <c r="L343" s="30">
        <f>'Customs raw'!F343</f>
        <v>0</v>
      </c>
      <c r="M343" s="33">
        <v>10</v>
      </c>
      <c r="N343" s="33">
        <v>12.5</v>
      </c>
      <c r="O343" s="33"/>
      <c r="P343" s="33"/>
      <c r="Q343" s="33">
        <v>10</v>
      </c>
      <c r="R343" s="50" t="e">
        <f>VLOOKUP(Table6[[#This Row],[HS Concatenate]],'Customs raw'!$A$11:$N$305,12,FALSE)</f>
        <v>#VALUE!</v>
      </c>
      <c r="S343" s="226">
        <f>'Customs raw'!L343</f>
        <v>0</v>
      </c>
      <c r="T343" s="214"/>
      <c r="U343" s="217">
        <f>'Customs raw'!M343</f>
        <v>0</v>
      </c>
      <c r="V343" s="214"/>
      <c r="W343" s="226" t="e">
        <f>Table6[[#This Row],[Quantity (kg)2]]/1000</f>
        <v>#VALUE!</v>
      </c>
    </row>
    <row r="344" spans="1:23" ht="14.25" x14ac:dyDescent="0.2">
      <c r="A344" s="212">
        <f>'Customs raw'!B344</f>
        <v>0</v>
      </c>
      <c r="B344" s="213">
        <f t="shared" si="7"/>
        <v>0</v>
      </c>
      <c r="C344" s="214" t="e">
        <f>VLOOKUP(B344,'HS Heading Index'!$A$7:$B$29,2,FALSE)</f>
        <v>#N/A</v>
      </c>
      <c r="D344" s="214" t="s">
        <v>241</v>
      </c>
      <c r="E344" s="212">
        <f>'Customs raw'!C344</f>
        <v>0</v>
      </c>
      <c r="F344" s="215">
        <f>'Customs raw'!E344</f>
        <v>0</v>
      </c>
      <c r="G344" s="76" t="s">
        <v>19</v>
      </c>
      <c r="H344" s="33" t="s">
        <v>190</v>
      </c>
      <c r="I344" s="76" t="e">
        <f>CONCATENATE(Table6[[#This Row],[HS6_COD]],Table6[[#This Row],[HS8]],Table6[[#This Row],[HS10]])</f>
        <v>#VALUE!</v>
      </c>
      <c r="J344" s="17" t="s">
        <v>553</v>
      </c>
      <c r="K344" s="17"/>
      <c r="L344" s="30">
        <f>'Customs raw'!F344</f>
        <v>0</v>
      </c>
      <c r="M344" s="33">
        <v>10</v>
      </c>
      <c r="N344" s="33">
        <v>12.5</v>
      </c>
      <c r="O344" s="33"/>
      <c r="P344" s="33"/>
      <c r="Q344" s="33">
        <v>10</v>
      </c>
      <c r="R344" s="50" t="e">
        <f>VLOOKUP(Table6[[#This Row],[HS Concatenate]],'Customs raw'!$A$11:$N$305,12,FALSE)</f>
        <v>#VALUE!</v>
      </c>
      <c r="S344" s="226">
        <f>'Customs raw'!L344</f>
        <v>0</v>
      </c>
      <c r="T344" s="214"/>
      <c r="U344" s="217">
        <f>'Customs raw'!M344</f>
        <v>0</v>
      </c>
      <c r="V344" s="214"/>
      <c r="W344" s="226" t="e">
        <f>Table6[[#This Row],[Quantity (kg)2]]/1000</f>
        <v>#VALUE!</v>
      </c>
    </row>
    <row r="345" spans="1:23" ht="14.25" x14ac:dyDescent="0.2">
      <c r="A345" s="212">
        <f>'Customs raw'!B345</f>
        <v>0</v>
      </c>
      <c r="B345" s="213">
        <f t="shared" si="7"/>
        <v>0</v>
      </c>
      <c r="C345" s="214" t="e">
        <f>VLOOKUP(B345,'HS Heading Index'!$A$7:$B$29,2,FALSE)</f>
        <v>#N/A</v>
      </c>
      <c r="D345" s="214" t="s">
        <v>241</v>
      </c>
      <c r="E345" s="212">
        <f>'Customs raw'!C345</f>
        <v>0</v>
      </c>
      <c r="F345" s="215">
        <f>'Customs raw'!E345</f>
        <v>0</v>
      </c>
      <c r="G345" s="76" t="s">
        <v>19</v>
      </c>
      <c r="H345" s="33" t="s">
        <v>190</v>
      </c>
      <c r="I345" s="76" t="e">
        <f>CONCATENATE(Table6[[#This Row],[HS6_COD]],Table6[[#This Row],[HS8]],Table6[[#This Row],[HS10]])</f>
        <v>#VALUE!</v>
      </c>
      <c r="J345" s="17" t="s">
        <v>553</v>
      </c>
      <c r="K345" s="17"/>
      <c r="L345" s="30">
        <f>'Customs raw'!F345</f>
        <v>0</v>
      </c>
      <c r="M345" s="33">
        <v>10</v>
      </c>
      <c r="N345" s="33">
        <v>12.5</v>
      </c>
      <c r="O345" s="33"/>
      <c r="P345" s="33"/>
      <c r="Q345" s="33">
        <v>10</v>
      </c>
      <c r="R345" s="50" t="e">
        <f>VLOOKUP(Table6[[#This Row],[HS Concatenate]],'Customs raw'!$A$11:$N$305,12,FALSE)</f>
        <v>#VALUE!</v>
      </c>
      <c r="S345" s="226">
        <f>'Customs raw'!L345</f>
        <v>0</v>
      </c>
      <c r="T345" s="214"/>
      <c r="U345" s="217">
        <f>'Customs raw'!M345</f>
        <v>0</v>
      </c>
      <c r="V345" s="214"/>
      <c r="W345" s="226" t="e">
        <f>Table6[[#This Row],[Quantity (kg)2]]/1000</f>
        <v>#VALUE!</v>
      </c>
    </row>
    <row r="346" spans="1:23" ht="14.25" x14ac:dyDescent="0.2">
      <c r="A346" s="212">
        <f>'Customs raw'!B346</f>
        <v>0</v>
      </c>
      <c r="B346" s="213">
        <f t="shared" si="7"/>
        <v>0</v>
      </c>
      <c r="C346" s="214" t="e">
        <f>VLOOKUP(B346,'HS Heading Index'!$A$7:$B$29,2,FALSE)</f>
        <v>#N/A</v>
      </c>
      <c r="D346" s="214" t="s">
        <v>241</v>
      </c>
      <c r="E346" s="212">
        <f>'Customs raw'!C346</f>
        <v>0</v>
      </c>
      <c r="F346" s="215">
        <f>'Customs raw'!E346</f>
        <v>0</v>
      </c>
      <c r="G346" s="76" t="s">
        <v>19</v>
      </c>
      <c r="H346" s="33" t="s">
        <v>190</v>
      </c>
      <c r="I346" s="76" t="e">
        <f>CONCATENATE(Table6[[#This Row],[HS6_COD]],Table6[[#This Row],[HS8]],Table6[[#This Row],[HS10]])</f>
        <v>#VALUE!</v>
      </c>
      <c r="J346" s="17" t="s">
        <v>553</v>
      </c>
      <c r="K346" s="17"/>
      <c r="L346" s="30">
        <f>'Customs raw'!F346</f>
        <v>0</v>
      </c>
      <c r="M346" s="33">
        <v>10</v>
      </c>
      <c r="N346" s="33">
        <v>12.5</v>
      </c>
      <c r="O346" s="33"/>
      <c r="P346" s="33"/>
      <c r="Q346" s="33">
        <v>10</v>
      </c>
      <c r="R346" s="50" t="e">
        <f>VLOOKUP(Table6[[#This Row],[HS Concatenate]],'Customs raw'!$A$11:$N$305,12,FALSE)</f>
        <v>#VALUE!</v>
      </c>
      <c r="S346" s="226">
        <f>'Customs raw'!L346</f>
        <v>0</v>
      </c>
      <c r="T346" s="214"/>
      <c r="U346" s="217">
        <f>'Customs raw'!M346</f>
        <v>0</v>
      </c>
      <c r="V346" s="214"/>
      <c r="W346" s="226" t="e">
        <f>Table6[[#This Row],[Quantity (kg)2]]/1000</f>
        <v>#VALUE!</v>
      </c>
    </row>
    <row r="347" spans="1:23" ht="14.25" x14ac:dyDescent="0.2">
      <c r="A347" s="212">
        <f>'Customs raw'!B347</f>
        <v>0</v>
      </c>
      <c r="B347" s="213">
        <f t="shared" si="7"/>
        <v>0</v>
      </c>
      <c r="C347" s="214" t="e">
        <f>VLOOKUP(B347,'HS Heading Index'!$A$7:$B$29,2,FALSE)</f>
        <v>#N/A</v>
      </c>
      <c r="D347" s="214" t="s">
        <v>241</v>
      </c>
      <c r="E347" s="212">
        <f>'Customs raw'!C347</f>
        <v>0</v>
      </c>
      <c r="F347" s="215">
        <f>'Customs raw'!E347</f>
        <v>0</v>
      </c>
      <c r="G347" s="76" t="s">
        <v>19</v>
      </c>
      <c r="H347" s="33" t="s">
        <v>190</v>
      </c>
      <c r="I347" s="76" t="e">
        <f>CONCATENATE(Table6[[#This Row],[HS6_COD]],Table6[[#This Row],[HS8]],Table6[[#This Row],[HS10]])</f>
        <v>#VALUE!</v>
      </c>
      <c r="J347" s="17" t="s">
        <v>553</v>
      </c>
      <c r="K347" s="17"/>
      <c r="L347" s="30">
        <f>'Customs raw'!F347</f>
        <v>0</v>
      </c>
      <c r="M347" s="33">
        <v>10</v>
      </c>
      <c r="N347" s="33">
        <v>12.5</v>
      </c>
      <c r="O347" s="33"/>
      <c r="P347" s="33"/>
      <c r="Q347" s="33">
        <v>10</v>
      </c>
      <c r="R347" s="50" t="e">
        <f>VLOOKUP(Table6[[#This Row],[HS Concatenate]],'Customs raw'!$A$11:$N$305,12,FALSE)</f>
        <v>#VALUE!</v>
      </c>
      <c r="S347" s="226">
        <f>'Customs raw'!L347</f>
        <v>0</v>
      </c>
      <c r="T347" s="214"/>
      <c r="U347" s="217">
        <f>'Customs raw'!M347</f>
        <v>0</v>
      </c>
      <c r="V347" s="214"/>
      <c r="W347" s="226" t="e">
        <f>Table6[[#This Row],[Quantity (kg)2]]/1000</f>
        <v>#VALUE!</v>
      </c>
    </row>
    <row r="348" spans="1:23" ht="14.25" x14ac:dyDescent="0.2">
      <c r="A348" s="212">
        <f>'Customs raw'!B348</f>
        <v>0</v>
      </c>
      <c r="B348" s="213">
        <f t="shared" si="7"/>
        <v>0</v>
      </c>
      <c r="C348" s="214" t="e">
        <f>VLOOKUP(B348,'HS Heading Index'!$A$7:$B$29,2,FALSE)</f>
        <v>#N/A</v>
      </c>
      <c r="D348" s="214" t="s">
        <v>241</v>
      </c>
      <c r="E348" s="212">
        <f>'Customs raw'!C348</f>
        <v>0</v>
      </c>
      <c r="F348" s="215">
        <f>'Customs raw'!E348</f>
        <v>0</v>
      </c>
      <c r="G348" s="76" t="s">
        <v>19</v>
      </c>
      <c r="H348" s="33" t="s">
        <v>190</v>
      </c>
      <c r="I348" s="76" t="e">
        <f>CONCATENATE(Table6[[#This Row],[HS6_COD]],Table6[[#This Row],[HS8]],Table6[[#This Row],[HS10]])</f>
        <v>#VALUE!</v>
      </c>
      <c r="J348" s="17" t="s">
        <v>553</v>
      </c>
      <c r="K348" s="17"/>
      <c r="L348" s="30">
        <f>'Customs raw'!F348</f>
        <v>0</v>
      </c>
      <c r="M348" s="33">
        <v>10</v>
      </c>
      <c r="N348" s="33">
        <v>12.5</v>
      </c>
      <c r="O348" s="33"/>
      <c r="P348" s="33"/>
      <c r="Q348" s="33">
        <v>10</v>
      </c>
      <c r="R348" s="50" t="e">
        <f>VLOOKUP(Table6[[#This Row],[HS Concatenate]],'Customs raw'!$A$11:$N$305,12,FALSE)</f>
        <v>#VALUE!</v>
      </c>
      <c r="S348" s="226">
        <f>'Customs raw'!L348</f>
        <v>0</v>
      </c>
      <c r="T348" s="214"/>
      <c r="U348" s="217">
        <f>'Customs raw'!M348</f>
        <v>0</v>
      </c>
      <c r="V348" s="214"/>
      <c r="W348" s="226" t="e">
        <f>Table6[[#This Row],[Quantity (kg)2]]/1000</f>
        <v>#VALUE!</v>
      </c>
    </row>
    <row r="349" spans="1:23" ht="14.25" x14ac:dyDescent="0.2">
      <c r="A349" s="212">
        <f>'Customs raw'!B349</f>
        <v>0</v>
      </c>
      <c r="B349" s="213">
        <f t="shared" si="7"/>
        <v>0</v>
      </c>
      <c r="C349" s="214" t="e">
        <f>VLOOKUP(B349,'HS Heading Index'!$A$7:$B$29,2,FALSE)</f>
        <v>#N/A</v>
      </c>
      <c r="D349" s="214" t="s">
        <v>241</v>
      </c>
      <c r="E349" s="212">
        <f>'Customs raw'!C349</f>
        <v>0</v>
      </c>
      <c r="F349" s="215">
        <f>'Customs raw'!E349</f>
        <v>0</v>
      </c>
      <c r="G349" s="76" t="s">
        <v>19</v>
      </c>
      <c r="H349" s="33" t="s">
        <v>190</v>
      </c>
      <c r="I349" s="76" t="e">
        <f>CONCATENATE(Table6[[#This Row],[HS6_COD]],Table6[[#This Row],[HS8]],Table6[[#This Row],[HS10]])</f>
        <v>#VALUE!</v>
      </c>
      <c r="J349" s="17" t="s">
        <v>553</v>
      </c>
      <c r="K349" s="17"/>
      <c r="L349" s="30">
        <f>'Customs raw'!F349</f>
        <v>0</v>
      </c>
      <c r="M349" s="33">
        <v>10</v>
      </c>
      <c r="N349" s="33">
        <v>12.5</v>
      </c>
      <c r="O349" s="33"/>
      <c r="P349" s="33"/>
      <c r="Q349" s="33">
        <v>10</v>
      </c>
      <c r="R349" s="50" t="e">
        <f>VLOOKUP(Table6[[#This Row],[HS Concatenate]],'Customs raw'!$A$11:$N$305,12,FALSE)</f>
        <v>#VALUE!</v>
      </c>
      <c r="S349" s="226">
        <f>'Customs raw'!L349</f>
        <v>0</v>
      </c>
      <c r="T349" s="214"/>
      <c r="U349" s="217">
        <f>'Customs raw'!M349</f>
        <v>0</v>
      </c>
      <c r="V349" s="214"/>
      <c r="W349" s="226" t="e">
        <f>Table6[[#This Row],[Quantity (kg)2]]/1000</f>
        <v>#VALUE!</v>
      </c>
    </row>
    <row r="350" spans="1:23" ht="14.25" x14ac:dyDescent="0.2">
      <c r="A350" s="212">
        <f>'Customs raw'!B350</f>
        <v>0</v>
      </c>
      <c r="B350" s="213">
        <f t="shared" si="7"/>
        <v>0</v>
      </c>
      <c r="C350" s="214" t="e">
        <f>VLOOKUP(B350,'HS Heading Index'!$A$7:$B$29,2,FALSE)</f>
        <v>#N/A</v>
      </c>
      <c r="D350" s="214" t="s">
        <v>241</v>
      </c>
      <c r="E350" s="212">
        <f>'Customs raw'!C350</f>
        <v>0</v>
      </c>
      <c r="F350" s="215">
        <f>'Customs raw'!E350</f>
        <v>0</v>
      </c>
      <c r="G350" s="76" t="s">
        <v>19</v>
      </c>
      <c r="H350" s="33" t="s">
        <v>190</v>
      </c>
      <c r="I350" s="76" t="e">
        <f>CONCATENATE(Table6[[#This Row],[HS6_COD]],Table6[[#This Row],[HS8]],Table6[[#This Row],[HS10]])</f>
        <v>#VALUE!</v>
      </c>
      <c r="J350" s="17" t="s">
        <v>553</v>
      </c>
      <c r="K350" s="17"/>
      <c r="L350" s="30">
        <f>'Customs raw'!F350</f>
        <v>0</v>
      </c>
      <c r="M350" s="33">
        <v>10</v>
      </c>
      <c r="N350" s="33">
        <v>12.5</v>
      </c>
      <c r="O350" s="33"/>
      <c r="P350" s="33"/>
      <c r="Q350" s="33">
        <v>10</v>
      </c>
      <c r="R350" s="50" t="e">
        <f>VLOOKUP(Table6[[#This Row],[HS Concatenate]],'Customs raw'!$A$11:$N$305,12,FALSE)</f>
        <v>#VALUE!</v>
      </c>
      <c r="S350" s="226">
        <f>'Customs raw'!L350</f>
        <v>0</v>
      </c>
      <c r="T350" s="214"/>
      <c r="U350" s="217">
        <f>'Customs raw'!M350</f>
        <v>0</v>
      </c>
      <c r="V350" s="214"/>
      <c r="W350" s="226" t="e">
        <f>Table6[[#This Row],[Quantity (kg)2]]/1000</f>
        <v>#VALUE!</v>
      </c>
    </row>
    <row r="351" spans="1:23" ht="14.25" x14ac:dyDescent="0.2">
      <c r="A351" s="212">
        <f>'Customs raw'!B351</f>
        <v>0</v>
      </c>
      <c r="B351" s="213">
        <f t="shared" si="7"/>
        <v>0</v>
      </c>
      <c r="C351" s="214" t="e">
        <f>VLOOKUP(B351,'HS Heading Index'!$A$7:$B$29,2,FALSE)</f>
        <v>#N/A</v>
      </c>
      <c r="D351" s="214" t="s">
        <v>241</v>
      </c>
      <c r="E351" s="212">
        <f>'Customs raw'!C351</f>
        <v>0</v>
      </c>
      <c r="F351" s="215">
        <f>'Customs raw'!E351</f>
        <v>0</v>
      </c>
      <c r="G351" s="76" t="s">
        <v>19</v>
      </c>
      <c r="H351" s="33" t="s">
        <v>190</v>
      </c>
      <c r="I351" s="76" t="e">
        <f>CONCATENATE(Table6[[#This Row],[HS6_COD]],Table6[[#This Row],[HS8]],Table6[[#This Row],[HS10]])</f>
        <v>#VALUE!</v>
      </c>
      <c r="J351" s="17" t="s">
        <v>553</v>
      </c>
      <c r="K351" s="17"/>
      <c r="L351" s="30">
        <f>'Customs raw'!F351</f>
        <v>0</v>
      </c>
      <c r="M351" s="33">
        <v>10</v>
      </c>
      <c r="N351" s="33">
        <v>12.5</v>
      </c>
      <c r="O351" s="33"/>
      <c r="P351" s="33"/>
      <c r="Q351" s="33">
        <v>10</v>
      </c>
      <c r="R351" s="50" t="e">
        <f>VLOOKUP(Table6[[#This Row],[HS Concatenate]],'Customs raw'!$A$11:$N$305,12,FALSE)</f>
        <v>#VALUE!</v>
      </c>
      <c r="S351" s="226">
        <f>'Customs raw'!L351</f>
        <v>0</v>
      </c>
      <c r="T351" s="214"/>
      <c r="U351" s="217">
        <f>'Customs raw'!M351</f>
        <v>0</v>
      </c>
      <c r="V351" s="214"/>
      <c r="W351" s="226" t="e">
        <f>Table6[[#This Row],[Quantity (kg)2]]/1000</f>
        <v>#VALUE!</v>
      </c>
    </row>
    <row r="352" spans="1:23" ht="14.25" x14ac:dyDescent="0.2">
      <c r="A352" s="212">
        <f>'Customs raw'!B352</f>
        <v>0</v>
      </c>
      <c r="B352" s="213">
        <f t="shared" si="7"/>
        <v>0</v>
      </c>
      <c r="C352" s="214" t="e">
        <f>VLOOKUP(B352,'HS Heading Index'!$A$7:$B$29,2,FALSE)</f>
        <v>#N/A</v>
      </c>
      <c r="D352" s="214" t="s">
        <v>241</v>
      </c>
      <c r="E352" s="212">
        <f>'Customs raw'!C352</f>
        <v>0</v>
      </c>
      <c r="F352" s="215">
        <f>'Customs raw'!E352</f>
        <v>0</v>
      </c>
      <c r="G352" s="76" t="s">
        <v>19</v>
      </c>
      <c r="H352" s="33" t="s">
        <v>190</v>
      </c>
      <c r="I352" s="76" t="e">
        <f>CONCATENATE(Table6[[#This Row],[HS6_COD]],Table6[[#This Row],[HS8]],Table6[[#This Row],[HS10]])</f>
        <v>#VALUE!</v>
      </c>
      <c r="J352" s="17" t="s">
        <v>553</v>
      </c>
      <c r="K352" s="17"/>
      <c r="L352" s="30">
        <f>'Customs raw'!F352</f>
        <v>0</v>
      </c>
      <c r="M352" s="33">
        <v>10</v>
      </c>
      <c r="N352" s="33">
        <v>12.5</v>
      </c>
      <c r="O352" s="33"/>
      <c r="P352" s="33"/>
      <c r="Q352" s="33">
        <v>10</v>
      </c>
      <c r="R352" s="50" t="e">
        <f>VLOOKUP(Table6[[#This Row],[HS Concatenate]],'Customs raw'!$A$11:$N$305,12,FALSE)</f>
        <v>#VALUE!</v>
      </c>
      <c r="S352" s="226">
        <f>'Customs raw'!L352</f>
        <v>0</v>
      </c>
      <c r="T352" s="214"/>
      <c r="U352" s="217">
        <f>'Customs raw'!M352</f>
        <v>0</v>
      </c>
      <c r="V352" s="214"/>
      <c r="W352" s="226" t="e">
        <f>Table6[[#This Row],[Quantity (kg)2]]/1000</f>
        <v>#VALUE!</v>
      </c>
    </row>
    <row r="353" spans="1:23" ht="14.25" x14ac:dyDescent="0.2">
      <c r="A353" s="212">
        <f>'Customs raw'!B353</f>
        <v>0</v>
      </c>
      <c r="B353" s="213">
        <f t="shared" si="7"/>
        <v>0</v>
      </c>
      <c r="C353" s="214" t="e">
        <f>VLOOKUP(B353,'HS Heading Index'!$A$7:$B$29,2,FALSE)</f>
        <v>#N/A</v>
      </c>
      <c r="D353" s="214" t="s">
        <v>241</v>
      </c>
      <c r="E353" s="212">
        <f>'Customs raw'!C353</f>
        <v>0</v>
      </c>
      <c r="F353" s="215">
        <f>'Customs raw'!E353</f>
        <v>0</v>
      </c>
      <c r="G353" s="76" t="s">
        <v>19</v>
      </c>
      <c r="H353" s="33" t="s">
        <v>190</v>
      </c>
      <c r="I353" s="76" t="e">
        <f>CONCATENATE(Table6[[#This Row],[HS6_COD]],Table6[[#This Row],[HS8]],Table6[[#This Row],[HS10]])</f>
        <v>#VALUE!</v>
      </c>
      <c r="J353" s="17" t="s">
        <v>553</v>
      </c>
      <c r="K353" s="17"/>
      <c r="L353" s="30">
        <f>'Customs raw'!F353</f>
        <v>0</v>
      </c>
      <c r="M353" s="33">
        <v>10</v>
      </c>
      <c r="N353" s="33">
        <v>12.5</v>
      </c>
      <c r="O353" s="33"/>
      <c r="P353" s="33"/>
      <c r="Q353" s="33">
        <v>10</v>
      </c>
      <c r="R353" s="50" t="e">
        <f>VLOOKUP(Table6[[#This Row],[HS Concatenate]],'Customs raw'!$A$11:$N$305,12,FALSE)</f>
        <v>#VALUE!</v>
      </c>
      <c r="S353" s="226">
        <f>'Customs raw'!L353</f>
        <v>0</v>
      </c>
      <c r="T353" s="214"/>
      <c r="U353" s="217">
        <f>'Customs raw'!M353</f>
        <v>0</v>
      </c>
      <c r="V353" s="214"/>
      <c r="W353" s="226" t="e">
        <f>Table6[[#This Row],[Quantity (kg)2]]/1000</f>
        <v>#VALUE!</v>
      </c>
    </row>
    <row r="354" spans="1:23" ht="14.25" x14ac:dyDescent="0.2">
      <c r="A354" s="212">
        <f>'Customs raw'!B354</f>
        <v>0</v>
      </c>
      <c r="B354" s="213">
        <f t="shared" si="7"/>
        <v>0</v>
      </c>
      <c r="C354" s="214" t="e">
        <f>VLOOKUP(B354,'HS Heading Index'!$A$7:$B$29,2,FALSE)</f>
        <v>#N/A</v>
      </c>
      <c r="D354" s="214" t="s">
        <v>241</v>
      </c>
      <c r="E354" s="212">
        <f>'Customs raw'!C354</f>
        <v>0</v>
      </c>
      <c r="F354" s="215">
        <f>'Customs raw'!E354</f>
        <v>0</v>
      </c>
      <c r="G354" s="76" t="s">
        <v>19</v>
      </c>
      <c r="H354" s="33" t="s">
        <v>190</v>
      </c>
      <c r="I354" s="76" t="e">
        <f>CONCATENATE(Table6[[#This Row],[HS6_COD]],Table6[[#This Row],[HS8]],Table6[[#This Row],[HS10]])</f>
        <v>#VALUE!</v>
      </c>
      <c r="J354" s="17" t="s">
        <v>553</v>
      </c>
      <c r="K354" s="17"/>
      <c r="L354" s="30">
        <f>'Customs raw'!F354</f>
        <v>0</v>
      </c>
      <c r="M354" s="33">
        <v>10</v>
      </c>
      <c r="N354" s="33">
        <v>12.5</v>
      </c>
      <c r="O354" s="33"/>
      <c r="P354" s="33"/>
      <c r="Q354" s="33">
        <v>10</v>
      </c>
      <c r="R354" s="50" t="e">
        <f>VLOOKUP(Table6[[#This Row],[HS Concatenate]],'Customs raw'!$A$11:$N$305,12,FALSE)</f>
        <v>#VALUE!</v>
      </c>
      <c r="S354" s="226">
        <f>'Customs raw'!L354</f>
        <v>0</v>
      </c>
      <c r="T354" s="214"/>
      <c r="U354" s="217">
        <f>'Customs raw'!M354</f>
        <v>0</v>
      </c>
      <c r="V354" s="214"/>
      <c r="W354" s="226" t="e">
        <f>Table6[[#This Row],[Quantity (kg)2]]/1000</f>
        <v>#VALUE!</v>
      </c>
    </row>
    <row r="355" spans="1:23" ht="14.25" x14ac:dyDescent="0.2">
      <c r="A355" s="212">
        <f>'Customs raw'!B355</f>
        <v>0</v>
      </c>
      <c r="B355" s="213">
        <f t="shared" si="7"/>
        <v>0</v>
      </c>
      <c r="C355" s="214" t="e">
        <f>VLOOKUP(B355,'HS Heading Index'!$A$7:$B$29,2,FALSE)</f>
        <v>#N/A</v>
      </c>
      <c r="D355" s="214" t="s">
        <v>241</v>
      </c>
      <c r="E355" s="212">
        <f>'Customs raw'!C355</f>
        <v>0</v>
      </c>
      <c r="F355" s="215">
        <f>'Customs raw'!E355</f>
        <v>0</v>
      </c>
      <c r="G355" s="76" t="s">
        <v>19</v>
      </c>
      <c r="H355" s="33" t="s">
        <v>190</v>
      </c>
      <c r="I355" s="76" t="e">
        <f>CONCATENATE(Table6[[#This Row],[HS6_COD]],Table6[[#This Row],[HS8]],Table6[[#This Row],[HS10]])</f>
        <v>#VALUE!</v>
      </c>
      <c r="J355" s="17" t="s">
        <v>553</v>
      </c>
      <c r="K355" s="17"/>
      <c r="L355" s="30">
        <f>'Customs raw'!F355</f>
        <v>0</v>
      </c>
      <c r="M355" s="33">
        <v>10</v>
      </c>
      <c r="N355" s="33">
        <v>12.5</v>
      </c>
      <c r="O355" s="33"/>
      <c r="P355" s="33"/>
      <c r="Q355" s="33">
        <v>10</v>
      </c>
      <c r="R355" s="50" t="e">
        <f>VLOOKUP(Table6[[#This Row],[HS Concatenate]],'Customs raw'!$A$11:$N$305,12,FALSE)</f>
        <v>#VALUE!</v>
      </c>
      <c r="S355" s="226">
        <f>'Customs raw'!L355</f>
        <v>0</v>
      </c>
      <c r="T355" s="214"/>
      <c r="U355" s="217">
        <f>'Customs raw'!M355</f>
        <v>0</v>
      </c>
      <c r="V355" s="214"/>
      <c r="W355" s="226" t="e">
        <f>Table6[[#This Row],[Quantity (kg)2]]/1000</f>
        <v>#VALUE!</v>
      </c>
    </row>
    <row r="356" spans="1:23" ht="14.25" x14ac:dyDescent="0.2">
      <c r="A356" s="212">
        <f>'Customs raw'!B356</f>
        <v>0</v>
      </c>
      <c r="B356" s="213">
        <f t="shared" si="7"/>
        <v>0</v>
      </c>
      <c r="C356" s="214" t="e">
        <f>VLOOKUP(B356,'HS Heading Index'!$A$7:$B$29,2,FALSE)</f>
        <v>#N/A</v>
      </c>
      <c r="D356" s="214" t="s">
        <v>241</v>
      </c>
      <c r="E356" s="212">
        <f>'Customs raw'!C356</f>
        <v>0</v>
      </c>
      <c r="F356" s="215">
        <f>'Customs raw'!E356</f>
        <v>0</v>
      </c>
      <c r="G356" s="76" t="s">
        <v>19</v>
      </c>
      <c r="H356" s="33" t="s">
        <v>190</v>
      </c>
      <c r="I356" s="76" t="e">
        <f>CONCATENATE(Table6[[#This Row],[HS6_COD]],Table6[[#This Row],[HS8]],Table6[[#This Row],[HS10]])</f>
        <v>#VALUE!</v>
      </c>
      <c r="J356" s="17" t="s">
        <v>553</v>
      </c>
      <c r="K356" s="17"/>
      <c r="L356" s="30">
        <f>'Customs raw'!F356</f>
        <v>0</v>
      </c>
      <c r="M356" s="33">
        <v>10</v>
      </c>
      <c r="N356" s="33">
        <v>12.5</v>
      </c>
      <c r="O356" s="33"/>
      <c r="P356" s="33"/>
      <c r="Q356" s="33">
        <v>10</v>
      </c>
      <c r="R356" s="50" t="e">
        <f>VLOOKUP(Table6[[#This Row],[HS Concatenate]],'Customs raw'!$A$11:$N$305,12,FALSE)</f>
        <v>#VALUE!</v>
      </c>
      <c r="S356" s="226">
        <f>'Customs raw'!L356</f>
        <v>0</v>
      </c>
      <c r="T356" s="214"/>
      <c r="U356" s="217">
        <f>'Customs raw'!M356</f>
        <v>0</v>
      </c>
      <c r="V356" s="214"/>
      <c r="W356" s="226" t="e">
        <f>Table6[[#This Row],[Quantity (kg)2]]/1000</f>
        <v>#VALUE!</v>
      </c>
    </row>
    <row r="357" spans="1:23" ht="14.25" x14ac:dyDescent="0.2">
      <c r="A357" s="212">
        <f>'Customs raw'!B357</f>
        <v>0</v>
      </c>
      <c r="B357" s="213">
        <f t="shared" si="7"/>
        <v>0</v>
      </c>
      <c r="C357" s="214" t="e">
        <f>VLOOKUP(B357,'HS Heading Index'!$A$7:$B$29,2,FALSE)</f>
        <v>#N/A</v>
      </c>
      <c r="D357" s="214" t="s">
        <v>241</v>
      </c>
      <c r="E357" s="212">
        <f>'Customs raw'!C357</f>
        <v>0</v>
      </c>
      <c r="F357" s="215">
        <f>'Customs raw'!E357</f>
        <v>0</v>
      </c>
      <c r="G357" s="76" t="s">
        <v>19</v>
      </c>
      <c r="H357" s="33" t="s">
        <v>190</v>
      </c>
      <c r="I357" s="76" t="e">
        <f>CONCATENATE(Table6[[#This Row],[HS6_COD]],Table6[[#This Row],[HS8]],Table6[[#This Row],[HS10]])</f>
        <v>#VALUE!</v>
      </c>
      <c r="J357" s="17" t="s">
        <v>553</v>
      </c>
      <c r="K357" s="17"/>
      <c r="L357" s="30">
        <f>'Customs raw'!F357</f>
        <v>0</v>
      </c>
      <c r="M357" s="33">
        <v>10</v>
      </c>
      <c r="N357" s="33">
        <v>12.5</v>
      </c>
      <c r="O357" s="33"/>
      <c r="P357" s="33"/>
      <c r="Q357" s="33">
        <v>10</v>
      </c>
      <c r="R357" s="50" t="e">
        <f>VLOOKUP(Table6[[#This Row],[HS Concatenate]],'Customs raw'!$A$11:$N$305,12,FALSE)</f>
        <v>#VALUE!</v>
      </c>
      <c r="S357" s="226">
        <f>'Customs raw'!L357</f>
        <v>0</v>
      </c>
      <c r="T357" s="214"/>
      <c r="U357" s="217">
        <f>'Customs raw'!M357</f>
        <v>0</v>
      </c>
      <c r="V357" s="214"/>
      <c r="W357" s="226" t="e">
        <f>Table6[[#This Row],[Quantity (kg)2]]/1000</f>
        <v>#VALUE!</v>
      </c>
    </row>
    <row r="358" spans="1:23" ht="14.25" x14ac:dyDescent="0.2">
      <c r="A358" s="212">
        <f>'Customs raw'!B358</f>
        <v>0</v>
      </c>
      <c r="B358" s="213">
        <f t="shared" si="7"/>
        <v>0</v>
      </c>
      <c r="C358" s="214" t="e">
        <f>VLOOKUP(B358,'HS Heading Index'!$A$7:$B$29,2,FALSE)</f>
        <v>#N/A</v>
      </c>
      <c r="D358" s="214" t="s">
        <v>241</v>
      </c>
      <c r="E358" s="212">
        <f>'Customs raw'!C358</f>
        <v>0</v>
      </c>
      <c r="F358" s="215">
        <f>'Customs raw'!E358</f>
        <v>0</v>
      </c>
      <c r="G358" s="76" t="s">
        <v>19</v>
      </c>
      <c r="H358" s="33" t="s">
        <v>190</v>
      </c>
      <c r="I358" s="76" t="e">
        <f>CONCATENATE(Table6[[#This Row],[HS6_COD]],Table6[[#This Row],[HS8]],Table6[[#This Row],[HS10]])</f>
        <v>#VALUE!</v>
      </c>
      <c r="J358" s="17" t="s">
        <v>553</v>
      </c>
      <c r="K358" s="17"/>
      <c r="L358" s="30">
        <f>'Customs raw'!F358</f>
        <v>0</v>
      </c>
      <c r="M358" s="33">
        <v>10</v>
      </c>
      <c r="N358" s="33">
        <v>12.5</v>
      </c>
      <c r="O358" s="33"/>
      <c r="P358" s="33"/>
      <c r="Q358" s="33">
        <v>10</v>
      </c>
      <c r="R358" s="50" t="e">
        <f>VLOOKUP(Table6[[#This Row],[HS Concatenate]],'Customs raw'!$A$11:$N$305,12,FALSE)</f>
        <v>#VALUE!</v>
      </c>
      <c r="S358" s="226">
        <f>'Customs raw'!L358</f>
        <v>0</v>
      </c>
      <c r="T358" s="214"/>
      <c r="U358" s="217">
        <f>'Customs raw'!M358</f>
        <v>0</v>
      </c>
      <c r="V358" s="214"/>
      <c r="W358" s="226" t="e">
        <f>Table6[[#This Row],[Quantity (kg)2]]/1000</f>
        <v>#VALUE!</v>
      </c>
    </row>
    <row r="359" spans="1:23" ht="14.25" x14ac:dyDescent="0.2">
      <c r="A359" s="212">
        <f>'Customs raw'!B359</f>
        <v>0</v>
      </c>
      <c r="B359" s="213">
        <f t="shared" si="7"/>
        <v>0</v>
      </c>
      <c r="C359" s="214" t="e">
        <f>VLOOKUP(B359,'HS Heading Index'!$A$7:$B$29,2,FALSE)</f>
        <v>#N/A</v>
      </c>
      <c r="D359" s="214" t="s">
        <v>241</v>
      </c>
      <c r="E359" s="212">
        <f>'Customs raw'!C359</f>
        <v>0</v>
      </c>
      <c r="F359" s="215">
        <f>'Customs raw'!E359</f>
        <v>0</v>
      </c>
      <c r="G359" s="76" t="s">
        <v>19</v>
      </c>
      <c r="H359" s="33" t="s">
        <v>190</v>
      </c>
      <c r="I359" s="76" t="e">
        <f>CONCATENATE(Table6[[#This Row],[HS6_COD]],Table6[[#This Row],[HS8]],Table6[[#This Row],[HS10]])</f>
        <v>#VALUE!</v>
      </c>
      <c r="J359" s="17" t="s">
        <v>553</v>
      </c>
      <c r="K359" s="17"/>
      <c r="L359" s="30">
        <f>'Customs raw'!F359</f>
        <v>0</v>
      </c>
      <c r="M359" s="33">
        <v>10</v>
      </c>
      <c r="N359" s="33">
        <v>12.5</v>
      </c>
      <c r="O359" s="33"/>
      <c r="P359" s="33"/>
      <c r="Q359" s="33">
        <v>10</v>
      </c>
      <c r="R359" s="50" t="e">
        <f>VLOOKUP(Table6[[#This Row],[HS Concatenate]],'Customs raw'!$A$11:$N$305,12,FALSE)</f>
        <v>#VALUE!</v>
      </c>
      <c r="S359" s="226">
        <f>'Customs raw'!L359</f>
        <v>0</v>
      </c>
      <c r="T359" s="214"/>
      <c r="U359" s="217">
        <f>'Customs raw'!M359</f>
        <v>0</v>
      </c>
      <c r="V359" s="214"/>
      <c r="W359" s="226" t="e">
        <f>Table6[[#This Row],[Quantity (kg)2]]/1000</f>
        <v>#VALUE!</v>
      </c>
    </row>
    <row r="360" spans="1:23" ht="14.25" x14ac:dyDescent="0.2">
      <c r="A360" s="212">
        <f>'Customs raw'!B360</f>
        <v>0</v>
      </c>
      <c r="B360" s="213">
        <f t="shared" si="7"/>
        <v>0</v>
      </c>
      <c r="C360" s="214" t="e">
        <f>VLOOKUP(B360,'HS Heading Index'!$A$7:$B$29,2,FALSE)</f>
        <v>#N/A</v>
      </c>
      <c r="D360" s="214" t="s">
        <v>241</v>
      </c>
      <c r="E360" s="212">
        <f>'Customs raw'!C360</f>
        <v>0</v>
      </c>
      <c r="F360" s="215">
        <f>'Customs raw'!E360</f>
        <v>0</v>
      </c>
      <c r="G360" s="76" t="s">
        <v>19</v>
      </c>
      <c r="H360" s="33" t="s">
        <v>190</v>
      </c>
      <c r="I360" s="76" t="e">
        <f>CONCATENATE(Table6[[#This Row],[HS6_COD]],Table6[[#This Row],[HS8]],Table6[[#This Row],[HS10]])</f>
        <v>#VALUE!</v>
      </c>
      <c r="J360" s="17" t="s">
        <v>553</v>
      </c>
      <c r="K360" s="17"/>
      <c r="L360" s="30">
        <f>'Customs raw'!F360</f>
        <v>0</v>
      </c>
      <c r="M360" s="33">
        <v>10</v>
      </c>
      <c r="N360" s="33">
        <v>12.5</v>
      </c>
      <c r="O360" s="33"/>
      <c r="P360" s="33"/>
      <c r="Q360" s="33">
        <v>10</v>
      </c>
      <c r="R360" s="50" t="e">
        <f>VLOOKUP(Table6[[#This Row],[HS Concatenate]],'Customs raw'!$A$11:$N$305,12,FALSE)</f>
        <v>#VALUE!</v>
      </c>
      <c r="S360" s="226">
        <f>'Customs raw'!L360</f>
        <v>0</v>
      </c>
      <c r="T360" s="214"/>
      <c r="U360" s="217">
        <f>'Customs raw'!M360</f>
        <v>0</v>
      </c>
      <c r="V360" s="214"/>
      <c r="W360" s="226" t="e">
        <f>Table6[[#This Row],[Quantity (kg)2]]/1000</f>
        <v>#VALUE!</v>
      </c>
    </row>
    <row r="361" spans="1:23" ht="14.25" x14ac:dyDescent="0.2">
      <c r="A361" s="212">
        <f>'Customs raw'!B361</f>
        <v>0</v>
      </c>
      <c r="B361" s="213">
        <f t="shared" si="7"/>
        <v>0</v>
      </c>
      <c r="C361" s="214" t="e">
        <f>VLOOKUP(B361,'HS Heading Index'!$A$7:$B$29,2,FALSE)</f>
        <v>#N/A</v>
      </c>
      <c r="D361" s="214" t="s">
        <v>241</v>
      </c>
      <c r="E361" s="212">
        <f>'Customs raw'!C361</f>
        <v>0</v>
      </c>
      <c r="F361" s="215">
        <f>'Customs raw'!E361</f>
        <v>0</v>
      </c>
      <c r="G361" s="76" t="s">
        <v>19</v>
      </c>
      <c r="H361" s="33" t="s">
        <v>190</v>
      </c>
      <c r="I361" s="76" t="e">
        <f>CONCATENATE(Table6[[#This Row],[HS6_COD]],Table6[[#This Row],[HS8]],Table6[[#This Row],[HS10]])</f>
        <v>#VALUE!</v>
      </c>
      <c r="J361" s="17" t="s">
        <v>553</v>
      </c>
      <c r="K361" s="17"/>
      <c r="L361" s="30">
        <f>'Customs raw'!F361</f>
        <v>0</v>
      </c>
      <c r="M361" s="33">
        <v>10</v>
      </c>
      <c r="N361" s="33">
        <v>12.5</v>
      </c>
      <c r="O361" s="33"/>
      <c r="P361" s="33"/>
      <c r="Q361" s="33">
        <v>10</v>
      </c>
      <c r="R361" s="50" t="e">
        <f>VLOOKUP(Table6[[#This Row],[HS Concatenate]],'Customs raw'!$A$11:$N$305,12,FALSE)</f>
        <v>#VALUE!</v>
      </c>
      <c r="S361" s="226">
        <f>'Customs raw'!L361</f>
        <v>0</v>
      </c>
      <c r="T361" s="214"/>
      <c r="U361" s="217">
        <f>'Customs raw'!M361</f>
        <v>0</v>
      </c>
      <c r="V361" s="214"/>
      <c r="W361" s="226" t="e">
        <f>Table6[[#This Row],[Quantity (kg)2]]/1000</f>
        <v>#VALUE!</v>
      </c>
    </row>
    <row r="362" spans="1:23" ht="14.25" x14ac:dyDescent="0.2">
      <c r="A362" s="212">
        <f>'Customs raw'!B362</f>
        <v>0</v>
      </c>
      <c r="B362" s="213">
        <f t="shared" si="7"/>
        <v>0</v>
      </c>
      <c r="C362" s="214" t="e">
        <f>VLOOKUP(B362,'HS Heading Index'!$A$7:$B$29,2,FALSE)</f>
        <v>#N/A</v>
      </c>
      <c r="D362" s="214" t="s">
        <v>241</v>
      </c>
      <c r="E362" s="212">
        <f>'Customs raw'!C362</f>
        <v>0</v>
      </c>
      <c r="F362" s="215">
        <f>'Customs raw'!E362</f>
        <v>0</v>
      </c>
      <c r="G362" s="76" t="s">
        <v>19</v>
      </c>
      <c r="H362" s="33" t="s">
        <v>190</v>
      </c>
      <c r="I362" s="76" t="e">
        <f>CONCATENATE(Table6[[#This Row],[HS6_COD]],Table6[[#This Row],[HS8]],Table6[[#This Row],[HS10]])</f>
        <v>#VALUE!</v>
      </c>
      <c r="J362" s="17" t="s">
        <v>553</v>
      </c>
      <c r="K362" s="17"/>
      <c r="L362" s="30">
        <f>'Customs raw'!F362</f>
        <v>0</v>
      </c>
      <c r="M362" s="33">
        <v>10</v>
      </c>
      <c r="N362" s="33">
        <v>12.5</v>
      </c>
      <c r="O362" s="33"/>
      <c r="P362" s="33"/>
      <c r="Q362" s="33">
        <v>10</v>
      </c>
      <c r="R362" s="50" t="e">
        <f>VLOOKUP(Table6[[#This Row],[HS Concatenate]],'Customs raw'!$A$11:$N$305,12,FALSE)</f>
        <v>#VALUE!</v>
      </c>
      <c r="S362" s="226">
        <f>'Customs raw'!L362</f>
        <v>0</v>
      </c>
      <c r="T362" s="214"/>
      <c r="U362" s="217">
        <f>'Customs raw'!M362</f>
        <v>0</v>
      </c>
      <c r="V362" s="214"/>
      <c r="W362" s="226" t="e">
        <f>Table6[[#This Row],[Quantity (kg)2]]/1000</f>
        <v>#VALUE!</v>
      </c>
    </row>
    <row r="363" spans="1:23" ht="14.25" x14ac:dyDescent="0.2">
      <c r="A363" s="212">
        <f>'Customs raw'!B363</f>
        <v>0</v>
      </c>
      <c r="B363" s="213">
        <f t="shared" si="7"/>
        <v>0</v>
      </c>
      <c r="C363" s="214" t="e">
        <f>VLOOKUP(B363,'HS Heading Index'!$A$7:$B$29,2,FALSE)</f>
        <v>#N/A</v>
      </c>
      <c r="D363" s="214" t="s">
        <v>241</v>
      </c>
      <c r="E363" s="212">
        <f>'Customs raw'!C363</f>
        <v>0</v>
      </c>
      <c r="F363" s="215">
        <f>'Customs raw'!E363</f>
        <v>0</v>
      </c>
      <c r="G363" s="76" t="s">
        <v>19</v>
      </c>
      <c r="H363" s="33" t="s">
        <v>190</v>
      </c>
      <c r="I363" s="76" t="e">
        <f>CONCATENATE(Table6[[#This Row],[HS6_COD]],Table6[[#This Row],[HS8]],Table6[[#This Row],[HS10]])</f>
        <v>#VALUE!</v>
      </c>
      <c r="J363" s="17" t="s">
        <v>553</v>
      </c>
      <c r="K363" s="17"/>
      <c r="L363" s="30">
        <f>'Customs raw'!F363</f>
        <v>0</v>
      </c>
      <c r="M363" s="33">
        <v>10</v>
      </c>
      <c r="N363" s="33">
        <v>12.5</v>
      </c>
      <c r="O363" s="33"/>
      <c r="P363" s="33"/>
      <c r="Q363" s="33">
        <v>10</v>
      </c>
      <c r="R363" s="50" t="e">
        <f>VLOOKUP(Table6[[#This Row],[HS Concatenate]],'Customs raw'!$A$11:$N$305,12,FALSE)</f>
        <v>#VALUE!</v>
      </c>
      <c r="S363" s="226">
        <f>'Customs raw'!L363</f>
        <v>0</v>
      </c>
      <c r="T363" s="214"/>
      <c r="U363" s="217">
        <f>'Customs raw'!M363</f>
        <v>0</v>
      </c>
      <c r="V363" s="214"/>
      <c r="W363" s="226" t="e">
        <f>Table6[[#This Row],[Quantity (kg)2]]/1000</f>
        <v>#VALUE!</v>
      </c>
    </row>
    <row r="364" spans="1:23" ht="14.25" x14ac:dyDescent="0.2">
      <c r="A364" s="212">
        <f>'Customs raw'!B364</f>
        <v>0</v>
      </c>
      <c r="B364" s="213">
        <f t="shared" si="7"/>
        <v>0</v>
      </c>
      <c r="C364" s="214" t="e">
        <f>VLOOKUP(B364,'HS Heading Index'!$A$7:$B$29,2,FALSE)</f>
        <v>#N/A</v>
      </c>
      <c r="D364" s="214" t="s">
        <v>241</v>
      </c>
      <c r="E364" s="212">
        <f>'Customs raw'!C364</f>
        <v>0</v>
      </c>
      <c r="F364" s="215">
        <f>'Customs raw'!E364</f>
        <v>0</v>
      </c>
      <c r="G364" s="76" t="s">
        <v>19</v>
      </c>
      <c r="H364" s="33" t="s">
        <v>190</v>
      </c>
      <c r="I364" s="76" t="e">
        <f>CONCATENATE(Table6[[#This Row],[HS6_COD]],Table6[[#This Row],[HS8]],Table6[[#This Row],[HS10]])</f>
        <v>#VALUE!</v>
      </c>
      <c r="J364" s="17" t="s">
        <v>553</v>
      </c>
      <c r="K364" s="17"/>
      <c r="L364" s="30">
        <f>'Customs raw'!F364</f>
        <v>0</v>
      </c>
      <c r="M364" s="33">
        <v>10</v>
      </c>
      <c r="N364" s="33">
        <v>12.5</v>
      </c>
      <c r="O364" s="33"/>
      <c r="P364" s="33"/>
      <c r="Q364" s="33">
        <v>10</v>
      </c>
      <c r="R364" s="50" t="e">
        <f>VLOOKUP(Table6[[#This Row],[HS Concatenate]],'Customs raw'!$A$11:$N$305,12,FALSE)</f>
        <v>#VALUE!</v>
      </c>
      <c r="S364" s="226">
        <f>'Customs raw'!L364</f>
        <v>0</v>
      </c>
      <c r="T364" s="214"/>
      <c r="U364" s="217">
        <f>'Customs raw'!M364</f>
        <v>0</v>
      </c>
      <c r="V364" s="214"/>
      <c r="W364" s="226" t="e">
        <f>Table6[[#This Row],[Quantity (kg)2]]/1000</f>
        <v>#VALUE!</v>
      </c>
    </row>
    <row r="365" spans="1:23" ht="14.25" x14ac:dyDescent="0.2">
      <c r="A365" s="212">
        <f>'Customs raw'!B365</f>
        <v>0</v>
      </c>
      <c r="B365" s="213">
        <f t="shared" si="7"/>
        <v>0</v>
      </c>
      <c r="C365" s="214" t="e">
        <f>VLOOKUP(B365,'HS Heading Index'!$A$7:$B$29,2,FALSE)</f>
        <v>#N/A</v>
      </c>
      <c r="D365" s="214" t="s">
        <v>241</v>
      </c>
      <c r="E365" s="212">
        <f>'Customs raw'!C365</f>
        <v>0</v>
      </c>
      <c r="F365" s="215">
        <f>'Customs raw'!E365</f>
        <v>0</v>
      </c>
      <c r="G365" s="76" t="s">
        <v>19</v>
      </c>
      <c r="H365" s="33" t="s">
        <v>190</v>
      </c>
      <c r="I365" s="76" t="e">
        <f>CONCATENATE(Table6[[#This Row],[HS6_COD]],Table6[[#This Row],[HS8]],Table6[[#This Row],[HS10]])</f>
        <v>#VALUE!</v>
      </c>
      <c r="J365" s="17" t="s">
        <v>553</v>
      </c>
      <c r="K365" s="17"/>
      <c r="L365" s="30">
        <f>'Customs raw'!F365</f>
        <v>0</v>
      </c>
      <c r="M365" s="33">
        <v>10</v>
      </c>
      <c r="N365" s="33">
        <v>12.5</v>
      </c>
      <c r="O365" s="33"/>
      <c r="P365" s="33"/>
      <c r="Q365" s="33">
        <v>10</v>
      </c>
      <c r="R365" s="50" t="e">
        <f>VLOOKUP(Table6[[#This Row],[HS Concatenate]],'Customs raw'!$A$11:$N$305,12,FALSE)</f>
        <v>#VALUE!</v>
      </c>
      <c r="S365" s="226">
        <f>'Customs raw'!L365</f>
        <v>0</v>
      </c>
      <c r="T365" s="214"/>
      <c r="U365" s="217">
        <f>'Customs raw'!M365</f>
        <v>0</v>
      </c>
      <c r="V365" s="214"/>
      <c r="W365" s="226" t="e">
        <f>Table6[[#This Row],[Quantity (kg)2]]/1000</f>
        <v>#VALUE!</v>
      </c>
    </row>
    <row r="366" spans="1:23" ht="14.25" x14ac:dyDescent="0.2">
      <c r="A366" s="212">
        <f>'Customs raw'!B366</f>
        <v>0</v>
      </c>
      <c r="B366" s="213">
        <f t="shared" si="7"/>
        <v>0</v>
      </c>
      <c r="C366" s="214" t="e">
        <f>VLOOKUP(B366,'HS Heading Index'!$A$7:$B$29,2,FALSE)</f>
        <v>#N/A</v>
      </c>
      <c r="D366" s="214" t="s">
        <v>241</v>
      </c>
      <c r="E366" s="212">
        <f>'Customs raw'!C366</f>
        <v>0</v>
      </c>
      <c r="F366" s="215">
        <f>'Customs raw'!E366</f>
        <v>0</v>
      </c>
      <c r="G366" s="76" t="s">
        <v>19</v>
      </c>
      <c r="H366" s="33" t="s">
        <v>190</v>
      </c>
      <c r="I366" s="76" t="e">
        <f>CONCATENATE(Table6[[#This Row],[HS6_COD]],Table6[[#This Row],[HS8]],Table6[[#This Row],[HS10]])</f>
        <v>#VALUE!</v>
      </c>
      <c r="J366" s="17" t="s">
        <v>553</v>
      </c>
      <c r="K366" s="17"/>
      <c r="L366" s="30">
        <f>'Customs raw'!F366</f>
        <v>0</v>
      </c>
      <c r="M366" s="33">
        <v>10</v>
      </c>
      <c r="N366" s="33">
        <v>12.5</v>
      </c>
      <c r="O366" s="33"/>
      <c r="P366" s="33"/>
      <c r="Q366" s="33">
        <v>10</v>
      </c>
      <c r="R366" s="50" t="e">
        <f>VLOOKUP(Table6[[#This Row],[HS Concatenate]],'Customs raw'!$A$11:$N$305,12,FALSE)</f>
        <v>#VALUE!</v>
      </c>
      <c r="S366" s="226">
        <f>'Customs raw'!L366</f>
        <v>0</v>
      </c>
      <c r="T366" s="214"/>
      <c r="U366" s="217">
        <f>'Customs raw'!M366</f>
        <v>0</v>
      </c>
      <c r="V366" s="214"/>
      <c r="W366" s="226" t="e">
        <f>Table6[[#This Row],[Quantity (kg)2]]/1000</f>
        <v>#VALUE!</v>
      </c>
    </row>
    <row r="367" spans="1:23" ht="14.25" x14ac:dyDescent="0.2">
      <c r="A367" s="212">
        <f>'Customs raw'!B367</f>
        <v>0</v>
      </c>
      <c r="B367" s="213">
        <f t="shared" si="7"/>
        <v>0</v>
      </c>
      <c r="C367" s="214" t="e">
        <f>VLOOKUP(B367,'HS Heading Index'!$A$7:$B$29,2,FALSE)</f>
        <v>#N/A</v>
      </c>
      <c r="D367" s="214" t="s">
        <v>241</v>
      </c>
      <c r="E367" s="212">
        <f>'Customs raw'!C367</f>
        <v>0</v>
      </c>
      <c r="F367" s="215">
        <f>'Customs raw'!E367</f>
        <v>0</v>
      </c>
      <c r="G367" s="76" t="s">
        <v>19</v>
      </c>
      <c r="H367" s="33" t="s">
        <v>190</v>
      </c>
      <c r="I367" s="76" t="e">
        <f>CONCATENATE(Table6[[#This Row],[HS6_COD]],Table6[[#This Row],[HS8]],Table6[[#This Row],[HS10]])</f>
        <v>#VALUE!</v>
      </c>
      <c r="J367" s="17" t="s">
        <v>553</v>
      </c>
      <c r="K367" s="17"/>
      <c r="L367" s="30">
        <f>'Customs raw'!F367</f>
        <v>0</v>
      </c>
      <c r="M367" s="33">
        <v>10</v>
      </c>
      <c r="N367" s="33">
        <v>12.5</v>
      </c>
      <c r="O367" s="33"/>
      <c r="P367" s="33"/>
      <c r="Q367" s="33">
        <v>10</v>
      </c>
      <c r="R367" s="50" t="e">
        <f>VLOOKUP(Table6[[#This Row],[HS Concatenate]],'Customs raw'!$A$11:$N$305,12,FALSE)</f>
        <v>#VALUE!</v>
      </c>
      <c r="S367" s="226">
        <f>'Customs raw'!L367</f>
        <v>0</v>
      </c>
      <c r="T367" s="214"/>
      <c r="U367" s="217">
        <f>'Customs raw'!M367</f>
        <v>0</v>
      </c>
      <c r="V367" s="214"/>
      <c r="W367" s="226" t="e">
        <f>Table6[[#This Row],[Quantity (kg)2]]/1000</f>
        <v>#VALUE!</v>
      </c>
    </row>
    <row r="368" spans="1:23" ht="14.25" x14ac:dyDescent="0.2">
      <c r="A368" s="212">
        <f>'Customs raw'!B368</f>
        <v>0</v>
      </c>
      <c r="B368" s="213">
        <f t="shared" si="7"/>
        <v>0</v>
      </c>
      <c r="C368" s="214" t="e">
        <f>VLOOKUP(B368,'HS Heading Index'!$A$7:$B$29,2,FALSE)</f>
        <v>#N/A</v>
      </c>
      <c r="D368" s="214" t="s">
        <v>241</v>
      </c>
      <c r="E368" s="212">
        <f>'Customs raw'!C368</f>
        <v>0</v>
      </c>
      <c r="F368" s="215">
        <f>'Customs raw'!E368</f>
        <v>0</v>
      </c>
      <c r="G368" s="76" t="s">
        <v>19</v>
      </c>
      <c r="H368" s="33" t="s">
        <v>190</v>
      </c>
      <c r="I368" s="76" t="e">
        <f>CONCATENATE(Table6[[#This Row],[HS6_COD]],Table6[[#This Row],[HS8]],Table6[[#This Row],[HS10]])</f>
        <v>#VALUE!</v>
      </c>
      <c r="J368" s="17" t="s">
        <v>553</v>
      </c>
      <c r="K368" s="17"/>
      <c r="L368" s="30">
        <f>'Customs raw'!F368</f>
        <v>0</v>
      </c>
      <c r="M368" s="33">
        <v>10</v>
      </c>
      <c r="N368" s="33">
        <v>12.5</v>
      </c>
      <c r="O368" s="33"/>
      <c r="P368" s="33"/>
      <c r="Q368" s="33">
        <v>10</v>
      </c>
      <c r="R368" s="50" t="e">
        <f>VLOOKUP(Table6[[#This Row],[HS Concatenate]],'Customs raw'!$A$11:$N$305,12,FALSE)</f>
        <v>#VALUE!</v>
      </c>
      <c r="S368" s="226">
        <f>'Customs raw'!L368</f>
        <v>0</v>
      </c>
      <c r="T368" s="214"/>
      <c r="U368" s="217">
        <f>'Customs raw'!M368</f>
        <v>0</v>
      </c>
      <c r="V368" s="214"/>
      <c r="W368" s="226" t="e">
        <f>Table6[[#This Row],[Quantity (kg)2]]/1000</f>
        <v>#VALUE!</v>
      </c>
    </row>
    <row r="369" spans="1:23" ht="14.25" x14ac:dyDescent="0.2">
      <c r="A369" s="212">
        <f>'Customs raw'!B369</f>
        <v>0</v>
      </c>
      <c r="B369" s="213">
        <f t="shared" si="7"/>
        <v>0</v>
      </c>
      <c r="C369" s="214" t="e">
        <f>VLOOKUP(B369,'HS Heading Index'!$A$7:$B$29,2,FALSE)</f>
        <v>#N/A</v>
      </c>
      <c r="D369" s="214" t="s">
        <v>241</v>
      </c>
      <c r="E369" s="212">
        <f>'Customs raw'!C369</f>
        <v>0</v>
      </c>
      <c r="F369" s="215">
        <f>'Customs raw'!E369</f>
        <v>0</v>
      </c>
      <c r="G369" s="76" t="s">
        <v>19</v>
      </c>
      <c r="H369" s="33" t="s">
        <v>190</v>
      </c>
      <c r="I369" s="76" t="e">
        <f>CONCATENATE(Table6[[#This Row],[HS6_COD]],Table6[[#This Row],[HS8]],Table6[[#This Row],[HS10]])</f>
        <v>#VALUE!</v>
      </c>
      <c r="J369" s="17" t="s">
        <v>553</v>
      </c>
      <c r="K369" s="17"/>
      <c r="L369" s="30">
        <f>'Customs raw'!F369</f>
        <v>0</v>
      </c>
      <c r="M369" s="33">
        <v>10</v>
      </c>
      <c r="N369" s="33">
        <v>12.5</v>
      </c>
      <c r="O369" s="33"/>
      <c r="P369" s="33"/>
      <c r="Q369" s="33">
        <v>10</v>
      </c>
      <c r="R369" s="50" t="e">
        <f>VLOOKUP(Table6[[#This Row],[HS Concatenate]],'Customs raw'!$A$11:$N$305,12,FALSE)</f>
        <v>#VALUE!</v>
      </c>
      <c r="S369" s="226">
        <f>'Customs raw'!L369</f>
        <v>0</v>
      </c>
      <c r="T369" s="214"/>
      <c r="U369" s="217">
        <f>'Customs raw'!M369</f>
        <v>0</v>
      </c>
      <c r="V369" s="214"/>
      <c r="W369" s="226" t="e">
        <f>Table6[[#This Row],[Quantity (kg)2]]/1000</f>
        <v>#VALUE!</v>
      </c>
    </row>
    <row r="370" spans="1:23" ht="14.25" x14ac:dyDescent="0.2">
      <c r="A370" s="212">
        <f>'Customs raw'!B370</f>
        <v>0</v>
      </c>
      <c r="B370" s="213">
        <f t="shared" si="7"/>
        <v>0</v>
      </c>
      <c r="C370" s="214" t="e">
        <f>VLOOKUP(B370,'HS Heading Index'!$A$7:$B$29,2,FALSE)</f>
        <v>#N/A</v>
      </c>
      <c r="D370" s="214" t="s">
        <v>241</v>
      </c>
      <c r="E370" s="212">
        <f>'Customs raw'!C370</f>
        <v>0</v>
      </c>
      <c r="F370" s="215">
        <f>'Customs raw'!E370</f>
        <v>0</v>
      </c>
      <c r="G370" s="76" t="s">
        <v>19</v>
      </c>
      <c r="H370" s="33" t="s">
        <v>190</v>
      </c>
      <c r="I370" s="76" t="e">
        <f>CONCATENATE(Table6[[#This Row],[HS6_COD]],Table6[[#This Row],[HS8]],Table6[[#This Row],[HS10]])</f>
        <v>#VALUE!</v>
      </c>
      <c r="J370" s="17" t="s">
        <v>553</v>
      </c>
      <c r="K370" s="17"/>
      <c r="L370" s="30">
        <f>'Customs raw'!F370</f>
        <v>0</v>
      </c>
      <c r="M370" s="33">
        <v>10</v>
      </c>
      <c r="N370" s="33">
        <v>12.5</v>
      </c>
      <c r="O370" s="33"/>
      <c r="P370" s="33"/>
      <c r="Q370" s="33">
        <v>10</v>
      </c>
      <c r="R370" s="50" t="e">
        <f>VLOOKUP(Table6[[#This Row],[HS Concatenate]],'Customs raw'!$A$11:$N$305,12,FALSE)</f>
        <v>#VALUE!</v>
      </c>
      <c r="S370" s="226">
        <f>'Customs raw'!L370</f>
        <v>0</v>
      </c>
      <c r="T370" s="214"/>
      <c r="U370" s="217">
        <f>'Customs raw'!M370</f>
        <v>0</v>
      </c>
      <c r="V370" s="214"/>
      <c r="W370" s="226" t="e">
        <f>Table6[[#This Row],[Quantity (kg)2]]/1000</f>
        <v>#VALUE!</v>
      </c>
    </row>
    <row r="371" spans="1:23" ht="14.25" x14ac:dyDescent="0.2">
      <c r="A371" s="212">
        <f>'Customs raw'!B371</f>
        <v>0</v>
      </c>
      <c r="B371" s="213">
        <f t="shared" si="7"/>
        <v>0</v>
      </c>
      <c r="C371" s="214" t="e">
        <f>VLOOKUP(B371,'HS Heading Index'!$A$7:$B$29,2,FALSE)</f>
        <v>#N/A</v>
      </c>
      <c r="D371" s="214" t="s">
        <v>241</v>
      </c>
      <c r="E371" s="212">
        <f>'Customs raw'!C371</f>
        <v>0</v>
      </c>
      <c r="F371" s="215">
        <f>'Customs raw'!E371</f>
        <v>0</v>
      </c>
      <c r="G371" s="76" t="s">
        <v>19</v>
      </c>
      <c r="H371" s="33" t="s">
        <v>190</v>
      </c>
      <c r="I371" s="76" t="e">
        <f>CONCATENATE(Table6[[#This Row],[HS6_COD]],Table6[[#This Row],[HS8]],Table6[[#This Row],[HS10]])</f>
        <v>#VALUE!</v>
      </c>
      <c r="J371" s="17" t="s">
        <v>553</v>
      </c>
      <c r="K371" s="17"/>
      <c r="L371" s="30">
        <f>'Customs raw'!F371</f>
        <v>0</v>
      </c>
      <c r="M371" s="33">
        <v>10</v>
      </c>
      <c r="N371" s="33">
        <v>12.5</v>
      </c>
      <c r="O371" s="33"/>
      <c r="P371" s="33"/>
      <c r="Q371" s="33">
        <v>10</v>
      </c>
      <c r="R371" s="50" t="e">
        <f>VLOOKUP(Table6[[#This Row],[HS Concatenate]],'Customs raw'!$A$11:$N$305,12,FALSE)</f>
        <v>#VALUE!</v>
      </c>
      <c r="S371" s="226">
        <f>'Customs raw'!L371</f>
        <v>0</v>
      </c>
      <c r="T371" s="214"/>
      <c r="U371" s="217">
        <f>'Customs raw'!M371</f>
        <v>0</v>
      </c>
      <c r="V371" s="214"/>
      <c r="W371" s="226" t="e">
        <f>Table6[[#This Row],[Quantity (kg)2]]/1000</f>
        <v>#VALUE!</v>
      </c>
    </row>
    <row r="372" spans="1:23" ht="14.25" x14ac:dyDescent="0.2">
      <c r="A372" s="212">
        <f>'Customs raw'!B372</f>
        <v>0</v>
      </c>
      <c r="B372" s="213">
        <f t="shared" si="7"/>
        <v>0</v>
      </c>
      <c r="C372" s="214" t="e">
        <f>VLOOKUP(B372,'HS Heading Index'!$A$7:$B$29,2,FALSE)</f>
        <v>#N/A</v>
      </c>
      <c r="D372" s="214" t="s">
        <v>241</v>
      </c>
      <c r="E372" s="212">
        <f>'Customs raw'!C372</f>
        <v>0</v>
      </c>
      <c r="F372" s="215">
        <f>'Customs raw'!E372</f>
        <v>0</v>
      </c>
      <c r="G372" s="76" t="s">
        <v>19</v>
      </c>
      <c r="H372" s="33" t="s">
        <v>190</v>
      </c>
      <c r="I372" s="76" t="e">
        <f>CONCATENATE(Table6[[#This Row],[HS6_COD]],Table6[[#This Row],[HS8]],Table6[[#This Row],[HS10]])</f>
        <v>#VALUE!</v>
      </c>
      <c r="J372" s="17" t="s">
        <v>553</v>
      </c>
      <c r="K372" s="17"/>
      <c r="L372" s="30">
        <f>'Customs raw'!F372</f>
        <v>0</v>
      </c>
      <c r="M372" s="33">
        <v>10</v>
      </c>
      <c r="N372" s="33">
        <v>12.5</v>
      </c>
      <c r="O372" s="33"/>
      <c r="P372" s="33"/>
      <c r="Q372" s="33">
        <v>10</v>
      </c>
      <c r="R372" s="50" t="e">
        <f>VLOOKUP(Table6[[#This Row],[HS Concatenate]],'Customs raw'!$A$11:$N$305,12,FALSE)</f>
        <v>#VALUE!</v>
      </c>
      <c r="S372" s="226">
        <f>'Customs raw'!L372</f>
        <v>0</v>
      </c>
      <c r="T372" s="214"/>
      <c r="U372" s="217">
        <f>'Customs raw'!M372</f>
        <v>0</v>
      </c>
      <c r="V372" s="214"/>
      <c r="W372" s="226" t="e">
        <f>Table6[[#This Row],[Quantity (kg)2]]/1000</f>
        <v>#VALUE!</v>
      </c>
    </row>
    <row r="373" spans="1:23" ht="14.25" x14ac:dyDescent="0.2">
      <c r="A373" s="212">
        <f>'Customs raw'!B373</f>
        <v>0</v>
      </c>
      <c r="B373" s="213">
        <f t="shared" si="7"/>
        <v>0</v>
      </c>
      <c r="C373" s="214" t="e">
        <f>VLOOKUP(B373,'HS Heading Index'!$A$7:$B$29,2,FALSE)</f>
        <v>#N/A</v>
      </c>
      <c r="D373" s="214" t="s">
        <v>241</v>
      </c>
      <c r="E373" s="212">
        <f>'Customs raw'!C373</f>
        <v>0</v>
      </c>
      <c r="F373" s="215">
        <f>'Customs raw'!E373</f>
        <v>0</v>
      </c>
      <c r="G373" s="76" t="s">
        <v>19</v>
      </c>
      <c r="H373" s="33" t="s">
        <v>190</v>
      </c>
      <c r="I373" s="76" t="e">
        <f>CONCATENATE(Table6[[#This Row],[HS6_COD]],Table6[[#This Row],[HS8]],Table6[[#This Row],[HS10]])</f>
        <v>#VALUE!</v>
      </c>
      <c r="J373" s="17" t="s">
        <v>553</v>
      </c>
      <c r="K373" s="17"/>
      <c r="L373" s="30">
        <f>'Customs raw'!F373</f>
        <v>0</v>
      </c>
      <c r="M373" s="33">
        <v>10</v>
      </c>
      <c r="N373" s="33">
        <v>12.5</v>
      </c>
      <c r="O373" s="33"/>
      <c r="P373" s="33"/>
      <c r="Q373" s="33">
        <v>10</v>
      </c>
      <c r="R373" s="50" t="e">
        <f>VLOOKUP(Table6[[#This Row],[HS Concatenate]],'Customs raw'!$A$11:$N$305,12,FALSE)</f>
        <v>#VALUE!</v>
      </c>
      <c r="S373" s="226">
        <f>'Customs raw'!L373</f>
        <v>0</v>
      </c>
      <c r="T373" s="214"/>
      <c r="U373" s="217">
        <f>'Customs raw'!M373</f>
        <v>0</v>
      </c>
      <c r="V373" s="214"/>
      <c r="W373" s="226" t="e">
        <f>Table6[[#This Row],[Quantity (kg)2]]/1000</f>
        <v>#VALUE!</v>
      </c>
    </row>
    <row r="374" spans="1:23" ht="14.25" x14ac:dyDescent="0.2">
      <c r="A374" s="212">
        <f>'Customs raw'!B374</f>
        <v>0</v>
      </c>
      <c r="B374" s="213">
        <f t="shared" si="7"/>
        <v>0</v>
      </c>
      <c r="C374" s="214" t="e">
        <f>VLOOKUP(B374,'HS Heading Index'!$A$7:$B$29,2,FALSE)</f>
        <v>#N/A</v>
      </c>
      <c r="D374" s="214" t="s">
        <v>241</v>
      </c>
      <c r="E374" s="212">
        <f>'Customs raw'!C374</f>
        <v>0</v>
      </c>
      <c r="F374" s="215">
        <f>'Customs raw'!E374</f>
        <v>0</v>
      </c>
      <c r="G374" s="76" t="s">
        <v>19</v>
      </c>
      <c r="H374" s="33" t="s">
        <v>190</v>
      </c>
      <c r="I374" s="76" t="e">
        <f>CONCATENATE(Table6[[#This Row],[HS6_COD]],Table6[[#This Row],[HS8]],Table6[[#This Row],[HS10]])</f>
        <v>#VALUE!</v>
      </c>
      <c r="J374" s="17" t="s">
        <v>553</v>
      </c>
      <c r="K374" s="17"/>
      <c r="L374" s="30">
        <f>'Customs raw'!F374</f>
        <v>0</v>
      </c>
      <c r="M374" s="33">
        <v>10</v>
      </c>
      <c r="N374" s="33">
        <v>12.5</v>
      </c>
      <c r="O374" s="33"/>
      <c r="P374" s="33"/>
      <c r="Q374" s="33">
        <v>10</v>
      </c>
      <c r="R374" s="50" t="e">
        <f>VLOOKUP(Table6[[#This Row],[HS Concatenate]],'Customs raw'!$A$11:$N$305,12,FALSE)</f>
        <v>#VALUE!</v>
      </c>
      <c r="S374" s="226">
        <f>'Customs raw'!L374</f>
        <v>0</v>
      </c>
      <c r="T374" s="214"/>
      <c r="U374" s="217">
        <f>'Customs raw'!M374</f>
        <v>0</v>
      </c>
      <c r="V374" s="214"/>
      <c r="W374" s="226" t="e">
        <f>Table6[[#This Row],[Quantity (kg)2]]/1000</f>
        <v>#VALUE!</v>
      </c>
    </row>
    <row r="375" spans="1:23" ht="14.25" x14ac:dyDescent="0.2">
      <c r="A375" s="212">
        <f>'Customs raw'!B375</f>
        <v>0</v>
      </c>
      <c r="B375" s="213">
        <f t="shared" si="7"/>
        <v>0</v>
      </c>
      <c r="C375" s="214" t="e">
        <f>VLOOKUP(B375,'HS Heading Index'!$A$7:$B$29,2,FALSE)</f>
        <v>#N/A</v>
      </c>
      <c r="D375" s="214" t="s">
        <v>241</v>
      </c>
      <c r="E375" s="212">
        <f>'Customs raw'!C375</f>
        <v>0</v>
      </c>
      <c r="F375" s="215">
        <f>'Customs raw'!E375</f>
        <v>0</v>
      </c>
      <c r="G375" s="76" t="s">
        <v>19</v>
      </c>
      <c r="H375" s="33" t="s">
        <v>190</v>
      </c>
      <c r="I375" s="76" t="e">
        <f>CONCATENATE(Table6[[#This Row],[HS6_COD]],Table6[[#This Row],[HS8]],Table6[[#This Row],[HS10]])</f>
        <v>#VALUE!</v>
      </c>
      <c r="J375" s="17" t="s">
        <v>553</v>
      </c>
      <c r="K375" s="17"/>
      <c r="L375" s="30">
        <f>'Customs raw'!F375</f>
        <v>0</v>
      </c>
      <c r="M375" s="33">
        <v>10</v>
      </c>
      <c r="N375" s="33">
        <v>12.5</v>
      </c>
      <c r="O375" s="33"/>
      <c r="P375" s="33"/>
      <c r="Q375" s="33">
        <v>10</v>
      </c>
      <c r="R375" s="50" t="e">
        <f>VLOOKUP(Table6[[#This Row],[HS Concatenate]],'Customs raw'!$A$11:$N$305,12,FALSE)</f>
        <v>#VALUE!</v>
      </c>
      <c r="S375" s="226">
        <f>'Customs raw'!L375</f>
        <v>0</v>
      </c>
      <c r="T375" s="214"/>
      <c r="U375" s="217">
        <f>'Customs raw'!M375</f>
        <v>0</v>
      </c>
      <c r="V375" s="214"/>
      <c r="W375" s="226" t="e">
        <f>Table6[[#This Row],[Quantity (kg)2]]/1000</f>
        <v>#VALUE!</v>
      </c>
    </row>
    <row r="376" spans="1:23" ht="14.25" x14ac:dyDescent="0.2">
      <c r="A376" s="212">
        <f>'Customs raw'!B376</f>
        <v>0</v>
      </c>
      <c r="B376" s="213">
        <f t="shared" si="7"/>
        <v>0</v>
      </c>
      <c r="C376" s="214" t="e">
        <f>VLOOKUP(B376,'HS Heading Index'!$A$7:$B$29,2,FALSE)</f>
        <v>#N/A</v>
      </c>
      <c r="D376" s="214" t="s">
        <v>241</v>
      </c>
      <c r="E376" s="212">
        <f>'Customs raw'!C376</f>
        <v>0</v>
      </c>
      <c r="F376" s="215">
        <f>'Customs raw'!E376</f>
        <v>0</v>
      </c>
      <c r="G376" s="76" t="s">
        <v>19</v>
      </c>
      <c r="H376" s="33" t="s">
        <v>190</v>
      </c>
      <c r="I376" s="76" t="e">
        <f>CONCATENATE(Table6[[#This Row],[HS6_COD]],Table6[[#This Row],[HS8]],Table6[[#This Row],[HS10]])</f>
        <v>#VALUE!</v>
      </c>
      <c r="J376" s="17" t="s">
        <v>553</v>
      </c>
      <c r="K376" s="17"/>
      <c r="L376" s="30">
        <f>'Customs raw'!F376</f>
        <v>0</v>
      </c>
      <c r="M376" s="33">
        <v>10</v>
      </c>
      <c r="N376" s="33">
        <v>12.5</v>
      </c>
      <c r="O376" s="33"/>
      <c r="P376" s="33"/>
      <c r="Q376" s="33">
        <v>10</v>
      </c>
      <c r="R376" s="50" t="e">
        <f>VLOOKUP(Table6[[#This Row],[HS Concatenate]],'Customs raw'!$A$11:$N$305,12,FALSE)</f>
        <v>#VALUE!</v>
      </c>
      <c r="S376" s="226">
        <f>'Customs raw'!L376</f>
        <v>0</v>
      </c>
      <c r="T376" s="214"/>
      <c r="U376" s="217">
        <f>'Customs raw'!M376</f>
        <v>0</v>
      </c>
      <c r="V376" s="214"/>
      <c r="W376" s="226" t="e">
        <f>Table6[[#This Row],[Quantity (kg)2]]/1000</f>
        <v>#VALUE!</v>
      </c>
    </row>
    <row r="377" spans="1:23" ht="14.25" x14ac:dyDescent="0.2">
      <c r="A377" s="212">
        <f>'Customs raw'!B377</f>
        <v>0</v>
      </c>
      <c r="B377" s="213">
        <f t="shared" si="7"/>
        <v>0</v>
      </c>
      <c r="C377" s="214" t="e">
        <f>VLOOKUP(B377,'HS Heading Index'!$A$7:$B$29,2,FALSE)</f>
        <v>#N/A</v>
      </c>
      <c r="D377" s="214" t="s">
        <v>241</v>
      </c>
      <c r="E377" s="212">
        <f>'Customs raw'!C377</f>
        <v>0</v>
      </c>
      <c r="F377" s="215">
        <f>'Customs raw'!E377</f>
        <v>0</v>
      </c>
      <c r="G377" s="76" t="s">
        <v>19</v>
      </c>
      <c r="H377" s="33" t="s">
        <v>190</v>
      </c>
      <c r="I377" s="76" t="e">
        <f>CONCATENATE(Table6[[#This Row],[HS6_COD]],Table6[[#This Row],[HS8]],Table6[[#This Row],[HS10]])</f>
        <v>#VALUE!</v>
      </c>
      <c r="J377" s="17" t="s">
        <v>553</v>
      </c>
      <c r="K377" s="17"/>
      <c r="L377" s="30">
        <f>'Customs raw'!F377</f>
        <v>0</v>
      </c>
      <c r="M377" s="33">
        <v>10</v>
      </c>
      <c r="N377" s="33">
        <v>12.5</v>
      </c>
      <c r="O377" s="33"/>
      <c r="P377" s="33"/>
      <c r="Q377" s="33">
        <v>10</v>
      </c>
      <c r="R377" s="50" t="e">
        <f>VLOOKUP(Table6[[#This Row],[HS Concatenate]],'Customs raw'!$A$11:$N$305,12,FALSE)</f>
        <v>#VALUE!</v>
      </c>
      <c r="S377" s="226">
        <f>'Customs raw'!L377</f>
        <v>0</v>
      </c>
      <c r="T377" s="214"/>
      <c r="U377" s="217">
        <f>'Customs raw'!M377</f>
        <v>0</v>
      </c>
      <c r="V377" s="214"/>
      <c r="W377" s="226" t="e">
        <f>Table6[[#This Row],[Quantity (kg)2]]/1000</f>
        <v>#VALUE!</v>
      </c>
    </row>
    <row r="378" spans="1:23" ht="14.25" x14ac:dyDescent="0.2">
      <c r="A378" s="212">
        <f>'Customs raw'!B378</f>
        <v>0</v>
      </c>
      <c r="B378" s="213">
        <f t="shared" si="7"/>
        <v>0</v>
      </c>
      <c r="C378" s="214" t="e">
        <f>VLOOKUP(B378,'HS Heading Index'!$A$7:$B$29,2,FALSE)</f>
        <v>#N/A</v>
      </c>
      <c r="D378" s="214" t="s">
        <v>241</v>
      </c>
      <c r="E378" s="212">
        <f>'Customs raw'!C378</f>
        <v>0</v>
      </c>
      <c r="F378" s="215">
        <f>'Customs raw'!E378</f>
        <v>0</v>
      </c>
      <c r="G378" s="76" t="s">
        <v>19</v>
      </c>
      <c r="H378" s="33" t="s">
        <v>190</v>
      </c>
      <c r="I378" s="76" t="e">
        <f>CONCATENATE(Table6[[#This Row],[HS6_COD]],Table6[[#This Row],[HS8]],Table6[[#This Row],[HS10]])</f>
        <v>#VALUE!</v>
      </c>
      <c r="J378" s="17" t="s">
        <v>553</v>
      </c>
      <c r="K378" s="17"/>
      <c r="L378" s="30">
        <f>'Customs raw'!F378</f>
        <v>0</v>
      </c>
      <c r="M378" s="33">
        <v>10</v>
      </c>
      <c r="N378" s="33">
        <v>12.5</v>
      </c>
      <c r="O378" s="33"/>
      <c r="P378" s="33"/>
      <c r="Q378" s="33">
        <v>10</v>
      </c>
      <c r="R378" s="50" t="e">
        <f>VLOOKUP(Table6[[#This Row],[HS Concatenate]],'Customs raw'!$A$11:$N$305,12,FALSE)</f>
        <v>#VALUE!</v>
      </c>
      <c r="S378" s="226">
        <f>'Customs raw'!L378</f>
        <v>0</v>
      </c>
      <c r="T378" s="214"/>
      <c r="U378" s="217">
        <f>'Customs raw'!M378</f>
        <v>0</v>
      </c>
      <c r="V378" s="214"/>
      <c r="W378" s="226" t="e">
        <f>Table6[[#This Row],[Quantity (kg)2]]/1000</f>
        <v>#VALUE!</v>
      </c>
    </row>
    <row r="379" spans="1:23" ht="14.25" x14ac:dyDescent="0.2">
      <c r="A379" s="212">
        <f>'Customs raw'!B379</f>
        <v>0</v>
      </c>
      <c r="B379" s="213">
        <f t="shared" si="7"/>
        <v>0</v>
      </c>
      <c r="C379" s="214" t="e">
        <f>VLOOKUP(B379,'HS Heading Index'!$A$7:$B$29,2,FALSE)</f>
        <v>#N/A</v>
      </c>
      <c r="D379" s="214" t="s">
        <v>241</v>
      </c>
      <c r="E379" s="212">
        <f>'Customs raw'!C379</f>
        <v>0</v>
      </c>
      <c r="F379" s="215">
        <f>'Customs raw'!E379</f>
        <v>0</v>
      </c>
      <c r="G379" s="76" t="s">
        <v>19</v>
      </c>
      <c r="H379" s="33" t="s">
        <v>190</v>
      </c>
      <c r="I379" s="76" t="e">
        <f>CONCATENATE(Table6[[#This Row],[HS6_COD]],Table6[[#This Row],[HS8]],Table6[[#This Row],[HS10]])</f>
        <v>#VALUE!</v>
      </c>
      <c r="J379" s="17" t="s">
        <v>553</v>
      </c>
      <c r="K379" s="17"/>
      <c r="L379" s="30">
        <f>'Customs raw'!F379</f>
        <v>0</v>
      </c>
      <c r="M379" s="33">
        <v>10</v>
      </c>
      <c r="N379" s="33">
        <v>12.5</v>
      </c>
      <c r="O379" s="33"/>
      <c r="P379" s="33"/>
      <c r="Q379" s="33">
        <v>10</v>
      </c>
      <c r="R379" s="50" t="e">
        <f>VLOOKUP(Table6[[#This Row],[HS Concatenate]],'Customs raw'!$A$11:$N$305,12,FALSE)</f>
        <v>#VALUE!</v>
      </c>
      <c r="S379" s="226">
        <f>'Customs raw'!L379</f>
        <v>0</v>
      </c>
      <c r="T379" s="214"/>
      <c r="U379" s="217">
        <f>'Customs raw'!M379</f>
        <v>0</v>
      </c>
      <c r="V379" s="214"/>
      <c r="W379" s="226" t="e">
        <f>Table6[[#This Row],[Quantity (kg)2]]/1000</f>
        <v>#VALUE!</v>
      </c>
    </row>
    <row r="380" spans="1:23" ht="14.25" x14ac:dyDescent="0.2">
      <c r="A380" s="212">
        <f>'Customs raw'!B380</f>
        <v>0</v>
      </c>
      <c r="B380" s="213">
        <f t="shared" si="7"/>
        <v>0</v>
      </c>
      <c r="C380" s="214" t="e">
        <f>VLOOKUP(B380,'HS Heading Index'!$A$7:$B$29,2,FALSE)</f>
        <v>#N/A</v>
      </c>
      <c r="D380" s="214" t="s">
        <v>241</v>
      </c>
      <c r="E380" s="212">
        <f>'Customs raw'!C380</f>
        <v>0</v>
      </c>
      <c r="F380" s="215">
        <f>'Customs raw'!E380</f>
        <v>0</v>
      </c>
      <c r="G380" s="76" t="s">
        <v>19</v>
      </c>
      <c r="H380" s="33" t="s">
        <v>190</v>
      </c>
      <c r="I380" s="76" t="e">
        <f>CONCATENATE(Table6[[#This Row],[HS6_COD]],Table6[[#This Row],[HS8]],Table6[[#This Row],[HS10]])</f>
        <v>#VALUE!</v>
      </c>
      <c r="J380" s="17" t="s">
        <v>553</v>
      </c>
      <c r="K380" s="17"/>
      <c r="L380" s="30">
        <f>'Customs raw'!F380</f>
        <v>0</v>
      </c>
      <c r="M380" s="33">
        <v>10</v>
      </c>
      <c r="N380" s="33">
        <v>12.5</v>
      </c>
      <c r="O380" s="33"/>
      <c r="P380" s="33"/>
      <c r="Q380" s="33">
        <v>10</v>
      </c>
      <c r="R380" s="50" t="e">
        <f>VLOOKUP(Table6[[#This Row],[HS Concatenate]],'Customs raw'!$A$11:$N$305,12,FALSE)</f>
        <v>#VALUE!</v>
      </c>
      <c r="S380" s="226">
        <f>'Customs raw'!L380</f>
        <v>0</v>
      </c>
      <c r="T380" s="214"/>
      <c r="U380" s="217">
        <f>'Customs raw'!M380</f>
        <v>0</v>
      </c>
      <c r="V380" s="214"/>
      <c r="W380" s="226" t="e">
        <f>Table6[[#This Row],[Quantity (kg)2]]/1000</f>
        <v>#VALUE!</v>
      </c>
    </row>
    <row r="381" spans="1:23" ht="14.25" x14ac:dyDescent="0.2">
      <c r="A381" s="212">
        <f>'Customs raw'!B381</f>
        <v>0</v>
      </c>
      <c r="B381" s="213">
        <f t="shared" si="7"/>
        <v>0</v>
      </c>
      <c r="C381" s="214" t="e">
        <f>VLOOKUP(B381,'HS Heading Index'!$A$7:$B$29,2,FALSE)</f>
        <v>#N/A</v>
      </c>
      <c r="D381" s="214" t="s">
        <v>241</v>
      </c>
      <c r="E381" s="212">
        <f>'Customs raw'!C381</f>
        <v>0</v>
      </c>
      <c r="F381" s="215">
        <f>'Customs raw'!E381</f>
        <v>0</v>
      </c>
      <c r="G381" s="76" t="s">
        <v>19</v>
      </c>
      <c r="H381" s="33" t="s">
        <v>190</v>
      </c>
      <c r="I381" s="76" t="e">
        <f>CONCATENATE(Table6[[#This Row],[HS6_COD]],Table6[[#This Row],[HS8]],Table6[[#This Row],[HS10]])</f>
        <v>#VALUE!</v>
      </c>
      <c r="J381" s="17" t="s">
        <v>553</v>
      </c>
      <c r="K381" s="17"/>
      <c r="L381" s="30">
        <f>'Customs raw'!F381</f>
        <v>0</v>
      </c>
      <c r="M381" s="33">
        <v>10</v>
      </c>
      <c r="N381" s="33">
        <v>12.5</v>
      </c>
      <c r="O381" s="33"/>
      <c r="P381" s="33"/>
      <c r="Q381" s="33">
        <v>10</v>
      </c>
      <c r="R381" s="50" t="e">
        <f>VLOOKUP(Table6[[#This Row],[HS Concatenate]],'Customs raw'!$A$11:$N$305,12,FALSE)</f>
        <v>#VALUE!</v>
      </c>
      <c r="S381" s="226">
        <f>'Customs raw'!L381</f>
        <v>0</v>
      </c>
      <c r="T381" s="214"/>
      <c r="U381" s="217">
        <f>'Customs raw'!M381</f>
        <v>0</v>
      </c>
      <c r="V381" s="214"/>
      <c r="W381" s="226" t="e">
        <f>Table6[[#This Row],[Quantity (kg)2]]/1000</f>
        <v>#VALUE!</v>
      </c>
    </row>
    <row r="382" spans="1:23" ht="14.25" x14ac:dyDescent="0.2">
      <c r="A382" s="212">
        <f>'Customs raw'!B382</f>
        <v>0</v>
      </c>
      <c r="B382" s="213">
        <f t="shared" si="7"/>
        <v>0</v>
      </c>
      <c r="C382" s="214" t="e">
        <f>VLOOKUP(B382,'HS Heading Index'!$A$7:$B$29,2,FALSE)</f>
        <v>#N/A</v>
      </c>
      <c r="D382" s="214" t="s">
        <v>241</v>
      </c>
      <c r="E382" s="212">
        <f>'Customs raw'!C382</f>
        <v>0</v>
      </c>
      <c r="F382" s="215">
        <f>'Customs raw'!E382</f>
        <v>0</v>
      </c>
      <c r="G382" s="76" t="s">
        <v>19</v>
      </c>
      <c r="H382" s="33" t="s">
        <v>190</v>
      </c>
      <c r="I382" s="76" t="e">
        <f>CONCATENATE(Table6[[#This Row],[HS6_COD]],Table6[[#This Row],[HS8]],Table6[[#This Row],[HS10]])</f>
        <v>#VALUE!</v>
      </c>
      <c r="J382" s="17" t="s">
        <v>553</v>
      </c>
      <c r="K382" s="17"/>
      <c r="L382" s="30">
        <f>'Customs raw'!F382</f>
        <v>0</v>
      </c>
      <c r="M382" s="33">
        <v>10</v>
      </c>
      <c r="N382" s="33">
        <v>12.5</v>
      </c>
      <c r="O382" s="33"/>
      <c r="P382" s="33"/>
      <c r="Q382" s="33">
        <v>10</v>
      </c>
      <c r="R382" s="50" t="e">
        <f>VLOOKUP(Table6[[#This Row],[HS Concatenate]],'Customs raw'!$A$11:$N$305,12,FALSE)</f>
        <v>#VALUE!</v>
      </c>
      <c r="S382" s="226">
        <f>'Customs raw'!L382</f>
        <v>0</v>
      </c>
      <c r="T382" s="214"/>
      <c r="U382" s="217">
        <f>'Customs raw'!M382</f>
        <v>0</v>
      </c>
      <c r="V382" s="214"/>
      <c r="W382" s="226" t="e">
        <f>Table6[[#This Row],[Quantity (kg)2]]/1000</f>
        <v>#VALUE!</v>
      </c>
    </row>
    <row r="383" spans="1:23" ht="14.25" x14ac:dyDescent="0.2">
      <c r="A383" s="212">
        <f>'Customs raw'!B383</f>
        <v>0</v>
      </c>
      <c r="B383" s="213">
        <f t="shared" si="7"/>
        <v>0</v>
      </c>
      <c r="C383" s="214" t="e">
        <f>VLOOKUP(B383,'HS Heading Index'!$A$7:$B$29,2,FALSE)</f>
        <v>#N/A</v>
      </c>
      <c r="D383" s="214" t="s">
        <v>241</v>
      </c>
      <c r="E383" s="212">
        <f>'Customs raw'!C383</f>
        <v>0</v>
      </c>
      <c r="F383" s="215">
        <f>'Customs raw'!E383</f>
        <v>0</v>
      </c>
      <c r="G383" s="76" t="s">
        <v>19</v>
      </c>
      <c r="H383" s="33" t="s">
        <v>190</v>
      </c>
      <c r="I383" s="76" t="e">
        <f>CONCATENATE(Table6[[#This Row],[HS6_COD]],Table6[[#This Row],[HS8]],Table6[[#This Row],[HS10]])</f>
        <v>#VALUE!</v>
      </c>
      <c r="J383" s="17" t="s">
        <v>553</v>
      </c>
      <c r="K383" s="17"/>
      <c r="L383" s="30">
        <f>'Customs raw'!F383</f>
        <v>0</v>
      </c>
      <c r="M383" s="33">
        <v>10</v>
      </c>
      <c r="N383" s="33">
        <v>12.5</v>
      </c>
      <c r="O383" s="33"/>
      <c r="P383" s="33"/>
      <c r="Q383" s="33">
        <v>10</v>
      </c>
      <c r="R383" s="50" t="e">
        <f>VLOOKUP(Table6[[#This Row],[HS Concatenate]],'Customs raw'!$A$11:$N$305,12,FALSE)</f>
        <v>#VALUE!</v>
      </c>
      <c r="S383" s="226">
        <f>'Customs raw'!L383</f>
        <v>0</v>
      </c>
      <c r="T383" s="214"/>
      <c r="U383" s="217">
        <f>'Customs raw'!M383</f>
        <v>0</v>
      </c>
      <c r="V383" s="214"/>
      <c r="W383" s="226" t="e">
        <f>Table6[[#This Row],[Quantity (kg)2]]/1000</f>
        <v>#VALUE!</v>
      </c>
    </row>
    <row r="384" spans="1:23" ht="14.25" x14ac:dyDescent="0.2">
      <c r="A384" s="212">
        <f>'Customs raw'!B384</f>
        <v>0</v>
      </c>
      <c r="B384" s="213">
        <f t="shared" si="7"/>
        <v>0</v>
      </c>
      <c r="C384" s="214" t="e">
        <f>VLOOKUP(B384,'HS Heading Index'!$A$7:$B$29,2,FALSE)</f>
        <v>#N/A</v>
      </c>
      <c r="D384" s="214" t="s">
        <v>241</v>
      </c>
      <c r="E384" s="212">
        <f>'Customs raw'!C384</f>
        <v>0</v>
      </c>
      <c r="F384" s="215">
        <f>'Customs raw'!E384</f>
        <v>0</v>
      </c>
      <c r="G384" s="76" t="s">
        <v>19</v>
      </c>
      <c r="H384" s="33" t="s">
        <v>190</v>
      </c>
      <c r="I384" s="76" t="e">
        <f>CONCATENATE(Table6[[#This Row],[HS6_COD]],Table6[[#This Row],[HS8]],Table6[[#This Row],[HS10]])</f>
        <v>#VALUE!</v>
      </c>
      <c r="J384" s="17" t="s">
        <v>553</v>
      </c>
      <c r="K384" s="17"/>
      <c r="L384" s="30">
        <f>'Customs raw'!F384</f>
        <v>0</v>
      </c>
      <c r="M384" s="33">
        <v>10</v>
      </c>
      <c r="N384" s="33">
        <v>12.5</v>
      </c>
      <c r="O384" s="33"/>
      <c r="P384" s="33"/>
      <c r="Q384" s="33">
        <v>10</v>
      </c>
      <c r="R384" s="50" t="e">
        <f>VLOOKUP(Table6[[#This Row],[HS Concatenate]],'Customs raw'!$A$11:$N$305,12,FALSE)</f>
        <v>#VALUE!</v>
      </c>
      <c r="S384" s="226">
        <f>'Customs raw'!L384</f>
        <v>0</v>
      </c>
      <c r="T384" s="214"/>
      <c r="U384" s="217">
        <f>'Customs raw'!M384</f>
        <v>0</v>
      </c>
      <c r="V384" s="214"/>
      <c r="W384" s="226" t="e">
        <f>Table6[[#This Row],[Quantity (kg)2]]/1000</f>
        <v>#VALUE!</v>
      </c>
    </row>
    <row r="385" spans="1:23" ht="14.25" x14ac:dyDescent="0.2">
      <c r="A385" s="212">
        <f>'Customs raw'!B385</f>
        <v>0</v>
      </c>
      <c r="B385" s="213">
        <f t="shared" si="7"/>
        <v>0</v>
      </c>
      <c r="C385" s="214" t="e">
        <f>VLOOKUP(B385,'HS Heading Index'!$A$7:$B$29,2,FALSE)</f>
        <v>#N/A</v>
      </c>
      <c r="D385" s="214" t="s">
        <v>241</v>
      </c>
      <c r="E385" s="212">
        <f>'Customs raw'!C385</f>
        <v>0</v>
      </c>
      <c r="F385" s="215">
        <f>'Customs raw'!E385</f>
        <v>0</v>
      </c>
      <c r="G385" s="76" t="s">
        <v>19</v>
      </c>
      <c r="H385" s="33" t="s">
        <v>190</v>
      </c>
      <c r="I385" s="76" t="e">
        <f>CONCATENATE(Table6[[#This Row],[HS6_COD]],Table6[[#This Row],[HS8]],Table6[[#This Row],[HS10]])</f>
        <v>#VALUE!</v>
      </c>
      <c r="J385" s="17" t="s">
        <v>553</v>
      </c>
      <c r="K385" s="17"/>
      <c r="L385" s="30">
        <f>'Customs raw'!F385</f>
        <v>0</v>
      </c>
      <c r="M385" s="33">
        <v>10</v>
      </c>
      <c r="N385" s="33">
        <v>12.5</v>
      </c>
      <c r="O385" s="33"/>
      <c r="P385" s="33"/>
      <c r="Q385" s="33">
        <v>10</v>
      </c>
      <c r="R385" s="50" t="e">
        <f>VLOOKUP(Table6[[#This Row],[HS Concatenate]],'Customs raw'!$A$11:$N$305,12,FALSE)</f>
        <v>#VALUE!</v>
      </c>
      <c r="S385" s="226">
        <f>'Customs raw'!L385</f>
        <v>0</v>
      </c>
      <c r="T385" s="214"/>
      <c r="U385" s="217">
        <f>'Customs raw'!M385</f>
        <v>0</v>
      </c>
      <c r="V385" s="214"/>
      <c r="W385" s="226" t="e">
        <f>Table6[[#This Row],[Quantity (kg)2]]/1000</f>
        <v>#VALUE!</v>
      </c>
    </row>
    <row r="386" spans="1:23" ht="14.25" x14ac:dyDescent="0.2">
      <c r="A386" s="212">
        <f>'Customs raw'!B386</f>
        <v>0</v>
      </c>
      <c r="B386" s="213">
        <f t="shared" si="7"/>
        <v>0</v>
      </c>
      <c r="C386" s="214" t="e">
        <f>VLOOKUP(B386,'HS Heading Index'!$A$7:$B$29,2,FALSE)</f>
        <v>#N/A</v>
      </c>
      <c r="D386" s="214" t="s">
        <v>241</v>
      </c>
      <c r="E386" s="212">
        <f>'Customs raw'!C386</f>
        <v>0</v>
      </c>
      <c r="F386" s="215">
        <f>'Customs raw'!E386</f>
        <v>0</v>
      </c>
      <c r="G386" s="76" t="s">
        <v>19</v>
      </c>
      <c r="H386" s="33" t="s">
        <v>190</v>
      </c>
      <c r="I386" s="76" t="e">
        <f>CONCATENATE(Table6[[#This Row],[HS6_COD]],Table6[[#This Row],[HS8]],Table6[[#This Row],[HS10]])</f>
        <v>#VALUE!</v>
      </c>
      <c r="J386" s="17" t="s">
        <v>553</v>
      </c>
      <c r="K386" s="17"/>
      <c r="L386" s="30">
        <f>'Customs raw'!F386</f>
        <v>0</v>
      </c>
      <c r="M386" s="33">
        <v>10</v>
      </c>
      <c r="N386" s="33">
        <v>12.5</v>
      </c>
      <c r="O386" s="33"/>
      <c r="P386" s="33"/>
      <c r="Q386" s="33">
        <v>10</v>
      </c>
      <c r="R386" s="50" t="e">
        <f>VLOOKUP(Table6[[#This Row],[HS Concatenate]],'Customs raw'!$A$11:$N$305,12,FALSE)</f>
        <v>#VALUE!</v>
      </c>
      <c r="S386" s="226">
        <f>'Customs raw'!L386</f>
        <v>0</v>
      </c>
      <c r="T386" s="214"/>
      <c r="U386" s="217">
        <f>'Customs raw'!M386</f>
        <v>0</v>
      </c>
      <c r="V386" s="214"/>
      <c r="W386" s="226" t="e">
        <f>Table6[[#This Row],[Quantity (kg)2]]/1000</f>
        <v>#VALUE!</v>
      </c>
    </row>
    <row r="387" spans="1:23" ht="14.25" x14ac:dyDescent="0.2">
      <c r="A387" s="212">
        <f>'Customs raw'!B387</f>
        <v>0</v>
      </c>
      <c r="B387" s="213">
        <f t="shared" si="7"/>
        <v>0</v>
      </c>
      <c r="C387" s="214" t="e">
        <f>VLOOKUP(B387,'HS Heading Index'!$A$7:$B$29,2,FALSE)</f>
        <v>#N/A</v>
      </c>
      <c r="D387" s="214" t="s">
        <v>241</v>
      </c>
      <c r="E387" s="212">
        <f>'Customs raw'!C387</f>
        <v>0</v>
      </c>
      <c r="F387" s="215">
        <f>'Customs raw'!E387</f>
        <v>0</v>
      </c>
      <c r="G387" s="76" t="s">
        <v>19</v>
      </c>
      <c r="H387" s="33" t="s">
        <v>190</v>
      </c>
      <c r="I387" s="76" t="e">
        <f>CONCATENATE(Table6[[#This Row],[HS6_COD]],Table6[[#This Row],[HS8]],Table6[[#This Row],[HS10]])</f>
        <v>#VALUE!</v>
      </c>
      <c r="J387" s="17" t="s">
        <v>553</v>
      </c>
      <c r="K387" s="17"/>
      <c r="L387" s="30">
        <f>'Customs raw'!F387</f>
        <v>0</v>
      </c>
      <c r="M387" s="33">
        <v>10</v>
      </c>
      <c r="N387" s="33">
        <v>12.5</v>
      </c>
      <c r="O387" s="33"/>
      <c r="P387" s="33"/>
      <c r="Q387" s="33">
        <v>10</v>
      </c>
      <c r="R387" s="50" t="e">
        <f>VLOOKUP(Table6[[#This Row],[HS Concatenate]],'Customs raw'!$A$11:$N$305,12,FALSE)</f>
        <v>#VALUE!</v>
      </c>
      <c r="S387" s="226">
        <f>'Customs raw'!L387</f>
        <v>0</v>
      </c>
      <c r="T387" s="214"/>
      <c r="U387" s="217">
        <f>'Customs raw'!M387</f>
        <v>0</v>
      </c>
      <c r="V387" s="214"/>
      <c r="W387" s="226" t="e">
        <f>Table6[[#This Row],[Quantity (kg)2]]/1000</f>
        <v>#VALUE!</v>
      </c>
    </row>
    <row r="388" spans="1:23" ht="14.25" x14ac:dyDescent="0.2">
      <c r="A388" s="212">
        <f>'Customs raw'!B388</f>
        <v>0</v>
      </c>
      <c r="B388" s="213">
        <f t="shared" ref="B388:B451" si="8">ROUNDDOWN(A388/10000,2)</f>
        <v>0</v>
      </c>
      <c r="C388" s="214" t="e">
        <f>VLOOKUP(B388,'HS Heading Index'!$A$7:$B$29,2,FALSE)</f>
        <v>#N/A</v>
      </c>
      <c r="D388" s="214" t="s">
        <v>241</v>
      </c>
      <c r="E388" s="212">
        <f>'Customs raw'!C388</f>
        <v>0</v>
      </c>
      <c r="F388" s="215">
        <f>'Customs raw'!E388</f>
        <v>0</v>
      </c>
      <c r="G388" s="76" t="s">
        <v>19</v>
      </c>
      <c r="H388" s="33" t="s">
        <v>190</v>
      </c>
      <c r="I388" s="76" t="e">
        <f>CONCATENATE(Table6[[#This Row],[HS6_COD]],Table6[[#This Row],[HS8]],Table6[[#This Row],[HS10]])</f>
        <v>#VALUE!</v>
      </c>
      <c r="J388" s="17" t="s">
        <v>553</v>
      </c>
      <c r="K388" s="17"/>
      <c r="L388" s="30">
        <f>'Customs raw'!F388</f>
        <v>0</v>
      </c>
      <c r="M388" s="33">
        <v>10</v>
      </c>
      <c r="N388" s="33">
        <v>12.5</v>
      </c>
      <c r="O388" s="33"/>
      <c r="P388" s="33"/>
      <c r="Q388" s="33">
        <v>10</v>
      </c>
      <c r="R388" s="50" t="e">
        <f>VLOOKUP(Table6[[#This Row],[HS Concatenate]],'Customs raw'!$A$11:$N$305,12,FALSE)</f>
        <v>#VALUE!</v>
      </c>
      <c r="S388" s="226">
        <f>'Customs raw'!L388</f>
        <v>0</v>
      </c>
      <c r="T388" s="214"/>
      <c r="U388" s="217">
        <f>'Customs raw'!M388</f>
        <v>0</v>
      </c>
      <c r="V388" s="214"/>
      <c r="W388" s="226" t="e">
        <f>Table6[[#This Row],[Quantity (kg)2]]/1000</f>
        <v>#VALUE!</v>
      </c>
    </row>
    <row r="389" spans="1:23" ht="14.25" x14ac:dyDescent="0.2">
      <c r="A389" s="212">
        <f>'Customs raw'!B389</f>
        <v>0</v>
      </c>
      <c r="B389" s="213">
        <f t="shared" si="8"/>
        <v>0</v>
      </c>
      <c r="C389" s="214" t="e">
        <f>VLOOKUP(B389,'HS Heading Index'!$A$7:$B$29,2,FALSE)</f>
        <v>#N/A</v>
      </c>
      <c r="D389" s="214" t="s">
        <v>241</v>
      </c>
      <c r="E389" s="212">
        <f>'Customs raw'!C389</f>
        <v>0</v>
      </c>
      <c r="F389" s="215">
        <f>'Customs raw'!E389</f>
        <v>0</v>
      </c>
      <c r="G389" s="76" t="s">
        <v>19</v>
      </c>
      <c r="H389" s="33" t="s">
        <v>190</v>
      </c>
      <c r="I389" s="76" t="e">
        <f>CONCATENATE(Table6[[#This Row],[HS6_COD]],Table6[[#This Row],[HS8]],Table6[[#This Row],[HS10]])</f>
        <v>#VALUE!</v>
      </c>
      <c r="J389" s="17" t="s">
        <v>553</v>
      </c>
      <c r="K389" s="17"/>
      <c r="L389" s="30">
        <f>'Customs raw'!F389</f>
        <v>0</v>
      </c>
      <c r="M389" s="33">
        <v>10</v>
      </c>
      <c r="N389" s="33">
        <v>12.5</v>
      </c>
      <c r="O389" s="33"/>
      <c r="P389" s="33"/>
      <c r="Q389" s="33">
        <v>10</v>
      </c>
      <c r="R389" s="50" t="e">
        <f>VLOOKUP(Table6[[#This Row],[HS Concatenate]],'Customs raw'!$A$11:$N$305,12,FALSE)</f>
        <v>#VALUE!</v>
      </c>
      <c r="S389" s="226">
        <f>'Customs raw'!L389</f>
        <v>0</v>
      </c>
      <c r="T389" s="214"/>
      <c r="U389" s="217">
        <f>'Customs raw'!M389</f>
        <v>0</v>
      </c>
      <c r="V389" s="214"/>
      <c r="W389" s="226" t="e">
        <f>Table6[[#This Row],[Quantity (kg)2]]/1000</f>
        <v>#VALUE!</v>
      </c>
    </row>
    <row r="390" spans="1:23" ht="14.25" x14ac:dyDescent="0.2">
      <c r="A390" s="212">
        <f>'Customs raw'!B390</f>
        <v>0</v>
      </c>
      <c r="B390" s="213">
        <f t="shared" si="8"/>
        <v>0</v>
      </c>
      <c r="C390" s="214" t="e">
        <f>VLOOKUP(B390,'HS Heading Index'!$A$7:$B$29,2,FALSE)</f>
        <v>#N/A</v>
      </c>
      <c r="D390" s="214" t="s">
        <v>241</v>
      </c>
      <c r="E390" s="212">
        <f>'Customs raw'!C390</f>
        <v>0</v>
      </c>
      <c r="F390" s="215">
        <f>'Customs raw'!E390</f>
        <v>0</v>
      </c>
      <c r="G390" s="76" t="s">
        <v>19</v>
      </c>
      <c r="H390" s="33" t="s">
        <v>190</v>
      </c>
      <c r="I390" s="76" t="e">
        <f>CONCATENATE(Table6[[#This Row],[HS6_COD]],Table6[[#This Row],[HS8]],Table6[[#This Row],[HS10]])</f>
        <v>#VALUE!</v>
      </c>
      <c r="J390" s="17" t="s">
        <v>553</v>
      </c>
      <c r="K390" s="17"/>
      <c r="L390" s="30">
        <f>'Customs raw'!F390</f>
        <v>0</v>
      </c>
      <c r="M390" s="33">
        <v>10</v>
      </c>
      <c r="N390" s="33">
        <v>12.5</v>
      </c>
      <c r="O390" s="33"/>
      <c r="P390" s="33"/>
      <c r="Q390" s="33">
        <v>10</v>
      </c>
      <c r="R390" s="50" t="e">
        <f>VLOOKUP(Table6[[#This Row],[HS Concatenate]],'Customs raw'!$A$11:$N$305,12,FALSE)</f>
        <v>#VALUE!</v>
      </c>
      <c r="S390" s="226">
        <f>'Customs raw'!L390</f>
        <v>0</v>
      </c>
      <c r="T390" s="214"/>
      <c r="U390" s="217">
        <f>'Customs raw'!M390</f>
        <v>0</v>
      </c>
      <c r="V390" s="214"/>
      <c r="W390" s="226" t="e">
        <f>Table6[[#This Row],[Quantity (kg)2]]/1000</f>
        <v>#VALUE!</v>
      </c>
    </row>
    <row r="391" spans="1:23" ht="14.25" x14ac:dyDescent="0.2">
      <c r="A391" s="212">
        <f>'Customs raw'!B391</f>
        <v>0</v>
      </c>
      <c r="B391" s="213">
        <f t="shared" si="8"/>
        <v>0</v>
      </c>
      <c r="C391" s="214" t="e">
        <f>VLOOKUP(B391,'HS Heading Index'!$A$7:$B$29,2,FALSE)</f>
        <v>#N/A</v>
      </c>
      <c r="D391" s="214" t="s">
        <v>241</v>
      </c>
      <c r="E391" s="212">
        <f>'Customs raw'!C391</f>
        <v>0</v>
      </c>
      <c r="F391" s="215">
        <f>'Customs raw'!E391</f>
        <v>0</v>
      </c>
      <c r="G391" s="76" t="s">
        <v>19</v>
      </c>
      <c r="H391" s="33" t="s">
        <v>190</v>
      </c>
      <c r="I391" s="76" t="e">
        <f>CONCATENATE(Table6[[#This Row],[HS6_COD]],Table6[[#This Row],[HS8]],Table6[[#This Row],[HS10]])</f>
        <v>#VALUE!</v>
      </c>
      <c r="J391" s="17" t="s">
        <v>553</v>
      </c>
      <c r="K391" s="17"/>
      <c r="L391" s="30">
        <f>'Customs raw'!F391</f>
        <v>0</v>
      </c>
      <c r="M391" s="33">
        <v>10</v>
      </c>
      <c r="N391" s="33">
        <v>12.5</v>
      </c>
      <c r="O391" s="33"/>
      <c r="P391" s="33"/>
      <c r="Q391" s="33">
        <v>10</v>
      </c>
      <c r="R391" s="50" t="e">
        <f>VLOOKUP(Table6[[#This Row],[HS Concatenate]],'Customs raw'!$A$11:$N$305,12,FALSE)</f>
        <v>#VALUE!</v>
      </c>
      <c r="S391" s="226">
        <f>'Customs raw'!L391</f>
        <v>0</v>
      </c>
      <c r="T391" s="214"/>
      <c r="U391" s="217">
        <f>'Customs raw'!M391</f>
        <v>0</v>
      </c>
      <c r="V391" s="214"/>
      <c r="W391" s="226" t="e">
        <f>Table6[[#This Row],[Quantity (kg)2]]/1000</f>
        <v>#VALUE!</v>
      </c>
    </row>
    <row r="392" spans="1:23" ht="14.25" x14ac:dyDescent="0.2">
      <c r="A392" s="212">
        <f>'Customs raw'!B392</f>
        <v>0</v>
      </c>
      <c r="B392" s="213">
        <f t="shared" si="8"/>
        <v>0</v>
      </c>
      <c r="C392" s="214" t="e">
        <f>VLOOKUP(B392,'HS Heading Index'!$A$7:$B$29,2,FALSE)</f>
        <v>#N/A</v>
      </c>
      <c r="D392" s="214" t="s">
        <v>241</v>
      </c>
      <c r="E392" s="212">
        <f>'Customs raw'!C392</f>
        <v>0</v>
      </c>
      <c r="F392" s="215">
        <f>'Customs raw'!E392</f>
        <v>0</v>
      </c>
      <c r="G392" s="76" t="s">
        <v>19</v>
      </c>
      <c r="H392" s="33" t="s">
        <v>190</v>
      </c>
      <c r="I392" s="76" t="e">
        <f>CONCATENATE(Table6[[#This Row],[HS6_COD]],Table6[[#This Row],[HS8]],Table6[[#This Row],[HS10]])</f>
        <v>#VALUE!</v>
      </c>
      <c r="J392" s="17" t="s">
        <v>553</v>
      </c>
      <c r="K392" s="17"/>
      <c r="L392" s="30">
        <f>'Customs raw'!F392</f>
        <v>0</v>
      </c>
      <c r="M392" s="33">
        <v>10</v>
      </c>
      <c r="N392" s="33">
        <v>12.5</v>
      </c>
      <c r="O392" s="33"/>
      <c r="P392" s="33"/>
      <c r="Q392" s="33">
        <v>10</v>
      </c>
      <c r="R392" s="50" t="e">
        <f>VLOOKUP(Table6[[#This Row],[HS Concatenate]],'Customs raw'!$A$11:$N$305,12,FALSE)</f>
        <v>#VALUE!</v>
      </c>
      <c r="S392" s="226">
        <f>'Customs raw'!L392</f>
        <v>0</v>
      </c>
      <c r="T392" s="214"/>
      <c r="U392" s="217">
        <f>'Customs raw'!M392</f>
        <v>0</v>
      </c>
      <c r="V392" s="214"/>
      <c r="W392" s="226" t="e">
        <f>Table6[[#This Row],[Quantity (kg)2]]/1000</f>
        <v>#VALUE!</v>
      </c>
    </row>
    <row r="393" spans="1:23" ht="14.25" x14ac:dyDescent="0.2">
      <c r="A393" s="212">
        <f>'Customs raw'!B393</f>
        <v>0</v>
      </c>
      <c r="B393" s="213">
        <f t="shared" si="8"/>
        <v>0</v>
      </c>
      <c r="C393" s="214" t="e">
        <f>VLOOKUP(B393,'HS Heading Index'!$A$7:$B$29,2,FALSE)</f>
        <v>#N/A</v>
      </c>
      <c r="D393" s="214" t="s">
        <v>241</v>
      </c>
      <c r="E393" s="212">
        <f>'Customs raw'!C393</f>
        <v>0</v>
      </c>
      <c r="F393" s="215">
        <f>'Customs raw'!E393</f>
        <v>0</v>
      </c>
      <c r="G393" s="76" t="s">
        <v>19</v>
      </c>
      <c r="H393" s="33" t="s">
        <v>190</v>
      </c>
      <c r="I393" s="76" t="e">
        <f>CONCATENATE(Table6[[#This Row],[HS6_COD]],Table6[[#This Row],[HS8]],Table6[[#This Row],[HS10]])</f>
        <v>#VALUE!</v>
      </c>
      <c r="J393" s="17" t="s">
        <v>553</v>
      </c>
      <c r="K393" s="17"/>
      <c r="L393" s="30">
        <f>'Customs raw'!F393</f>
        <v>0</v>
      </c>
      <c r="M393" s="33">
        <v>10</v>
      </c>
      <c r="N393" s="33">
        <v>12.5</v>
      </c>
      <c r="O393" s="33"/>
      <c r="P393" s="33"/>
      <c r="Q393" s="33">
        <v>10</v>
      </c>
      <c r="R393" s="50" t="e">
        <f>VLOOKUP(Table6[[#This Row],[HS Concatenate]],'Customs raw'!$A$11:$N$305,12,FALSE)</f>
        <v>#VALUE!</v>
      </c>
      <c r="S393" s="226">
        <f>'Customs raw'!L393</f>
        <v>0</v>
      </c>
      <c r="T393" s="214"/>
      <c r="U393" s="217">
        <f>'Customs raw'!M393</f>
        <v>0</v>
      </c>
      <c r="V393" s="214"/>
      <c r="W393" s="226" t="e">
        <f>Table6[[#This Row],[Quantity (kg)2]]/1000</f>
        <v>#VALUE!</v>
      </c>
    </row>
    <row r="394" spans="1:23" ht="14.25" x14ac:dyDescent="0.2">
      <c r="A394" s="212">
        <f>'Customs raw'!B394</f>
        <v>0</v>
      </c>
      <c r="B394" s="213">
        <f t="shared" si="8"/>
        <v>0</v>
      </c>
      <c r="C394" s="214" t="e">
        <f>VLOOKUP(B394,'HS Heading Index'!$A$7:$B$29,2,FALSE)</f>
        <v>#N/A</v>
      </c>
      <c r="D394" s="214" t="s">
        <v>241</v>
      </c>
      <c r="E394" s="212">
        <f>'Customs raw'!C394</f>
        <v>0</v>
      </c>
      <c r="F394" s="215">
        <f>'Customs raw'!E394</f>
        <v>0</v>
      </c>
      <c r="G394" s="76" t="s">
        <v>19</v>
      </c>
      <c r="H394" s="33" t="s">
        <v>190</v>
      </c>
      <c r="I394" s="76" t="e">
        <f>CONCATENATE(Table6[[#This Row],[HS6_COD]],Table6[[#This Row],[HS8]],Table6[[#This Row],[HS10]])</f>
        <v>#VALUE!</v>
      </c>
      <c r="J394" s="17" t="s">
        <v>553</v>
      </c>
      <c r="K394" s="17"/>
      <c r="L394" s="30">
        <f>'Customs raw'!F394</f>
        <v>0</v>
      </c>
      <c r="M394" s="33">
        <v>10</v>
      </c>
      <c r="N394" s="33">
        <v>12.5</v>
      </c>
      <c r="O394" s="33"/>
      <c r="P394" s="33"/>
      <c r="Q394" s="33">
        <v>10</v>
      </c>
      <c r="R394" s="50" t="e">
        <f>VLOOKUP(Table6[[#This Row],[HS Concatenate]],'Customs raw'!$A$11:$N$305,12,FALSE)</f>
        <v>#VALUE!</v>
      </c>
      <c r="S394" s="226">
        <f>'Customs raw'!L394</f>
        <v>0</v>
      </c>
      <c r="T394" s="214"/>
      <c r="U394" s="217">
        <f>'Customs raw'!M394</f>
        <v>0</v>
      </c>
      <c r="V394" s="214"/>
      <c r="W394" s="226" t="e">
        <f>Table6[[#This Row],[Quantity (kg)2]]/1000</f>
        <v>#VALUE!</v>
      </c>
    </row>
    <row r="395" spans="1:23" ht="14.25" x14ac:dyDescent="0.2">
      <c r="A395" s="212">
        <f>'Customs raw'!B395</f>
        <v>0</v>
      </c>
      <c r="B395" s="213">
        <f t="shared" si="8"/>
        <v>0</v>
      </c>
      <c r="C395" s="214" t="e">
        <f>VLOOKUP(B395,'HS Heading Index'!$A$7:$B$29,2,FALSE)</f>
        <v>#N/A</v>
      </c>
      <c r="D395" s="214" t="s">
        <v>241</v>
      </c>
      <c r="E395" s="212">
        <f>'Customs raw'!C395</f>
        <v>0</v>
      </c>
      <c r="F395" s="215">
        <f>'Customs raw'!E395</f>
        <v>0</v>
      </c>
      <c r="G395" s="76" t="s">
        <v>19</v>
      </c>
      <c r="H395" s="33" t="s">
        <v>190</v>
      </c>
      <c r="I395" s="76" t="e">
        <f>CONCATENATE(Table6[[#This Row],[HS6_COD]],Table6[[#This Row],[HS8]],Table6[[#This Row],[HS10]])</f>
        <v>#VALUE!</v>
      </c>
      <c r="J395" s="17" t="s">
        <v>553</v>
      </c>
      <c r="K395" s="17"/>
      <c r="L395" s="30">
        <f>'Customs raw'!F395</f>
        <v>0</v>
      </c>
      <c r="M395" s="33">
        <v>10</v>
      </c>
      <c r="N395" s="33">
        <v>12.5</v>
      </c>
      <c r="O395" s="33"/>
      <c r="P395" s="33"/>
      <c r="Q395" s="33">
        <v>10</v>
      </c>
      <c r="R395" s="50" t="e">
        <f>VLOOKUP(Table6[[#This Row],[HS Concatenate]],'Customs raw'!$A$11:$N$305,12,FALSE)</f>
        <v>#VALUE!</v>
      </c>
      <c r="S395" s="226">
        <f>'Customs raw'!L395</f>
        <v>0</v>
      </c>
      <c r="T395" s="214"/>
      <c r="U395" s="217">
        <f>'Customs raw'!M395</f>
        <v>0</v>
      </c>
      <c r="V395" s="214"/>
      <c r="W395" s="226" t="e">
        <f>Table6[[#This Row],[Quantity (kg)2]]/1000</f>
        <v>#VALUE!</v>
      </c>
    </row>
    <row r="396" spans="1:23" ht="14.25" x14ac:dyDescent="0.2">
      <c r="A396" s="212">
        <f>'Customs raw'!B396</f>
        <v>0</v>
      </c>
      <c r="B396" s="213">
        <f t="shared" si="8"/>
        <v>0</v>
      </c>
      <c r="C396" s="214" t="e">
        <f>VLOOKUP(B396,'HS Heading Index'!$A$7:$B$29,2,FALSE)</f>
        <v>#N/A</v>
      </c>
      <c r="D396" s="214" t="s">
        <v>241</v>
      </c>
      <c r="E396" s="212">
        <f>'Customs raw'!C396</f>
        <v>0</v>
      </c>
      <c r="F396" s="215">
        <f>'Customs raw'!E396</f>
        <v>0</v>
      </c>
      <c r="G396" s="76" t="s">
        <v>19</v>
      </c>
      <c r="H396" s="33" t="s">
        <v>190</v>
      </c>
      <c r="I396" s="76" t="e">
        <f>CONCATENATE(Table6[[#This Row],[HS6_COD]],Table6[[#This Row],[HS8]],Table6[[#This Row],[HS10]])</f>
        <v>#VALUE!</v>
      </c>
      <c r="J396" s="17" t="s">
        <v>553</v>
      </c>
      <c r="K396" s="17"/>
      <c r="L396" s="30">
        <f>'Customs raw'!F396</f>
        <v>0</v>
      </c>
      <c r="M396" s="33">
        <v>10</v>
      </c>
      <c r="N396" s="33">
        <v>12.5</v>
      </c>
      <c r="O396" s="33"/>
      <c r="P396" s="33"/>
      <c r="Q396" s="33">
        <v>10</v>
      </c>
      <c r="R396" s="50" t="e">
        <f>VLOOKUP(Table6[[#This Row],[HS Concatenate]],'Customs raw'!$A$11:$N$305,12,FALSE)</f>
        <v>#VALUE!</v>
      </c>
      <c r="S396" s="226">
        <f>'Customs raw'!L396</f>
        <v>0</v>
      </c>
      <c r="T396" s="214"/>
      <c r="U396" s="217">
        <f>'Customs raw'!M396</f>
        <v>0</v>
      </c>
      <c r="V396" s="214"/>
      <c r="W396" s="226" t="e">
        <f>Table6[[#This Row],[Quantity (kg)2]]/1000</f>
        <v>#VALUE!</v>
      </c>
    </row>
    <row r="397" spans="1:23" ht="14.25" x14ac:dyDescent="0.2">
      <c r="A397" s="212">
        <f>'Customs raw'!B397</f>
        <v>0</v>
      </c>
      <c r="B397" s="213">
        <f t="shared" si="8"/>
        <v>0</v>
      </c>
      <c r="C397" s="214" t="e">
        <f>VLOOKUP(B397,'HS Heading Index'!$A$7:$B$29,2,FALSE)</f>
        <v>#N/A</v>
      </c>
      <c r="D397" s="214" t="s">
        <v>241</v>
      </c>
      <c r="E397" s="212">
        <f>'Customs raw'!C397</f>
        <v>0</v>
      </c>
      <c r="F397" s="215">
        <f>'Customs raw'!E397</f>
        <v>0</v>
      </c>
      <c r="G397" s="76" t="s">
        <v>19</v>
      </c>
      <c r="H397" s="33" t="s">
        <v>190</v>
      </c>
      <c r="I397" s="76" t="e">
        <f>CONCATENATE(Table6[[#This Row],[HS6_COD]],Table6[[#This Row],[HS8]],Table6[[#This Row],[HS10]])</f>
        <v>#VALUE!</v>
      </c>
      <c r="J397" s="17" t="s">
        <v>553</v>
      </c>
      <c r="K397" s="17"/>
      <c r="L397" s="30">
        <f>'Customs raw'!F397</f>
        <v>0</v>
      </c>
      <c r="M397" s="33">
        <v>10</v>
      </c>
      <c r="N397" s="33">
        <v>12.5</v>
      </c>
      <c r="O397" s="33"/>
      <c r="P397" s="33"/>
      <c r="Q397" s="33">
        <v>10</v>
      </c>
      <c r="R397" s="50" t="e">
        <f>VLOOKUP(Table6[[#This Row],[HS Concatenate]],'Customs raw'!$A$11:$N$305,12,FALSE)</f>
        <v>#VALUE!</v>
      </c>
      <c r="S397" s="226">
        <f>'Customs raw'!L397</f>
        <v>0</v>
      </c>
      <c r="T397" s="214"/>
      <c r="U397" s="217">
        <f>'Customs raw'!M397</f>
        <v>0</v>
      </c>
      <c r="V397" s="214"/>
      <c r="W397" s="226" t="e">
        <f>Table6[[#This Row],[Quantity (kg)2]]/1000</f>
        <v>#VALUE!</v>
      </c>
    </row>
    <row r="398" spans="1:23" ht="14.25" x14ac:dyDescent="0.2">
      <c r="A398" s="212">
        <f>'Customs raw'!B398</f>
        <v>0</v>
      </c>
      <c r="B398" s="213">
        <f t="shared" si="8"/>
        <v>0</v>
      </c>
      <c r="C398" s="214" t="e">
        <f>VLOOKUP(B398,'HS Heading Index'!$A$7:$B$29,2,FALSE)</f>
        <v>#N/A</v>
      </c>
      <c r="D398" s="214" t="s">
        <v>241</v>
      </c>
      <c r="E398" s="212">
        <f>'Customs raw'!C398</f>
        <v>0</v>
      </c>
      <c r="F398" s="215">
        <f>'Customs raw'!E398</f>
        <v>0</v>
      </c>
      <c r="G398" s="76" t="s">
        <v>19</v>
      </c>
      <c r="H398" s="33" t="s">
        <v>190</v>
      </c>
      <c r="I398" s="76" t="e">
        <f>CONCATENATE(Table6[[#This Row],[HS6_COD]],Table6[[#This Row],[HS8]],Table6[[#This Row],[HS10]])</f>
        <v>#VALUE!</v>
      </c>
      <c r="J398" s="17" t="s">
        <v>553</v>
      </c>
      <c r="K398" s="17"/>
      <c r="L398" s="30">
        <f>'Customs raw'!F398</f>
        <v>0</v>
      </c>
      <c r="M398" s="33">
        <v>10</v>
      </c>
      <c r="N398" s="33">
        <v>12.5</v>
      </c>
      <c r="O398" s="33"/>
      <c r="P398" s="33"/>
      <c r="Q398" s="33">
        <v>10</v>
      </c>
      <c r="R398" s="50" t="e">
        <f>VLOOKUP(Table6[[#This Row],[HS Concatenate]],'Customs raw'!$A$11:$N$305,12,FALSE)</f>
        <v>#VALUE!</v>
      </c>
      <c r="S398" s="226">
        <f>'Customs raw'!L398</f>
        <v>0</v>
      </c>
      <c r="T398" s="214"/>
      <c r="U398" s="217">
        <f>'Customs raw'!M398</f>
        <v>0</v>
      </c>
      <c r="V398" s="214"/>
      <c r="W398" s="226" t="e">
        <f>Table6[[#This Row],[Quantity (kg)2]]/1000</f>
        <v>#VALUE!</v>
      </c>
    </row>
    <row r="399" spans="1:23" ht="14.25" x14ac:dyDescent="0.2">
      <c r="A399" s="212">
        <f>'Customs raw'!B399</f>
        <v>0</v>
      </c>
      <c r="B399" s="213">
        <f t="shared" si="8"/>
        <v>0</v>
      </c>
      <c r="C399" s="214" t="e">
        <f>VLOOKUP(B399,'HS Heading Index'!$A$7:$B$29,2,FALSE)</f>
        <v>#N/A</v>
      </c>
      <c r="D399" s="214" t="s">
        <v>241</v>
      </c>
      <c r="E399" s="212">
        <f>'Customs raw'!C399</f>
        <v>0</v>
      </c>
      <c r="F399" s="215">
        <f>'Customs raw'!E399</f>
        <v>0</v>
      </c>
      <c r="G399" s="76" t="s">
        <v>19</v>
      </c>
      <c r="H399" s="33" t="s">
        <v>190</v>
      </c>
      <c r="I399" s="76" t="e">
        <f>CONCATENATE(Table6[[#This Row],[HS6_COD]],Table6[[#This Row],[HS8]],Table6[[#This Row],[HS10]])</f>
        <v>#VALUE!</v>
      </c>
      <c r="J399" s="17" t="s">
        <v>553</v>
      </c>
      <c r="K399" s="17"/>
      <c r="L399" s="30">
        <f>'Customs raw'!F399</f>
        <v>0</v>
      </c>
      <c r="M399" s="33">
        <v>10</v>
      </c>
      <c r="N399" s="33">
        <v>12.5</v>
      </c>
      <c r="O399" s="33"/>
      <c r="P399" s="33"/>
      <c r="Q399" s="33">
        <v>10</v>
      </c>
      <c r="R399" s="50" t="e">
        <f>VLOOKUP(Table6[[#This Row],[HS Concatenate]],'Customs raw'!$A$11:$N$305,12,FALSE)</f>
        <v>#VALUE!</v>
      </c>
      <c r="S399" s="226">
        <f>'Customs raw'!L399</f>
        <v>0</v>
      </c>
      <c r="T399" s="214"/>
      <c r="U399" s="217">
        <f>'Customs raw'!M399</f>
        <v>0</v>
      </c>
      <c r="V399" s="214"/>
      <c r="W399" s="226" t="e">
        <f>Table6[[#This Row],[Quantity (kg)2]]/1000</f>
        <v>#VALUE!</v>
      </c>
    </row>
    <row r="400" spans="1:23" ht="14.25" x14ac:dyDescent="0.2">
      <c r="A400" s="212">
        <f>'Customs raw'!B400</f>
        <v>0</v>
      </c>
      <c r="B400" s="213">
        <f t="shared" si="8"/>
        <v>0</v>
      </c>
      <c r="C400" s="214" t="e">
        <f>VLOOKUP(B400,'HS Heading Index'!$A$7:$B$29,2,FALSE)</f>
        <v>#N/A</v>
      </c>
      <c r="D400" s="214" t="s">
        <v>241</v>
      </c>
      <c r="E400" s="212">
        <f>'Customs raw'!C400</f>
        <v>0</v>
      </c>
      <c r="F400" s="215">
        <f>'Customs raw'!E400</f>
        <v>0</v>
      </c>
      <c r="G400" s="76" t="s">
        <v>19</v>
      </c>
      <c r="H400" s="33" t="s">
        <v>190</v>
      </c>
      <c r="I400" s="76" t="e">
        <f>CONCATENATE(Table6[[#This Row],[HS6_COD]],Table6[[#This Row],[HS8]],Table6[[#This Row],[HS10]])</f>
        <v>#VALUE!</v>
      </c>
      <c r="J400" s="17" t="s">
        <v>553</v>
      </c>
      <c r="K400" s="17"/>
      <c r="L400" s="30">
        <f>'Customs raw'!F400</f>
        <v>0</v>
      </c>
      <c r="M400" s="33">
        <v>10</v>
      </c>
      <c r="N400" s="33">
        <v>12.5</v>
      </c>
      <c r="O400" s="33"/>
      <c r="P400" s="33"/>
      <c r="Q400" s="33">
        <v>10</v>
      </c>
      <c r="R400" s="50" t="e">
        <f>VLOOKUP(Table6[[#This Row],[HS Concatenate]],'Customs raw'!$A$11:$N$305,12,FALSE)</f>
        <v>#VALUE!</v>
      </c>
      <c r="S400" s="226">
        <f>'Customs raw'!L400</f>
        <v>0</v>
      </c>
      <c r="T400" s="214"/>
      <c r="U400" s="217">
        <f>'Customs raw'!M400</f>
        <v>0</v>
      </c>
      <c r="V400" s="214"/>
      <c r="W400" s="226" t="e">
        <f>Table6[[#This Row],[Quantity (kg)2]]/1000</f>
        <v>#VALUE!</v>
      </c>
    </row>
    <row r="401" spans="1:23" ht="14.25" x14ac:dyDescent="0.2">
      <c r="A401" s="212">
        <f>'Customs raw'!B401</f>
        <v>0</v>
      </c>
      <c r="B401" s="213">
        <f t="shared" si="8"/>
        <v>0</v>
      </c>
      <c r="C401" s="214" t="e">
        <f>VLOOKUP(B401,'HS Heading Index'!$A$7:$B$29,2,FALSE)</f>
        <v>#N/A</v>
      </c>
      <c r="D401" s="214" t="s">
        <v>241</v>
      </c>
      <c r="E401" s="212">
        <f>'Customs raw'!C401</f>
        <v>0</v>
      </c>
      <c r="F401" s="215">
        <f>'Customs raw'!E401</f>
        <v>0</v>
      </c>
      <c r="G401" s="76" t="s">
        <v>19</v>
      </c>
      <c r="H401" s="33" t="s">
        <v>190</v>
      </c>
      <c r="I401" s="76" t="e">
        <f>CONCATENATE(Table6[[#This Row],[HS6_COD]],Table6[[#This Row],[HS8]],Table6[[#This Row],[HS10]])</f>
        <v>#VALUE!</v>
      </c>
      <c r="J401" s="17" t="s">
        <v>553</v>
      </c>
      <c r="K401" s="17"/>
      <c r="L401" s="30">
        <f>'Customs raw'!F401</f>
        <v>0</v>
      </c>
      <c r="M401" s="33">
        <v>10</v>
      </c>
      <c r="N401" s="33">
        <v>12.5</v>
      </c>
      <c r="O401" s="33"/>
      <c r="P401" s="33"/>
      <c r="Q401" s="33">
        <v>10</v>
      </c>
      <c r="R401" s="50" t="e">
        <f>VLOOKUP(Table6[[#This Row],[HS Concatenate]],'Customs raw'!$A$11:$N$305,12,FALSE)</f>
        <v>#VALUE!</v>
      </c>
      <c r="S401" s="226">
        <f>'Customs raw'!L401</f>
        <v>0</v>
      </c>
      <c r="T401" s="214"/>
      <c r="U401" s="217">
        <f>'Customs raw'!M401</f>
        <v>0</v>
      </c>
      <c r="V401" s="214"/>
      <c r="W401" s="226" t="e">
        <f>Table6[[#This Row],[Quantity (kg)2]]/1000</f>
        <v>#VALUE!</v>
      </c>
    </row>
    <row r="402" spans="1:23" ht="14.25" x14ac:dyDescent="0.2">
      <c r="A402" s="212">
        <f>'Customs raw'!B402</f>
        <v>0</v>
      </c>
      <c r="B402" s="213">
        <f t="shared" si="8"/>
        <v>0</v>
      </c>
      <c r="C402" s="214" t="e">
        <f>VLOOKUP(B402,'HS Heading Index'!$A$7:$B$29,2,FALSE)</f>
        <v>#N/A</v>
      </c>
      <c r="D402" s="214" t="s">
        <v>241</v>
      </c>
      <c r="E402" s="212">
        <f>'Customs raw'!C402</f>
        <v>0</v>
      </c>
      <c r="F402" s="215">
        <f>'Customs raw'!E402</f>
        <v>0</v>
      </c>
      <c r="G402" s="76" t="s">
        <v>19</v>
      </c>
      <c r="H402" s="33" t="s">
        <v>190</v>
      </c>
      <c r="I402" s="76" t="e">
        <f>CONCATENATE(Table6[[#This Row],[HS6_COD]],Table6[[#This Row],[HS8]],Table6[[#This Row],[HS10]])</f>
        <v>#VALUE!</v>
      </c>
      <c r="J402" s="17" t="s">
        <v>553</v>
      </c>
      <c r="K402" s="17"/>
      <c r="L402" s="30">
        <f>'Customs raw'!F402</f>
        <v>0</v>
      </c>
      <c r="M402" s="33">
        <v>10</v>
      </c>
      <c r="N402" s="33">
        <v>12.5</v>
      </c>
      <c r="O402" s="33"/>
      <c r="P402" s="33"/>
      <c r="Q402" s="33">
        <v>10</v>
      </c>
      <c r="R402" s="50" t="e">
        <f>VLOOKUP(Table6[[#This Row],[HS Concatenate]],'Customs raw'!$A$11:$N$305,12,FALSE)</f>
        <v>#VALUE!</v>
      </c>
      <c r="S402" s="226">
        <f>'Customs raw'!L402</f>
        <v>0</v>
      </c>
      <c r="T402" s="214"/>
      <c r="U402" s="217">
        <f>'Customs raw'!M402</f>
        <v>0</v>
      </c>
      <c r="V402" s="214"/>
      <c r="W402" s="226" t="e">
        <f>Table6[[#This Row],[Quantity (kg)2]]/1000</f>
        <v>#VALUE!</v>
      </c>
    </row>
    <row r="403" spans="1:23" ht="14.25" x14ac:dyDescent="0.2">
      <c r="A403" s="212">
        <f>'Customs raw'!B403</f>
        <v>0</v>
      </c>
      <c r="B403" s="213">
        <f t="shared" si="8"/>
        <v>0</v>
      </c>
      <c r="C403" s="214" t="e">
        <f>VLOOKUP(B403,'HS Heading Index'!$A$7:$B$29,2,FALSE)</f>
        <v>#N/A</v>
      </c>
      <c r="D403" s="214" t="s">
        <v>241</v>
      </c>
      <c r="E403" s="212">
        <f>'Customs raw'!C403</f>
        <v>0</v>
      </c>
      <c r="F403" s="215">
        <f>'Customs raw'!E403</f>
        <v>0</v>
      </c>
      <c r="G403" s="76" t="s">
        <v>19</v>
      </c>
      <c r="H403" s="33" t="s">
        <v>190</v>
      </c>
      <c r="I403" s="76" t="e">
        <f>CONCATENATE(Table6[[#This Row],[HS6_COD]],Table6[[#This Row],[HS8]],Table6[[#This Row],[HS10]])</f>
        <v>#VALUE!</v>
      </c>
      <c r="J403" s="17" t="s">
        <v>553</v>
      </c>
      <c r="K403" s="17"/>
      <c r="L403" s="30">
        <f>'Customs raw'!F403</f>
        <v>0</v>
      </c>
      <c r="M403" s="33">
        <v>10</v>
      </c>
      <c r="N403" s="33">
        <v>12.5</v>
      </c>
      <c r="O403" s="33"/>
      <c r="P403" s="33"/>
      <c r="Q403" s="33">
        <v>10</v>
      </c>
      <c r="R403" s="50" t="e">
        <f>VLOOKUP(Table6[[#This Row],[HS Concatenate]],'Customs raw'!$A$11:$N$305,12,FALSE)</f>
        <v>#VALUE!</v>
      </c>
      <c r="S403" s="226">
        <f>'Customs raw'!L403</f>
        <v>0</v>
      </c>
      <c r="T403" s="214"/>
      <c r="U403" s="217">
        <f>'Customs raw'!M403</f>
        <v>0</v>
      </c>
      <c r="V403" s="214"/>
      <c r="W403" s="226" t="e">
        <f>Table6[[#This Row],[Quantity (kg)2]]/1000</f>
        <v>#VALUE!</v>
      </c>
    </row>
    <row r="404" spans="1:23" ht="14.25" x14ac:dyDescent="0.2">
      <c r="A404" s="212">
        <f>'Customs raw'!B404</f>
        <v>0</v>
      </c>
      <c r="B404" s="213">
        <f t="shared" si="8"/>
        <v>0</v>
      </c>
      <c r="C404" s="214" t="e">
        <f>VLOOKUP(B404,'HS Heading Index'!$A$7:$B$29,2,FALSE)</f>
        <v>#N/A</v>
      </c>
      <c r="D404" s="214" t="s">
        <v>241</v>
      </c>
      <c r="E404" s="212">
        <f>'Customs raw'!C404</f>
        <v>0</v>
      </c>
      <c r="F404" s="215">
        <f>'Customs raw'!E404</f>
        <v>0</v>
      </c>
      <c r="G404" s="76" t="s">
        <v>19</v>
      </c>
      <c r="H404" s="33" t="s">
        <v>190</v>
      </c>
      <c r="I404" s="76" t="e">
        <f>CONCATENATE(Table6[[#This Row],[HS6_COD]],Table6[[#This Row],[HS8]],Table6[[#This Row],[HS10]])</f>
        <v>#VALUE!</v>
      </c>
      <c r="J404" s="17" t="s">
        <v>553</v>
      </c>
      <c r="K404" s="17"/>
      <c r="L404" s="30">
        <f>'Customs raw'!F404</f>
        <v>0</v>
      </c>
      <c r="M404" s="33">
        <v>10</v>
      </c>
      <c r="N404" s="33">
        <v>12.5</v>
      </c>
      <c r="O404" s="33"/>
      <c r="P404" s="33"/>
      <c r="Q404" s="33">
        <v>10</v>
      </c>
      <c r="R404" s="50" t="e">
        <f>VLOOKUP(Table6[[#This Row],[HS Concatenate]],'Customs raw'!$A$11:$N$305,12,FALSE)</f>
        <v>#VALUE!</v>
      </c>
      <c r="S404" s="226">
        <f>'Customs raw'!L404</f>
        <v>0</v>
      </c>
      <c r="T404" s="214"/>
      <c r="U404" s="217">
        <f>'Customs raw'!M404</f>
        <v>0</v>
      </c>
      <c r="V404" s="214"/>
      <c r="W404" s="226" t="e">
        <f>Table6[[#This Row],[Quantity (kg)2]]/1000</f>
        <v>#VALUE!</v>
      </c>
    </row>
    <row r="405" spans="1:23" ht="14.25" x14ac:dyDescent="0.2">
      <c r="A405" s="212">
        <f>'Customs raw'!B405</f>
        <v>0</v>
      </c>
      <c r="B405" s="213">
        <f t="shared" si="8"/>
        <v>0</v>
      </c>
      <c r="C405" s="214" t="e">
        <f>VLOOKUP(B405,'HS Heading Index'!$A$7:$B$29,2,FALSE)</f>
        <v>#N/A</v>
      </c>
      <c r="D405" s="214" t="s">
        <v>241</v>
      </c>
      <c r="E405" s="212">
        <f>'Customs raw'!C405</f>
        <v>0</v>
      </c>
      <c r="F405" s="215">
        <f>'Customs raw'!E405</f>
        <v>0</v>
      </c>
      <c r="G405" s="76" t="s">
        <v>19</v>
      </c>
      <c r="H405" s="33" t="s">
        <v>190</v>
      </c>
      <c r="I405" s="76" t="e">
        <f>CONCATENATE(Table6[[#This Row],[HS6_COD]],Table6[[#This Row],[HS8]],Table6[[#This Row],[HS10]])</f>
        <v>#VALUE!</v>
      </c>
      <c r="J405" s="17" t="s">
        <v>553</v>
      </c>
      <c r="K405" s="17"/>
      <c r="L405" s="30">
        <f>'Customs raw'!F405</f>
        <v>0</v>
      </c>
      <c r="M405" s="33">
        <v>10</v>
      </c>
      <c r="N405" s="33">
        <v>12.5</v>
      </c>
      <c r="O405" s="33"/>
      <c r="P405" s="33"/>
      <c r="Q405" s="33">
        <v>10</v>
      </c>
      <c r="R405" s="50" t="e">
        <f>VLOOKUP(Table6[[#This Row],[HS Concatenate]],'Customs raw'!$A$11:$N$305,12,FALSE)</f>
        <v>#VALUE!</v>
      </c>
      <c r="S405" s="226">
        <f>'Customs raw'!L405</f>
        <v>0</v>
      </c>
      <c r="T405" s="214"/>
      <c r="U405" s="217">
        <f>'Customs raw'!M405</f>
        <v>0</v>
      </c>
      <c r="V405" s="214"/>
      <c r="W405" s="226" t="e">
        <f>Table6[[#This Row],[Quantity (kg)2]]/1000</f>
        <v>#VALUE!</v>
      </c>
    </row>
    <row r="406" spans="1:23" ht="14.25" x14ac:dyDescent="0.2">
      <c r="A406" s="212">
        <f>'Customs raw'!B406</f>
        <v>0</v>
      </c>
      <c r="B406" s="213">
        <f t="shared" si="8"/>
        <v>0</v>
      </c>
      <c r="C406" s="214" t="e">
        <f>VLOOKUP(B406,'HS Heading Index'!$A$7:$B$29,2,FALSE)</f>
        <v>#N/A</v>
      </c>
      <c r="D406" s="214" t="s">
        <v>241</v>
      </c>
      <c r="E406" s="212">
        <f>'Customs raw'!C406</f>
        <v>0</v>
      </c>
      <c r="F406" s="215">
        <f>'Customs raw'!E406</f>
        <v>0</v>
      </c>
      <c r="G406" s="76" t="s">
        <v>19</v>
      </c>
      <c r="H406" s="33" t="s">
        <v>190</v>
      </c>
      <c r="I406" s="76" t="e">
        <f>CONCATENATE(Table6[[#This Row],[HS6_COD]],Table6[[#This Row],[HS8]],Table6[[#This Row],[HS10]])</f>
        <v>#VALUE!</v>
      </c>
      <c r="J406" s="17" t="s">
        <v>553</v>
      </c>
      <c r="K406" s="17"/>
      <c r="L406" s="30">
        <f>'Customs raw'!F406</f>
        <v>0</v>
      </c>
      <c r="M406" s="33">
        <v>10</v>
      </c>
      <c r="N406" s="33">
        <v>12.5</v>
      </c>
      <c r="O406" s="33"/>
      <c r="P406" s="33"/>
      <c r="Q406" s="33">
        <v>10</v>
      </c>
      <c r="R406" s="50" t="e">
        <f>VLOOKUP(Table6[[#This Row],[HS Concatenate]],'Customs raw'!$A$11:$N$305,12,FALSE)</f>
        <v>#VALUE!</v>
      </c>
      <c r="S406" s="226">
        <f>'Customs raw'!L406</f>
        <v>0</v>
      </c>
      <c r="T406" s="214"/>
      <c r="U406" s="217">
        <f>'Customs raw'!M406</f>
        <v>0</v>
      </c>
      <c r="V406" s="214"/>
      <c r="W406" s="226" t="e">
        <f>Table6[[#This Row],[Quantity (kg)2]]/1000</f>
        <v>#VALUE!</v>
      </c>
    </row>
    <row r="407" spans="1:23" ht="14.25" x14ac:dyDescent="0.2">
      <c r="A407" s="212">
        <f>'Customs raw'!B407</f>
        <v>0</v>
      </c>
      <c r="B407" s="213">
        <f t="shared" si="8"/>
        <v>0</v>
      </c>
      <c r="C407" s="214" t="e">
        <f>VLOOKUP(B407,'HS Heading Index'!$A$7:$B$29,2,FALSE)</f>
        <v>#N/A</v>
      </c>
      <c r="D407" s="214" t="s">
        <v>241</v>
      </c>
      <c r="E407" s="212">
        <f>'Customs raw'!C407</f>
        <v>0</v>
      </c>
      <c r="F407" s="215">
        <f>'Customs raw'!E407</f>
        <v>0</v>
      </c>
      <c r="G407" s="76" t="s">
        <v>19</v>
      </c>
      <c r="H407" s="33" t="s">
        <v>190</v>
      </c>
      <c r="I407" s="76" t="e">
        <f>CONCATENATE(Table6[[#This Row],[HS6_COD]],Table6[[#This Row],[HS8]],Table6[[#This Row],[HS10]])</f>
        <v>#VALUE!</v>
      </c>
      <c r="J407" s="17" t="s">
        <v>553</v>
      </c>
      <c r="K407" s="17"/>
      <c r="L407" s="30">
        <f>'Customs raw'!F407</f>
        <v>0</v>
      </c>
      <c r="M407" s="33">
        <v>10</v>
      </c>
      <c r="N407" s="33">
        <v>12.5</v>
      </c>
      <c r="O407" s="33"/>
      <c r="P407" s="33"/>
      <c r="Q407" s="33">
        <v>10</v>
      </c>
      <c r="R407" s="50" t="e">
        <f>VLOOKUP(Table6[[#This Row],[HS Concatenate]],'Customs raw'!$A$11:$N$305,12,FALSE)</f>
        <v>#VALUE!</v>
      </c>
      <c r="S407" s="226">
        <f>'Customs raw'!L407</f>
        <v>0</v>
      </c>
      <c r="T407" s="214"/>
      <c r="U407" s="217">
        <f>'Customs raw'!M407</f>
        <v>0</v>
      </c>
      <c r="V407" s="214"/>
      <c r="W407" s="226" t="e">
        <f>Table6[[#This Row],[Quantity (kg)2]]/1000</f>
        <v>#VALUE!</v>
      </c>
    </row>
    <row r="408" spans="1:23" ht="14.25" x14ac:dyDescent="0.2">
      <c r="A408" s="212">
        <f>'Customs raw'!B408</f>
        <v>0</v>
      </c>
      <c r="B408" s="213">
        <f t="shared" si="8"/>
        <v>0</v>
      </c>
      <c r="C408" s="214" t="e">
        <f>VLOOKUP(B408,'HS Heading Index'!$A$7:$B$29,2,FALSE)</f>
        <v>#N/A</v>
      </c>
      <c r="D408" s="214" t="s">
        <v>241</v>
      </c>
      <c r="E408" s="212">
        <f>'Customs raw'!C408</f>
        <v>0</v>
      </c>
      <c r="F408" s="215">
        <f>'Customs raw'!E408</f>
        <v>0</v>
      </c>
      <c r="G408" s="76" t="s">
        <v>19</v>
      </c>
      <c r="H408" s="33" t="s">
        <v>190</v>
      </c>
      <c r="I408" s="76" t="e">
        <f>CONCATENATE(Table6[[#This Row],[HS6_COD]],Table6[[#This Row],[HS8]],Table6[[#This Row],[HS10]])</f>
        <v>#VALUE!</v>
      </c>
      <c r="J408" s="17" t="s">
        <v>553</v>
      </c>
      <c r="K408" s="17"/>
      <c r="L408" s="30">
        <f>'Customs raw'!F408</f>
        <v>0</v>
      </c>
      <c r="M408" s="33">
        <v>10</v>
      </c>
      <c r="N408" s="33">
        <v>12.5</v>
      </c>
      <c r="O408" s="33"/>
      <c r="P408" s="33"/>
      <c r="Q408" s="33">
        <v>10</v>
      </c>
      <c r="R408" s="50" t="e">
        <f>VLOOKUP(Table6[[#This Row],[HS Concatenate]],'Customs raw'!$A$11:$N$305,12,FALSE)</f>
        <v>#VALUE!</v>
      </c>
      <c r="S408" s="226">
        <f>'Customs raw'!L408</f>
        <v>0</v>
      </c>
      <c r="T408" s="214"/>
      <c r="U408" s="217">
        <f>'Customs raw'!M408</f>
        <v>0</v>
      </c>
      <c r="V408" s="214"/>
      <c r="W408" s="226" t="e">
        <f>Table6[[#This Row],[Quantity (kg)2]]/1000</f>
        <v>#VALUE!</v>
      </c>
    </row>
    <row r="409" spans="1:23" ht="14.25" x14ac:dyDescent="0.2">
      <c r="A409" s="212">
        <f>'Customs raw'!B409</f>
        <v>0</v>
      </c>
      <c r="B409" s="213">
        <f t="shared" si="8"/>
        <v>0</v>
      </c>
      <c r="C409" s="214" t="e">
        <f>VLOOKUP(B409,'HS Heading Index'!$A$7:$B$29,2,FALSE)</f>
        <v>#N/A</v>
      </c>
      <c r="D409" s="214" t="s">
        <v>241</v>
      </c>
      <c r="E409" s="212">
        <f>'Customs raw'!C409</f>
        <v>0</v>
      </c>
      <c r="F409" s="215">
        <f>'Customs raw'!E409</f>
        <v>0</v>
      </c>
      <c r="G409" s="76" t="s">
        <v>19</v>
      </c>
      <c r="H409" s="33" t="s">
        <v>190</v>
      </c>
      <c r="I409" s="76" t="e">
        <f>CONCATENATE(Table6[[#This Row],[HS6_COD]],Table6[[#This Row],[HS8]],Table6[[#This Row],[HS10]])</f>
        <v>#VALUE!</v>
      </c>
      <c r="J409" s="17" t="s">
        <v>553</v>
      </c>
      <c r="K409" s="17"/>
      <c r="L409" s="30">
        <f>'Customs raw'!F409</f>
        <v>0</v>
      </c>
      <c r="M409" s="33">
        <v>10</v>
      </c>
      <c r="N409" s="33">
        <v>12.5</v>
      </c>
      <c r="O409" s="33"/>
      <c r="P409" s="33"/>
      <c r="Q409" s="33">
        <v>10</v>
      </c>
      <c r="R409" s="50" t="e">
        <f>VLOOKUP(Table6[[#This Row],[HS Concatenate]],'Customs raw'!$A$11:$N$305,12,FALSE)</f>
        <v>#VALUE!</v>
      </c>
      <c r="S409" s="226">
        <f>'Customs raw'!L409</f>
        <v>0</v>
      </c>
      <c r="T409" s="214"/>
      <c r="U409" s="217">
        <f>'Customs raw'!M409</f>
        <v>0</v>
      </c>
      <c r="V409" s="214"/>
      <c r="W409" s="226" t="e">
        <f>Table6[[#This Row],[Quantity (kg)2]]/1000</f>
        <v>#VALUE!</v>
      </c>
    </row>
    <row r="410" spans="1:23" ht="14.25" x14ac:dyDescent="0.2">
      <c r="A410" s="212">
        <f>'Customs raw'!B410</f>
        <v>0</v>
      </c>
      <c r="B410" s="213">
        <f t="shared" si="8"/>
        <v>0</v>
      </c>
      <c r="C410" s="214" t="e">
        <f>VLOOKUP(B410,'HS Heading Index'!$A$7:$B$29,2,FALSE)</f>
        <v>#N/A</v>
      </c>
      <c r="D410" s="214" t="s">
        <v>241</v>
      </c>
      <c r="E410" s="212">
        <f>'Customs raw'!C410</f>
        <v>0</v>
      </c>
      <c r="F410" s="215">
        <f>'Customs raw'!E410</f>
        <v>0</v>
      </c>
      <c r="G410" s="76" t="s">
        <v>19</v>
      </c>
      <c r="H410" s="33" t="s">
        <v>190</v>
      </c>
      <c r="I410" s="76" t="e">
        <f>CONCATENATE(Table6[[#This Row],[HS6_COD]],Table6[[#This Row],[HS8]],Table6[[#This Row],[HS10]])</f>
        <v>#VALUE!</v>
      </c>
      <c r="J410" s="17" t="s">
        <v>553</v>
      </c>
      <c r="K410" s="17"/>
      <c r="L410" s="30">
        <f>'Customs raw'!F410</f>
        <v>0</v>
      </c>
      <c r="M410" s="33">
        <v>10</v>
      </c>
      <c r="N410" s="33">
        <v>12.5</v>
      </c>
      <c r="O410" s="33"/>
      <c r="P410" s="33"/>
      <c r="Q410" s="33">
        <v>10</v>
      </c>
      <c r="R410" s="50" t="e">
        <f>VLOOKUP(Table6[[#This Row],[HS Concatenate]],'Customs raw'!$A$11:$N$305,12,FALSE)</f>
        <v>#VALUE!</v>
      </c>
      <c r="S410" s="226">
        <f>'Customs raw'!L410</f>
        <v>0</v>
      </c>
      <c r="T410" s="214"/>
      <c r="U410" s="217">
        <f>'Customs raw'!M410</f>
        <v>0</v>
      </c>
      <c r="V410" s="214"/>
      <c r="W410" s="226" t="e">
        <f>Table6[[#This Row],[Quantity (kg)2]]/1000</f>
        <v>#VALUE!</v>
      </c>
    </row>
    <row r="411" spans="1:23" ht="14.25" x14ac:dyDescent="0.2">
      <c r="A411" s="212">
        <f>'Customs raw'!B411</f>
        <v>0</v>
      </c>
      <c r="B411" s="213">
        <f t="shared" si="8"/>
        <v>0</v>
      </c>
      <c r="C411" s="214" t="e">
        <f>VLOOKUP(B411,'HS Heading Index'!$A$7:$B$29,2,FALSE)</f>
        <v>#N/A</v>
      </c>
      <c r="D411" s="214" t="s">
        <v>241</v>
      </c>
      <c r="E411" s="212">
        <f>'Customs raw'!C411</f>
        <v>0</v>
      </c>
      <c r="F411" s="215">
        <f>'Customs raw'!E411</f>
        <v>0</v>
      </c>
      <c r="G411" s="76" t="s">
        <v>19</v>
      </c>
      <c r="H411" s="33" t="s">
        <v>190</v>
      </c>
      <c r="I411" s="76" t="e">
        <f>CONCATENATE(Table6[[#This Row],[HS6_COD]],Table6[[#This Row],[HS8]],Table6[[#This Row],[HS10]])</f>
        <v>#VALUE!</v>
      </c>
      <c r="J411" s="17" t="s">
        <v>553</v>
      </c>
      <c r="K411" s="17"/>
      <c r="L411" s="30">
        <f>'Customs raw'!F411</f>
        <v>0</v>
      </c>
      <c r="M411" s="33">
        <v>10</v>
      </c>
      <c r="N411" s="33">
        <v>12.5</v>
      </c>
      <c r="O411" s="33"/>
      <c r="P411" s="33"/>
      <c r="Q411" s="33">
        <v>10</v>
      </c>
      <c r="R411" s="50" t="e">
        <f>VLOOKUP(Table6[[#This Row],[HS Concatenate]],'Customs raw'!$A$11:$N$305,12,FALSE)</f>
        <v>#VALUE!</v>
      </c>
      <c r="S411" s="226">
        <f>'Customs raw'!L411</f>
        <v>0</v>
      </c>
      <c r="T411" s="214"/>
      <c r="U411" s="217">
        <f>'Customs raw'!M411</f>
        <v>0</v>
      </c>
      <c r="V411" s="214"/>
      <c r="W411" s="226" t="e">
        <f>Table6[[#This Row],[Quantity (kg)2]]/1000</f>
        <v>#VALUE!</v>
      </c>
    </row>
    <row r="412" spans="1:23" ht="14.25" x14ac:dyDescent="0.2">
      <c r="A412" s="212">
        <f>'Customs raw'!B412</f>
        <v>0</v>
      </c>
      <c r="B412" s="213">
        <f t="shared" si="8"/>
        <v>0</v>
      </c>
      <c r="C412" s="214" t="e">
        <f>VLOOKUP(B412,'HS Heading Index'!$A$7:$B$29,2,FALSE)</f>
        <v>#N/A</v>
      </c>
      <c r="D412" s="214" t="s">
        <v>241</v>
      </c>
      <c r="E412" s="212">
        <f>'Customs raw'!C412</f>
        <v>0</v>
      </c>
      <c r="F412" s="215">
        <f>'Customs raw'!E412</f>
        <v>0</v>
      </c>
      <c r="G412" s="76" t="s">
        <v>19</v>
      </c>
      <c r="H412" s="33" t="s">
        <v>190</v>
      </c>
      <c r="I412" s="76" t="e">
        <f>CONCATENATE(Table6[[#This Row],[HS6_COD]],Table6[[#This Row],[HS8]],Table6[[#This Row],[HS10]])</f>
        <v>#VALUE!</v>
      </c>
      <c r="J412" s="17" t="s">
        <v>553</v>
      </c>
      <c r="K412" s="17"/>
      <c r="L412" s="30">
        <f>'Customs raw'!F412</f>
        <v>0</v>
      </c>
      <c r="M412" s="33">
        <v>10</v>
      </c>
      <c r="N412" s="33">
        <v>12.5</v>
      </c>
      <c r="O412" s="33"/>
      <c r="P412" s="33"/>
      <c r="Q412" s="33">
        <v>10</v>
      </c>
      <c r="R412" s="50" t="e">
        <f>VLOOKUP(Table6[[#This Row],[HS Concatenate]],'Customs raw'!$A$11:$N$305,12,FALSE)</f>
        <v>#VALUE!</v>
      </c>
      <c r="S412" s="226">
        <f>'Customs raw'!L412</f>
        <v>0</v>
      </c>
      <c r="T412" s="214"/>
      <c r="U412" s="217">
        <f>'Customs raw'!M412</f>
        <v>0</v>
      </c>
      <c r="V412" s="214"/>
      <c r="W412" s="226" t="e">
        <f>Table6[[#This Row],[Quantity (kg)2]]/1000</f>
        <v>#VALUE!</v>
      </c>
    </row>
    <row r="413" spans="1:23" ht="14.25" x14ac:dyDescent="0.2">
      <c r="A413" s="212">
        <f>'Customs raw'!B413</f>
        <v>0</v>
      </c>
      <c r="B413" s="213">
        <f t="shared" si="8"/>
        <v>0</v>
      </c>
      <c r="C413" s="214" t="e">
        <f>VLOOKUP(B413,'HS Heading Index'!$A$7:$B$29,2,FALSE)</f>
        <v>#N/A</v>
      </c>
      <c r="D413" s="214" t="s">
        <v>241</v>
      </c>
      <c r="E413" s="212">
        <f>'Customs raw'!C413</f>
        <v>0</v>
      </c>
      <c r="F413" s="215">
        <f>'Customs raw'!E413</f>
        <v>0</v>
      </c>
      <c r="G413" s="76" t="s">
        <v>19</v>
      </c>
      <c r="H413" s="33" t="s">
        <v>190</v>
      </c>
      <c r="I413" s="76" t="e">
        <f>CONCATENATE(Table6[[#This Row],[HS6_COD]],Table6[[#This Row],[HS8]],Table6[[#This Row],[HS10]])</f>
        <v>#VALUE!</v>
      </c>
      <c r="J413" s="17" t="s">
        <v>553</v>
      </c>
      <c r="K413" s="17"/>
      <c r="L413" s="30">
        <f>'Customs raw'!F413</f>
        <v>0</v>
      </c>
      <c r="M413" s="33">
        <v>10</v>
      </c>
      <c r="N413" s="33">
        <v>12.5</v>
      </c>
      <c r="O413" s="33"/>
      <c r="P413" s="33"/>
      <c r="Q413" s="33">
        <v>10</v>
      </c>
      <c r="R413" s="50" t="e">
        <f>VLOOKUP(Table6[[#This Row],[HS Concatenate]],'Customs raw'!$A$11:$N$305,12,FALSE)</f>
        <v>#VALUE!</v>
      </c>
      <c r="S413" s="226">
        <f>'Customs raw'!L413</f>
        <v>0</v>
      </c>
      <c r="T413" s="214"/>
      <c r="U413" s="217">
        <f>'Customs raw'!M413</f>
        <v>0</v>
      </c>
      <c r="V413" s="214"/>
      <c r="W413" s="226" t="e">
        <f>Table6[[#This Row],[Quantity (kg)2]]/1000</f>
        <v>#VALUE!</v>
      </c>
    </row>
    <row r="414" spans="1:23" ht="14.25" x14ac:dyDescent="0.2">
      <c r="A414" s="212">
        <f>'Customs raw'!B414</f>
        <v>0</v>
      </c>
      <c r="B414" s="213">
        <f t="shared" si="8"/>
        <v>0</v>
      </c>
      <c r="C414" s="214" t="e">
        <f>VLOOKUP(B414,'HS Heading Index'!$A$7:$B$29,2,FALSE)</f>
        <v>#N/A</v>
      </c>
      <c r="D414" s="214" t="s">
        <v>241</v>
      </c>
      <c r="E414" s="212">
        <f>'Customs raw'!C414</f>
        <v>0</v>
      </c>
      <c r="F414" s="215">
        <f>'Customs raw'!E414</f>
        <v>0</v>
      </c>
      <c r="G414" s="76" t="s">
        <v>19</v>
      </c>
      <c r="H414" s="33" t="s">
        <v>190</v>
      </c>
      <c r="I414" s="76" t="e">
        <f>CONCATENATE(Table6[[#This Row],[HS6_COD]],Table6[[#This Row],[HS8]],Table6[[#This Row],[HS10]])</f>
        <v>#VALUE!</v>
      </c>
      <c r="J414" s="17" t="s">
        <v>553</v>
      </c>
      <c r="K414" s="17"/>
      <c r="L414" s="30">
        <f>'Customs raw'!F414</f>
        <v>0</v>
      </c>
      <c r="M414" s="33">
        <v>10</v>
      </c>
      <c r="N414" s="33">
        <v>12.5</v>
      </c>
      <c r="O414" s="33"/>
      <c r="P414" s="33"/>
      <c r="Q414" s="33">
        <v>10</v>
      </c>
      <c r="R414" s="50" t="e">
        <f>VLOOKUP(Table6[[#This Row],[HS Concatenate]],'Customs raw'!$A$11:$N$305,12,FALSE)</f>
        <v>#VALUE!</v>
      </c>
      <c r="S414" s="226">
        <f>'Customs raw'!L414</f>
        <v>0</v>
      </c>
      <c r="T414" s="214"/>
      <c r="U414" s="217">
        <f>'Customs raw'!M414</f>
        <v>0</v>
      </c>
      <c r="V414" s="214"/>
      <c r="W414" s="226" t="e">
        <f>Table6[[#This Row],[Quantity (kg)2]]/1000</f>
        <v>#VALUE!</v>
      </c>
    </row>
    <row r="415" spans="1:23" ht="14.25" x14ac:dyDescent="0.2">
      <c r="A415" s="212">
        <f>'Customs raw'!B415</f>
        <v>0</v>
      </c>
      <c r="B415" s="213">
        <f t="shared" si="8"/>
        <v>0</v>
      </c>
      <c r="C415" s="214" t="e">
        <f>VLOOKUP(B415,'HS Heading Index'!$A$7:$B$29,2,FALSE)</f>
        <v>#N/A</v>
      </c>
      <c r="D415" s="214" t="s">
        <v>241</v>
      </c>
      <c r="E415" s="212">
        <f>'Customs raw'!C415</f>
        <v>0</v>
      </c>
      <c r="F415" s="215">
        <f>'Customs raw'!E415</f>
        <v>0</v>
      </c>
      <c r="G415" s="76" t="s">
        <v>19</v>
      </c>
      <c r="H415" s="33" t="s">
        <v>190</v>
      </c>
      <c r="I415" s="76" t="e">
        <f>CONCATENATE(Table6[[#This Row],[HS6_COD]],Table6[[#This Row],[HS8]],Table6[[#This Row],[HS10]])</f>
        <v>#VALUE!</v>
      </c>
      <c r="J415" s="17" t="s">
        <v>553</v>
      </c>
      <c r="K415" s="17"/>
      <c r="L415" s="30">
        <f>'Customs raw'!F415</f>
        <v>0</v>
      </c>
      <c r="M415" s="33">
        <v>10</v>
      </c>
      <c r="N415" s="33">
        <v>12.5</v>
      </c>
      <c r="O415" s="33"/>
      <c r="P415" s="33"/>
      <c r="Q415" s="33">
        <v>10</v>
      </c>
      <c r="R415" s="50" t="e">
        <f>VLOOKUP(Table6[[#This Row],[HS Concatenate]],'Customs raw'!$A$11:$N$305,12,FALSE)</f>
        <v>#VALUE!</v>
      </c>
      <c r="S415" s="226">
        <f>'Customs raw'!L415</f>
        <v>0</v>
      </c>
      <c r="T415" s="214"/>
      <c r="U415" s="217">
        <f>'Customs raw'!M415</f>
        <v>0</v>
      </c>
      <c r="V415" s="214"/>
      <c r="W415" s="226" t="e">
        <f>Table6[[#This Row],[Quantity (kg)2]]/1000</f>
        <v>#VALUE!</v>
      </c>
    </row>
    <row r="416" spans="1:23" ht="14.25" x14ac:dyDescent="0.2">
      <c r="A416" s="212">
        <f>'Customs raw'!B416</f>
        <v>0</v>
      </c>
      <c r="B416" s="213">
        <f t="shared" si="8"/>
        <v>0</v>
      </c>
      <c r="C416" s="214" t="e">
        <f>VLOOKUP(B416,'HS Heading Index'!$A$7:$B$29,2,FALSE)</f>
        <v>#N/A</v>
      </c>
      <c r="D416" s="214" t="s">
        <v>241</v>
      </c>
      <c r="E416" s="212">
        <f>'Customs raw'!C416</f>
        <v>0</v>
      </c>
      <c r="F416" s="215">
        <f>'Customs raw'!E416</f>
        <v>0</v>
      </c>
      <c r="G416" s="76" t="s">
        <v>19</v>
      </c>
      <c r="H416" s="33" t="s">
        <v>190</v>
      </c>
      <c r="I416" s="76" t="e">
        <f>CONCATENATE(Table6[[#This Row],[HS6_COD]],Table6[[#This Row],[HS8]],Table6[[#This Row],[HS10]])</f>
        <v>#VALUE!</v>
      </c>
      <c r="J416" s="17" t="s">
        <v>553</v>
      </c>
      <c r="K416" s="17"/>
      <c r="L416" s="30">
        <f>'Customs raw'!F416</f>
        <v>0</v>
      </c>
      <c r="M416" s="33">
        <v>10</v>
      </c>
      <c r="N416" s="33">
        <v>12.5</v>
      </c>
      <c r="O416" s="33"/>
      <c r="P416" s="33"/>
      <c r="Q416" s="33">
        <v>10</v>
      </c>
      <c r="R416" s="50" t="e">
        <f>VLOOKUP(Table6[[#This Row],[HS Concatenate]],'Customs raw'!$A$11:$N$305,12,FALSE)</f>
        <v>#VALUE!</v>
      </c>
      <c r="S416" s="226">
        <f>'Customs raw'!L416</f>
        <v>0</v>
      </c>
      <c r="T416" s="214"/>
      <c r="U416" s="217">
        <f>'Customs raw'!M416</f>
        <v>0</v>
      </c>
      <c r="V416" s="214"/>
      <c r="W416" s="226" t="e">
        <f>Table6[[#This Row],[Quantity (kg)2]]/1000</f>
        <v>#VALUE!</v>
      </c>
    </row>
    <row r="417" spans="1:23" ht="14.25" x14ac:dyDescent="0.2">
      <c r="A417" s="212">
        <f>'Customs raw'!B417</f>
        <v>0</v>
      </c>
      <c r="B417" s="213">
        <f t="shared" si="8"/>
        <v>0</v>
      </c>
      <c r="C417" s="214" t="e">
        <f>VLOOKUP(B417,'HS Heading Index'!$A$7:$B$29,2,FALSE)</f>
        <v>#N/A</v>
      </c>
      <c r="D417" s="214" t="s">
        <v>241</v>
      </c>
      <c r="E417" s="212">
        <f>'Customs raw'!C417</f>
        <v>0</v>
      </c>
      <c r="F417" s="215">
        <f>'Customs raw'!E417</f>
        <v>0</v>
      </c>
      <c r="G417" s="76" t="s">
        <v>19</v>
      </c>
      <c r="H417" s="33" t="s">
        <v>190</v>
      </c>
      <c r="I417" s="76" t="e">
        <f>CONCATENATE(Table6[[#This Row],[HS6_COD]],Table6[[#This Row],[HS8]],Table6[[#This Row],[HS10]])</f>
        <v>#VALUE!</v>
      </c>
      <c r="J417" s="17" t="s">
        <v>553</v>
      </c>
      <c r="K417" s="17"/>
      <c r="L417" s="30">
        <f>'Customs raw'!F417</f>
        <v>0</v>
      </c>
      <c r="M417" s="33">
        <v>10</v>
      </c>
      <c r="N417" s="33">
        <v>12.5</v>
      </c>
      <c r="O417" s="33"/>
      <c r="P417" s="33"/>
      <c r="Q417" s="33">
        <v>10</v>
      </c>
      <c r="R417" s="50" t="e">
        <f>VLOOKUP(Table6[[#This Row],[HS Concatenate]],'Customs raw'!$A$11:$N$305,12,FALSE)</f>
        <v>#VALUE!</v>
      </c>
      <c r="S417" s="226">
        <f>'Customs raw'!L417</f>
        <v>0</v>
      </c>
      <c r="T417" s="214"/>
      <c r="U417" s="217">
        <f>'Customs raw'!M417</f>
        <v>0</v>
      </c>
      <c r="V417" s="214"/>
      <c r="W417" s="226" t="e">
        <f>Table6[[#This Row],[Quantity (kg)2]]/1000</f>
        <v>#VALUE!</v>
      </c>
    </row>
    <row r="418" spans="1:23" ht="14.25" x14ac:dyDescent="0.2">
      <c r="A418" s="212">
        <f>'Customs raw'!B418</f>
        <v>0</v>
      </c>
      <c r="B418" s="213">
        <f t="shared" si="8"/>
        <v>0</v>
      </c>
      <c r="C418" s="214" t="e">
        <f>VLOOKUP(B418,'HS Heading Index'!$A$7:$B$29,2,FALSE)</f>
        <v>#N/A</v>
      </c>
      <c r="D418" s="214" t="s">
        <v>241</v>
      </c>
      <c r="E418" s="212">
        <f>'Customs raw'!C418</f>
        <v>0</v>
      </c>
      <c r="F418" s="215">
        <f>'Customs raw'!E418</f>
        <v>0</v>
      </c>
      <c r="G418" s="76" t="s">
        <v>19</v>
      </c>
      <c r="H418" s="33" t="s">
        <v>190</v>
      </c>
      <c r="I418" s="76" t="e">
        <f>CONCATENATE(Table6[[#This Row],[HS6_COD]],Table6[[#This Row],[HS8]],Table6[[#This Row],[HS10]])</f>
        <v>#VALUE!</v>
      </c>
      <c r="J418" s="17" t="s">
        <v>553</v>
      </c>
      <c r="K418" s="17"/>
      <c r="L418" s="30">
        <f>'Customs raw'!F418</f>
        <v>0</v>
      </c>
      <c r="M418" s="33">
        <v>10</v>
      </c>
      <c r="N418" s="33">
        <v>12.5</v>
      </c>
      <c r="O418" s="33"/>
      <c r="P418" s="33"/>
      <c r="Q418" s="33">
        <v>10</v>
      </c>
      <c r="R418" s="50" t="e">
        <f>VLOOKUP(Table6[[#This Row],[HS Concatenate]],'Customs raw'!$A$11:$N$305,12,FALSE)</f>
        <v>#VALUE!</v>
      </c>
      <c r="S418" s="226">
        <f>'Customs raw'!L418</f>
        <v>0</v>
      </c>
      <c r="T418" s="214"/>
      <c r="U418" s="217">
        <f>'Customs raw'!M418</f>
        <v>0</v>
      </c>
      <c r="V418" s="214"/>
      <c r="W418" s="226" t="e">
        <f>Table6[[#This Row],[Quantity (kg)2]]/1000</f>
        <v>#VALUE!</v>
      </c>
    </row>
    <row r="419" spans="1:23" ht="14.25" x14ac:dyDescent="0.2">
      <c r="A419" s="212">
        <f>'Customs raw'!B419</f>
        <v>0</v>
      </c>
      <c r="B419" s="213">
        <f t="shared" si="8"/>
        <v>0</v>
      </c>
      <c r="C419" s="214" t="e">
        <f>VLOOKUP(B419,'HS Heading Index'!$A$7:$B$29,2,FALSE)</f>
        <v>#N/A</v>
      </c>
      <c r="D419" s="214" t="s">
        <v>241</v>
      </c>
      <c r="E419" s="212">
        <f>'Customs raw'!C419</f>
        <v>0</v>
      </c>
      <c r="F419" s="215">
        <f>'Customs raw'!E419</f>
        <v>0</v>
      </c>
      <c r="G419" s="76" t="s">
        <v>19</v>
      </c>
      <c r="H419" s="33" t="s">
        <v>190</v>
      </c>
      <c r="I419" s="76" t="e">
        <f>CONCATENATE(Table6[[#This Row],[HS6_COD]],Table6[[#This Row],[HS8]],Table6[[#This Row],[HS10]])</f>
        <v>#VALUE!</v>
      </c>
      <c r="J419" s="17" t="s">
        <v>553</v>
      </c>
      <c r="K419" s="17"/>
      <c r="L419" s="30">
        <f>'Customs raw'!F419</f>
        <v>0</v>
      </c>
      <c r="M419" s="33">
        <v>10</v>
      </c>
      <c r="N419" s="33">
        <v>12.5</v>
      </c>
      <c r="O419" s="33"/>
      <c r="P419" s="33"/>
      <c r="Q419" s="33">
        <v>10</v>
      </c>
      <c r="R419" s="50" t="e">
        <f>VLOOKUP(Table6[[#This Row],[HS Concatenate]],'Customs raw'!$A$11:$N$305,12,FALSE)</f>
        <v>#VALUE!</v>
      </c>
      <c r="S419" s="226">
        <f>'Customs raw'!L419</f>
        <v>0</v>
      </c>
      <c r="T419" s="214"/>
      <c r="U419" s="217">
        <f>'Customs raw'!M419</f>
        <v>0</v>
      </c>
      <c r="V419" s="214"/>
      <c r="W419" s="226" t="e">
        <f>Table6[[#This Row],[Quantity (kg)2]]/1000</f>
        <v>#VALUE!</v>
      </c>
    </row>
    <row r="420" spans="1:23" ht="14.25" x14ac:dyDescent="0.2">
      <c r="A420" s="212">
        <f>'Customs raw'!B420</f>
        <v>0</v>
      </c>
      <c r="B420" s="213">
        <f t="shared" si="8"/>
        <v>0</v>
      </c>
      <c r="C420" s="214" t="e">
        <f>VLOOKUP(B420,'HS Heading Index'!$A$7:$B$29,2,FALSE)</f>
        <v>#N/A</v>
      </c>
      <c r="D420" s="214" t="s">
        <v>241</v>
      </c>
      <c r="E420" s="212">
        <f>'Customs raw'!C420</f>
        <v>0</v>
      </c>
      <c r="F420" s="215">
        <f>'Customs raw'!E420</f>
        <v>0</v>
      </c>
      <c r="G420" s="76" t="s">
        <v>19</v>
      </c>
      <c r="H420" s="33" t="s">
        <v>190</v>
      </c>
      <c r="I420" s="76" t="e">
        <f>CONCATENATE(Table6[[#This Row],[HS6_COD]],Table6[[#This Row],[HS8]],Table6[[#This Row],[HS10]])</f>
        <v>#VALUE!</v>
      </c>
      <c r="J420" s="17" t="s">
        <v>553</v>
      </c>
      <c r="K420" s="17"/>
      <c r="L420" s="30">
        <f>'Customs raw'!F420</f>
        <v>0</v>
      </c>
      <c r="M420" s="33">
        <v>10</v>
      </c>
      <c r="N420" s="33">
        <v>12.5</v>
      </c>
      <c r="O420" s="33"/>
      <c r="P420" s="33"/>
      <c r="Q420" s="33">
        <v>10</v>
      </c>
      <c r="R420" s="50" t="e">
        <f>VLOOKUP(Table6[[#This Row],[HS Concatenate]],'Customs raw'!$A$11:$N$305,12,FALSE)</f>
        <v>#VALUE!</v>
      </c>
      <c r="S420" s="226">
        <f>'Customs raw'!L420</f>
        <v>0</v>
      </c>
      <c r="T420" s="214"/>
      <c r="U420" s="217">
        <f>'Customs raw'!M420</f>
        <v>0</v>
      </c>
      <c r="V420" s="214"/>
      <c r="W420" s="226" t="e">
        <f>Table6[[#This Row],[Quantity (kg)2]]/1000</f>
        <v>#VALUE!</v>
      </c>
    </row>
    <row r="421" spans="1:23" ht="14.25" x14ac:dyDescent="0.2">
      <c r="A421" s="212">
        <f>'Customs raw'!B421</f>
        <v>0</v>
      </c>
      <c r="B421" s="213">
        <f t="shared" si="8"/>
        <v>0</v>
      </c>
      <c r="C421" s="214" t="e">
        <f>VLOOKUP(B421,'HS Heading Index'!$A$7:$B$29,2,FALSE)</f>
        <v>#N/A</v>
      </c>
      <c r="D421" s="214" t="s">
        <v>241</v>
      </c>
      <c r="E421" s="212">
        <f>'Customs raw'!C421</f>
        <v>0</v>
      </c>
      <c r="F421" s="215">
        <f>'Customs raw'!E421</f>
        <v>0</v>
      </c>
      <c r="G421" s="76" t="s">
        <v>19</v>
      </c>
      <c r="H421" s="33" t="s">
        <v>190</v>
      </c>
      <c r="I421" s="76" t="e">
        <f>CONCATENATE(Table6[[#This Row],[HS6_COD]],Table6[[#This Row],[HS8]],Table6[[#This Row],[HS10]])</f>
        <v>#VALUE!</v>
      </c>
      <c r="J421" s="17" t="s">
        <v>553</v>
      </c>
      <c r="K421" s="17"/>
      <c r="L421" s="30">
        <f>'Customs raw'!F421</f>
        <v>0</v>
      </c>
      <c r="M421" s="33">
        <v>10</v>
      </c>
      <c r="N421" s="33">
        <v>12.5</v>
      </c>
      <c r="O421" s="33"/>
      <c r="P421" s="33"/>
      <c r="Q421" s="33">
        <v>10</v>
      </c>
      <c r="R421" s="50" t="e">
        <f>VLOOKUP(Table6[[#This Row],[HS Concatenate]],'Customs raw'!$A$11:$N$305,12,FALSE)</f>
        <v>#VALUE!</v>
      </c>
      <c r="S421" s="226">
        <f>'Customs raw'!L421</f>
        <v>0</v>
      </c>
      <c r="T421" s="214"/>
      <c r="U421" s="217">
        <f>'Customs raw'!M421</f>
        <v>0</v>
      </c>
      <c r="V421" s="214"/>
      <c r="W421" s="226" t="e">
        <f>Table6[[#This Row],[Quantity (kg)2]]/1000</f>
        <v>#VALUE!</v>
      </c>
    </row>
    <row r="422" spans="1:23" ht="14.25" x14ac:dyDescent="0.2">
      <c r="A422" s="212">
        <f>'Customs raw'!B422</f>
        <v>0</v>
      </c>
      <c r="B422" s="213">
        <f t="shared" si="8"/>
        <v>0</v>
      </c>
      <c r="C422" s="214" t="e">
        <f>VLOOKUP(B422,'HS Heading Index'!$A$7:$B$29,2,FALSE)</f>
        <v>#N/A</v>
      </c>
      <c r="D422" s="214" t="s">
        <v>241</v>
      </c>
      <c r="E422" s="212">
        <f>'Customs raw'!C422</f>
        <v>0</v>
      </c>
      <c r="F422" s="215">
        <f>'Customs raw'!E422</f>
        <v>0</v>
      </c>
      <c r="G422" s="76" t="s">
        <v>19</v>
      </c>
      <c r="H422" s="33" t="s">
        <v>190</v>
      </c>
      <c r="I422" s="76" t="e">
        <f>CONCATENATE(Table6[[#This Row],[HS6_COD]],Table6[[#This Row],[HS8]],Table6[[#This Row],[HS10]])</f>
        <v>#VALUE!</v>
      </c>
      <c r="J422" s="17" t="s">
        <v>553</v>
      </c>
      <c r="K422" s="17"/>
      <c r="L422" s="30">
        <f>'Customs raw'!F422</f>
        <v>0</v>
      </c>
      <c r="M422" s="33">
        <v>10</v>
      </c>
      <c r="N422" s="33">
        <v>12.5</v>
      </c>
      <c r="O422" s="33"/>
      <c r="P422" s="33"/>
      <c r="Q422" s="33">
        <v>10</v>
      </c>
      <c r="R422" s="50" t="e">
        <f>VLOOKUP(Table6[[#This Row],[HS Concatenate]],'Customs raw'!$A$11:$N$305,12,FALSE)</f>
        <v>#VALUE!</v>
      </c>
      <c r="S422" s="226">
        <f>'Customs raw'!L422</f>
        <v>0</v>
      </c>
      <c r="T422" s="214"/>
      <c r="U422" s="217">
        <f>'Customs raw'!M422</f>
        <v>0</v>
      </c>
      <c r="V422" s="214"/>
      <c r="W422" s="226" t="e">
        <f>Table6[[#This Row],[Quantity (kg)2]]/1000</f>
        <v>#VALUE!</v>
      </c>
    </row>
    <row r="423" spans="1:23" ht="14.25" x14ac:dyDescent="0.2">
      <c r="A423" s="212">
        <f>'Customs raw'!B423</f>
        <v>0</v>
      </c>
      <c r="B423" s="213">
        <f t="shared" si="8"/>
        <v>0</v>
      </c>
      <c r="C423" s="214" t="e">
        <f>VLOOKUP(B423,'HS Heading Index'!$A$7:$B$29,2,FALSE)</f>
        <v>#N/A</v>
      </c>
      <c r="D423" s="214" t="s">
        <v>241</v>
      </c>
      <c r="E423" s="212">
        <f>'Customs raw'!C423</f>
        <v>0</v>
      </c>
      <c r="F423" s="215">
        <f>'Customs raw'!E423</f>
        <v>0</v>
      </c>
      <c r="G423" s="76" t="s">
        <v>19</v>
      </c>
      <c r="H423" s="33" t="s">
        <v>190</v>
      </c>
      <c r="I423" s="76" t="e">
        <f>CONCATENATE(Table6[[#This Row],[HS6_COD]],Table6[[#This Row],[HS8]],Table6[[#This Row],[HS10]])</f>
        <v>#VALUE!</v>
      </c>
      <c r="J423" s="17" t="s">
        <v>553</v>
      </c>
      <c r="K423" s="17"/>
      <c r="L423" s="30">
        <f>'Customs raw'!F423</f>
        <v>0</v>
      </c>
      <c r="M423" s="33">
        <v>10</v>
      </c>
      <c r="N423" s="33">
        <v>12.5</v>
      </c>
      <c r="O423" s="33"/>
      <c r="P423" s="33"/>
      <c r="Q423" s="33">
        <v>10</v>
      </c>
      <c r="R423" s="50" t="e">
        <f>VLOOKUP(Table6[[#This Row],[HS Concatenate]],'Customs raw'!$A$11:$N$305,12,FALSE)</f>
        <v>#VALUE!</v>
      </c>
      <c r="S423" s="226">
        <f>'Customs raw'!L423</f>
        <v>0</v>
      </c>
      <c r="T423" s="214"/>
      <c r="U423" s="217">
        <f>'Customs raw'!M423</f>
        <v>0</v>
      </c>
      <c r="V423" s="214"/>
      <c r="W423" s="226" t="e">
        <f>Table6[[#This Row],[Quantity (kg)2]]/1000</f>
        <v>#VALUE!</v>
      </c>
    </row>
    <row r="424" spans="1:23" ht="14.25" x14ac:dyDescent="0.2">
      <c r="A424" s="212">
        <f>'Customs raw'!B424</f>
        <v>0</v>
      </c>
      <c r="B424" s="213">
        <f t="shared" si="8"/>
        <v>0</v>
      </c>
      <c r="C424" s="214" t="e">
        <f>VLOOKUP(B424,'HS Heading Index'!$A$7:$B$29,2,FALSE)</f>
        <v>#N/A</v>
      </c>
      <c r="D424" s="214" t="s">
        <v>241</v>
      </c>
      <c r="E424" s="212">
        <f>'Customs raw'!C424</f>
        <v>0</v>
      </c>
      <c r="F424" s="215">
        <f>'Customs raw'!E424</f>
        <v>0</v>
      </c>
      <c r="G424" s="76" t="s">
        <v>19</v>
      </c>
      <c r="H424" s="33" t="s">
        <v>190</v>
      </c>
      <c r="I424" s="76" t="e">
        <f>CONCATENATE(Table6[[#This Row],[HS6_COD]],Table6[[#This Row],[HS8]],Table6[[#This Row],[HS10]])</f>
        <v>#VALUE!</v>
      </c>
      <c r="J424" s="17" t="s">
        <v>553</v>
      </c>
      <c r="K424" s="17"/>
      <c r="L424" s="30">
        <f>'Customs raw'!F424</f>
        <v>0</v>
      </c>
      <c r="M424" s="33">
        <v>10</v>
      </c>
      <c r="N424" s="33">
        <v>12.5</v>
      </c>
      <c r="O424" s="33"/>
      <c r="P424" s="33"/>
      <c r="Q424" s="33">
        <v>10</v>
      </c>
      <c r="R424" s="50" t="e">
        <f>VLOOKUP(Table6[[#This Row],[HS Concatenate]],'Customs raw'!$A$11:$N$305,12,FALSE)</f>
        <v>#VALUE!</v>
      </c>
      <c r="S424" s="226">
        <f>'Customs raw'!L424</f>
        <v>0</v>
      </c>
      <c r="T424" s="214"/>
      <c r="U424" s="217">
        <f>'Customs raw'!M424</f>
        <v>0</v>
      </c>
      <c r="V424" s="214"/>
      <c r="W424" s="226" t="e">
        <f>Table6[[#This Row],[Quantity (kg)2]]/1000</f>
        <v>#VALUE!</v>
      </c>
    </row>
    <row r="425" spans="1:23" ht="14.25" x14ac:dyDescent="0.2">
      <c r="A425" s="212">
        <f>'Customs raw'!B425</f>
        <v>0</v>
      </c>
      <c r="B425" s="213">
        <f t="shared" si="8"/>
        <v>0</v>
      </c>
      <c r="C425" s="214" t="e">
        <f>VLOOKUP(B425,'HS Heading Index'!$A$7:$B$29,2,FALSE)</f>
        <v>#N/A</v>
      </c>
      <c r="D425" s="214" t="s">
        <v>241</v>
      </c>
      <c r="E425" s="212">
        <f>'Customs raw'!C425</f>
        <v>0</v>
      </c>
      <c r="F425" s="215">
        <f>'Customs raw'!E425</f>
        <v>0</v>
      </c>
      <c r="G425" s="76" t="s">
        <v>19</v>
      </c>
      <c r="H425" s="33" t="s">
        <v>190</v>
      </c>
      <c r="I425" s="76" t="e">
        <f>CONCATENATE(Table6[[#This Row],[HS6_COD]],Table6[[#This Row],[HS8]],Table6[[#This Row],[HS10]])</f>
        <v>#VALUE!</v>
      </c>
      <c r="J425" s="17" t="s">
        <v>553</v>
      </c>
      <c r="K425" s="17"/>
      <c r="L425" s="30">
        <f>'Customs raw'!F425</f>
        <v>0</v>
      </c>
      <c r="M425" s="33">
        <v>10</v>
      </c>
      <c r="N425" s="33">
        <v>12.5</v>
      </c>
      <c r="O425" s="33"/>
      <c r="P425" s="33"/>
      <c r="Q425" s="33">
        <v>10</v>
      </c>
      <c r="R425" s="50" t="e">
        <f>VLOOKUP(Table6[[#This Row],[HS Concatenate]],'Customs raw'!$A$11:$N$305,12,FALSE)</f>
        <v>#VALUE!</v>
      </c>
      <c r="S425" s="226">
        <f>'Customs raw'!L425</f>
        <v>0</v>
      </c>
      <c r="T425" s="214"/>
      <c r="U425" s="217">
        <f>'Customs raw'!M425</f>
        <v>0</v>
      </c>
      <c r="V425" s="214"/>
      <c r="W425" s="226" t="e">
        <f>Table6[[#This Row],[Quantity (kg)2]]/1000</f>
        <v>#VALUE!</v>
      </c>
    </row>
    <row r="426" spans="1:23" ht="14.25" x14ac:dyDescent="0.2">
      <c r="A426" s="212">
        <f>'Customs raw'!B426</f>
        <v>0</v>
      </c>
      <c r="B426" s="213">
        <f t="shared" si="8"/>
        <v>0</v>
      </c>
      <c r="C426" s="214" t="e">
        <f>VLOOKUP(B426,'HS Heading Index'!$A$7:$B$29,2,FALSE)</f>
        <v>#N/A</v>
      </c>
      <c r="D426" s="214" t="s">
        <v>241</v>
      </c>
      <c r="E426" s="212">
        <f>'Customs raw'!C426</f>
        <v>0</v>
      </c>
      <c r="F426" s="215">
        <f>'Customs raw'!E426</f>
        <v>0</v>
      </c>
      <c r="G426" s="76" t="s">
        <v>19</v>
      </c>
      <c r="H426" s="33" t="s">
        <v>190</v>
      </c>
      <c r="I426" s="76" t="e">
        <f>CONCATENATE(Table6[[#This Row],[HS6_COD]],Table6[[#This Row],[HS8]],Table6[[#This Row],[HS10]])</f>
        <v>#VALUE!</v>
      </c>
      <c r="J426" s="17" t="s">
        <v>553</v>
      </c>
      <c r="K426" s="17"/>
      <c r="L426" s="30">
        <f>'Customs raw'!F426</f>
        <v>0</v>
      </c>
      <c r="M426" s="33">
        <v>10</v>
      </c>
      <c r="N426" s="33">
        <v>12.5</v>
      </c>
      <c r="O426" s="33"/>
      <c r="P426" s="33"/>
      <c r="Q426" s="33">
        <v>10</v>
      </c>
      <c r="R426" s="50" t="e">
        <f>VLOOKUP(Table6[[#This Row],[HS Concatenate]],'Customs raw'!$A$11:$N$305,12,FALSE)</f>
        <v>#VALUE!</v>
      </c>
      <c r="S426" s="226">
        <f>'Customs raw'!L426</f>
        <v>0</v>
      </c>
      <c r="T426" s="214"/>
      <c r="U426" s="217">
        <f>'Customs raw'!M426</f>
        <v>0</v>
      </c>
      <c r="V426" s="214"/>
      <c r="W426" s="226" t="e">
        <f>Table6[[#This Row],[Quantity (kg)2]]/1000</f>
        <v>#VALUE!</v>
      </c>
    </row>
    <row r="427" spans="1:23" ht="14.25" x14ac:dyDescent="0.2">
      <c r="A427" s="212">
        <f>'Customs raw'!B427</f>
        <v>0</v>
      </c>
      <c r="B427" s="213">
        <f t="shared" si="8"/>
        <v>0</v>
      </c>
      <c r="C427" s="214" t="e">
        <f>VLOOKUP(B427,'HS Heading Index'!$A$7:$B$29,2,FALSE)</f>
        <v>#N/A</v>
      </c>
      <c r="D427" s="214" t="s">
        <v>241</v>
      </c>
      <c r="E427" s="212">
        <f>'Customs raw'!C427</f>
        <v>0</v>
      </c>
      <c r="F427" s="215">
        <f>'Customs raw'!E427</f>
        <v>0</v>
      </c>
      <c r="G427" s="76" t="s">
        <v>19</v>
      </c>
      <c r="H427" s="33" t="s">
        <v>190</v>
      </c>
      <c r="I427" s="76" t="e">
        <f>CONCATENATE(Table6[[#This Row],[HS6_COD]],Table6[[#This Row],[HS8]],Table6[[#This Row],[HS10]])</f>
        <v>#VALUE!</v>
      </c>
      <c r="J427" s="17" t="s">
        <v>553</v>
      </c>
      <c r="K427" s="17"/>
      <c r="L427" s="30">
        <f>'Customs raw'!F427</f>
        <v>0</v>
      </c>
      <c r="M427" s="33">
        <v>10</v>
      </c>
      <c r="N427" s="33">
        <v>12.5</v>
      </c>
      <c r="O427" s="33"/>
      <c r="P427" s="33"/>
      <c r="Q427" s="33">
        <v>10</v>
      </c>
      <c r="R427" s="50" t="e">
        <f>VLOOKUP(Table6[[#This Row],[HS Concatenate]],'Customs raw'!$A$11:$N$305,12,FALSE)</f>
        <v>#VALUE!</v>
      </c>
      <c r="S427" s="226">
        <f>'Customs raw'!L427</f>
        <v>0</v>
      </c>
      <c r="T427" s="214"/>
      <c r="U427" s="217">
        <f>'Customs raw'!M427</f>
        <v>0</v>
      </c>
      <c r="V427" s="214"/>
      <c r="W427" s="226" t="e">
        <f>Table6[[#This Row],[Quantity (kg)2]]/1000</f>
        <v>#VALUE!</v>
      </c>
    </row>
    <row r="428" spans="1:23" ht="14.25" x14ac:dyDescent="0.2">
      <c r="A428" s="212">
        <f>'Customs raw'!B428</f>
        <v>0</v>
      </c>
      <c r="B428" s="213">
        <f t="shared" si="8"/>
        <v>0</v>
      </c>
      <c r="C428" s="214" t="e">
        <f>VLOOKUP(B428,'HS Heading Index'!$A$7:$B$29,2,FALSE)</f>
        <v>#N/A</v>
      </c>
      <c r="D428" s="214" t="s">
        <v>241</v>
      </c>
      <c r="E428" s="212">
        <f>'Customs raw'!C428</f>
        <v>0</v>
      </c>
      <c r="F428" s="215">
        <f>'Customs raw'!E428</f>
        <v>0</v>
      </c>
      <c r="G428" s="76" t="s">
        <v>19</v>
      </c>
      <c r="H428" s="33" t="s">
        <v>190</v>
      </c>
      <c r="I428" s="76" t="e">
        <f>CONCATENATE(Table6[[#This Row],[HS6_COD]],Table6[[#This Row],[HS8]],Table6[[#This Row],[HS10]])</f>
        <v>#VALUE!</v>
      </c>
      <c r="J428" s="17" t="s">
        <v>553</v>
      </c>
      <c r="K428" s="17"/>
      <c r="L428" s="30">
        <f>'Customs raw'!F428</f>
        <v>0</v>
      </c>
      <c r="M428" s="33">
        <v>10</v>
      </c>
      <c r="N428" s="33">
        <v>12.5</v>
      </c>
      <c r="O428" s="33"/>
      <c r="P428" s="33"/>
      <c r="Q428" s="33">
        <v>10</v>
      </c>
      <c r="R428" s="50" t="e">
        <f>VLOOKUP(Table6[[#This Row],[HS Concatenate]],'Customs raw'!$A$11:$N$305,12,FALSE)</f>
        <v>#VALUE!</v>
      </c>
      <c r="S428" s="226">
        <f>'Customs raw'!L428</f>
        <v>0</v>
      </c>
      <c r="T428" s="214"/>
      <c r="U428" s="217">
        <f>'Customs raw'!M428</f>
        <v>0</v>
      </c>
      <c r="V428" s="214"/>
      <c r="W428" s="226" t="e">
        <f>Table6[[#This Row],[Quantity (kg)2]]/1000</f>
        <v>#VALUE!</v>
      </c>
    </row>
    <row r="429" spans="1:23" ht="14.25" x14ac:dyDescent="0.2">
      <c r="A429" s="212">
        <f>'Customs raw'!B429</f>
        <v>0</v>
      </c>
      <c r="B429" s="213">
        <f t="shared" si="8"/>
        <v>0</v>
      </c>
      <c r="C429" s="214" t="e">
        <f>VLOOKUP(B429,'HS Heading Index'!$A$7:$B$29,2,FALSE)</f>
        <v>#N/A</v>
      </c>
      <c r="D429" s="214" t="s">
        <v>241</v>
      </c>
      <c r="E429" s="212">
        <f>'Customs raw'!C429</f>
        <v>0</v>
      </c>
      <c r="F429" s="215">
        <f>'Customs raw'!E429</f>
        <v>0</v>
      </c>
      <c r="G429" s="76" t="s">
        <v>19</v>
      </c>
      <c r="H429" s="33" t="s">
        <v>190</v>
      </c>
      <c r="I429" s="76" t="e">
        <f>CONCATENATE(Table6[[#This Row],[HS6_COD]],Table6[[#This Row],[HS8]],Table6[[#This Row],[HS10]])</f>
        <v>#VALUE!</v>
      </c>
      <c r="J429" s="17" t="s">
        <v>553</v>
      </c>
      <c r="K429" s="17"/>
      <c r="L429" s="30">
        <f>'Customs raw'!F429</f>
        <v>0</v>
      </c>
      <c r="M429" s="33">
        <v>10</v>
      </c>
      <c r="N429" s="33">
        <v>12.5</v>
      </c>
      <c r="O429" s="33"/>
      <c r="P429" s="33"/>
      <c r="Q429" s="33">
        <v>10</v>
      </c>
      <c r="R429" s="50" t="e">
        <f>VLOOKUP(Table6[[#This Row],[HS Concatenate]],'Customs raw'!$A$11:$N$305,12,FALSE)</f>
        <v>#VALUE!</v>
      </c>
      <c r="S429" s="226">
        <f>'Customs raw'!L429</f>
        <v>0</v>
      </c>
      <c r="T429" s="214"/>
      <c r="U429" s="217">
        <f>'Customs raw'!M429</f>
        <v>0</v>
      </c>
      <c r="V429" s="214"/>
      <c r="W429" s="226" t="e">
        <f>Table6[[#This Row],[Quantity (kg)2]]/1000</f>
        <v>#VALUE!</v>
      </c>
    </row>
    <row r="430" spans="1:23" ht="14.25" x14ac:dyDescent="0.2">
      <c r="A430" s="212">
        <f>'Customs raw'!B430</f>
        <v>0</v>
      </c>
      <c r="B430" s="213">
        <f t="shared" si="8"/>
        <v>0</v>
      </c>
      <c r="C430" s="214" t="e">
        <f>VLOOKUP(B430,'HS Heading Index'!$A$7:$B$29,2,FALSE)</f>
        <v>#N/A</v>
      </c>
      <c r="D430" s="214" t="s">
        <v>241</v>
      </c>
      <c r="E430" s="212">
        <f>'Customs raw'!C430</f>
        <v>0</v>
      </c>
      <c r="F430" s="215">
        <f>'Customs raw'!E430</f>
        <v>0</v>
      </c>
      <c r="G430" s="76" t="s">
        <v>19</v>
      </c>
      <c r="H430" s="33" t="s">
        <v>190</v>
      </c>
      <c r="I430" s="76" t="e">
        <f>CONCATENATE(Table6[[#This Row],[HS6_COD]],Table6[[#This Row],[HS8]],Table6[[#This Row],[HS10]])</f>
        <v>#VALUE!</v>
      </c>
      <c r="J430" s="17" t="s">
        <v>553</v>
      </c>
      <c r="K430" s="17"/>
      <c r="L430" s="30">
        <f>'Customs raw'!F430</f>
        <v>0</v>
      </c>
      <c r="M430" s="33">
        <v>10</v>
      </c>
      <c r="N430" s="33">
        <v>12.5</v>
      </c>
      <c r="O430" s="33"/>
      <c r="P430" s="33"/>
      <c r="Q430" s="33">
        <v>10</v>
      </c>
      <c r="R430" s="50" t="e">
        <f>VLOOKUP(Table6[[#This Row],[HS Concatenate]],'Customs raw'!$A$11:$N$305,12,FALSE)</f>
        <v>#VALUE!</v>
      </c>
      <c r="S430" s="226">
        <f>'Customs raw'!L430</f>
        <v>0</v>
      </c>
      <c r="T430" s="214"/>
      <c r="U430" s="217">
        <f>'Customs raw'!M430</f>
        <v>0</v>
      </c>
      <c r="V430" s="214"/>
      <c r="W430" s="226" t="e">
        <f>Table6[[#This Row],[Quantity (kg)2]]/1000</f>
        <v>#VALUE!</v>
      </c>
    </row>
    <row r="431" spans="1:23" ht="14.25" x14ac:dyDescent="0.2">
      <c r="A431" s="212">
        <f>'Customs raw'!B431</f>
        <v>0</v>
      </c>
      <c r="B431" s="213">
        <f t="shared" si="8"/>
        <v>0</v>
      </c>
      <c r="C431" s="214" t="e">
        <f>VLOOKUP(B431,'HS Heading Index'!$A$7:$B$29,2,FALSE)</f>
        <v>#N/A</v>
      </c>
      <c r="D431" s="214" t="s">
        <v>241</v>
      </c>
      <c r="E431" s="212">
        <f>'Customs raw'!C431</f>
        <v>0</v>
      </c>
      <c r="F431" s="215">
        <f>'Customs raw'!E431</f>
        <v>0</v>
      </c>
      <c r="G431" s="76" t="s">
        <v>19</v>
      </c>
      <c r="H431" s="33" t="s">
        <v>190</v>
      </c>
      <c r="I431" s="76" t="e">
        <f>CONCATENATE(Table6[[#This Row],[HS6_COD]],Table6[[#This Row],[HS8]],Table6[[#This Row],[HS10]])</f>
        <v>#VALUE!</v>
      </c>
      <c r="J431" s="17" t="s">
        <v>553</v>
      </c>
      <c r="K431" s="17"/>
      <c r="L431" s="30">
        <f>'Customs raw'!F431</f>
        <v>0</v>
      </c>
      <c r="M431" s="33">
        <v>10</v>
      </c>
      <c r="N431" s="33">
        <v>12.5</v>
      </c>
      <c r="O431" s="33"/>
      <c r="P431" s="33"/>
      <c r="Q431" s="33">
        <v>10</v>
      </c>
      <c r="R431" s="50" t="e">
        <f>VLOOKUP(Table6[[#This Row],[HS Concatenate]],'Customs raw'!$A$11:$N$305,12,FALSE)</f>
        <v>#VALUE!</v>
      </c>
      <c r="S431" s="226">
        <f>'Customs raw'!L431</f>
        <v>0</v>
      </c>
      <c r="T431" s="214"/>
      <c r="U431" s="217">
        <f>'Customs raw'!M431</f>
        <v>0</v>
      </c>
      <c r="V431" s="214"/>
      <c r="W431" s="226" t="e">
        <f>Table6[[#This Row],[Quantity (kg)2]]/1000</f>
        <v>#VALUE!</v>
      </c>
    </row>
    <row r="432" spans="1:23" ht="14.25" x14ac:dyDescent="0.2">
      <c r="A432" s="212">
        <f>'Customs raw'!B432</f>
        <v>0</v>
      </c>
      <c r="B432" s="213">
        <f t="shared" si="8"/>
        <v>0</v>
      </c>
      <c r="C432" s="214" t="e">
        <f>VLOOKUP(B432,'HS Heading Index'!$A$7:$B$29,2,FALSE)</f>
        <v>#N/A</v>
      </c>
      <c r="D432" s="214" t="s">
        <v>241</v>
      </c>
      <c r="E432" s="212">
        <f>'Customs raw'!C432</f>
        <v>0</v>
      </c>
      <c r="F432" s="215">
        <f>'Customs raw'!E432</f>
        <v>0</v>
      </c>
      <c r="G432" s="76" t="s">
        <v>19</v>
      </c>
      <c r="H432" s="33" t="s">
        <v>190</v>
      </c>
      <c r="I432" s="76" t="e">
        <f>CONCATENATE(Table6[[#This Row],[HS6_COD]],Table6[[#This Row],[HS8]],Table6[[#This Row],[HS10]])</f>
        <v>#VALUE!</v>
      </c>
      <c r="J432" s="17" t="s">
        <v>553</v>
      </c>
      <c r="K432" s="17"/>
      <c r="L432" s="30">
        <f>'Customs raw'!F432</f>
        <v>0</v>
      </c>
      <c r="M432" s="33">
        <v>10</v>
      </c>
      <c r="N432" s="33">
        <v>12.5</v>
      </c>
      <c r="O432" s="33"/>
      <c r="P432" s="33"/>
      <c r="Q432" s="33">
        <v>10</v>
      </c>
      <c r="R432" s="50" t="e">
        <f>VLOOKUP(Table6[[#This Row],[HS Concatenate]],'Customs raw'!$A$11:$N$305,12,FALSE)</f>
        <v>#VALUE!</v>
      </c>
      <c r="S432" s="226">
        <f>'Customs raw'!L432</f>
        <v>0</v>
      </c>
      <c r="T432" s="214"/>
      <c r="U432" s="217">
        <f>'Customs raw'!M432</f>
        <v>0</v>
      </c>
      <c r="V432" s="214"/>
      <c r="W432" s="226" t="e">
        <f>Table6[[#This Row],[Quantity (kg)2]]/1000</f>
        <v>#VALUE!</v>
      </c>
    </row>
    <row r="433" spans="1:23" ht="14.25" x14ac:dyDescent="0.2">
      <c r="A433" s="212">
        <f>'Customs raw'!B433</f>
        <v>0</v>
      </c>
      <c r="B433" s="213">
        <f t="shared" si="8"/>
        <v>0</v>
      </c>
      <c r="C433" s="214" t="e">
        <f>VLOOKUP(B433,'HS Heading Index'!$A$7:$B$29,2,FALSE)</f>
        <v>#N/A</v>
      </c>
      <c r="D433" s="214" t="s">
        <v>241</v>
      </c>
      <c r="E433" s="212">
        <f>'Customs raw'!C433</f>
        <v>0</v>
      </c>
      <c r="F433" s="215">
        <f>'Customs raw'!E433</f>
        <v>0</v>
      </c>
      <c r="G433" s="76" t="s">
        <v>19</v>
      </c>
      <c r="H433" s="33" t="s">
        <v>190</v>
      </c>
      <c r="I433" s="76" t="e">
        <f>CONCATENATE(Table6[[#This Row],[HS6_COD]],Table6[[#This Row],[HS8]],Table6[[#This Row],[HS10]])</f>
        <v>#VALUE!</v>
      </c>
      <c r="J433" s="17" t="s">
        <v>553</v>
      </c>
      <c r="K433" s="17"/>
      <c r="L433" s="30">
        <f>'Customs raw'!F433</f>
        <v>0</v>
      </c>
      <c r="M433" s="33">
        <v>10</v>
      </c>
      <c r="N433" s="33">
        <v>12.5</v>
      </c>
      <c r="O433" s="33"/>
      <c r="P433" s="33"/>
      <c r="Q433" s="33">
        <v>10</v>
      </c>
      <c r="R433" s="50" t="e">
        <f>VLOOKUP(Table6[[#This Row],[HS Concatenate]],'Customs raw'!$A$11:$N$305,12,FALSE)</f>
        <v>#VALUE!</v>
      </c>
      <c r="S433" s="226">
        <f>'Customs raw'!L433</f>
        <v>0</v>
      </c>
      <c r="T433" s="214"/>
      <c r="U433" s="217">
        <f>'Customs raw'!M433</f>
        <v>0</v>
      </c>
      <c r="V433" s="214"/>
      <c r="W433" s="226" t="e">
        <f>Table6[[#This Row],[Quantity (kg)2]]/1000</f>
        <v>#VALUE!</v>
      </c>
    </row>
    <row r="434" spans="1:23" ht="14.25" x14ac:dyDescent="0.2">
      <c r="A434" s="212">
        <f>'Customs raw'!B434</f>
        <v>0</v>
      </c>
      <c r="B434" s="213">
        <f t="shared" si="8"/>
        <v>0</v>
      </c>
      <c r="C434" s="214" t="e">
        <f>VLOOKUP(B434,'HS Heading Index'!$A$7:$B$29,2,FALSE)</f>
        <v>#N/A</v>
      </c>
      <c r="D434" s="214" t="s">
        <v>241</v>
      </c>
      <c r="E434" s="212">
        <f>'Customs raw'!C434</f>
        <v>0</v>
      </c>
      <c r="F434" s="215">
        <f>'Customs raw'!E434</f>
        <v>0</v>
      </c>
      <c r="G434" s="76" t="s">
        <v>19</v>
      </c>
      <c r="H434" s="33" t="s">
        <v>190</v>
      </c>
      <c r="I434" s="76" t="e">
        <f>CONCATENATE(Table6[[#This Row],[HS6_COD]],Table6[[#This Row],[HS8]],Table6[[#This Row],[HS10]])</f>
        <v>#VALUE!</v>
      </c>
      <c r="J434" s="17" t="s">
        <v>553</v>
      </c>
      <c r="K434" s="17"/>
      <c r="L434" s="30">
        <f>'Customs raw'!F434</f>
        <v>0</v>
      </c>
      <c r="M434" s="33">
        <v>10</v>
      </c>
      <c r="N434" s="33">
        <v>12.5</v>
      </c>
      <c r="O434" s="33"/>
      <c r="P434" s="33"/>
      <c r="Q434" s="33">
        <v>10</v>
      </c>
      <c r="R434" s="50" t="e">
        <f>VLOOKUP(Table6[[#This Row],[HS Concatenate]],'Customs raw'!$A$11:$N$305,12,FALSE)</f>
        <v>#VALUE!</v>
      </c>
      <c r="S434" s="226">
        <f>'Customs raw'!L434</f>
        <v>0</v>
      </c>
      <c r="T434" s="214"/>
      <c r="U434" s="217">
        <f>'Customs raw'!M434</f>
        <v>0</v>
      </c>
      <c r="V434" s="214"/>
      <c r="W434" s="226" t="e">
        <f>Table6[[#This Row],[Quantity (kg)2]]/1000</f>
        <v>#VALUE!</v>
      </c>
    </row>
    <row r="435" spans="1:23" ht="14.25" x14ac:dyDescent="0.2">
      <c r="A435" s="212">
        <f>'Customs raw'!B435</f>
        <v>0</v>
      </c>
      <c r="B435" s="213">
        <f t="shared" si="8"/>
        <v>0</v>
      </c>
      <c r="C435" s="214" t="e">
        <f>VLOOKUP(B435,'HS Heading Index'!$A$7:$B$29,2,FALSE)</f>
        <v>#N/A</v>
      </c>
      <c r="D435" s="214" t="s">
        <v>241</v>
      </c>
      <c r="E435" s="212">
        <f>'Customs raw'!C435</f>
        <v>0</v>
      </c>
      <c r="F435" s="215">
        <f>'Customs raw'!E435</f>
        <v>0</v>
      </c>
      <c r="G435" s="76" t="s">
        <v>19</v>
      </c>
      <c r="H435" s="33" t="s">
        <v>190</v>
      </c>
      <c r="I435" s="76" t="e">
        <f>CONCATENATE(Table6[[#This Row],[HS6_COD]],Table6[[#This Row],[HS8]],Table6[[#This Row],[HS10]])</f>
        <v>#VALUE!</v>
      </c>
      <c r="J435" s="17" t="s">
        <v>553</v>
      </c>
      <c r="K435" s="17"/>
      <c r="L435" s="30">
        <f>'Customs raw'!F435</f>
        <v>0</v>
      </c>
      <c r="M435" s="33">
        <v>10</v>
      </c>
      <c r="N435" s="33">
        <v>12.5</v>
      </c>
      <c r="O435" s="33"/>
      <c r="P435" s="33"/>
      <c r="Q435" s="33">
        <v>10</v>
      </c>
      <c r="R435" s="50" t="e">
        <f>VLOOKUP(Table6[[#This Row],[HS Concatenate]],'Customs raw'!$A$11:$N$305,12,FALSE)</f>
        <v>#VALUE!</v>
      </c>
      <c r="S435" s="226">
        <f>'Customs raw'!L435</f>
        <v>0</v>
      </c>
      <c r="T435" s="214"/>
      <c r="U435" s="217">
        <f>'Customs raw'!M435</f>
        <v>0</v>
      </c>
      <c r="V435" s="214"/>
      <c r="W435" s="226" t="e">
        <f>Table6[[#This Row],[Quantity (kg)2]]/1000</f>
        <v>#VALUE!</v>
      </c>
    </row>
    <row r="436" spans="1:23" ht="14.25" x14ac:dyDescent="0.2">
      <c r="A436" s="212">
        <f>'Customs raw'!B436</f>
        <v>0</v>
      </c>
      <c r="B436" s="213">
        <f t="shared" si="8"/>
        <v>0</v>
      </c>
      <c r="C436" s="214" t="e">
        <f>VLOOKUP(B436,'HS Heading Index'!$A$7:$B$29,2,FALSE)</f>
        <v>#N/A</v>
      </c>
      <c r="D436" s="214" t="s">
        <v>241</v>
      </c>
      <c r="E436" s="212">
        <f>'Customs raw'!C436</f>
        <v>0</v>
      </c>
      <c r="F436" s="215">
        <f>'Customs raw'!E436</f>
        <v>0</v>
      </c>
      <c r="G436" s="76" t="s">
        <v>19</v>
      </c>
      <c r="H436" s="33" t="s">
        <v>190</v>
      </c>
      <c r="I436" s="76" t="e">
        <f>CONCATENATE(Table6[[#This Row],[HS6_COD]],Table6[[#This Row],[HS8]],Table6[[#This Row],[HS10]])</f>
        <v>#VALUE!</v>
      </c>
      <c r="J436" s="17" t="s">
        <v>553</v>
      </c>
      <c r="K436" s="17"/>
      <c r="L436" s="30">
        <f>'Customs raw'!F436</f>
        <v>0</v>
      </c>
      <c r="M436" s="33">
        <v>10</v>
      </c>
      <c r="N436" s="33">
        <v>12.5</v>
      </c>
      <c r="O436" s="33"/>
      <c r="P436" s="33"/>
      <c r="Q436" s="33">
        <v>10</v>
      </c>
      <c r="R436" s="50" t="e">
        <f>VLOOKUP(Table6[[#This Row],[HS Concatenate]],'Customs raw'!$A$11:$N$305,12,FALSE)</f>
        <v>#VALUE!</v>
      </c>
      <c r="S436" s="226">
        <f>'Customs raw'!L436</f>
        <v>0</v>
      </c>
      <c r="T436" s="214"/>
      <c r="U436" s="217">
        <f>'Customs raw'!M436</f>
        <v>0</v>
      </c>
      <c r="V436" s="214"/>
      <c r="W436" s="226" t="e">
        <f>Table6[[#This Row],[Quantity (kg)2]]/1000</f>
        <v>#VALUE!</v>
      </c>
    </row>
    <row r="437" spans="1:23" ht="14.25" x14ac:dyDescent="0.2">
      <c r="A437" s="212">
        <f>'Customs raw'!B437</f>
        <v>0</v>
      </c>
      <c r="B437" s="213">
        <f t="shared" si="8"/>
        <v>0</v>
      </c>
      <c r="C437" s="214" t="e">
        <f>VLOOKUP(B437,'HS Heading Index'!$A$7:$B$29,2,FALSE)</f>
        <v>#N/A</v>
      </c>
      <c r="D437" s="214" t="s">
        <v>241</v>
      </c>
      <c r="E437" s="212">
        <f>'Customs raw'!C437</f>
        <v>0</v>
      </c>
      <c r="F437" s="215">
        <f>'Customs raw'!E437</f>
        <v>0</v>
      </c>
      <c r="G437" s="76" t="s">
        <v>19</v>
      </c>
      <c r="H437" s="33" t="s">
        <v>190</v>
      </c>
      <c r="I437" s="76" t="e">
        <f>CONCATENATE(Table6[[#This Row],[HS6_COD]],Table6[[#This Row],[HS8]],Table6[[#This Row],[HS10]])</f>
        <v>#VALUE!</v>
      </c>
      <c r="J437" s="17" t="s">
        <v>553</v>
      </c>
      <c r="K437" s="17"/>
      <c r="L437" s="30">
        <f>'Customs raw'!F437</f>
        <v>0</v>
      </c>
      <c r="M437" s="33">
        <v>10</v>
      </c>
      <c r="N437" s="33">
        <v>12.5</v>
      </c>
      <c r="O437" s="33"/>
      <c r="P437" s="33"/>
      <c r="Q437" s="33">
        <v>10</v>
      </c>
      <c r="R437" s="50" t="e">
        <f>VLOOKUP(Table6[[#This Row],[HS Concatenate]],'Customs raw'!$A$11:$N$305,12,FALSE)</f>
        <v>#VALUE!</v>
      </c>
      <c r="S437" s="226">
        <f>'Customs raw'!L437</f>
        <v>0</v>
      </c>
      <c r="T437" s="214"/>
      <c r="U437" s="217">
        <f>'Customs raw'!M437</f>
        <v>0</v>
      </c>
      <c r="V437" s="214"/>
      <c r="W437" s="226" t="e">
        <f>Table6[[#This Row],[Quantity (kg)2]]/1000</f>
        <v>#VALUE!</v>
      </c>
    </row>
    <row r="438" spans="1:23" ht="14.25" x14ac:dyDescent="0.2">
      <c r="A438" s="212">
        <f>'Customs raw'!B438</f>
        <v>0</v>
      </c>
      <c r="B438" s="213">
        <f t="shared" si="8"/>
        <v>0</v>
      </c>
      <c r="C438" s="214" t="e">
        <f>VLOOKUP(B438,'HS Heading Index'!$A$7:$B$29,2,FALSE)</f>
        <v>#N/A</v>
      </c>
      <c r="D438" s="214" t="s">
        <v>241</v>
      </c>
      <c r="E438" s="212">
        <f>'Customs raw'!C438</f>
        <v>0</v>
      </c>
      <c r="F438" s="215">
        <f>'Customs raw'!E438</f>
        <v>0</v>
      </c>
      <c r="G438" s="76" t="s">
        <v>19</v>
      </c>
      <c r="H438" s="33" t="s">
        <v>190</v>
      </c>
      <c r="I438" s="76" t="e">
        <f>CONCATENATE(Table6[[#This Row],[HS6_COD]],Table6[[#This Row],[HS8]],Table6[[#This Row],[HS10]])</f>
        <v>#VALUE!</v>
      </c>
      <c r="J438" s="17" t="s">
        <v>553</v>
      </c>
      <c r="K438" s="17"/>
      <c r="L438" s="30">
        <f>'Customs raw'!F438</f>
        <v>0</v>
      </c>
      <c r="M438" s="33">
        <v>10</v>
      </c>
      <c r="N438" s="33">
        <v>12.5</v>
      </c>
      <c r="O438" s="33"/>
      <c r="P438" s="33"/>
      <c r="Q438" s="33">
        <v>10</v>
      </c>
      <c r="R438" s="50" t="e">
        <f>VLOOKUP(Table6[[#This Row],[HS Concatenate]],'Customs raw'!$A$11:$N$305,12,FALSE)</f>
        <v>#VALUE!</v>
      </c>
      <c r="S438" s="226">
        <f>'Customs raw'!L438</f>
        <v>0</v>
      </c>
      <c r="T438" s="214"/>
      <c r="U438" s="217">
        <f>'Customs raw'!M438</f>
        <v>0</v>
      </c>
      <c r="V438" s="214"/>
      <c r="W438" s="226" t="e">
        <f>Table6[[#This Row],[Quantity (kg)2]]/1000</f>
        <v>#VALUE!</v>
      </c>
    </row>
    <row r="439" spans="1:23" ht="14.25" x14ac:dyDescent="0.2">
      <c r="A439" s="212">
        <f>'Customs raw'!B439</f>
        <v>0</v>
      </c>
      <c r="B439" s="213">
        <f t="shared" si="8"/>
        <v>0</v>
      </c>
      <c r="C439" s="214" t="e">
        <f>VLOOKUP(B439,'HS Heading Index'!$A$7:$B$29,2,FALSE)</f>
        <v>#N/A</v>
      </c>
      <c r="D439" s="214" t="s">
        <v>241</v>
      </c>
      <c r="E439" s="212">
        <f>'Customs raw'!C439</f>
        <v>0</v>
      </c>
      <c r="F439" s="215">
        <f>'Customs raw'!E439</f>
        <v>0</v>
      </c>
      <c r="G439" s="76" t="s">
        <v>19</v>
      </c>
      <c r="H439" s="33" t="s">
        <v>190</v>
      </c>
      <c r="I439" s="76" t="e">
        <f>CONCATENATE(Table6[[#This Row],[HS6_COD]],Table6[[#This Row],[HS8]],Table6[[#This Row],[HS10]])</f>
        <v>#VALUE!</v>
      </c>
      <c r="J439" s="17" t="s">
        <v>553</v>
      </c>
      <c r="K439" s="17"/>
      <c r="L439" s="30">
        <f>'Customs raw'!F439</f>
        <v>0</v>
      </c>
      <c r="M439" s="33">
        <v>10</v>
      </c>
      <c r="N439" s="33">
        <v>12.5</v>
      </c>
      <c r="O439" s="33"/>
      <c r="P439" s="33"/>
      <c r="Q439" s="33">
        <v>10</v>
      </c>
      <c r="R439" s="50" t="e">
        <f>VLOOKUP(Table6[[#This Row],[HS Concatenate]],'Customs raw'!$A$11:$N$305,12,FALSE)</f>
        <v>#VALUE!</v>
      </c>
      <c r="S439" s="226">
        <f>'Customs raw'!L439</f>
        <v>0</v>
      </c>
      <c r="T439" s="214"/>
      <c r="U439" s="217">
        <f>'Customs raw'!M439</f>
        <v>0</v>
      </c>
      <c r="V439" s="214"/>
      <c r="W439" s="226" t="e">
        <f>Table6[[#This Row],[Quantity (kg)2]]/1000</f>
        <v>#VALUE!</v>
      </c>
    </row>
    <row r="440" spans="1:23" ht="14.25" x14ac:dyDescent="0.2">
      <c r="A440" s="212">
        <f>'Customs raw'!B440</f>
        <v>0</v>
      </c>
      <c r="B440" s="213">
        <f t="shared" si="8"/>
        <v>0</v>
      </c>
      <c r="C440" s="214" t="e">
        <f>VLOOKUP(B440,'HS Heading Index'!$A$7:$B$29,2,FALSE)</f>
        <v>#N/A</v>
      </c>
      <c r="D440" s="214" t="s">
        <v>241</v>
      </c>
      <c r="E440" s="212">
        <f>'Customs raw'!C440</f>
        <v>0</v>
      </c>
      <c r="F440" s="215">
        <f>'Customs raw'!E440</f>
        <v>0</v>
      </c>
      <c r="G440" s="76" t="s">
        <v>19</v>
      </c>
      <c r="H440" s="33" t="s">
        <v>190</v>
      </c>
      <c r="I440" s="76" t="e">
        <f>CONCATENATE(Table6[[#This Row],[HS6_COD]],Table6[[#This Row],[HS8]],Table6[[#This Row],[HS10]])</f>
        <v>#VALUE!</v>
      </c>
      <c r="J440" s="17" t="s">
        <v>553</v>
      </c>
      <c r="K440" s="17"/>
      <c r="L440" s="30">
        <f>'Customs raw'!F440</f>
        <v>0</v>
      </c>
      <c r="M440" s="33">
        <v>10</v>
      </c>
      <c r="N440" s="33">
        <v>12.5</v>
      </c>
      <c r="O440" s="33"/>
      <c r="P440" s="33"/>
      <c r="Q440" s="33">
        <v>10</v>
      </c>
      <c r="R440" s="50" t="e">
        <f>VLOOKUP(Table6[[#This Row],[HS Concatenate]],'Customs raw'!$A$11:$N$305,12,FALSE)</f>
        <v>#VALUE!</v>
      </c>
      <c r="S440" s="226">
        <f>'Customs raw'!L440</f>
        <v>0</v>
      </c>
      <c r="T440" s="214"/>
      <c r="U440" s="217">
        <f>'Customs raw'!M440</f>
        <v>0</v>
      </c>
      <c r="V440" s="214"/>
      <c r="W440" s="226" t="e">
        <f>Table6[[#This Row],[Quantity (kg)2]]/1000</f>
        <v>#VALUE!</v>
      </c>
    </row>
    <row r="441" spans="1:23" ht="14.25" x14ac:dyDescent="0.2">
      <c r="A441" s="212">
        <f>'Customs raw'!B441</f>
        <v>0</v>
      </c>
      <c r="B441" s="213">
        <f t="shared" si="8"/>
        <v>0</v>
      </c>
      <c r="C441" s="214" t="e">
        <f>VLOOKUP(B441,'HS Heading Index'!$A$7:$B$29,2,FALSE)</f>
        <v>#N/A</v>
      </c>
      <c r="D441" s="214" t="s">
        <v>241</v>
      </c>
      <c r="E441" s="212">
        <f>'Customs raw'!C441</f>
        <v>0</v>
      </c>
      <c r="F441" s="215">
        <f>'Customs raw'!E441</f>
        <v>0</v>
      </c>
      <c r="G441" s="76" t="s">
        <v>19</v>
      </c>
      <c r="H441" s="33" t="s">
        <v>190</v>
      </c>
      <c r="I441" s="76" t="e">
        <f>CONCATENATE(Table6[[#This Row],[HS6_COD]],Table6[[#This Row],[HS8]],Table6[[#This Row],[HS10]])</f>
        <v>#VALUE!</v>
      </c>
      <c r="J441" s="17" t="s">
        <v>553</v>
      </c>
      <c r="K441" s="17"/>
      <c r="L441" s="30">
        <f>'Customs raw'!F441</f>
        <v>0</v>
      </c>
      <c r="M441" s="33">
        <v>10</v>
      </c>
      <c r="N441" s="33">
        <v>12.5</v>
      </c>
      <c r="O441" s="33"/>
      <c r="P441" s="33"/>
      <c r="Q441" s="33">
        <v>10</v>
      </c>
      <c r="R441" s="50" t="e">
        <f>VLOOKUP(Table6[[#This Row],[HS Concatenate]],'Customs raw'!$A$11:$N$305,12,FALSE)</f>
        <v>#VALUE!</v>
      </c>
      <c r="S441" s="226">
        <f>'Customs raw'!L441</f>
        <v>0</v>
      </c>
      <c r="T441" s="214"/>
      <c r="U441" s="217">
        <f>'Customs raw'!M441</f>
        <v>0</v>
      </c>
      <c r="V441" s="214"/>
      <c r="W441" s="226" t="e">
        <f>Table6[[#This Row],[Quantity (kg)2]]/1000</f>
        <v>#VALUE!</v>
      </c>
    </row>
    <row r="442" spans="1:23" ht="14.25" x14ac:dyDescent="0.2">
      <c r="A442" s="212">
        <f>'Customs raw'!B442</f>
        <v>0</v>
      </c>
      <c r="B442" s="213">
        <f t="shared" si="8"/>
        <v>0</v>
      </c>
      <c r="C442" s="214" t="e">
        <f>VLOOKUP(B442,'HS Heading Index'!$A$7:$B$29,2,FALSE)</f>
        <v>#N/A</v>
      </c>
      <c r="D442" s="214" t="s">
        <v>241</v>
      </c>
      <c r="E442" s="212">
        <f>'Customs raw'!C442</f>
        <v>0</v>
      </c>
      <c r="F442" s="215">
        <f>'Customs raw'!E442</f>
        <v>0</v>
      </c>
      <c r="G442" s="76" t="s">
        <v>19</v>
      </c>
      <c r="H442" s="33" t="s">
        <v>190</v>
      </c>
      <c r="I442" s="76" t="e">
        <f>CONCATENATE(Table6[[#This Row],[HS6_COD]],Table6[[#This Row],[HS8]],Table6[[#This Row],[HS10]])</f>
        <v>#VALUE!</v>
      </c>
      <c r="J442" s="17" t="s">
        <v>553</v>
      </c>
      <c r="K442" s="17"/>
      <c r="L442" s="30">
        <f>'Customs raw'!F442</f>
        <v>0</v>
      </c>
      <c r="M442" s="33">
        <v>10</v>
      </c>
      <c r="N442" s="33">
        <v>12.5</v>
      </c>
      <c r="O442" s="33"/>
      <c r="P442" s="33"/>
      <c r="Q442" s="33">
        <v>10</v>
      </c>
      <c r="R442" s="50" t="e">
        <f>VLOOKUP(Table6[[#This Row],[HS Concatenate]],'Customs raw'!$A$11:$N$305,12,FALSE)</f>
        <v>#VALUE!</v>
      </c>
      <c r="S442" s="226">
        <f>'Customs raw'!L442</f>
        <v>0</v>
      </c>
      <c r="T442" s="214"/>
      <c r="U442" s="217">
        <f>'Customs raw'!M442</f>
        <v>0</v>
      </c>
      <c r="V442" s="214"/>
      <c r="W442" s="226" t="e">
        <f>Table6[[#This Row],[Quantity (kg)2]]/1000</f>
        <v>#VALUE!</v>
      </c>
    </row>
    <row r="443" spans="1:23" ht="14.25" x14ac:dyDescent="0.2">
      <c r="A443" s="212">
        <f>'Customs raw'!B443</f>
        <v>0</v>
      </c>
      <c r="B443" s="213">
        <f t="shared" si="8"/>
        <v>0</v>
      </c>
      <c r="C443" s="214" t="e">
        <f>VLOOKUP(B443,'HS Heading Index'!$A$7:$B$29,2,FALSE)</f>
        <v>#N/A</v>
      </c>
      <c r="D443" s="214" t="s">
        <v>241</v>
      </c>
      <c r="E443" s="212">
        <f>'Customs raw'!C443</f>
        <v>0</v>
      </c>
      <c r="F443" s="215">
        <f>'Customs raw'!E443</f>
        <v>0</v>
      </c>
      <c r="G443" s="76" t="s">
        <v>19</v>
      </c>
      <c r="H443" s="33" t="s">
        <v>190</v>
      </c>
      <c r="I443" s="76" t="e">
        <f>CONCATENATE(Table6[[#This Row],[HS6_COD]],Table6[[#This Row],[HS8]],Table6[[#This Row],[HS10]])</f>
        <v>#VALUE!</v>
      </c>
      <c r="J443" s="17" t="s">
        <v>553</v>
      </c>
      <c r="K443" s="17"/>
      <c r="L443" s="30">
        <f>'Customs raw'!F443</f>
        <v>0</v>
      </c>
      <c r="M443" s="33">
        <v>10</v>
      </c>
      <c r="N443" s="33">
        <v>12.5</v>
      </c>
      <c r="O443" s="33"/>
      <c r="P443" s="33"/>
      <c r="Q443" s="33">
        <v>10</v>
      </c>
      <c r="R443" s="50" t="e">
        <f>VLOOKUP(Table6[[#This Row],[HS Concatenate]],'Customs raw'!$A$11:$N$305,12,FALSE)</f>
        <v>#VALUE!</v>
      </c>
      <c r="S443" s="226">
        <f>'Customs raw'!L443</f>
        <v>0</v>
      </c>
      <c r="T443" s="214"/>
      <c r="U443" s="217">
        <f>'Customs raw'!M443</f>
        <v>0</v>
      </c>
      <c r="V443" s="214"/>
      <c r="W443" s="226" t="e">
        <f>Table6[[#This Row],[Quantity (kg)2]]/1000</f>
        <v>#VALUE!</v>
      </c>
    </row>
    <row r="444" spans="1:23" ht="14.25" x14ac:dyDescent="0.2">
      <c r="A444" s="212">
        <f>'Customs raw'!B444</f>
        <v>0</v>
      </c>
      <c r="B444" s="213">
        <f t="shared" si="8"/>
        <v>0</v>
      </c>
      <c r="C444" s="214" t="e">
        <f>VLOOKUP(B444,'HS Heading Index'!$A$7:$B$29,2,FALSE)</f>
        <v>#N/A</v>
      </c>
      <c r="D444" s="214" t="s">
        <v>241</v>
      </c>
      <c r="E444" s="212">
        <f>'Customs raw'!C444</f>
        <v>0</v>
      </c>
      <c r="F444" s="215">
        <f>'Customs raw'!E444</f>
        <v>0</v>
      </c>
      <c r="G444" s="76" t="s">
        <v>19</v>
      </c>
      <c r="H444" s="33" t="s">
        <v>190</v>
      </c>
      <c r="I444" s="76" t="e">
        <f>CONCATENATE(Table6[[#This Row],[HS6_COD]],Table6[[#This Row],[HS8]],Table6[[#This Row],[HS10]])</f>
        <v>#VALUE!</v>
      </c>
      <c r="J444" s="17" t="s">
        <v>553</v>
      </c>
      <c r="K444" s="17"/>
      <c r="L444" s="30">
        <f>'Customs raw'!F444</f>
        <v>0</v>
      </c>
      <c r="M444" s="33">
        <v>10</v>
      </c>
      <c r="N444" s="33">
        <v>12.5</v>
      </c>
      <c r="O444" s="33"/>
      <c r="P444" s="33"/>
      <c r="Q444" s="33">
        <v>10</v>
      </c>
      <c r="R444" s="50" t="e">
        <f>VLOOKUP(Table6[[#This Row],[HS Concatenate]],'Customs raw'!$A$11:$N$305,12,FALSE)</f>
        <v>#VALUE!</v>
      </c>
      <c r="S444" s="226">
        <f>'Customs raw'!L444</f>
        <v>0</v>
      </c>
      <c r="T444" s="214"/>
      <c r="U444" s="217">
        <f>'Customs raw'!M444</f>
        <v>0</v>
      </c>
      <c r="V444" s="214"/>
      <c r="W444" s="226" t="e">
        <f>Table6[[#This Row],[Quantity (kg)2]]/1000</f>
        <v>#VALUE!</v>
      </c>
    </row>
    <row r="445" spans="1:23" ht="14.25" x14ac:dyDescent="0.2">
      <c r="A445" s="212">
        <f>'Customs raw'!B445</f>
        <v>0</v>
      </c>
      <c r="B445" s="213">
        <f t="shared" si="8"/>
        <v>0</v>
      </c>
      <c r="C445" s="214" t="e">
        <f>VLOOKUP(B445,'HS Heading Index'!$A$7:$B$29,2,FALSE)</f>
        <v>#N/A</v>
      </c>
      <c r="D445" s="214" t="s">
        <v>241</v>
      </c>
      <c r="E445" s="212">
        <f>'Customs raw'!C445</f>
        <v>0</v>
      </c>
      <c r="F445" s="215">
        <f>'Customs raw'!E445</f>
        <v>0</v>
      </c>
      <c r="G445" s="76" t="s">
        <v>19</v>
      </c>
      <c r="H445" s="33" t="s">
        <v>190</v>
      </c>
      <c r="I445" s="76" t="e">
        <f>CONCATENATE(Table6[[#This Row],[HS6_COD]],Table6[[#This Row],[HS8]],Table6[[#This Row],[HS10]])</f>
        <v>#VALUE!</v>
      </c>
      <c r="J445" s="17" t="s">
        <v>553</v>
      </c>
      <c r="K445" s="17"/>
      <c r="L445" s="30">
        <f>'Customs raw'!F445</f>
        <v>0</v>
      </c>
      <c r="M445" s="33">
        <v>10</v>
      </c>
      <c r="N445" s="33">
        <v>12.5</v>
      </c>
      <c r="O445" s="33"/>
      <c r="P445" s="33"/>
      <c r="Q445" s="33">
        <v>10</v>
      </c>
      <c r="R445" s="50" t="e">
        <f>VLOOKUP(Table6[[#This Row],[HS Concatenate]],'Customs raw'!$A$11:$N$305,12,FALSE)</f>
        <v>#VALUE!</v>
      </c>
      <c r="S445" s="226">
        <f>'Customs raw'!L445</f>
        <v>0</v>
      </c>
      <c r="T445" s="214"/>
      <c r="U445" s="217">
        <f>'Customs raw'!M445</f>
        <v>0</v>
      </c>
      <c r="V445" s="214"/>
      <c r="W445" s="226" t="e">
        <f>Table6[[#This Row],[Quantity (kg)2]]/1000</f>
        <v>#VALUE!</v>
      </c>
    </row>
    <row r="446" spans="1:23" ht="14.25" x14ac:dyDescent="0.2">
      <c r="A446" s="212">
        <f>'Customs raw'!B446</f>
        <v>0</v>
      </c>
      <c r="B446" s="213">
        <f t="shared" si="8"/>
        <v>0</v>
      </c>
      <c r="C446" s="214" t="e">
        <f>VLOOKUP(B446,'HS Heading Index'!$A$7:$B$29,2,FALSE)</f>
        <v>#N/A</v>
      </c>
      <c r="D446" s="214" t="s">
        <v>241</v>
      </c>
      <c r="E446" s="212">
        <f>'Customs raw'!C446</f>
        <v>0</v>
      </c>
      <c r="F446" s="215">
        <f>'Customs raw'!E446</f>
        <v>0</v>
      </c>
      <c r="G446" s="76" t="s">
        <v>19</v>
      </c>
      <c r="H446" s="33" t="s">
        <v>190</v>
      </c>
      <c r="I446" s="76" t="e">
        <f>CONCATENATE(Table6[[#This Row],[HS6_COD]],Table6[[#This Row],[HS8]],Table6[[#This Row],[HS10]])</f>
        <v>#VALUE!</v>
      </c>
      <c r="J446" s="17" t="s">
        <v>553</v>
      </c>
      <c r="K446" s="17"/>
      <c r="L446" s="30">
        <f>'Customs raw'!F446</f>
        <v>0</v>
      </c>
      <c r="M446" s="33">
        <v>10</v>
      </c>
      <c r="N446" s="33">
        <v>12.5</v>
      </c>
      <c r="O446" s="33"/>
      <c r="P446" s="33"/>
      <c r="Q446" s="33">
        <v>10</v>
      </c>
      <c r="R446" s="50" t="e">
        <f>VLOOKUP(Table6[[#This Row],[HS Concatenate]],'Customs raw'!$A$11:$N$305,12,FALSE)</f>
        <v>#VALUE!</v>
      </c>
      <c r="S446" s="226">
        <f>'Customs raw'!L446</f>
        <v>0</v>
      </c>
      <c r="T446" s="214"/>
      <c r="U446" s="217">
        <f>'Customs raw'!M446</f>
        <v>0</v>
      </c>
      <c r="V446" s="214"/>
      <c r="W446" s="226" t="e">
        <f>Table6[[#This Row],[Quantity (kg)2]]/1000</f>
        <v>#VALUE!</v>
      </c>
    </row>
    <row r="447" spans="1:23" ht="14.25" x14ac:dyDescent="0.2">
      <c r="A447" s="212">
        <f>'Customs raw'!B447</f>
        <v>0</v>
      </c>
      <c r="B447" s="213">
        <f t="shared" si="8"/>
        <v>0</v>
      </c>
      <c r="C447" s="214" t="e">
        <f>VLOOKUP(B447,'HS Heading Index'!$A$7:$B$29,2,FALSE)</f>
        <v>#N/A</v>
      </c>
      <c r="D447" s="214" t="s">
        <v>241</v>
      </c>
      <c r="E447" s="212">
        <f>'Customs raw'!C447</f>
        <v>0</v>
      </c>
      <c r="F447" s="215">
        <f>'Customs raw'!E447</f>
        <v>0</v>
      </c>
      <c r="G447" s="76" t="s">
        <v>19</v>
      </c>
      <c r="H447" s="33" t="s">
        <v>190</v>
      </c>
      <c r="I447" s="76" t="e">
        <f>CONCATENATE(Table6[[#This Row],[HS6_COD]],Table6[[#This Row],[HS8]],Table6[[#This Row],[HS10]])</f>
        <v>#VALUE!</v>
      </c>
      <c r="J447" s="17" t="s">
        <v>553</v>
      </c>
      <c r="K447" s="17"/>
      <c r="L447" s="30">
        <f>'Customs raw'!F447</f>
        <v>0</v>
      </c>
      <c r="M447" s="33">
        <v>10</v>
      </c>
      <c r="N447" s="33">
        <v>12.5</v>
      </c>
      <c r="O447" s="33"/>
      <c r="P447" s="33"/>
      <c r="Q447" s="33">
        <v>10</v>
      </c>
      <c r="R447" s="50" t="e">
        <f>VLOOKUP(Table6[[#This Row],[HS Concatenate]],'Customs raw'!$A$11:$N$305,12,FALSE)</f>
        <v>#VALUE!</v>
      </c>
      <c r="S447" s="226">
        <f>'Customs raw'!L447</f>
        <v>0</v>
      </c>
      <c r="T447" s="214"/>
      <c r="U447" s="217">
        <f>'Customs raw'!M447</f>
        <v>0</v>
      </c>
      <c r="V447" s="214"/>
      <c r="W447" s="226" t="e">
        <f>Table6[[#This Row],[Quantity (kg)2]]/1000</f>
        <v>#VALUE!</v>
      </c>
    </row>
    <row r="448" spans="1:23" ht="14.25" x14ac:dyDescent="0.2">
      <c r="A448" s="212">
        <f>'Customs raw'!B448</f>
        <v>0</v>
      </c>
      <c r="B448" s="213">
        <f t="shared" si="8"/>
        <v>0</v>
      </c>
      <c r="C448" s="214" t="e">
        <f>VLOOKUP(B448,'HS Heading Index'!$A$7:$B$29,2,FALSE)</f>
        <v>#N/A</v>
      </c>
      <c r="D448" s="214" t="s">
        <v>241</v>
      </c>
      <c r="E448" s="212">
        <f>'Customs raw'!C448</f>
        <v>0</v>
      </c>
      <c r="F448" s="215">
        <f>'Customs raw'!E448</f>
        <v>0</v>
      </c>
      <c r="G448" s="76" t="s">
        <v>19</v>
      </c>
      <c r="H448" s="33" t="s">
        <v>190</v>
      </c>
      <c r="I448" s="76" t="e">
        <f>CONCATENATE(Table6[[#This Row],[HS6_COD]],Table6[[#This Row],[HS8]],Table6[[#This Row],[HS10]])</f>
        <v>#VALUE!</v>
      </c>
      <c r="J448" s="17" t="s">
        <v>553</v>
      </c>
      <c r="K448" s="17"/>
      <c r="L448" s="30">
        <f>'Customs raw'!F448</f>
        <v>0</v>
      </c>
      <c r="M448" s="33">
        <v>10</v>
      </c>
      <c r="N448" s="33">
        <v>12.5</v>
      </c>
      <c r="O448" s="33"/>
      <c r="P448" s="33"/>
      <c r="Q448" s="33">
        <v>10</v>
      </c>
      <c r="R448" s="50" t="e">
        <f>VLOOKUP(Table6[[#This Row],[HS Concatenate]],'Customs raw'!$A$11:$N$305,12,FALSE)</f>
        <v>#VALUE!</v>
      </c>
      <c r="S448" s="226">
        <f>'Customs raw'!L448</f>
        <v>0</v>
      </c>
      <c r="T448" s="214"/>
      <c r="U448" s="217">
        <f>'Customs raw'!M448</f>
        <v>0</v>
      </c>
      <c r="V448" s="214"/>
      <c r="W448" s="226" t="e">
        <f>Table6[[#This Row],[Quantity (kg)2]]/1000</f>
        <v>#VALUE!</v>
      </c>
    </row>
    <row r="449" spans="1:23" ht="14.25" x14ac:dyDescent="0.2">
      <c r="A449" s="212">
        <f>'Customs raw'!B449</f>
        <v>0</v>
      </c>
      <c r="B449" s="213">
        <f t="shared" si="8"/>
        <v>0</v>
      </c>
      <c r="C449" s="214" t="e">
        <f>VLOOKUP(B449,'HS Heading Index'!$A$7:$B$29,2,FALSE)</f>
        <v>#N/A</v>
      </c>
      <c r="D449" s="214" t="s">
        <v>241</v>
      </c>
      <c r="E449" s="212">
        <f>'Customs raw'!C449</f>
        <v>0</v>
      </c>
      <c r="F449" s="215">
        <f>'Customs raw'!E449</f>
        <v>0</v>
      </c>
      <c r="G449" s="76" t="s">
        <v>19</v>
      </c>
      <c r="H449" s="33" t="s">
        <v>190</v>
      </c>
      <c r="I449" s="76" t="e">
        <f>CONCATENATE(Table6[[#This Row],[HS6_COD]],Table6[[#This Row],[HS8]],Table6[[#This Row],[HS10]])</f>
        <v>#VALUE!</v>
      </c>
      <c r="J449" s="17" t="s">
        <v>553</v>
      </c>
      <c r="K449" s="17"/>
      <c r="L449" s="30">
        <f>'Customs raw'!F449</f>
        <v>0</v>
      </c>
      <c r="M449" s="33">
        <v>10</v>
      </c>
      <c r="N449" s="33">
        <v>12.5</v>
      </c>
      <c r="O449" s="33"/>
      <c r="P449" s="33"/>
      <c r="Q449" s="33">
        <v>10</v>
      </c>
      <c r="R449" s="50" t="e">
        <f>VLOOKUP(Table6[[#This Row],[HS Concatenate]],'Customs raw'!$A$11:$N$305,12,FALSE)</f>
        <v>#VALUE!</v>
      </c>
      <c r="S449" s="226">
        <f>'Customs raw'!L449</f>
        <v>0</v>
      </c>
      <c r="T449" s="214"/>
      <c r="U449" s="217">
        <f>'Customs raw'!M449</f>
        <v>0</v>
      </c>
      <c r="V449" s="214"/>
      <c r="W449" s="226" t="e">
        <f>Table6[[#This Row],[Quantity (kg)2]]/1000</f>
        <v>#VALUE!</v>
      </c>
    </row>
    <row r="450" spans="1:23" ht="14.25" x14ac:dyDescent="0.2">
      <c r="A450" s="212">
        <f>'Customs raw'!B450</f>
        <v>0</v>
      </c>
      <c r="B450" s="213">
        <f t="shared" si="8"/>
        <v>0</v>
      </c>
      <c r="C450" s="214" t="e">
        <f>VLOOKUP(B450,'HS Heading Index'!$A$7:$B$29,2,FALSE)</f>
        <v>#N/A</v>
      </c>
      <c r="D450" s="214" t="s">
        <v>241</v>
      </c>
      <c r="E450" s="212">
        <f>'Customs raw'!C450</f>
        <v>0</v>
      </c>
      <c r="F450" s="215">
        <f>'Customs raw'!E450</f>
        <v>0</v>
      </c>
      <c r="G450" s="76" t="s">
        <v>19</v>
      </c>
      <c r="H450" s="33" t="s">
        <v>190</v>
      </c>
      <c r="I450" s="76" t="e">
        <f>CONCATENATE(Table6[[#This Row],[HS6_COD]],Table6[[#This Row],[HS8]],Table6[[#This Row],[HS10]])</f>
        <v>#VALUE!</v>
      </c>
      <c r="J450" s="17" t="s">
        <v>553</v>
      </c>
      <c r="K450" s="17"/>
      <c r="L450" s="30">
        <f>'Customs raw'!F450</f>
        <v>0</v>
      </c>
      <c r="M450" s="33">
        <v>10</v>
      </c>
      <c r="N450" s="33">
        <v>12.5</v>
      </c>
      <c r="O450" s="33"/>
      <c r="P450" s="33"/>
      <c r="Q450" s="33">
        <v>10</v>
      </c>
      <c r="R450" s="50" t="e">
        <f>VLOOKUP(Table6[[#This Row],[HS Concatenate]],'Customs raw'!$A$11:$N$305,12,FALSE)</f>
        <v>#VALUE!</v>
      </c>
      <c r="S450" s="226">
        <f>'Customs raw'!L450</f>
        <v>0</v>
      </c>
      <c r="T450" s="214"/>
      <c r="U450" s="217">
        <f>'Customs raw'!M450</f>
        <v>0</v>
      </c>
      <c r="V450" s="214"/>
      <c r="W450" s="226" t="e">
        <f>Table6[[#This Row],[Quantity (kg)2]]/1000</f>
        <v>#VALUE!</v>
      </c>
    </row>
    <row r="451" spans="1:23" ht="14.25" x14ac:dyDescent="0.2">
      <c r="A451" s="212">
        <f>'Customs raw'!B451</f>
        <v>0</v>
      </c>
      <c r="B451" s="213">
        <f t="shared" si="8"/>
        <v>0</v>
      </c>
      <c r="C451" s="214" t="e">
        <f>VLOOKUP(B451,'HS Heading Index'!$A$7:$B$29,2,FALSE)</f>
        <v>#N/A</v>
      </c>
      <c r="D451" s="214" t="s">
        <v>241</v>
      </c>
      <c r="E451" s="212">
        <f>'Customs raw'!C451</f>
        <v>0</v>
      </c>
      <c r="F451" s="215">
        <f>'Customs raw'!E451</f>
        <v>0</v>
      </c>
      <c r="G451" s="76" t="s">
        <v>19</v>
      </c>
      <c r="H451" s="33" t="s">
        <v>190</v>
      </c>
      <c r="I451" s="76" t="e">
        <f>CONCATENATE(Table6[[#This Row],[HS6_COD]],Table6[[#This Row],[HS8]],Table6[[#This Row],[HS10]])</f>
        <v>#VALUE!</v>
      </c>
      <c r="J451" s="17" t="s">
        <v>553</v>
      </c>
      <c r="K451" s="17"/>
      <c r="L451" s="30">
        <f>'Customs raw'!F451</f>
        <v>0</v>
      </c>
      <c r="M451" s="33">
        <v>10</v>
      </c>
      <c r="N451" s="33">
        <v>12.5</v>
      </c>
      <c r="O451" s="33"/>
      <c r="P451" s="33"/>
      <c r="Q451" s="33">
        <v>10</v>
      </c>
      <c r="R451" s="50" t="e">
        <f>VLOOKUP(Table6[[#This Row],[HS Concatenate]],'Customs raw'!$A$11:$N$305,12,FALSE)</f>
        <v>#VALUE!</v>
      </c>
      <c r="S451" s="226">
        <f>'Customs raw'!L451</f>
        <v>0</v>
      </c>
      <c r="T451" s="214"/>
      <c r="U451" s="217">
        <f>'Customs raw'!M451</f>
        <v>0</v>
      </c>
      <c r="V451" s="214"/>
      <c r="W451" s="226" t="e">
        <f>Table6[[#This Row],[Quantity (kg)2]]/1000</f>
        <v>#VALUE!</v>
      </c>
    </row>
    <row r="452" spans="1:23" ht="14.25" x14ac:dyDescent="0.2">
      <c r="A452" s="212">
        <f>'Customs raw'!B452</f>
        <v>0</v>
      </c>
      <c r="B452" s="213">
        <f t="shared" ref="B452:B515" si="9">ROUNDDOWN(A452/10000,2)</f>
        <v>0</v>
      </c>
      <c r="C452" s="214" t="e">
        <f>VLOOKUP(B452,'HS Heading Index'!$A$7:$B$29,2,FALSE)</f>
        <v>#N/A</v>
      </c>
      <c r="D452" s="214" t="s">
        <v>241</v>
      </c>
      <c r="E452" s="212">
        <f>'Customs raw'!C452</f>
        <v>0</v>
      </c>
      <c r="F452" s="215">
        <f>'Customs raw'!E452</f>
        <v>0</v>
      </c>
      <c r="G452" s="76" t="s">
        <v>19</v>
      </c>
      <c r="H452" s="33" t="s">
        <v>190</v>
      </c>
      <c r="I452" s="76" t="e">
        <f>CONCATENATE(Table6[[#This Row],[HS6_COD]],Table6[[#This Row],[HS8]],Table6[[#This Row],[HS10]])</f>
        <v>#VALUE!</v>
      </c>
      <c r="J452" s="17" t="s">
        <v>553</v>
      </c>
      <c r="K452" s="17"/>
      <c r="L452" s="30">
        <f>'Customs raw'!F452</f>
        <v>0</v>
      </c>
      <c r="M452" s="33">
        <v>10</v>
      </c>
      <c r="N452" s="33">
        <v>12.5</v>
      </c>
      <c r="O452" s="33"/>
      <c r="P452" s="33"/>
      <c r="Q452" s="33">
        <v>10</v>
      </c>
      <c r="R452" s="50" t="e">
        <f>VLOOKUP(Table6[[#This Row],[HS Concatenate]],'Customs raw'!$A$11:$N$305,12,FALSE)</f>
        <v>#VALUE!</v>
      </c>
      <c r="S452" s="226">
        <f>'Customs raw'!L452</f>
        <v>0</v>
      </c>
      <c r="T452" s="214"/>
      <c r="U452" s="217">
        <f>'Customs raw'!M452</f>
        <v>0</v>
      </c>
      <c r="V452" s="214"/>
      <c r="W452" s="226" t="e">
        <f>Table6[[#This Row],[Quantity (kg)2]]/1000</f>
        <v>#VALUE!</v>
      </c>
    </row>
    <row r="453" spans="1:23" ht="14.25" x14ac:dyDescent="0.2">
      <c r="A453" s="212">
        <f>'Customs raw'!B453</f>
        <v>0</v>
      </c>
      <c r="B453" s="213">
        <f t="shared" si="9"/>
        <v>0</v>
      </c>
      <c r="C453" s="214" t="e">
        <f>VLOOKUP(B453,'HS Heading Index'!$A$7:$B$29,2,FALSE)</f>
        <v>#N/A</v>
      </c>
      <c r="D453" s="214" t="s">
        <v>241</v>
      </c>
      <c r="E453" s="212">
        <f>'Customs raw'!C453</f>
        <v>0</v>
      </c>
      <c r="F453" s="215">
        <f>'Customs raw'!E453</f>
        <v>0</v>
      </c>
      <c r="G453" s="76" t="s">
        <v>19</v>
      </c>
      <c r="H453" s="33" t="s">
        <v>190</v>
      </c>
      <c r="I453" s="76" t="e">
        <f>CONCATENATE(Table6[[#This Row],[HS6_COD]],Table6[[#This Row],[HS8]],Table6[[#This Row],[HS10]])</f>
        <v>#VALUE!</v>
      </c>
      <c r="J453" s="17" t="s">
        <v>553</v>
      </c>
      <c r="K453" s="17"/>
      <c r="L453" s="30">
        <f>'Customs raw'!F453</f>
        <v>0</v>
      </c>
      <c r="M453" s="33">
        <v>10</v>
      </c>
      <c r="N453" s="33">
        <v>12.5</v>
      </c>
      <c r="O453" s="33"/>
      <c r="P453" s="33"/>
      <c r="Q453" s="33">
        <v>10</v>
      </c>
      <c r="R453" s="50" t="e">
        <f>VLOOKUP(Table6[[#This Row],[HS Concatenate]],'Customs raw'!$A$11:$N$305,12,FALSE)</f>
        <v>#VALUE!</v>
      </c>
      <c r="S453" s="226">
        <f>'Customs raw'!L453</f>
        <v>0</v>
      </c>
      <c r="T453" s="214"/>
      <c r="U453" s="217">
        <f>'Customs raw'!M453</f>
        <v>0</v>
      </c>
      <c r="V453" s="214"/>
      <c r="W453" s="226" t="e">
        <f>Table6[[#This Row],[Quantity (kg)2]]/1000</f>
        <v>#VALUE!</v>
      </c>
    </row>
    <row r="454" spans="1:23" ht="14.25" x14ac:dyDescent="0.2">
      <c r="A454" s="212">
        <f>'Customs raw'!B454</f>
        <v>0</v>
      </c>
      <c r="B454" s="213">
        <f t="shared" si="9"/>
        <v>0</v>
      </c>
      <c r="C454" s="214" t="e">
        <f>VLOOKUP(B454,'HS Heading Index'!$A$7:$B$29,2,FALSE)</f>
        <v>#N/A</v>
      </c>
      <c r="D454" s="214" t="s">
        <v>241</v>
      </c>
      <c r="E454" s="212">
        <f>'Customs raw'!C454</f>
        <v>0</v>
      </c>
      <c r="F454" s="215">
        <f>'Customs raw'!E454</f>
        <v>0</v>
      </c>
      <c r="G454" s="76" t="s">
        <v>19</v>
      </c>
      <c r="H454" s="33" t="s">
        <v>190</v>
      </c>
      <c r="I454" s="76" t="e">
        <f>CONCATENATE(Table6[[#This Row],[HS6_COD]],Table6[[#This Row],[HS8]],Table6[[#This Row],[HS10]])</f>
        <v>#VALUE!</v>
      </c>
      <c r="J454" s="17" t="s">
        <v>553</v>
      </c>
      <c r="K454" s="17"/>
      <c r="L454" s="30">
        <f>'Customs raw'!F454</f>
        <v>0</v>
      </c>
      <c r="M454" s="33">
        <v>10</v>
      </c>
      <c r="N454" s="33">
        <v>12.5</v>
      </c>
      <c r="O454" s="33"/>
      <c r="P454" s="33"/>
      <c r="Q454" s="33">
        <v>10</v>
      </c>
      <c r="R454" s="50" t="e">
        <f>VLOOKUP(Table6[[#This Row],[HS Concatenate]],'Customs raw'!$A$11:$N$305,12,FALSE)</f>
        <v>#VALUE!</v>
      </c>
      <c r="S454" s="226">
        <f>'Customs raw'!L454</f>
        <v>0</v>
      </c>
      <c r="T454" s="214"/>
      <c r="U454" s="217">
        <f>'Customs raw'!M454</f>
        <v>0</v>
      </c>
      <c r="V454" s="214"/>
      <c r="W454" s="226" t="e">
        <f>Table6[[#This Row],[Quantity (kg)2]]/1000</f>
        <v>#VALUE!</v>
      </c>
    </row>
    <row r="455" spans="1:23" ht="14.25" x14ac:dyDescent="0.2">
      <c r="A455" s="212">
        <f>'Customs raw'!B455</f>
        <v>0</v>
      </c>
      <c r="B455" s="213">
        <f t="shared" si="9"/>
        <v>0</v>
      </c>
      <c r="C455" s="214" t="e">
        <f>VLOOKUP(B455,'HS Heading Index'!$A$7:$B$29,2,FALSE)</f>
        <v>#N/A</v>
      </c>
      <c r="D455" s="214" t="s">
        <v>241</v>
      </c>
      <c r="E455" s="212">
        <f>'Customs raw'!C455</f>
        <v>0</v>
      </c>
      <c r="F455" s="215">
        <f>'Customs raw'!E455</f>
        <v>0</v>
      </c>
      <c r="G455" s="76" t="s">
        <v>19</v>
      </c>
      <c r="H455" s="33" t="s">
        <v>190</v>
      </c>
      <c r="I455" s="76" t="e">
        <f>CONCATENATE(Table6[[#This Row],[HS6_COD]],Table6[[#This Row],[HS8]],Table6[[#This Row],[HS10]])</f>
        <v>#VALUE!</v>
      </c>
      <c r="J455" s="17" t="s">
        <v>553</v>
      </c>
      <c r="K455" s="17"/>
      <c r="L455" s="30">
        <f>'Customs raw'!F455</f>
        <v>0</v>
      </c>
      <c r="M455" s="33">
        <v>10</v>
      </c>
      <c r="N455" s="33">
        <v>12.5</v>
      </c>
      <c r="O455" s="33"/>
      <c r="P455" s="33"/>
      <c r="Q455" s="33">
        <v>10</v>
      </c>
      <c r="R455" s="50" t="e">
        <f>VLOOKUP(Table6[[#This Row],[HS Concatenate]],'Customs raw'!$A$11:$N$305,12,FALSE)</f>
        <v>#VALUE!</v>
      </c>
      <c r="S455" s="226">
        <f>'Customs raw'!L455</f>
        <v>0</v>
      </c>
      <c r="T455" s="214"/>
      <c r="U455" s="217">
        <f>'Customs raw'!M455</f>
        <v>0</v>
      </c>
      <c r="V455" s="214"/>
      <c r="W455" s="226" t="e">
        <f>Table6[[#This Row],[Quantity (kg)2]]/1000</f>
        <v>#VALUE!</v>
      </c>
    </row>
    <row r="456" spans="1:23" ht="14.25" x14ac:dyDescent="0.2">
      <c r="A456" s="212">
        <f>'Customs raw'!B456</f>
        <v>0</v>
      </c>
      <c r="B456" s="213">
        <f t="shared" si="9"/>
        <v>0</v>
      </c>
      <c r="C456" s="214" t="e">
        <f>VLOOKUP(B456,'HS Heading Index'!$A$7:$B$29,2,FALSE)</f>
        <v>#N/A</v>
      </c>
      <c r="D456" s="214" t="s">
        <v>241</v>
      </c>
      <c r="E456" s="212">
        <f>'Customs raw'!C456</f>
        <v>0</v>
      </c>
      <c r="F456" s="215">
        <f>'Customs raw'!E456</f>
        <v>0</v>
      </c>
      <c r="G456" s="76" t="s">
        <v>19</v>
      </c>
      <c r="H456" s="33" t="s">
        <v>190</v>
      </c>
      <c r="I456" s="76" t="e">
        <f>CONCATENATE(Table6[[#This Row],[HS6_COD]],Table6[[#This Row],[HS8]],Table6[[#This Row],[HS10]])</f>
        <v>#VALUE!</v>
      </c>
      <c r="J456" s="17" t="s">
        <v>553</v>
      </c>
      <c r="K456" s="17"/>
      <c r="L456" s="30">
        <f>'Customs raw'!F456</f>
        <v>0</v>
      </c>
      <c r="M456" s="33">
        <v>10</v>
      </c>
      <c r="N456" s="33">
        <v>12.5</v>
      </c>
      <c r="O456" s="33"/>
      <c r="P456" s="33"/>
      <c r="Q456" s="33">
        <v>10</v>
      </c>
      <c r="R456" s="50" t="e">
        <f>VLOOKUP(Table6[[#This Row],[HS Concatenate]],'Customs raw'!$A$11:$N$305,12,FALSE)</f>
        <v>#VALUE!</v>
      </c>
      <c r="S456" s="226">
        <f>'Customs raw'!L456</f>
        <v>0</v>
      </c>
      <c r="T456" s="214"/>
      <c r="U456" s="217">
        <f>'Customs raw'!M456</f>
        <v>0</v>
      </c>
      <c r="V456" s="214"/>
      <c r="W456" s="226" t="e">
        <f>Table6[[#This Row],[Quantity (kg)2]]/1000</f>
        <v>#VALUE!</v>
      </c>
    </row>
    <row r="457" spans="1:23" ht="14.25" x14ac:dyDescent="0.2">
      <c r="A457" s="212">
        <f>'Customs raw'!B457</f>
        <v>0</v>
      </c>
      <c r="B457" s="213">
        <f t="shared" si="9"/>
        <v>0</v>
      </c>
      <c r="C457" s="214" t="e">
        <f>VLOOKUP(B457,'HS Heading Index'!$A$7:$B$29,2,FALSE)</f>
        <v>#N/A</v>
      </c>
      <c r="D457" s="214" t="s">
        <v>241</v>
      </c>
      <c r="E457" s="212">
        <f>'Customs raw'!C457</f>
        <v>0</v>
      </c>
      <c r="F457" s="215">
        <f>'Customs raw'!E457</f>
        <v>0</v>
      </c>
      <c r="G457" s="76" t="s">
        <v>19</v>
      </c>
      <c r="H457" s="33" t="s">
        <v>190</v>
      </c>
      <c r="I457" s="76" t="e">
        <f>CONCATENATE(Table6[[#This Row],[HS6_COD]],Table6[[#This Row],[HS8]],Table6[[#This Row],[HS10]])</f>
        <v>#VALUE!</v>
      </c>
      <c r="J457" s="17" t="s">
        <v>553</v>
      </c>
      <c r="K457" s="17"/>
      <c r="L457" s="30">
        <f>'Customs raw'!F457</f>
        <v>0</v>
      </c>
      <c r="M457" s="33">
        <v>10</v>
      </c>
      <c r="N457" s="33">
        <v>12.5</v>
      </c>
      <c r="O457" s="33"/>
      <c r="P457" s="33"/>
      <c r="Q457" s="33">
        <v>10</v>
      </c>
      <c r="R457" s="50" t="e">
        <f>VLOOKUP(Table6[[#This Row],[HS Concatenate]],'Customs raw'!$A$11:$N$305,12,FALSE)</f>
        <v>#VALUE!</v>
      </c>
      <c r="S457" s="226">
        <f>'Customs raw'!L457</f>
        <v>0</v>
      </c>
      <c r="T457" s="214"/>
      <c r="U457" s="217">
        <f>'Customs raw'!M457</f>
        <v>0</v>
      </c>
      <c r="V457" s="214"/>
      <c r="W457" s="226" t="e">
        <f>Table6[[#This Row],[Quantity (kg)2]]/1000</f>
        <v>#VALUE!</v>
      </c>
    </row>
    <row r="458" spans="1:23" ht="14.25" x14ac:dyDescent="0.2">
      <c r="A458" s="212">
        <f>'Customs raw'!B458</f>
        <v>0</v>
      </c>
      <c r="B458" s="213">
        <f t="shared" si="9"/>
        <v>0</v>
      </c>
      <c r="C458" s="214" t="e">
        <f>VLOOKUP(B458,'HS Heading Index'!$A$7:$B$29,2,FALSE)</f>
        <v>#N/A</v>
      </c>
      <c r="D458" s="214" t="s">
        <v>241</v>
      </c>
      <c r="E458" s="212">
        <f>'Customs raw'!C458</f>
        <v>0</v>
      </c>
      <c r="F458" s="215">
        <f>'Customs raw'!E458</f>
        <v>0</v>
      </c>
      <c r="G458" s="76" t="s">
        <v>19</v>
      </c>
      <c r="H458" s="33" t="s">
        <v>190</v>
      </c>
      <c r="I458" s="76" t="e">
        <f>CONCATENATE(Table6[[#This Row],[HS6_COD]],Table6[[#This Row],[HS8]],Table6[[#This Row],[HS10]])</f>
        <v>#VALUE!</v>
      </c>
      <c r="J458" s="17" t="s">
        <v>553</v>
      </c>
      <c r="K458" s="17"/>
      <c r="L458" s="30">
        <f>'Customs raw'!F458</f>
        <v>0</v>
      </c>
      <c r="M458" s="33">
        <v>10</v>
      </c>
      <c r="N458" s="33">
        <v>12.5</v>
      </c>
      <c r="O458" s="33"/>
      <c r="P458" s="33"/>
      <c r="Q458" s="33">
        <v>10</v>
      </c>
      <c r="R458" s="50" t="e">
        <f>VLOOKUP(Table6[[#This Row],[HS Concatenate]],'Customs raw'!$A$11:$N$305,12,FALSE)</f>
        <v>#VALUE!</v>
      </c>
      <c r="S458" s="226">
        <f>'Customs raw'!L458</f>
        <v>0</v>
      </c>
      <c r="T458" s="214"/>
      <c r="U458" s="217">
        <f>'Customs raw'!M458</f>
        <v>0</v>
      </c>
      <c r="V458" s="214"/>
      <c r="W458" s="226" t="e">
        <f>Table6[[#This Row],[Quantity (kg)2]]/1000</f>
        <v>#VALUE!</v>
      </c>
    </row>
    <row r="459" spans="1:23" ht="14.25" x14ac:dyDescent="0.2">
      <c r="A459" s="212">
        <f>'Customs raw'!B459</f>
        <v>0</v>
      </c>
      <c r="B459" s="213">
        <f t="shared" si="9"/>
        <v>0</v>
      </c>
      <c r="C459" s="214" t="e">
        <f>VLOOKUP(B459,'HS Heading Index'!$A$7:$B$29,2,FALSE)</f>
        <v>#N/A</v>
      </c>
      <c r="D459" s="214" t="s">
        <v>241</v>
      </c>
      <c r="E459" s="212">
        <f>'Customs raw'!C459</f>
        <v>0</v>
      </c>
      <c r="F459" s="215">
        <f>'Customs raw'!E459</f>
        <v>0</v>
      </c>
      <c r="G459" s="76" t="s">
        <v>19</v>
      </c>
      <c r="H459" s="33" t="s">
        <v>190</v>
      </c>
      <c r="I459" s="76" t="e">
        <f>CONCATENATE(Table6[[#This Row],[HS6_COD]],Table6[[#This Row],[HS8]],Table6[[#This Row],[HS10]])</f>
        <v>#VALUE!</v>
      </c>
      <c r="J459" s="17" t="s">
        <v>553</v>
      </c>
      <c r="K459" s="17"/>
      <c r="L459" s="30">
        <f>'Customs raw'!F459</f>
        <v>0</v>
      </c>
      <c r="M459" s="33">
        <v>10</v>
      </c>
      <c r="N459" s="33">
        <v>12.5</v>
      </c>
      <c r="O459" s="33"/>
      <c r="P459" s="33"/>
      <c r="Q459" s="33">
        <v>10</v>
      </c>
      <c r="R459" s="50" t="e">
        <f>VLOOKUP(Table6[[#This Row],[HS Concatenate]],'Customs raw'!$A$11:$N$305,12,FALSE)</f>
        <v>#VALUE!</v>
      </c>
      <c r="S459" s="226">
        <f>'Customs raw'!L459</f>
        <v>0</v>
      </c>
      <c r="T459" s="214"/>
      <c r="U459" s="217">
        <f>'Customs raw'!M459</f>
        <v>0</v>
      </c>
      <c r="V459" s="214"/>
      <c r="W459" s="226" t="e">
        <f>Table6[[#This Row],[Quantity (kg)2]]/1000</f>
        <v>#VALUE!</v>
      </c>
    </row>
    <row r="460" spans="1:23" ht="14.25" x14ac:dyDescent="0.2">
      <c r="A460" s="212">
        <f>'Customs raw'!B460</f>
        <v>0</v>
      </c>
      <c r="B460" s="213">
        <f t="shared" si="9"/>
        <v>0</v>
      </c>
      <c r="C460" s="214" t="e">
        <f>VLOOKUP(B460,'HS Heading Index'!$A$7:$B$29,2,FALSE)</f>
        <v>#N/A</v>
      </c>
      <c r="D460" s="214" t="s">
        <v>241</v>
      </c>
      <c r="E460" s="212">
        <f>'Customs raw'!C460</f>
        <v>0</v>
      </c>
      <c r="F460" s="215">
        <f>'Customs raw'!E460</f>
        <v>0</v>
      </c>
      <c r="G460" s="76" t="s">
        <v>19</v>
      </c>
      <c r="H460" s="33" t="s">
        <v>190</v>
      </c>
      <c r="I460" s="76" t="e">
        <f>CONCATENATE(Table6[[#This Row],[HS6_COD]],Table6[[#This Row],[HS8]],Table6[[#This Row],[HS10]])</f>
        <v>#VALUE!</v>
      </c>
      <c r="J460" s="17" t="s">
        <v>553</v>
      </c>
      <c r="K460" s="17"/>
      <c r="L460" s="30">
        <f>'Customs raw'!F460</f>
        <v>0</v>
      </c>
      <c r="M460" s="33">
        <v>10</v>
      </c>
      <c r="N460" s="33">
        <v>12.5</v>
      </c>
      <c r="O460" s="33"/>
      <c r="P460" s="33"/>
      <c r="Q460" s="33">
        <v>10</v>
      </c>
      <c r="R460" s="50" t="e">
        <f>VLOOKUP(Table6[[#This Row],[HS Concatenate]],'Customs raw'!$A$11:$N$305,12,FALSE)</f>
        <v>#VALUE!</v>
      </c>
      <c r="S460" s="226">
        <f>'Customs raw'!L460</f>
        <v>0</v>
      </c>
      <c r="T460" s="214"/>
      <c r="U460" s="217">
        <f>'Customs raw'!M460</f>
        <v>0</v>
      </c>
      <c r="V460" s="214"/>
      <c r="W460" s="226" t="e">
        <f>Table6[[#This Row],[Quantity (kg)2]]/1000</f>
        <v>#VALUE!</v>
      </c>
    </row>
    <row r="461" spans="1:23" ht="14.25" x14ac:dyDescent="0.2">
      <c r="A461" s="212">
        <f>'Customs raw'!B461</f>
        <v>0</v>
      </c>
      <c r="B461" s="213">
        <f t="shared" si="9"/>
        <v>0</v>
      </c>
      <c r="C461" s="214" t="e">
        <f>VLOOKUP(B461,'HS Heading Index'!$A$7:$B$29,2,FALSE)</f>
        <v>#N/A</v>
      </c>
      <c r="D461" s="214" t="s">
        <v>241</v>
      </c>
      <c r="E461" s="212">
        <f>'Customs raw'!C461</f>
        <v>0</v>
      </c>
      <c r="F461" s="215">
        <f>'Customs raw'!E461</f>
        <v>0</v>
      </c>
      <c r="G461" s="76" t="s">
        <v>19</v>
      </c>
      <c r="H461" s="33" t="s">
        <v>190</v>
      </c>
      <c r="I461" s="76" t="e">
        <f>CONCATENATE(Table6[[#This Row],[HS6_COD]],Table6[[#This Row],[HS8]],Table6[[#This Row],[HS10]])</f>
        <v>#VALUE!</v>
      </c>
      <c r="J461" s="17" t="s">
        <v>553</v>
      </c>
      <c r="K461" s="17"/>
      <c r="L461" s="30">
        <f>'Customs raw'!F461</f>
        <v>0</v>
      </c>
      <c r="M461" s="33">
        <v>10</v>
      </c>
      <c r="N461" s="33">
        <v>12.5</v>
      </c>
      <c r="O461" s="33"/>
      <c r="P461" s="33"/>
      <c r="Q461" s="33">
        <v>10</v>
      </c>
      <c r="R461" s="50" t="e">
        <f>VLOOKUP(Table6[[#This Row],[HS Concatenate]],'Customs raw'!$A$11:$N$305,12,FALSE)</f>
        <v>#VALUE!</v>
      </c>
      <c r="S461" s="226">
        <f>'Customs raw'!L461</f>
        <v>0</v>
      </c>
      <c r="T461" s="214"/>
      <c r="U461" s="217">
        <f>'Customs raw'!M461</f>
        <v>0</v>
      </c>
      <c r="V461" s="214"/>
      <c r="W461" s="226" t="e">
        <f>Table6[[#This Row],[Quantity (kg)2]]/1000</f>
        <v>#VALUE!</v>
      </c>
    </row>
    <row r="462" spans="1:23" ht="14.25" x14ac:dyDescent="0.2">
      <c r="A462" s="212">
        <f>'Customs raw'!B462</f>
        <v>0</v>
      </c>
      <c r="B462" s="213">
        <f t="shared" si="9"/>
        <v>0</v>
      </c>
      <c r="C462" s="214" t="e">
        <f>VLOOKUP(B462,'HS Heading Index'!$A$7:$B$29,2,FALSE)</f>
        <v>#N/A</v>
      </c>
      <c r="D462" s="214" t="s">
        <v>241</v>
      </c>
      <c r="E462" s="212">
        <f>'Customs raw'!C462</f>
        <v>0</v>
      </c>
      <c r="F462" s="215">
        <f>'Customs raw'!E462</f>
        <v>0</v>
      </c>
      <c r="G462" s="76" t="s">
        <v>19</v>
      </c>
      <c r="H462" s="33" t="s">
        <v>190</v>
      </c>
      <c r="I462" s="76" t="e">
        <f>CONCATENATE(Table6[[#This Row],[HS6_COD]],Table6[[#This Row],[HS8]],Table6[[#This Row],[HS10]])</f>
        <v>#VALUE!</v>
      </c>
      <c r="J462" s="17" t="s">
        <v>553</v>
      </c>
      <c r="K462" s="17"/>
      <c r="L462" s="30">
        <f>'Customs raw'!F462</f>
        <v>0</v>
      </c>
      <c r="M462" s="33">
        <v>10</v>
      </c>
      <c r="N462" s="33">
        <v>12.5</v>
      </c>
      <c r="O462" s="33"/>
      <c r="P462" s="33"/>
      <c r="Q462" s="33">
        <v>10</v>
      </c>
      <c r="R462" s="50" t="e">
        <f>VLOOKUP(Table6[[#This Row],[HS Concatenate]],'Customs raw'!$A$11:$N$305,12,FALSE)</f>
        <v>#VALUE!</v>
      </c>
      <c r="S462" s="226">
        <f>'Customs raw'!L462</f>
        <v>0</v>
      </c>
      <c r="T462" s="214"/>
      <c r="U462" s="217">
        <f>'Customs raw'!M462</f>
        <v>0</v>
      </c>
      <c r="V462" s="214"/>
      <c r="W462" s="226" t="e">
        <f>Table6[[#This Row],[Quantity (kg)2]]/1000</f>
        <v>#VALUE!</v>
      </c>
    </row>
    <row r="463" spans="1:23" ht="14.25" x14ac:dyDescent="0.2">
      <c r="A463" s="212">
        <f>'Customs raw'!B463</f>
        <v>0</v>
      </c>
      <c r="B463" s="213">
        <f t="shared" si="9"/>
        <v>0</v>
      </c>
      <c r="C463" s="214" t="e">
        <f>VLOOKUP(B463,'HS Heading Index'!$A$7:$B$29,2,FALSE)</f>
        <v>#N/A</v>
      </c>
      <c r="D463" s="214" t="s">
        <v>241</v>
      </c>
      <c r="E463" s="212">
        <f>'Customs raw'!C463</f>
        <v>0</v>
      </c>
      <c r="F463" s="215">
        <f>'Customs raw'!E463</f>
        <v>0</v>
      </c>
      <c r="G463" s="76" t="s">
        <v>19</v>
      </c>
      <c r="H463" s="33" t="s">
        <v>190</v>
      </c>
      <c r="I463" s="76" t="e">
        <f>CONCATENATE(Table6[[#This Row],[HS6_COD]],Table6[[#This Row],[HS8]],Table6[[#This Row],[HS10]])</f>
        <v>#VALUE!</v>
      </c>
      <c r="J463" s="17" t="s">
        <v>553</v>
      </c>
      <c r="K463" s="17"/>
      <c r="L463" s="30">
        <f>'Customs raw'!F463</f>
        <v>0</v>
      </c>
      <c r="M463" s="33">
        <v>10</v>
      </c>
      <c r="N463" s="33">
        <v>12.5</v>
      </c>
      <c r="O463" s="33"/>
      <c r="P463" s="33"/>
      <c r="Q463" s="33">
        <v>10</v>
      </c>
      <c r="R463" s="50" t="e">
        <f>VLOOKUP(Table6[[#This Row],[HS Concatenate]],'Customs raw'!$A$11:$N$305,12,FALSE)</f>
        <v>#VALUE!</v>
      </c>
      <c r="S463" s="226">
        <f>'Customs raw'!L463</f>
        <v>0</v>
      </c>
      <c r="T463" s="214"/>
      <c r="U463" s="217">
        <f>'Customs raw'!M463</f>
        <v>0</v>
      </c>
      <c r="V463" s="214"/>
      <c r="W463" s="226" t="e">
        <f>Table6[[#This Row],[Quantity (kg)2]]/1000</f>
        <v>#VALUE!</v>
      </c>
    </row>
    <row r="464" spans="1:23" ht="14.25" x14ac:dyDescent="0.2">
      <c r="A464" s="212">
        <f>'Customs raw'!B464</f>
        <v>0</v>
      </c>
      <c r="B464" s="213">
        <f t="shared" si="9"/>
        <v>0</v>
      </c>
      <c r="C464" s="214" t="e">
        <f>VLOOKUP(B464,'HS Heading Index'!$A$7:$B$29,2,FALSE)</f>
        <v>#N/A</v>
      </c>
      <c r="D464" s="214" t="s">
        <v>241</v>
      </c>
      <c r="E464" s="212">
        <f>'Customs raw'!C464</f>
        <v>0</v>
      </c>
      <c r="F464" s="215">
        <f>'Customs raw'!E464</f>
        <v>0</v>
      </c>
      <c r="G464" s="76" t="s">
        <v>19</v>
      </c>
      <c r="H464" s="33" t="s">
        <v>190</v>
      </c>
      <c r="I464" s="76" t="e">
        <f>CONCATENATE(Table6[[#This Row],[HS6_COD]],Table6[[#This Row],[HS8]],Table6[[#This Row],[HS10]])</f>
        <v>#VALUE!</v>
      </c>
      <c r="J464" s="17" t="s">
        <v>553</v>
      </c>
      <c r="K464" s="17"/>
      <c r="L464" s="30">
        <f>'Customs raw'!F464</f>
        <v>0</v>
      </c>
      <c r="M464" s="33">
        <v>10</v>
      </c>
      <c r="N464" s="33">
        <v>12.5</v>
      </c>
      <c r="O464" s="33"/>
      <c r="P464" s="33"/>
      <c r="Q464" s="33">
        <v>10</v>
      </c>
      <c r="R464" s="50" t="e">
        <f>VLOOKUP(Table6[[#This Row],[HS Concatenate]],'Customs raw'!$A$11:$N$305,12,FALSE)</f>
        <v>#VALUE!</v>
      </c>
      <c r="S464" s="226">
        <f>'Customs raw'!L464</f>
        <v>0</v>
      </c>
      <c r="T464" s="214"/>
      <c r="U464" s="217">
        <f>'Customs raw'!M464</f>
        <v>0</v>
      </c>
      <c r="V464" s="214"/>
      <c r="W464" s="226" t="e">
        <f>Table6[[#This Row],[Quantity (kg)2]]/1000</f>
        <v>#VALUE!</v>
      </c>
    </row>
    <row r="465" spans="1:23" ht="14.25" x14ac:dyDescent="0.2">
      <c r="A465" s="212">
        <f>'Customs raw'!B465</f>
        <v>0</v>
      </c>
      <c r="B465" s="213">
        <f t="shared" si="9"/>
        <v>0</v>
      </c>
      <c r="C465" s="214" t="e">
        <f>VLOOKUP(B465,'HS Heading Index'!$A$7:$B$29,2,FALSE)</f>
        <v>#N/A</v>
      </c>
      <c r="D465" s="214" t="s">
        <v>241</v>
      </c>
      <c r="E465" s="212">
        <f>'Customs raw'!C465</f>
        <v>0</v>
      </c>
      <c r="F465" s="215">
        <f>'Customs raw'!E465</f>
        <v>0</v>
      </c>
      <c r="G465" s="76" t="s">
        <v>19</v>
      </c>
      <c r="H465" s="33" t="s">
        <v>190</v>
      </c>
      <c r="I465" s="76" t="e">
        <f>CONCATENATE(Table6[[#This Row],[HS6_COD]],Table6[[#This Row],[HS8]],Table6[[#This Row],[HS10]])</f>
        <v>#VALUE!</v>
      </c>
      <c r="J465" s="17" t="s">
        <v>553</v>
      </c>
      <c r="K465" s="17"/>
      <c r="L465" s="30">
        <f>'Customs raw'!F465</f>
        <v>0</v>
      </c>
      <c r="M465" s="33">
        <v>10</v>
      </c>
      <c r="N465" s="33">
        <v>12.5</v>
      </c>
      <c r="O465" s="33"/>
      <c r="P465" s="33"/>
      <c r="Q465" s="33">
        <v>10</v>
      </c>
      <c r="R465" s="50" t="e">
        <f>VLOOKUP(Table6[[#This Row],[HS Concatenate]],'Customs raw'!$A$11:$N$305,12,FALSE)</f>
        <v>#VALUE!</v>
      </c>
      <c r="S465" s="226">
        <f>'Customs raw'!L465</f>
        <v>0</v>
      </c>
      <c r="T465" s="214"/>
      <c r="U465" s="217">
        <f>'Customs raw'!M465</f>
        <v>0</v>
      </c>
      <c r="V465" s="214"/>
      <c r="W465" s="226" t="e">
        <f>Table6[[#This Row],[Quantity (kg)2]]/1000</f>
        <v>#VALUE!</v>
      </c>
    </row>
    <row r="466" spans="1:23" ht="14.25" x14ac:dyDescent="0.2">
      <c r="A466" s="212">
        <f>'Customs raw'!B466</f>
        <v>0</v>
      </c>
      <c r="B466" s="213">
        <f t="shared" si="9"/>
        <v>0</v>
      </c>
      <c r="C466" s="214" t="e">
        <f>VLOOKUP(B466,'HS Heading Index'!$A$7:$B$29,2,FALSE)</f>
        <v>#N/A</v>
      </c>
      <c r="D466" s="214" t="s">
        <v>241</v>
      </c>
      <c r="E466" s="212">
        <f>'Customs raw'!C466</f>
        <v>0</v>
      </c>
      <c r="F466" s="215">
        <f>'Customs raw'!E466</f>
        <v>0</v>
      </c>
      <c r="G466" s="76" t="s">
        <v>19</v>
      </c>
      <c r="H466" s="33" t="s">
        <v>190</v>
      </c>
      <c r="I466" s="76" t="e">
        <f>CONCATENATE(Table6[[#This Row],[HS6_COD]],Table6[[#This Row],[HS8]],Table6[[#This Row],[HS10]])</f>
        <v>#VALUE!</v>
      </c>
      <c r="J466" s="17" t="s">
        <v>553</v>
      </c>
      <c r="K466" s="17"/>
      <c r="L466" s="30">
        <f>'Customs raw'!F466</f>
        <v>0</v>
      </c>
      <c r="M466" s="33">
        <v>10</v>
      </c>
      <c r="N466" s="33">
        <v>12.5</v>
      </c>
      <c r="O466" s="33"/>
      <c r="P466" s="33"/>
      <c r="Q466" s="33">
        <v>10</v>
      </c>
      <c r="R466" s="50" t="e">
        <f>VLOOKUP(Table6[[#This Row],[HS Concatenate]],'Customs raw'!$A$11:$N$305,12,FALSE)</f>
        <v>#VALUE!</v>
      </c>
      <c r="S466" s="226">
        <f>'Customs raw'!L466</f>
        <v>0</v>
      </c>
      <c r="T466" s="214"/>
      <c r="U466" s="217">
        <f>'Customs raw'!M466</f>
        <v>0</v>
      </c>
      <c r="V466" s="214"/>
      <c r="W466" s="226" t="e">
        <f>Table6[[#This Row],[Quantity (kg)2]]/1000</f>
        <v>#VALUE!</v>
      </c>
    </row>
    <row r="467" spans="1:23" ht="14.25" x14ac:dyDescent="0.2">
      <c r="A467" s="212">
        <f>'Customs raw'!B467</f>
        <v>0</v>
      </c>
      <c r="B467" s="213">
        <f t="shared" si="9"/>
        <v>0</v>
      </c>
      <c r="C467" s="214" t="e">
        <f>VLOOKUP(B467,'HS Heading Index'!$A$7:$B$29,2,FALSE)</f>
        <v>#N/A</v>
      </c>
      <c r="D467" s="214" t="s">
        <v>241</v>
      </c>
      <c r="E467" s="212">
        <f>'Customs raw'!C467</f>
        <v>0</v>
      </c>
      <c r="F467" s="215">
        <f>'Customs raw'!E467</f>
        <v>0</v>
      </c>
      <c r="G467" s="76" t="s">
        <v>19</v>
      </c>
      <c r="H467" s="33" t="s">
        <v>190</v>
      </c>
      <c r="I467" s="76" t="e">
        <f>CONCATENATE(Table6[[#This Row],[HS6_COD]],Table6[[#This Row],[HS8]],Table6[[#This Row],[HS10]])</f>
        <v>#VALUE!</v>
      </c>
      <c r="J467" s="17" t="s">
        <v>553</v>
      </c>
      <c r="K467" s="17"/>
      <c r="L467" s="30">
        <f>'Customs raw'!F467</f>
        <v>0</v>
      </c>
      <c r="M467" s="33">
        <v>10</v>
      </c>
      <c r="N467" s="33">
        <v>12.5</v>
      </c>
      <c r="O467" s="33"/>
      <c r="P467" s="33"/>
      <c r="Q467" s="33">
        <v>10</v>
      </c>
      <c r="R467" s="50" t="e">
        <f>VLOOKUP(Table6[[#This Row],[HS Concatenate]],'Customs raw'!$A$11:$N$305,12,FALSE)</f>
        <v>#VALUE!</v>
      </c>
      <c r="S467" s="226">
        <f>'Customs raw'!L467</f>
        <v>0</v>
      </c>
      <c r="T467" s="214"/>
      <c r="U467" s="217">
        <f>'Customs raw'!M467</f>
        <v>0</v>
      </c>
      <c r="V467" s="214"/>
      <c r="W467" s="226" t="e">
        <f>Table6[[#This Row],[Quantity (kg)2]]/1000</f>
        <v>#VALUE!</v>
      </c>
    </row>
    <row r="468" spans="1:23" ht="14.25" x14ac:dyDescent="0.2">
      <c r="A468" s="212">
        <f>'Customs raw'!B468</f>
        <v>0</v>
      </c>
      <c r="B468" s="213">
        <f t="shared" si="9"/>
        <v>0</v>
      </c>
      <c r="C468" s="214" t="e">
        <f>VLOOKUP(B468,'HS Heading Index'!$A$7:$B$29,2,FALSE)</f>
        <v>#N/A</v>
      </c>
      <c r="D468" s="214" t="s">
        <v>241</v>
      </c>
      <c r="E468" s="212">
        <f>'Customs raw'!C468</f>
        <v>0</v>
      </c>
      <c r="F468" s="215">
        <f>'Customs raw'!E468</f>
        <v>0</v>
      </c>
      <c r="G468" s="76" t="s">
        <v>19</v>
      </c>
      <c r="H468" s="33" t="s">
        <v>190</v>
      </c>
      <c r="I468" s="76" t="e">
        <f>CONCATENATE(Table6[[#This Row],[HS6_COD]],Table6[[#This Row],[HS8]],Table6[[#This Row],[HS10]])</f>
        <v>#VALUE!</v>
      </c>
      <c r="J468" s="17" t="s">
        <v>553</v>
      </c>
      <c r="K468" s="17"/>
      <c r="L468" s="30">
        <f>'Customs raw'!F468</f>
        <v>0</v>
      </c>
      <c r="M468" s="33">
        <v>10</v>
      </c>
      <c r="N468" s="33">
        <v>12.5</v>
      </c>
      <c r="O468" s="33"/>
      <c r="P468" s="33"/>
      <c r="Q468" s="33">
        <v>10</v>
      </c>
      <c r="R468" s="50" t="e">
        <f>VLOOKUP(Table6[[#This Row],[HS Concatenate]],'Customs raw'!$A$11:$N$305,12,FALSE)</f>
        <v>#VALUE!</v>
      </c>
      <c r="S468" s="226">
        <f>'Customs raw'!L468</f>
        <v>0</v>
      </c>
      <c r="T468" s="214"/>
      <c r="U468" s="217">
        <f>'Customs raw'!M468</f>
        <v>0</v>
      </c>
      <c r="V468" s="214"/>
      <c r="W468" s="226" t="e">
        <f>Table6[[#This Row],[Quantity (kg)2]]/1000</f>
        <v>#VALUE!</v>
      </c>
    </row>
    <row r="469" spans="1:23" ht="14.25" x14ac:dyDescent="0.2">
      <c r="A469" s="212">
        <f>'Customs raw'!B469</f>
        <v>0</v>
      </c>
      <c r="B469" s="213">
        <f t="shared" si="9"/>
        <v>0</v>
      </c>
      <c r="C469" s="214" t="e">
        <f>VLOOKUP(B469,'HS Heading Index'!$A$7:$B$29,2,FALSE)</f>
        <v>#N/A</v>
      </c>
      <c r="D469" s="214" t="s">
        <v>241</v>
      </c>
      <c r="E469" s="212">
        <f>'Customs raw'!C469</f>
        <v>0</v>
      </c>
      <c r="F469" s="215">
        <f>'Customs raw'!E469</f>
        <v>0</v>
      </c>
      <c r="G469" s="76" t="s">
        <v>19</v>
      </c>
      <c r="H469" s="33" t="s">
        <v>190</v>
      </c>
      <c r="I469" s="76" t="e">
        <f>CONCATENATE(Table6[[#This Row],[HS6_COD]],Table6[[#This Row],[HS8]],Table6[[#This Row],[HS10]])</f>
        <v>#VALUE!</v>
      </c>
      <c r="J469" s="17" t="s">
        <v>553</v>
      </c>
      <c r="K469" s="17"/>
      <c r="L469" s="30">
        <f>'Customs raw'!F469</f>
        <v>0</v>
      </c>
      <c r="M469" s="33">
        <v>10</v>
      </c>
      <c r="N469" s="33">
        <v>12.5</v>
      </c>
      <c r="O469" s="33"/>
      <c r="P469" s="33"/>
      <c r="Q469" s="33">
        <v>10</v>
      </c>
      <c r="R469" s="50" t="e">
        <f>VLOOKUP(Table6[[#This Row],[HS Concatenate]],'Customs raw'!$A$11:$N$305,12,FALSE)</f>
        <v>#VALUE!</v>
      </c>
      <c r="S469" s="226">
        <f>'Customs raw'!L469</f>
        <v>0</v>
      </c>
      <c r="T469" s="214"/>
      <c r="U469" s="217">
        <f>'Customs raw'!M469</f>
        <v>0</v>
      </c>
      <c r="V469" s="214"/>
      <c r="W469" s="226" t="e">
        <f>Table6[[#This Row],[Quantity (kg)2]]/1000</f>
        <v>#VALUE!</v>
      </c>
    </row>
    <row r="470" spans="1:23" ht="14.25" x14ac:dyDescent="0.2">
      <c r="A470" s="212">
        <f>'Customs raw'!B470</f>
        <v>0</v>
      </c>
      <c r="B470" s="213">
        <f t="shared" si="9"/>
        <v>0</v>
      </c>
      <c r="C470" s="214" t="e">
        <f>VLOOKUP(B470,'HS Heading Index'!$A$7:$B$29,2,FALSE)</f>
        <v>#N/A</v>
      </c>
      <c r="D470" s="214" t="s">
        <v>241</v>
      </c>
      <c r="E470" s="212">
        <f>'Customs raw'!C470</f>
        <v>0</v>
      </c>
      <c r="F470" s="215">
        <f>'Customs raw'!E470</f>
        <v>0</v>
      </c>
      <c r="G470" s="76" t="s">
        <v>19</v>
      </c>
      <c r="H470" s="33" t="s">
        <v>190</v>
      </c>
      <c r="I470" s="76" t="e">
        <f>CONCATENATE(Table6[[#This Row],[HS6_COD]],Table6[[#This Row],[HS8]],Table6[[#This Row],[HS10]])</f>
        <v>#VALUE!</v>
      </c>
      <c r="J470" s="17" t="s">
        <v>553</v>
      </c>
      <c r="K470" s="17"/>
      <c r="L470" s="30">
        <f>'Customs raw'!F470</f>
        <v>0</v>
      </c>
      <c r="M470" s="33">
        <v>10</v>
      </c>
      <c r="N470" s="33">
        <v>12.5</v>
      </c>
      <c r="O470" s="33"/>
      <c r="P470" s="33"/>
      <c r="Q470" s="33">
        <v>10</v>
      </c>
      <c r="R470" s="50" t="e">
        <f>VLOOKUP(Table6[[#This Row],[HS Concatenate]],'Customs raw'!$A$11:$N$305,12,FALSE)</f>
        <v>#VALUE!</v>
      </c>
      <c r="S470" s="226">
        <f>'Customs raw'!L470</f>
        <v>0</v>
      </c>
      <c r="T470" s="214"/>
      <c r="U470" s="217">
        <f>'Customs raw'!M470</f>
        <v>0</v>
      </c>
      <c r="V470" s="214"/>
      <c r="W470" s="226" t="e">
        <f>Table6[[#This Row],[Quantity (kg)2]]/1000</f>
        <v>#VALUE!</v>
      </c>
    </row>
    <row r="471" spans="1:23" ht="14.25" x14ac:dyDescent="0.2">
      <c r="A471" s="212">
        <f>'Customs raw'!B471</f>
        <v>0</v>
      </c>
      <c r="B471" s="213">
        <f t="shared" si="9"/>
        <v>0</v>
      </c>
      <c r="C471" s="214" t="e">
        <f>VLOOKUP(B471,'HS Heading Index'!$A$7:$B$29,2,FALSE)</f>
        <v>#N/A</v>
      </c>
      <c r="D471" s="214" t="s">
        <v>241</v>
      </c>
      <c r="E471" s="212">
        <f>'Customs raw'!C471</f>
        <v>0</v>
      </c>
      <c r="F471" s="215">
        <f>'Customs raw'!E471</f>
        <v>0</v>
      </c>
      <c r="G471" s="76" t="s">
        <v>19</v>
      </c>
      <c r="H471" s="33" t="s">
        <v>190</v>
      </c>
      <c r="I471" s="76" t="e">
        <f>CONCATENATE(Table6[[#This Row],[HS6_COD]],Table6[[#This Row],[HS8]],Table6[[#This Row],[HS10]])</f>
        <v>#VALUE!</v>
      </c>
      <c r="J471" s="17" t="s">
        <v>553</v>
      </c>
      <c r="K471" s="17"/>
      <c r="L471" s="30">
        <f>'Customs raw'!F471</f>
        <v>0</v>
      </c>
      <c r="M471" s="33">
        <v>10</v>
      </c>
      <c r="N471" s="33">
        <v>12.5</v>
      </c>
      <c r="O471" s="33"/>
      <c r="P471" s="33"/>
      <c r="Q471" s="33">
        <v>10</v>
      </c>
      <c r="R471" s="50" t="e">
        <f>VLOOKUP(Table6[[#This Row],[HS Concatenate]],'Customs raw'!$A$11:$N$305,12,FALSE)</f>
        <v>#VALUE!</v>
      </c>
      <c r="S471" s="226">
        <f>'Customs raw'!L471</f>
        <v>0</v>
      </c>
      <c r="T471" s="214"/>
      <c r="U471" s="217">
        <f>'Customs raw'!M471</f>
        <v>0</v>
      </c>
      <c r="V471" s="214"/>
      <c r="W471" s="226" t="e">
        <f>Table6[[#This Row],[Quantity (kg)2]]/1000</f>
        <v>#VALUE!</v>
      </c>
    </row>
    <row r="472" spans="1:23" ht="14.25" x14ac:dyDescent="0.2">
      <c r="A472" s="212">
        <f>'Customs raw'!B472</f>
        <v>0</v>
      </c>
      <c r="B472" s="213">
        <f t="shared" si="9"/>
        <v>0</v>
      </c>
      <c r="C472" s="214" t="e">
        <f>VLOOKUP(B472,'HS Heading Index'!$A$7:$B$29,2,FALSE)</f>
        <v>#N/A</v>
      </c>
      <c r="D472" s="214" t="s">
        <v>241</v>
      </c>
      <c r="E472" s="212">
        <f>'Customs raw'!C472</f>
        <v>0</v>
      </c>
      <c r="F472" s="215">
        <f>'Customs raw'!E472</f>
        <v>0</v>
      </c>
      <c r="G472" s="76" t="s">
        <v>19</v>
      </c>
      <c r="H472" s="33" t="s">
        <v>190</v>
      </c>
      <c r="I472" s="76" t="e">
        <f>CONCATENATE(Table6[[#This Row],[HS6_COD]],Table6[[#This Row],[HS8]],Table6[[#This Row],[HS10]])</f>
        <v>#VALUE!</v>
      </c>
      <c r="J472" s="17" t="s">
        <v>553</v>
      </c>
      <c r="K472" s="17"/>
      <c r="L472" s="30">
        <f>'Customs raw'!F472</f>
        <v>0</v>
      </c>
      <c r="M472" s="33">
        <v>10</v>
      </c>
      <c r="N472" s="33">
        <v>12.5</v>
      </c>
      <c r="O472" s="33"/>
      <c r="P472" s="33"/>
      <c r="Q472" s="33">
        <v>10</v>
      </c>
      <c r="R472" s="50" t="e">
        <f>VLOOKUP(Table6[[#This Row],[HS Concatenate]],'Customs raw'!$A$11:$N$305,12,FALSE)</f>
        <v>#VALUE!</v>
      </c>
      <c r="S472" s="226">
        <f>'Customs raw'!L472</f>
        <v>0</v>
      </c>
      <c r="T472" s="214"/>
      <c r="U472" s="217">
        <f>'Customs raw'!M472</f>
        <v>0</v>
      </c>
      <c r="V472" s="214"/>
      <c r="W472" s="226" t="e">
        <f>Table6[[#This Row],[Quantity (kg)2]]/1000</f>
        <v>#VALUE!</v>
      </c>
    </row>
    <row r="473" spans="1:23" ht="14.25" x14ac:dyDescent="0.2">
      <c r="A473" s="212">
        <f>'Customs raw'!B473</f>
        <v>0</v>
      </c>
      <c r="B473" s="213">
        <f t="shared" si="9"/>
        <v>0</v>
      </c>
      <c r="C473" s="214" t="e">
        <f>VLOOKUP(B473,'HS Heading Index'!$A$7:$B$29,2,FALSE)</f>
        <v>#N/A</v>
      </c>
      <c r="D473" s="214" t="s">
        <v>241</v>
      </c>
      <c r="E473" s="212">
        <f>'Customs raw'!C473</f>
        <v>0</v>
      </c>
      <c r="F473" s="215">
        <f>'Customs raw'!E473</f>
        <v>0</v>
      </c>
      <c r="G473" s="76" t="s">
        <v>19</v>
      </c>
      <c r="H473" s="33" t="s">
        <v>190</v>
      </c>
      <c r="I473" s="76" t="e">
        <f>CONCATENATE(Table6[[#This Row],[HS6_COD]],Table6[[#This Row],[HS8]],Table6[[#This Row],[HS10]])</f>
        <v>#VALUE!</v>
      </c>
      <c r="J473" s="17" t="s">
        <v>553</v>
      </c>
      <c r="K473" s="17"/>
      <c r="L473" s="30">
        <f>'Customs raw'!F473</f>
        <v>0</v>
      </c>
      <c r="M473" s="33">
        <v>10</v>
      </c>
      <c r="N473" s="33">
        <v>12.5</v>
      </c>
      <c r="O473" s="33"/>
      <c r="P473" s="33"/>
      <c r="Q473" s="33">
        <v>10</v>
      </c>
      <c r="R473" s="50" t="e">
        <f>VLOOKUP(Table6[[#This Row],[HS Concatenate]],'Customs raw'!$A$11:$N$305,12,FALSE)</f>
        <v>#VALUE!</v>
      </c>
      <c r="S473" s="226">
        <f>'Customs raw'!L473</f>
        <v>0</v>
      </c>
      <c r="T473" s="214"/>
      <c r="U473" s="217">
        <f>'Customs raw'!M473</f>
        <v>0</v>
      </c>
      <c r="V473" s="214"/>
      <c r="W473" s="226" t="e">
        <f>Table6[[#This Row],[Quantity (kg)2]]/1000</f>
        <v>#VALUE!</v>
      </c>
    </row>
    <row r="474" spans="1:23" ht="14.25" x14ac:dyDescent="0.2">
      <c r="A474" s="212">
        <f>'Customs raw'!B474</f>
        <v>0</v>
      </c>
      <c r="B474" s="213">
        <f t="shared" si="9"/>
        <v>0</v>
      </c>
      <c r="C474" s="214" t="e">
        <f>VLOOKUP(B474,'HS Heading Index'!$A$7:$B$29,2,FALSE)</f>
        <v>#N/A</v>
      </c>
      <c r="D474" s="214" t="s">
        <v>241</v>
      </c>
      <c r="E474" s="212">
        <f>'Customs raw'!C474</f>
        <v>0</v>
      </c>
      <c r="F474" s="215">
        <f>'Customs raw'!E474</f>
        <v>0</v>
      </c>
      <c r="G474" s="76" t="s">
        <v>19</v>
      </c>
      <c r="H474" s="33" t="s">
        <v>190</v>
      </c>
      <c r="I474" s="76" t="e">
        <f>CONCATENATE(Table6[[#This Row],[HS6_COD]],Table6[[#This Row],[HS8]],Table6[[#This Row],[HS10]])</f>
        <v>#VALUE!</v>
      </c>
      <c r="J474" s="17" t="s">
        <v>553</v>
      </c>
      <c r="K474" s="17"/>
      <c r="L474" s="30">
        <f>'Customs raw'!F474</f>
        <v>0</v>
      </c>
      <c r="M474" s="33">
        <v>10</v>
      </c>
      <c r="N474" s="33">
        <v>12.5</v>
      </c>
      <c r="O474" s="33"/>
      <c r="P474" s="33"/>
      <c r="Q474" s="33">
        <v>10</v>
      </c>
      <c r="R474" s="50" t="e">
        <f>VLOOKUP(Table6[[#This Row],[HS Concatenate]],'Customs raw'!$A$11:$N$305,12,FALSE)</f>
        <v>#VALUE!</v>
      </c>
      <c r="S474" s="226">
        <f>'Customs raw'!L474</f>
        <v>0</v>
      </c>
      <c r="T474" s="214"/>
      <c r="U474" s="217">
        <f>'Customs raw'!M474</f>
        <v>0</v>
      </c>
      <c r="V474" s="214"/>
      <c r="W474" s="226" t="e">
        <f>Table6[[#This Row],[Quantity (kg)2]]/1000</f>
        <v>#VALUE!</v>
      </c>
    </row>
    <row r="475" spans="1:23" ht="14.25" x14ac:dyDescent="0.2">
      <c r="A475" s="212">
        <f>'Customs raw'!B475</f>
        <v>0</v>
      </c>
      <c r="B475" s="213">
        <f t="shared" si="9"/>
        <v>0</v>
      </c>
      <c r="C475" s="214" t="e">
        <f>VLOOKUP(B475,'HS Heading Index'!$A$7:$B$29,2,FALSE)</f>
        <v>#N/A</v>
      </c>
      <c r="D475" s="214" t="s">
        <v>241</v>
      </c>
      <c r="E475" s="212">
        <f>'Customs raw'!C475</f>
        <v>0</v>
      </c>
      <c r="F475" s="215">
        <f>'Customs raw'!E475</f>
        <v>0</v>
      </c>
      <c r="G475" s="76" t="s">
        <v>19</v>
      </c>
      <c r="H475" s="33" t="s">
        <v>190</v>
      </c>
      <c r="I475" s="76" t="e">
        <f>CONCATENATE(Table6[[#This Row],[HS6_COD]],Table6[[#This Row],[HS8]],Table6[[#This Row],[HS10]])</f>
        <v>#VALUE!</v>
      </c>
      <c r="J475" s="17" t="s">
        <v>553</v>
      </c>
      <c r="K475" s="17"/>
      <c r="L475" s="30">
        <f>'Customs raw'!F475</f>
        <v>0</v>
      </c>
      <c r="M475" s="33">
        <v>10</v>
      </c>
      <c r="N475" s="33">
        <v>12.5</v>
      </c>
      <c r="O475" s="33"/>
      <c r="P475" s="33"/>
      <c r="Q475" s="33">
        <v>10</v>
      </c>
      <c r="R475" s="50" t="e">
        <f>VLOOKUP(Table6[[#This Row],[HS Concatenate]],'Customs raw'!$A$11:$N$305,12,FALSE)</f>
        <v>#VALUE!</v>
      </c>
      <c r="S475" s="226">
        <f>'Customs raw'!L475</f>
        <v>0</v>
      </c>
      <c r="T475" s="214"/>
      <c r="U475" s="217">
        <f>'Customs raw'!M475</f>
        <v>0</v>
      </c>
      <c r="V475" s="214"/>
      <c r="W475" s="226" t="e">
        <f>Table6[[#This Row],[Quantity (kg)2]]/1000</f>
        <v>#VALUE!</v>
      </c>
    </row>
    <row r="476" spans="1:23" ht="14.25" x14ac:dyDescent="0.2">
      <c r="A476" s="212">
        <f>'Customs raw'!B476</f>
        <v>0</v>
      </c>
      <c r="B476" s="213">
        <f t="shared" si="9"/>
        <v>0</v>
      </c>
      <c r="C476" s="214" t="e">
        <f>VLOOKUP(B476,'HS Heading Index'!$A$7:$B$29,2,FALSE)</f>
        <v>#N/A</v>
      </c>
      <c r="D476" s="214" t="s">
        <v>241</v>
      </c>
      <c r="E476" s="212">
        <f>'Customs raw'!C476</f>
        <v>0</v>
      </c>
      <c r="F476" s="215">
        <f>'Customs raw'!E476</f>
        <v>0</v>
      </c>
      <c r="G476" s="76" t="s">
        <v>19</v>
      </c>
      <c r="H476" s="33" t="s">
        <v>190</v>
      </c>
      <c r="I476" s="76" t="e">
        <f>CONCATENATE(Table6[[#This Row],[HS6_COD]],Table6[[#This Row],[HS8]],Table6[[#This Row],[HS10]])</f>
        <v>#VALUE!</v>
      </c>
      <c r="J476" s="17" t="s">
        <v>553</v>
      </c>
      <c r="K476" s="17"/>
      <c r="L476" s="30">
        <f>'Customs raw'!F476</f>
        <v>0</v>
      </c>
      <c r="M476" s="33">
        <v>10</v>
      </c>
      <c r="N476" s="33">
        <v>12.5</v>
      </c>
      <c r="O476" s="33"/>
      <c r="P476" s="33"/>
      <c r="Q476" s="33">
        <v>10</v>
      </c>
      <c r="R476" s="50" t="e">
        <f>VLOOKUP(Table6[[#This Row],[HS Concatenate]],'Customs raw'!$A$11:$N$305,12,FALSE)</f>
        <v>#VALUE!</v>
      </c>
      <c r="S476" s="226">
        <f>'Customs raw'!L476</f>
        <v>0</v>
      </c>
      <c r="T476" s="214"/>
      <c r="U476" s="217">
        <f>'Customs raw'!M476</f>
        <v>0</v>
      </c>
      <c r="V476" s="214"/>
      <c r="W476" s="226" t="e">
        <f>Table6[[#This Row],[Quantity (kg)2]]/1000</f>
        <v>#VALUE!</v>
      </c>
    </row>
    <row r="477" spans="1:23" ht="14.25" x14ac:dyDescent="0.2">
      <c r="A477" s="212">
        <f>'Customs raw'!B477</f>
        <v>0</v>
      </c>
      <c r="B477" s="213">
        <f t="shared" si="9"/>
        <v>0</v>
      </c>
      <c r="C477" s="214" t="e">
        <f>VLOOKUP(B477,'HS Heading Index'!$A$7:$B$29,2,FALSE)</f>
        <v>#N/A</v>
      </c>
      <c r="D477" s="214" t="s">
        <v>241</v>
      </c>
      <c r="E477" s="212">
        <f>'Customs raw'!C477</f>
        <v>0</v>
      </c>
      <c r="F477" s="215">
        <f>'Customs raw'!E477</f>
        <v>0</v>
      </c>
      <c r="G477" s="76" t="s">
        <v>19</v>
      </c>
      <c r="H477" s="33" t="s">
        <v>190</v>
      </c>
      <c r="I477" s="76" t="e">
        <f>CONCATENATE(Table6[[#This Row],[HS6_COD]],Table6[[#This Row],[HS8]],Table6[[#This Row],[HS10]])</f>
        <v>#VALUE!</v>
      </c>
      <c r="J477" s="17" t="s">
        <v>553</v>
      </c>
      <c r="K477" s="17"/>
      <c r="L477" s="30">
        <f>'Customs raw'!F477</f>
        <v>0</v>
      </c>
      <c r="M477" s="33">
        <v>10</v>
      </c>
      <c r="N477" s="33">
        <v>12.5</v>
      </c>
      <c r="O477" s="33"/>
      <c r="P477" s="33"/>
      <c r="Q477" s="33">
        <v>10</v>
      </c>
      <c r="R477" s="50" t="e">
        <f>VLOOKUP(Table6[[#This Row],[HS Concatenate]],'Customs raw'!$A$11:$N$305,12,FALSE)</f>
        <v>#VALUE!</v>
      </c>
      <c r="S477" s="226">
        <f>'Customs raw'!L477</f>
        <v>0</v>
      </c>
      <c r="T477" s="214"/>
      <c r="U477" s="217">
        <f>'Customs raw'!M477</f>
        <v>0</v>
      </c>
      <c r="V477" s="214"/>
      <c r="W477" s="226" t="e">
        <f>Table6[[#This Row],[Quantity (kg)2]]/1000</f>
        <v>#VALUE!</v>
      </c>
    </row>
    <row r="478" spans="1:23" ht="14.25" x14ac:dyDescent="0.2">
      <c r="A478" s="212">
        <f>'Customs raw'!B478</f>
        <v>0</v>
      </c>
      <c r="B478" s="213">
        <f t="shared" si="9"/>
        <v>0</v>
      </c>
      <c r="C478" s="214" t="e">
        <f>VLOOKUP(B478,'HS Heading Index'!$A$7:$B$29,2,FALSE)</f>
        <v>#N/A</v>
      </c>
      <c r="D478" s="214" t="s">
        <v>241</v>
      </c>
      <c r="E478" s="212">
        <f>'Customs raw'!C478</f>
        <v>0</v>
      </c>
      <c r="F478" s="215">
        <f>'Customs raw'!E478</f>
        <v>0</v>
      </c>
      <c r="G478" s="76" t="s">
        <v>19</v>
      </c>
      <c r="H478" s="33" t="s">
        <v>190</v>
      </c>
      <c r="I478" s="76" t="e">
        <f>CONCATENATE(Table6[[#This Row],[HS6_COD]],Table6[[#This Row],[HS8]],Table6[[#This Row],[HS10]])</f>
        <v>#VALUE!</v>
      </c>
      <c r="J478" s="17" t="s">
        <v>553</v>
      </c>
      <c r="K478" s="17"/>
      <c r="L478" s="30">
        <f>'Customs raw'!F478</f>
        <v>0</v>
      </c>
      <c r="M478" s="33">
        <v>10</v>
      </c>
      <c r="N478" s="33">
        <v>12.5</v>
      </c>
      <c r="O478" s="33"/>
      <c r="P478" s="33"/>
      <c r="Q478" s="33">
        <v>10</v>
      </c>
      <c r="R478" s="50" t="e">
        <f>VLOOKUP(Table6[[#This Row],[HS Concatenate]],'Customs raw'!$A$11:$N$305,12,FALSE)</f>
        <v>#VALUE!</v>
      </c>
      <c r="S478" s="226">
        <f>'Customs raw'!L478</f>
        <v>0</v>
      </c>
      <c r="T478" s="214"/>
      <c r="U478" s="217">
        <f>'Customs raw'!M478</f>
        <v>0</v>
      </c>
      <c r="V478" s="214"/>
      <c r="W478" s="226" t="e">
        <f>Table6[[#This Row],[Quantity (kg)2]]/1000</f>
        <v>#VALUE!</v>
      </c>
    </row>
    <row r="479" spans="1:23" ht="14.25" x14ac:dyDescent="0.2">
      <c r="A479" s="212">
        <f>'Customs raw'!B479</f>
        <v>0</v>
      </c>
      <c r="B479" s="213">
        <f t="shared" si="9"/>
        <v>0</v>
      </c>
      <c r="C479" s="214" t="e">
        <f>VLOOKUP(B479,'HS Heading Index'!$A$7:$B$29,2,FALSE)</f>
        <v>#N/A</v>
      </c>
      <c r="D479" s="214" t="s">
        <v>241</v>
      </c>
      <c r="E479" s="212">
        <f>'Customs raw'!C479</f>
        <v>0</v>
      </c>
      <c r="F479" s="215">
        <f>'Customs raw'!E479</f>
        <v>0</v>
      </c>
      <c r="G479" s="76" t="s">
        <v>19</v>
      </c>
      <c r="H479" s="33" t="s">
        <v>190</v>
      </c>
      <c r="I479" s="76" t="e">
        <f>CONCATENATE(Table6[[#This Row],[HS6_COD]],Table6[[#This Row],[HS8]],Table6[[#This Row],[HS10]])</f>
        <v>#VALUE!</v>
      </c>
      <c r="J479" s="17" t="s">
        <v>553</v>
      </c>
      <c r="K479" s="17"/>
      <c r="L479" s="30">
        <f>'Customs raw'!F479</f>
        <v>0</v>
      </c>
      <c r="M479" s="33">
        <v>10</v>
      </c>
      <c r="N479" s="33">
        <v>12.5</v>
      </c>
      <c r="O479" s="33"/>
      <c r="P479" s="33"/>
      <c r="Q479" s="33">
        <v>10</v>
      </c>
      <c r="R479" s="50" t="e">
        <f>VLOOKUP(Table6[[#This Row],[HS Concatenate]],'Customs raw'!$A$11:$N$305,12,FALSE)</f>
        <v>#VALUE!</v>
      </c>
      <c r="S479" s="226">
        <f>'Customs raw'!L479</f>
        <v>0</v>
      </c>
      <c r="T479" s="214"/>
      <c r="U479" s="217">
        <f>'Customs raw'!M479</f>
        <v>0</v>
      </c>
      <c r="V479" s="214"/>
      <c r="W479" s="226" t="e">
        <f>Table6[[#This Row],[Quantity (kg)2]]/1000</f>
        <v>#VALUE!</v>
      </c>
    </row>
    <row r="480" spans="1:23" ht="14.25" x14ac:dyDescent="0.2">
      <c r="A480" s="212">
        <f>'Customs raw'!B480</f>
        <v>0</v>
      </c>
      <c r="B480" s="213">
        <f t="shared" si="9"/>
        <v>0</v>
      </c>
      <c r="C480" s="214" t="e">
        <f>VLOOKUP(B480,'HS Heading Index'!$A$7:$B$29,2,FALSE)</f>
        <v>#N/A</v>
      </c>
      <c r="D480" s="214" t="s">
        <v>241</v>
      </c>
      <c r="E480" s="212">
        <f>'Customs raw'!C480</f>
        <v>0</v>
      </c>
      <c r="F480" s="215">
        <f>'Customs raw'!E480</f>
        <v>0</v>
      </c>
      <c r="G480" s="76" t="s">
        <v>19</v>
      </c>
      <c r="H480" s="33" t="s">
        <v>190</v>
      </c>
      <c r="I480" s="76" t="e">
        <f>CONCATENATE(Table6[[#This Row],[HS6_COD]],Table6[[#This Row],[HS8]],Table6[[#This Row],[HS10]])</f>
        <v>#VALUE!</v>
      </c>
      <c r="J480" s="17" t="s">
        <v>553</v>
      </c>
      <c r="K480" s="17"/>
      <c r="L480" s="30">
        <f>'Customs raw'!F480</f>
        <v>0</v>
      </c>
      <c r="M480" s="33">
        <v>10</v>
      </c>
      <c r="N480" s="33">
        <v>12.5</v>
      </c>
      <c r="O480" s="33"/>
      <c r="P480" s="33"/>
      <c r="Q480" s="33">
        <v>10</v>
      </c>
      <c r="R480" s="50" t="e">
        <f>VLOOKUP(Table6[[#This Row],[HS Concatenate]],'Customs raw'!$A$11:$N$305,12,FALSE)</f>
        <v>#VALUE!</v>
      </c>
      <c r="S480" s="226">
        <f>'Customs raw'!L480</f>
        <v>0</v>
      </c>
      <c r="T480" s="214"/>
      <c r="U480" s="217">
        <f>'Customs raw'!M480</f>
        <v>0</v>
      </c>
      <c r="V480" s="214"/>
      <c r="W480" s="226" t="e">
        <f>Table6[[#This Row],[Quantity (kg)2]]/1000</f>
        <v>#VALUE!</v>
      </c>
    </row>
    <row r="481" spans="1:23" ht="14.25" x14ac:dyDescent="0.2">
      <c r="A481" s="212">
        <f>'Customs raw'!B481</f>
        <v>0</v>
      </c>
      <c r="B481" s="213">
        <f t="shared" si="9"/>
        <v>0</v>
      </c>
      <c r="C481" s="214" t="e">
        <f>VLOOKUP(B481,'HS Heading Index'!$A$7:$B$29,2,FALSE)</f>
        <v>#N/A</v>
      </c>
      <c r="D481" s="214" t="s">
        <v>241</v>
      </c>
      <c r="E481" s="212">
        <f>'Customs raw'!C481</f>
        <v>0</v>
      </c>
      <c r="F481" s="215">
        <f>'Customs raw'!E481</f>
        <v>0</v>
      </c>
      <c r="G481" s="76" t="s">
        <v>19</v>
      </c>
      <c r="H481" s="33" t="s">
        <v>190</v>
      </c>
      <c r="I481" s="76" t="e">
        <f>CONCATENATE(Table6[[#This Row],[HS6_COD]],Table6[[#This Row],[HS8]],Table6[[#This Row],[HS10]])</f>
        <v>#VALUE!</v>
      </c>
      <c r="J481" s="17" t="s">
        <v>553</v>
      </c>
      <c r="K481" s="17"/>
      <c r="L481" s="30">
        <f>'Customs raw'!F481</f>
        <v>0</v>
      </c>
      <c r="M481" s="33">
        <v>10</v>
      </c>
      <c r="N481" s="33">
        <v>12.5</v>
      </c>
      <c r="O481" s="33"/>
      <c r="P481" s="33"/>
      <c r="Q481" s="33">
        <v>10</v>
      </c>
      <c r="R481" s="50" t="e">
        <f>VLOOKUP(Table6[[#This Row],[HS Concatenate]],'Customs raw'!$A$11:$N$305,12,FALSE)</f>
        <v>#VALUE!</v>
      </c>
      <c r="S481" s="226">
        <f>'Customs raw'!L481</f>
        <v>0</v>
      </c>
      <c r="T481" s="214"/>
      <c r="U481" s="217">
        <f>'Customs raw'!M481</f>
        <v>0</v>
      </c>
      <c r="V481" s="214"/>
      <c r="W481" s="226" t="e">
        <f>Table6[[#This Row],[Quantity (kg)2]]/1000</f>
        <v>#VALUE!</v>
      </c>
    </row>
    <row r="482" spans="1:23" ht="14.25" x14ac:dyDescent="0.2">
      <c r="A482" s="212">
        <f>'Customs raw'!B482</f>
        <v>0</v>
      </c>
      <c r="B482" s="213">
        <f t="shared" si="9"/>
        <v>0</v>
      </c>
      <c r="C482" s="214" t="e">
        <f>VLOOKUP(B482,'HS Heading Index'!$A$7:$B$29,2,FALSE)</f>
        <v>#N/A</v>
      </c>
      <c r="D482" s="214" t="s">
        <v>241</v>
      </c>
      <c r="E482" s="212">
        <f>'Customs raw'!C482</f>
        <v>0</v>
      </c>
      <c r="F482" s="215">
        <f>'Customs raw'!E482</f>
        <v>0</v>
      </c>
      <c r="G482" s="76" t="s">
        <v>19</v>
      </c>
      <c r="H482" s="33" t="s">
        <v>190</v>
      </c>
      <c r="I482" s="76" t="e">
        <f>CONCATENATE(Table6[[#This Row],[HS6_COD]],Table6[[#This Row],[HS8]],Table6[[#This Row],[HS10]])</f>
        <v>#VALUE!</v>
      </c>
      <c r="J482" s="17" t="s">
        <v>553</v>
      </c>
      <c r="K482" s="17"/>
      <c r="L482" s="30">
        <f>'Customs raw'!F482</f>
        <v>0</v>
      </c>
      <c r="M482" s="33">
        <v>10</v>
      </c>
      <c r="N482" s="33">
        <v>12.5</v>
      </c>
      <c r="O482" s="33"/>
      <c r="P482" s="33"/>
      <c r="Q482" s="33">
        <v>10</v>
      </c>
      <c r="R482" s="50" t="e">
        <f>VLOOKUP(Table6[[#This Row],[HS Concatenate]],'Customs raw'!$A$11:$N$305,12,FALSE)</f>
        <v>#VALUE!</v>
      </c>
      <c r="S482" s="226">
        <f>'Customs raw'!L482</f>
        <v>0</v>
      </c>
      <c r="T482" s="214"/>
      <c r="U482" s="217">
        <f>'Customs raw'!M482</f>
        <v>0</v>
      </c>
      <c r="V482" s="214"/>
      <c r="W482" s="226" t="e">
        <f>Table6[[#This Row],[Quantity (kg)2]]/1000</f>
        <v>#VALUE!</v>
      </c>
    </row>
    <row r="483" spans="1:23" ht="14.25" x14ac:dyDescent="0.2">
      <c r="A483" s="212">
        <f>'Customs raw'!B483</f>
        <v>0</v>
      </c>
      <c r="B483" s="213">
        <f t="shared" si="9"/>
        <v>0</v>
      </c>
      <c r="C483" s="214" t="e">
        <f>VLOOKUP(B483,'HS Heading Index'!$A$7:$B$29,2,FALSE)</f>
        <v>#N/A</v>
      </c>
      <c r="D483" s="214" t="s">
        <v>241</v>
      </c>
      <c r="E483" s="212">
        <f>'Customs raw'!C483</f>
        <v>0</v>
      </c>
      <c r="F483" s="215">
        <f>'Customs raw'!E483</f>
        <v>0</v>
      </c>
      <c r="G483" s="76" t="s">
        <v>19</v>
      </c>
      <c r="H483" s="33" t="s">
        <v>190</v>
      </c>
      <c r="I483" s="76" t="e">
        <f>CONCATENATE(Table6[[#This Row],[HS6_COD]],Table6[[#This Row],[HS8]],Table6[[#This Row],[HS10]])</f>
        <v>#VALUE!</v>
      </c>
      <c r="J483" s="17" t="s">
        <v>553</v>
      </c>
      <c r="K483" s="17"/>
      <c r="L483" s="30">
        <f>'Customs raw'!F483</f>
        <v>0</v>
      </c>
      <c r="M483" s="33">
        <v>10</v>
      </c>
      <c r="N483" s="33">
        <v>12.5</v>
      </c>
      <c r="O483" s="33"/>
      <c r="P483" s="33"/>
      <c r="Q483" s="33">
        <v>10</v>
      </c>
      <c r="R483" s="50" t="e">
        <f>VLOOKUP(Table6[[#This Row],[HS Concatenate]],'Customs raw'!$A$11:$N$305,12,FALSE)</f>
        <v>#VALUE!</v>
      </c>
      <c r="S483" s="226">
        <f>'Customs raw'!L483</f>
        <v>0</v>
      </c>
      <c r="T483" s="214"/>
      <c r="U483" s="217">
        <f>'Customs raw'!M483</f>
        <v>0</v>
      </c>
      <c r="V483" s="214"/>
      <c r="W483" s="226" t="e">
        <f>Table6[[#This Row],[Quantity (kg)2]]/1000</f>
        <v>#VALUE!</v>
      </c>
    </row>
    <row r="484" spans="1:23" ht="14.25" x14ac:dyDescent="0.2">
      <c r="A484" s="212">
        <f>'Customs raw'!B484</f>
        <v>0</v>
      </c>
      <c r="B484" s="213">
        <f t="shared" si="9"/>
        <v>0</v>
      </c>
      <c r="C484" s="214" t="e">
        <f>VLOOKUP(B484,'HS Heading Index'!$A$7:$B$29,2,FALSE)</f>
        <v>#N/A</v>
      </c>
      <c r="D484" s="214" t="s">
        <v>241</v>
      </c>
      <c r="E484" s="212">
        <f>'Customs raw'!C484</f>
        <v>0</v>
      </c>
      <c r="F484" s="215">
        <f>'Customs raw'!E484</f>
        <v>0</v>
      </c>
      <c r="G484" s="76" t="s">
        <v>19</v>
      </c>
      <c r="H484" s="33" t="s">
        <v>190</v>
      </c>
      <c r="I484" s="76" t="e">
        <f>CONCATENATE(Table6[[#This Row],[HS6_COD]],Table6[[#This Row],[HS8]],Table6[[#This Row],[HS10]])</f>
        <v>#VALUE!</v>
      </c>
      <c r="J484" s="17" t="s">
        <v>553</v>
      </c>
      <c r="K484" s="17"/>
      <c r="L484" s="30">
        <f>'Customs raw'!F484</f>
        <v>0</v>
      </c>
      <c r="M484" s="33">
        <v>10</v>
      </c>
      <c r="N484" s="33">
        <v>12.5</v>
      </c>
      <c r="O484" s="33"/>
      <c r="P484" s="33"/>
      <c r="Q484" s="33">
        <v>10</v>
      </c>
      <c r="R484" s="50" t="e">
        <f>VLOOKUP(Table6[[#This Row],[HS Concatenate]],'Customs raw'!$A$11:$N$305,12,FALSE)</f>
        <v>#VALUE!</v>
      </c>
      <c r="S484" s="226">
        <f>'Customs raw'!L484</f>
        <v>0</v>
      </c>
      <c r="T484" s="214"/>
      <c r="U484" s="217">
        <f>'Customs raw'!M484</f>
        <v>0</v>
      </c>
      <c r="V484" s="214"/>
      <c r="W484" s="226" t="e">
        <f>Table6[[#This Row],[Quantity (kg)2]]/1000</f>
        <v>#VALUE!</v>
      </c>
    </row>
    <row r="485" spans="1:23" ht="14.25" x14ac:dyDescent="0.2">
      <c r="A485" s="212">
        <f>'Customs raw'!B485</f>
        <v>0</v>
      </c>
      <c r="B485" s="213">
        <f t="shared" si="9"/>
        <v>0</v>
      </c>
      <c r="C485" s="214" t="e">
        <f>VLOOKUP(B485,'HS Heading Index'!$A$7:$B$29,2,FALSE)</f>
        <v>#N/A</v>
      </c>
      <c r="D485" s="214" t="s">
        <v>241</v>
      </c>
      <c r="E485" s="212">
        <f>'Customs raw'!C485</f>
        <v>0</v>
      </c>
      <c r="F485" s="215">
        <f>'Customs raw'!E485</f>
        <v>0</v>
      </c>
      <c r="G485" s="76" t="s">
        <v>19</v>
      </c>
      <c r="H485" s="33" t="s">
        <v>190</v>
      </c>
      <c r="I485" s="76" t="e">
        <f>CONCATENATE(Table6[[#This Row],[HS6_COD]],Table6[[#This Row],[HS8]],Table6[[#This Row],[HS10]])</f>
        <v>#VALUE!</v>
      </c>
      <c r="J485" s="17" t="s">
        <v>553</v>
      </c>
      <c r="K485" s="17"/>
      <c r="L485" s="30">
        <f>'Customs raw'!F485</f>
        <v>0</v>
      </c>
      <c r="M485" s="33">
        <v>10</v>
      </c>
      <c r="N485" s="33">
        <v>12.5</v>
      </c>
      <c r="O485" s="33"/>
      <c r="P485" s="33"/>
      <c r="Q485" s="33">
        <v>10</v>
      </c>
      <c r="R485" s="50" t="e">
        <f>VLOOKUP(Table6[[#This Row],[HS Concatenate]],'Customs raw'!$A$11:$N$305,12,FALSE)</f>
        <v>#VALUE!</v>
      </c>
      <c r="S485" s="226">
        <f>'Customs raw'!L485</f>
        <v>0</v>
      </c>
      <c r="T485" s="214"/>
      <c r="U485" s="217">
        <f>'Customs raw'!M485</f>
        <v>0</v>
      </c>
      <c r="V485" s="214"/>
      <c r="W485" s="226" t="e">
        <f>Table6[[#This Row],[Quantity (kg)2]]/1000</f>
        <v>#VALUE!</v>
      </c>
    </row>
    <row r="486" spans="1:23" ht="14.25" x14ac:dyDescent="0.2">
      <c r="A486" s="212">
        <f>'Customs raw'!B486</f>
        <v>0</v>
      </c>
      <c r="B486" s="213">
        <f t="shared" si="9"/>
        <v>0</v>
      </c>
      <c r="C486" s="214" t="e">
        <f>VLOOKUP(B486,'HS Heading Index'!$A$7:$B$29,2,FALSE)</f>
        <v>#N/A</v>
      </c>
      <c r="D486" s="214" t="s">
        <v>241</v>
      </c>
      <c r="E486" s="212">
        <f>'Customs raw'!C486</f>
        <v>0</v>
      </c>
      <c r="F486" s="215">
        <f>'Customs raw'!E486</f>
        <v>0</v>
      </c>
      <c r="G486" s="76" t="s">
        <v>19</v>
      </c>
      <c r="H486" s="33" t="s">
        <v>190</v>
      </c>
      <c r="I486" s="76" t="e">
        <f>CONCATENATE(Table6[[#This Row],[HS6_COD]],Table6[[#This Row],[HS8]],Table6[[#This Row],[HS10]])</f>
        <v>#VALUE!</v>
      </c>
      <c r="J486" s="17" t="s">
        <v>553</v>
      </c>
      <c r="K486" s="17"/>
      <c r="L486" s="30">
        <f>'Customs raw'!F486</f>
        <v>0</v>
      </c>
      <c r="M486" s="33">
        <v>10</v>
      </c>
      <c r="N486" s="33">
        <v>12.5</v>
      </c>
      <c r="O486" s="33"/>
      <c r="P486" s="33"/>
      <c r="Q486" s="33">
        <v>10</v>
      </c>
      <c r="R486" s="50" t="e">
        <f>VLOOKUP(Table6[[#This Row],[HS Concatenate]],'Customs raw'!$A$11:$N$305,12,FALSE)</f>
        <v>#VALUE!</v>
      </c>
      <c r="S486" s="226">
        <f>'Customs raw'!L486</f>
        <v>0</v>
      </c>
      <c r="T486" s="214"/>
      <c r="U486" s="217">
        <f>'Customs raw'!M486</f>
        <v>0</v>
      </c>
      <c r="V486" s="214"/>
      <c r="W486" s="226" t="e">
        <f>Table6[[#This Row],[Quantity (kg)2]]/1000</f>
        <v>#VALUE!</v>
      </c>
    </row>
    <row r="487" spans="1:23" ht="14.25" x14ac:dyDescent="0.2">
      <c r="A487" s="212">
        <f>'Customs raw'!B487</f>
        <v>0</v>
      </c>
      <c r="B487" s="213">
        <f t="shared" si="9"/>
        <v>0</v>
      </c>
      <c r="C487" s="214" t="e">
        <f>VLOOKUP(B487,'HS Heading Index'!$A$7:$B$29,2,FALSE)</f>
        <v>#N/A</v>
      </c>
      <c r="D487" s="214" t="s">
        <v>241</v>
      </c>
      <c r="E487" s="212">
        <f>'Customs raw'!C487</f>
        <v>0</v>
      </c>
      <c r="F487" s="215">
        <f>'Customs raw'!E487</f>
        <v>0</v>
      </c>
      <c r="G487" s="76" t="s">
        <v>19</v>
      </c>
      <c r="H487" s="33" t="s">
        <v>190</v>
      </c>
      <c r="I487" s="76" t="e">
        <f>CONCATENATE(Table6[[#This Row],[HS6_COD]],Table6[[#This Row],[HS8]],Table6[[#This Row],[HS10]])</f>
        <v>#VALUE!</v>
      </c>
      <c r="J487" s="17" t="s">
        <v>553</v>
      </c>
      <c r="K487" s="17"/>
      <c r="L487" s="30">
        <f>'Customs raw'!F487</f>
        <v>0</v>
      </c>
      <c r="M487" s="33">
        <v>10</v>
      </c>
      <c r="N487" s="33">
        <v>12.5</v>
      </c>
      <c r="O487" s="33"/>
      <c r="P487" s="33"/>
      <c r="Q487" s="33">
        <v>10</v>
      </c>
      <c r="R487" s="50" t="e">
        <f>VLOOKUP(Table6[[#This Row],[HS Concatenate]],'Customs raw'!$A$11:$N$305,12,FALSE)</f>
        <v>#VALUE!</v>
      </c>
      <c r="S487" s="226">
        <f>'Customs raw'!L487</f>
        <v>0</v>
      </c>
      <c r="T487" s="214"/>
      <c r="U487" s="217">
        <f>'Customs raw'!M487</f>
        <v>0</v>
      </c>
      <c r="V487" s="214"/>
      <c r="W487" s="226" t="e">
        <f>Table6[[#This Row],[Quantity (kg)2]]/1000</f>
        <v>#VALUE!</v>
      </c>
    </row>
    <row r="488" spans="1:23" ht="14.25" x14ac:dyDescent="0.2">
      <c r="A488" s="212">
        <f>'Customs raw'!B488</f>
        <v>0</v>
      </c>
      <c r="B488" s="213">
        <f t="shared" si="9"/>
        <v>0</v>
      </c>
      <c r="C488" s="214" t="e">
        <f>VLOOKUP(B488,'HS Heading Index'!$A$7:$B$29,2,FALSE)</f>
        <v>#N/A</v>
      </c>
      <c r="D488" s="214" t="s">
        <v>241</v>
      </c>
      <c r="E488" s="212">
        <f>'Customs raw'!C488</f>
        <v>0</v>
      </c>
      <c r="F488" s="215">
        <f>'Customs raw'!E488</f>
        <v>0</v>
      </c>
      <c r="G488" s="76" t="s">
        <v>19</v>
      </c>
      <c r="H488" s="33" t="s">
        <v>190</v>
      </c>
      <c r="I488" s="76" t="e">
        <f>CONCATENATE(Table6[[#This Row],[HS6_COD]],Table6[[#This Row],[HS8]],Table6[[#This Row],[HS10]])</f>
        <v>#VALUE!</v>
      </c>
      <c r="J488" s="17" t="s">
        <v>553</v>
      </c>
      <c r="K488" s="17"/>
      <c r="L488" s="30">
        <f>'Customs raw'!F488</f>
        <v>0</v>
      </c>
      <c r="M488" s="33">
        <v>10</v>
      </c>
      <c r="N488" s="33">
        <v>12.5</v>
      </c>
      <c r="O488" s="33"/>
      <c r="P488" s="33"/>
      <c r="Q488" s="33">
        <v>10</v>
      </c>
      <c r="R488" s="50" t="e">
        <f>VLOOKUP(Table6[[#This Row],[HS Concatenate]],'Customs raw'!$A$11:$N$305,12,FALSE)</f>
        <v>#VALUE!</v>
      </c>
      <c r="S488" s="226">
        <f>'Customs raw'!L488</f>
        <v>0</v>
      </c>
      <c r="T488" s="214"/>
      <c r="U488" s="217">
        <f>'Customs raw'!M488</f>
        <v>0</v>
      </c>
      <c r="V488" s="214"/>
      <c r="W488" s="226" t="e">
        <f>Table6[[#This Row],[Quantity (kg)2]]/1000</f>
        <v>#VALUE!</v>
      </c>
    </row>
    <row r="489" spans="1:23" ht="14.25" x14ac:dyDescent="0.2">
      <c r="A489" s="212">
        <f>'Customs raw'!B489</f>
        <v>0</v>
      </c>
      <c r="B489" s="213">
        <f t="shared" si="9"/>
        <v>0</v>
      </c>
      <c r="C489" s="214" t="e">
        <f>VLOOKUP(B489,'HS Heading Index'!$A$7:$B$29,2,FALSE)</f>
        <v>#N/A</v>
      </c>
      <c r="D489" s="214" t="s">
        <v>241</v>
      </c>
      <c r="E489" s="212">
        <f>'Customs raw'!C489</f>
        <v>0</v>
      </c>
      <c r="F489" s="215">
        <f>'Customs raw'!E489</f>
        <v>0</v>
      </c>
      <c r="G489" s="76" t="s">
        <v>19</v>
      </c>
      <c r="H489" s="33" t="s">
        <v>190</v>
      </c>
      <c r="I489" s="76" t="e">
        <f>CONCATENATE(Table6[[#This Row],[HS6_COD]],Table6[[#This Row],[HS8]],Table6[[#This Row],[HS10]])</f>
        <v>#VALUE!</v>
      </c>
      <c r="J489" s="17" t="s">
        <v>553</v>
      </c>
      <c r="K489" s="17"/>
      <c r="L489" s="30">
        <f>'Customs raw'!F489</f>
        <v>0</v>
      </c>
      <c r="M489" s="33">
        <v>10</v>
      </c>
      <c r="N489" s="33">
        <v>12.5</v>
      </c>
      <c r="O489" s="33"/>
      <c r="P489" s="33"/>
      <c r="Q489" s="33">
        <v>10</v>
      </c>
      <c r="R489" s="50" t="e">
        <f>VLOOKUP(Table6[[#This Row],[HS Concatenate]],'Customs raw'!$A$11:$N$305,12,FALSE)</f>
        <v>#VALUE!</v>
      </c>
      <c r="S489" s="226">
        <f>'Customs raw'!L489</f>
        <v>0</v>
      </c>
      <c r="T489" s="214"/>
      <c r="U489" s="217">
        <f>'Customs raw'!M489</f>
        <v>0</v>
      </c>
      <c r="V489" s="214"/>
      <c r="W489" s="226" t="e">
        <f>Table6[[#This Row],[Quantity (kg)2]]/1000</f>
        <v>#VALUE!</v>
      </c>
    </row>
    <row r="490" spans="1:23" ht="14.25" x14ac:dyDescent="0.2">
      <c r="A490" s="212">
        <f>'Customs raw'!B490</f>
        <v>0</v>
      </c>
      <c r="B490" s="213">
        <f t="shared" si="9"/>
        <v>0</v>
      </c>
      <c r="C490" s="214" t="e">
        <f>VLOOKUP(B490,'HS Heading Index'!$A$7:$B$29,2,FALSE)</f>
        <v>#N/A</v>
      </c>
      <c r="D490" s="214" t="s">
        <v>241</v>
      </c>
      <c r="E490" s="212">
        <f>'Customs raw'!C490</f>
        <v>0</v>
      </c>
      <c r="F490" s="215">
        <f>'Customs raw'!E490</f>
        <v>0</v>
      </c>
      <c r="G490" s="76" t="s">
        <v>19</v>
      </c>
      <c r="H490" s="33" t="s">
        <v>190</v>
      </c>
      <c r="I490" s="76" t="e">
        <f>CONCATENATE(Table6[[#This Row],[HS6_COD]],Table6[[#This Row],[HS8]],Table6[[#This Row],[HS10]])</f>
        <v>#VALUE!</v>
      </c>
      <c r="J490" s="17" t="s">
        <v>553</v>
      </c>
      <c r="K490" s="17"/>
      <c r="L490" s="30">
        <f>'Customs raw'!F490</f>
        <v>0</v>
      </c>
      <c r="M490" s="33">
        <v>10</v>
      </c>
      <c r="N490" s="33">
        <v>12.5</v>
      </c>
      <c r="O490" s="33"/>
      <c r="P490" s="33"/>
      <c r="Q490" s="33">
        <v>10</v>
      </c>
      <c r="R490" s="50" t="e">
        <f>VLOOKUP(Table6[[#This Row],[HS Concatenate]],'Customs raw'!$A$11:$N$305,12,FALSE)</f>
        <v>#VALUE!</v>
      </c>
      <c r="S490" s="226">
        <f>'Customs raw'!L490</f>
        <v>0</v>
      </c>
      <c r="T490" s="214"/>
      <c r="U490" s="217">
        <f>'Customs raw'!M490</f>
        <v>0</v>
      </c>
      <c r="V490" s="214"/>
      <c r="W490" s="226" t="e">
        <f>Table6[[#This Row],[Quantity (kg)2]]/1000</f>
        <v>#VALUE!</v>
      </c>
    </row>
    <row r="491" spans="1:23" ht="14.25" x14ac:dyDescent="0.2">
      <c r="A491" s="212">
        <f>'Customs raw'!B491</f>
        <v>0</v>
      </c>
      <c r="B491" s="213">
        <f t="shared" si="9"/>
        <v>0</v>
      </c>
      <c r="C491" s="214" t="e">
        <f>VLOOKUP(B491,'HS Heading Index'!$A$7:$B$29,2,FALSE)</f>
        <v>#N/A</v>
      </c>
      <c r="D491" s="214" t="s">
        <v>241</v>
      </c>
      <c r="E491" s="212">
        <f>'Customs raw'!C491</f>
        <v>0</v>
      </c>
      <c r="F491" s="215">
        <f>'Customs raw'!E491</f>
        <v>0</v>
      </c>
      <c r="G491" s="76" t="s">
        <v>19</v>
      </c>
      <c r="H491" s="33" t="s">
        <v>190</v>
      </c>
      <c r="I491" s="76" t="e">
        <f>CONCATENATE(Table6[[#This Row],[HS6_COD]],Table6[[#This Row],[HS8]],Table6[[#This Row],[HS10]])</f>
        <v>#VALUE!</v>
      </c>
      <c r="J491" s="17" t="s">
        <v>553</v>
      </c>
      <c r="K491" s="17"/>
      <c r="L491" s="30">
        <f>'Customs raw'!F491</f>
        <v>0</v>
      </c>
      <c r="M491" s="33">
        <v>10</v>
      </c>
      <c r="N491" s="33">
        <v>12.5</v>
      </c>
      <c r="O491" s="33"/>
      <c r="P491" s="33"/>
      <c r="Q491" s="33">
        <v>10</v>
      </c>
      <c r="R491" s="50" t="e">
        <f>VLOOKUP(Table6[[#This Row],[HS Concatenate]],'Customs raw'!$A$11:$N$305,12,FALSE)</f>
        <v>#VALUE!</v>
      </c>
      <c r="S491" s="226">
        <f>'Customs raw'!L491</f>
        <v>0</v>
      </c>
      <c r="T491" s="214"/>
      <c r="U491" s="217">
        <f>'Customs raw'!M491</f>
        <v>0</v>
      </c>
      <c r="V491" s="214"/>
      <c r="W491" s="226" t="e">
        <f>Table6[[#This Row],[Quantity (kg)2]]/1000</f>
        <v>#VALUE!</v>
      </c>
    </row>
    <row r="492" spans="1:23" ht="14.25" x14ac:dyDescent="0.2">
      <c r="A492" s="212">
        <f>'Customs raw'!B492</f>
        <v>0</v>
      </c>
      <c r="B492" s="213">
        <f t="shared" si="9"/>
        <v>0</v>
      </c>
      <c r="C492" s="214" t="e">
        <f>VLOOKUP(B492,'HS Heading Index'!$A$7:$B$29,2,FALSE)</f>
        <v>#N/A</v>
      </c>
      <c r="D492" s="214" t="s">
        <v>241</v>
      </c>
      <c r="E492" s="212">
        <f>'Customs raw'!C492</f>
        <v>0</v>
      </c>
      <c r="F492" s="215">
        <f>'Customs raw'!E492</f>
        <v>0</v>
      </c>
      <c r="G492" s="76" t="s">
        <v>19</v>
      </c>
      <c r="H492" s="33" t="s">
        <v>190</v>
      </c>
      <c r="I492" s="76" t="e">
        <f>CONCATENATE(Table6[[#This Row],[HS6_COD]],Table6[[#This Row],[HS8]],Table6[[#This Row],[HS10]])</f>
        <v>#VALUE!</v>
      </c>
      <c r="J492" s="17" t="s">
        <v>553</v>
      </c>
      <c r="K492" s="17"/>
      <c r="L492" s="30">
        <f>'Customs raw'!F492</f>
        <v>0</v>
      </c>
      <c r="M492" s="33">
        <v>10</v>
      </c>
      <c r="N492" s="33">
        <v>12.5</v>
      </c>
      <c r="O492" s="33"/>
      <c r="P492" s="33"/>
      <c r="Q492" s="33">
        <v>10</v>
      </c>
      <c r="R492" s="50" t="e">
        <f>VLOOKUP(Table6[[#This Row],[HS Concatenate]],'Customs raw'!$A$11:$N$305,12,FALSE)</f>
        <v>#VALUE!</v>
      </c>
      <c r="S492" s="226">
        <f>'Customs raw'!L492</f>
        <v>0</v>
      </c>
      <c r="T492" s="214"/>
      <c r="U492" s="217">
        <f>'Customs raw'!M492</f>
        <v>0</v>
      </c>
      <c r="V492" s="214"/>
      <c r="W492" s="226" t="e">
        <f>Table6[[#This Row],[Quantity (kg)2]]/1000</f>
        <v>#VALUE!</v>
      </c>
    </row>
    <row r="493" spans="1:23" ht="14.25" x14ac:dyDescent="0.2">
      <c r="A493" s="212">
        <f>'Customs raw'!B493</f>
        <v>0</v>
      </c>
      <c r="B493" s="213">
        <f t="shared" si="9"/>
        <v>0</v>
      </c>
      <c r="C493" s="214" t="e">
        <f>VLOOKUP(B493,'HS Heading Index'!$A$7:$B$29,2,FALSE)</f>
        <v>#N/A</v>
      </c>
      <c r="D493" s="214" t="s">
        <v>241</v>
      </c>
      <c r="E493" s="212">
        <f>'Customs raw'!C493</f>
        <v>0</v>
      </c>
      <c r="F493" s="215">
        <f>'Customs raw'!E493</f>
        <v>0</v>
      </c>
      <c r="G493" s="76" t="s">
        <v>19</v>
      </c>
      <c r="H493" s="33" t="s">
        <v>190</v>
      </c>
      <c r="I493" s="76" t="e">
        <f>CONCATENATE(Table6[[#This Row],[HS6_COD]],Table6[[#This Row],[HS8]],Table6[[#This Row],[HS10]])</f>
        <v>#VALUE!</v>
      </c>
      <c r="J493" s="17" t="s">
        <v>553</v>
      </c>
      <c r="K493" s="17"/>
      <c r="L493" s="30">
        <f>'Customs raw'!F493</f>
        <v>0</v>
      </c>
      <c r="M493" s="33">
        <v>10</v>
      </c>
      <c r="N493" s="33">
        <v>12.5</v>
      </c>
      <c r="O493" s="33"/>
      <c r="P493" s="33"/>
      <c r="Q493" s="33">
        <v>10</v>
      </c>
      <c r="R493" s="50" t="e">
        <f>VLOOKUP(Table6[[#This Row],[HS Concatenate]],'Customs raw'!$A$11:$N$305,12,FALSE)</f>
        <v>#VALUE!</v>
      </c>
      <c r="S493" s="226">
        <f>'Customs raw'!L493</f>
        <v>0</v>
      </c>
      <c r="T493" s="214"/>
      <c r="U493" s="217">
        <f>'Customs raw'!M493</f>
        <v>0</v>
      </c>
      <c r="V493" s="214"/>
      <c r="W493" s="226" t="e">
        <f>Table6[[#This Row],[Quantity (kg)2]]/1000</f>
        <v>#VALUE!</v>
      </c>
    </row>
    <row r="494" spans="1:23" ht="14.25" x14ac:dyDescent="0.2">
      <c r="A494" s="212">
        <f>'Customs raw'!B494</f>
        <v>0</v>
      </c>
      <c r="B494" s="213">
        <f t="shared" si="9"/>
        <v>0</v>
      </c>
      <c r="C494" s="214" t="e">
        <f>VLOOKUP(B494,'HS Heading Index'!$A$7:$B$29,2,FALSE)</f>
        <v>#N/A</v>
      </c>
      <c r="D494" s="214" t="s">
        <v>241</v>
      </c>
      <c r="E494" s="212">
        <f>'Customs raw'!C494</f>
        <v>0</v>
      </c>
      <c r="F494" s="215">
        <f>'Customs raw'!E494</f>
        <v>0</v>
      </c>
      <c r="G494" s="76" t="s">
        <v>19</v>
      </c>
      <c r="H494" s="33" t="s">
        <v>190</v>
      </c>
      <c r="I494" s="76" t="e">
        <f>CONCATENATE(Table6[[#This Row],[HS6_COD]],Table6[[#This Row],[HS8]],Table6[[#This Row],[HS10]])</f>
        <v>#VALUE!</v>
      </c>
      <c r="J494" s="17" t="s">
        <v>553</v>
      </c>
      <c r="K494" s="17"/>
      <c r="L494" s="30">
        <f>'Customs raw'!F494</f>
        <v>0</v>
      </c>
      <c r="M494" s="33">
        <v>10</v>
      </c>
      <c r="N494" s="33">
        <v>12.5</v>
      </c>
      <c r="O494" s="33"/>
      <c r="P494" s="33"/>
      <c r="Q494" s="33">
        <v>10</v>
      </c>
      <c r="R494" s="50" t="e">
        <f>VLOOKUP(Table6[[#This Row],[HS Concatenate]],'Customs raw'!$A$11:$N$305,12,FALSE)</f>
        <v>#VALUE!</v>
      </c>
      <c r="S494" s="226">
        <f>'Customs raw'!L494</f>
        <v>0</v>
      </c>
      <c r="T494" s="214"/>
      <c r="U494" s="217">
        <f>'Customs raw'!M494</f>
        <v>0</v>
      </c>
      <c r="V494" s="214"/>
      <c r="W494" s="226" t="e">
        <f>Table6[[#This Row],[Quantity (kg)2]]/1000</f>
        <v>#VALUE!</v>
      </c>
    </row>
    <row r="495" spans="1:23" ht="14.25" x14ac:dyDescent="0.2">
      <c r="A495" s="212">
        <f>'Customs raw'!B495</f>
        <v>0</v>
      </c>
      <c r="B495" s="213">
        <f t="shared" si="9"/>
        <v>0</v>
      </c>
      <c r="C495" s="214" t="e">
        <f>VLOOKUP(B495,'HS Heading Index'!$A$7:$B$29,2,FALSE)</f>
        <v>#N/A</v>
      </c>
      <c r="D495" s="214" t="s">
        <v>241</v>
      </c>
      <c r="E495" s="212">
        <f>'Customs raw'!C495</f>
        <v>0</v>
      </c>
      <c r="F495" s="215">
        <f>'Customs raw'!E495</f>
        <v>0</v>
      </c>
      <c r="G495" s="76" t="s">
        <v>19</v>
      </c>
      <c r="H495" s="33" t="s">
        <v>190</v>
      </c>
      <c r="I495" s="76" t="e">
        <f>CONCATENATE(Table6[[#This Row],[HS6_COD]],Table6[[#This Row],[HS8]],Table6[[#This Row],[HS10]])</f>
        <v>#VALUE!</v>
      </c>
      <c r="J495" s="17" t="s">
        <v>553</v>
      </c>
      <c r="K495" s="17"/>
      <c r="L495" s="30">
        <f>'Customs raw'!F495</f>
        <v>0</v>
      </c>
      <c r="M495" s="33">
        <v>10</v>
      </c>
      <c r="N495" s="33">
        <v>12.5</v>
      </c>
      <c r="O495" s="33"/>
      <c r="P495" s="33"/>
      <c r="Q495" s="33">
        <v>10</v>
      </c>
      <c r="R495" s="50" t="e">
        <f>VLOOKUP(Table6[[#This Row],[HS Concatenate]],'Customs raw'!$A$11:$N$305,12,FALSE)</f>
        <v>#VALUE!</v>
      </c>
      <c r="S495" s="226">
        <f>'Customs raw'!L495</f>
        <v>0</v>
      </c>
      <c r="T495" s="214"/>
      <c r="U495" s="217">
        <f>'Customs raw'!M495</f>
        <v>0</v>
      </c>
      <c r="V495" s="214"/>
      <c r="W495" s="226" t="e">
        <f>Table6[[#This Row],[Quantity (kg)2]]/1000</f>
        <v>#VALUE!</v>
      </c>
    </row>
    <row r="496" spans="1:23" ht="14.25" x14ac:dyDescent="0.2">
      <c r="A496" s="212">
        <f>'Customs raw'!B496</f>
        <v>0</v>
      </c>
      <c r="B496" s="213">
        <f t="shared" si="9"/>
        <v>0</v>
      </c>
      <c r="C496" s="214" t="e">
        <f>VLOOKUP(B496,'HS Heading Index'!$A$7:$B$29,2,FALSE)</f>
        <v>#N/A</v>
      </c>
      <c r="D496" s="214" t="s">
        <v>241</v>
      </c>
      <c r="E496" s="212">
        <f>'Customs raw'!C496</f>
        <v>0</v>
      </c>
      <c r="F496" s="215">
        <f>'Customs raw'!E496</f>
        <v>0</v>
      </c>
      <c r="G496" s="76" t="s">
        <v>19</v>
      </c>
      <c r="H496" s="33" t="s">
        <v>190</v>
      </c>
      <c r="I496" s="76" t="e">
        <f>CONCATENATE(Table6[[#This Row],[HS6_COD]],Table6[[#This Row],[HS8]],Table6[[#This Row],[HS10]])</f>
        <v>#VALUE!</v>
      </c>
      <c r="J496" s="17" t="s">
        <v>553</v>
      </c>
      <c r="K496" s="17"/>
      <c r="L496" s="30">
        <f>'Customs raw'!F496</f>
        <v>0</v>
      </c>
      <c r="M496" s="33">
        <v>10</v>
      </c>
      <c r="N496" s="33">
        <v>12.5</v>
      </c>
      <c r="O496" s="33"/>
      <c r="P496" s="33"/>
      <c r="Q496" s="33">
        <v>10</v>
      </c>
      <c r="R496" s="50" t="e">
        <f>VLOOKUP(Table6[[#This Row],[HS Concatenate]],'Customs raw'!$A$11:$N$305,12,FALSE)</f>
        <v>#VALUE!</v>
      </c>
      <c r="S496" s="226">
        <f>'Customs raw'!L496</f>
        <v>0</v>
      </c>
      <c r="T496" s="214"/>
      <c r="U496" s="217">
        <f>'Customs raw'!M496</f>
        <v>0</v>
      </c>
      <c r="V496" s="214"/>
      <c r="W496" s="226" t="e">
        <f>Table6[[#This Row],[Quantity (kg)2]]/1000</f>
        <v>#VALUE!</v>
      </c>
    </row>
    <row r="497" spans="1:23" ht="14.25" x14ac:dyDescent="0.2">
      <c r="A497" s="212">
        <f>'Customs raw'!B497</f>
        <v>0</v>
      </c>
      <c r="B497" s="213">
        <f t="shared" si="9"/>
        <v>0</v>
      </c>
      <c r="C497" s="214" t="e">
        <f>VLOOKUP(B497,'HS Heading Index'!$A$7:$B$29,2,FALSE)</f>
        <v>#N/A</v>
      </c>
      <c r="D497" s="214" t="s">
        <v>241</v>
      </c>
      <c r="E497" s="212">
        <f>'Customs raw'!C497</f>
        <v>0</v>
      </c>
      <c r="F497" s="215">
        <f>'Customs raw'!E497</f>
        <v>0</v>
      </c>
      <c r="G497" s="76" t="s">
        <v>19</v>
      </c>
      <c r="H497" s="33" t="s">
        <v>190</v>
      </c>
      <c r="I497" s="76" t="e">
        <f>CONCATENATE(Table6[[#This Row],[HS6_COD]],Table6[[#This Row],[HS8]],Table6[[#This Row],[HS10]])</f>
        <v>#VALUE!</v>
      </c>
      <c r="J497" s="17" t="s">
        <v>553</v>
      </c>
      <c r="K497" s="17"/>
      <c r="L497" s="30">
        <f>'Customs raw'!F497</f>
        <v>0</v>
      </c>
      <c r="M497" s="33">
        <v>10</v>
      </c>
      <c r="N497" s="33">
        <v>12.5</v>
      </c>
      <c r="O497" s="33"/>
      <c r="P497" s="33"/>
      <c r="Q497" s="33">
        <v>10</v>
      </c>
      <c r="R497" s="50" t="e">
        <f>VLOOKUP(Table6[[#This Row],[HS Concatenate]],'Customs raw'!$A$11:$N$305,12,FALSE)</f>
        <v>#VALUE!</v>
      </c>
      <c r="S497" s="226">
        <f>'Customs raw'!L497</f>
        <v>0</v>
      </c>
      <c r="T497" s="214"/>
      <c r="U497" s="217">
        <f>'Customs raw'!M497</f>
        <v>0</v>
      </c>
      <c r="V497" s="214"/>
      <c r="W497" s="226" t="e">
        <f>Table6[[#This Row],[Quantity (kg)2]]/1000</f>
        <v>#VALUE!</v>
      </c>
    </row>
    <row r="498" spans="1:23" ht="14.25" x14ac:dyDescent="0.2">
      <c r="A498" s="212">
        <f>'Customs raw'!B498</f>
        <v>0</v>
      </c>
      <c r="B498" s="213">
        <f t="shared" si="9"/>
        <v>0</v>
      </c>
      <c r="C498" s="214" t="e">
        <f>VLOOKUP(B498,'HS Heading Index'!$A$7:$B$29,2,FALSE)</f>
        <v>#N/A</v>
      </c>
      <c r="D498" s="214" t="s">
        <v>241</v>
      </c>
      <c r="E498" s="212">
        <f>'Customs raw'!C498</f>
        <v>0</v>
      </c>
      <c r="F498" s="215">
        <f>'Customs raw'!E498</f>
        <v>0</v>
      </c>
      <c r="G498" s="76" t="s">
        <v>19</v>
      </c>
      <c r="H498" s="33" t="s">
        <v>190</v>
      </c>
      <c r="I498" s="76" t="e">
        <f>CONCATENATE(Table6[[#This Row],[HS6_COD]],Table6[[#This Row],[HS8]],Table6[[#This Row],[HS10]])</f>
        <v>#VALUE!</v>
      </c>
      <c r="J498" s="17" t="s">
        <v>553</v>
      </c>
      <c r="K498" s="17"/>
      <c r="L498" s="30">
        <f>'Customs raw'!F498</f>
        <v>0</v>
      </c>
      <c r="M498" s="33">
        <v>10</v>
      </c>
      <c r="N498" s="33">
        <v>12.5</v>
      </c>
      <c r="O498" s="33"/>
      <c r="P498" s="33"/>
      <c r="Q498" s="33">
        <v>10</v>
      </c>
      <c r="R498" s="50" t="e">
        <f>VLOOKUP(Table6[[#This Row],[HS Concatenate]],'Customs raw'!$A$11:$N$305,12,FALSE)</f>
        <v>#VALUE!</v>
      </c>
      <c r="S498" s="226">
        <f>'Customs raw'!L498</f>
        <v>0</v>
      </c>
      <c r="T498" s="214"/>
      <c r="U498" s="217">
        <f>'Customs raw'!M498</f>
        <v>0</v>
      </c>
      <c r="V498" s="214"/>
      <c r="W498" s="226" t="e">
        <f>Table6[[#This Row],[Quantity (kg)2]]/1000</f>
        <v>#VALUE!</v>
      </c>
    </row>
    <row r="499" spans="1:23" ht="14.25" x14ac:dyDescent="0.2">
      <c r="A499" s="212">
        <f>'Customs raw'!B499</f>
        <v>0</v>
      </c>
      <c r="B499" s="213">
        <f t="shared" si="9"/>
        <v>0</v>
      </c>
      <c r="C499" s="214" t="e">
        <f>VLOOKUP(B499,'HS Heading Index'!$A$7:$B$29,2,FALSE)</f>
        <v>#N/A</v>
      </c>
      <c r="D499" s="214" t="s">
        <v>241</v>
      </c>
      <c r="E499" s="212">
        <f>'Customs raw'!C499</f>
        <v>0</v>
      </c>
      <c r="F499" s="215">
        <f>'Customs raw'!E499</f>
        <v>0</v>
      </c>
      <c r="G499" s="76" t="s">
        <v>19</v>
      </c>
      <c r="H499" s="33" t="s">
        <v>190</v>
      </c>
      <c r="I499" s="76" t="e">
        <f>CONCATENATE(Table6[[#This Row],[HS6_COD]],Table6[[#This Row],[HS8]],Table6[[#This Row],[HS10]])</f>
        <v>#VALUE!</v>
      </c>
      <c r="J499" s="17" t="s">
        <v>553</v>
      </c>
      <c r="K499" s="17"/>
      <c r="L499" s="30">
        <f>'Customs raw'!F499</f>
        <v>0</v>
      </c>
      <c r="M499" s="33">
        <v>10</v>
      </c>
      <c r="N499" s="33">
        <v>12.5</v>
      </c>
      <c r="O499" s="33"/>
      <c r="P499" s="33"/>
      <c r="Q499" s="33">
        <v>10</v>
      </c>
      <c r="R499" s="50" t="e">
        <f>VLOOKUP(Table6[[#This Row],[HS Concatenate]],'Customs raw'!$A$11:$N$305,12,FALSE)</f>
        <v>#VALUE!</v>
      </c>
      <c r="S499" s="226">
        <f>'Customs raw'!L499</f>
        <v>0</v>
      </c>
      <c r="T499" s="214"/>
      <c r="U499" s="217">
        <f>'Customs raw'!M499</f>
        <v>0</v>
      </c>
      <c r="V499" s="214"/>
      <c r="W499" s="226" t="e">
        <f>Table6[[#This Row],[Quantity (kg)2]]/1000</f>
        <v>#VALUE!</v>
      </c>
    </row>
    <row r="500" spans="1:23" ht="14.25" x14ac:dyDescent="0.2">
      <c r="A500" s="212">
        <f>'Customs raw'!B500</f>
        <v>0</v>
      </c>
      <c r="B500" s="213">
        <f t="shared" si="9"/>
        <v>0</v>
      </c>
      <c r="C500" s="214" t="e">
        <f>VLOOKUP(B500,'HS Heading Index'!$A$7:$B$29,2,FALSE)</f>
        <v>#N/A</v>
      </c>
      <c r="D500" s="214" t="s">
        <v>241</v>
      </c>
      <c r="E500" s="212">
        <f>'Customs raw'!C500</f>
        <v>0</v>
      </c>
      <c r="F500" s="215">
        <f>'Customs raw'!E500</f>
        <v>0</v>
      </c>
      <c r="G500" s="76" t="s">
        <v>19</v>
      </c>
      <c r="H500" s="33" t="s">
        <v>190</v>
      </c>
      <c r="I500" s="76" t="e">
        <f>CONCATENATE(Table6[[#This Row],[HS6_COD]],Table6[[#This Row],[HS8]],Table6[[#This Row],[HS10]])</f>
        <v>#VALUE!</v>
      </c>
      <c r="J500" s="17" t="s">
        <v>553</v>
      </c>
      <c r="K500" s="17"/>
      <c r="L500" s="30">
        <f>'Customs raw'!F500</f>
        <v>0</v>
      </c>
      <c r="M500" s="33">
        <v>10</v>
      </c>
      <c r="N500" s="33">
        <v>12.5</v>
      </c>
      <c r="O500" s="33"/>
      <c r="P500" s="33"/>
      <c r="Q500" s="33">
        <v>10</v>
      </c>
      <c r="R500" s="50" t="e">
        <f>VLOOKUP(Table6[[#This Row],[HS Concatenate]],'Customs raw'!$A$11:$N$305,12,FALSE)</f>
        <v>#VALUE!</v>
      </c>
      <c r="S500" s="226">
        <f>'Customs raw'!L500</f>
        <v>0</v>
      </c>
      <c r="T500" s="214"/>
      <c r="U500" s="217">
        <f>'Customs raw'!M500</f>
        <v>0</v>
      </c>
      <c r="V500" s="214"/>
      <c r="W500" s="226" t="e">
        <f>Table6[[#This Row],[Quantity (kg)2]]/1000</f>
        <v>#VALUE!</v>
      </c>
    </row>
    <row r="501" spans="1:23" ht="14.25" x14ac:dyDescent="0.2">
      <c r="A501" s="212">
        <f>'Customs raw'!B501</f>
        <v>0</v>
      </c>
      <c r="B501" s="213">
        <f t="shared" si="9"/>
        <v>0</v>
      </c>
      <c r="C501" s="214" t="e">
        <f>VLOOKUP(B501,'HS Heading Index'!$A$7:$B$29,2,FALSE)</f>
        <v>#N/A</v>
      </c>
      <c r="D501" s="214" t="s">
        <v>241</v>
      </c>
      <c r="E501" s="212">
        <f>'Customs raw'!C501</f>
        <v>0</v>
      </c>
      <c r="F501" s="215">
        <f>'Customs raw'!E501</f>
        <v>0</v>
      </c>
      <c r="G501" s="76" t="s">
        <v>19</v>
      </c>
      <c r="H501" s="33" t="s">
        <v>190</v>
      </c>
      <c r="I501" s="76" t="e">
        <f>CONCATENATE(Table6[[#This Row],[HS6_COD]],Table6[[#This Row],[HS8]],Table6[[#This Row],[HS10]])</f>
        <v>#VALUE!</v>
      </c>
      <c r="J501" s="17" t="s">
        <v>553</v>
      </c>
      <c r="K501" s="17"/>
      <c r="L501" s="30">
        <f>'Customs raw'!F501</f>
        <v>0</v>
      </c>
      <c r="M501" s="33">
        <v>10</v>
      </c>
      <c r="N501" s="33">
        <v>12.5</v>
      </c>
      <c r="O501" s="33"/>
      <c r="P501" s="33"/>
      <c r="Q501" s="33">
        <v>10</v>
      </c>
      <c r="R501" s="50" t="e">
        <f>VLOOKUP(Table6[[#This Row],[HS Concatenate]],'Customs raw'!$A$11:$N$305,12,FALSE)</f>
        <v>#VALUE!</v>
      </c>
      <c r="S501" s="226">
        <f>'Customs raw'!L501</f>
        <v>0</v>
      </c>
      <c r="T501" s="214"/>
      <c r="U501" s="217">
        <f>'Customs raw'!M501</f>
        <v>0</v>
      </c>
      <c r="V501" s="214"/>
      <c r="W501" s="226" t="e">
        <f>Table6[[#This Row],[Quantity (kg)2]]/1000</f>
        <v>#VALUE!</v>
      </c>
    </row>
    <row r="502" spans="1:23" ht="14.25" x14ac:dyDescent="0.2">
      <c r="A502" s="212">
        <f>'Customs raw'!B502</f>
        <v>0</v>
      </c>
      <c r="B502" s="213">
        <f t="shared" si="9"/>
        <v>0</v>
      </c>
      <c r="C502" s="214" t="e">
        <f>VLOOKUP(B502,'HS Heading Index'!$A$7:$B$29,2,FALSE)</f>
        <v>#N/A</v>
      </c>
      <c r="D502" s="214" t="s">
        <v>241</v>
      </c>
      <c r="E502" s="212">
        <f>'Customs raw'!C502</f>
        <v>0</v>
      </c>
      <c r="F502" s="215">
        <f>'Customs raw'!E502</f>
        <v>0</v>
      </c>
      <c r="G502" s="76" t="s">
        <v>19</v>
      </c>
      <c r="H502" s="33" t="s">
        <v>190</v>
      </c>
      <c r="I502" s="76" t="e">
        <f>CONCATENATE(Table6[[#This Row],[HS6_COD]],Table6[[#This Row],[HS8]],Table6[[#This Row],[HS10]])</f>
        <v>#VALUE!</v>
      </c>
      <c r="J502" s="17" t="s">
        <v>553</v>
      </c>
      <c r="K502" s="17"/>
      <c r="L502" s="30">
        <f>'Customs raw'!F502</f>
        <v>0</v>
      </c>
      <c r="M502" s="33">
        <v>10</v>
      </c>
      <c r="N502" s="33">
        <v>12.5</v>
      </c>
      <c r="O502" s="33"/>
      <c r="P502" s="33"/>
      <c r="Q502" s="33">
        <v>10</v>
      </c>
      <c r="R502" s="50" t="e">
        <f>VLOOKUP(Table6[[#This Row],[HS Concatenate]],'Customs raw'!$A$11:$N$305,12,FALSE)</f>
        <v>#VALUE!</v>
      </c>
      <c r="S502" s="226">
        <f>'Customs raw'!L502</f>
        <v>0</v>
      </c>
      <c r="T502" s="214"/>
      <c r="U502" s="217">
        <f>'Customs raw'!M502</f>
        <v>0</v>
      </c>
      <c r="V502" s="214"/>
      <c r="W502" s="226" t="e">
        <f>Table6[[#This Row],[Quantity (kg)2]]/1000</f>
        <v>#VALUE!</v>
      </c>
    </row>
    <row r="503" spans="1:23" ht="14.25" x14ac:dyDescent="0.2">
      <c r="A503" s="212">
        <f>'Customs raw'!B503</f>
        <v>0</v>
      </c>
      <c r="B503" s="213">
        <f t="shared" si="9"/>
        <v>0</v>
      </c>
      <c r="C503" s="214" t="e">
        <f>VLOOKUP(B503,'HS Heading Index'!$A$7:$B$29,2,FALSE)</f>
        <v>#N/A</v>
      </c>
      <c r="D503" s="214" t="s">
        <v>241</v>
      </c>
      <c r="E503" s="212">
        <f>'Customs raw'!C503</f>
        <v>0</v>
      </c>
      <c r="F503" s="215">
        <f>'Customs raw'!E503</f>
        <v>0</v>
      </c>
      <c r="G503" s="76" t="s">
        <v>19</v>
      </c>
      <c r="H503" s="33" t="s">
        <v>190</v>
      </c>
      <c r="I503" s="76" t="e">
        <f>CONCATENATE(Table6[[#This Row],[HS6_COD]],Table6[[#This Row],[HS8]],Table6[[#This Row],[HS10]])</f>
        <v>#VALUE!</v>
      </c>
      <c r="J503" s="17" t="s">
        <v>553</v>
      </c>
      <c r="K503" s="17"/>
      <c r="L503" s="30">
        <f>'Customs raw'!F503</f>
        <v>0</v>
      </c>
      <c r="M503" s="33">
        <v>10</v>
      </c>
      <c r="N503" s="33">
        <v>12.5</v>
      </c>
      <c r="O503" s="33"/>
      <c r="P503" s="33"/>
      <c r="Q503" s="33">
        <v>10</v>
      </c>
      <c r="R503" s="50" t="e">
        <f>VLOOKUP(Table6[[#This Row],[HS Concatenate]],'Customs raw'!$A$11:$N$305,12,FALSE)</f>
        <v>#VALUE!</v>
      </c>
      <c r="S503" s="226">
        <f>'Customs raw'!L503</f>
        <v>0</v>
      </c>
      <c r="T503" s="214"/>
      <c r="U503" s="217">
        <f>'Customs raw'!M503</f>
        <v>0</v>
      </c>
      <c r="V503" s="214"/>
      <c r="W503" s="226" t="e">
        <f>Table6[[#This Row],[Quantity (kg)2]]/1000</f>
        <v>#VALUE!</v>
      </c>
    </row>
    <row r="504" spans="1:23" ht="14.25" x14ac:dyDescent="0.2">
      <c r="A504" s="212">
        <f>'Customs raw'!B504</f>
        <v>0</v>
      </c>
      <c r="B504" s="213">
        <f t="shared" si="9"/>
        <v>0</v>
      </c>
      <c r="C504" s="214" t="e">
        <f>VLOOKUP(B504,'HS Heading Index'!$A$7:$B$29,2,FALSE)</f>
        <v>#N/A</v>
      </c>
      <c r="D504" s="214" t="s">
        <v>241</v>
      </c>
      <c r="E504" s="212">
        <f>'Customs raw'!C504</f>
        <v>0</v>
      </c>
      <c r="F504" s="215">
        <f>'Customs raw'!E504</f>
        <v>0</v>
      </c>
      <c r="G504" s="76" t="s">
        <v>19</v>
      </c>
      <c r="H504" s="33" t="s">
        <v>190</v>
      </c>
      <c r="I504" s="76" t="e">
        <f>CONCATENATE(Table6[[#This Row],[HS6_COD]],Table6[[#This Row],[HS8]],Table6[[#This Row],[HS10]])</f>
        <v>#VALUE!</v>
      </c>
      <c r="J504" s="17" t="s">
        <v>553</v>
      </c>
      <c r="K504" s="17"/>
      <c r="L504" s="30">
        <f>'Customs raw'!F504</f>
        <v>0</v>
      </c>
      <c r="M504" s="33">
        <v>10</v>
      </c>
      <c r="N504" s="33">
        <v>12.5</v>
      </c>
      <c r="O504" s="33"/>
      <c r="P504" s="33"/>
      <c r="Q504" s="33">
        <v>10</v>
      </c>
      <c r="R504" s="50" t="e">
        <f>VLOOKUP(Table6[[#This Row],[HS Concatenate]],'Customs raw'!$A$11:$N$305,12,FALSE)</f>
        <v>#VALUE!</v>
      </c>
      <c r="S504" s="226">
        <f>'Customs raw'!L504</f>
        <v>0</v>
      </c>
      <c r="T504" s="214"/>
      <c r="U504" s="217">
        <f>'Customs raw'!M504</f>
        <v>0</v>
      </c>
      <c r="V504" s="214"/>
      <c r="W504" s="226" t="e">
        <f>Table6[[#This Row],[Quantity (kg)2]]/1000</f>
        <v>#VALUE!</v>
      </c>
    </row>
    <row r="505" spans="1:23" ht="14.25" x14ac:dyDescent="0.2">
      <c r="A505" s="212">
        <f>'Customs raw'!B505</f>
        <v>0</v>
      </c>
      <c r="B505" s="213">
        <f t="shared" si="9"/>
        <v>0</v>
      </c>
      <c r="C505" s="214" t="e">
        <f>VLOOKUP(B505,'HS Heading Index'!$A$7:$B$29,2,FALSE)</f>
        <v>#N/A</v>
      </c>
      <c r="D505" s="214" t="s">
        <v>241</v>
      </c>
      <c r="E505" s="212">
        <f>'Customs raw'!C505</f>
        <v>0</v>
      </c>
      <c r="F505" s="215">
        <f>'Customs raw'!E505</f>
        <v>0</v>
      </c>
      <c r="G505" s="76" t="s">
        <v>19</v>
      </c>
      <c r="H505" s="33" t="s">
        <v>190</v>
      </c>
      <c r="I505" s="76" t="e">
        <f>CONCATENATE(Table6[[#This Row],[HS6_COD]],Table6[[#This Row],[HS8]],Table6[[#This Row],[HS10]])</f>
        <v>#VALUE!</v>
      </c>
      <c r="J505" s="17" t="s">
        <v>553</v>
      </c>
      <c r="K505" s="17"/>
      <c r="L505" s="30">
        <f>'Customs raw'!F505</f>
        <v>0</v>
      </c>
      <c r="M505" s="33">
        <v>10</v>
      </c>
      <c r="N505" s="33">
        <v>12.5</v>
      </c>
      <c r="O505" s="33"/>
      <c r="P505" s="33"/>
      <c r="Q505" s="33">
        <v>10</v>
      </c>
      <c r="R505" s="50" t="e">
        <f>VLOOKUP(Table6[[#This Row],[HS Concatenate]],'Customs raw'!$A$11:$N$305,12,FALSE)</f>
        <v>#VALUE!</v>
      </c>
      <c r="S505" s="226">
        <f>'Customs raw'!L505</f>
        <v>0</v>
      </c>
      <c r="T505" s="214"/>
      <c r="U505" s="217">
        <f>'Customs raw'!M505</f>
        <v>0</v>
      </c>
      <c r="V505" s="214"/>
      <c r="W505" s="226" t="e">
        <f>Table6[[#This Row],[Quantity (kg)2]]/1000</f>
        <v>#VALUE!</v>
      </c>
    </row>
    <row r="506" spans="1:23" ht="14.25" x14ac:dyDescent="0.2">
      <c r="A506" s="212">
        <f>'Customs raw'!B506</f>
        <v>0</v>
      </c>
      <c r="B506" s="213">
        <f t="shared" si="9"/>
        <v>0</v>
      </c>
      <c r="C506" s="214" t="e">
        <f>VLOOKUP(B506,'HS Heading Index'!$A$7:$B$29,2,FALSE)</f>
        <v>#N/A</v>
      </c>
      <c r="D506" s="214" t="s">
        <v>241</v>
      </c>
      <c r="E506" s="212">
        <f>'Customs raw'!C506</f>
        <v>0</v>
      </c>
      <c r="F506" s="215">
        <f>'Customs raw'!E506</f>
        <v>0</v>
      </c>
      <c r="G506" s="76" t="s">
        <v>19</v>
      </c>
      <c r="H506" s="33" t="s">
        <v>190</v>
      </c>
      <c r="I506" s="76" t="e">
        <f>CONCATENATE(Table6[[#This Row],[HS6_COD]],Table6[[#This Row],[HS8]],Table6[[#This Row],[HS10]])</f>
        <v>#VALUE!</v>
      </c>
      <c r="J506" s="17" t="s">
        <v>553</v>
      </c>
      <c r="K506" s="17"/>
      <c r="L506" s="30">
        <f>'Customs raw'!F506</f>
        <v>0</v>
      </c>
      <c r="M506" s="33">
        <v>10</v>
      </c>
      <c r="N506" s="33">
        <v>12.5</v>
      </c>
      <c r="O506" s="33"/>
      <c r="P506" s="33"/>
      <c r="Q506" s="33">
        <v>10</v>
      </c>
      <c r="R506" s="50" t="e">
        <f>VLOOKUP(Table6[[#This Row],[HS Concatenate]],'Customs raw'!$A$11:$N$305,12,FALSE)</f>
        <v>#VALUE!</v>
      </c>
      <c r="S506" s="226">
        <f>'Customs raw'!L506</f>
        <v>0</v>
      </c>
      <c r="T506" s="214"/>
      <c r="U506" s="217">
        <f>'Customs raw'!M506</f>
        <v>0</v>
      </c>
      <c r="V506" s="214"/>
      <c r="W506" s="226" t="e">
        <f>Table6[[#This Row],[Quantity (kg)2]]/1000</f>
        <v>#VALUE!</v>
      </c>
    </row>
    <row r="507" spans="1:23" ht="14.25" x14ac:dyDescent="0.2">
      <c r="A507" s="212">
        <f>'Customs raw'!B507</f>
        <v>0</v>
      </c>
      <c r="B507" s="213">
        <f t="shared" si="9"/>
        <v>0</v>
      </c>
      <c r="C507" s="214" t="e">
        <f>VLOOKUP(B507,'HS Heading Index'!$A$7:$B$29,2,FALSE)</f>
        <v>#N/A</v>
      </c>
      <c r="D507" s="214" t="s">
        <v>241</v>
      </c>
      <c r="E507" s="212">
        <f>'Customs raw'!C507</f>
        <v>0</v>
      </c>
      <c r="F507" s="215">
        <f>'Customs raw'!E507</f>
        <v>0</v>
      </c>
      <c r="G507" s="76" t="s">
        <v>19</v>
      </c>
      <c r="H507" s="33" t="s">
        <v>190</v>
      </c>
      <c r="I507" s="76" t="e">
        <f>CONCATENATE(Table6[[#This Row],[HS6_COD]],Table6[[#This Row],[HS8]],Table6[[#This Row],[HS10]])</f>
        <v>#VALUE!</v>
      </c>
      <c r="J507" s="17" t="s">
        <v>553</v>
      </c>
      <c r="K507" s="17"/>
      <c r="L507" s="30">
        <f>'Customs raw'!F507</f>
        <v>0</v>
      </c>
      <c r="M507" s="33">
        <v>10</v>
      </c>
      <c r="N507" s="33">
        <v>12.5</v>
      </c>
      <c r="O507" s="33"/>
      <c r="P507" s="33"/>
      <c r="Q507" s="33">
        <v>10</v>
      </c>
      <c r="R507" s="50" t="e">
        <f>VLOOKUP(Table6[[#This Row],[HS Concatenate]],'Customs raw'!$A$11:$N$305,12,FALSE)</f>
        <v>#VALUE!</v>
      </c>
      <c r="S507" s="226">
        <f>'Customs raw'!L507</f>
        <v>0</v>
      </c>
      <c r="T507" s="214"/>
      <c r="U507" s="217">
        <f>'Customs raw'!M507</f>
        <v>0</v>
      </c>
      <c r="V507" s="214"/>
      <c r="W507" s="226" t="e">
        <f>Table6[[#This Row],[Quantity (kg)2]]/1000</f>
        <v>#VALUE!</v>
      </c>
    </row>
    <row r="508" spans="1:23" ht="14.25" x14ac:dyDescent="0.2">
      <c r="A508" s="212">
        <f>'Customs raw'!B508</f>
        <v>0</v>
      </c>
      <c r="B508" s="213">
        <f t="shared" si="9"/>
        <v>0</v>
      </c>
      <c r="C508" s="214" t="e">
        <f>VLOOKUP(B508,'HS Heading Index'!$A$7:$B$29,2,FALSE)</f>
        <v>#N/A</v>
      </c>
      <c r="D508" s="214" t="s">
        <v>241</v>
      </c>
      <c r="E508" s="212">
        <f>'Customs raw'!C508</f>
        <v>0</v>
      </c>
      <c r="F508" s="215">
        <f>'Customs raw'!E508</f>
        <v>0</v>
      </c>
      <c r="G508" s="76" t="s">
        <v>19</v>
      </c>
      <c r="H508" s="33" t="s">
        <v>190</v>
      </c>
      <c r="I508" s="76" t="e">
        <f>CONCATENATE(Table6[[#This Row],[HS6_COD]],Table6[[#This Row],[HS8]],Table6[[#This Row],[HS10]])</f>
        <v>#VALUE!</v>
      </c>
      <c r="J508" s="17" t="s">
        <v>553</v>
      </c>
      <c r="K508" s="17"/>
      <c r="L508" s="30">
        <f>'Customs raw'!F508</f>
        <v>0</v>
      </c>
      <c r="M508" s="33">
        <v>10</v>
      </c>
      <c r="N508" s="33">
        <v>12.5</v>
      </c>
      <c r="O508" s="33"/>
      <c r="P508" s="33"/>
      <c r="Q508" s="33">
        <v>10</v>
      </c>
      <c r="R508" s="50" t="e">
        <f>VLOOKUP(Table6[[#This Row],[HS Concatenate]],'Customs raw'!$A$11:$N$305,12,FALSE)</f>
        <v>#VALUE!</v>
      </c>
      <c r="S508" s="226">
        <f>'Customs raw'!L508</f>
        <v>0</v>
      </c>
      <c r="T508" s="214"/>
      <c r="U508" s="217">
        <f>'Customs raw'!M508</f>
        <v>0</v>
      </c>
      <c r="V508" s="214"/>
      <c r="W508" s="226" t="e">
        <f>Table6[[#This Row],[Quantity (kg)2]]/1000</f>
        <v>#VALUE!</v>
      </c>
    </row>
    <row r="509" spans="1:23" ht="14.25" x14ac:dyDescent="0.2">
      <c r="A509" s="212">
        <f>'Customs raw'!B509</f>
        <v>0</v>
      </c>
      <c r="B509" s="213">
        <f t="shared" si="9"/>
        <v>0</v>
      </c>
      <c r="C509" s="214" t="e">
        <f>VLOOKUP(B509,'HS Heading Index'!$A$7:$B$29,2,FALSE)</f>
        <v>#N/A</v>
      </c>
      <c r="D509" s="214" t="s">
        <v>241</v>
      </c>
      <c r="E509" s="212">
        <f>'Customs raw'!C509</f>
        <v>0</v>
      </c>
      <c r="F509" s="215">
        <f>'Customs raw'!E509</f>
        <v>0</v>
      </c>
      <c r="G509" s="76" t="s">
        <v>19</v>
      </c>
      <c r="H509" s="33" t="s">
        <v>190</v>
      </c>
      <c r="I509" s="76" t="e">
        <f>CONCATENATE(Table6[[#This Row],[HS6_COD]],Table6[[#This Row],[HS8]],Table6[[#This Row],[HS10]])</f>
        <v>#VALUE!</v>
      </c>
      <c r="J509" s="17" t="s">
        <v>553</v>
      </c>
      <c r="K509" s="17"/>
      <c r="L509" s="30">
        <f>'Customs raw'!F509</f>
        <v>0</v>
      </c>
      <c r="M509" s="33">
        <v>10</v>
      </c>
      <c r="N509" s="33">
        <v>12.5</v>
      </c>
      <c r="O509" s="33"/>
      <c r="P509" s="33"/>
      <c r="Q509" s="33">
        <v>10</v>
      </c>
      <c r="R509" s="50" t="e">
        <f>VLOOKUP(Table6[[#This Row],[HS Concatenate]],'Customs raw'!$A$11:$N$305,12,FALSE)</f>
        <v>#VALUE!</v>
      </c>
      <c r="S509" s="226">
        <f>'Customs raw'!L509</f>
        <v>0</v>
      </c>
      <c r="T509" s="214"/>
      <c r="U509" s="217">
        <f>'Customs raw'!M509</f>
        <v>0</v>
      </c>
      <c r="V509" s="214"/>
      <c r="W509" s="226" t="e">
        <f>Table6[[#This Row],[Quantity (kg)2]]/1000</f>
        <v>#VALUE!</v>
      </c>
    </row>
    <row r="510" spans="1:23" ht="14.25" x14ac:dyDescent="0.2">
      <c r="A510" s="212">
        <f>'Customs raw'!B510</f>
        <v>0</v>
      </c>
      <c r="B510" s="213">
        <f t="shared" si="9"/>
        <v>0</v>
      </c>
      <c r="C510" s="214" t="e">
        <f>VLOOKUP(B510,'HS Heading Index'!$A$7:$B$29,2,FALSE)</f>
        <v>#N/A</v>
      </c>
      <c r="D510" s="214" t="s">
        <v>241</v>
      </c>
      <c r="E510" s="212">
        <f>'Customs raw'!C510</f>
        <v>0</v>
      </c>
      <c r="F510" s="215">
        <f>'Customs raw'!E510</f>
        <v>0</v>
      </c>
      <c r="G510" s="76" t="s">
        <v>19</v>
      </c>
      <c r="H510" s="33" t="s">
        <v>190</v>
      </c>
      <c r="I510" s="76" t="e">
        <f>CONCATENATE(Table6[[#This Row],[HS6_COD]],Table6[[#This Row],[HS8]],Table6[[#This Row],[HS10]])</f>
        <v>#VALUE!</v>
      </c>
      <c r="J510" s="17" t="s">
        <v>553</v>
      </c>
      <c r="K510" s="17"/>
      <c r="L510" s="30">
        <f>'Customs raw'!F510</f>
        <v>0</v>
      </c>
      <c r="M510" s="33">
        <v>10</v>
      </c>
      <c r="N510" s="33">
        <v>12.5</v>
      </c>
      <c r="O510" s="33"/>
      <c r="P510" s="33"/>
      <c r="Q510" s="33">
        <v>10</v>
      </c>
      <c r="R510" s="50" t="e">
        <f>VLOOKUP(Table6[[#This Row],[HS Concatenate]],'Customs raw'!$A$11:$N$305,12,FALSE)</f>
        <v>#VALUE!</v>
      </c>
      <c r="S510" s="226">
        <f>'Customs raw'!L510</f>
        <v>0</v>
      </c>
      <c r="T510" s="214"/>
      <c r="U510" s="217">
        <f>'Customs raw'!M510</f>
        <v>0</v>
      </c>
      <c r="V510" s="214"/>
      <c r="W510" s="226" t="e">
        <f>Table6[[#This Row],[Quantity (kg)2]]/1000</f>
        <v>#VALUE!</v>
      </c>
    </row>
    <row r="511" spans="1:23" ht="14.25" x14ac:dyDescent="0.2">
      <c r="A511" s="212">
        <f>'Customs raw'!B511</f>
        <v>0</v>
      </c>
      <c r="B511" s="213">
        <f t="shared" si="9"/>
        <v>0</v>
      </c>
      <c r="C511" s="214" t="e">
        <f>VLOOKUP(B511,'HS Heading Index'!$A$7:$B$29,2,FALSE)</f>
        <v>#N/A</v>
      </c>
      <c r="D511" s="214" t="s">
        <v>241</v>
      </c>
      <c r="E511" s="212">
        <f>'Customs raw'!C511</f>
        <v>0</v>
      </c>
      <c r="F511" s="215">
        <f>'Customs raw'!E511</f>
        <v>0</v>
      </c>
      <c r="G511" s="76" t="s">
        <v>19</v>
      </c>
      <c r="H511" s="33" t="s">
        <v>190</v>
      </c>
      <c r="I511" s="76" t="e">
        <f>CONCATENATE(Table6[[#This Row],[HS6_COD]],Table6[[#This Row],[HS8]],Table6[[#This Row],[HS10]])</f>
        <v>#VALUE!</v>
      </c>
      <c r="J511" s="17" t="s">
        <v>553</v>
      </c>
      <c r="K511" s="17"/>
      <c r="L511" s="30">
        <f>'Customs raw'!F511</f>
        <v>0</v>
      </c>
      <c r="M511" s="33">
        <v>10</v>
      </c>
      <c r="N511" s="33">
        <v>12.5</v>
      </c>
      <c r="O511" s="33"/>
      <c r="P511" s="33"/>
      <c r="Q511" s="33">
        <v>10</v>
      </c>
      <c r="R511" s="50" t="e">
        <f>VLOOKUP(Table6[[#This Row],[HS Concatenate]],'Customs raw'!$A$11:$N$305,12,FALSE)</f>
        <v>#VALUE!</v>
      </c>
      <c r="S511" s="226">
        <f>'Customs raw'!L511</f>
        <v>0</v>
      </c>
      <c r="T511" s="214"/>
      <c r="U511" s="217">
        <f>'Customs raw'!M511</f>
        <v>0</v>
      </c>
      <c r="V511" s="214"/>
      <c r="W511" s="226" t="e">
        <f>Table6[[#This Row],[Quantity (kg)2]]/1000</f>
        <v>#VALUE!</v>
      </c>
    </row>
    <row r="512" spans="1:23" ht="14.25" x14ac:dyDescent="0.2">
      <c r="A512" s="212">
        <f>'Customs raw'!B512</f>
        <v>0</v>
      </c>
      <c r="B512" s="213">
        <f t="shared" si="9"/>
        <v>0</v>
      </c>
      <c r="C512" s="214" t="e">
        <f>VLOOKUP(B512,'HS Heading Index'!$A$7:$B$29,2,FALSE)</f>
        <v>#N/A</v>
      </c>
      <c r="D512" s="214" t="s">
        <v>241</v>
      </c>
      <c r="E512" s="212">
        <f>'Customs raw'!C512</f>
        <v>0</v>
      </c>
      <c r="F512" s="215">
        <f>'Customs raw'!E512</f>
        <v>0</v>
      </c>
      <c r="G512" s="76" t="s">
        <v>19</v>
      </c>
      <c r="H512" s="33" t="s">
        <v>190</v>
      </c>
      <c r="I512" s="76" t="e">
        <f>CONCATENATE(Table6[[#This Row],[HS6_COD]],Table6[[#This Row],[HS8]],Table6[[#This Row],[HS10]])</f>
        <v>#VALUE!</v>
      </c>
      <c r="J512" s="17" t="s">
        <v>553</v>
      </c>
      <c r="K512" s="17"/>
      <c r="L512" s="30">
        <f>'Customs raw'!F512</f>
        <v>0</v>
      </c>
      <c r="M512" s="33">
        <v>10</v>
      </c>
      <c r="N512" s="33">
        <v>12.5</v>
      </c>
      <c r="O512" s="33"/>
      <c r="P512" s="33"/>
      <c r="Q512" s="33">
        <v>10</v>
      </c>
      <c r="R512" s="50" t="e">
        <f>VLOOKUP(Table6[[#This Row],[HS Concatenate]],'Customs raw'!$A$11:$N$305,12,FALSE)</f>
        <v>#VALUE!</v>
      </c>
      <c r="S512" s="226">
        <f>'Customs raw'!L512</f>
        <v>0</v>
      </c>
      <c r="T512" s="214"/>
      <c r="U512" s="217">
        <f>'Customs raw'!M512</f>
        <v>0</v>
      </c>
      <c r="V512" s="214"/>
      <c r="W512" s="226" t="e">
        <f>Table6[[#This Row],[Quantity (kg)2]]/1000</f>
        <v>#VALUE!</v>
      </c>
    </row>
    <row r="513" spans="1:23" ht="14.25" x14ac:dyDescent="0.2">
      <c r="A513" s="212">
        <f>'Customs raw'!B513</f>
        <v>0</v>
      </c>
      <c r="B513" s="213">
        <f t="shared" si="9"/>
        <v>0</v>
      </c>
      <c r="C513" s="214" t="e">
        <f>VLOOKUP(B513,'HS Heading Index'!$A$7:$B$29,2,FALSE)</f>
        <v>#N/A</v>
      </c>
      <c r="D513" s="214" t="s">
        <v>241</v>
      </c>
      <c r="E513" s="212">
        <f>'Customs raw'!C513</f>
        <v>0</v>
      </c>
      <c r="F513" s="215">
        <f>'Customs raw'!E513</f>
        <v>0</v>
      </c>
      <c r="G513" s="76" t="s">
        <v>19</v>
      </c>
      <c r="H513" s="33" t="s">
        <v>190</v>
      </c>
      <c r="I513" s="76" t="e">
        <f>CONCATENATE(Table6[[#This Row],[HS6_COD]],Table6[[#This Row],[HS8]],Table6[[#This Row],[HS10]])</f>
        <v>#VALUE!</v>
      </c>
      <c r="J513" s="17" t="s">
        <v>553</v>
      </c>
      <c r="K513" s="17"/>
      <c r="L513" s="30">
        <f>'Customs raw'!F513</f>
        <v>0</v>
      </c>
      <c r="M513" s="33">
        <v>10</v>
      </c>
      <c r="N513" s="33">
        <v>12.5</v>
      </c>
      <c r="O513" s="33"/>
      <c r="P513" s="33"/>
      <c r="Q513" s="33">
        <v>10</v>
      </c>
      <c r="R513" s="50" t="e">
        <f>VLOOKUP(Table6[[#This Row],[HS Concatenate]],'Customs raw'!$A$11:$N$305,12,FALSE)</f>
        <v>#VALUE!</v>
      </c>
      <c r="S513" s="226">
        <f>'Customs raw'!L513</f>
        <v>0</v>
      </c>
      <c r="T513" s="214"/>
      <c r="U513" s="217">
        <f>'Customs raw'!M513</f>
        <v>0</v>
      </c>
      <c r="V513" s="214"/>
      <c r="W513" s="226" t="e">
        <f>Table6[[#This Row],[Quantity (kg)2]]/1000</f>
        <v>#VALUE!</v>
      </c>
    </row>
    <row r="514" spans="1:23" ht="14.25" x14ac:dyDescent="0.2">
      <c r="A514" s="212">
        <f>'Customs raw'!B514</f>
        <v>0</v>
      </c>
      <c r="B514" s="213">
        <f t="shared" si="9"/>
        <v>0</v>
      </c>
      <c r="C514" s="214" t="e">
        <f>VLOOKUP(B514,'HS Heading Index'!$A$7:$B$29,2,FALSE)</f>
        <v>#N/A</v>
      </c>
      <c r="D514" s="214" t="s">
        <v>241</v>
      </c>
      <c r="E514" s="212">
        <f>'Customs raw'!C514</f>
        <v>0</v>
      </c>
      <c r="F514" s="215">
        <f>'Customs raw'!E514</f>
        <v>0</v>
      </c>
      <c r="G514" s="76" t="s">
        <v>19</v>
      </c>
      <c r="H514" s="33" t="s">
        <v>190</v>
      </c>
      <c r="I514" s="76" t="e">
        <f>CONCATENATE(Table6[[#This Row],[HS6_COD]],Table6[[#This Row],[HS8]],Table6[[#This Row],[HS10]])</f>
        <v>#VALUE!</v>
      </c>
      <c r="J514" s="17" t="s">
        <v>553</v>
      </c>
      <c r="K514" s="17"/>
      <c r="L514" s="30">
        <f>'Customs raw'!F514</f>
        <v>0</v>
      </c>
      <c r="M514" s="33">
        <v>10</v>
      </c>
      <c r="N514" s="33">
        <v>12.5</v>
      </c>
      <c r="O514" s="33"/>
      <c r="P514" s="33"/>
      <c r="Q514" s="33">
        <v>10</v>
      </c>
      <c r="R514" s="50" t="e">
        <f>VLOOKUP(Table6[[#This Row],[HS Concatenate]],'Customs raw'!$A$11:$N$305,12,FALSE)</f>
        <v>#VALUE!</v>
      </c>
      <c r="S514" s="226">
        <f>'Customs raw'!L514</f>
        <v>0</v>
      </c>
      <c r="T514" s="214"/>
      <c r="U514" s="217">
        <f>'Customs raw'!M514</f>
        <v>0</v>
      </c>
      <c r="V514" s="214"/>
      <c r="W514" s="226" t="e">
        <f>Table6[[#This Row],[Quantity (kg)2]]/1000</f>
        <v>#VALUE!</v>
      </c>
    </row>
    <row r="515" spans="1:23" ht="14.25" x14ac:dyDescent="0.2">
      <c r="A515" s="212">
        <f>'Customs raw'!B515</f>
        <v>0</v>
      </c>
      <c r="B515" s="213">
        <f t="shared" si="9"/>
        <v>0</v>
      </c>
      <c r="C515" s="214" t="e">
        <f>VLOOKUP(B515,'HS Heading Index'!$A$7:$B$29,2,FALSE)</f>
        <v>#N/A</v>
      </c>
      <c r="D515" s="214" t="s">
        <v>241</v>
      </c>
      <c r="E515" s="212">
        <f>'Customs raw'!C515</f>
        <v>0</v>
      </c>
      <c r="F515" s="215">
        <f>'Customs raw'!E515</f>
        <v>0</v>
      </c>
      <c r="G515" s="76" t="s">
        <v>19</v>
      </c>
      <c r="H515" s="33" t="s">
        <v>190</v>
      </c>
      <c r="I515" s="76" t="e">
        <f>CONCATENATE(Table6[[#This Row],[HS6_COD]],Table6[[#This Row],[HS8]],Table6[[#This Row],[HS10]])</f>
        <v>#VALUE!</v>
      </c>
      <c r="J515" s="17" t="s">
        <v>553</v>
      </c>
      <c r="K515" s="17"/>
      <c r="L515" s="30">
        <f>'Customs raw'!F515</f>
        <v>0</v>
      </c>
      <c r="M515" s="33">
        <v>10</v>
      </c>
      <c r="N515" s="33">
        <v>12.5</v>
      </c>
      <c r="O515" s="33"/>
      <c r="P515" s="33"/>
      <c r="Q515" s="33">
        <v>10</v>
      </c>
      <c r="R515" s="50" t="e">
        <f>VLOOKUP(Table6[[#This Row],[HS Concatenate]],'Customs raw'!$A$11:$N$305,12,FALSE)</f>
        <v>#VALUE!</v>
      </c>
      <c r="S515" s="226">
        <f>'Customs raw'!L515</f>
        <v>0</v>
      </c>
      <c r="T515" s="214"/>
      <c r="U515" s="217">
        <f>'Customs raw'!M515</f>
        <v>0</v>
      </c>
      <c r="V515" s="214"/>
      <c r="W515" s="226" t="e">
        <f>Table6[[#This Row],[Quantity (kg)2]]/1000</f>
        <v>#VALUE!</v>
      </c>
    </row>
    <row r="516" spans="1:23" ht="14.25" x14ac:dyDescent="0.2">
      <c r="A516" s="212">
        <f>'Customs raw'!B516</f>
        <v>0</v>
      </c>
      <c r="B516" s="213">
        <f t="shared" ref="B516:B579" si="10">ROUNDDOWN(A516/10000,2)</f>
        <v>0</v>
      </c>
      <c r="C516" s="214" t="e">
        <f>VLOOKUP(B516,'HS Heading Index'!$A$7:$B$29,2,FALSE)</f>
        <v>#N/A</v>
      </c>
      <c r="D516" s="214" t="s">
        <v>241</v>
      </c>
      <c r="E516" s="212">
        <f>'Customs raw'!C516</f>
        <v>0</v>
      </c>
      <c r="F516" s="215">
        <f>'Customs raw'!E516</f>
        <v>0</v>
      </c>
      <c r="G516" s="76" t="s">
        <v>19</v>
      </c>
      <c r="H516" s="33" t="s">
        <v>190</v>
      </c>
      <c r="I516" s="76" t="e">
        <f>CONCATENATE(Table6[[#This Row],[HS6_COD]],Table6[[#This Row],[HS8]],Table6[[#This Row],[HS10]])</f>
        <v>#VALUE!</v>
      </c>
      <c r="J516" s="17" t="s">
        <v>553</v>
      </c>
      <c r="K516" s="17"/>
      <c r="L516" s="30">
        <f>'Customs raw'!F516</f>
        <v>0</v>
      </c>
      <c r="M516" s="33">
        <v>10</v>
      </c>
      <c r="N516" s="33">
        <v>12.5</v>
      </c>
      <c r="O516" s="33"/>
      <c r="P516" s="33"/>
      <c r="Q516" s="33">
        <v>10</v>
      </c>
      <c r="R516" s="50" t="e">
        <f>VLOOKUP(Table6[[#This Row],[HS Concatenate]],'Customs raw'!$A$11:$N$305,12,FALSE)</f>
        <v>#VALUE!</v>
      </c>
      <c r="S516" s="226">
        <f>'Customs raw'!L516</f>
        <v>0</v>
      </c>
      <c r="T516" s="214"/>
      <c r="U516" s="217">
        <f>'Customs raw'!M516</f>
        <v>0</v>
      </c>
      <c r="V516" s="214"/>
      <c r="W516" s="226" t="e">
        <f>Table6[[#This Row],[Quantity (kg)2]]/1000</f>
        <v>#VALUE!</v>
      </c>
    </row>
    <row r="517" spans="1:23" ht="14.25" x14ac:dyDescent="0.2">
      <c r="A517" s="212">
        <f>'Customs raw'!B517</f>
        <v>0</v>
      </c>
      <c r="B517" s="213">
        <f t="shared" si="10"/>
        <v>0</v>
      </c>
      <c r="C517" s="214" t="e">
        <f>VLOOKUP(B517,'HS Heading Index'!$A$7:$B$29,2,FALSE)</f>
        <v>#N/A</v>
      </c>
      <c r="D517" s="214" t="s">
        <v>241</v>
      </c>
      <c r="E517" s="212">
        <f>'Customs raw'!C517</f>
        <v>0</v>
      </c>
      <c r="F517" s="215">
        <f>'Customs raw'!E517</f>
        <v>0</v>
      </c>
      <c r="G517" s="76" t="s">
        <v>19</v>
      </c>
      <c r="H517" s="33" t="s">
        <v>190</v>
      </c>
      <c r="I517" s="76" t="e">
        <f>CONCATENATE(Table6[[#This Row],[HS6_COD]],Table6[[#This Row],[HS8]],Table6[[#This Row],[HS10]])</f>
        <v>#VALUE!</v>
      </c>
      <c r="J517" s="17" t="s">
        <v>553</v>
      </c>
      <c r="K517" s="17"/>
      <c r="L517" s="30">
        <f>'Customs raw'!F517</f>
        <v>0</v>
      </c>
      <c r="M517" s="33">
        <v>10</v>
      </c>
      <c r="N517" s="33">
        <v>12.5</v>
      </c>
      <c r="O517" s="33"/>
      <c r="P517" s="33"/>
      <c r="Q517" s="33">
        <v>10</v>
      </c>
      <c r="R517" s="50" t="e">
        <f>VLOOKUP(Table6[[#This Row],[HS Concatenate]],'Customs raw'!$A$11:$N$305,12,FALSE)</f>
        <v>#VALUE!</v>
      </c>
      <c r="S517" s="226">
        <f>'Customs raw'!L517</f>
        <v>0</v>
      </c>
      <c r="T517" s="214"/>
      <c r="U517" s="217">
        <f>'Customs raw'!M517</f>
        <v>0</v>
      </c>
      <c r="V517" s="214"/>
      <c r="W517" s="226" t="e">
        <f>Table6[[#This Row],[Quantity (kg)2]]/1000</f>
        <v>#VALUE!</v>
      </c>
    </row>
    <row r="518" spans="1:23" ht="14.25" x14ac:dyDescent="0.2">
      <c r="A518" s="212">
        <f>'Customs raw'!B518</f>
        <v>0</v>
      </c>
      <c r="B518" s="213">
        <f t="shared" si="10"/>
        <v>0</v>
      </c>
      <c r="C518" s="214" t="e">
        <f>VLOOKUP(B518,'HS Heading Index'!$A$7:$B$29,2,FALSE)</f>
        <v>#N/A</v>
      </c>
      <c r="D518" s="214" t="s">
        <v>241</v>
      </c>
      <c r="E518" s="212">
        <f>'Customs raw'!C518</f>
        <v>0</v>
      </c>
      <c r="F518" s="215">
        <f>'Customs raw'!E518</f>
        <v>0</v>
      </c>
      <c r="G518" s="76" t="s">
        <v>19</v>
      </c>
      <c r="H518" s="33" t="s">
        <v>190</v>
      </c>
      <c r="I518" s="76" t="e">
        <f>CONCATENATE(Table6[[#This Row],[HS6_COD]],Table6[[#This Row],[HS8]],Table6[[#This Row],[HS10]])</f>
        <v>#VALUE!</v>
      </c>
      <c r="J518" s="17" t="s">
        <v>553</v>
      </c>
      <c r="K518" s="17"/>
      <c r="L518" s="30">
        <f>'Customs raw'!F518</f>
        <v>0</v>
      </c>
      <c r="M518" s="33">
        <v>10</v>
      </c>
      <c r="N518" s="33">
        <v>12.5</v>
      </c>
      <c r="O518" s="33"/>
      <c r="P518" s="33"/>
      <c r="Q518" s="33">
        <v>10</v>
      </c>
      <c r="R518" s="50" t="e">
        <f>VLOOKUP(Table6[[#This Row],[HS Concatenate]],'Customs raw'!$A$11:$N$305,12,FALSE)</f>
        <v>#VALUE!</v>
      </c>
      <c r="S518" s="226">
        <f>'Customs raw'!L518</f>
        <v>0</v>
      </c>
      <c r="T518" s="214"/>
      <c r="U518" s="217">
        <f>'Customs raw'!M518</f>
        <v>0</v>
      </c>
      <c r="V518" s="214"/>
      <c r="W518" s="226" t="e">
        <f>Table6[[#This Row],[Quantity (kg)2]]/1000</f>
        <v>#VALUE!</v>
      </c>
    </row>
    <row r="519" spans="1:23" ht="14.25" x14ac:dyDescent="0.2">
      <c r="A519" s="212">
        <f>'Customs raw'!B519</f>
        <v>0</v>
      </c>
      <c r="B519" s="213">
        <f t="shared" si="10"/>
        <v>0</v>
      </c>
      <c r="C519" s="214" t="e">
        <f>VLOOKUP(B519,'HS Heading Index'!$A$7:$B$29,2,FALSE)</f>
        <v>#N/A</v>
      </c>
      <c r="D519" s="214" t="s">
        <v>241</v>
      </c>
      <c r="E519" s="212">
        <f>'Customs raw'!C519</f>
        <v>0</v>
      </c>
      <c r="F519" s="215">
        <f>'Customs raw'!E519</f>
        <v>0</v>
      </c>
      <c r="G519" s="76" t="s">
        <v>19</v>
      </c>
      <c r="H519" s="33" t="s">
        <v>190</v>
      </c>
      <c r="I519" s="76" t="e">
        <f>CONCATENATE(Table6[[#This Row],[HS6_COD]],Table6[[#This Row],[HS8]],Table6[[#This Row],[HS10]])</f>
        <v>#VALUE!</v>
      </c>
      <c r="J519" s="17" t="s">
        <v>553</v>
      </c>
      <c r="K519" s="17"/>
      <c r="L519" s="30">
        <f>'Customs raw'!F519</f>
        <v>0</v>
      </c>
      <c r="M519" s="33">
        <v>10</v>
      </c>
      <c r="N519" s="33">
        <v>12.5</v>
      </c>
      <c r="O519" s="33"/>
      <c r="P519" s="33"/>
      <c r="Q519" s="33">
        <v>10</v>
      </c>
      <c r="R519" s="50" t="e">
        <f>VLOOKUP(Table6[[#This Row],[HS Concatenate]],'Customs raw'!$A$11:$N$305,12,FALSE)</f>
        <v>#VALUE!</v>
      </c>
      <c r="S519" s="226">
        <f>'Customs raw'!L519</f>
        <v>0</v>
      </c>
      <c r="T519" s="214"/>
      <c r="U519" s="217">
        <f>'Customs raw'!M519</f>
        <v>0</v>
      </c>
      <c r="V519" s="214"/>
      <c r="W519" s="226" t="e">
        <f>Table6[[#This Row],[Quantity (kg)2]]/1000</f>
        <v>#VALUE!</v>
      </c>
    </row>
    <row r="520" spans="1:23" ht="14.25" x14ac:dyDescent="0.2">
      <c r="A520" s="212">
        <f>'Customs raw'!B520</f>
        <v>0</v>
      </c>
      <c r="B520" s="213">
        <f t="shared" si="10"/>
        <v>0</v>
      </c>
      <c r="C520" s="214" t="e">
        <f>VLOOKUP(B520,'HS Heading Index'!$A$7:$B$29,2,FALSE)</f>
        <v>#N/A</v>
      </c>
      <c r="D520" s="214" t="s">
        <v>241</v>
      </c>
      <c r="E520" s="212">
        <f>'Customs raw'!C520</f>
        <v>0</v>
      </c>
      <c r="F520" s="215">
        <f>'Customs raw'!E520</f>
        <v>0</v>
      </c>
      <c r="G520" s="76" t="s">
        <v>19</v>
      </c>
      <c r="H520" s="33" t="s">
        <v>190</v>
      </c>
      <c r="I520" s="76" t="e">
        <f>CONCATENATE(Table6[[#This Row],[HS6_COD]],Table6[[#This Row],[HS8]],Table6[[#This Row],[HS10]])</f>
        <v>#VALUE!</v>
      </c>
      <c r="J520" s="17" t="s">
        <v>553</v>
      </c>
      <c r="K520" s="17"/>
      <c r="L520" s="30">
        <f>'Customs raw'!F520</f>
        <v>0</v>
      </c>
      <c r="M520" s="33">
        <v>10</v>
      </c>
      <c r="N520" s="33">
        <v>12.5</v>
      </c>
      <c r="O520" s="33"/>
      <c r="P520" s="33"/>
      <c r="Q520" s="33">
        <v>10</v>
      </c>
      <c r="R520" s="50" t="e">
        <f>VLOOKUP(Table6[[#This Row],[HS Concatenate]],'Customs raw'!$A$11:$N$305,12,FALSE)</f>
        <v>#VALUE!</v>
      </c>
      <c r="S520" s="226">
        <f>'Customs raw'!L520</f>
        <v>0</v>
      </c>
      <c r="T520" s="214"/>
      <c r="U520" s="217">
        <f>'Customs raw'!M520</f>
        <v>0</v>
      </c>
      <c r="V520" s="214"/>
      <c r="W520" s="226" t="e">
        <f>Table6[[#This Row],[Quantity (kg)2]]/1000</f>
        <v>#VALUE!</v>
      </c>
    </row>
    <row r="521" spans="1:23" ht="14.25" x14ac:dyDescent="0.2">
      <c r="A521" s="212">
        <f>'Customs raw'!B521</f>
        <v>0</v>
      </c>
      <c r="B521" s="213">
        <f t="shared" si="10"/>
        <v>0</v>
      </c>
      <c r="C521" s="214" t="e">
        <f>VLOOKUP(B521,'HS Heading Index'!$A$7:$B$29,2,FALSE)</f>
        <v>#N/A</v>
      </c>
      <c r="D521" s="214" t="s">
        <v>241</v>
      </c>
      <c r="E521" s="212">
        <f>'Customs raw'!C521</f>
        <v>0</v>
      </c>
      <c r="F521" s="215">
        <f>'Customs raw'!E521</f>
        <v>0</v>
      </c>
      <c r="G521" s="76" t="s">
        <v>19</v>
      </c>
      <c r="H521" s="33" t="s">
        <v>190</v>
      </c>
      <c r="I521" s="76" t="e">
        <f>CONCATENATE(Table6[[#This Row],[HS6_COD]],Table6[[#This Row],[HS8]],Table6[[#This Row],[HS10]])</f>
        <v>#VALUE!</v>
      </c>
      <c r="J521" s="17" t="s">
        <v>553</v>
      </c>
      <c r="K521" s="17"/>
      <c r="L521" s="30">
        <f>'Customs raw'!F521</f>
        <v>0</v>
      </c>
      <c r="M521" s="33">
        <v>10</v>
      </c>
      <c r="N521" s="33">
        <v>12.5</v>
      </c>
      <c r="O521" s="33"/>
      <c r="P521" s="33"/>
      <c r="Q521" s="33">
        <v>10</v>
      </c>
      <c r="R521" s="50" t="e">
        <f>VLOOKUP(Table6[[#This Row],[HS Concatenate]],'Customs raw'!$A$11:$N$305,12,FALSE)</f>
        <v>#VALUE!</v>
      </c>
      <c r="S521" s="226">
        <f>'Customs raw'!L521</f>
        <v>0</v>
      </c>
      <c r="T521" s="214"/>
      <c r="U521" s="217">
        <f>'Customs raw'!M521</f>
        <v>0</v>
      </c>
      <c r="V521" s="214"/>
      <c r="W521" s="226" t="e">
        <f>Table6[[#This Row],[Quantity (kg)2]]/1000</f>
        <v>#VALUE!</v>
      </c>
    </row>
    <row r="522" spans="1:23" ht="14.25" x14ac:dyDescent="0.2">
      <c r="A522" s="212">
        <f>'Customs raw'!B522</f>
        <v>0</v>
      </c>
      <c r="B522" s="213">
        <f t="shared" si="10"/>
        <v>0</v>
      </c>
      <c r="C522" s="214" t="e">
        <f>VLOOKUP(B522,'HS Heading Index'!$A$7:$B$29,2,FALSE)</f>
        <v>#N/A</v>
      </c>
      <c r="D522" s="214" t="s">
        <v>241</v>
      </c>
      <c r="E522" s="212">
        <f>'Customs raw'!C522</f>
        <v>0</v>
      </c>
      <c r="F522" s="215">
        <f>'Customs raw'!E522</f>
        <v>0</v>
      </c>
      <c r="G522" s="76" t="s">
        <v>19</v>
      </c>
      <c r="H522" s="33" t="s">
        <v>190</v>
      </c>
      <c r="I522" s="76" t="e">
        <f>CONCATENATE(Table6[[#This Row],[HS6_COD]],Table6[[#This Row],[HS8]],Table6[[#This Row],[HS10]])</f>
        <v>#VALUE!</v>
      </c>
      <c r="J522" s="17" t="s">
        <v>553</v>
      </c>
      <c r="K522" s="17"/>
      <c r="L522" s="30">
        <f>'Customs raw'!F522</f>
        <v>0</v>
      </c>
      <c r="M522" s="33">
        <v>10</v>
      </c>
      <c r="N522" s="33">
        <v>12.5</v>
      </c>
      <c r="O522" s="33"/>
      <c r="P522" s="33"/>
      <c r="Q522" s="33">
        <v>10</v>
      </c>
      <c r="R522" s="50" t="e">
        <f>VLOOKUP(Table6[[#This Row],[HS Concatenate]],'Customs raw'!$A$11:$N$305,12,FALSE)</f>
        <v>#VALUE!</v>
      </c>
      <c r="S522" s="226">
        <f>'Customs raw'!L522</f>
        <v>0</v>
      </c>
      <c r="T522" s="214"/>
      <c r="U522" s="217">
        <f>'Customs raw'!M522</f>
        <v>0</v>
      </c>
      <c r="V522" s="214"/>
      <c r="W522" s="226" t="e">
        <f>Table6[[#This Row],[Quantity (kg)2]]/1000</f>
        <v>#VALUE!</v>
      </c>
    </row>
    <row r="523" spans="1:23" ht="14.25" x14ac:dyDescent="0.2">
      <c r="A523" s="212">
        <f>'Customs raw'!B523</f>
        <v>0</v>
      </c>
      <c r="B523" s="213">
        <f t="shared" si="10"/>
        <v>0</v>
      </c>
      <c r="C523" s="214" t="e">
        <f>VLOOKUP(B523,'HS Heading Index'!$A$7:$B$29,2,FALSE)</f>
        <v>#N/A</v>
      </c>
      <c r="D523" s="214" t="s">
        <v>241</v>
      </c>
      <c r="E523" s="212">
        <f>'Customs raw'!C523</f>
        <v>0</v>
      </c>
      <c r="F523" s="215">
        <f>'Customs raw'!E523</f>
        <v>0</v>
      </c>
      <c r="G523" s="76" t="s">
        <v>19</v>
      </c>
      <c r="H523" s="33" t="s">
        <v>190</v>
      </c>
      <c r="I523" s="76" t="e">
        <f>CONCATENATE(Table6[[#This Row],[HS6_COD]],Table6[[#This Row],[HS8]],Table6[[#This Row],[HS10]])</f>
        <v>#VALUE!</v>
      </c>
      <c r="J523" s="17" t="s">
        <v>553</v>
      </c>
      <c r="K523" s="17"/>
      <c r="L523" s="30">
        <f>'Customs raw'!F523</f>
        <v>0</v>
      </c>
      <c r="M523" s="33">
        <v>10</v>
      </c>
      <c r="N523" s="33">
        <v>12.5</v>
      </c>
      <c r="O523" s="33"/>
      <c r="P523" s="33"/>
      <c r="Q523" s="33">
        <v>10</v>
      </c>
      <c r="R523" s="50" t="e">
        <f>VLOOKUP(Table6[[#This Row],[HS Concatenate]],'Customs raw'!$A$11:$N$305,12,FALSE)</f>
        <v>#VALUE!</v>
      </c>
      <c r="S523" s="226">
        <f>'Customs raw'!L523</f>
        <v>0</v>
      </c>
      <c r="T523" s="214"/>
      <c r="U523" s="217">
        <f>'Customs raw'!M523</f>
        <v>0</v>
      </c>
      <c r="V523" s="214"/>
      <c r="W523" s="226" t="e">
        <f>Table6[[#This Row],[Quantity (kg)2]]/1000</f>
        <v>#VALUE!</v>
      </c>
    </row>
    <row r="524" spans="1:23" ht="14.25" x14ac:dyDescent="0.2">
      <c r="A524" s="212">
        <f>'Customs raw'!B524</f>
        <v>0</v>
      </c>
      <c r="B524" s="213">
        <f t="shared" si="10"/>
        <v>0</v>
      </c>
      <c r="C524" s="214" t="e">
        <f>VLOOKUP(B524,'HS Heading Index'!$A$7:$B$29,2,FALSE)</f>
        <v>#N/A</v>
      </c>
      <c r="D524" s="214" t="s">
        <v>241</v>
      </c>
      <c r="E524" s="212">
        <f>'Customs raw'!C524</f>
        <v>0</v>
      </c>
      <c r="F524" s="215">
        <f>'Customs raw'!E524</f>
        <v>0</v>
      </c>
      <c r="G524" s="76" t="s">
        <v>19</v>
      </c>
      <c r="H524" s="33" t="s">
        <v>190</v>
      </c>
      <c r="I524" s="76" t="e">
        <f>CONCATENATE(Table6[[#This Row],[HS6_COD]],Table6[[#This Row],[HS8]],Table6[[#This Row],[HS10]])</f>
        <v>#VALUE!</v>
      </c>
      <c r="J524" s="17" t="s">
        <v>553</v>
      </c>
      <c r="K524" s="17"/>
      <c r="L524" s="30">
        <f>'Customs raw'!F524</f>
        <v>0</v>
      </c>
      <c r="M524" s="33">
        <v>10</v>
      </c>
      <c r="N524" s="33">
        <v>12.5</v>
      </c>
      <c r="O524" s="33"/>
      <c r="P524" s="33"/>
      <c r="Q524" s="33">
        <v>10</v>
      </c>
      <c r="R524" s="50" t="e">
        <f>VLOOKUP(Table6[[#This Row],[HS Concatenate]],'Customs raw'!$A$11:$N$305,12,FALSE)</f>
        <v>#VALUE!</v>
      </c>
      <c r="S524" s="226">
        <f>'Customs raw'!L524</f>
        <v>0</v>
      </c>
      <c r="T524" s="214"/>
      <c r="U524" s="217">
        <f>'Customs raw'!M524</f>
        <v>0</v>
      </c>
      <c r="V524" s="214"/>
      <c r="W524" s="226" t="e">
        <f>Table6[[#This Row],[Quantity (kg)2]]/1000</f>
        <v>#VALUE!</v>
      </c>
    </row>
    <row r="525" spans="1:23" ht="14.25" x14ac:dyDescent="0.2">
      <c r="A525" s="212">
        <f>'Customs raw'!B525</f>
        <v>0</v>
      </c>
      <c r="B525" s="213">
        <f t="shared" si="10"/>
        <v>0</v>
      </c>
      <c r="C525" s="214" t="e">
        <f>VLOOKUP(B525,'HS Heading Index'!$A$7:$B$29,2,FALSE)</f>
        <v>#N/A</v>
      </c>
      <c r="D525" s="214" t="s">
        <v>241</v>
      </c>
      <c r="E525" s="212">
        <f>'Customs raw'!C525</f>
        <v>0</v>
      </c>
      <c r="F525" s="215">
        <f>'Customs raw'!E525</f>
        <v>0</v>
      </c>
      <c r="G525" s="76" t="s">
        <v>19</v>
      </c>
      <c r="H525" s="33" t="s">
        <v>190</v>
      </c>
      <c r="I525" s="76" t="e">
        <f>CONCATENATE(Table6[[#This Row],[HS6_COD]],Table6[[#This Row],[HS8]],Table6[[#This Row],[HS10]])</f>
        <v>#VALUE!</v>
      </c>
      <c r="J525" s="17" t="s">
        <v>553</v>
      </c>
      <c r="K525" s="17"/>
      <c r="L525" s="30">
        <f>'Customs raw'!F525</f>
        <v>0</v>
      </c>
      <c r="M525" s="33">
        <v>10</v>
      </c>
      <c r="N525" s="33">
        <v>12.5</v>
      </c>
      <c r="O525" s="33"/>
      <c r="P525" s="33"/>
      <c r="Q525" s="33">
        <v>10</v>
      </c>
      <c r="R525" s="50" t="e">
        <f>VLOOKUP(Table6[[#This Row],[HS Concatenate]],'Customs raw'!$A$11:$N$305,12,FALSE)</f>
        <v>#VALUE!</v>
      </c>
      <c r="S525" s="226">
        <f>'Customs raw'!L525</f>
        <v>0</v>
      </c>
      <c r="T525" s="214"/>
      <c r="U525" s="217">
        <f>'Customs raw'!M525</f>
        <v>0</v>
      </c>
      <c r="V525" s="214"/>
      <c r="W525" s="226" t="e">
        <f>Table6[[#This Row],[Quantity (kg)2]]/1000</f>
        <v>#VALUE!</v>
      </c>
    </row>
    <row r="526" spans="1:23" ht="14.25" x14ac:dyDescent="0.2">
      <c r="A526" s="212">
        <f>'Customs raw'!B526</f>
        <v>0</v>
      </c>
      <c r="B526" s="213">
        <f t="shared" si="10"/>
        <v>0</v>
      </c>
      <c r="C526" s="214" t="e">
        <f>VLOOKUP(B526,'HS Heading Index'!$A$7:$B$29,2,FALSE)</f>
        <v>#N/A</v>
      </c>
      <c r="D526" s="214" t="s">
        <v>241</v>
      </c>
      <c r="E526" s="212">
        <f>'Customs raw'!C526</f>
        <v>0</v>
      </c>
      <c r="F526" s="215">
        <f>'Customs raw'!E526</f>
        <v>0</v>
      </c>
      <c r="G526" s="76" t="s">
        <v>19</v>
      </c>
      <c r="H526" s="33" t="s">
        <v>190</v>
      </c>
      <c r="I526" s="76" t="e">
        <f>CONCATENATE(Table6[[#This Row],[HS6_COD]],Table6[[#This Row],[HS8]],Table6[[#This Row],[HS10]])</f>
        <v>#VALUE!</v>
      </c>
      <c r="J526" s="17" t="s">
        <v>553</v>
      </c>
      <c r="K526" s="17"/>
      <c r="L526" s="30">
        <f>'Customs raw'!F526</f>
        <v>0</v>
      </c>
      <c r="M526" s="33">
        <v>10</v>
      </c>
      <c r="N526" s="33">
        <v>12.5</v>
      </c>
      <c r="O526" s="33"/>
      <c r="P526" s="33"/>
      <c r="Q526" s="33">
        <v>10</v>
      </c>
      <c r="R526" s="50" t="e">
        <f>VLOOKUP(Table6[[#This Row],[HS Concatenate]],'Customs raw'!$A$11:$N$305,12,FALSE)</f>
        <v>#VALUE!</v>
      </c>
      <c r="S526" s="226">
        <f>'Customs raw'!L526</f>
        <v>0</v>
      </c>
      <c r="T526" s="214"/>
      <c r="U526" s="217">
        <f>'Customs raw'!M526</f>
        <v>0</v>
      </c>
      <c r="V526" s="214"/>
      <c r="W526" s="226" t="e">
        <f>Table6[[#This Row],[Quantity (kg)2]]/1000</f>
        <v>#VALUE!</v>
      </c>
    </row>
    <row r="527" spans="1:23" ht="14.25" x14ac:dyDescent="0.2">
      <c r="A527" s="212">
        <f>'Customs raw'!B527</f>
        <v>0</v>
      </c>
      <c r="B527" s="213">
        <f t="shared" si="10"/>
        <v>0</v>
      </c>
      <c r="C527" s="214" t="e">
        <f>VLOOKUP(B527,'HS Heading Index'!$A$7:$B$29,2,FALSE)</f>
        <v>#N/A</v>
      </c>
      <c r="D527" s="214" t="s">
        <v>241</v>
      </c>
      <c r="E527" s="212">
        <f>'Customs raw'!C527</f>
        <v>0</v>
      </c>
      <c r="F527" s="215">
        <f>'Customs raw'!E527</f>
        <v>0</v>
      </c>
      <c r="G527" s="76" t="s">
        <v>19</v>
      </c>
      <c r="H527" s="33" t="s">
        <v>190</v>
      </c>
      <c r="I527" s="76" t="e">
        <f>CONCATENATE(Table6[[#This Row],[HS6_COD]],Table6[[#This Row],[HS8]],Table6[[#This Row],[HS10]])</f>
        <v>#VALUE!</v>
      </c>
      <c r="J527" s="17" t="s">
        <v>553</v>
      </c>
      <c r="K527" s="17"/>
      <c r="L527" s="30">
        <f>'Customs raw'!F527</f>
        <v>0</v>
      </c>
      <c r="M527" s="33">
        <v>10</v>
      </c>
      <c r="N527" s="33">
        <v>12.5</v>
      </c>
      <c r="O527" s="33"/>
      <c r="P527" s="33"/>
      <c r="Q527" s="33">
        <v>10</v>
      </c>
      <c r="R527" s="50" t="e">
        <f>VLOOKUP(Table6[[#This Row],[HS Concatenate]],'Customs raw'!$A$11:$N$305,12,FALSE)</f>
        <v>#VALUE!</v>
      </c>
      <c r="S527" s="226">
        <f>'Customs raw'!L527</f>
        <v>0</v>
      </c>
      <c r="T527" s="214"/>
      <c r="U527" s="217">
        <f>'Customs raw'!M527</f>
        <v>0</v>
      </c>
      <c r="V527" s="214"/>
      <c r="W527" s="226" t="e">
        <f>Table6[[#This Row],[Quantity (kg)2]]/1000</f>
        <v>#VALUE!</v>
      </c>
    </row>
    <row r="528" spans="1:23" ht="14.25" x14ac:dyDescent="0.2">
      <c r="A528" s="212">
        <f>'Customs raw'!B528</f>
        <v>0</v>
      </c>
      <c r="B528" s="213">
        <f t="shared" si="10"/>
        <v>0</v>
      </c>
      <c r="C528" s="214" t="e">
        <f>VLOOKUP(B528,'HS Heading Index'!$A$7:$B$29,2,FALSE)</f>
        <v>#N/A</v>
      </c>
      <c r="D528" s="214" t="s">
        <v>241</v>
      </c>
      <c r="E528" s="212">
        <f>'Customs raw'!C528</f>
        <v>0</v>
      </c>
      <c r="F528" s="215">
        <f>'Customs raw'!E528</f>
        <v>0</v>
      </c>
      <c r="G528" s="76" t="s">
        <v>19</v>
      </c>
      <c r="H528" s="33" t="s">
        <v>190</v>
      </c>
      <c r="I528" s="76" t="e">
        <f>CONCATENATE(Table6[[#This Row],[HS6_COD]],Table6[[#This Row],[HS8]],Table6[[#This Row],[HS10]])</f>
        <v>#VALUE!</v>
      </c>
      <c r="J528" s="17" t="s">
        <v>553</v>
      </c>
      <c r="K528" s="17"/>
      <c r="L528" s="30">
        <f>'Customs raw'!F528</f>
        <v>0</v>
      </c>
      <c r="M528" s="33">
        <v>10</v>
      </c>
      <c r="N528" s="33">
        <v>12.5</v>
      </c>
      <c r="O528" s="33"/>
      <c r="P528" s="33"/>
      <c r="Q528" s="33">
        <v>10</v>
      </c>
      <c r="R528" s="50" t="e">
        <f>VLOOKUP(Table6[[#This Row],[HS Concatenate]],'Customs raw'!$A$11:$N$305,12,FALSE)</f>
        <v>#VALUE!</v>
      </c>
      <c r="S528" s="226">
        <f>'Customs raw'!L528</f>
        <v>0</v>
      </c>
      <c r="T528" s="214"/>
      <c r="U528" s="217">
        <f>'Customs raw'!M528</f>
        <v>0</v>
      </c>
      <c r="V528" s="214"/>
      <c r="W528" s="226" t="e">
        <f>Table6[[#This Row],[Quantity (kg)2]]/1000</f>
        <v>#VALUE!</v>
      </c>
    </row>
    <row r="529" spans="1:23" ht="14.25" x14ac:dyDescent="0.2">
      <c r="A529" s="212">
        <f>'Customs raw'!B529</f>
        <v>0</v>
      </c>
      <c r="B529" s="213">
        <f t="shared" si="10"/>
        <v>0</v>
      </c>
      <c r="C529" s="214" t="e">
        <f>VLOOKUP(B529,'HS Heading Index'!$A$7:$B$29,2,FALSE)</f>
        <v>#N/A</v>
      </c>
      <c r="D529" s="214" t="s">
        <v>241</v>
      </c>
      <c r="E529" s="212">
        <f>'Customs raw'!C529</f>
        <v>0</v>
      </c>
      <c r="F529" s="215">
        <f>'Customs raw'!E529</f>
        <v>0</v>
      </c>
      <c r="G529" s="76" t="s">
        <v>19</v>
      </c>
      <c r="H529" s="33" t="s">
        <v>190</v>
      </c>
      <c r="I529" s="76" t="e">
        <f>CONCATENATE(Table6[[#This Row],[HS6_COD]],Table6[[#This Row],[HS8]],Table6[[#This Row],[HS10]])</f>
        <v>#VALUE!</v>
      </c>
      <c r="J529" s="17" t="s">
        <v>553</v>
      </c>
      <c r="K529" s="17"/>
      <c r="L529" s="30">
        <f>'Customs raw'!F529</f>
        <v>0</v>
      </c>
      <c r="M529" s="33">
        <v>10</v>
      </c>
      <c r="N529" s="33">
        <v>12.5</v>
      </c>
      <c r="O529" s="33"/>
      <c r="P529" s="33"/>
      <c r="Q529" s="33">
        <v>10</v>
      </c>
      <c r="R529" s="50" t="e">
        <f>VLOOKUP(Table6[[#This Row],[HS Concatenate]],'Customs raw'!$A$11:$N$305,12,FALSE)</f>
        <v>#VALUE!</v>
      </c>
      <c r="S529" s="226">
        <f>'Customs raw'!L529</f>
        <v>0</v>
      </c>
      <c r="T529" s="214"/>
      <c r="U529" s="217">
        <f>'Customs raw'!M529</f>
        <v>0</v>
      </c>
      <c r="V529" s="214"/>
      <c r="W529" s="226" t="e">
        <f>Table6[[#This Row],[Quantity (kg)2]]/1000</f>
        <v>#VALUE!</v>
      </c>
    </row>
    <row r="530" spans="1:23" ht="14.25" x14ac:dyDescent="0.2">
      <c r="A530" s="212">
        <f>'Customs raw'!B530</f>
        <v>0</v>
      </c>
      <c r="B530" s="213">
        <f t="shared" si="10"/>
        <v>0</v>
      </c>
      <c r="C530" s="214" t="e">
        <f>VLOOKUP(B530,'HS Heading Index'!$A$7:$B$29,2,FALSE)</f>
        <v>#N/A</v>
      </c>
      <c r="D530" s="214" t="s">
        <v>241</v>
      </c>
      <c r="E530" s="212">
        <f>'Customs raw'!C530</f>
        <v>0</v>
      </c>
      <c r="F530" s="215">
        <f>'Customs raw'!E530</f>
        <v>0</v>
      </c>
      <c r="G530" s="76" t="s">
        <v>19</v>
      </c>
      <c r="H530" s="33" t="s">
        <v>190</v>
      </c>
      <c r="I530" s="76" t="e">
        <f>CONCATENATE(Table6[[#This Row],[HS6_COD]],Table6[[#This Row],[HS8]],Table6[[#This Row],[HS10]])</f>
        <v>#VALUE!</v>
      </c>
      <c r="J530" s="17" t="s">
        <v>553</v>
      </c>
      <c r="K530" s="17"/>
      <c r="L530" s="30">
        <f>'Customs raw'!F530</f>
        <v>0</v>
      </c>
      <c r="M530" s="33">
        <v>10</v>
      </c>
      <c r="N530" s="33">
        <v>12.5</v>
      </c>
      <c r="O530" s="33"/>
      <c r="P530" s="33"/>
      <c r="Q530" s="33">
        <v>10</v>
      </c>
      <c r="R530" s="50" t="e">
        <f>VLOOKUP(Table6[[#This Row],[HS Concatenate]],'Customs raw'!$A$11:$N$305,12,FALSE)</f>
        <v>#VALUE!</v>
      </c>
      <c r="S530" s="226">
        <f>'Customs raw'!L530</f>
        <v>0</v>
      </c>
      <c r="T530" s="214"/>
      <c r="U530" s="217">
        <f>'Customs raw'!M530</f>
        <v>0</v>
      </c>
      <c r="V530" s="214"/>
      <c r="W530" s="226" t="e">
        <f>Table6[[#This Row],[Quantity (kg)2]]/1000</f>
        <v>#VALUE!</v>
      </c>
    </row>
    <row r="531" spans="1:23" ht="14.25" x14ac:dyDescent="0.2">
      <c r="A531" s="212">
        <f>'Customs raw'!B531</f>
        <v>0</v>
      </c>
      <c r="B531" s="213">
        <f t="shared" si="10"/>
        <v>0</v>
      </c>
      <c r="C531" s="214" t="e">
        <f>VLOOKUP(B531,'HS Heading Index'!$A$7:$B$29,2,FALSE)</f>
        <v>#N/A</v>
      </c>
      <c r="D531" s="214" t="s">
        <v>241</v>
      </c>
      <c r="E531" s="212">
        <f>'Customs raw'!C531</f>
        <v>0</v>
      </c>
      <c r="F531" s="215">
        <f>'Customs raw'!E531</f>
        <v>0</v>
      </c>
      <c r="G531" s="76" t="s">
        <v>19</v>
      </c>
      <c r="H531" s="33" t="s">
        <v>190</v>
      </c>
      <c r="I531" s="76" t="e">
        <f>CONCATENATE(Table6[[#This Row],[HS6_COD]],Table6[[#This Row],[HS8]],Table6[[#This Row],[HS10]])</f>
        <v>#VALUE!</v>
      </c>
      <c r="J531" s="17" t="s">
        <v>553</v>
      </c>
      <c r="K531" s="17"/>
      <c r="L531" s="30">
        <f>'Customs raw'!F531</f>
        <v>0</v>
      </c>
      <c r="M531" s="33">
        <v>10</v>
      </c>
      <c r="N531" s="33">
        <v>12.5</v>
      </c>
      <c r="O531" s="33"/>
      <c r="P531" s="33"/>
      <c r="Q531" s="33">
        <v>10</v>
      </c>
      <c r="R531" s="50" t="e">
        <f>VLOOKUP(Table6[[#This Row],[HS Concatenate]],'Customs raw'!$A$11:$N$305,12,FALSE)</f>
        <v>#VALUE!</v>
      </c>
      <c r="S531" s="226">
        <f>'Customs raw'!L531</f>
        <v>0</v>
      </c>
      <c r="T531" s="214"/>
      <c r="U531" s="217">
        <f>'Customs raw'!M531</f>
        <v>0</v>
      </c>
      <c r="V531" s="214"/>
      <c r="W531" s="226" t="e">
        <f>Table6[[#This Row],[Quantity (kg)2]]/1000</f>
        <v>#VALUE!</v>
      </c>
    </row>
    <row r="532" spans="1:23" ht="14.25" x14ac:dyDescent="0.2">
      <c r="A532" s="212">
        <f>'Customs raw'!B532</f>
        <v>0</v>
      </c>
      <c r="B532" s="213">
        <f t="shared" si="10"/>
        <v>0</v>
      </c>
      <c r="C532" s="214" t="e">
        <f>VLOOKUP(B532,'HS Heading Index'!$A$7:$B$29,2,FALSE)</f>
        <v>#N/A</v>
      </c>
      <c r="D532" s="214" t="s">
        <v>241</v>
      </c>
      <c r="E532" s="212">
        <f>'Customs raw'!C532</f>
        <v>0</v>
      </c>
      <c r="F532" s="215">
        <f>'Customs raw'!E532</f>
        <v>0</v>
      </c>
      <c r="G532" s="76" t="s">
        <v>19</v>
      </c>
      <c r="H532" s="33" t="s">
        <v>190</v>
      </c>
      <c r="I532" s="76" t="e">
        <f>CONCATENATE(Table6[[#This Row],[HS6_COD]],Table6[[#This Row],[HS8]],Table6[[#This Row],[HS10]])</f>
        <v>#VALUE!</v>
      </c>
      <c r="J532" s="17" t="s">
        <v>553</v>
      </c>
      <c r="K532" s="17"/>
      <c r="L532" s="30">
        <f>'Customs raw'!F532</f>
        <v>0</v>
      </c>
      <c r="M532" s="33">
        <v>10</v>
      </c>
      <c r="N532" s="33">
        <v>12.5</v>
      </c>
      <c r="O532" s="33"/>
      <c r="P532" s="33"/>
      <c r="Q532" s="33">
        <v>10</v>
      </c>
      <c r="R532" s="50" t="e">
        <f>VLOOKUP(Table6[[#This Row],[HS Concatenate]],'Customs raw'!$A$11:$N$305,12,FALSE)</f>
        <v>#VALUE!</v>
      </c>
      <c r="S532" s="226">
        <f>'Customs raw'!L532</f>
        <v>0</v>
      </c>
      <c r="T532" s="214"/>
      <c r="U532" s="217">
        <f>'Customs raw'!M532</f>
        <v>0</v>
      </c>
      <c r="V532" s="214"/>
      <c r="W532" s="226" t="e">
        <f>Table6[[#This Row],[Quantity (kg)2]]/1000</f>
        <v>#VALUE!</v>
      </c>
    </row>
    <row r="533" spans="1:23" ht="14.25" x14ac:dyDescent="0.2">
      <c r="A533" s="212">
        <f>'Customs raw'!B533</f>
        <v>0</v>
      </c>
      <c r="B533" s="213">
        <f t="shared" si="10"/>
        <v>0</v>
      </c>
      <c r="C533" s="214" t="e">
        <f>VLOOKUP(B533,'HS Heading Index'!$A$7:$B$29,2,FALSE)</f>
        <v>#N/A</v>
      </c>
      <c r="D533" s="214" t="s">
        <v>241</v>
      </c>
      <c r="E533" s="212">
        <f>'Customs raw'!C533</f>
        <v>0</v>
      </c>
      <c r="F533" s="215">
        <f>'Customs raw'!E533</f>
        <v>0</v>
      </c>
      <c r="G533" s="76" t="s">
        <v>19</v>
      </c>
      <c r="H533" s="33" t="s">
        <v>190</v>
      </c>
      <c r="I533" s="76" t="e">
        <f>CONCATENATE(Table6[[#This Row],[HS6_COD]],Table6[[#This Row],[HS8]],Table6[[#This Row],[HS10]])</f>
        <v>#VALUE!</v>
      </c>
      <c r="J533" s="17" t="s">
        <v>553</v>
      </c>
      <c r="K533" s="17"/>
      <c r="L533" s="30">
        <f>'Customs raw'!F533</f>
        <v>0</v>
      </c>
      <c r="M533" s="33">
        <v>10</v>
      </c>
      <c r="N533" s="33">
        <v>12.5</v>
      </c>
      <c r="O533" s="33"/>
      <c r="P533" s="33"/>
      <c r="Q533" s="33">
        <v>10</v>
      </c>
      <c r="R533" s="50" t="e">
        <f>VLOOKUP(Table6[[#This Row],[HS Concatenate]],'Customs raw'!$A$11:$N$305,12,FALSE)</f>
        <v>#VALUE!</v>
      </c>
      <c r="S533" s="226">
        <f>'Customs raw'!L533</f>
        <v>0</v>
      </c>
      <c r="T533" s="214"/>
      <c r="U533" s="217">
        <f>'Customs raw'!M533</f>
        <v>0</v>
      </c>
      <c r="V533" s="214"/>
      <c r="W533" s="226" t="e">
        <f>Table6[[#This Row],[Quantity (kg)2]]/1000</f>
        <v>#VALUE!</v>
      </c>
    </row>
    <row r="534" spans="1:23" ht="14.25" x14ac:dyDescent="0.2">
      <c r="A534" s="212">
        <f>'Customs raw'!B534</f>
        <v>0</v>
      </c>
      <c r="B534" s="213">
        <f t="shared" si="10"/>
        <v>0</v>
      </c>
      <c r="C534" s="214" t="e">
        <f>VLOOKUP(B534,'HS Heading Index'!$A$7:$B$29,2,FALSE)</f>
        <v>#N/A</v>
      </c>
      <c r="D534" s="214" t="s">
        <v>241</v>
      </c>
      <c r="E534" s="212">
        <f>'Customs raw'!C534</f>
        <v>0</v>
      </c>
      <c r="F534" s="215">
        <f>'Customs raw'!E534</f>
        <v>0</v>
      </c>
      <c r="G534" s="76" t="s">
        <v>19</v>
      </c>
      <c r="H534" s="33" t="s">
        <v>190</v>
      </c>
      <c r="I534" s="76" t="e">
        <f>CONCATENATE(Table6[[#This Row],[HS6_COD]],Table6[[#This Row],[HS8]],Table6[[#This Row],[HS10]])</f>
        <v>#VALUE!</v>
      </c>
      <c r="J534" s="17" t="s">
        <v>553</v>
      </c>
      <c r="K534" s="17"/>
      <c r="L534" s="30">
        <f>'Customs raw'!F534</f>
        <v>0</v>
      </c>
      <c r="M534" s="33">
        <v>10</v>
      </c>
      <c r="N534" s="33">
        <v>12.5</v>
      </c>
      <c r="O534" s="33"/>
      <c r="P534" s="33"/>
      <c r="Q534" s="33">
        <v>10</v>
      </c>
      <c r="R534" s="50" t="e">
        <f>VLOOKUP(Table6[[#This Row],[HS Concatenate]],'Customs raw'!$A$11:$N$305,12,FALSE)</f>
        <v>#VALUE!</v>
      </c>
      <c r="S534" s="226">
        <f>'Customs raw'!L534</f>
        <v>0</v>
      </c>
      <c r="T534" s="214"/>
      <c r="U534" s="217">
        <f>'Customs raw'!M534</f>
        <v>0</v>
      </c>
      <c r="V534" s="214"/>
      <c r="W534" s="226" t="e">
        <f>Table6[[#This Row],[Quantity (kg)2]]/1000</f>
        <v>#VALUE!</v>
      </c>
    </row>
    <row r="535" spans="1:23" ht="14.25" x14ac:dyDescent="0.2">
      <c r="A535" s="212">
        <f>'Customs raw'!B535</f>
        <v>0</v>
      </c>
      <c r="B535" s="213">
        <f t="shared" si="10"/>
        <v>0</v>
      </c>
      <c r="C535" s="214" t="e">
        <f>VLOOKUP(B535,'HS Heading Index'!$A$7:$B$29,2,FALSE)</f>
        <v>#N/A</v>
      </c>
      <c r="D535" s="214" t="s">
        <v>241</v>
      </c>
      <c r="E535" s="212">
        <f>'Customs raw'!C535</f>
        <v>0</v>
      </c>
      <c r="F535" s="215">
        <f>'Customs raw'!E535</f>
        <v>0</v>
      </c>
      <c r="G535" s="76" t="s">
        <v>19</v>
      </c>
      <c r="H535" s="33" t="s">
        <v>190</v>
      </c>
      <c r="I535" s="76" t="e">
        <f>CONCATENATE(Table6[[#This Row],[HS6_COD]],Table6[[#This Row],[HS8]],Table6[[#This Row],[HS10]])</f>
        <v>#VALUE!</v>
      </c>
      <c r="J535" s="17" t="s">
        <v>553</v>
      </c>
      <c r="K535" s="17"/>
      <c r="L535" s="30">
        <f>'Customs raw'!F535</f>
        <v>0</v>
      </c>
      <c r="M535" s="33">
        <v>10</v>
      </c>
      <c r="N535" s="33">
        <v>12.5</v>
      </c>
      <c r="O535" s="33"/>
      <c r="P535" s="33"/>
      <c r="Q535" s="33">
        <v>10</v>
      </c>
      <c r="R535" s="50" t="e">
        <f>VLOOKUP(Table6[[#This Row],[HS Concatenate]],'Customs raw'!$A$11:$N$305,12,FALSE)</f>
        <v>#VALUE!</v>
      </c>
      <c r="S535" s="226">
        <f>'Customs raw'!L535</f>
        <v>0</v>
      </c>
      <c r="T535" s="214"/>
      <c r="U535" s="217">
        <f>'Customs raw'!M535</f>
        <v>0</v>
      </c>
      <c r="V535" s="214"/>
      <c r="W535" s="226" t="e">
        <f>Table6[[#This Row],[Quantity (kg)2]]/1000</f>
        <v>#VALUE!</v>
      </c>
    </row>
    <row r="536" spans="1:23" ht="14.25" x14ac:dyDescent="0.2">
      <c r="A536" s="212">
        <f>'Customs raw'!B536</f>
        <v>0</v>
      </c>
      <c r="B536" s="213">
        <f t="shared" si="10"/>
        <v>0</v>
      </c>
      <c r="C536" s="214" t="e">
        <f>VLOOKUP(B536,'HS Heading Index'!$A$7:$B$29,2,FALSE)</f>
        <v>#N/A</v>
      </c>
      <c r="D536" s="214" t="s">
        <v>241</v>
      </c>
      <c r="E536" s="212">
        <f>'Customs raw'!C536</f>
        <v>0</v>
      </c>
      <c r="F536" s="215">
        <f>'Customs raw'!E536</f>
        <v>0</v>
      </c>
      <c r="G536" s="76" t="s">
        <v>19</v>
      </c>
      <c r="H536" s="33" t="s">
        <v>190</v>
      </c>
      <c r="I536" s="76" t="e">
        <f>CONCATENATE(Table6[[#This Row],[HS6_COD]],Table6[[#This Row],[HS8]],Table6[[#This Row],[HS10]])</f>
        <v>#VALUE!</v>
      </c>
      <c r="J536" s="17" t="s">
        <v>553</v>
      </c>
      <c r="K536" s="17"/>
      <c r="L536" s="30">
        <f>'Customs raw'!F536</f>
        <v>0</v>
      </c>
      <c r="M536" s="33">
        <v>10</v>
      </c>
      <c r="N536" s="33">
        <v>12.5</v>
      </c>
      <c r="O536" s="33"/>
      <c r="P536" s="33"/>
      <c r="Q536" s="33">
        <v>10</v>
      </c>
      <c r="R536" s="50" t="e">
        <f>VLOOKUP(Table6[[#This Row],[HS Concatenate]],'Customs raw'!$A$11:$N$305,12,FALSE)</f>
        <v>#VALUE!</v>
      </c>
      <c r="S536" s="226">
        <f>'Customs raw'!L536</f>
        <v>0</v>
      </c>
      <c r="T536" s="214"/>
      <c r="U536" s="217">
        <f>'Customs raw'!M536</f>
        <v>0</v>
      </c>
      <c r="V536" s="214"/>
      <c r="W536" s="226" t="e">
        <f>Table6[[#This Row],[Quantity (kg)2]]/1000</f>
        <v>#VALUE!</v>
      </c>
    </row>
    <row r="537" spans="1:23" ht="14.25" x14ac:dyDescent="0.2">
      <c r="A537" s="212">
        <f>'Customs raw'!B537</f>
        <v>0</v>
      </c>
      <c r="B537" s="213">
        <f t="shared" si="10"/>
        <v>0</v>
      </c>
      <c r="C537" s="214" t="e">
        <f>VLOOKUP(B537,'HS Heading Index'!$A$7:$B$29,2,FALSE)</f>
        <v>#N/A</v>
      </c>
      <c r="D537" s="214" t="s">
        <v>241</v>
      </c>
      <c r="E537" s="212">
        <f>'Customs raw'!C537</f>
        <v>0</v>
      </c>
      <c r="F537" s="215">
        <f>'Customs raw'!E537</f>
        <v>0</v>
      </c>
      <c r="G537" s="76" t="s">
        <v>19</v>
      </c>
      <c r="H537" s="33" t="s">
        <v>190</v>
      </c>
      <c r="I537" s="76" t="e">
        <f>CONCATENATE(Table6[[#This Row],[HS6_COD]],Table6[[#This Row],[HS8]],Table6[[#This Row],[HS10]])</f>
        <v>#VALUE!</v>
      </c>
      <c r="J537" s="17" t="s">
        <v>553</v>
      </c>
      <c r="K537" s="17"/>
      <c r="L537" s="30">
        <f>'Customs raw'!F537</f>
        <v>0</v>
      </c>
      <c r="M537" s="33">
        <v>10</v>
      </c>
      <c r="N537" s="33">
        <v>12.5</v>
      </c>
      <c r="O537" s="33"/>
      <c r="P537" s="33"/>
      <c r="Q537" s="33">
        <v>10</v>
      </c>
      <c r="R537" s="50" t="e">
        <f>VLOOKUP(Table6[[#This Row],[HS Concatenate]],'Customs raw'!$A$11:$N$305,12,FALSE)</f>
        <v>#VALUE!</v>
      </c>
      <c r="S537" s="226">
        <f>'Customs raw'!L537</f>
        <v>0</v>
      </c>
      <c r="T537" s="214"/>
      <c r="U537" s="217">
        <f>'Customs raw'!M537</f>
        <v>0</v>
      </c>
      <c r="V537" s="214"/>
      <c r="W537" s="226" t="e">
        <f>Table6[[#This Row],[Quantity (kg)2]]/1000</f>
        <v>#VALUE!</v>
      </c>
    </row>
    <row r="538" spans="1:23" ht="14.25" x14ac:dyDescent="0.2">
      <c r="A538" s="212">
        <f>'Customs raw'!B538</f>
        <v>0</v>
      </c>
      <c r="B538" s="213">
        <f t="shared" si="10"/>
        <v>0</v>
      </c>
      <c r="C538" s="214" t="e">
        <f>VLOOKUP(B538,'HS Heading Index'!$A$7:$B$29,2,FALSE)</f>
        <v>#N/A</v>
      </c>
      <c r="D538" s="214" t="s">
        <v>241</v>
      </c>
      <c r="E538" s="212">
        <f>'Customs raw'!C538</f>
        <v>0</v>
      </c>
      <c r="F538" s="215">
        <f>'Customs raw'!E538</f>
        <v>0</v>
      </c>
      <c r="G538" s="76" t="s">
        <v>19</v>
      </c>
      <c r="H538" s="33" t="s">
        <v>190</v>
      </c>
      <c r="I538" s="76" t="e">
        <f>CONCATENATE(Table6[[#This Row],[HS6_COD]],Table6[[#This Row],[HS8]],Table6[[#This Row],[HS10]])</f>
        <v>#VALUE!</v>
      </c>
      <c r="J538" s="17" t="s">
        <v>553</v>
      </c>
      <c r="K538" s="17"/>
      <c r="L538" s="30">
        <f>'Customs raw'!F538</f>
        <v>0</v>
      </c>
      <c r="M538" s="33">
        <v>10</v>
      </c>
      <c r="N538" s="33">
        <v>12.5</v>
      </c>
      <c r="O538" s="33"/>
      <c r="P538" s="33"/>
      <c r="Q538" s="33">
        <v>10</v>
      </c>
      <c r="R538" s="50" t="e">
        <f>VLOOKUP(Table6[[#This Row],[HS Concatenate]],'Customs raw'!$A$11:$N$305,12,FALSE)</f>
        <v>#VALUE!</v>
      </c>
      <c r="S538" s="226">
        <f>'Customs raw'!L538</f>
        <v>0</v>
      </c>
      <c r="T538" s="214"/>
      <c r="U538" s="217">
        <f>'Customs raw'!M538</f>
        <v>0</v>
      </c>
      <c r="V538" s="214"/>
      <c r="W538" s="226" t="e">
        <f>Table6[[#This Row],[Quantity (kg)2]]/1000</f>
        <v>#VALUE!</v>
      </c>
    </row>
    <row r="539" spans="1:23" ht="14.25" x14ac:dyDescent="0.2">
      <c r="A539" s="212">
        <f>'Customs raw'!B539</f>
        <v>0</v>
      </c>
      <c r="B539" s="213">
        <f t="shared" si="10"/>
        <v>0</v>
      </c>
      <c r="C539" s="214" t="e">
        <f>VLOOKUP(B539,'HS Heading Index'!$A$7:$B$29,2,FALSE)</f>
        <v>#N/A</v>
      </c>
      <c r="D539" s="214" t="s">
        <v>241</v>
      </c>
      <c r="E539" s="212">
        <f>'Customs raw'!C539</f>
        <v>0</v>
      </c>
      <c r="F539" s="215">
        <f>'Customs raw'!E539</f>
        <v>0</v>
      </c>
      <c r="G539" s="76" t="s">
        <v>19</v>
      </c>
      <c r="H539" s="33" t="s">
        <v>190</v>
      </c>
      <c r="I539" s="76" t="e">
        <f>CONCATENATE(Table6[[#This Row],[HS6_COD]],Table6[[#This Row],[HS8]],Table6[[#This Row],[HS10]])</f>
        <v>#VALUE!</v>
      </c>
      <c r="J539" s="17" t="s">
        <v>553</v>
      </c>
      <c r="K539" s="17"/>
      <c r="L539" s="30">
        <f>'Customs raw'!F539</f>
        <v>0</v>
      </c>
      <c r="M539" s="33">
        <v>10</v>
      </c>
      <c r="N539" s="33">
        <v>12.5</v>
      </c>
      <c r="O539" s="33"/>
      <c r="P539" s="33"/>
      <c r="Q539" s="33">
        <v>10</v>
      </c>
      <c r="R539" s="50" t="e">
        <f>VLOOKUP(Table6[[#This Row],[HS Concatenate]],'Customs raw'!$A$11:$N$305,12,FALSE)</f>
        <v>#VALUE!</v>
      </c>
      <c r="S539" s="226">
        <f>'Customs raw'!L539</f>
        <v>0</v>
      </c>
      <c r="T539" s="214"/>
      <c r="U539" s="217">
        <f>'Customs raw'!M539</f>
        <v>0</v>
      </c>
      <c r="V539" s="214"/>
      <c r="W539" s="226" t="e">
        <f>Table6[[#This Row],[Quantity (kg)2]]/1000</f>
        <v>#VALUE!</v>
      </c>
    </row>
    <row r="540" spans="1:23" ht="14.25" x14ac:dyDescent="0.2">
      <c r="A540" s="212">
        <f>'Customs raw'!B540</f>
        <v>0</v>
      </c>
      <c r="B540" s="213">
        <f t="shared" si="10"/>
        <v>0</v>
      </c>
      <c r="C540" s="214" t="e">
        <f>VLOOKUP(B540,'HS Heading Index'!$A$7:$B$29,2,FALSE)</f>
        <v>#N/A</v>
      </c>
      <c r="D540" s="214" t="s">
        <v>241</v>
      </c>
      <c r="E540" s="212">
        <f>'Customs raw'!C540</f>
        <v>0</v>
      </c>
      <c r="F540" s="215">
        <f>'Customs raw'!E540</f>
        <v>0</v>
      </c>
      <c r="G540" s="76" t="s">
        <v>19</v>
      </c>
      <c r="H540" s="33" t="s">
        <v>190</v>
      </c>
      <c r="I540" s="76" t="e">
        <f>CONCATENATE(Table6[[#This Row],[HS6_COD]],Table6[[#This Row],[HS8]],Table6[[#This Row],[HS10]])</f>
        <v>#VALUE!</v>
      </c>
      <c r="J540" s="17" t="s">
        <v>553</v>
      </c>
      <c r="K540" s="17"/>
      <c r="L540" s="30">
        <f>'Customs raw'!F540</f>
        <v>0</v>
      </c>
      <c r="M540" s="33">
        <v>10</v>
      </c>
      <c r="N540" s="33">
        <v>12.5</v>
      </c>
      <c r="O540" s="33"/>
      <c r="P540" s="33"/>
      <c r="Q540" s="33">
        <v>10</v>
      </c>
      <c r="R540" s="50" t="e">
        <f>VLOOKUP(Table6[[#This Row],[HS Concatenate]],'Customs raw'!$A$11:$N$305,12,FALSE)</f>
        <v>#VALUE!</v>
      </c>
      <c r="S540" s="226">
        <f>'Customs raw'!L540</f>
        <v>0</v>
      </c>
      <c r="T540" s="214"/>
      <c r="U540" s="217">
        <f>'Customs raw'!M540</f>
        <v>0</v>
      </c>
      <c r="V540" s="214"/>
      <c r="W540" s="226" t="e">
        <f>Table6[[#This Row],[Quantity (kg)2]]/1000</f>
        <v>#VALUE!</v>
      </c>
    </row>
    <row r="541" spans="1:23" ht="14.25" x14ac:dyDescent="0.2">
      <c r="A541" s="212">
        <f>'Customs raw'!B541</f>
        <v>0</v>
      </c>
      <c r="B541" s="213">
        <f t="shared" si="10"/>
        <v>0</v>
      </c>
      <c r="C541" s="214" t="e">
        <f>VLOOKUP(B541,'HS Heading Index'!$A$7:$B$29,2,FALSE)</f>
        <v>#N/A</v>
      </c>
      <c r="D541" s="214" t="s">
        <v>241</v>
      </c>
      <c r="E541" s="212">
        <f>'Customs raw'!C541</f>
        <v>0</v>
      </c>
      <c r="F541" s="215">
        <f>'Customs raw'!E541</f>
        <v>0</v>
      </c>
      <c r="G541" s="76" t="s">
        <v>19</v>
      </c>
      <c r="H541" s="33" t="s">
        <v>190</v>
      </c>
      <c r="I541" s="76" t="e">
        <f>CONCATENATE(Table6[[#This Row],[HS6_COD]],Table6[[#This Row],[HS8]],Table6[[#This Row],[HS10]])</f>
        <v>#VALUE!</v>
      </c>
      <c r="J541" s="17" t="s">
        <v>553</v>
      </c>
      <c r="K541" s="17"/>
      <c r="L541" s="30">
        <f>'Customs raw'!F541</f>
        <v>0</v>
      </c>
      <c r="M541" s="33">
        <v>10</v>
      </c>
      <c r="N541" s="33">
        <v>12.5</v>
      </c>
      <c r="O541" s="33"/>
      <c r="P541" s="33"/>
      <c r="Q541" s="33">
        <v>10</v>
      </c>
      <c r="R541" s="50" t="e">
        <f>VLOOKUP(Table6[[#This Row],[HS Concatenate]],'Customs raw'!$A$11:$N$305,12,FALSE)</f>
        <v>#VALUE!</v>
      </c>
      <c r="S541" s="226">
        <f>'Customs raw'!L541</f>
        <v>0</v>
      </c>
      <c r="T541" s="214"/>
      <c r="U541" s="217">
        <f>'Customs raw'!M541</f>
        <v>0</v>
      </c>
      <c r="V541" s="214"/>
      <c r="W541" s="226" t="e">
        <f>Table6[[#This Row],[Quantity (kg)2]]/1000</f>
        <v>#VALUE!</v>
      </c>
    </row>
    <row r="542" spans="1:23" ht="14.25" x14ac:dyDescent="0.2">
      <c r="A542" s="212">
        <f>'Customs raw'!B542</f>
        <v>0</v>
      </c>
      <c r="B542" s="213">
        <f t="shared" si="10"/>
        <v>0</v>
      </c>
      <c r="C542" s="214" t="e">
        <f>VLOOKUP(B542,'HS Heading Index'!$A$7:$B$29,2,FALSE)</f>
        <v>#N/A</v>
      </c>
      <c r="D542" s="214" t="s">
        <v>241</v>
      </c>
      <c r="E542" s="212">
        <f>'Customs raw'!C542</f>
        <v>0</v>
      </c>
      <c r="F542" s="215">
        <f>'Customs raw'!E542</f>
        <v>0</v>
      </c>
      <c r="G542" s="76" t="s">
        <v>19</v>
      </c>
      <c r="H542" s="33" t="s">
        <v>190</v>
      </c>
      <c r="I542" s="76" t="e">
        <f>CONCATENATE(Table6[[#This Row],[HS6_COD]],Table6[[#This Row],[HS8]],Table6[[#This Row],[HS10]])</f>
        <v>#VALUE!</v>
      </c>
      <c r="J542" s="17" t="s">
        <v>553</v>
      </c>
      <c r="K542" s="17"/>
      <c r="L542" s="30">
        <f>'Customs raw'!F542</f>
        <v>0</v>
      </c>
      <c r="M542" s="33">
        <v>10</v>
      </c>
      <c r="N542" s="33">
        <v>12.5</v>
      </c>
      <c r="O542" s="33"/>
      <c r="P542" s="33"/>
      <c r="Q542" s="33">
        <v>10</v>
      </c>
      <c r="R542" s="50" t="e">
        <f>VLOOKUP(Table6[[#This Row],[HS Concatenate]],'Customs raw'!$A$11:$N$305,12,FALSE)</f>
        <v>#VALUE!</v>
      </c>
      <c r="S542" s="226">
        <f>'Customs raw'!L542</f>
        <v>0</v>
      </c>
      <c r="T542" s="214"/>
      <c r="U542" s="217">
        <f>'Customs raw'!M542</f>
        <v>0</v>
      </c>
      <c r="V542" s="214"/>
      <c r="W542" s="226" t="e">
        <f>Table6[[#This Row],[Quantity (kg)2]]/1000</f>
        <v>#VALUE!</v>
      </c>
    </row>
    <row r="543" spans="1:23" ht="14.25" x14ac:dyDescent="0.2">
      <c r="A543" s="212">
        <f>'Customs raw'!B543</f>
        <v>0</v>
      </c>
      <c r="B543" s="213">
        <f t="shared" si="10"/>
        <v>0</v>
      </c>
      <c r="C543" s="214" t="e">
        <f>VLOOKUP(B543,'HS Heading Index'!$A$7:$B$29,2,FALSE)</f>
        <v>#N/A</v>
      </c>
      <c r="D543" s="214" t="s">
        <v>241</v>
      </c>
      <c r="E543" s="212">
        <f>'Customs raw'!C543</f>
        <v>0</v>
      </c>
      <c r="F543" s="215">
        <f>'Customs raw'!E543</f>
        <v>0</v>
      </c>
      <c r="G543" s="76" t="s">
        <v>19</v>
      </c>
      <c r="H543" s="33" t="s">
        <v>190</v>
      </c>
      <c r="I543" s="76" t="e">
        <f>CONCATENATE(Table6[[#This Row],[HS6_COD]],Table6[[#This Row],[HS8]],Table6[[#This Row],[HS10]])</f>
        <v>#VALUE!</v>
      </c>
      <c r="J543" s="17" t="s">
        <v>553</v>
      </c>
      <c r="K543" s="17"/>
      <c r="L543" s="30">
        <f>'Customs raw'!F543</f>
        <v>0</v>
      </c>
      <c r="M543" s="33">
        <v>10</v>
      </c>
      <c r="N543" s="33">
        <v>12.5</v>
      </c>
      <c r="O543" s="33"/>
      <c r="P543" s="33"/>
      <c r="Q543" s="33">
        <v>10</v>
      </c>
      <c r="R543" s="50" t="e">
        <f>VLOOKUP(Table6[[#This Row],[HS Concatenate]],'Customs raw'!$A$11:$N$305,12,FALSE)</f>
        <v>#VALUE!</v>
      </c>
      <c r="S543" s="226">
        <f>'Customs raw'!L543</f>
        <v>0</v>
      </c>
      <c r="T543" s="214"/>
      <c r="U543" s="217">
        <f>'Customs raw'!M543</f>
        <v>0</v>
      </c>
      <c r="V543" s="214"/>
      <c r="W543" s="226" t="e">
        <f>Table6[[#This Row],[Quantity (kg)2]]/1000</f>
        <v>#VALUE!</v>
      </c>
    </row>
    <row r="544" spans="1:23" ht="14.25" x14ac:dyDescent="0.2">
      <c r="A544" s="212">
        <f>'Customs raw'!B544</f>
        <v>0</v>
      </c>
      <c r="B544" s="213">
        <f t="shared" si="10"/>
        <v>0</v>
      </c>
      <c r="C544" s="214" t="e">
        <f>VLOOKUP(B544,'HS Heading Index'!$A$7:$B$29,2,FALSE)</f>
        <v>#N/A</v>
      </c>
      <c r="D544" s="214" t="s">
        <v>241</v>
      </c>
      <c r="E544" s="212">
        <f>'Customs raw'!C544</f>
        <v>0</v>
      </c>
      <c r="F544" s="215">
        <f>'Customs raw'!E544</f>
        <v>0</v>
      </c>
      <c r="G544" s="76" t="s">
        <v>19</v>
      </c>
      <c r="H544" s="33" t="s">
        <v>190</v>
      </c>
      <c r="I544" s="76" t="e">
        <f>CONCATENATE(Table6[[#This Row],[HS6_COD]],Table6[[#This Row],[HS8]],Table6[[#This Row],[HS10]])</f>
        <v>#VALUE!</v>
      </c>
      <c r="J544" s="17" t="s">
        <v>553</v>
      </c>
      <c r="K544" s="17"/>
      <c r="L544" s="30">
        <f>'Customs raw'!F544</f>
        <v>0</v>
      </c>
      <c r="M544" s="33">
        <v>10</v>
      </c>
      <c r="N544" s="33">
        <v>12.5</v>
      </c>
      <c r="O544" s="33"/>
      <c r="P544" s="33"/>
      <c r="Q544" s="33">
        <v>10</v>
      </c>
      <c r="R544" s="50" t="e">
        <f>VLOOKUP(Table6[[#This Row],[HS Concatenate]],'Customs raw'!$A$11:$N$305,12,FALSE)</f>
        <v>#VALUE!</v>
      </c>
      <c r="S544" s="226">
        <f>'Customs raw'!L544</f>
        <v>0</v>
      </c>
      <c r="T544" s="214"/>
      <c r="U544" s="217">
        <f>'Customs raw'!M544</f>
        <v>0</v>
      </c>
      <c r="V544" s="214"/>
      <c r="W544" s="226" t="e">
        <f>Table6[[#This Row],[Quantity (kg)2]]/1000</f>
        <v>#VALUE!</v>
      </c>
    </row>
    <row r="545" spans="1:23" ht="14.25" x14ac:dyDescent="0.2">
      <c r="A545" s="212">
        <f>'Customs raw'!B545</f>
        <v>0</v>
      </c>
      <c r="B545" s="213">
        <f t="shared" si="10"/>
        <v>0</v>
      </c>
      <c r="C545" s="214" t="e">
        <f>VLOOKUP(B545,'HS Heading Index'!$A$7:$B$29,2,FALSE)</f>
        <v>#N/A</v>
      </c>
      <c r="D545" s="214" t="s">
        <v>241</v>
      </c>
      <c r="E545" s="212">
        <f>'Customs raw'!C545</f>
        <v>0</v>
      </c>
      <c r="F545" s="215">
        <f>'Customs raw'!E545</f>
        <v>0</v>
      </c>
      <c r="G545" s="76" t="s">
        <v>19</v>
      </c>
      <c r="H545" s="33" t="s">
        <v>190</v>
      </c>
      <c r="I545" s="76" t="e">
        <f>CONCATENATE(Table6[[#This Row],[HS6_COD]],Table6[[#This Row],[HS8]],Table6[[#This Row],[HS10]])</f>
        <v>#VALUE!</v>
      </c>
      <c r="J545" s="17" t="s">
        <v>553</v>
      </c>
      <c r="K545" s="17"/>
      <c r="L545" s="30">
        <f>'Customs raw'!F545</f>
        <v>0</v>
      </c>
      <c r="M545" s="33">
        <v>10</v>
      </c>
      <c r="N545" s="33">
        <v>12.5</v>
      </c>
      <c r="O545" s="33"/>
      <c r="P545" s="33"/>
      <c r="Q545" s="33">
        <v>10</v>
      </c>
      <c r="R545" s="50" t="e">
        <f>VLOOKUP(Table6[[#This Row],[HS Concatenate]],'Customs raw'!$A$11:$N$305,12,FALSE)</f>
        <v>#VALUE!</v>
      </c>
      <c r="S545" s="226">
        <f>'Customs raw'!L545</f>
        <v>0</v>
      </c>
      <c r="T545" s="214"/>
      <c r="U545" s="217">
        <f>'Customs raw'!M545</f>
        <v>0</v>
      </c>
      <c r="V545" s="214"/>
      <c r="W545" s="226" t="e">
        <f>Table6[[#This Row],[Quantity (kg)2]]/1000</f>
        <v>#VALUE!</v>
      </c>
    </row>
    <row r="546" spans="1:23" ht="14.25" x14ac:dyDescent="0.2">
      <c r="A546" s="212">
        <f>'Customs raw'!B546</f>
        <v>0</v>
      </c>
      <c r="B546" s="213">
        <f t="shared" si="10"/>
        <v>0</v>
      </c>
      <c r="C546" s="214" t="e">
        <f>VLOOKUP(B546,'HS Heading Index'!$A$7:$B$29,2,FALSE)</f>
        <v>#N/A</v>
      </c>
      <c r="D546" s="214" t="s">
        <v>241</v>
      </c>
      <c r="E546" s="212">
        <f>'Customs raw'!C546</f>
        <v>0</v>
      </c>
      <c r="F546" s="215">
        <f>'Customs raw'!E546</f>
        <v>0</v>
      </c>
      <c r="G546" s="76" t="s">
        <v>19</v>
      </c>
      <c r="H546" s="33" t="s">
        <v>190</v>
      </c>
      <c r="I546" s="76" t="e">
        <f>CONCATENATE(Table6[[#This Row],[HS6_COD]],Table6[[#This Row],[HS8]],Table6[[#This Row],[HS10]])</f>
        <v>#VALUE!</v>
      </c>
      <c r="J546" s="17" t="s">
        <v>553</v>
      </c>
      <c r="K546" s="17"/>
      <c r="L546" s="30">
        <f>'Customs raw'!F546</f>
        <v>0</v>
      </c>
      <c r="M546" s="33">
        <v>10</v>
      </c>
      <c r="N546" s="33">
        <v>12.5</v>
      </c>
      <c r="O546" s="33"/>
      <c r="P546" s="33"/>
      <c r="Q546" s="33">
        <v>10</v>
      </c>
      <c r="R546" s="50" t="e">
        <f>VLOOKUP(Table6[[#This Row],[HS Concatenate]],'Customs raw'!$A$11:$N$305,12,FALSE)</f>
        <v>#VALUE!</v>
      </c>
      <c r="S546" s="226">
        <f>'Customs raw'!L546</f>
        <v>0</v>
      </c>
      <c r="T546" s="214"/>
      <c r="U546" s="217">
        <f>'Customs raw'!M546</f>
        <v>0</v>
      </c>
      <c r="V546" s="214"/>
      <c r="W546" s="226" t="e">
        <f>Table6[[#This Row],[Quantity (kg)2]]/1000</f>
        <v>#VALUE!</v>
      </c>
    </row>
    <row r="547" spans="1:23" ht="14.25" x14ac:dyDescent="0.2">
      <c r="A547" s="212">
        <f>'Customs raw'!B547</f>
        <v>0</v>
      </c>
      <c r="B547" s="213">
        <f t="shared" si="10"/>
        <v>0</v>
      </c>
      <c r="C547" s="214" t="e">
        <f>VLOOKUP(B547,'HS Heading Index'!$A$7:$B$29,2,FALSE)</f>
        <v>#N/A</v>
      </c>
      <c r="D547" s="214" t="s">
        <v>241</v>
      </c>
      <c r="E547" s="212">
        <f>'Customs raw'!C547</f>
        <v>0</v>
      </c>
      <c r="F547" s="215">
        <f>'Customs raw'!E547</f>
        <v>0</v>
      </c>
      <c r="G547" s="76" t="s">
        <v>19</v>
      </c>
      <c r="H547" s="33" t="s">
        <v>190</v>
      </c>
      <c r="I547" s="76" t="e">
        <f>CONCATENATE(Table6[[#This Row],[HS6_COD]],Table6[[#This Row],[HS8]],Table6[[#This Row],[HS10]])</f>
        <v>#VALUE!</v>
      </c>
      <c r="J547" s="17" t="s">
        <v>553</v>
      </c>
      <c r="K547" s="17"/>
      <c r="L547" s="30">
        <f>'Customs raw'!F547</f>
        <v>0</v>
      </c>
      <c r="M547" s="33">
        <v>10</v>
      </c>
      <c r="N547" s="33">
        <v>12.5</v>
      </c>
      <c r="O547" s="33"/>
      <c r="P547" s="33"/>
      <c r="Q547" s="33">
        <v>10</v>
      </c>
      <c r="R547" s="50" t="e">
        <f>VLOOKUP(Table6[[#This Row],[HS Concatenate]],'Customs raw'!$A$11:$N$305,12,FALSE)</f>
        <v>#VALUE!</v>
      </c>
      <c r="S547" s="226">
        <f>'Customs raw'!L547</f>
        <v>0</v>
      </c>
      <c r="T547" s="214"/>
      <c r="U547" s="217">
        <f>'Customs raw'!M547</f>
        <v>0</v>
      </c>
      <c r="V547" s="214"/>
      <c r="W547" s="226" t="e">
        <f>Table6[[#This Row],[Quantity (kg)2]]/1000</f>
        <v>#VALUE!</v>
      </c>
    </row>
    <row r="548" spans="1:23" ht="14.25" x14ac:dyDescent="0.2">
      <c r="A548" s="212">
        <f>'Customs raw'!B548</f>
        <v>0</v>
      </c>
      <c r="B548" s="213">
        <f t="shared" si="10"/>
        <v>0</v>
      </c>
      <c r="C548" s="214" t="e">
        <f>VLOOKUP(B548,'HS Heading Index'!$A$7:$B$29,2,FALSE)</f>
        <v>#N/A</v>
      </c>
      <c r="D548" s="214" t="s">
        <v>241</v>
      </c>
      <c r="E548" s="212">
        <f>'Customs raw'!C548</f>
        <v>0</v>
      </c>
      <c r="F548" s="215">
        <f>'Customs raw'!E548</f>
        <v>0</v>
      </c>
      <c r="G548" s="76" t="s">
        <v>19</v>
      </c>
      <c r="H548" s="33" t="s">
        <v>190</v>
      </c>
      <c r="I548" s="76" t="e">
        <f>CONCATENATE(Table6[[#This Row],[HS6_COD]],Table6[[#This Row],[HS8]],Table6[[#This Row],[HS10]])</f>
        <v>#VALUE!</v>
      </c>
      <c r="J548" s="17" t="s">
        <v>553</v>
      </c>
      <c r="K548" s="17"/>
      <c r="L548" s="30">
        <f>'Customs raw'!F548</f>
        <v>0</v>
      </c>
      <c r="M548" s="33">
        <v>10</v>
      </c>
      <c r="N548" s="33">
        <v>12.5</v>
      </c>
      <c r="O548" s="33"/>
      <c r="P548" s="33"/>
      <c r="Q548" s="33">
        <v>10</v>
      </c>
      <c r="R548" s="50" t="e">
        <f>VLOOKUP(Table6[[#This Row],[HS Concatenate]],'Customs raw'!$A$11:$N$305,12,FALSE)</f>
        <v>#VALUE!</v>
      </c>
      <c r="S548" s="226">
        <f>'Customs raw'!L548</f>
        <v>0</v>
      </c>
      <c r="T548" s="214"/>
      <c r="U548" s="217">
        <f>'Customs raw'!M548</f>
        <v>0</v>
      </c>
      <c r="V548" s="214"/>
      <c r="W548" s="226" t="e">
        <f>Table6[[#This Row],[Quantity (kg)2]]/1000</f>
        <v>#VALUE!</v>
      </c>
    </row>
    <row r="549" spans="1:23" ht="14.25" x14ac:dyDescent="0.2">
      <c r="A549" s="212">
        <f>'Customs raw'!B549</f>
        <v>0</v>
      </c>
      <c r="B549" s="213">
        <f t="shared" si="10"/>
        <v>0</v>
      </c>
      <c r="C549" s="214" t="e">
        <f>VLOOKUP(B549,'HS Heading Index'!$A$7:$B$29,2,FALSE)</f>
        <v>#N/A</v>
      </c>
      <c r="D549" s="214" t="s">
        <v>241</v>
      </c>
      <c r="E549" s="212">
        <f>'Customs raw'!C549</f>
        <v>0</v>
      </c>
      <c r="F549" s="215">
        <f>'Customs raw'!E549</f>
        <v>0</v>
      </c>
      <c r="G549" s="76" t="s">
        <v>19</v>
      </c>
      <c r="H549" s="33" t="s">
        <v>190</v>
      </c>
      <c r="I549" s="76" t="e">
        <f>CONCATENATE(Table6[[#This Row],[HS6_COD]],Table6[[#This Row],[HS8]],Table6[[#This Row],[HS10]])</f>
        <v>#VALUE!</v>
      </c>
      <c r="J549" s="17" t="s">
        <v>553</v>
      </c>
      <c r="K549" s="17"/>
      <c r="L549" s="30">
        <f>'Customs raw'!F549</f>
        <v>0</v>
      </c>
      <c r="M549" s="33">
        <v>10</v>
      </c>
      <c r="N549" s="33">
        <v>12.5</v>
      </c>
      <c r="O549" s="33"/>
      <c r="P549" s="33"/>
      <c r="Q549" s="33">
        <v>10</v>
      </c>
      <c r="R549" s="50" t="e">
        <f>VLOOKUP(Table6[[#This Row],[HS Concatenate]],'Customs raw'!$A$11:$N$305,12,FALSE)</f>
        <v>#VALUE!</v>
      </c>
      <c r="S549" s="226">
        <f>'Customs raw'!L549</f>
        <v>0</v>
      </c>
      <c r="T549" s="214"/>
      <c r="U549" s="217">
        <f>'Customs raw'!M549</f>
        <v>0</v>
      </c>
      <c r="V549" s="214"/>
      <c r="W549" s="226" t="e">
        <f>Table6[[#This Row],[Quantity (kg)2]]/1000</f>
        <v>#VALUE!</v>
      </c>
    </row>
    <row r="550" spans="1:23" ht="14.25" x14ac:dyDescent="0.2">
      <c r="A550" s="212">
        <f>'Customs raw'!B550</f>
        <v>0</v>
      </c>
      <c r="B550" s="213">
        <f t="shared" si="10"/>
        <v>0</v>
      </c>
      <c r="C550" s="214" t="e">
        <f>VLOOKUP(B550,'HS Heading Index'!$A$7:$B$29,2,FALSE)</f>
        <v>#N/A</v>
      </c>
      <c r="D550" s="214" t="s">
        <v>241</v>
      </c>
      <c r="E550" s="212">
        <f>'Customs raw'!C550</f>
        <v>0</v>
      </c>
      <c r="F550" s="215">
        <f>'Customs raw'!E550</f>
        <v>0</v>
      </c>
      <c r="G550" s="76" t="s">
        <v>19</v>
      </c>
      <c r="H550" s="33" t="s">
        <v>190</v>
      </c>
      <c r="I550" s="76" t="e">
        <f>CONCATENATE(Table6[[#This Row],[HS6_COD]],Table6[[#This Row],[HS8]],Table6[[#This Row],[HS10]])</f>
        <v>#VALUE!</v>
      </c>
      <c r="J550" s="17" t="s">
        <v>553</v>
      </c>
      <c r="K550" s="17"/>
      <c r="L550" s="30">
        <f>'Customs raw'!F550</f>
        <v>0</v>
      </c>
      <c r="M550" s="33">
        <v>10</v>
      </c>
      <c r="N550" s="33">
        <v>12.5</v>
      </c>
      <c r="O550" s="33"/>
      <c r="P550" s="33"/>
      <c r="Q550" s="33">
        <v>10</v>
      </c>
      <c r="R550" s="50" t="e">
        <f>VLOOKUP(Table6[[#This Row],[HS Concatenate]],'Customs raw'!$A$11:$N$305,12,FALSE)</f>
        <v>#VALUE!</v>
      </c>
      <c r="S550" s="226">
        <f>'Customs raw'!L550</f>
        <v>0</v>
      </c>
      <c r="T550" s="214"/>
      <c r="U550" s="217">
        <f>'Customs raw'!M550</f>
        <v>0</v>
      </c>
      <c r="V550" s="214"/>
      <c r="W550" s="226" t="e">
        <f>Table6[[#This Row],[Quantity (kg)2]]/1000</f>
        <v>#VALUE!</v>
      </c>
    </row>
    <row r="551" spans="1:23" ht="14.25" x14ac:dyDescent="0.2">
      <c r="A551" s="212">
        <f>'Customs raw'!B551</f>
        <v>0</v>
      </c>
      <c r="B551" s="213">
        <f t="shared" si="10"/>
        <v>0</v>
      </c>
      <c r="C551" s="214" t="e">
        <f>VLOOKUP(B551,'HS Heading Index'!$A$7:$B$29,2,FALSE)</f>
        <v>#N/A</v>
      </c>
      <c r="D551" s="214" t="s">
        <v>241</v>
      </c>
      <c r="E551" s="212">
        <f>'Customs raw'!C551</f>
        <v>0</v>
      </c>
      <c r="F551" s="215">
        <f>'Customs raw'!E551</f>
        <v>0</v>
      </c>
      <c r="G551" s="76" t="s">
        <v>19</v>
      </c>
      <c r="H551" s="33" t="s">
        <v>190</v>
      </c>
      <c r="I551" s="76" t="e">
        <f>CONCATENATE(Table6[[#This Row],[HS6_COD]],Table6[[#This Row],[HS8]],Table6[[#This Row],[HS10]])</f>
        <v>#VALUE!</v>
      </c>
      <c r="J551" s="17" t="s">
        <v>553</v>
      </c>
      <c r="K551" s="17"/>
      <c r="L551" s="30">
        <f>'Customs raw'!F551</f>
        <v>0</v>
      </c>
      <c r="M551" s="33">
        <v>10</v>
      </c>
      <c r="N551" s="33">
        <v>12.5</v>
      </c>
      <c r="O551" s="33"/>
      <c r="P551" s="33"/>
      <c r="Q551" s="33">
        <v>10</v>
      </c>
      <c r="R551" s="50" t="e">
        <f>VLOOKUP(Table6[[#This Row],[HS Concatenate]],'Customs raw'!$A$11:$N$305,12,FALSE)</f>
        <v>#VALUE!</v>
      </c>
      <c r="S551" s="226">
        <f>'Customs raw'!L551</f>
        <v>0</v>
      </c>
      <c r="T551" s="214"/>
      <c r="U551" s="217">
        <f>'Customs raw'!M551</f>
        <v>0</v>
      </c>
      <c r="V551" s="214"/>
      <c r="W551" s="226" t="e">
        <f>Table6[[#This Row],[Quantity (kg)2]]/1000</f>
        <v>#VALUE!</v>
      </c>
    </row>
    <row r="552" spans="1:23" ht="14.25" x14ac:dyDescent="0.2">
      <c r="A552" s="212">
        <f>'Customs raw'!B552</f>
        <v>0</v>
      </c>
      <c r="B552" s="213">
        <f t="shared" si="10"/>
        <v>0</v>
      </c>
      <c r="C552" s="214" t="e">
        <f>VLOOKUP(B552,'HS Heading Index'!$A$7:$B$29,2,FALSE)</f>
        <v>#N/A</v>
      </c>
      <c r="D552" s="214" t="s">
        <v>241</v>
      </c>
      <c r="E552" s="212">
        <f>'Customs raw'!C552</f>
        <v>0</v>
      </c>
      <c r="F552" s="215">
        <f>'Customs raw'!E552</f>
        <v>0</v>
      </c>
      <c r="G552" s="76" t="s">
        <v>19</v>
      </c>
      <c r="H552" s="33" t="s">
        <v>190</v>
      </c>
      <c r="I552" s="76" t="e">
        <f>CONCATENATE(Table6[[#This Row],[HS6_COD]],Table6[[#This Row],[HS8]],Table6[[#This Row],[HS10]])</f>
        <v>#VALUE!</v>
      </c>
      <c r="J552" s="17" t="s">
        <v>553</v>
      </c>
      <c r="K552" s="17"/>
      <c r="L552" s="30">
        <f>'Customs raw'!F552</f>
        <v>0</v>
      </c>
      <c r="M552" s="33">
        <v>10</v>
      </c>
      <c r="N552" s="33">
        <v>12.5</v>
      </c>
      <c r="O552" s="33"/>
      <c r="P552" s="33"/>
      <c r="Q552" s="33">
        <v>10</v>
      </c>
      <c r="R552" s="50" t="e">
        <f>VLOOKUP(Table6[[#This Row],[HS Concatenate]],'Customs raw'!$A$11:$N$305,12,FALSE)</f>
        <v>#VALUE!</v>
      </c>
      <c r="S552" s="226">
        <f>'Customs raw'!L552</f>
        <v>0</v>
      </c>
      <c r="T552" s="214"/>
      <c r="U552" s="217">
        <f>'Customs raw'!M552</f>
        <v>0</v>
      </c>
      <c r="V552" s="214"/>
      <c r="W552" s="226" t="e">
        <f>Table6[[#This Row],[Quantity (kg)2]]/1000</f>
        <v>#VALUE!</v>
      </c>
    </row>
    <row r="553" spans="1:23" ht="14.25" x14ac:dyDescent="0.2">
      <c r="A553" s="212">
        <f>'Customs raw'!B553</f>
        <v>0</v>
      </c>
      <c r="B553" s="213">
        <f t="shared" si="10"/>
        <v>0</v>
      </c>
      <c r="C553" s="214" t="e">
        <f>VLOOKUP(B553,'HS Heading Index'!$A$7:$B$29,2,FALSE)</f>
        <v>#N/A</v>
      </c>
      <c r="D553" s="214" t="s">
        <v>241</v>
      </c>
      <c r="E553" s="212">
        <f>'Customs raw'!C553</f>
        <v>0</v>
      </c>
      <c r="F553" s="215">
        <f>'Customs raw'!E553</f>
        <v>0</v>
      </c>
      <c r="G553" s="76" t="s">
        <v>19</v>
      </c>
      <c r="H553" s="33" t="s">
        <v>190</v>
      </c>
      <c r="I553" s="76" t="e">
        <f>CONCATENATE(Table6[[#This Row],[HS6_COD]],Table6[[#This Row],[HS8]],Table6[[#This Row],[HS10]])</f>
        <v>#VALUE!</v>
      </c>
      <c r="J553" s="17" t="s">
        <v>553</v>
      </c>
      <c r="K553" s="17"/>
      <c r="L553" s="30">
        <f>'Customs raw'!F553</f>
        <v>0</v>
      </c>
      <c r="M553" s="33">
        <v>10</v>
      </c>
      <c r="N553" s="33">
        <v>12.5</v>
      </c>
      <c r="O553" s="33"/>
      <c r="P553" s="33"/>
      <c r="Q553" s="33">
        <v>10</v>
      </c>
      <c r="R553" s="50" t="e">
        <f>VLOOKUP(Table6[[#This Row],[HS Concatenate]],'Customs raw'!$A$11:$N$305,12,FALSE)</f>
        <v>#VALUE!</v>
      </c>
      <c r="S553" s="226">
        <f>'Customs raw'!L553</f>
        <v>0</v>
      </c>
      <c r="T553" s="214"/>
      <c r="U553" s="217">
        <f>'Customs raw'!M553</f>
        <v>0</v>
      </c>
      <c r="V553" s="214"/>
      <c r="W553" s="226" t="e">
        <f>Table6[[#This Row],[Quantity (kg)2]]/1000</f>
        <v>#VALUE!</v>
      </c>
    </row>
    <row r="554" spans="1:23" ht="14.25" x14ac:dyDescent="0.2">
      <c r="A554" s="212">
        <f>'Customs raw'!B554</f>
        <v>0</v>
      </c>
      <c r="B554" s="213">
        <f t="shared" si="10"/>
        <v>0</v>
      </c>
      <c r="C554" s="214" t="e">
        <f>VLOOKUP(B554,'HS Heading Index'!$A$7:$B$29,2,FALSE)</f>
        <v>#N/A</v>
      </c>
      <c r="D554" s="214" t="s">
        <v>241</v>
      </c>
      <c r="E554" s="212">
        <f>'Customs raw'!C554</f>
        <v>0</v>
      </c>
      <c r="F554" s="215">
        <f>'Customs raw'!E554</f>
        <v>0</v>
      </c>
      <c r="G554" s="76" t="s">
        <v>19</v>
      </c>
      <c r="H554" s="33" t="s">
        <v>190</v>
      </c>
      <c r="I554" s="76" t="e">
        <f>CONCATENATE(Table6[[#This Row],[HS6_COD]],Table6[[#This Row],[HS8]],Table6[[#This Row],[HS10]])</f>
        <v>#VALUE!</v>
      </c>
      <c r="J554" s="17" t="s">
        <v>553</v>
      </c>
      <c r="K554" s="17"/>
      <c r="L554" s="30">
        <f>'Customs raw'!F554</f>
        <v>0</v>
      </c>
      <c r="M554" s="33">
        <v>10</v>
      </c>
      <c r="N554" s="33">
        <v>12.5</v>
      </c>
      <c r="O554" s="33"/>
      <c r="P554" s="33"/>
      <c r="Q554" s="33">
        <v>10</v>
      </c>
      <c r="R554" s="50" t="e">
        <f>VLOOKUP(Table6[[#This Row],[HS Concatenate]],'Customs raw'!$A$11:$N$305,12,FALSE)</f>
        <v>#VALUE!</v>
      </c>
      <c r="S554" s="226">
        <f>'Customs raw'!L554</f>
        <v>0</v>
      </c>
      <c r="T554" s="214"/>
      <c r="U554" s="217">
        <f>'Customs raw'!M554</f>
        <v>0</v>
      </c>
      <c r="V554" s="214"/>
      <c r="W554" s="226" t="e">
        <f>Table6[[#This Row],[Quantity (kg)2]]/1000</f>
        <v>#VALUE!</v>
      </c>
    </row>
    <row r="555" spans="1:23" ht="14.25" x14ac:dyDescent="0.2">
      <c r="A555" s="212">
        <f>'Customs raw'!B555</f>
        <v>0</v>
      </c>
      <c r="B555" s="213">
        <f t="shared" si="10"/>
        <v>0</v>
      </c>
      <c r="C555" s="214" t="e">
        <f>VLOOKUP(B555,'HS Heading Index'!$A$7:$B$29,2,FALSE)</f>
        <v>#N/A</v>
      </c>
      <c r="D555" s="214" t="s">
        <v>241</v>
      </c>
      <c r="E555" s="212">
        <f>'Customs raw'!C555</f>
        <v>0</v>
      </c>
      <c r="F555" s="215">
        <f>'Customs raw'!E555</f>
        <v>0</v>
      </c>
      <c r="G555" s="76" t="s">
        <v>19</v>
      </c>
      <c r="H555" s="33" t="s">
        <v>190</v>
      </c>
      <c r="I555" s="76" t="e">
        <f>CONCATENATE(Table6[[#This Row],[HS6_COD]],Table6[[#This Row],[HS8]],Table6[[#This Row],[HS10]])</f>
        <v>#VALUE!</v>
      </c>
      <c r="J555" s="17" t="s">
        <v>553</v>
      </c>
      <c r="K555" s="17"/>
      <c r="L555" s="30">
        <f>'Customs raw'!F555</f>
        <v>0</v>
      </c>
      <c r="M555" s="33">
        <v>10</v>
      </c>
      <c r="N555" s="33">
        <v>12.5</v>
      </c>
      <c r="O555" s="33"/>
      <c r="P555" s="33"/>
      <c r="Q555" s="33">
        <v>10</v>
      </c>
      <c r="R555" s="50" t="e">
        <f>VLOOKUP(Table6[[#This Row],[HS Concatenate]],'Customs raw'!$A$11:$N$305,12,FALSE)</f>
        <v>#VALUE!</v>
      </c>
      <c r="S555" s="226">
        <f>'Customs raw'!L555</f>
        <v>0</v>
      </c>
      <c r="T555" s="214"/>
      <c r="U555" s="217">
        <f>'Customs raw'!M555</f>
        <v>0</v>
      </c>
      <c r="V555" s="214"/>
      <c r="W555" s="226" t="e">
        <f>Table6[[#This Row],[Quantity (kg)2]]/1000</f>
        <v>#VALUE!</v>
      </c>
    </row>
    <row r="556" spans="1:23" ht="14.25" x14ac:dyDescent="0.2">
      <c r="A556" s="212">
        <f>'Customs raw'!B556</f>
        <v>0</v>
      </c>
      <c r="B556" s="213">
        <f t="shared" si="10"/>
        <v>0</v>
      </c>
      <c r="C556" s="214" t="e">
        <f>VLOOKUP(B556,'HS Heading Index'!$A$7:$B$29,2,FALSE)</f>
        <v>#N/A</v>
      </c>
      <c r="D556" s="214" t="s">
        <v>241</v>
      </c>
      <c r="E556" s="212">
        <f>'Customs raw'!C556</f>
        <v>0</v>
      </c>
      <c r="F556" s="215">
        <f>'Customs raw'!E556</f>
        <v>0</v>
      </c>
      <c r="G556" s="76" t="s">
        <v>19</v>
      </c>
      <c r="H556" s="33" t="s">
        <v>190</v>
      </c>
      <c r="I556" s="76" t="e">
        <f>CONCATENATE(Table6[[#This Row],[HS6_COD]],Table6[[#This Row],[HS8]],Table6[[#This Row],[HS10]])</f>
        <v>#VALUE!</v>
      </c>
      <c r="J556" s="17" t="s">
        <v>553</v>
      </c>
      <c r="K556" s="17"/>
      <c r="L556" s="30">
        <f>'Customs raw'!F556</f>
        <v>0</v>
      </c>
      <c r="M556" s="33">
        <v>10</v>
      </c>
      <c r="N556" s="33">
        <v>12.5</v>
      </c>
      <c r="O556" s="33"/>
      <c r="P556" s="33"/>
      <c r="Q556" s="33">
        <v>10</v>
      </c>
      <c r="R556" s="50" t="e">
        <f>VLOOKUP(Table6[[#This Row],[HS Concatenate]],'Customs raw'!$A$11:$N$305,12,FALSE)</f>
        <v>#VALUE!</v>
      </c>
      <c r="S556" s="226">
        <f>'Customs raw'!L556</f>
        <v>0</v>
      </c>
      <c r="T556" s="214"/>
      <c r="U556" s="217">
        <f>'Customs raw'!M556</f>
        <v>0</v>
      </c>
      <c r="V556" s="214"/>
      <c r="W556" s="226" t="e">
        <f>Table6[[#This Row],[Quantity (kg)2]]/1000</f>
        <v>#VALUE!</v>
      </c>
    </row>
    <row r="557" spans="1:23" ht="14.25" x14ac:dyDescent="0.2">
      <c r="A557" s="212">
        <f>'Customs raw'!B557</f>
        <v>0</v>
      </c>
      <c r="B557" s="213">
        <f t="shared" si="10"/>
        <v>0</v>
      </c>
      <c r="C557" s="214" t="e">
        <f>VLOOKUP(B557,'HS Heading Index'!$A$7:$B$29,2,FALSE)</f>
        <v>#N/A</v>
      </c>
      <c r="D557" s="214" t="s">
        <v>241</v>
      </c>
      <c r="E557" s="212">
        <f>'Customs raw'!C557</f>
        <v>0</v>
      </c>
      <c r="F557" s="215">
        <f>'Customs raw'!E557</f>
        <v>0</v>
      </c>
      <c r="G557" s="76" t="s">
        <v>19</v>
      </c>
      <c r="H557" s="33" t="s">
        <v>190</v>
      </c>
      <c r="I557" s="76" t="e">
        <f>CONCATENATE(Table6[[#This Row],[HS6_COD]],Table6[[#This Row],[HS8]],Table6[[#This Row],[HS10]])</f>
        <v>#VALUE!</v>
      </c>
      <c r="J557" s="17" t="s">
        <v>553</v>
      </c>
      <c r="K557" s="17"/>
      <c r="L557" s="30">
        <f>'Customs raw'!F557</f>
        <v>0</v>
      </c>
      <c r="M557" s="33">
        <v>10</v>
      </c>
      <c r="N557" s="33">
        <v>12.5</v>
      </c>
      <c r="O557" s="33"/>
      <c r="P557" s="33"/>
      <c r="Q557" s="33">
        <v>10</v>
      </c>
      <c r="R557" s="50" t="e">
        <f>VLOOKUP(Table6[[#This Row],[HS Concatenate]],'Customs raw'!$A$11:$N$305,12,FALSE)</f>
        <v>#VALUE!</v>
      </c>
      <c r="S557" s="226">
        <f>'Customs raw'!L557</f>
        <v>0</v>
      </c>
      <c r="T557" s="214"/>
      <c r="U557" s="217">
        <f>'Customs raw'!M557</f>
        <v>0</v>
      </c>
      <c r="V557" s="214"/>
      <c r="W557" s="226" t="e">
        <f>Table6[[#This Row],[Quantity (kg)2]]/1000</f>
        <v>#VALUE!</v>
      </c>
    </row>
    <row r="558" spans="1:23" ht="14.25" x14ac:dyDescent="0.2">
      <c r="A558" s="212">
        <f>'Customs raw'!B558</f>
        <v>0</v>
      </c>
      <c r="B558" s="213">
        <f t="shared" si="10"/>
        <v>0</v>
      </c>
      <c r="C558" s="214" t="e">
        <f>VLOOKUP(B558,'HS Heading Index'!$A$7:$B$29,2,FALSE)</f>
        <v>#N/A</v>
      </c>
      <c r="D558" s="214" t="s">
        <v>241</v>
      </c>
      <c r="E558" s="212">
        <f>'Customs raw'!C558</f>
        <v>0</v>
      </c>
      <c r="F558" s="215">
        <f>'Customs raw'!E558</f>
        <v>0</v>
      </c>
      <c r="G558" s="76" t="s">
        <v>19</v>
      </c>
      <c r="H558" s="33" t="s">
        <v>190</v>
      </c>
      <c r="I558" s="76" t="e">
        <f>CONCATENATE(Table6[[#This Row],[HS6_COD]],Table6[[#This Row],[HS8]],Table6[[#This Row],[HS10]])</f>
        <v>#VALUE!</v>
      </c>
      <c r="J558" s="17" t="s">
        <v>553</v>
      </c>
      <c r="K558" s="17"/>
      <c r="L558" s="30">
        <f>'Customs raw'!F558</f>
        <v>0</v>
      </c>
      <c r="M558" s="33">
        <v>10</v>
      </c>
      <c r="N558" s="33">
        <v>12.5</v>
      </c>
      <c r="O558" s="33"/>
      <c r="P558" s="33"/>
      <c r="Q558" s="33">
        <v>10</v>
      </c>
      <c r="R558" s="50" t="e">
        <f>VLOOKUP(Table6[[#This Row],[HS Concatenate]],'Customs raw'!$A$11:$N$305,12,FALSE)</f>
        <v>#VALUE!</v>
      </c>
      <c r="S558" s="226">
        <f>'Customs raw'!L558</f>
        <v>0</v>
      </c>
      <c r="T558" s="214"/>
      <c r="U558" s="217">
        <f>'Customs raw'!M558</f>
        <v>0</v>
      </c>
      <c r="V558" s="214"/>
      <c r="W558" s="226" t="e">
        <f>Table6[[#This Row],[Quantity (kg)2]]/1000</f>
        <v>#VALUE!</v>
      </c>
    </row>
    <row r="559" spans="1:23" ht="14.25" x14ac:dyDescent="0.2">
      <c r="A559" s="212">
        <f>'Customs raw'!B559</f>
        <v>0</v>
      </c>
      <c r="B559" s="213">
        <f t="shared" si="10"/>
        <v>0</v>
      </c>
      <c r="C559" s="214" t="e">
        <f>VLOOKUP(B559,'HS Heading Index'!$A$7:$B$29,2,FALSE)</f>
        <v>#N/A</v>
      </c>
      <c r="D559" s="214" t="s">
        <v>241</v>
      </c>
      <c r="E559" s="212">
        <f>'Customs raw'!C559</f>
        <v>0</v>
      </c>
      <c r="F559" s="215">
        <f>'Customs raw'!E559</f>
        <v>0</v>
      </c>
      <c r="G559" s="76" t="s">
        <v>19</v>
      </c>
      <c r="H559" s="33" t="s">
        <v>190</v>
      </c>
      <c r="I559" s="76" t="e">
        <f>CONCATENATE(Table6[[#This Row],[HS6_COD]],Table6[[#This Row],[HS8]],Table6[[#This Row],[HS10]])</f>
        <v>#VALUE!</v>
      </c>
      <c r="J559" s="17" t="s">
        <v>553</v>
      </c>
      <c r="K559" s="17"/>
      <c r="L559" s="30">
        <f>'Customs raw'!F559</f>
        <v>0</v>
      </c>
      <c r="M559" s="33">
        <v>10</v>
      </c>
      <c r="N559" s="33">
        <v>12.5</v>
      </c>
      <c r="O559" s="33"/>
      <c r="P559" s="33"/>
      <c r="Q559" s="33">
        <v>10</v>
      </c>
      <c r="R559" s="50" t="e">
        <f>VLOOKUP(Table6[[#This Row],[HS Concatenate]],'Customs raw'!$A$11:$N$305,12,FALSE)</f>
        <v>#VALUE!</v>
      </c>
      <c r="S559" s="226">
        <f>'Customs raw'!L559</f>
        <v>0</v>
      </c>
      <c r="T559" s="214"/>
      <c r="U559" s="217">
        <f>'Customs raw'!M559</f>
        <v>0</v>
      </c>
      <c r="V559" s="214"/>
      <c r="W559" s="226" t="e">
        <f>Table6[[#This Row],[Quantity (kg)2]]/1000</f>
        <v>#VALUE!</v>
      </c>
    </row>
    <row r="560" spans="1:23" ht="14.25" x14ac:dyDescent="0.2">
      <c r="A560" s="212">
        <f>'Customs raw'!B560</f>
        <v>0</v>
      </c>
      <c r="B560" s="213">
        <f t="shared" si="10"/>
        <v>0</v>
      </c>
      <c r="C560" s="214" t="e">
        <f>VLOOKUP(B560,'HS Heading Index'!$A$7:$B$29,2,FALSE)</f>
        <v>#N/A</v>
      </c>
      <c r="D560" s="214" t="s">
        <v>241</v>
      </c>
      <c r="E560" s="212">
        <f>'Customs raw'!C560</f>
        <v>0</v>
      </c>
      <c r="F560" s="215">
        <f>'Customs raw'!E560</f>
        <v>0</v>
      </c>
      <c r="G560" s="76" t="s">
        <v>19</v>
      </c>
      <c r="H560" s="33" t="s">
        <v>190</v>
      </c>
      <c r="I560" s="76" t="e">
        <f>CONCATENATE(Table6[[#This Row],[HS6_COD]],Table6[[#This Row],[HS8]],Table6[[#This Row],[HS10]])</f>
        <v>#VALUE!</v>
      </c>
      <c r="J560" s="17" t="s">
        <v>553</v>
      </c>
      <c r="K560" s="17"/>
      <c r="L560" s="30">
        <f>'Customs raw'!F560</f>
        <v>0</v>
      </c>
      <c r="M560" s="33">
        <v>10</v>
      </c>
      <c r="N560" s="33">
        <v>12.5</v>
      </c>
      <c r="O560" s="33"/>
      <c r="P560" s="33"/>
      <c r="Q560" s="33">
        <v>10</v>
      </c>
      <c r="R560" s="50" t="e">
        <f>VLOOKUP(Table6[[#This Row],[HS Concatenate]],'Customs raw'!$A$11:$N$305,12,FALSE)</f>
        <v>#VALUE!</v>
      </c>
      <c r="S560" s="226">
        <f>'Customs raw'!L560</f>
        <v>0</v>
      </c>
      <c r="T560" s="214"/>
      <c r="U560" s="217">
        <f>'Customs raw'!M560</f>
        <v>0</v>
      </c>
      <c r="V560" s="214"/>
      <c r="W560" s="226" t="e">
        <f>Table6[[#This Row],[Quantity (kg)2]]/1000</f>
        <v>#VALUE!</v>
      </c>
    </row>
    <row r="561" spans="1:23" ht="14.25" x14ac:dyDescent="0.2">
      <c r="A561" s="212">
        <f>'Customs raw'!B561</f>
        <v>0</v>
      </c>
      <c r="B561" s="213">
        <f t="shared" si="10"/>
        <v>0</v>
      </c>
      <c r="C561" s="214" t="e">
        <f>VLOOKUP(B561,'HS Heading Index'!$A$7:$B$29,2,FALSE)</f>
        <v>#N/A</v>
      </c>
      <c r="D561" s="214" t="s">
        <v>241</v>
      </c>
      <c r="E561" s="212">
        <f>'Customs raw'!C561</f>
        <v>0</v>
      </c>
      <c r="F561" s="215">
        <f>'Customs raw'!E561</f>
        <v>0</v>
      </c>
      <c r="G561" s="76" t="s">
        <v>19</v>
      </c>
      <c r="H561" s="33" t="s">
        <v>190</v>
      </c>
      <c r="I561" s="76" t="e">
        <f>CONCATENATE(Table6[[#This Row],[HS6_COD]],Table6[[#This Row],[HS8]],Table6[[#This Row],[HS10]])</f>
        <v>#VALUE!</v>
      </c>
      <c r="J561" s="17" t="s">
        <v>553</v>
      </c>
      <c r="K561" s="17"/>
      <c r="L561" s="30">
        <f>'Customs raw'!F561</f>
        <v>0</v>
      </c>
      <c r="M561" s="33">
        <v>10</v>
      </c>
      <c r="N561" s="33">
        <v>12.5</v>
      </c>
      <c r="O561" s="33"/>
      <c r="P561" s="33"/>
      <c r="Q561" s="33">
        <v>10</v>
      </c>
      <c r="R561" s="50" t="e">
        <f>VLOOKUP(Table6[[#This Row],[HS Concatenate]],'Customs raw'!$A$11:$N$305,12,FALSE)</f>
        <v>#VALUE!</v>
      </c>
      <c r="S561" s="226">
        <f>'Customs raw'!L561</f>
        <v>0</v>
      </c>
      <c r="T561" s="214"/>
      <c r="U561" s="217">
        <f>'Customs raw'!M561</f>
        <v>0</v>
      </c>
      <c r="V561" s="214"/>
      <c r="W561" s="226" t="e">
        <f>Table6[[#This Row],[Quantity (kg)2]]/1000</f>
        <v>#VALUE!</v>
      </c>
    </row>
    <row r="562" spans="1:23" ht="14.25" x14ac:dyDescent="0.2">
      <c r="A562" s="212">
        <f>'Customs raw'!B562</f>
        <v>0</v>
      </c>
      <c r="B562" s="213">
        <f t="shared" si="10"/>
        <v>0</v>
      </c>
      <c r="C562" s="214" t="e">
        <f>VLOOKUP(B562,'HS Heading Index'!$A$7:$B$29,2,FALSE)</f>
        <v>#N/A</v>
      </c>
      <c r="D562" s="214" t="s">
        <v>241</v>
      </c>
      <c r="E562" s="212">
        <f>'Customs raw'!C562</f>
        <v>0</v>
      </c>
      <c r="F562" s="215">
        <f>'Customs raw'!E562</f>
        <v>0</v>
      </c>
      <c r="G562" s="76" t="s">
        <v>19</v>
      </c>
      <c r="H562" s="33" t="s">
        <v>190</v>
      </c>
      <c r="I562" s="76" t="e">
        <f>CONCATENATE(Table6[[#This Row],[HS6_COD]],Table6[[#This Row],[HS8]],Table6[[#This Row],[HS10]])</f>
        <v>#VALUE!</v>
      </c>
      <c r="J562" s="17" t="s">
        <v>553</v>
      </c>
      <c r="K562" s="17"/>
      <c r="L562" s="30">
        <f>'Customs raw'!F562</f>
        <v>0</v>
      </c>
      <c r="M562" s="33">
        <v>10</v>
      </c>
      <c r="N562" s="33">
        <v>12.5</v>
      </c>
      <c r="O562" s="33"/>
      <c r="P562" s="33"/>
      <c r="Q562" s="33">
        <v>10</v>
      </c>
      <c r="R562" s="50" t="e">
        <f>VLOOKUP(Table6[[#This Row],[HS Concatenate]],'Customs raw'!$A$11:$N$305,12,FALSE)</f>
        <v>#VALUE!</v>
      </c>
      <c r="S562" s="226">
        <f>'Customs raw'!L562</f>
        <v>0</v>
      </c>
      <c r="T562" s="214"/>
      <c r="U562" s="217">
        <f>'Customs raw'!M562</f>
        <v>0</v>
      </c>
      <c r="V562" s="214"/>
      <c r="W562" s="226" t="e">
        <f>Table6[[#This Row],[Quantity (kg)2]]/1000</f>
        <v>#VALUE!</v>
      </c>
    </row>
    <row r="563" spans="1:23" ht="14.25" x14ac:dyDescent="0.2">
      <c r="A563" s="212">
        <f>'Customs raw'!B563</f>
        <v>0</v>
      </c>
      <c r="B563" s="213">
        <f t="shared" si="10"/>
        <v>0</v>
      </c>
      <c r="C563" s="214" t="e">
        <f>VLOOKUP(B563,'HS Heading Index'!$A$7:$B$29,2,FALSE)</f>
        <v>#N/A</v>
      </c>
      <c r="D563" s="214" t="s">
        <v>241</v>
      </c>
      <c r="E563" s="212">
        <f>'Customs raw'!C563</f>
        <v>0</v>
      </c>
      <c r="F563" s="215">
        <f>'Customs raw'!E563</f>
        <v>0</v>
      </c>
      <c r="G563" s="76" t="s">
        <v>19</v>
      </c>
      <c r="H563" s="33" t="s">
        <v>190</v>
      </c>
      <c r="I563" s="76" t="e">
        <f>CONCATENATE(Table6[[#This Row],[HS6_COD]],Table6[[#This Row],[HS8]],Table6[[#This Row],[HS10]])</f>
        <v>#VALUE!</v>
      </c>
      <c r="J563" s="17" t="s">
        <v>553</v>
      </c>
      <c r="K563" s="17"/>
      <c r="L563" s="30">
        <f>'Customs raw'!F563</f>
        <v>0</v>
      </c>
      <c r="M563" s="33">
        <v>10</v>
      </c>
      <c r="N563" s="33">
        <v>12.5</v>
      </c>
      <c r="O563" s="33"/>
      <c r="P563" s="33"/>
      <c r="Q563" s="33">
        <v>10</v>
      </c>
      <c r="R563" s="50" t="e">
        <f>VLOOKUP(Table6[[#This Row],[HS Concatenate]],'Customs raw'!$A$11:$N$305,12,FALSE)</f>
        <v>#VALUE!</v>
      </c>
      <c r="S563" s="226">
        <f>'Customs raw'!L563</f>
        <v>0</v>
      </c>
      <c r="T563" s="214"/>
      <c r="U563" s="217">
        <f>'Customs raw'!M563</f>
        <v>0</v>
      </c>
      <c r="V563" s="214"/>
      <c r="W563" s="226" t="e">
        <f>Table6[[#This Row],[Quantity (kg)2]]/1000</f>
        <v>#VALUE!</v>
      </c>
    </row>
    <row r="564" spans="1:23" ht="14.25" x14ac:dyDescent="0.2">
      <c r="A564" s="212">
        <f>'Customs raw'!B564</f>
        <v>0</v>
      </c>
      <c r="B564" s="213">
        <f t="shared" si="10"/>
        <v>0</v>
      </c>
      <c r="C564" s="214" t="e">
        <f>VLOOKUP(B564,'HS Heading Index'!$A$7:$B$29,2,FALSE)</f>
        <v>#N/A</v>
      </c>
      <c r="D564" s="214" t="s">
        <v>241</v>
      </c>
      <c r="E564" s="212">
        <f>'Customs raw'!C564</f>
        <v>0</v>
      </c>
      <c r="F564" s="215">
        <f>'Customs raw'!E564</f>
        <v>0</v>
      </c>
      <c r="G564" s="76" t="s">
        <v>19</v>
      </c>
      <c r="H564" s="33" t="s">
        <v>190</v>
      </c>
      <c r="I564" s="76" t="e">
        <f>CONCATENATE(Table6[[#This Row],[HS6_COD]],Table6[[#This Row],[HS8]],Table6[[#This Row],[HS10]])</f>
        <v>#VALUE!</v>
      </c>
      <c r="J564" s="17" t="s">
        <v>553</v>
      </c>
      <c r="K564" s="17"/>
      <c r="L564" s="30">
        <f>'Customs raw'!F564</f>
        <v>0</v>
      </c>
      <c r="M564" s="33">
        <v>10</v>
      </c>
      <c r="N564" s="33">
        <v>12.5</v>
      </c>
      <c r="O564" s="33"/>
      <c r="P564" s="33"/>
      <c r="Q564" s="33">
        <v>10</v>
      </c>
      <c r="R564" s="50" t="e">
        <f>VLOOKUP(Table6[[#This Row],[HS Concatenate]],'Customs raw'!$A$11:$N$305,12,FALSE)</f>
        <v>#VALUE!</v>
      </c>
      <c r="S564" s="226">
        <f>'Customs raw'!L564</f>
        <v>0</v>
      </c>
      <c r="T564" s="214"/>
      <c r="U564" s="217">
        <f>'Customs raw'!M564</f>
        <v>0</v>
      </c>
      <c r="V564" s="214"/>
      <c r="W564" s="226" t="e">
        <f>Table6[[#This Row],[Quantity (kg)2]]/1000</f>
        <v>#VALUE!</v>
      </c>
    </row>
    <row r="565" spans="1:23" ht="14.25" x14ac:dyDescent="0.2">
      <c r="A565" s="212">
        <f>'Customs raw'!B565</f>
        <v>0</v>
      </c>
      <c r="B565" s="213">
        <f t="shared" si="10"/>
        <v>0</v>
      </c>
      <c r="C565" s="214" t="e">
        <f>VLOOKUP(B565,'HS Heading Index'!$A$7:$B$29,2,FALSE)</f>
        <v>#N/A</v>
      </c>
      <c r="D565" s="214" t="s">
        <v>241</v>
      </c>
      <c r="E565" s="212">
        <f>'Customs raw'!C565</f>
        <v>0</v>
      </c>
      <c r="F565" s="215">
        <f>'Customs raw'!E565</f>
        <v>0</v>
      </c>
      <c r="G565" s="76" t="s">
        <v>19</v>
      </c>
      <c r="H565" s="33" t="s">
        <v>190</v>
      </c>
      <c r="I565" s="76" t="e">
        <f>CONCATENATE(Table6[[#This Row],[HS6_COD]],Table6[[#This Row],[HS8]],Table6[[#This Row],[HS10]])</f>
        <v>#VALUE!</v>
      </c>
      <c r="J565" s="17" t="s">
        <v>553</v>
      </c>
      <c r="K565" s="17"/>
      <c r="L565" s="30">
        <f>'Customs raw'!F565</f>
        <v>0</v>
      </c>
      <c r="M565" s="33">
        <v>10</v>
      </c>
      <c r="N565" s="33">
        <v>12.5</v>
      </c>
      <c r="O565" s="33"/>
      <c r="P565" s="33"/>
      <c r="Q565" s="33">
        <v>10</v>
      </c>
      <c r="R565" s="50" t="e">
        <f>VLOOKUP(Table6[[#This Row],[HS Concatenate]],'Customs raw'!$A$11:$N$305,12,FALSE)</f>
        <v>#VALUE!</v>
      </c>
      <c r="S565" s="226">
        <f>'Customs raw'!L565</f>
        <v>0</v>
      </c>
      <c r="T565" s="214"/>
      <c r="U565" s="217">
        <f>'Customs raw'!M565</f>
        <v>0</v>
      </c>
      <c r="V565" s="214"/>
      <c r="W565" s="226" t="e">
        <f>Table6[[#This Row],[Quantity (kg)2]]/1000</f>
        <v>#VALUE!</v>
      </c>
    </row>
    <row r="566" spans="1:23" ht="14.25" x14ac:dyDescent="0.2">
      <c r="A566" s="212">
        <f>'Customs raw'!B566</f>
        <v>0</v>
      </c>
      <c r="B566" s="213">
        <f t="shared" si="10"/>
        <v>0</v>
      </c>
      <c r="C566" s="214" t="e">
        <f>VLOOKUP(B566,'HS Heading Index'!$A$7:$B$29,2,FALSE)</f>
        <v>#N/A</v>
      </c>
      <c r="D566" s="214" t="s">
        <v>241</v>
      </c>
      <c r="E566" s="212">
        <f>'Customs raw'!C566</f>
        <v>0</v>
      </c>
      <c r="F566" s="215">
        <f>'Customs raw'!E566</f>
        <v>0</v>
      </c>
      <c r="G566" s="76" t="s">
        <v>19</v>
      </c>
      <c r="H566" s="33" t="s">
        <v>190</v>
      </c>
      <c r="I566" s="76" t="e">
        <f>CONCATENATE(Table6[[#This Row],[HS6_COD]],Table6[[#This Row],[HS8]],Table6[[#This Row],[HS10]])</f>
        <v>#VALUE!</v>
      </c>
      <c r="J566" s="17" t="s">
        <v>553</v>
      </c>
      <c r="K566" s="17"/>
      <c r="L566" s="30">
        <f>'Customs raw'!F566</f>
        <v>0</v>
      </c>
      <c r="M566" s="33">
        <v>10</v>
      </c>
      <c r="N566" s="33">
        <v>12.5</v>
      </c>
      <c r="O566" s="33"/>
      <c r="P566" s="33"/>
      <c r="Q566" s="33">
        <v>10</v>
      </c>
      <c r="R566" s="50" t="e">
        <f>VLOOKUP(Table6[[#This Row],[HS Concatenate]],'Customs raw'!$A$11:$N$305,12,FALSE)</f>
        <v>#VALUE!</v>
      </c>
      <c r="S566" s="226">
        <f>'Customs raw'!L566</f>
        <v>0</v>
      </c>
      <c r="T566" s="214"/>
      <c r="U566" s="217">
        <f>'Customs raw'!M566</f>
        <v>0</v>
      </c>
      <c r="V566" s="214"/>
      <c r="W566" s="226" t="e">
        <f>Table6[[#This Row],[Quantity (kg)2]]/1000</f>
        <v>#VALUE!</v>
      </c>
    </row>
    <row r="567" spans="1:23" ht="14.25" x14ac:dyDescent="0.2">
      <c r="A567" s="212">
        <f>'Customs raw'!B567</f>
        <v>0</v>
      </c>
      <c r="B567" s="213">
        <f t="shared" si="10"/>
        <v>0</v>
      </c>
      <c r="C567" s="214" t="e">
        <f>VLOOKUP(B567,'HS Heading Index'!$A$7:$B$29,2,FALSE)</f>
        <v>#N/A</v>
      </c>
      <c r="D567" s="214" t="s">
        <v>241</v>
      </c>
      <c r="E567" s="212">
        <f>'Customs raw'!C567</f>
        <v>0</v>
      </c>
      <c r="F567" s="215">
        <f>'Customs raw'!E567</f>
        <v>0</v>
      </c>
      <c r="G567" s="76" t="s">
        <v>19</v>
      </c>
      <c r="H567" s="33" t="s">
        <v>190</v>
      </c>
      <c r="I567" s="76" t="e">
        <f>CONCATENATE(Table6[[#This Row],[HS6_COD]],Table6[[#This Row],[HS8]],Table6[[#This Row],[HS10]])</f>
        <v>#VALUE!</v>
      </c>
      <c r="J567" s="17" t="s">
        <v>553</v>
      </c>
      <c r="K567" s="17"/>
      <c r="L567" s="30">
        <f>'Customs raw'!F567</f>
        <v>0</v>
      </c>
      <c r="M567" s="33">
        <v>10</v>
      </c>
      <c r="N567" s="33">
        <v>12.5</v>
      </c>
      <c r="O567" s="33"/>
      <c r="P567" s="33"/>
      <c r="Q567" s="33">
        <v>10</v>
      </c>
      <c r="R567" s="50" t="e">
        <f>VLOOKUP(Table6[[#This Row],[HS Concatenate]],'Customs raw'!$A$11:$N$305,12,FALSE)</f>
        <v>#VALUE!</v>
      </c>
      <c r="S567" s="226">
        <f>'Customs raw'!L567</f>
        <v>0</v>
      </c>
      <c r="T567" s="214"/>
      <c r="U567" s="217">
        <f>'Customs raw'!M567</f>
        <v>0</v>
      </c>
      <c r="V567" s="214"/>
      <c r="W567" s="226" t="e">
        <f>Table6[[#This Row],[Quantity (kg)2]]/1000</f>
        <v>#VALUE!</v>
      </c>
    </row>
    <row r="568" spans="1:23" ht="14.25" x14ac:dyDescent="0.2">
      <c r="A568" s="212">
        <f>'Customs raw'!B568</f>
        <v>0</v>
      </c>
      <c r="B568" s="213">
        <f t="shared" si="10"/>
        <v>0</v>
      </c>
      <c r="C568" s="214" t="e">
        <f>VLOOKUP(B568,'HS Heading Index'!$A$7:$B$29,2,FALSE)</f>
        <v>#N/A</v>
      </c>
      <c r="D568" s="214" t="s">
        <v>241</v>
      </c>
      <c r="E568" s="212">
        <f>'Customs raw'!C568</f>
        <v>0</v>
      </c>
      <c r="F568" s="215">
        <f>'Customs raw'!E568</f>
        <v>0</v>
      </c>
      <c r="G568" s="76" t="s">
        <v>19</v>
      </c>
      <c r="H568" s="33" t="s">
        <v>190</v>
      </c>
      <c r="I568" s="76" t="e">
        <f>CONCATENATE(Table6[[#This Row],[HS6_COD]],Table6[[#This Row],[HS8]],Table6[[#This Row],[HS10]])</f>
        <v>#VALUE!</v>
      </c>
      <c r="J568" s="17" t="s">
        <v>553</v>
      </c>
      <c r="K568" s="17"/>
      <c r="L568" s="30">
        <f>'Customs raw'!F568</f>
        <v>0</v>
      </c>
      <c r="M568" s="33">
        <v>10</v>
      </c>
      <c r="N568" s="33">
        <v>12.5</v>
      </c>
      <c r="O568" s="33"/>
      <c r="P568" s="33"/>
      <c r="Q568" s="33">
        <v>10</v>
      </c>
      <c r="R568" s="50" t="e">
        <f>VLOOKUP(Table6[[#This Row],[HS Concatenate]],'Customs raw'!$A$11:$N$305,12,FALSE)</f>
        <v>#VALUE!</v>
      </c>
      <c r="S568" s="226">
        <f>'Customs raw'!L568</f>
        <v>0</v>
      </c>
      <c r="T568" s="214"/>
      <c r="U568" s="217">
        <f>'Customs raw'!M568</f>
        <v>0</v>
      </c>
      <c r="V568" s="214"/>
      <c r="W568" s="226" t="e">
        <f>Table6[[#This Row],[Quantity (kg)2]]/1000</f>
        <v>#VALUE!</v>
      </c>
    </row>
    <row r="569" spans="1:23" ht="14.25" x14ac:dyDescent="0.2">
      <c r="A569" s="212">
        <f>'Customs raw'!B569</f>
        <v>0</v>
      </c>
      <c r="B569" s="213">
        <f t="shared" si="10"/>
        <v>0</v>
      </c>
      <c r="C569" s="214" t="e">
        <f>VLOOKUP(B569,'HS Heading Index'!$A$7:$B$29,2,FALSE)</f>
        <v>#N/A</v>
      </c>
      <c r="D569" s="214" t="s">
        <v>241</v>
      </c>
      <c r="E569" s="212">
        <f>'Customs raw'!C569</f>
        <v>0</v>
      </c>
      <c r="F569" s="215">
        <f>'Customs raw'!E569</f>
        <v>0</v>
      </c>
      <c r="G569" s="76" t="s">
        <v>19</v>
      </c>
      <c r="H569" s="33" t="s">
        <v>190</v>
      </c>
      <c r="I569" s="76" t="e">
        <f>CONCATENATE(Table6[[#This Row],[HS6_COD]],Table6[[#This Row],[HS8]],Table6[[#This Row],[HS10]])</f>
        <v>#VALUE!</v>
      </c>
      <c r="J569" s="17" t="s">
        <v>553</v>
      </c>
      <c r="K569" s="17"/>
      <c r="L569" s="30">
        <f>'Customs raw'!F569</f>
        <v>0</v>
      </c>
      <c r="M569" s="33">
        <v>10</v>
      </c>
      <c r="N569" s="33">
        <v>12.5</v>
      </c>
      <c r="O569" s="33"/>
      <c r="P569" s="33"/>
      <c r="Q569" s="33">
        <v>10</v>
      </c>
      <c r="R569" s="50" t="e">
        <f>VLOOKUP(Table6[[#This Row],[HS Concatenate]],'Customs raw'!$A$11:$N$305,12,FALSE)</f>
        <v>#VALUE!</v>
      </c>
      <c r="S569" s="226">
        <f>'Customs raw'!L569</f>
        <v>0</v>
      </c>
      <c r="T569" s="214"/>
      <c r="U569" s="217">
        <f>'Customs raw'!M569</f>
        <v>0</v>
      </c>
      <c r="V569" s="214"/>
      <c r="W569" s="226" t="e">
        <f>Table6[[#This Row],[Quantity (kg)2]]/1000</f>
        <v>#VALUE!</v>
      </c>
    </row>
    <row r="570" spans="1:23" ht="14.25" x14ac:dyDescent="0.2">
      <c r="A570" s="212">
        <f>'Customs raw'!B570</f>
        <v>0</v>
      </c>
      <c r="B570" s="213">
        <f t="shared" si="10"/>
        <v>0</v>
      </c>
      <c r="C570" s="214" t="e">
        <f>VLOOKUP(B570,'HS Heading Index'!$A$7:$B$29,2,FALSE)</f>
        <v>#N/A</v>
      </c>
      <c r="D570" s="214" t="s">
        <v>241</v>
      </c>
      <c r="E570" s="212">
        <f>'Customs raw'!C570</f>
        <v>0</v>
      </c>
      <c r="F570" s="215">
        <f>'Customs raw'!E570</f>
        <v>0</v>
      </c>
      <c r="G570" s="76" t="s">
        <v>19</v>
      </c>
      <c r="H570" s="33" t="s">
        <v>190</v>
      </c>
      <c r="I570" s="76" t="e">
        <f>CONCATENATE(Table6[[#This Row],[HS6_COD]],Table6[[#This Row],[HS8]],Table6[[#This Row],[HS10]])</f>
        <v>#VALUE!</v>
      </c>
      <c r="J570" s="17" t="s">
        <v>553</v>
      </c>
      <c r="K570" s="17"/>
      <c r="L570" s="30">
        <f>'Customs raw'!F570</f>
        <v>0</v>
      </c>
      <c r="M570" s="33">
        <v>10</v>
      </c>
      <c r="N570" s="33">
        <v>12.5</v>
      </c>
      <c r="O570" s="33"/>
      <c r="P570" s="33"/>
      <c r="Q570" s="33">
        <v>10</v>
      </c>
      <c r="R570" s="50" t="e">
        <f>VLOOKUP(Table6[[#This Row],[HS Concatenate]],'Customs raw'!$A$11:$N$305,12,FALSE)</f>
        <v>#VALUE!</v>
      </c>
      <c r="S570" s="226">
        <f>'Customs raw'!L570</f>
        <v>0</v>
      </c>
      <c r="T570" s="214"/>
      <c r="U570" s="217">
        <f>'Customs raw'!M570</f>
        <v>0</v>
      </c>
      <c r="V570" s="214"/>
      <c r="W570" s="226" t="e">
        <f>Table6[[#This Row],[Quantity (kg)2]]/1000</f>
        <v>#VALUE!</v>
      </c>
    </row>
    <row r="571" spans="1:23" ht="14.25" x14ac:dyDescent="0.2">
      <c r="A571" s="212">
        <f>'Customs raw'!B571</f>
        <v>0</v>
      </c>
      <c r="B571" s="213">
        <f t="shared" si="10"/>
        <v>0</v>
      </c>
      <c r="C571" s="214" t="e">
        <f>VLOOKUP(B571,'HS Heading Index'!$A$7:$B$29,2,FALSE)</f>
        <v>#N/A</v>
      </c>
      <c r="D571" s="214" t="s">
        <v>241</v>
      </c>
      <c r="E571" s="212">
        <f>'Customs raw'!C571</f>
        <v>0</v>
      </c>
      <c r="F571" s="215">
        <f>'Customs raw'!E571</f>
        <v>0</v>
      </c>
      <c r="G571" s="76" t="s">
        <v>19</v>
      </c>
      <c r="H571" s="33" t="s">
        <v>190</v>
      </c>
      <c r="I571" s="76" t="e">
        <f>CONCATENATE(Table6[[#This Row],[HS6_COD]],Table6[[#This Row],[HS8]],Table6[[#This Row],[HS10]])</f>
        <v>#VALUE!</v>
      </c>
      <c r="J571" s="17" t="s">
        <v>553</v>
      </c>
      <c r="K571" s="17"/>
      <c r="L571" s="30">
        <f>'Customs raw'!F571</f>
        <v>0</v>
      </c>
      <c r="M571" s="33">
        <v>10</v>
      </c>
      <c r="N571" s="33">
        <v>12.5</v>
      </c>
      <c r="O571" s="33"/>
      <c r="P571" s="33"/>
      <c r="Q571" s="33">
        <v>10</v>
      </c>
      <c r="R571" s="50" t="e">
        <f>VLOOKUP(Table6[[#This Row],[HS Concatenate]],'Customs raw'!$A$11:$N$305,12,FALSE)</f>
        <v>#VALUE!</v>
      </c>
      <c r="S571" s="226">
        <f>'Customs raw'!L571</f>
        <v>0</v>
      </c>
      <c r="T571" s="214"/>
      <c r="U571" s="217">
        <f>'Customs raw'!M571</f>
        <v>0</v>
      </c>
      <c r="V571" s="214"/>
      <c r="W571" s="226" t="e">
        <f>Table6[[#This Row],[Quantity (kg)2]]/1000</f>
        <v>#VALUE!</v>
      </c>
    </row>
    <row r="572" spans="1:23" ht="14.25" x14ac:dyDescent="0.2">
      <c r="A572" s="212">
        <f>'Customs raw'!B572</f>
        <v>0</v>
      </c>
      <c r="B572" s="213">
        <f t="shared" si="10"/>
        <v>0</v>
      </c>
      <c r="C572" s="214" t="e">
        <f>VLOOKUP(B572,'HS Heading Index'!$A$7:$B$29,2,FALSE)</f>
        <v>#N/A</v>
      </c>
      <c r="D572" s="214" t="s">
        <v>241</v>
      </c>
      <c r="E572" s="212">
        <f>'Customs raw'!C572</f>
        <v>0</v>
      </c>
      <c r="F572" s="215">
        <f>'Customs raw'!E572</f>
        <v>0</v>
      </c>
      <c r="G572" s="76" t="s">
        <v>19</v>
      </c>
      <c r="H572" s="33" t="s">
        <v>190</v>
      </c>
      <c r="I572" s="76" t="e">
        <f>CONCATENATE(Table6[[#This Row],[HS6_COD]],Table6[[#This Row],[HS8]],Table6[[#This Row],[HS10]])</f>
        <v>#VALUE!</v>
      </c>
      <c r="J572" s="17" t="s">
        <v>553</v>
      </c>
      <c r="K572" s="17"/>
      <c r="L572" s="30">
        <f>'Customs raw'!F572</f>
        <v>0</v>
      </c>
      <c r="M572" s="33">
        <v>10</v>
      </c>
      <c r="N572" s="33">
        <v>12.5</v>
      </c>
      <c r="O572" s="33"/>
      <c r="P572" s="33"/>
      <c r="Q572" s="33">
        <v>10</v>
      </c>
      <c r="R572" s="50" t="e">
        <f>VLOOKUP(Table6[[#This Row],[HS Concatenate]],'Customs raw'!$A$11:$N$305,12,FALSE)</f>
        <v>#VALUE!</v>
      </c>
      <c r="S572" s="226">
        <f>'Customs raw'!L572</f>
        <v>0</v>
      </c>
      <c r="T572" s="214"/>
      <c r="U572" s="217">
        <f>'Customs raw'!M572</f>
        <v>0</v>
      </c>
      <c r="V572" s="214"/>
      <c r="W572" s="226" t="e">
        <f>Table6[[#This Row],[Quantity (kg)2]]/1000</f>
        <v>#VALUE!</v>
      </c>
    </row>
    <row r="573" spans="1:23" ht="14.25" x14ac:dyDescent="0.2">
      <c r="A573" s="212">
        <f>'Customs raw'!B573</f>
        <v>0</v>
      </c>
      <c r="B573" s="213">
        <f t="shared" si="10"/>
        <v>0</v>
      </c>
      <c r="C573" s="214" t="e">
        <f>VLOOKUP(B573,'HS Heading Index'!$A$7:$B$29,2,FALSE)</f>
        <v>#N/A</v>
      </c>
      <c r="D573" s="214" t="s">
        <v>241</v>
      </c>
      <c r="E573" s="212">
        <f>'Customs raw'!C573</f>
        <v>0</v>
      </c>
      <c r="F573" s="215">
        <f>'Customs raw'!E573</f>
        <v>0</v>
      </c>
      <c r="G573" s="76" t="s">
        <v>19</v>
      </c>
      <c r="H573" s="33" t="s">
        <v>190</v>
      </c>
      <c r="I573" s="76" t="e">
        <f>CONCATENATE(Table6[[#This Row],[HS6_COD]],Table6[[#This Row],[HS8]],Table6[[#This Row],[HS10]])</f>
        <v>#VALUE!</v>
      </c>
      <c r="J573" s="17" t="s">
        <v>553</v>
      </c>
      <c r="K573" s="17"/>
      <c r="L573" s="30">
        <f>'Customs raw'!F573</f>
        <v>0</v>
      </c>
      <c r="M573" s="33">
        <v>10</v>
      </c>
      <c r="N573" s="33">
        <v>12.5</v>
      </c>
      <c r="O573" s="33"/>
      <c r="P573" s="33"/>
      <c r="Q573" s="33">
        <v>10</v>
      </c>
      <c r="R573" s="50" t="e">
        <f>VLOOKUP(Table6[[#This Row],[HS Concatenate]],'Customs raw'!$A$11:$N$305,12,FALSE)</f>
        <v>#VALUE!</v>
      </c>
      <c r="S573" s="226">
        <f>'Customs raw'!L573</f>
        <v>0</v>
      </c>
      <c r="T573" s="214"/>
      <c r="U573" s="217">
        <f>'Customs raw'!M573</f>
        <v>0</v>
      </c>
      <c r="V573" s="214"/>
      <c r="W573" s="226" t="e">
        <f>Table6[[#This Row],[Quantity (kg)2]]/1000</f>
        <v>#VALUE!</v>
      </c>
    </row>
    <row r="574" spans="1:23" ht="14.25" x14ac:dyDescent="0.2">
      <c r="A574" s="212">
        <f>'Customs raw'!B574</f>
        <v>0</v>
      </c>
      <c r="B574" s="213">
        <f t="shared" si="10"/>
        <v>0</v>
      </c>
      <c r="C574" s="214" t="e">
        <f>VLOOKUP(B574,'HS Heading Index'!$A$7:$B$29,2,FALSE)</f>
        <v>#N/A</v>
      </c>
      <c r="D574" s="214" t="s">
        <v>241</v>
      </c>
      <c r="E574" s="212">
        <f>'Customs raw'!C574</f>
        <v>0</v>
      </c>
      <c r="F574" s="215">
        <f>'Customs raw'!E574</f>
        <v>0</v>
      </c>
      <c r="G574" s="76" t="s">
        <v>19</v>
      </c>
      <c r="H574" s="33" t="s">
        <v>190</v>
      </c>
      <c r="I574" s="76" t="e">
        <f>CONCATENATE(Table6[[#This Row],[HS6_COD]],Table6[[#This Row],[HS8]],Table6[[#This Row],[HS10]])</f>
        <v>#VALUE!</v>
      </c>
      <c r="J574" s="17" t="s">
        <v>553</v>
      </c>
      <c r="K574" s="17"/>
      <c r="L574" s="30">
        <f>'Customs raw'!F574</f>
        <v>0</v>
      </c>
      <c r="M574" s="33">
        <v>10</v>
      </c>
      <c r="N574" s="33">
        <v>12.5</v>
      </c>
      <c r="O574" s="33"/>
      <c r="P574" s="33"/>
      <c r="Q574" s="33">
        <v>10</v>
      </c>
      <c r="R574" s="50" t="e">
        <f>VLOOKUP(Table6[[#This Row],[HS Concatenate]],'Customs raw'!$A$11:$N$305,12,FALSE)</f>
        <v>#VALUE!</v>
      </c>
      <c r="S574" s="226">
        <f>'Customs raw'!L574</f>
        <v>0</v>
      </c>
      <c r="T574" s="214"/>
      <c r="U574" s="217">
        <f>'Customs raw'!M574</f>
        <v>0</v>
      </c>
      <c r="V574" s="214"/>
      <c r="W574" s="226" t="e">
        <f>Table6[[#This Row],[Quantity (kg)2]]/1000</f>
        <v>#VALUE!</v>
      </c>
    </row>
    <row r="575" spans="1:23" ht="14.25" x14ac:dyDescent="0.2">
      <c r="A575" s="212">
        <f>'Customs raw'!B575</f>
        <v>0</v>
      </c>
      <c r="B575" s="213">
        <f t="shared" si="10"/>
        <v>0</v>
      </c>
      <c r="C575" s="214" t="e">
        <f>VLOOKUP(B575,'HS Heading Index'!$A$7:$B$29,2,FALSE)</f>
        <v>#N/A</v>
      </c>
      <c r="D575" s="214" t="s">
        <v>241</v>
      </c>
      <c r="E575" s="212">
        <f>'Customs raw'!C575</f>
        <v>0</v>
      </c>
      <c r="F575" s="215">
        <f>'Customs raw'!E575</f>
        <v>0</v>
      </c>
      <c r="G575" s="76" t="s">
        <v>19</v>
      </c>
      <c r="H575" s="33" t="s">
        <v>190</v>
      </c>
      <c r="I575" s="76" t="e">
        <f>CONCATENATE(Table6[[#This Row],[HS6_COD]],Table6[[#This Row],[HS8]],Table6[[#This Row],[HS10]])</f>
        <v>#VALUE!</v>
      </c>
      <c r="J575" s="17" t="s">
        <v>553</v>
      </c>
      <c r="K575" s="17"/>
      <c r="L575" s="30">
        <f>'Customs raw'!F575</f>
        <v>0</v>
      </c>
      <c r="M575" s="33">
        <v>10</v>
      </c>
      <c r="N575" s="33">
        <v>12.5</v>
      </c>
      <c r="O575" s="33"/>
      <c r="P575" s="33"/>
      <c r="Q575" s="33">
        <v>10</v>
      </c>
      <c r="R575" s="50" t="e">
        <f>VLOOKUP(Table6[[#This Row],[HS Concatenate]],'Customs raw'!$A$11:$N$305,12,FALSE)</f>
        <v>#VALUE!</v>
      </c>
      <c r="S575" s="226">
        <f>'Customs raw'!L575</f>
        <v>0</v>
      </c>
      <c r="T575" s="214"/>
      <c r="U575" s="217">
        <f>'Customs raw'!M575</f>
        <v>0</v>
      </c>
      <c r="V575" s="214"/>
      <c r="W575" s="226" t="e">
        <f>Table6[[#This Row],[Quantity (kg)2]]/1000</f>
        <v>#VALUE!</v>
      </c>
    </row>
    <row r="576" spans="1:23" ht="14.25" x14ac:dyDescent="0.2">
      <c r="A576" s="212">
        <f>'Customs raw'!B576</f>
        <v>0</v>
      </c>
      <c r="B576" s="213">
        <f t="shared" si="10"/>
        <v>0</v>
      </c>
      <c r="C576" s="214" t="e">
        <f>VLOOKUP(B576,'HS Heading Index'!$A$7:$B$29,2,FALSE)</f>
        <v>#N/A</v>
      </c>
      <c r="D576" s="214" t="s">
        <v>241</v>
      </c>
      <c r="E576" s="212">
        <f>'Customs raw'!C576</f>
        <v>0</v>
      </c>
      <c r="F576" s="215">
        <f>'Customs raw'!E576</f>
        <v>0</v>
      </c>
      <c r="G576" s="76" t="s">
        <v>19</v>
      </c>
      <c r="H576" s="33" t="s">
        <v>190</v>
      </c>
      <c r="I576" s="76" t="e">
        <f>CONCATENATE(Table6[[#This Row],[HS6_COD]],Table6[[#This Row],[HS8]],Table6[[#This Row],[HS10]])</f>
        <v>#VALUE!</v>
      </c>
      <c r="J576" s="17" t="s">
        <v>553</v>
      </c>
      <c r="K576" s="17"/>
      <c r="L576" s="30">
        <f>'Customs raw'!F576</f>
        <v>0</v>
      </c>
      <c r="M576" s="33">
        <v>10</v>
      </c>
      <c r="N576" s="33">
        <v>12.5</v>
      </c>
      <c r="O576" s="33"/>
      <c r="P576" s="33"/>
      <c r="Q576" s="33">
        <v>10</v>
      </c>
      <c r="R576" s="50" t="e">
        <f>VLOOKUP(Table6[[#This Row],[HS Concatenate]],'Customs raw'!$A$11:$N$305,12,FALSE)</f>
        <v>#VALUE!</v>
      </c>
      <c r="S576" s="226">
        <f>'Customs raw'!L576</f>
        <v>0</v>
      </c>
      <c r="T576" s="214"/>
      <c r="U576" s="217">
        <f>'Customs raw'!M576</f>
        <v>0</v>
      </c>
      <c r="V576" s="214"/>
      <c r="W576" s="226" t="e">
        <f>Table6[[#This Row],[Quantity (kg)2]]/1000</f>
        <v>#VALUE!</v>
      </c>
    </row>
    <row r="577" spans="1:23" ht="14.25" x14ac:dyDescent="0.2">
      <c r="A577" s="212">
        <f>'Customs raw'!B577</f>
        <v>0</v>
      </c>
      <c r="B577" s="213">
        <f t="shared" si="10"/>
        <v>0</v>
      </c>
      <c r="C577" s="214" t="e">
        <f>VLOOKUP(B577,'HS Heading Index'!$A$7:$B$29,2,FALSE)</f>
        <v>#N/A</v>
      </c>
      <c r="D577" s="214" t="s">
        <v>241</v>
      </c>
      <c r="E577" s="212">
        <f>'Customs raw'!C577</f>
        <v>0</v>
      </c>
      <c r="F577" s="215">
        <f>'Customs raw'!E577</f>
        <v>0</v>
      </c>
      <c r="G577" s="76" t="s">
        <v>19</v>
      </c>
      <c r="H577" s="33" t="s">
        <v>190</v>
      </c>
      <c r="I577" s="76" t="e">
        <f>CONCATENATE(Table6[[#This Row],[HS6_COD]],Table6[[#This Row],[HS8]],Table6[[#This Row],[HS10]])</f>
        <v>#VALUE!</v>
      </c>
      <c r="J577" s="17" t="s">
        <v>553</v>
      </c>
      <c r="K577" s="17"/>
      <c r="L577" s="30">
        <f>'Customs raw'!F577</f>
        <v>0</v>
      </c>
      <c r="M577" s="33">
        <v>10</v>
      </c>
      <c r="N577" s="33">
        <v>12.5</v>
      </c>
      <c r="O577" s="33"/>
      <c r="P577" s="33"/>
      <c r="Q577" s="33">
        <v>10</v>
      </c>
      <c r="R577" s="50" t="e">
        <f>VLOOKUP(Table6[[#This Row],[HS Concatenate]],'Customs raw'!$A$11:$N$305,12,FALSE)</f>
        <v>#VALUE!</v>
      </c>
      <c r="S577" s="226">
        <f>'Customs raw'!L577</f>
        <v>0</v>
      </c>
      <c r="T577" s="214"/>
      <c r="U577" s="217">
        <f>'Customs raw'!M577</f>
        <v>0</v>
      </c>
      <c r="V577" s="214"/>
      <c r="W577" s="226" t="e">
        <f>Table6[[#This Row],[Quantity (kg)2]]/1000</f>
        <v>#VALUE!</v>
      </c>
    </row>
    <row r="578" spans="1:23" ht="14.25" x14ac:dyDescent="0.2">
      <c r="A578" s="212">
        <f>'Customs raw'!B578</f>
        <v>0</v>
      </c>
      <c r="B578" s="213">
        <f t="shared" si="10"/>
        <v>0</v>
      </c>
      <c r="C578" s="214" t="e">
        <f>VLOOKUP(B578,'HS Heading Index'!$A$7:$B$29,2,FALSE)</f>
        <v>#N/A</v>
      </c>
      <c r="D578" s="214" t="s">
        <v>241</v>
      </c>
      <c r="E578" s="212">
        <f>'Customs raw'!C578</f>
        <v>0</v>
      </c>
      <c r="F578" s="215">
        <f>'Customs raw'!E578</f>
        <v>0</v>
      </c>
      <c r="G578" s="76" t="s">
        <v>19</v>
      </c>
      <c r="H578" s="33" t="s">
        <v>190</v>
      </c>
      <c r="I578" s="76" t="e">
        <f>CONCATENATE(Table6[[#This Row],[HS6_COD]],Table6[[#This Row],[HS8]],Table6[[#This Row],[HS10]])</f>
        <v>#VALUE!</v>
      </c>
      <c r="J578" s="17" t="s">
        <v>553</v>
      </c>
      <c r="K578" s="17"/>
      <c r="L578" s="30">
        <f>'Customs raw'!F578</f>
        <v>0</v>
      </c>
      <c r="M578" s="33">
        <v>10</v>
      </c>
      <c r="N578" s="33">
        <v>12.5</v>
      </c>
      <c r="O578" s="33"/>
      <c r="P578" s="33"/>
      <c r="Q578" s="33">
        <v>10</v>
      </c>
      <c r="R578" s="50" t="e">
        <f>VLOOKUP(Table6[[#This Row],[HS Concatenate]],'Customs raw'!$A$11:$N$305,12,FALSE)</f>
        <v>#VALUE!</v>
      </c>
      <c r="S578" s="226">
        <f>'Customs raw'!L578</f>
        <v>0</v>
      </c>
      <c r="T578" s="214"/>
      <c r="U578" s="217">
        <f>'Customs raw'!M578</f>
        <v>0</v>
      </c>
      <c r="V578" s="214"/>
      <c r="W578" s="226" t="e">
        <f>Table6[[#This Row],[Quantity (kg)2]]/1000</f>
        <v>#VALUE!</v>
      </c>
    </row>
    <row r="579" spans="1:23" ht="14.25" x14ac:dyDescent="0.2">
      <c r="A579" s="212">
        <f>'Customs raw'!B579</f>
        <v>0</v>
      </c>
      <c r="B579" s="213">
        <f t="shared" si="10"/>
        <v>0</v>
      </c>
      <c r="C579" s="214" t="e">
        <f>VLOOKUP(B579,'HS Heading Index'!$A$7:$B$29,2,FALSE)</f>
        <v>#N/A</v>
      </c>
      <c r="D579" s="214" t="s">
        <v>241</v>
      </c>
      <c r="E579" s="212">
        <f>'Customs raw'!C579</f>
        <v>0</v>
      </c>
      <c r="F579" s="215">
        <f>'Customs raw'!E579</f>
        <v>0</v>
      </c>
      <c r="G579" s="76" t="s">
        <v>19</v>
      </c>
      <c r="H579" s="33" t="s">
        <v>190</v>
      </c>
      <c r="I579" s="76" t="e">
        <f>CONCATENATE(Table6[[#This Row],[HS6_COD]],Table6[[#This Row],[HS8]],Table6[[#This Row],[HS10]])</f>
        <v>#VALUE!</v>
      </c>
      <c r="J579" s="17" t="s">
        <v>553</v>
      </c>
      <c r="K579" s="17"/>
      <c r="L579" s="30">
        <f>'Customs raw'!F579</f>
        <v>0</v>
      </c>
      <c r="M579" s="33">
        <v>10</v>
      </c>
      <c r="N579" s="33">
        <v>12.5</v>
      </c>
      <c r="O579" s="33"/>
      <c r="P579" s="33"/>
      <c r="Q579" s="33">
        <v>10</v>
      </c>
      <c r="R579" s="50" t="e">
        <f>VLOOKUP(Table6[[#This Row],[HS Concatenate]],'Customs raw'!$A$11:$N$305,12,FALSE)</f>
        <v>#VALUE!</v>
      </c>
      <c r="S579" s="226">
        <f>'Customs raw'!L579</f>
        <v>0</v>
      </c>
      <c r="T579" s="214"/>
      <c r="U579" s="217">
        <f>'Customs raw'!M579</f>
        <v>0</v>
      </c>
      <c r="V579" s="214"/>
      <c r="W579" s="226" t="e">
        <f>Table6[[#This Row],[Quantity (kg)2]]/1000</f>
        <v>#VALUE!</v>
      </c>
    </row>
    <row r="580" spans="1:23" ht="14.25" x14ac:dyDescent="0.2">
      <c r="A580" s="212">
        <f>'Customs raw'!B580</f>
        <v>0</v>
      </c>
      <c r="B580" s="213">
        <f t="shared" ref="B580:B643" si="11">ROUNDDOWN(A580/10000,2)</f>
        <v>0</v>
      </c>
      <c r="C580" s="214" t="e">
        <f>VLOOKUP(B580,'HS Heading Index'!$A$7:$B$29,2,FALSE)</f>
        <v>#N/A</v>
      </c>
      <c r="D580" s="214" t="s">
        <v>241</v>
      </c>
      <c r="E580" s="212">
        <f>'Customs raw'!C580</f>
        <v>0</v>
      </c>
      <c r="F580" s="215">
        <f>'Customs raw'!E580</f>
        <v>0</v>
      </c>
      <c r="G580" s="76" t="s">
        <v>19</v>
      </c>
      <c r="H580" s="33" t="s">
        <v>190</v>
      </c>
      <c r="I580" s="76" t="e">
        <f>CONCATENATE(Table6[[#This Row],[HS6_COD]],Table6[[#This Row],[HS8]],Table6[[#This Row],[HS10]])</f>
        <v>#VALUE!</v>
      </c>
      <c r="J580" s="17" t="s">
        <v>553</v>
      </c>
      <c r="K580" s="17"/>
      <c r="L580" s="30">
        <f>'Customs raw'!F580</f>
        <v>0</v>
      </c>
      <c r="M580" s="33">
        <v>10</v>
      </c>
      <c r="N580" s="33">
        <v>12.5</v>
      </c>
      <c r="O580" s="33"/>
      <c r="P580" s="33"/>
      <c r="Q580" s="33">
        <v>10</v>
      </c>
      <c r="R580" s="50" t="e">
        <f>VLOOKUP(Table6[[#This Row],[HS Concatenate]],'Customs raw'!$A$11:$N$305,12,FALSE)</f>
        <v>#VALUE!</v>
      </c>
      <c r="S580" s="226">
        <f>'Customs raw'!L580</f>
        <v>0</v>
      </c>
      <c r="T580" s="214"/>
      <c r="U580" s="217">
        <f>'Customs raw'!M580</f>
        <v>0</v>
      </c>
      <c r="V580" s="214"/>
      <c r="W580" s="226" t="e">
        <f>Table6[[#This Row],[Quantity (kg)2]]/1000</f>
        <v>#VALUE!</v>
      </c>
    </row>
    <row r="581" spans="1:23" ht="14.25" x14ac:dyDescent="0.2">
      <c r="A581" s="212">
        <f>'Customs raw'!B581</f>
        <v>0</v>
      </c>
      <c r="B581" s="213">
        <f t="shared" si="11"/>
        <v>0</v>
      </c>
      <c r="C581" s="214" t="e">
        <f>VLOOKUP(B581,'HS Heading Index'!$A$7:$B$29,2,FALSE)</f>
        <v>#N/A</v>
      </c>
      <c r="D581" s="214" t="s">
        <v>241</v>
      </c>
      <c r="E581" s="212">
        <f>'Customs raw'!C581</f>
        <v>0</v>
      </c>
      <c r="F581" s="215">
        <f>'Customs raw'!E581</f>
        <v>0</v>
      </c>
      <c r="G581" s="76" t="s">
        <v>19</v>
      </c>
      <c r="H581" s="33" t="s">
        <v>190</v>
      </c>
      <c r="I581" s="76" t="e">
        <f>CONCATENATE(Table6[[#This Row],[HS6_COD]],Table6[[#This Row],[HS8]],Table6[[#This Row],[HS10]])</f>
        <v>#VALUE!</v>
      </c>
      <c r="J581" s="17" t="s">
        <v>553</v>
      </c>
      <c r="K581" s="17"/>
      <c r="L581" s="30">
        <f>'Customs raw'!F581</f>
        <v>0</v>
      </c>
      <c r="M581" s="33">
        <v>10</v>
      </c>
      <c r="N581" s="33">
        <v>12.5</v>
      </c>
      <c r="O581" s="33"/>
      <c r="P581" s="33"/>
      <c r="Q581" s="33">
        <v>10</v>
      </c>
      <c r="R581" s="50" t="e">
        <f>VLOOKUP(Table6[[#This Row],[HS Concatenate]],'Customs raw'!$A$11:$N$305,12,FALSE)</f>
        <v>#VALUE!</v>
      </c>
      <c r="S581" s="226">
        <f>'Customs raw'!L581</f>
        <v>0</v>
      </c>
      <c r="T581" s="214"/>
      <c r="U581" s="217">
        <f>'Customs raw'!M581</f>
        <v>0</v>
      </c>
      <c r="V581" s="214"/>
      <c r="W581" s="226" t="e">
        <f>Table6[[#This Row],[Quantity (kg)2]]/1000</f>
        <v>#VALUE!</v>
      </c>
    </row>
    <row r="582" spans="1:23" ht="14.25" x14ac:dyDescent="0.2">
      <c r="A582" s="212">
        <f>'Customs raw'!B582</f>
        <v>0</v>
      </c>
      <c r="B582" s="213">
        <f t="shared" si="11"/>
        <v>0</v>
      </c>
      <c r="C582" s="214" t="e">
        <f>VLOOKUP(B582,'HS Heading Index'!$A$7:$B$29,2,FALSE)</f>
        <v>#N/A</v>
      </c>
      <c r="D582" s="214" t="s">
        <v>241</v>
      </c>
      <c r="E582" s="212">
        <f>'Customs raw'!C582</f>
        <v>0</v>
      </c>
      <c r="F582" s="215">
        <f>'Customs raw'!E582</f>
        <v>0</v>
      </c>
      <c r="G582" s="76" t="s">
        <v>19</v>
      </c>
      <c r="H582" s="33" t="s">
        <v>190</v>
      </c>
      <c r="I582" s="76" t="e">
        <f>CONCATENATE(Table6[[#This Row],[HS6_COD]],Table6[[#This Row],[HS8]],Table6[[#This Row],[HS10]])</f>
        <v>#VALUE!</v>
      </c>
      <c r="J582" s="17" t="s">
        <v>553</v>
      </c>
      <c r="K582" s="17"/>
      <c r="L582" s="30">
        <f>'Customs raw'!F582</f>
        <v>0</v>
      </c>
      <c r="M582" s="33">
        <v>10</v>
      </c>
      <c r="N582" s="33">
        <v>12.5</v>
      </c>
      <c r="O582" s="33"/>
      <c r="P582" s="33"/>
      <c r="Q582" s="33">
        <v>10</v>
      </c>
      <c r="R582" s="50" t="e">
        <f>VLOOKUP(Table6[[#This Row],[HS Concatenate]],'Customs raw'!$A$11:$N$305,12,FALSE)</f>
        <v>#VALUE!</v>
      </c>
      <c r="S582" s="226">
        <f>'Customs raw'!L582</f>
        <v>0</v>
      </c>
      <c r="T582" s="214"/>
      <c r="U582" s="217">
        <f>'Customs raw'!M582</f>
        <v>0</v>
      </c>
      <c r="V582" s="214"/>
      <c r="W582" s="226" t="e">
        <f>Table6[[#This Row],[Quantity (kg)2]]/1000</f>
        <v>#VALUE!</v>
      </c>
    </row>
    <row r="583" spans="1:23" ht="14.25" x14ac:dyDescent="0.2">
      <c r="A583" s="212">
        <f>'Customs raw'!B583</f>
        <v>0</v>
      </c>
      <c r="B583" s="213">
        <f t="shared" si="11"/>
        <v>0</v>
      </c>
      <c r="C583" s="214" t="e">
        <f>VLOOKUP(B583,'HS Heading Index'!$A$7:$B$29,2,FALSE)</f>
        <v>#N/A</v>
      </c>
      <c r="D583" s="214" t="s">
        <v>241</v>
      </c>
      <c r="E583" s="212">
        <f>'Customs raw'!C583</f>
        <v>0</v>
      </c>
      <c r="F583" s="215">
        <f>'Customs raw'!E583</f>
        <v>0</v>
      </c>
      <c r="G583" s="76" t="s">
        <v>19</v>
      </c>
      <c r="H583" s="33" t="s">
        <v>190</v>
      </c>
      <c r="I583" s="76" t="e">
        <f>CONCATENATE(Table6[[#This Row],[HS6_COD]],Table6[[#This Row],[HS8]],Table6[[#This Row],[HS10]])</f>
        <v>#VALUE!</v>
      </c>
      <c r="J583" s="17" t="s">
        <v>553</v>
      </c>
      <c r="K583" s="17"/>
      <c r="L583" s="30">
        <f>'Customs raw'!F583</f>
        <v>0</v>
      </c>
      <c r="M583" s="33">
        <v>10</v>
      </c>
      <c r="N583" s="33">
        <v>12.5</v>
      </c>
      <c r="O583" s="33"/>
      <c r="P583" s="33"/>
      <c r="Q583" s="33">
        <v>10</v>
      </c>
      <c r="R583" s="50" t="e">
        <f>VLOOKUP(Table6[[#This Row],[HS Concatenate]],'Customs raw'!$A$11:$N$305,12,FALSE)</f>
        <v>#VALUE!</v>
      </c>
      <c r="S583" s="226">
        <f>'Customs raw'!L583</f>
        <v>0</v>
      </c>
      <c r="T583" s="214"/>
      <c r="U583" s="217">
        <f>'Customs raw'!M583</f>
        <v>0</v>
      </c>
      <c r="V583" s="214"/>
      <c r="W583" s="226" t="e">
        <f>Table6[[#This Row],[Quantity (kg)2]]/1000</f>
        <v>#VALUE!</v>
      </c>
    </row>
    <row r="584" spans="1:23" ht="14.25" x14ac:dyDescent="0.2">
      <c r="A584" s="212">
        <f>'Customs raw'!B584</f>
        <v>0</v>
      </c>
      <c r="B584" s="213">
        <f t="shared" si="11"/>
        <v>0</v>
      </c>
      <c r="C584" s="214" t="e">
        <f>VLOOKUP(B584,'HS Heading Index'!$A$7:$B$29,2,FALSE)</f>
        <v>#N/A</v>
      </c>
      <c r="D584" s="214" t="s">
        <v>241</v>
      </c>
      <c r="E584" s="212">
        <f>'Customs raw'!C584</f>
        <v>0</v>
      </c>
      <c r="F584" s="215">
        <f>'Customs raw'!E584</f>
        <v>0</v>
      </c>
      <c r="G584" s="76" t="s">
        <v>19</v>
      </c>
      <c r="H584" s="33" t="s">
        <v>190</v>
      </c>
      <c r="I584" s="76" t="e">
        <f>CONCATENATE(Table6[[#This Row],[HS6_COD]],Table6[[#This Row],[HS8]],Table6[[#This Row],[HS10]])</f>
        <v>#VALUE!</v>
      </c>
      <c r="J584" s="17" t="s">
        <v>553</v>
      </c>
      <c r="K584" s="17"/>
      <c r="L584" s="30">
        <f>'Customs raw'!F584</f>
        <v>0</v>
      </c>
      <c r="M584" s="33">
        <v>10</v>
      </c>
      <c r="N584" s="33">
        <v>12.5</v>
      </c>
      <c r="O584" s="33"/>
      <c r="P584" s="33"/>
      <c r="Q584" s="33">
        <v>10</v>
      </c>
      <c r="R584" s="50" t="e">
        <f>VLOOKUP(Table6[[#This Row],[HS Concatenate]],'Customs raw'!$A$11:$N$305,12,FALSE)</f>
        <v>#VALUE!</v>
      </c>
      <c r="S584" s="226">
        <f>'Customs raw'!L584</f>
        <v>0</v>
      </c>
      <c r="T584" s="214"/>
      <c r="U584" s="217">
        <f>'Customs raw'!M584</f>
        <v>0</v>
      </c>
      <c r="V584" s="214"/>
      <c r="W584" s="226" t="e">
        <f>Table6[[#This Row],[Quantity (kg)2]]/1000</f>
        <v>#VALUE!</v>
      </c>
    </row>
    <row r="585" spans="1:23" ht="14.25" x14ac:dyDescent="0.2">
      <c r="A585" s="212">
        <f>'Customs raw'!B585</f>
        <v>0</v>
      </c>
      <c r="B585" s="213">
        <f t="shared" si="11"/>
        <v>0</v>
      </c>
      <c r="C585" s="214" t="e">
        <f>VLOOKUP(B585,'HS Heading Index'!$A$7:$B$29,2,FALSE)</f>
        <v>#N/A</v>
      </c>
      <c r="D585" s="214" t="s">
        <v>241</v>
      </c>
      <c r="E585" s="212">
        <f>'Customs raw'!C585</f>
        <v>0</v>
      </c>
      <c r="F585" s="215">
        <f>'Customs raw'!E585</f>
        <v>0</v>
      </c>
      <c r="G585" s="76" t="s">
        <v>19</v>
      </c>
      <c r="H585" s="33" t="s">
        <v>190</v>
      </c>
      <c r="I585" s="76" t="e">
        <f>CONCATENATE(Table6[[#This Row],[HS6_COD]],Table6[[#This Row],[HS8]],Table6[[#This Row],[HS10]])</f>
        <v>#VALUE!</v>
      </c>
      <c r="J585" s="17" t="s">
        <v>553</v>
      </c>
      <c r="K585" s="17"/>
      <c r="L585" s="30">
        <f>'Customs raw'!F585</f>
        <v>0</v>
      </c>
      <c r="M585" s="33">
        <v>10</v>
      </c>
      <c r="N585" s="33">
        <v>12.5</v>
      </c>
      <c r="O585" s="33"/>
      <c r="P585" s="33"/>
      <c r="Q585" s="33">
        <v>10</v>
      </c>
      <c r="R585" s="50" t="e">
        <f>VLOOKUP(Table6[[#This Row],[HS Concatenate]],'Customs raw'!$A$11:$N$305,12,FALSE)</f>
        <v>#VALUE!</v>
      </c>
      <c r="S585" s="226">
        <f>'Customs raw'!L585</f>
        <v>0</v>
      </c>
      <c r="T585" s="214"/>
      <c r="U585" s="217">
        <f>'Customs raw'!M585</f>
        <v>0</v>
      </c>
      <c r="V585" s="214"/>
      <c r="W585" s="226" t="e">
        <f>Table6[[#This Row],[Quantity (kg)2]]/1000</f>
        <v>#VALUE!</v>
      </c>
    </row>
    <row r="586" spans="1:23" ht="14.25" x14ac:dyDescent="0.2">
      <c r="A586" s="212">
        <f>'Customs raw'!B586</f>
        <v>0</v>
      </c>
      <c r="B586" s="213">
        <f t="shared" si="11"/>
        <v>0</v>
      </c>
      <c r="C586" s="214" t="e">
        <f>VLOOKUP(B586,'HS Heading Index'!$A$7:$B$29,2,FALSE)</f>
        <v>#N/A</v>
      </c>
      <c r="D586" s="214" t="s">
        <v>241</v>
      </c>
      <c r="E586" s="212">
        <f>'Customs raw'!C586</f>
        <v>0</v>
      </c>
      <c r="F586" s="215">
        <f>'Customs raw'!E586</f>
        <v>0</v>
      </c>
      <c r="G586" s="76" t="s">
        <v>19</v>
      </c>
      <c r="H586" s="33" t="s">
        <v>190</v>
      </c>
      <c r="I586" s="76" t="e">
        <f>CONCATENATE(Table6[[#This Row],[HS6_COD]],Table6[[#This Row],[HS8]],Table6[[#This Row],[HS10]])</f>
        <v>#VALUE!</v>
      </c>
      <c r="J586" s="17" t="s">
        <v>553</v>
      </c>
      <c r="K586" s="17"/>
      <c r="L586" s="30">
        <f>'Customs raw'!F586</f>
        <v>0</v>
      </c>
      <c r="M586" s="33">
        <v>10</v>
      </c>
      <c r="N586" s="33">
        <v>12.5</v>
      </c>
      <c r="O586" s="33"/>
      <c r="P586" s="33"/>
      <c r="Q586" s="33">
        <v>10</v>
      </c>
      <c r="R586" s="50" t="e">
        <f>VLOOKUP(Table6[[#This Row],[HS Concatenate]],'Customs raw'!$A$11:$N$305,12,FALSE)</f>
        <v>#VALUE!</v>
      </c>
      <c r="S586" s="226">
        <f>'Customs raw'!L586</f>
        <v>0</v>
      </c>
      <c r="T586" s="214"/>
      <c r="U586" s="217">
        <f>'Customs raw'!M586</f>
        <v>0</v>
      </c>
      <c r="V586" s="214"/>
      <c r="W586" s="226" t="e">
        <f>Table6[[#This Row],[Quantity (kg)2]]/1000</f>
        <v>#VALUE!</v>
      </c>
    </row>
    <row r="587" spans="1:23" ht="14.25" x14ac:dyDescent="0.2">
      <c r="A587" s="212">
        <f>'Customs raw'!B587</f>
        <v>0</v>
      </c>
      <c r="B587" s="213">
        <f t="shared" si="11"/>
        <v>0</v>
      </c>
      <c r="C587" s="214" t="e">
        <f>VLOOKUP(B587,'HS Heading Index'!$A$7:$B$29,2,FALSE)</f>
        <v>#N/A</v>
      </c>
      <c r="D587" s="214" t="s">
        <v>241</v>
      </c>
      <c r="E587" s="212">
        <f>'Customs raw'!C587</f>
        <v>0</v>
      </c>
      <c r="F587" s="215">
        <f>'Customs raw'!E587</f>
        <v>0</v>
      </c>
      <c r="G587" s="76" t="s">
        <v>19</v>
      </c>
      <c r="H587" s="33" t="s">
        <v>190</v>
      </c>
      <c r="I587" s="76" t="e">
        <f>CONCATENATE(Table6[[#This Row],[HS6_COD]],Table6[[#This Row],[HS8]],Table6[[#This Row],[HS10]])</f>
        <v>#VALUE!</v>
      </c>
      <c r="J587" s="17" t="s">
        <v>553</v>
      </c>
      <c r="K587" s="17"/>
      <c r="L587" s="30">
        <f>'Customs raw'!F587</f>
        <v>0</v>
      </c>
      <c r="M587" s="33">
        <v>10</v>
      </c>
      <c r="N587" s="33">
        <v>12.5</v>
      </c>
      <c r="O587" s="33"/>
      <c r="P587" s="33"/>
      <c r="Q587" s="33">
        <v>10</v>
      </c>
      <c r="R587" s="50" t="e">
        <f>VLOOKUP(Table6[[#This Row],[HS Concatenate]],'Customs raw'!$A$11:$N$305,12,FALSE)</f>
        <v>#VALUE!</v>
      </c>
      <c r="S587" s="226">
        <f>'Customs raw'!L587</f>
        <v>0</v>
      </c>
      <c r="T587" s="214"/>
      <c r="U587" s="217">
        <f>'Customs raw'!M587</f>
        <v>0</v>
      </c>
      <c r="V587" s="214"/>
      <c r="W587" s="226" t="e">
        <f>Table6[[#This Row],[Quantity (kg)2]]/1000</f>
        <v>#VALUE!</v>
      </c>
    </row>
    <row r="588" spans="1:23" ht="14.25" x14ac:dyDescent="0.2">
      <c r="A588" s="212">
        <f>'Customs raw'!B588</f>
        <v>0</v>
      </c>
      <c r="B588" s="213">
        <f t="shared" si="11"/>
        <v>0</v>
      </c>
      <c r="C588" s="214" t="e">
        <f>VLOOKUP(B588,'HS Heading Index'!$A$7:$B$29,2,FALSE)</f>
        <v>#N/A</v>
      </c>
      <c r="D588" s="214" t="s">
        <v>241</v>
      </c>
      <c r="E588" s="212">
        <f>'Customs raw'!C588</f>
        <v>0</v>
      </c>
      <c r="F588" s="215">
        <f>'Customs raw'!E588</f>
        <v>0</v>
      </c>
      <c r="G588" s="76" t="s">
        <v>19</v>
      </c>
      <c r="H588" s="33" t="s">
        <v>190</v>
      </c>
      <c r="I588" s="76" t="e">
        <f>CONCATENATE(Table6[[#This Row],[HS6_COD]],Table6[[#This Row],[HS8]],Table6[[#This Row],[HS10]])</f>
        <v>#VALUE!</v>
      </c>
      <c r="J588" s="17" t="s">
        <v>553</v>
      </c>
      <c r="K588" s="17"/>
      <c r="L588" s="30">
        <f>'Customs raw'!F588</f>
        <v>0</v>
      </c>
      <c r="M588" s="33">
        <v>10</v>
      </c>
      <c r="N588" s="33">
        <v>12.5</v>
      </c>
      <c r="O588" s="33"/>
      <c r="P588" s="33"/>
      <c r="Q588" s="33">
        <v>10</v>
      </c>
      <c r="R588" s="50" t="e">
        <f>VLOOKUP(Table6[[#This Row],[HS Concatenate]],'Customs raw'!$A$11:$N$305,12,FALSE)</f>
        <v>#VALUE!</v>
      </c>
      <c r="S588" s="226">
        <f>'Customs raw'!L588</f>
        <v>0</v>
      </c>
      <c r="T588" s="214"/>
      <c r="U588" s="217">
        <f>'Customs raw'!M588</f>
        <v>0</v>
      </c>
      <c r="V588" s="214"/>
      <c r="W588" s="226" t="e">
        <f>Table6[[#This Row],[Quantity (kg)2]]/1000</f>
        <v>#VALUE!</v>
      </c>
    </row>
    <row r="589" spans="1:23" ht="14.25" x14ac:dyDescent="0.2">
      <c r="A589" s="212">
        <f>'Customs raw'!B589</f>
        <v>0</v>
      </c>
      <c r="B589" s="213">
        <f t="shared" si="11"/>
        <v>0</v>
      </c>
      <c r="C589" s="214" t="e">
        <f>VLOOKUP(B589,'HS Heading Index'!$A$7:$B$29,2,FALSE)</f>
        <v>#N/A</v>
      </c>
      <c r="D589" s="214" t="s">
        <v>241</v>
      </c>
      <c r="E589" s="212">
        <f>'Customs raw'!C589</f>
        <v>0</v>
      </c>
      <c r="F589" s="215">
        <f>'Customs raw'!E589</f>
        <v>0</v>
      </c>
      <c r="G589" s="76" t="s">
        <v>19</v>
      </c>
      <c r="H589" s="33" t="s">
        <v>190</v>
      </c>
      <c r="I589" s="76" t="e">
        <f>CONCATENATE(Table6[[#This Row],[HS6_COD]],Table6[[#This Row],[HS8]],Table6[[#This Row],[HS10]])</f>
        <v>#VALUE!</v>
      </c>
      <c r="J589" s="17" t="s">
        <v>553</v>
      </c>
      <c r="K589" s="17"/>
      <c r="L589" s="30">
        <f>'Customs raw'!F589</f>
        <v>0</v>
      </c>
      <c r="M589" s="33">
        <v>10</v>
      </c>
      <c r="N589" s="33">
        <v>12.5</v>
      </c>
      <c r="O589" s="33"/>
      <c r="P589" s="33"/>
      <c r="Q589" s="33">
        <v>10</v>
      </c>
      <c r="R589" s="50" t="e">
        <f>VLOOKUP(Table6[[#This Row],[HS Concatenate]],'Customs raw'!$A$11:$N$305,12,FALSE)</f>
        <v>#VALUE!</v>
      </c>
      <c r="S589" s="226">
        <f>'Customs raw'!L589</f>
        <v>0</v>
      </c>
      <c r="T589" s="214"/>
      <c r="U589" s="217">
        <f>'Customs raw'!M589</f>
        <v>0</v>
      </c>
      <c r="V589" s="214"/>
      <c r="W589" s="226" t="e">
        <f>Table6[[#This Row],[Quantity (kg)2]]/1000</f>
        <v>#VALUE!</v>
      </c>
    </row>
    <row r="590" spans="1:23" ht="14.25" x14ac:dyDescent="0.2">
      <c r="A590" s="212">
        <f>'Customs raw'!B590</f>
        <v>0</v>
      </c>
      <c r="B590" s="213">
        <f t="shared" si="11"/>
        <v>0</v>
      </c>
      <c r="C590" s="214" t="e">
        <f>VLOOKUP(B590,'HS Heading Index'!$A$7:$B$29,2,FALSE)</f>
        <v>#N/A</v>
      </c>
      <c r="D590" s="214" t="s">
        <v>241</v>
      </c>
      <c r="E590" s="212">
        <f>'Customs raw'!C590</f>
        <v>0</v>
      </c>
      <c r="F590" s="215">
        <f>'Customs raw'!E590</f>
        <v>0</v>
      </c>
      <c r="G590" s="76" t="s">
        <v>19</v>
      </c>
      <c r="H590" s="33" t="s">
        <v>190</v>
      </c>
      <c r="I590" s="76" t="e">
        <f>CONCATENATE(Table6[[#This Row],[HS6_COD]],Table6[[#This Row],[HS8]],Table6[[#This Row],[HS10]])</f>
        <v>#VALUE!</v>
      </c>
      <c r="J590" s="17" t="s">
        <v>553</v>
      </c>
      <c r="K590" s="17"/>
      <c r="L590" s="30">
        <f>'Customs raw'!F590</f>
        <v>0</v>
      </c>
      <c r="M590" s="33">
        <v>10</v>
      </c>
      <c r="N590" s="33">
        <v>12.5</v>
      </c>
      <c r="O590" s="33"/>
      <c r="P590" s="33"/>
      <c r="Q590" s="33">
        <v>10</v>
      </c>
      <c r="R590" s="50" t="e">
        <f>VLOOKUP(Table6[[#This Row],[HS Concatenate]],'Customs raw'!$A$11:$N$305,12,FALSE)</f>
        <v>#VALUE!</v>
      </c>
      <c r="S590" s="226">
        <f>'Customs raw'!L590</f>
        <v>0</v>
      </c>
      <c r="T590" s="214"/>
      <c r="U590" s="217">
        <f>'Customs raw'!M590</f>
        <v>0</v>
      </c>
      <c r="V590" s="214"/>
      <c r="W590" s="226" t="e">
        <f>Table6[[#This Row],[Quantity (kg)2]]/1000</f>
        <v>#VALUE!</v>
      </c>
    </row>
    <row r="591" spans="1:23" ht="14.25" x14ac:dyDescent="0.2">
      <c r="A591" s="212">
        <f>'Customs raw'!B591</f>
        <v>0</v>
      </c>
      <c r="B591" s="213">
        <f t="shared" si="11"/>
        <v>0</v>
      </c>
      <c r="C591" s="214" t="e">
        <f>VLOOKUP(B591,'HS Heading Index'!$A$7:$B$29,2,FALSE)</f>
        <v>#N/A</v>
      </c>
      <c r="D591" s="214" t="s">
        <v>241</v>
      </c>
      <c r="E591" s="212">
        <f>'Customs raw'!C591</f>
        <v>0</v>
      </c>
      <c r="F591" s="215">
        <f>'Customs raw'!E591</f>
        <v>0</v>
      </c>
      <c r="G591" s="76" t="s">
        <v>19</v>
      </c>
      <c r="H591" s="33" t="s">
        <v>190</v>
      </c>
      <c r="I591" s="76" t="e">
        <f>CONCATENATE(Table6[[#This Row],[HS6_COD]],Table6[[#This Row],[HS8]],Table6[[#This Row],[HS10]])</f>
        <v>#VALUE!</v>
      </c>
      <c r="J591" s="17" t="s">
        <v>553</v>
      </c>
      <c r="K591" s="17"/>
      <c r="L591" s="30">
        <f>'Customs raw'!F591</f>
        <v>0</v>
      </c>
      <c r="M591" s="33">
        <v>10</v>
      </c>
      <c r="N591" s="33">
        <v>12.5</v>
      </c>
      <c r="O591" s="33"/>
      <c r="P591" s="33"/>
      <c r="Q591" s="33">
        <v>10</v>
      </c>
      <c r="R591" s="50" t="e">
        <f>VLOOKUP(Table6[[#This Row],[HS Concatenate]],'Customs raw'!$A$11:$N$305,12,FALSE)</f>
        <v>#VALUE!</v>
      </c>
      <c r="S591" s="226">
        <f>'Customs raw'!L591</f>
        <v>0</v>
      </c>
      <c r="T591" s="214"/>
      <c r="U591" s="217">
        <f>'Customs raw'!M591</f>
        <v>0</v>
      </c>
      <c r="V591" s="214"/>
      <c r="W591" s="226" t="e">
        <f>Table6[[#This Row],[Quantity (kg)2]]/1000</f>
        <v>#VALUE!</v>
      </c>
    </row>
    <row r="592" spans="1:23" ht="14.25" x14ac:dyDescent="0.2">
      <c r="A592" s="212">
        <f>'Customs raw'!B592</f>
        <v>0</v>
      </c>
      <c r="B592" s="213">
        <f t="shared" si="11"/>
        <v>0</v>
      </c>
      <c r="C592" s="214" t="e">
        <f>VLOOKUP(B592,'HS Heading Index'!$A$7:$B$29,2,FALSE)</f>
        <v>#N/A</v>
      </c>
      <c r="D592" s="214" t="s">
        <v>241</v>
      </c>
      <c r="E592" s="212">
        <f>'Customs raw'!C592</f>
        <v>0</v>
      </c>
      <c r="F592" s="215">
        <f>'Customs raw'!E592</f>
        <v>0</v>
      </c>
      <c r="G592" s="76" t="s">
        <v>19</v>
      </c>
      <c r="H592" s="33" t="s">
        <v>190</v>
      </c>
      <c r="I592" s="76" t="e">
        <f>CONCATENATE(Table6[[#This Row],[HS6_COD]],Table6[[#This Row],[HS8]],Table6[[#This Row],[HS10]])</f>
        <v>#VALUE!</v>
      </c>
      <c r="J592" s="17" t="s">
        <v>553</v>
      </c>
      <c r="K592" s="17"/>
      <c r="L592" s="30">
        <f>'Customs raw'!F592</f>
        <v>0</v>
      </c>
      <c r="M592" s="33">
        <v>10</v>
      </c>
      <c r="N592" s="33">
        <v>12.5</v>
      </c>
      <c r="O592" s="33"/>
      <c r="P592" s="33"/>
      <c r="Q592" s="33">
        <v>10</v>
      </c>
      <c r="R592" s="50" t="e">
        <f>VLOOKUP(Table6[[#This Row],[HS Concatenate]],'Customs raw'!$A$11:$N$305,12,FALSE)</f>
        <v>#VALUE!</v>
      </c>
      <c r="S592" s="226">
        <f>'Customs raw'!L592</f>
        <v>0</v>
      </c>
      <c r="T592" s="214"/>
      <c r="U592" s="217">
        <f>'Customs raw'!M592</f>
        <v>0</v>
      </c>
      <c r="V592" s="214"/>
      <c r="W592" s="226" t="e">
        <f>Table6[[#This Row],[Quantity (kg)2]]/1000</f>
        <v>#VALUE!</v>
      </c>
    </row>
    <row r="593" spans="1:23" ht="14.25" x14ac:dyDescent="0.2">
      <c r="A593" s="212">
        <f>'Customs raw'!B593</f>
        <v>0</v>
      </c>
      <c r="B593" s="213">
        <f t="shared" si="11"/>
        <v>0</v>
      </c>
      <c r="C593" s="214" t="e">
        <f>VLOOKUP(B593,'HS Heading Index'!$A$7:$B$29,2,FALSE)</f>
        <v>#N/A</v>
      </c>
      <c r="D593" s="214" t="s">
        <v>241</v>
      </c>
      <c r="E593" s="212">
        <f>'Customs raw'!C593</f>
        <v>0</v>
      </c>
      <c r="F593" s="215">
        <f>'Customs raw'!E593</f>
        <v>0</v>
      </c>
      <c r="G593" s="76" t="s">
        <v>19</v>
      </c>
      <c r="H593" s="33" t="s">
        <v>190</v>
      </c>
      <c r="I593" s="76" t="e">
        <f>CONCATENATE(Table6[[#This Row],[HS6_COD]],Table6[[#This Row],[HS8]],Table6[[#This Row],[HS10]])</f>
        <v>#VALUE!</v>
      </c>
      <c r="J593" s="17" t="s">
        <v>553</v>
      </c>
      <c r="K593" s="17"/>
      <c r="L593" s="30">
        <f>'Customs raw'!F593</f>
        <v>0</v>
      </c>
      <c r="M593" s="33">
        <v>10</v>
      </c>
      <c r="N593" s="33">
        <v>12.5</v>
      </c>
      <c r="O593" s="33"/>
      <c r="P593" s="33"/>
      <c r="Q593" s="33">
        <v>10</v>
      </c>
      <c r="R593" s="50" t="e">
        <f>VLOOKUP(Table6[[#This Row],[HS Concatenate]],'Customs raw'!$A$11:$N$305,12,FALSE)</f>
        <v>#VALUE!</v>
      </c>
      <c r="S593" s="226">
        <f>'Customs raw'!L593</f>
        <v>0</v>
      </c>
      <c r="T593" s="214"/>
      <c r="U593" s="217">
        <f>'Customs raw'!M593</f>
        <v>0</v>
      </c>
      <c r="V593" s="214"/>
      <c r="W593" s="226" t="e">
        <f>Table6[[#This Row],[Quantity (kg)2]]/1000</f>
        <v>#VALUE!</v>
      </c>
    </row>
    <row r="594" spans="1:23" ht="14.25" x14ac:dyDescent="0.2">
      <c r="A594" s="212">
        <f>'Customs raw'!B594</f>
        <v>0</v>
      </c>
      <c r="B594" s="213">
        <f t="shared" si="11"/>
        <v>0</v>
      </c>
      <c r="C594" s="214" t="e">
        <f>VLOOKUP(B594,'HS Heading Index'!$A$7:$B$29,2,FALSE)</f>
        <v>#N/A</v>
      </c>
      <c r="D594" s="214" t="s">
        <v>241</v>
      </c>
      <c r="E594" s="212">
        <f>'Customs raw'!C594</f>
        <v>0</v>
      </c>
      <c r="F594" s="215">
        <f>'Customs raw'!E594</f>
        <v>0</v>
      </c>
      <c r="G594" s="76" t="s">
        <v>19</v>
      </c>
      <c r="H594" s="33" t="s">
        <v>190</v>
      </c>
      <c r="I594" s="76" t="e">
        <f>CONCATENATE(Table6[[#This Row],[HS6_COD]],Table6[[#This Row],[HS8]],Table6[[#This Row],[HS10]])</f>
        <v>#VALUE!</v>
      </c>
      <c r="J594" s="17" t="s">
        <v>553</v>
      </c>
      <c r="K594" s="17"/>
      <c r="L594" s="30">
        <f>'Customs raw'!F594</f>
        <v>0</v>
      </c>
      <c r="M594" s="33">
        <v>10</v>
      </c>
      <c r="N594" s="33">
        <v>12.5</v>
      </c>
      <c r="O594" s="33"/>
      <c r="P594" s="33"/>
      <c r="Q594" s="33">
        <v>10</v>
      </c>
      <c r="R594" s="50" t="e">
        <f>VLOOKUP(Table6[[#This Row],[HS Concatenate]],'Customs raw'!$A$11:$N$305,12,FALSE)</f>
        <v>#VALUE!</v>
      </c>
      <c r="S594" s="226">
        <f>'Customs raw'!L594</f>
        <v>0</v>
      </c>
      <c r="T594" s="214"/>
      <c r="U594" s="217">
        <f>'Customs raw'!M594</f>
        <v>0</v>
      </c>
      <c r="V594" s="214"/>
      <c r="W594" s="226" t="e">
        <f>Table6[[#This Row],[Quantity (kg)2]]/1000</f>
        <v>#VALUE!</v>
      </c>
    </row>
    <row r="595" spans="1:23" ht="14.25" x14ac:dyDescent="0.2">
      <c r="A595" s="212">
        <f>'Customs raw'!B595</f>
        <v>0</v>
      </c>
      <c r="B595" s="213">
        <f t="shared" si="11"/>
        <v>0</v>
      </c>
      <c r="C595" s="214" t="e">
        <f>VLOOKUP(B595,'HS Heading Index'!$A$7:$B$29,2,FALSE)</f>
        <v>#N/A</v>
      </c>
      <c r="D595" s="214" t="s">
        <v>241</v>
      </c>
      <c r="E595" s="212">
        <f>'Customs raw'!C595</f>
        <v>0</v>
      </c>
      <c r="F595" s="215">
        <f>'Customs raw'!E595</f>
        <v>0</v>
      </c>
      <c r="G595" s="76" t="s">
        <v>19</v>
      </c>
      <c r="H595" s="33" t="s">
        <v>190</v>
      </c>
      <c r="I595" s="76" t="e">
        <f>CONCATENATE(Table6[[#This Row],[HS6_COD]],Table6[[#This Row],[HS8]],Table6[[#This Row],[HS10]])</f>
        <v>#VALUE!</v>
      </c>
      <c r="J595" s="17" t="s">
        <v>553</v>
      </c>
      <c r="K595" s="17"/>
      <c r="L595" s="30">
        <f>'Customs raw'!F595</f>
        <v>0</v>
      </c>
      <c r="M595" s="33">
        <v>10</v>
      </c>
      <c r="N595" s="33">
        <v>12.5</v>
      </c>
      <c r="O595" s="33"/>
      <c r="P595" s="33"/>
      <c r="Q595" s="33">
        <v>10</v>
      </c>
      <c r="R595" s="50" t="e">
        <f>VLOOKUP(Table6[[#This Row],[HS Concatenate]],'Customs raw'!$A$11:$N$305,12,FALSE)</f>
        <v>#VALUE!</v>
      </c>
      <c r="S595" s="226">
        <f>'Customs raw'!L595</f>
        <v>0</v>
      </c>
      <c r="T595" s="214"/>
      <c r="U595" s="217">
        <f>'Customs raw'!M595</f>
        <v>0</v>
      </c>
      <c r="V595" s="214"/>
      <c r="W595" s="226" t="e">
        <f>Table6[[#This Row],[Quantity (kg)2]]/1000</f>
        <v>#VALUE!</v>
      </c>
    </row>
    <row r="596" spans="1:23" ht="14.25" x14ac:dyDescent="0.2">
      <c r="A596" s="212">
        <f>'Customs raw'!B596</f>
        <v>0</v>
      </c>
      <c r="B596" s="213">
        <f t="shared" si="11"/>
        <v>0</v>
      </c>
      <c r="C596" s="214" t="e">
        <f>VLOOKUP(B596,'HS Heading Index'!$A$7:$B$29,2,FALSE)</f>
        <v>#N/A</v>
      </c>
      <c r="D596" s="214" t="s">
        <v>241</v>
      </c>
      <c r="E596" s="212">
        <f>'Customs raw'!C596</f>
        <v>0</v>
      </c>
      <c r="F596" s="215">
        <f>'Customs raw'!E596</f>
        <v>0</v>
      </c>
      <c r="G596" s="76" t="s">
        <v>19</v>
      </c>
      <c r="H596" s="33" t="s">
        <v>190</v>
      </c>
      <c r="I596" s="76" t="e">
        <f>CONCATENATE(Table6[[#This Row],[HS6_COD]],Table6[[#This Row],[HS8]],Table6[[#This Row],[HS10]])</f>
        <v>#VALUE!</v>
      </c>
      <c r="J596" s="17" t="s">
        <v>553</v>
      </c>
      <c r="K596" s="17"/>
      <c r="L596" s="30">
        <f>'Customs raw'!F596</f>
        <v>0</v>
      </c>
      <c r="M596" s="33">
        <v>10</v>
      </c>
      <c r="N596" s="33">
        <v>12.5</v>
      </c>
      <c r="O596" s="33"/>
      <c r="P596" s="33"/>
      <c r="Q596" s="33">
        <v>10</v>
      </c>
      <c r="R596" s="50" t="e">
        <f>VLOOKUP(Table6[[#This Row],[HS Concatenate]],'Customs raw'!$A$11:$N$305,12,FALSE)</f>
        <v>#VALUE!</v>
      </c>
      <c r="S596" s="226">
        <f>'Customs raw'!L596</f>
        <v>0</v>
      </c>
      <c r="T596" s="214"/>
      <c r="U596" s="217">
        <f>'Customs raw'!M596</f>
        <v>0</v>
      </c>
      <c r="V596" s="214"/>
      <c r="W596" s="226" t="e">
        <f>Table6[[#This Row],[Quantity (kg)2]]/1000</f>
        <v>#VALUE!</v>
      </c>
    </row>
    <row r="597" spans="1:23" ht="14.25" x14ac:dyDescent="0.2">
      <c r="A597" s="212">
        <f>'Customs raw'!B597</f>
        <v>0</v>
      </c>
      <c r="B597" s="213">
        <f t="shared" si="11"/>
        <v>0</v>
      </c>
      <c r="C597" s="214" t="e">
        <f>VLOOKUP(B597,'HS Heading Index'!$A$7:$B$29,2,FALSE)</f>
        <v>#N/A</v>
      </c>
      <c r="D597" s="214" t="s">
        <v>241</v>
      </c>
      <c r="E597" s="212">
        <f>'Customs raw'!C597</f>
        <v>0</v>
      </c>
      <c r="F597" s="215">
        <f>'Customs raw'!E597</f>
        <v>0</v>
      </c>
      <c r="G597" s="76" t="s">
        <v>19</v>
      </c>
      <c r="H597" s="33" t="s">
        <v>190</v>
      </c>
      <c r="I597" s="76" t="e">
        <f>CONCATENATE(Table6[[#This Row],[HS6_COD]],Table6[[#This Row],[HS8]],Table6[[#This Row],[HS10]])</f>
        <v>#VALUE!</v>
      </c>
      <c r="J597" s="17" t="s">
        <v>553</v>
      </c>
      <c r="K597" s="17"/>
      <c r="L597" s="30">
        <f>'Customs raw'!F597</f>
        <v>0</v>
      </c>
      <c r="M597" s="33">
        <v>10</v>
      </c>
      <c r="N597" s="33">
        <v>12.5</v>
      </c>
      <c r="O597" s="33"/>
      <c r="P597" s="33"/>
      <c r="Q597" s="33">
        <v>10</v>
      </c>
      <c r="R597" s="50" t="e">
        <f>VLOOKUP(Table6[[#This Row],[HS Concatenate]],'Customs raw'!$A$11:$N$305,12,FALSE)</f>
        <v>#VALUE!</v>
      </c>
      <c r="S597" s="226">
        <f>'Customs raw'!L597</f>
        <v>0</v>
      </c>
      <c r="T597" s="214"/>
      <c r="U597" s="217">
        <f>'Customs raw'!M597</f>
        <v>0</v>
      </c>
      <c r="V597" s="214"/>
      <c r="W597" s="226" t="e">
        <f>Table6[[#This Row],[Quantity (kg)2]]/1000</f>
        <v>#VALUE!</v>
      </c>
    </row>
    <row r="598" spans="1:23" ht="14.25" x14ac:dyDescent="0.2">
      <c r="A598" s="212">
        <f>'Customs raw'!B598</f>
        <v>0</v>
      </c>
      <c r="B598" s="213">
        <f t="shared" si="11"/>
        <v>0</v>
      </c>
      <c r="C598" s="214" t="e">
        <f>VLOOKUP(B598,'HS Heading Index'!$A$7:$B$29,2,FALSE)</f>
        <v>#N/A</v>
      </c>
      <c r="D598" s="214" t="s">
        <v>241</v>
      </c>
      <c r="E598" s="212">
        <f>'Customs raw'!C598</f>
        <v>0</v>
      </c>
      <c r="F598" s="215">
        <f>'Customs raw'!E598</f>
        <v>0</v>
      </c>
      <c r="G598" s="76" t="s">
        <v>19</v>
      </c>
      <c r="H598" s="33" t="s">
        <v>190</v>
      </c>
      <c r="I598" s="76" t="e">
        <f>CONCATENATE(Table6[[#This Row],[HS6_COD]],Table6[[#This Row],[HS8]],Table6[[#This Row],[HS10]])</f>
        <v>#VALUE!</v>
      </c>
      <c r="J598" s="17" t="s">
        <v>553</v>
      </c>
      <c r="K598" s="17"/>
      <c r="L598" s="30">
        <f>'Customs raw'!F598</f>
        <v>0</v>
      </c>
      <c r="M598" s="33">
        <v>10</v>
      </c>
      <c r="N598" s="33">
        <v>12.5</v>
      </c>
      <c r="O598" s="33"/>
      <c r="P598" s="33"/>
      <c r="Q598" s="33">
        <v>10</v>
      </c>
      <c r="R598" s="50" t="e">
        <f>VLOOKUP(Table6[[#This Row],[HS Concatenate]],'Customs raw'!$A$11:$N$305,12,FALSE)</f>
        <v>#VALUE!</v>
      </c>
      <c r="S598" s="226">
        <f>'Customs raw'!L598</f>
        <v>0</v>
      </c>
      <c r="T598" s="214"/>
      <c r="U598" s="217">
        <f>'Customs raw'!M598</f>
        <v>0</v>
      </c>
      <c r="V598" s="214"/>
      <c r="W598" s="226" t="e">
        <f>Table6[[#This Row],[Quantity (kg)2]]/1000</f>
        <v>#VALUE!</v>
      </c>
    </row>
    <row r="599" spans="1:23" ht="14.25" x14ac:dyDescent="0.2">
      <c r="A599" s="212">
        <f>'Customs raw'!B599</f>
        <v>0</v>
      </c>
      <c r="B599" s="213">
        <f t="shared" si="11"/>
        <v>0</v>
      </c>
      <c r="C599" s="214" t="e">
        <f>VLOOKUP(B599,'HS Heading Index'!$A$7:$B$29,2,FALSE)</f>
        <v>#N/A</v>
      </c>
      <c r="D599" s="214" t="s">
        <v>241</v>
      </c>
      <c r="E599" s="212">
        <f>'Customs raw'!C599</f>
        <v>0</v>
      </c>
      <c r="F599" s="215">
        <f>'Customs raw'!E599</f>
        <v>0</v>
      </c>
      <c r="G599" s="76" t="s">
        <v>19</v>
      </c>
      <c r="H599" s="33" t="s">
        <v>190</v>
      </c>
      <c r="I599" s="76" t="e">
        <f>CONCATENATE(Table6[[#This Row],[HS6_COD]],Table6[[#This Row],[HS8]],Table6[[#This Row],[HS10]])</f>
        <v>#VALUE!</v>
      </c>
      <c r="J599" s="17" t="s">
        <v>553</v>
      </c>
      <c r="K599" s="17"/>
      <c r="L599" s="30">
        <f>'Customs raw'!F599</f>
        <v>0</v>
      </c>
      <c r="M599" s="33">
        <v>10</v>
      </c>
      <c r="N599" s="33">
        <v>12.5</v>
      </c>
      <c r="O599" s="33"/>
      <c r="P599" s="33"/>
      <c r="Q599" s="33">
        <v>10</v>
      </c>
      <c r="R599" s="50" t="e">
        <f>VLOOKUP(Table6[[#This Row],[HS Concatenate]],'Customs raw'!$A$11:$N$305,12,FALSE)</f>
        <v>#VALUE!</v>
      </c>
      <c r="S599" s="226">
        <f>'Customs raw'!L599</f>
        <v>0</v>
      </c>
      <c r="T599" s="214"/>
      <c r="U599" s="217">
        <f>'Customs raw'!M599</f>
        <v>0</v>
      </c>
      <c r="V599" s="214"/>
      <c r="W599" s="226" t="e">
        <f>Table6[[#This Row],[Quantity (kg)2]]/1000</f>
        <v>#VALUE!</v>
      </c>
    </row>
    <row r="600" spans="1:23" ht="14.25" x14ac:dyDescent="0.2">
      <c r="A600" s="212">
        <f>'Customs raw'!B600</f>
        <v>0</v>
      </c>
      <c r="B600" s="213">
        <f t="shared" si="11"/>
        <v>0</v>
      </c>
      <c r="C600" s="214" t="e">
        <f>VLOOKUP(B600,'HS Heading Index'!$A$7:$B$29,2,FALSE)</f>
        <v>#N/A</v>
      </c>
      <c r="D600" s="214" t="s">
        <v>241</v>
      </c>
      <c r="E600" s="212">
        <f>'Customs raw'!C600</f>
        <v>0</v>
      </c>
      <c r="F600" s="215">
        <f>'Customs raw'!E600</f>
        <v>0</v>
      </c>
      <c r="G600" s="76" t="s">
        <v>19</v>
      </c>
      <c r="H600" s="33" t="s">
        <v>190</v>
      </c>
      <c r="I600" s="76" t="e">
        <f>CONCATENATE(Table6[[#This Row],[HS6_COD]],Table6[[#This Row],[HS8]],Table6[[#This Row],[HS10]])</f>
        <v>#VALUE!</v>
      </c>
      <c r="J600" s="17" t="s">
        <v>553</v>
      </c>
      <c r="K600" s="17"/>
      <c r="L600" s="30">
        <f>'Customs raw'!F600</f>
        <v>0</v>
      </c>
      <c r="M600" s="33">
        <v>10</v>
      </c>
      <c r="N600" s="33">
        <v>12.5</v>
      </c>
      <c r="O600" s="33"/>
      <c r="P600" s="33"/>
      <c r="Q600" s="33">
        <v>10</v>
      </c>
      <c r="R600" s="50" t="e">
        <f>VLOOKUP(Table6[[#This Row],[HS Concatenate]],'Customs raw'!$A$11:$N$305,12,FALSE)</f>
        <v>#VALUE!</v>
      </c>
      <c r="S600" s="226">
        <f>'Customs raw'!L600</f>
        <v>0</v>
      </c>
      <c r="T600" s="214"/>
      <c r="U600" s="217">
        <f>'Customs raw'!M600</f>
        <v>0</v>
      </c>
      <c r="V600" s="214"/>
      <c r="W600" s="226" t="e">
        <f>Table6[[#This Row],[Quantity (kg)2]]/1000</f>
        <v>#VALUE!</v>
      </c>
    </row>
    <row r="601" spans="1:23" ht="14.25" x14ac:dyDescent="0.2">
      <c r="A601" s="212">
        <f>'Customs raw'!B601</f>
        <v>0</v>
      </c>
      <c r="B601" s="213">
        <f t="shared" si="11"/>
        <v>0</v>
      </c>
      <c r="C601" s="214" t="e">
        <f>VLOOKUP(B601,'HS Heading Index'!$A$7:$B$29,2,FALSE)</f>
        <v>#N/A</v>
      </c>
      <c r="D601" s="214" t="s">
        <v>241</v>
      </c>
      <c r="E601" s="212">
        <f>'Customs raw'!C601</f>
        <v>0</v>
      </c>
      <c r="F601" s="215">
        <f>'Customs raw'!E601</f>
        <v>0</v>
      </c>
      <c r="G601" s="76" t="s">
        <v>19</v>
      </c>
      <c r="H601" s="33" t="s">
        <v>190</v>
      </c>
      <c r="I601" s="76" t="e">
        <f>CONCATENATE(Table6[[#This Row],[HS6_COD]],Table6[[#This Row],[HS8]],Table6[[#This Row],[HS10]])</f>
        <v>#VALUE!</v>
      </c>
      <c r="J601" s="17" t="s">
        <v>553</v>
      </c>
      <c r="K601" s="17"/>
      <c r="L601" s="30">
        <f>'Customs raw'!F601</f>
        <v>0</v>
      </c>
      <c r="M601" s="33">
        <v>10</v>
      </c>
      <c r="N601" s="33">
        <v>12.5</v>
      </c>
      <c r="O601" s="33"/>
      <c r="P601" s="33"/>
      <c r="Q601" s="33">
        <v>10</v>
      </c>
      <c r="R601" s="50" t="e">
        <f>VLOOKUP(Table6[[#This Row],[HS Concatenate]],'Customs raw'!$A$11:$N$305,12,FALSE)</f>
        <v>#VALUE!</v>
      </c>
      <c r="S601" s="226">
        <f>'Customs raw'!L601</f>
        <v>0</v>
      </c>
      <c r="T601" s="214"/>
      <c r="U601" s="217">
        <f>'Customs raw'!M601</f>
        <v>0</v>
      </c>
      <c r="V601" s="214"/>
      <c r="W601" s="226" t="e">
        <f>Table6[[#This Row],[Quantity (kg)2]]/1000</f>
        <v>#VALUE!</v>
      </c>
    </row>
    <row r="602" spans="1:23" ht="14.25" x14ac:dyDescent="0.2">
      <c r="A602" s="212">
        <f>'Customs raw'!B602</f>
        <v>0</v>
      </c>
      <c r="B602" s="213">
        <f t="shared" si="11"/>
        <v>0</v>
      </c>
      <c r="C602" s="214" t="e">
        <f>VLOOKUP(B602,'HS Heading Index'!$A$7:$B$29,2,FALSE)</f>
        <v>#N/A</v>
      </c>
      <c r="D602" s="214" t="s">
        <v>241</v>
      </c>
      <c r="E602" s="212">
        <f>'Customs raw'!C602</f>
        <v>0</v>
      </c>
      <c r="F602" s="215">
        <f>'Customs raw'!E602</f>
        <v>0</v>
      </c>
      <c r="G602" s="76" t="s">
        <v>19</v>
      </c>
      <c r="H602" s="33" t="s">
        <v>190</v>
      </c>
      <c r="I602" s="76" t="e">
        <f>CONCATENATE(Table6[[#This Row],[HS6_COD]],Table6[[#This Row],[HS8]],Table6[[#This Row],[HS10]])</f>
        <v>#VALUE!</v>
      </c>
      <c r="J602" s="17" t="s">
        <v>553</v>
      </c>
      <c r="K602" s="17"/>
      <c r="L602" s="30">
        <f>'Customs raw'!F602</f>
        <v>0</v>
      </c>
      <c r="M602" s="33">
        <v>10</v>
      </c>
      <c r="N602" s="33">
        <v>12.5</v>
      </c>
      <c r="O602" s="33"/>
      <c r="P602" s="33"/>
      <c r="Q602" s="33">
        <v>10</v>
      </c>
      <c r="R602" s="50" t="e">
        <f>VLOOKUP(Table6[[#This Row],[HS Concatenate]],'Customs raw'!$A$11:$N$305,12,FALSE)</f>
        <v>#VALUE!</v>
      </c>
      <c r="S602" s="226">
        <f>'Customs raw'!L602</f>
        <v>0</v>
      </c>
      <c r="T602" s="214"/>
      <c r="U602" s="217">
        <f>'Customs raw'!M602</f>
        <v>0</v>
      </c>
      <c r="V602" s="214"/>
      <c r="W602" s="226" t="e">
        <f>Table6[[#This Row],[Quantity (kg)2]]/1000</f>
        <v>#VALUE!</v>
      </c>
    </row>
    <row r="603" spans="1:23" ht="14.25" x14ac:dyDescent="0.2">
      <c r="A603" s="212">
        <f>'Customs raw'!B603</f>
        <v>0</v>
      </c>
      <c r="B603" s="213">
        <f t="shared" si="11"/>
        <v>0</v>
      </c>
      <c r="C603" s="214" t="e">
        <f>VLOOKUP(B603,'HS Heading Index'!$A$7:$B$29,2,FALSE)</f>
        <v>#N/A</v>
      </c>
      <c r="D603" s="214" t="s">
        <v>241</v>
      </c>
      <c r="E603" s="212">
        <f>'Customs raw'!C603</f>
        <v>0</v>
      </c>
      <c r="F603" s="215">
        <f>'Customs raw'!E603</f>
        <v>0</v>
      </c>
      <c r="G603" s="76" t="s">
        <v>19</v>
      </c>
      <c r="H603" s="33" t="s">
        <v>190</v>
      </c>
      <c r="I603" s="76" t="e">
        <f>CONCATENATE(Table6[[#This Row],[HS6_COD]],Table6[[#This Row],[HS8]],Table6[[#This Row],[HS10]])</f>
        <v>#VALUE!</v>
      </c>
      <c r="J603" s="17" t="s">
        <v>553</v>
      </c>
      <c r="K603" s="17"/>
      <c r="L603" s="30">
        <f>'Customs raw'!F603</f>
        <v>0</v>
      </c>
      <c r="M603" s="33">
        <v>10</v>
      </c>
      <c r="N603" s="33">
        <v>12.5</v>
      </c>
      <c r="O603" s="33"/>
      <c r="P603" s="33"/>
      <c r="Q603" s="33">
        <v>10</v>
      </c>
      <c r="R603" s="50" t="e">
        <f>VLOOKUP(Table6[[#This Row],[HS Concatenate]],'Customs raw'!$A$11:$N$305,12,FALSE)</f>
        <v>#VALUE!</v>
      </c>
      <c r="S603" s="226">
        <f>'Customs raw'!L603</f>
        <v>0</v>
      </c>
      <c r="T603" s="214"/>
      <c r="U603" s="217">
        <f>'Customs raw'!M603</f>
        <v>0</v>
      </c>
      <c r="V603" s="214"/>
      <c r="W603" s="226" t="e">
        <f>Table6[[#This Row],[Quantity (kg)2]]/1000</f>
        <v>#VALUE!</v>
      </c>
    </row>
    <row r="604" spans="1:23" ht="14.25" x14ac:dyDescent="0.2">
      <c r="A604" s="212">
        <f>'Customs raw'!B604</f>
        <v>0</v>
      </c>
      <c r="B604" s="213">
        <f t="shared" si="11"/>
        <v>0</v>
      </c>
      <c r="C604" s="214" t="e">
        <f>VLOOKUP(B604,'HS Heading Index'!$A$7:$B$29,2,FALSE)</f>
        <v>#N/A</v>
      </c>
      <c r="D604" s="214" t="s">
        <v>241</v>
      </c>
      <c r="E604" s="212">
        <f>'Customs raw'!C604</f>
        <v>0</v>
      </c>
      <c r="F604" s="215">
        <f>'Customs raw'!E604</f>
        <v>0</v>
      </c>
      <c r="G604" s="76" t="s">
        <v>19</v>
      </c>
      <c r="H604" s="33" t="s">
        <v>190</v>
      </c>
      <c r="I604" s="76" t="e">
        <f>CONCATENATE(Table6[[#This Row],[HS6_COD]],Table6[[#This Row],[HS8]],Table6[[#This Row],[HS10]])</f>
        <v>#VALUE!</v>
      </c>
      <c r="J604" s="17" t="s">
        <v>553</v>
      </c>
      <c r="K604" s="17"/>
      <c r="L604" s="30">
        <f>'Customs raw'!F604</f>
        <v>0</v>
      </c>
      <c r="M604" s="33">
        <v>10</v>
      </c>
      <c r="N604" s="33">
        <v>12.5</v>
      </c>
      <c r="O604" s="33"/>
      <c r="P604" s="33"/>
      <c r="Q604" s="33">
        <v>10</v>
      </c>
      <c r="R604" s="50" t="e">
        <f>VLOOKUP(Table6[[#This Row],[HS Concatenate]],'Customs raw'!$A$11:$N$305,12,FALSE)</f>
        <v>#VALUE!</v>
      </c>
      <c r="S604" s="226">
        <f>'Customs raw'!L604</f>
        <v>0</v>
      </c>
      <c r="T604" s="214"/>
      <c r="U604" s="217">
        <f>'Customs raw'!M604</f>
        <v>0</v>
      </c>
      <c r="V604" s="214"/>
      <c r="W604" s="226" t="e">
        <f>Table6[[#This Row],[Quantity (kg)2]]/1000</f>
        <v>#VALUE!</v>
      </c>
    </row>
    <row r="605" spans="1:23" ht="14.25" x14ac:dyDescent="0.2">
      <c r="A605" s="212">
        <f>'Customs raw'!B605</f>
        <v>0</v>
      </c>
      <c r="B605" s="213">
        <f t="shared" si="11"/>
        <v>0</v>
      </c>
      <c r="C605" s="214" t="e">
        <f>VLOOKUP(B605,'HS Heading Index'!$A$7:$B$29,2,FALSE)</f>
        <v>#N/A</v>
      </c>
      <c r="D605" s="214" t="s">
        <v>241</v>
      </c>
      <c r="E605" s="212">
        <f>'Customs raw'!C605</f>
        <v>0</v>
      </c>
      <c r="F605" s="215">
        <f>'Customs raw'!E605</f>
        <v>0</v>
      </c>
      <c r="G605" s="76" t="s">
        <v>19</v>
      </c>
      <c r="H605" s="33" t="s">
        <v>190</v>
      </c>
      <c r="I605" s="76" t="e">
        <f>CONCATENATE(Table6[[#This Row],[HS6_COD]],Table6[[#This Row],[HS8]],Table6[[#This Row],[HS10]])</f>
        <v>#VALUE!</v>
      </c>
      <c r="J605" s="17" t="s">
        <v>553</v>
      </c>
      <c r="K605" s="17"/>
      <c r="L605" s="30">
        <f>'Customs raw'!F605</f>
        <v>0</v>
      </c>
      <c r="M605" s="33">
        <v>10</v>
      </c>
      <c r="N605" s="33">
        <v>12.5</v>
      </c>
      <c r="O605" s="33"/>
      <c r="P605" s="33"/>
      <c r="Q605" s="33">
        <v>10</v>
      </c>
      <c r="R605" s="50" t="e">
        <f>VLOOKUP(Table6[[#This Row],[HS Concatenate]],'Customs raw'!$A$11:$N$305,12,FALSE)</f>
        <v>#VALUE!</v>
      </c>
      <c r="S605" s="226">
        <f>'Customs raw'!L605</f>
        <v>0</v>
      </c>
      <c r="T605" s="214"/>
      <c r="U605" s="217">
        <f>'Customs raw'!M605</f>
        <v>0</v>
      </c>
      <c r="V605" s="214"/>
      <c r="W605" s="226" t="e">
        <f>Table6[[#This Row],[Quantity (kg)2]]/1000</f>
        <v>#VALUE!</v>
      </c>
    </row>
    <row r="606" spans="1:23" ht="14.25" x14ac:dyDescent="0.2">
      <c r="A606" s="212">
        <f>'Customs raw'!B606</f>
        <v>0</v>
      </c>
      <c r="B606" s="213">
        <f t="shared" si="11"/>
        <v>0</v>
      </c>
      <c r="C606" s="214" t="e">
        <f>VLOOKUP(B606,'HS Heading Index'!$A$7:$B$29,2,FALSE)</f>
        <v>#N/A</v>
      </c>
      <c r="D606" s="214" t="s">
        <v>241</v>
      </c>
      <c r="E606" s="212">
        <f>'Customs raw'!C606</f>
        <v>0</v>
      </c>
      <c r="F606" s="215">
        <f>'Customs raw'!E606</f>
        <v>0</v>
      </c>
      <c r="G606" s="76" t="s">
        <v>19</v>
      </c>
      <c r="H606" s="33" t="s">
        <v>190</v>
      </c>
      <c r="I606" s="76" t="e">
        <f>CONCATENATE(Table6[[#This Row],[HS6_COD]],Table6[[#This Row],[HS8]],Table6[[#This Row],[HS10]])</f>
        <v>#VALUE!</v>
      </c>
      <c r="J606" s="17" t="s">
        <v>553</v>
      </c>
      <c r="K606" s="17"/>
      <c r="L606" s="30">
        <f>'Customs raw'!F606</f>
        <v>0</v>
      </c>
      <c r="M606" s="33">
        <v>10</v>
      </c>
      <c r="N606" s="33">
        <v>12.5</v>
      </c>
      <c r="O606" s="33"/>
      <c r="P606" s="33"/>
      <c r="Q606" s="33">
        <v>10</v>
      </c>
      <c r="R606" s="50" t="e">
        <f>VLOOKUP(Table6[[#This Row],[HS Concatenate]],'Customs raw'!$A$11:$N$305,12,FALSE)</f>
        <v>#VALUE!</v>
      </c>
      <c r="S606" s="226">
        <f>'Customs raw'!L606</f>
        <v>0</v>
      </c>
      <c r="T606" s="214"/>
      <c r="U606" s="217">
        <f>'Customs raw'!M606</f>
        <v>0</v>
      </c>
      <c r="V606" s="214"/>
      <c r="W606" s="226" t="e">
        <f>Table6[[#This Row],[Quantity (kg)2]]/1000</f>
        <v>#VALUE!</v>
      </c>
    </row>
    <row r="607" spans="1:23" ht="14.25" x14ac:dyDescent="0.2">
      <c r="A607" s="212">
        <f>'Customs raw'!B607</f>
        <v>0</v>
      </c>
      <c r="B607" s="213">
        <f t="shared" si="11"/>
        <v>0</v>
      </c>
      <c r="C607" s="214" t="e">
        <f>VLOOKUP(B607,'HS Heading Index'!$A$7:$B$29,2,FALSE)</f>
        <v>#N/A</v>
      </c>
      <c r="D607" s="214" t="s">
        <v>241</v>
      </c>
      <c r="E607" s="212">
        <f>'Customs raw'!C607</f>
        <v>0</v>
      </c>
      <c r="F607" s="215">
        <f>'Customs raw'!E607</f>
        <v>0</v>
      </c>
      <c r="G607" s="76" t="s">
        <v>19</v>
      </c>
      <c r="H607" s="33" t="s">
        <v>190</v>
      </c>
      <c r="I607" s="76" t="e">
        <f>CONCATENATE(Table6[[#This Row],[HS6_COD]],Table6[[#This Row],[HS8]],Table6[[#This Row],[HS10]])</f>
        <v>#VALUE!</v>
      </c>
      <c r="J607" s="17" t="s">
        <v>553</v>
      </c>
      <c r="K607" s="17"/>
      <c r="L607" s="30">
        <f>'Customs raw'!F607</f>
        <v>0</v>
      </c>
      <c r="M607" s="33">
        <v>10</v>
      </c>
      <c r="N607" s="33">
        <v>12.5</v>
      </c>
      <c r="O607" s="33"/>
      <c r="P607" s="33"/>
      <c r="Q607" s="33">
        <v>10</v>
      </c>
      <c r="R607" s="50" t="e">
        <f>VLOOKUP(Table6[[#This Row],[HS Concatenate]],'Customs raw'!$A$11:$N$305,12,FALSE)</f>
        <v>#VALUE!</v>
      </c>
      <c r="S607" s="226">
        <f>'Customs raw'!L607</f>
        <v>0</v>
      </c>
      <c r="T607" s="214"/>
      <c r="U607" s="217">
        <f>'Customs raw'!M607</f>
        <v>0</v>
      </c>
      <c r="V607" s="214"/>
      <c r="W607" s="226" t="e">
        <f>Table6[[#This Row],[Quantity (kg)2]]/1000</f>
        <v>#VALUE!</v>
      </c>
    </row>
    <row r="608" spans="1:23" ht="14.25" x14ac:dyDescent="0.2">
      <c r="A608" s="212">
        <f>'Customs raw'!B608</f>
        <v>0</v>
      </c>
      <c r="B608" s="213">
        <f t="shared" si="11"/>
        <v>0</v>
      </c>
      <c r="C608" s="214" t="e">
        <f>VLOOKUP(B608,'HS Heading Index'!$A$7:$B$29,2,FALSE)</f>
        <v>#N/A</v>
      </c>
      <c r="D608" s="214" t="s">
        <v>241</v>
      </c>
      <c r="E608" s="212">
        <f>'Customs raw'!C608</f>
        <v>0</v>
      </c>
      <c r="F608" s="215">
        <f>'Customs raw'!E608</f>
        <v>0</v>
      </c>
      <c r="G608" s="76" t="s">
        <v>19</v>
      </c>
      <c r="H608" s="33" t="s">
        <v>190</v>
      </c>
      <c r="I608" s="76" t="e">
        <f>CONCATENATE(Table6[[#This Row],[HS6_COD]],Table6[[#This Row],[HS8]],Table6[[#This Row],[HS10]])</f>
        <v>#VALUE!</v>
      </c>
      <c r="J608" s="17" t="s">
        <v>553</v>
      </c>
      <c r="K608" s="17"/>
      <c r="L608" s="30">
        <f>'Customs raw'!F608</f>
        <v>0</v>
      </c>
      <c r="M608" s="33">
        <v>10</v>
      </c>
      <c r="N608" s="33">
        <v>12.5</v>
      </c>
      <c r="O608" s="33"/>
      <c r="P608" s="33"/>
      <c r="Q608" s="33">
        <v>10</v>
      </c>
      <c r="R608" s="50" t="e">
        <f>VLOOKUP(Table6[[#This Row],[HS Concatenate]],'Customs raw'!$A$11:$N$305,12,FALSE)</f>
        <v>#VALUE!</v>
      </c>
      <c r="S608" s="226">
        <f>'Customs raw'!L608</f>
        <v>0</v>
      </c>
      <c r="T608" s="214"/>
      <c r="U608" s="217">
        <f>'Customs raw'!M608</f>
        <v>0</v>
      </c>
      <c r="V608" s="214"/>
      <c r="W608" s="226" t="e">
        <f>Table6[[#This Row],[Quantity (kg)2]]/1000</f>
        <v>#VALUE!</v>
      </c>
    </row>
    <row r="609" spans="1:23" ht="14.25" x14ac:dyDescent="0.2">
      <c r="A609" s="212">
        <f>'Customs raw'!B609</f>
        <v>0</v>
      </c>
      <c r="B609" s="213">
        <f t="shared" si="11"/>
        <v>0</v>
      </c>
      <c r="C609" s="214" t="e">
        <f>VLOOKUP(B609,'HS Heading Index'!$A$7:$B$29,2,FALSE)</f>
        <v>#N/A</v>
      </c>
      <c r="D609" s="214" t="s">
        <v>241</v>
      </c>
      <c r="E609" s="212">
        <f>'Customs raw'!C609</f>
        <v>0</v>
      </c>
      <c r="F609" s="215">
        <f>'Customs raw'!E609</f>
        <v>0</v>
      </c>
      <c r="G609" s="76" t="s">
        <v>19</v>
      </c>
      <c r="H609" s="33" t="s">
        <v>190</v>
      </c>
      <c r="I609" s="76" t="e">
        <f>CONCATENATE(Table6[[#This Row],[HS6_COD]],Table6[[#This Row],[HS8]],Table6[[#This Row],[HS10]])</f>
        <v>#VALUE!</v>
      </c>
      <c r="J609" s="17" t="s">
        <v>553</v>
      </c>
      <c r="K609" s="17"/>
      <c r="L609" s="30">
        <f>'Customs raw'!F609</f>
        <v>0</v>
      </c>
      <c r="M609" s="33">
        <v>10</v>
      </c>
      <c r="N609" s="33">
        <v>12.5</v>
      </c>
      <c r="O609" s="33"/>
      <c r="P609" s="33"/>
      <c r="Q609" s="33">
        <v>10</v>
      </c>
      <c r="R609" s="50" t="e">
        <f>VLOOKUP(Table6[[#This Row],[HS Concatenate]],'Customs raw'!$A$11:$N$305,12,FALSE)</f>
        <v>#VALUE!</v>
      </c>
      <c r="S609" s="226">
        <f>'Customs raw'!L609</f>
        <v>0</v>
      </c>
      <c r="T609" s="214"/>
      <c r="U609" s="217">
        <f>'Customs raw'!M609</f>
        <v>0</v>
      </c>
      <c r="V609" s="214"/>
      <c r="W609" s="226" t="e">
        <f>Table6[[#This Row],[Quantity (kg)2]]/1000</f>
        <v>#VALUE!</v>
      </c>
    </row>
    <row r="610" spans="1:23" ht="14.25" x14ac:dyDescent="0.2">
      <c r="A610" s="212">
        <f>'Customs raw'!B610</f>
        <v>0</v>
      </c>
      <c r="B610" s="213">
        <f t="shared" si="11"/>
        <v>0</v>
      </c>
      <c r="C610" s="214" t="e">
        <f>VLOOKUP(B610,'HS Heading Index'!$A$7:$B$29,2,FALSE)</f>
        <v>#N/A</v>
      </c>
      <c r="D610" s="214" t="s">
        <v>241</v>
      </c>
      <c r="E610" s="212">
        <f>'Customs raw'!C610</f>
        <v>0</v>
      </c>
      <c r="F610" s="215">
        <f>'Customs raw'!E610</f>
        <v>0</v>
      </c>
      <c r="G610" s="76" t="s">
        <v>19</v>
      </c>
      <c r="H610" s="33" t="s">
        <v>190</v>
      </c>
      <c r="I610" s="76" t="e">
        <f>CONCATENATE(Table6[[#This Row],[HS6_COD]],Table6[[#This Row],[HS8]],Table6[[#This Row],[HS10]])</f>
        <v>#VALUE!</v>
      </c>
      <c r="J610" s="17" t="s">
        <v>553</v>
      </c>
      <c r="K610" s="17"/>
      <c r="L610" s="30">
        <f>'Customs raw'!F610</f>
        <v>0</v>
      </c>
      <c r="M610" s="33">
        <v>10</v>
      </c>
      <c r="N610" s="33">
        <v>12.5</v>
      </c>
      <c r="O610" s="33"/>
      <c r="P610" s="33"/>
      <c r="Q610" s="33">
        <v>10</v>
      </c>
      <c r="R610" s="50" t="e">
        <f>VLOOKUP(Table6[[#This Row],[HS Concatenate]],'Customs raw'!$A$11:$N$305,12,FALSE)</f>
        <v>#VALUE!</v>
      </c>
      <c r="S610" s="226">
        <f>'Customs raw'!L610</f>
        <v>0</v>
      </c>
      <c r="T610" s="214"/>
      <c r="U610" s="217">
        <f>'Customs raw'!M610</f>
        <v>0</v>
      </c>
      <c r="V610" s="214"/>
      <c r="W610" s="226" t="e">
        <f>Table6[[#This Row],[Quantity (kg)2]]/1000</f>
        <v>#VALUE!</v>
      </c>
    </row>
    <row r="611" spans="1:23" ht="14.25" x14ac:dyDescent="0.2">
      <c r="A611" s="212">
        <f>'Customs raw'!B611</f>
        <v>0</v>
      </c>
      <c r="B611" s="213">
        <f t="shared" si="11"/>
        <v>0</v>
      </c>
      <c r="C611" s="214" t="e">
        <f>VLOOKUP(B611,'HS Heading Index'!$A$7:$B$29,2,FALSE)</f>
        <v>#N/A</v>
      </c>
      <c r="D611" s="214" t="s">
        <v>241</v>
      </c>
      <c r="E611" s="212">
        <f>'Customs raw'!C611</f>
        <v>0</v>
      </c>
      <c r="F611" s="215">
        <f>'Customs raw'!E611</f>
        <v>0</v>
      </c>
      <c r="G611" s="76" t="s">
        <v>19</v>
      </c>
      <c r="H611" s="33" t="s">
        <v>190</v>
      </c>
      <c r="I611" s="76" t="e">
        <f>CONCATENATE(Table6[[#This Row],[HS6_COD]],Table6[[#This Row],[HS8]],Table6[[#This Row],[HS10]])</f>
        <v>#VALUE!</v>
      </c>
      <c r="J611" s="17" t="s">
        <v>553</v>
      </c>
      <c r="K611" s="17"/>
      <c r="L611" s="30">
        <f>'Customs raw'!F611</f>
        <v>0</v>
      </c>
      <c r="M611" s="33">
        <v>10</v>
      </c>
      <c r="N611" s="33">
        <v>12.5</v>
      </c>
      <c r="O611" s="33"/>
      <c r="P611" s="33"/>
      <c r="Q611" s="33">
        <v>10</v>
      </c>
      <c r="R611" s="50" t="e">
        <f>VLOOKUP(Table6[[#This Row],[HS Concatenate]],'Customs raw'!$A$11:$N$305,12,FALSE)</f>
        <v>#VALUE!</v>
      </c>
      <c r="S611" s="226">
        <f>'Customs raw'!L611</f>
        <v>0</v>
      </c>
      <c r="T611" s="214"/>
      <c r="U611" s="217">
        <f>'Customs raw'!M611</f>
        <v>0</v>
      </c>
      <c r="V611" s="214"/>
      <c r="W611" s="226" t="e">
        <f>Table6[[#This Row],[Quantity (kg)2]]/1000</f>
        <v>#VALUE!</v>
      </c>
    </row>
    <row r="612" spans="1:23" ht="14.25" x14ac:dyDescent="0.2">
      <c r="A612" s="212">
        <f>'Customs raw'!B612</f>
        <v>0</v>
      </c>
      <c r="B612" s="213">
        <f t="shared" si="11"/>
        <v>0</v>
      </c>
      <c r="C612" s="214" t="e">
        <f>VLOOKUP(B612,'HS Heading Index'!$A$7:$B$29,2,FALSE)</f>
        <v>#N/A</v>
      </c>
      <c r="D612" s="214" t="s">
        <v>241</v>
      </c>
      <c r="E612" s="212">
        <f>'Customs raw'!C612</f>
        <v>0</v>
      </c>
      <c r="F612" s="215">
        <f>'Customs raw'!E612</f>
        <v>0</v>
      </c>
      <c r="G612" s="76" t="s">
        <v>19</v>
      </c>
      <c r="H612" s="33" t="s">
        <v>190</v>
      </c>
      <c r="I612" s="76" t="e">
        <f>CONCATENATE(Table6[[#This Row],[HS6_COD]],Table6[[#This Row],[HS8]],Table6[[#This Row],[HS10]])</f>
        <v>#VALUE!</v>
      </c>
      <c r="J612" s="17" t="s">
        <v>553</v>
      </c>
      <c r="K612" s="17"/>
      <c r="L612" s="30">
        <f>'Customs raw'!F612</f>
        <v>0</v>
      </c>
      <c r="M612" s="33">
        <v>10</v>
      </c>
      <c r="N612" s="33">
        <v>12.5</v>
      </c>
      <c r="O612" s="33"/>
      <c r="P612" s="33"/>
      <c r="Q612" s="33">
        <v>10</v>
      </c>
      <c r="R612" s="50" t="e">
        <f>VLOOKUP(Table6[[#This Row],[HS Concatenate]],'Customs raw'!$A$11:$N$305,12,FALSE)</f>
        <v>#VALUE!</v>
      </c>
      <c r="S612" s="226">
        <f>'Customs raw'!L612</f>
        <v>0</v>
      </c>
      <c r="T612" s="214"/>
      <c r="U612" s="217">
        <f>'Customs raw'!M612</f>
        <v>0</v>
      </c>
      <c r="V612" s="214"/>
      <c r="W612" s="226" t="e">
        <f>Table6[[#This Row],[Quantity (kg)2]]/1000</f>
        <v>#VALUE!</v>
      </c>
    </row>
    <row r="613" spans="1:23" ht="14.25" x14ac:dyDescent="0.2">
      <c r="A613" s="212">
        <f>'Customs raw'!B613</f>
        <v>0</v>
      </c>
      <c r="B613" s="213">
        <f t="shared" si="11"/>
        <v>0</v>
      </c>
      <c r="C613" s="214" t="e">
        <f>VLOOKUP(B613,'HS Heading Index'!$A$7:$B$29,2,FALSE)</f>
        <v>#N/A</v>
      </c>
      <c r="D613" s="214" t="s">
        <v>241</v>
      </c>
      <c r="E613" s="212">
        <f>'Customs raw'!C613</f>
        <v>0</v>
      </c>
      <c r="F613" s="215">
        <f>'Customs raw'!E613</f>
        <v>0</v>
      </c>
      <c r="G613" s="76" t="s">
        <v>19</v>
      </c>
      <c r="H613" s="33" t="s">
        <v>190</v>
      </c>
      <c r="I613" s="76" t="e">
        <f>CONCATENATE(Table6[[#This Row],[HS6_COD]],Table6[[#This Row],[HS8]],Table6[[#This Row],[HS10]])</f>
        <v>#VALUE!</v>
      </c>
      <c r="J613" s="17" t="s">
        <v>553</v>
      </c>
      <c r="K613" s="17"/>
      <c r="L613" s="30">
        <f>'Customs raw'!F613</f>
        <v>0</v>
      </c>
      <c r="M613" s="33">
        <v>10</v>
      </c>
      <c r="N613" s="33">
        <v>12.5</v>
      </c>
      <c r="O613" s="33"/>
      <c r="P613" s="33"/>
      <c r="Q613" s="33">
        <v>10</v>
      </c>
      <c r="R613" s="50" t="e">
        <f>VLOOKUP(Table6[[#This Row],[HS Concatenate]],'Customs raw'!$A$11:$N$305,12,FALSE)</f>
        <v>#VALUE!</v>
      </c>
      <c r="S613" s="226">
        <f>'Customs raw'!L613</f>
        <v>0</v>
      </c>
      <c r="T613" s="214"/>
      <c r="U613" s="217">
        <f>'Customs raw'!M613</f>
        <v>0</v>
      </c>
      <c r="V613" s="214"/>
      <c r="W613" s="226" t="e">
        <f>Table6[[#This Row],[Quantity (kg)2]]/1000</f>
        <v>#VALUE!</v>
      </c>
    </row>
    <row r="614" spans="1:23" ht="14.25" x14ac:dyDescent="0.2">
      <c r="A614" s="212">
        <f>'Customs raw'!B614</f>
        <v>0</v>
      </c>
      <c r="B614" s="213">
        <f t="shared" si="11"/>
        <v>0</v>
      </c>
      <c r="C614" s="214" t="e">
        <f>VLOOKUP(B614,'HS Heading Index'!$A$7:$B$29,2,FALSE)</f>
        <v>#N/A</v>
      </c>
      <c r="D614" s="214" t="s">
        <v>241</v>
      </c>
      <c r="E614" s="212">
        <f>'Customs raw'!C614</f>
        <v>0</v>
      </c>
      <c r="F614" s="215">
        <f>'Customs raw'!E614</f>
        <v>0</v>
      </c>
      <c r="G614" s="76" t="s">
        <v>19</v>
      </c>
      <c r="H614" s="33" t="s">
        <v>190</v>
      </c>
      <c r="I614" s="76" t="e">
        <f>CONCATENATE(Table6[[#This Row],[HS6_COD]],Table6[[#This Row],[HS8]],Table6[[#This Row],[HS10]])</f>
        <v>#VALUE!</v>
      </c>
      <c r="J614" s="17" t="s">
        <v>553</v>
      </c>
      <c r="K614" s="17"/>
      <c r="L614" s="30">
        <f>'Customs raw'!F614</f>
        <v>0</v>
      </c>
      <c r="M614" s="33">
        <v>10</v>
      </c>
      <c r="N614" s="33">
        <v>12.5</v>
      </c>
      <c r="O614" s="33"/>
      <c r="P614" s="33"/>
      <c r="Q614" s="33">
        <v>10</v>
      </c>
      <c r="R614" s="50" t="e">
        <f>VLOOKUP(Table6[[#This Row],[HS Concatenate]],'Customs raw'!$A$11:$N$305,12,FALSE)</f>
        <v>#VALUE!</v>
      </c>
      <c r="S614" s="226">
        <f>'Customs raw'!L614</f>
        <v>0</v>
      </c>
      <c r="T614" s="214"/>
      <c r="U614" s="217">
        <f>'Customs raw'!M614</f>
        <v>0</v>
      </c>
      <c r="V614" s="214"/>
      <c r="W614" s="226" t="e">
        <f>Table6[[#This Row],[Quantity (kg)2]]/1000</f>
        <v>#VALUE!</v>
      </c>
    </row>
    <row r="615" spans="1:23" ht="14.25" x14ac:dyDescent="0.2">
      <c r="A615" s="212">
        <f>'Customs raw'!B615</f>
        <v>0</v>
      </c>
      <c r="B615" s="213">
        <f t="shared" si="11"/>
        <v>0</v>
      </c>
      <c r="C615" s="214" t="e">
        <f>VLOOKUP(B615,'HS Heading Index'!$A$7:$B$29,2,FALSE)</f>
        <v>#N/A</v>
      </c>
      <c r="D615" s="214" t="s">
        <v>241</v>
      </c>
      <c r="E615" s="212">
        <f>'Customs raw'!C615</f>
        <v>0</v>
      </c>
      <c r="F615" s="215">
        <f>'Customs raw'!E615</f>
        <v>0</v>
      </c>
      <c r="G615" s="76" t="s">
        <v>19</v>
      </c>
      <c r="H615" s="33" t="s">
        <v>190</v>
      </c>
      <c r="I615" s="76" t="e">
        <f>CONCATENATE(Table6[[#This Row],[HS6_COD]],Table6[[#This Row],[HS8]],Table6[[#This Row],[HS10]])</f>
        <v>#VALUE!</v>
      </c>
      <c r="J615" s="17" t="s">
        <v>553</v>
      </c>
      <c r="K615" s="17"/>
      <c r="L615" s="30">
        <f>'Customs raw'!F615</f>
        <v>0</v>
      </c>
      <c r="M615" s="33">
        <v>10</v>
      </c>
      <c r="N615" s="33">
        <v>12.5</v>
      </c>
      <c r="O615" s="33"/>
      <c r="P615" s="33"/>
      <c r="Q615" s="33">
        <v>10</v>
      </c>
      <c r="R615" s="50" t="e">
        <f>VLOOKUP(Table6[[#This Row],[HS Concatenate]],'Customs raw'!$A$11:$N$305,12,FALSE)</f>
        <v>#VALUE!</v>
      </c>
      <c r="S615" s="226">
        <f>'Customs raw'!L615</f>
        <v>0</v>
      </c>
      <c r="T615" s="214"/>
      <c r="U615" s="217">
        <f>'Customs raw'!M615</f>
        <v>0</v>
      </c>
      <c r="V615" s="214"/>
      <c r="W615" s="226" t="e">
        <f>Table6[[#This Row],[Quantity (kg)2]]/1000</f>
        <v>#VALUE!</v>
      </c>
    </row>
    <row r="616" spans="1:23" ht="14.25" x14ac:dyDescent="0.2">
      <c r="A616" s="212">
        <f>'Customs raw'!B616</f>
        <v>0</v>
      </c>
      <c r="B616" s="213">
        <f t="shared" si="11"/>
        <v>0</v>
      </c>
      <c r="C616" s="214" t="e">
        <f>VLOOKUP(B616,'HS Heading Index'!$A$7:$B$29,2,FALSE)</f>
        <v>#N/A</v>
      </c>
      <c r="D616" s="214" t="s">
        <v>241</v>
      </c>
      <c r="E616" s="212">
        <f>'Customs raw'!C616</f>
        <v>0</v>
      </c>
      <c r="F616" s="215">
        <f>'Customs raw'!E616</f>
        <v>0</v>
      </c>
      <c r="G616" s="76" t="s">
        <v>19</v>
      </c>
      <c r="H616" s="33" t="s">
        <v>190</v>
      </c>
      <c r="I616" s="76" t="e">
        <f>CONCATENATE(Table6[[#This Row],[HS6_COD]],Table6[[#This Row],[HS8]],Table6[[#This Row],[HS10]])</f>
        <v>#VALUE!</v>
      </c>
      <c r="J616" s="17" t="s">
        <v>553</v>
      </c>
      <c r="K616" s="17"/>
      <c r="L616" s="30">
        <f>'Customs raw'!F616</f>
        <v>0</v>
      </c>
      <c r="M616" s="33">
        <v>10</v>
      </c>
      <c r="N616" s="33">
        <v>12.5</v>
      </c>
      <c r="O616" s="33"/>
      <c r="P616" s="33"/>
      <c r="Q616" s="33">
        <v>10</v>
      </c>
      <c r="R616" s="50" t="e">
        <f>VLOOKUP(Table6[[#This Row],[HS Concatenate]],'Customs raw'!$A$11:$N$305,12,FALSE)</f>
        <v>#VALUE!</v>
      </c>
      <c r="S616" s="226">
        <f>'Customs raw'!L616</f>
        <v>0</v>
      </c>
      <c r="T616" s="214"/>
      <c r="U616" s="217">
        <f>'Customs raw'!M616</f>
        <v>0</v>
      </c>
      <c r="V616" s="214"/>
      <c r="W616" s="226" t="e">
        <f>Table6[[#This Row],[Quantity (kg)2]]/1000</f>
        <v>#VALUE!</v>
      </c>
    </row>
    <row r="617" spans="1:23" ht="14.25" x14ac:dyDescent="0.2">
      <c r="A617" s="212">
        <f>'Customs raw'!B617</f>
        <v>0</v>
      </c>
      <c r="B617" s="213">
        <f t="shared" si="11"/>
        <v>0</v>
      </c>
      <c r="C617" s="214" t="e">
        <f>VLOOKUP(B617,'HS Heading Index'!$A$7:$B$29,2,FALSE)</f>
        <v>#N/A</v>
      </c>
      <c r="D617" s="214" t="s">
        <v>241</v>
      </c>
      <c r="E617" s="212">
        <f>'Customs raw'!C617</f>
        <v>0</v>
      </c>
      <c r="F617" s="215">
        <f>'Customs raw'!E617</f>
        <v>0</v>
      </c>
      <c r="G617" s="76" t="s">
        <v>19</v>
      </c>
      <c r="H617" s="33" t="s">
        <v>190</v>
      </c>
      <c r="I617" s="76" t="e">
        <f>CONCATENATE(Table6[[#This Row],[HS6_COD]],Table6[[#This Row],[HS8]],Table6[[#This Row],[HS10]])</f>
        <v>#VALUE!</v>
      </c>
      <c r="J617" s="17" t="s">
        <v>553</v>
      </c>
      <c r="K617" s="17"/>
      <c r="L617" s="30">
        <f>'Customs raw'!F617</f>
        <v>0</v>
      </c>
      <c r="M617" s="33">
        <v>10</v>
      </c>
      <c r="N617" s="33">
        <v>12.5</v>
      </c>
      <c r="O617" s="33"/>
      <c r="P617" s="33"/>
      <c r="Q617" s="33">
        <v>10</v>
      </c>
      <c r="R617" s="50" t="e">
        <f>VLOOKUP(Table6[[#This Row],[HS Concatenate]],'Customs raw'!$A$11:$N$305,12,FALSE)</f>
        <v>#VALUE!</v>
      </c>
      <c r="S617" s="226">
        <f>'Customs raw'!L617</f>
        <v>0</v>
      </c>
      <c r="T617" s="214"/>
      <c r="U617" s="217">
        <f>'Customs raw'!M617</f>
        <v>0</v>
      </c>
      <c r="V617" s="214"/>
      <c r="W617" s="226" t="e">
        <f>Table6[[#This Row],[Quantity (kg)2]]/1000</f>
        <v>#VALUE!</v>
      </c>
    </row>
    <row r="618" spans="1:23" ht="14.25" x14ac:dyDescent="0.2">
      <c r="A618" s="212">
        <f>'Customs raw'!B618</f>
        <v>0</v>
      </c>
      <c r="B618" s="213">
        <f t="shared" si="11"/>
        <v>0</v>
      </c>
      <c r="C618" s="214" t="e">
        <f>VLOOKUP(B618,'HS Heading Index'!$A$7:$B$29,2,FALSE)</f>
        <v>#N/A</v>
      </c>
      <c r="D618" s="214" t="s">
        <v>241</v>
      </c>
      <c r="E618" s="212">
        <f>'Customs raw'!C618</f>
        <v>0</v>
      </c>
      <c r="F618" s="215">
        <f>'Customs raw'!E618</f>
        <v>0</v>
      </c>
      <c r="G618" s="76" t="s">
        <v>19</v>
      </c>
      <c r="H618" s="33" t="s">
        <v>190</v>
      </c>
      <c r="I618" s="76" t="e">
        <f>CONCATENATE(Table6[[#This Row],[HS6_COD]],Table6[[#This Row],[HS8]],Table6[[#This Row],[HS10]])</f>
        <v>#VALUE!</v>
      </c>
      <c r="J618" s="17" t="s">
        <v>553</v>
      </c>
      <c r="K618" s="17"/>
      <c r="L618" s="30">
        <f>'Customs raw'!F618</f>
        <v>0</v>
      </c>
      <c r="M618" s="33">
        <v>10</v>
      </c>
      <c r="N618" s="33">
        <v>12.5</v>
      </c>
      <c r="O618" s="33"/>
      <c r="P618" s="33"/>
      <c r="Q618" s="33">
        <v>10</v>
      </c>
      <c r="R618" s="50" t="e">
        <f>VLOOKUP(Table6[[#This Row],[HS Concatenate]],'Customs raw'!$A$11:$N$305,12,FALSE)</f>
        <v>#VALUE!</v>
      </c>
      <c r="S618" s="226">
        <f>'Customs raw'!L618</f>
        <v>0</v>
      </c>
      <c r="T618" s="214"/>
      <c r="U618" s="217">
        <f>'Customs raw'!M618</f>
        <v>0</v>
      </c>
      <c r="V618" s="214"/>
      <c r="W618" s="226" t="e">
        <f>Table6[[#This Row],[Quantity (kg)2]]/1000</f>
        <v>#VALUE!</v>
      </c>
    </row>
    <row r="619" spans="1:23" ht="14.25" x14ac:dyDescent="0.2">
      <c r="A619" s="212">
        <f>'Customs raw'!B619</f>
        <v>0</v>
      </c>
      <c r="B619" s="213">
        <f t="shared" si="11"/>
        <v>0</v>
      </c>
      <c r="C619" s="214" t="e">
        <f>VLOOKUP(B619,'HS Heading Index'!$A$7:$B$29,2,FALSE)</f>
        <v>#N/A</v>
      </c>
      <c r="D619" s="214" t="s">
        <v>241</v>
      </c>
      <c r="E619" s="212">
        <f>'Customs raw'!C619</f>
        <v>0</v>
      </c>
      <c r="F619" s="215">
        <f>'Customs raw'!E619</f>
        <v>0</v>
      </c>
      <c r="G619" s="76" t="s">
        <v>19</v>
      </c>
      <c r="H619" s="33" t="s">
        <v>190</v>
      </c>
      <c r="I619" s="76" t="e">
        <f>CONCATENATE(Table6[[#This Row],[HS6_COD]],Table6[[#This Row],[HS8]],Table6[[#This Row],[HS10]])</f>
        <v>#VALUE!</v>
      </c>
      <c r="J619" s="17" t="s">
        <v>553</v>
      </c>
      <c r="K619" s="17"/>
      <c r="L619" s="30">
        <f>'Customs raw'!F619</f>
        <v>0</v>
      </c>
      <c r="M619" s="33">
        <v>10</v>
      </c>
      <c r="N619" s="33">
        <v>12.5</v>
      </c>
      <c r="O619" s="33"/>
      <c r="P619" s="33"/>
      <c r="Q619" s="33">
        <v>10</v>
      </c>
      <c r="R619" s="50" t="e">
        <f>VLOOKUP(Table6[[#This Row],[HS Concatenate]],'Customs raw'!$A$11:$N$305,12,FALSE)</f>
        <v>#VALUE!</v>
      </c>
      <c r="S619" s="226">
        <f>'Customs raw'!L619</f>
        <v>0</v>
      </c>
      <c r="T619" s="214"/>
      <c r="U619" s="217">
        <f>'Customs raw'!M619</f>
        <v>0</v>
      </c>
      <c r="V619" s="214"/>
      <c r="W619" s="226" t="e">
        <f>Table6[[#This Row],[Quantity (kg)2]]/1000</f>
        <v>#VALUE!</v>
      </c>
    </row>
    <row r="620" spans="1:23" ht="14.25" x14ac:dyDescent="0.2">
      <c r="A620" s="212">
        <f>'Customs raw'!B620</f>
        <v>0</v>
      </c>
      <c r="B620" s="213">
        <f t="shared" si="11"/>
        <v>0</v>
      </c>
      <c r="C620" s="214" t="e">
        <f>VLOOKUP(B620,'HS Heading Index'!$A$7:$B$29,2,FALSE)</f>
        <v>#N/A</v>
      </c>
      <c r="D620" s="214" t="s">
        <v>241</v>
      </c>
      <c r="E620" s="212">
        <f>'Customs raw'!C620</f>
        <v>0</v>
      </c>
      <c r="F620" s="215">
        <f>'Customs raw'!E620</f>
        <v>0</v>
      </c>
      <c r="G620" s="76" t="s">
        <v>19</v>
      </c>
      <c r="H620" s="33" t="s">
        <v>190</v>
      </c>
      <c r="I620" s="76" t="e">
        <f>CONCATENATE(Table6[[#This Row],[HS6_COD]],Table6[[#This Row],[HS8]],Table6[[#This Row],[HS10]])</f>
        <v>#VALUE!</v>
      </c>
      <c r="J620" s="17" t="s">
        <v>553</v>
      </c>
      <c r="K620" s="17"/>
      <c r="L620" s="30">
        <f>'Customs raw'!F620</f>
        <v>0</v>
      </c>
      <c r="M620" s="33">
        <v>10</v>
      </c>
      <c r="N620" s="33">
        <v>12.5</v>
      </c>
      <c r="O620" s="33"/>
      <c r="P620" s="33"/>
      <c r="Q620" s="33">
        <v>10</v>
      </c>
      <c r="R620" s="50" t="e">
        <f>VLOOKUP(Table6[[#This Row],[HS Concatenate]],'Customs raw'!$A$11:$N$305,12,FALSE)</f>
        <v>#VALUE!</v>
      </c>
      <c r="S620" s="226">
        <f>'Customs raw'!L620</f>
        <v>0</v>
      </c>
      <c r="T620" s="214"/>
      <c r="U620" s="217">
        <f>'Customs raw'!M620</f>
        <v>0</v>
      </c>
      <c r="V620" s="214"/>
      <c r="W620" s="226" t="e">
        <f>Table6[[#This Row],[Quantity (kg)2]]/1000</f>
        <v>#VALUE!</v>
      </c>
    </row>
    <row r="621" spans="1:23" ht="14.25" x14ac:dyDescent="0.2">
      <c r="A621" s="212">
        <f>'Customs raw'!B621</f>
        <v>0</v>
      </c>
      <c r="B621" s="213">
        <f t="shared" si="11"/>
        <v>0</v>
      </c>
      <c r="C621" s="214" t="e">
        <f>VLOOKUP(B621,'HS Heading Index'!$A$7:$B$29,2,FALSE)</f>
        <v>#N/A</v>
      </c>
      <c r="D621" s="214" t="s">
        <v>241</v>
      </c>
      <c r="E621" s="212">
        <f>'Customs raw'!C621</f>
        <v>0</v>
      </c>
      <c r="F621" s="215">
        <f>'Customs raw'!E621</f>
        <v>0</v>
      </c>
      <c r="G621" s="76" t="s">
        <v>19</v>
      </c>
      <c r="H621" s="33" t="s">
        <v>190</v>
      </c>
      <c r="I621" s="76" t="e">
        <f>CONCATENATE(Table6[[#This Row],[HS6_COD]],Table6[[#This Row],[HS8]],Table6[[#This Row],[HS10]])</f>
        <v>#VALUE!</v>
      </c>
      <c r="J621" s="17" t="s">
        <v>553</v>
      </c>
      <c r="K621" s="17"/>
      <c r="L621" s="30">
        <f>'Customs raw'!F621</f>
        <v>0</v>
      </c>
      <c r="M621" s="33">
        <v>10</v>
      </c>
      <c r="N621" s="33">
        <v>12.5</v>
      </c>
      <c r="O621" s="33"/>
      <c r="P621" s="33"/>
      <c r="Q621" s="33">
        <v>10</v>
      </c>
      <c r="R621" s="50" t="e">
        <f>VLOOKUP(Table6[[#This Row],[HS Concatenate]],'Customs raw'!$A$11:$N$305,12,FALSE)</f>
        <v>#VALUE!</v>
      </c>
      <c r="S621" s="226">
        <f>'Customs raw'!L621</f>
        <v>0</v>
      </c>
      <c r="T621" s="214"/>
      <c r="U621" s="217">
        <f>'Customs raw'!M621</f>
        <v>0</v>
      </c>
      <c r="V621" s="214"/>
      <c r="W621" s="226" t="e">
        <f>Table6[[#This Row],[Quantity (kg)2]]/1000</f>
        <v>#VALUE!</v>
      </c>
    </row>
    <row r="622" spans="1:23" ht="14.25" x14ac:dyDescent="0.2">
      <c r="A622" s="212">
        <f>'Customs raw'!B622</f>
        <v>0</v>
      </c>
      <c r="B622" s="213">
        <f t="shared" si="11"/>
        <v>0</v>
      </c>
      <c r="C622" s="214" t="e">
        <f>VLOOKUP(B622,'HS Heading Index'!$A$7:$B$29,2,FALSE)</f>
        <v>#N/A</v>
      </c>
      <c r="D622" s="214" t="s">
        <v>241</v>
      </c>
      <c r="E622" s="212">
        <f>'Customs raw'!C622</f>
        <v>0</v>
      </c>
      <c r="F622" s="215">
        <f>'Customs raw'!E622</f>
        <v>0</v>
      </c>
      <c r="G622" s="76" t="s">
        <v>19</v>
      </c>
      <c r="H622" s="33" t="s">
        <v>190</v>
      </c>
      <c r="I622" s="76" t="e">
        <f>CONCATENATE(Table6[[#This Row],[HS6_COD]],Table6[[#This Row],[HS8]],Table6[[#This Row],[HS10]])</f>
        <v>#VALUE!</v>
      </c>
      <c r="J622" s="17" t="s">
        <v>553</v>
      </c>
      <c r="K622" s="17"/>
      <c r="L622" s="30">
        <f>'Customs raw'!F622</f>
        <v>0</v>
      </c>
      <c r="M622" s="33">
        <v>10</v>
      </c>
      <c r="N622" s="33">
        <v>12.5</v>
      </c>
      <c r="O622" s="33"/>
      <c r="P622" s="33"/>
      <c r="Q622" s="33">
        <v>10</v>
      </c>
      <c r="R622" s="50" t="e">
        <f>VLOOKUP(Table6[[#This Row],[HS Concatenate]],'Customs raw'!$A$11:$N$305,12,FALSE)</f>
        <v>#VALUE!</v>
      </c>
      <c r="S622" s="226">
        <f>'Customs raw'!L622</f>
        <v>0</v>
      </c>
      <c r="T622" s="214"/>
      <c r="U622" s="217">
        <f>'Customs raw'!M622</f>
        <v>0</v>
      </c>
      <c r="V622" s="214"/>
      <c r="W622" s="226" t="e">
        <f>Table6[[#This Row],[Quantity (kg)2]]/1000</f>
        <v>#VALUE!</v>
      </c>
    </row>
    <row r="623" spans="1:23" ht="14.25" x14ac:dyDescent="0.2">
      <c r="A623" s="212">
        <f>'Customs raw'!B623</f>
        <v>0</v>
      </c>
      <c r="B623" s="213">
        <f t="shared" si="11"/>
        <v>0</v>
      </c>
      <c r="C623" s="214" t="e">
        <f>VLOOKUP(B623,'HS Heading Index'!$A$7:$B$29,2,FALSE)</f>
        <v>#N/A</v>
      </c>
      <c r="D623" s="214" t="s">
        <v>241</v>
      </c>
      <c r="E623" s="212">
        <f>'Customs raw'!C623</f>
        <v>0</v>
      </c>
      <c r="F623" s="215">
        <f>'Customs raw'!E623</f>
        <v>0</v>
      </c>
      <c r="G623" s="76" t="s">
        <v>19</v>
      </c>
      <c r="H623" s="33" t="s">
        <v>190</v>
      </c>
      <c r="I623" s="76" t="e">
        <f>CONCATENATE(Table6[[#This Row],[HS6_COD]],Table6[[#This Row],[HS8]],Table6[[#This Row],[HS10]])</f>
        <v>#VALUE!</v>
      </c>
      <c r="J623" s="17" t="s">
        <v>553</v>
      </c>
      <c r="K623" s="17"/>
      <c r="L623" s="30">
        <f>'Customs raw'!F623</f>
        <v>0</v>
      </c>
      <c r="M623" s="33">
        <v>10</v>
      </c>
      <c r="N623" s="33">
        <v>12.5</v>
      </c>
      <c r="O623" s="33"/>
      <c r="P623" s="33"/>
      <c r="Q623" s="33">
        <v>10</v>
      </c>
      <c r="R623" s="50" t="e">
        <f>VLOOKUP(Table6[[#This Row],[HS Concatenate]],'Customs raw'!$A$11:$N$305,12,FALSE)</f>
        <v>#VALUE!</v>
      </c>
      <c r="S623" s="226">
        <f>'Customs raw'!L623</f>
        <v>0</v>
      </c>
      <c r="T623" s="214"/>
      <c r="U623" s="217">
        <f>'Customs raw'!M623</f>
        <v>0</v>
      </c>
      <c r="V623" s="214"/>
      <c r="W623" s="226" t="e">
        <f>Table6[[#This Row],[Quantity (kg)2]]/1000</f>
        <v>#VALUE!</v>
      </c>
    </row>
    <row r="624" spans="1:23" ht="14.25" x14ac:dyDescent="0.2">
      <c r="A624" s="212">
        <f>'Customs raw'!B624</f>
        <v>0</v>
      </c>
      <c r="B624" s="213">
        <f t="shared" si="11"/>
        <v>0</v>
      </c>
      <c r="C624" s="214" t="e">
        <f>VLOOKUP(B624,'HS Heading Index'!$A$7:$B$29,2,FALSE)</f>
        <v>#N/A</v>
      </c>
      <c r="D624" s="214" t="s">
        <v>241</v>
      </c>
      <c r="E624" s="212">
        <f>'Customs raw'!C624</f>
        <v>0</v>
      </c>
      <c r="F624" s="215">
        <f>'Customs raw'!E624</f>
        <v>0</v>
      </c>
      <c r="G624" s="76" t="s">
        <v>19</v>
      </c>
      <c r="H624" s="33" t="s">
        <v>190</v>
      </c>
      <c r="I624" s="76" t="e">
        <f>CONCATENATE(Table6[[#This Row],[HS6_COD]],Table6[[#This Row],[HS8]],Table6[[#This Row],[HS10]])</f>
        <v>#VALUE!</v>
      </c>
      <c r="J624" s="17" t="s">
        <v>553</v>
      </c>
      <c r="K624" s="17"/>
      <c r="L624" s="30">
        <f>'Customs raw'!F624</f>
        <v>0</v>
      </c>
      <c r="M624" s="33">
        <v>10</v>
      </c>
      <c r="N624" s="33">
        <v>12.5</v>
      </c>
      <c r="O624" s="33"/>
      <c r="P624" s="33"/>
      <c r="Q624" s="33">
        <v>10</v>
      </c>
      <c r="R624" s="50" t="e">
        <f>VLOOKUP(Table6[[#This Row],[HS Concatenate]],'Customs raw'!$A$11:$N$305,12,FALSE)</f>
        <v>#VALUE!</v>
      </c>
      <c r="S624" s="226">
        <f>'Customs raw'!L624</f>
        <v>0</v>
      </c>
      <c r="T624" s="214"/>
      <c r="U624" s="217">
        <f>'Customs raw'!M624</f>
        <v>0</v>
      </c>
      <c r="V624" s="214"/>
      <c r="W624" s="226" t="e">
        <f>Table6[[#This Row],[Quantity (kg)2]]/1000</f>
        <v>#VALUE!</v>
      </c>
    </row>
    <row r="625" spans="1:23" ht="14.25" x14ac:dyDescent="0.2">
      <c r="A625" s="212">
        <f>'Customs raw'!B625</f>
        <v>0</v>
      </c>
      <c r="B625" s="213">
        <f t="shared" si="11"/>
        <v>0</v>
      </c>
      <c r="C625" s="214" t="e">
        <f>VLOOKUP(B625,'HS Heading Index'!$A$7:$B$29,2,FALSE)</f>
        <v>#N/A</v>
      </c>
      <c r="D625" s="214" t="s">
        <v>241</v>
      </c>
      <c r="E625" s="212">
        <f>'Customs raw'!C625</f>
        <v>0</v>
      </c>
      <c r="F625" s="215">
        <f>'Customs raw'!E625</f>
        <v>0</v>
      </c>
      <c r="G625" s="76" t="s">
        <v>19</v>
      </c>
      <c r="H625" s="33" t="s">
        <v>190</v>
      </c>
      <c r="I625" s="76" t="e">
        <f>CONCATENATE(Table6[[#This Row],[HS6_COD]],Table6[[#This Row],[HS8]],Table6[[#This Row],[HS10]])</f>
        <v>#VALUE!</v>
      </c>
      <c r="J625" s="17" t="s">
        <v>553</v>
      </c>
      <c r="K625" s="17"/>
      <c r="L625" s="30">
        <f>'Customs raw'!F625</f>
        <v>0</v>
      </c>
      <c r="M625" s="33">
        <v>10</v>
      </c>
      <c r="N625" s="33">
        <v>12.5</v>
      </c>
      <c r="O625" s="33"/>
      <c r="P625" s="33"/>
      <c r="Q625" s="33">
        <v>10</v>
      </c>
      <c r="R625" s="50" t="e">
        <f>VLOOKUP(Table6[[#This Row],[HS Concatenate]],'Customs raw'!$A$11:$N$305,12,FALSE)</f>
        <v>#VALUE!</v>
      </c>
      <c r="S625" s="226">
        <f>'Customs raw'!L625</f>
        <v>0</v>
      </c>
      <c r="T625" s="214"/>
      <c r="U625" s="217">
        <f>'Customs raw'!M625</f>
        <v>0</v>
      </c>
      <c r="V625" s="214"/>
      <c r="W625" s="226" t="e">
        <f>Table6[[#This Row],[Quantity (kg)2]]/1000</f>
        <v>#VALUE!</v>
      </c>
    </row>
    <row r="626" spans="1:23" ht="14.25" x14ac:dyDescent="0.2">
      <c r="A626" s="212">
        <f>'Customs raw'!B626</f>
        <v>0</v>
      </c>
      <c r="B626" s="213">
        <f t="shared" si="11"/>
        <v>0</v>
      </c>
      <c r="C626" s="214" t="e">
        <f>VLOOKUP(B626,'HS Heading Index'!$A$7:$B$29,2,FALSE)</f>
        <v>#N/A</v>
      </c>
      <c r="D626" s="214" t="s">
        <v>241</v>
      </c>
      <c r="E626" s="212">
        <f>'Customs raw'!C626</f>
        <v>0</v>
      </c>
      <c r="F626" s="215">
        <f>'Customs raw'!E626</f>
        <v>0</v>
      </c>
      <c r="G626" s="76" t="s">
        <v>19</v>
      </c>
      <c r="H626" s="33" t="s">
        <v>190</v>
      </c>
      <c r="I626" s="76" t="e">
        <f>CONCATENATE(Table6[[#This Row],[HS6_COD]],Table6[[#This Row],[HS8]],Table6[[#This Row],[HS10]])</f>
        <v>#VALUE!</v>
      </c>
      <c r="J626" s="17" t="s">
        <v>553</v>
      </c>
      <c r="K626" s="17"/>
      <c r="L626" s="30">
        <f>'Customs raw'!F626</f>
        <v>0</v>
      </c>
      <c r="M626" s="33">
        <v>10</v>
      </c>
      <c r="N626" s="33">
        <v>12.5</v>
      </c>
      <c r="O626" s="33"/>
      <c r="P626" s="33"/>
      <c r="Q626" s="33">
        <v>10</v>
      </c>
      <c r="R626" s="50" t="e">
        <f>VLOOKUP(Table6[[#This Row],[HS Concatenate]],'Customs raw'!$A$11:$N$305,12,FALSE)</f>
        <v>#VALUE!</v>
      </c>
      <c r="S626" s="226">
        <f>'Customs raw'!L626</f>
        <v>0</v>
      </c>
      <c r="T626" s="214"/>
      <c r="U626" s="217">
        <f>'Customs raw'!M626</f>
        <v>0</v>
      </c>
      <c r="V626" s="214"/>
      <c r="W626" s="226" t="e">
        <f>Table6[[#This Row],[Quantity (kg)2]]/1000</f>
        <v>#VALUE!</v>
      </c>
    </row>
    <row r="627" spans="1:23" ht="14.25" x14ac:dyDescent="0.2">
      <c r="A627" s="212">
        <f>'Customs raw'!B627</f>
        <v>0</v>
      </c>
      <c r="B627" s="213">
        <f t="shared" si="11"/>
        <v>0</v>
      </c>
      <c r="C627" s="214" t="e">
        <f>VLOOKUP(B627,'HS Heading Index'!$A$7:$B$29,2,FALSE)</f>
        <v>#N/A</v>
      </c>
      <c r="D627" s="214" t="s">
        <v>241</v>
      </c>
      <c r="E627" s="212">
        <f>'Customs raw'!C627</f>
        <v>0</v>
      </c>
      <c r="F627" s="215">
        <f>'Customs raw'!E627</f>
        <v>0</v>
      </c>
      <c r="G627" s="76" t="s">
        <v>19</v>
      </c>
      <c r="H627" s="33" t="s">
        <v>190</v>
      </c>
      <c r="I627" s="76" t="e">
        <f>CONCATENATE(Table6[[#This Row],[HS6_COD]],Table6[[#This Row],[HS8]],Table6[[#This Row],[HS10]])</f>
        <v>#VALUE!</v>
      </c>
      <c r="J627" s="17" t="s">
        <v>553</v>
      </c>
      <c r="K627" s="17"/>
      <c r="L627" s="30">
        <f>'Customs raw'!F627</f>
        <v>0</v>
      </c>
      <c r="M627" s="33">
        <v>10</v>
      </c>
      <c r="N627" s="33">
        <v>12.5</v>
      </c>
      <c r="O627" s="33"/>
      <c r="P627" s="33"/>
      <c r="Q627" s="33">
        <v>10</v>
      </c>
      <c r="R627" s="50" t="e">
        <f>VLOOKUP(Table6[[#This Row],[HS Concatenate]],'Customs raw'!$A$11:$N$305,12,FALSE)</f>
        <v>#VALUE!</v>
      </c>
      <c r="S627" s="226">
        <f>'Customs raw'!L627</f>
        <v>0</v>
      </c>
      <c r="T627" s="214"/>
      <c r="U627" s="217">
        <f>'Customs raw'!M627</f>
        <v>0</v>
      </c>
      <c r="V627" s="214"/>
      <c r="W627" s="226" t="e">
        <f>Table6[[#This Row],[Quantity (kg)2]]/1000</f>
        <v>#VALUE!</v>
      </c>
    </row>
    <row r="628" spans="1:23" ht="14.25" x14ac:dyDescent="0.2">
      <c r="A628" s="212">
        <f>'Customs raw'!B628</f>
        <v>0</v>
      </c>
      <c r="B628" s="213">
        <f t="shared" si="11"/>
        <v>0</v>
      </c>
      <c r="C628" s="214" t="e">
        <f>VLOOKUP(B628,'HS Heading Index'!$A$7:$B$29,2,FALSE)</f>
        <v>#N/A</v>
      </c>
      <c r="D628" s="214" t="s">
        <v>241</v>
      </c>
      <c r="E628" s="212">
        <f>'Customs raw'!C628</f>
        <v>0</v>
      </c>
      <c r="F628" s="215">
        <f>'Customs raw'!E628</f>
        <v>0</v>
      </c>
      <c r="G628" s="76" t="s">
        <v>19</v>
      </c>
      <c r="H628" s="33" t="s">
        <v>190</v>
      </c>
      <c r="I628" s="76" t="e">
        <f>CONCATENATE(Table6[[#This Row],[HS6_COD]],Table6[[#This Row],[HS8]],Table6[[#This Row],[HS10]])</f>
        <v>#VALUE!</v>
      </c>
      <c r="J628" s="17" t="s">
        <v>553</v>
      </c>
      <c r="K628" s="17"/>
      <c r="L628" s="30">
        <f>'Customs raw'!F628</f>
        <v>0</v>
      </c>
      <c r="M628" s="33">
        <v>10</v>
      </c>
      <c r="N628" s="33">
        <v>12.5</v>
      </c>
      <c r="O628" s="33"/>
      <c r="P628" s="33"/>
      <c r="Q628" s="33">
        <v>10</v>
      </c>
      <c r="R628" s="50" t="e">
        <f>VLOOKUP(Table6[[#This Row],[HS Concatenate]],'Customs raw'!$A$11:$N$305,12,FALSE)</f>
        <v>#VALUE!</v>
      </c>
      <c r="S628" s="226">
        <f>'Customs raw'!L628</f>
        <v>0</v>
      </c>
      <c r="T628" s="214"/>
      <c r="U628" s="217">
        <f>'Customs raw'!M628</f>
        <v>0</v>
      </c>
      <c r="V628" s="214"/>
      <c r="W628" s="226" t="e">
        <f>Table6[[#This Row],[Quantity (kg)2]]/1000</f>
        <v>#VALUE!</v>
      </c>
    </row>
    <row r="629" spans="1:23" ht="14.25" x14ac:dyDescent="0.2">
      <c r="A629" s="212">
        <f>'Customs raw'!B629</f>
        <v>0</v>
      </c>
      <c r="B629" s="213">
        <f t="shared" si="11"/>
        <v>0</v>
      </c>
      <c r="C629" s="214" t="e">
        <f>VLOOKUP(B629,'HS Heading Index'!$A$7:$B$29,2,FALSE)</f>
        <v>#N/A</v>
      </c>
      <c r="D629" s="214" t="s">
        <v>241</v>
      </c>
      <c r="E629" s="212">
        <f>'Customs raw'!C629</f>
        <v>0</v>
      </c>
      <c r="F629" s="215">
        <f>'Customs raw'!E629</f>
        <v>0</v>
      </c>
      <c r="G629" s="76" t="s">
        <v>19</v>
      </c>
      <c r="H629" s="33" t="s">
        <v>190</v>
      </c>
      <c r="I629" s="76" t="e">
        <f>CONCATENATE(Table6[[#This Row],[HS6_COD]],Table6[[#This Row],[HS8]],Table6[[#This Row],[HS10]])</f>
        <v>#VALUE!</v>
      </c>
      <c r="J629" s="17" t="s">
        <v>553</v>
      </c>
      <c r="K629" s="17"/>
      <c r="L629" s="30">
        <f>'Customs raw'!F629</f>
        <v>0</v>
      </c>
      <c r="M629" s="33">
        <v>10</v>
      </c>
      <c r="N629" s="33">
        <v>12.5</v>
      </c>
      <c r="O629" s="33"/>
      <c r="P629" s="33"/>
      <c r="Q629" s="33">
        <v>10</v>
      </c>
      <c r="R629" s="50" t="e">
        <f>VLOOKUP(Table6[[#This Row],[HS Concatenate]],'Customs raw'!$A$11:$N$305,12,FALSE)</f>
        <v>#VALUE!</v>
      </c>
      <c r="S629" s="226">
        <f>'Customs raw'!L629</f>
        <v>0</v>
      </c>
      <c r="T629" s="214"/>
      <c r="U629" s="217">
        <f>'Customs raw'!M629</f>
        <v>0</v>
      </c>
      <c r="V629" s="214"/>
      <c r="W629" s="226" t="e">
        <f>Table6[[#This Row],[Quantity (kg)2]]/1000</f>
        <v>#VALUE!</v>
      </c>
    </row>
    <row r="630" spans="1:23" ht="14.25" x14ac:dyDescent="0.2">
      <c r="A630" s="212">
        <f>'Customs raw'!B630</f>
        <v>0</v>
      </c>
      <c r="B630" s="213">
        <f t="shared" si="11"/>
        <v>0</v>
      </c>
      <c r="C630" s="214" t="e">
        <f>VLOOKUP(B630,'HS Heading Index'!$A$7:$B$29,2,FALSE)</f>
        <v>#N/A</v>
      </c>
      <c r="D630" s="214" t="s">
        <v>241</v>
      </c>
      <c r="E630" s="212">
        <f>'Customs raw'!C630</f>
        <v>0</v>
      </c>
      <c r="F630" s="215">
        <f>'Customs raw'!E630</f>
        <v>0</v>
      </c>
      <c r="G630" s="76" t="s">
        <v>19</v>
      </c>
      <c r="H630" s="33" t="s">
        <v>190</v>
      </c>
      <c r="I630" s="76" t="e">
        <f>CONCATENATE(Table6[[#This Row],[HS6_COD]],Table6[[#This Row],[HS8]],Table6[[#This Row],[HS10]])</f>
        <v>#VALUE!</v>
      </c>
      <c r="J630" s="17" t="s">
        <v>553</v>
      </c>
      <c r="K630" s="17"/>
      <c r="L630" s="30">
        <f>'Customs raw'!F630</f>
        <v>0</v>
      </c>
      <c r="M630" s="33">
        <v>10</v>
      </c>
      <c r="N630" s="33">
        <v>12.5</v>
      </c>
      <c r="O630" s="33"/>
      <c r="P630" s="33"/>
      <c r="Q630" s="33">
        <v>10</v>
      </c>
      <c r="R630" s="50" t="e">
        <f>VLOOKUP(Table6[[#This Row],[HS Concatenate]],'Customs raw'!$A$11:$N$305,12,FALSE)</f>
        <v>#VALUE!</v>
      </c>
      <c r="S630" s="226">
        <f>'Customs raw'!L630</f>
        <v>0</v>
      </c>
      <c r="T630" s="214"/>
      <c r="U630" s="217">
        <f>'Customs raw'!M630</f>
        <v>0</v>
      </c>
      <c r="V630" s="214"/>
      <c r="W630" s="226" t="e">
        <f>Table6[[#This Row],[Quantity (kg)2]]/1000</f>
        <v>#VALUE!</v>
      </c>
    </row>
    <row r="631" spans="1:23" ht="14.25" x14ac:dyDescent="0.2">
      <c r="A631" s="212">
        <f>'Customs raw'!B631</f>
        <v>0</v>
      </c>
      <c r="B631" s="213">
        <f t="shared" si="11"/>
        <v>0</v>
      </c>
      <c r="C631" s="214" t="e">
        <f>VLOOKUP(B631,'HS Heading Index'!$A$7:$B$29,2,FALSE)</f>
        <v>#N/A</v>
      </c>
      <c r="D631" s="214" t="s">
        <v>241</v>
      </c>
      <c r="E631" s="212">
        <f>'Customs raw'!C631</f>
        <v>0</v>
      </c>
      <c r="F631" s="215">
        <f>'Customs raw'!E631</f>
        <v>0</v>
      </c>
      <c r="G631" s="76" t="s">
        <v>19</v>
      </c>
      <c r="H631" s="33" t="s">
        <v>190</v>
      </c>
      <c r="I631" s="76" t="e">
        <f>CONCATENATE(Table6[[#This Row],[HS6_COD]],Table6[[#This Row],[HS8]],Table6[[#This Row],[HS10]])</f>
        <v>#VALUE!</v>
      </c>
      <c r="J631" s="17" t="s">
        <v>553</v>
      </c>
      <c r="K631" s="17"/>
      <c r="L631" s="30">
        <f>'Customs raw'!F631</f>
        <v>0</v>
      </c>
      <c r="M631" s="33">
        <v>10</v>
      </c>
      <c r="N631" s="33">
        <v>12.5</v>
      </c>
      <c r="O631" s="33"/>
      <c r="P631" s="33"/>
      <c r="Q631" s="33">
        <v>10</v>
      </c>
      <c r="R631" s="50" t="e">
        <f>VLOOKUP(Table6[[#This Row],[HS Concatenate]],'Customs raw'!$A$11:$N$305,12,FALSE)</f>
        <v>#VALUE!</v>
      </c>
      <c r="S631" s="226">
        <f>'Customs raw'!L631</f>
        <v>0</v>
      </c>
      <c r="T631" s="214"/>
      <c r="U631" s="217">
        <f>'Customs raw'!M631</f>
        <v>0</v>
      </c>
      <c r="V631" s="214"/>
      <c r="W631" s="226" t="e">
        <f>Table6[[#This Row],[Quantity (kg)2]]/1000</f>
        <v>#VALUE!</v>
      </c>
    </row>
    <row r="632" spans="1:23" ht="14.25" x14ac:dyDescent="0.2">
      <c r="A632" s="212">
        <f>'Customs raw'!B632</f>
        <v>0</v>
      </c>
      <c r="B632" s="213">
        <f t="shared" si="11"/>
        <v>0</v>
      </c>
      <c r="C632" s="214" t="e">
        <f>VLOOKUP(B632,'HS Heading Index'!$A$7:$B$29,2,FALSE)</f>
        <v>#N/A</v>
      </c>
      <c r="D632" s="214" t="s">
        <v>241</v>
      </c>
      <c r="E632" s="212">
        <f>'Customs raw'!C632</f>
        <v>0</v>
      </c>
      <c r="F632" s="215">
        <f>'Customs raw'!E632</f>
        <v>0</v>
      </c>
      <c r="G632" s="76" t="s">
        <v>19</v>
      </c>
      <c r="H632" s="33" t="s">
        <v>190</v>
      </c>
      <c r="I632" s="76" t="e">
        <f>CONCATENATE(Table6[[#This Row],[HS6_COD]],Table6[[#This Row],[HS8]],Table6[[#This Row],[HS10]])</f>
        <v>#VALUE!</v>
      </c>
      <c r="J632" s="17" t="s">
        <v>553</v>
      </c>
      <c r="K632" s="17"/>
      <c r="L632" s="30">
        <f>'Customs raw'!F632</f>
        <v>0</v>
      </c>
      <c r="M632" s="33">
        <v>10</v>
      </c>
      <c r="N632" s="33">
        <v>12.5</v>
      </c>
      <c r="O632" s="33"/>
      <c r="P632" s="33"/>
      <c r="Q632" s="33">
        <v>10</v>
      </c>
      <c r="R632" s="50" t="e">
        <f>VLOOKUP(Table6[[#This Row],[HS Concatenate]],'Customs raw'!$A$11:$N$305,12,FALSE)</f>
        <v>#VALUE!</v>
      </c>
      <c r="S632" s="226">
        <f>'Customs raw'!L632</f>
        <v>0</v>
      </c>
      <c r="T632" s="214"/>
      <c r="U632" s="217">
        <f>'Customs raw'!M632</f>
        <v>0</v>
      </c>
      <c r="V632" s="214"/>
      <c r="W632" s="226" t="e">
        <f>Table6[[#This Row],[Quantity (kg)2]]/1000</f>
        <v>#VALUE!</v>
      </c>
    </row>
    <row r="633" spans="1:23" ht="14.25" x14ac:dyDescent="0.2">
      <c r="A633" s="212">
        <f>'Customs raw'!B633</f>
        <v>0</v>
      </c>
      <c r="B633" s="213">
        <f t="shared" si="11"/>
        <v>0</v>
      </c>
      <c r="C633" s="214" t="e">
        <f>VLOOKUP(B633,'HS Heading Index'!$A$7:$B$29,2,FALSE)</f>
        <v>#N/A</v>
      </c>
      <c r="D633" s="214" t="s">
        <v>241</v>
      </c>
      <c r="E633" s="212">
        <f>'Customs raw'!C633</f>
        <v>0</v>
      </c>
      <c r="F633" s="215">
        <f>'Customs raw'!E633</f>
        <v>0</v>
      </c>
      <c r="G633" s="76" t="s">
        <v>19</v>
      </c>
      <c r="H633" s="33" t="s">
        <v>190</v>
      </c>
      <c r="I633" s="76" t="e">
        <f>CONCATENATE(Table6[[#This Row],[HS6_COD]],Table6[[#This Row],[HS8]],Table6[[#This Row],[HS10]])</f>
        <v>#VALUE!</v>
      </c>
      <c r="J633" s="17" t="s">
        <v>553</v>
      </c>
      <c r="K633" s="17"/>
      <c r="L633" s="30">
        <f>'Customs raw'!F633</f>
        <v>0</v>
      </c>
      <c r="M633" s="33">
        <v>10</v>
      </c>
      <c r="N633" s="33">
        <v>12.5</v>
      </c>
      <c r="O633" s="33"/>
      <c r="P633" s="33"/>
      <c r="Q633" s="33">
        <v>10</v>
      </c>
      <c r="R633" s="50" t="e">
        <f>VLOOKUP(Table6[[#This Row],[HS Concatenate]],'Customs raw'!$A$11:$N$305,12,FALSE)</f>
        <v>#VALUE!</v>
      </c>
      <c r="S633" s="226">
        <f>'Customs raw'!L633</f>
        <v>0</v>
      </c>
      <c r="T633" s="214"/>
      <c r="U633" s="217">
        <f>'Customs raw'!M633</f>
        <v>0</v>
      </c>
      <c r="V633" s="214"/>
      <c r="W633" s="226" t="e">
        <f>Table6[[#This Row],[Quantity (kg)2]]/1000</f>
        <v>#VALUE!</v>
      </c>
    </row>
    <row r="634" spans="1:23" ht="14.25" x14ac:dyDescent="0.2">
      <c r="A634" s="212">
        <f>'Customs raw'!B634</f>
        <v>0</v>
      </c>
      <c r="B634" s="213">
        <f t="shared" si="11"/>
        <v>0</v>
      </c>
      <c r="C634" s="214" t="e">
        <f>VLOOKUP(B634,'HS Heading Index'!$A$7:$B$29,2,FALSE)</f>
        <v>#N/A</v>
      </c>
      <c r="D634" s="214" t="s">
        <v>241</v>
      </c>
      <c r="E634" s="212">
        <f>'Customs raw'!C634</f>
        <v>0</v>
      </c>
      <c r="F634" s="215">
        <f>'Customs raw'!E634</f>
        <v>0</v>
      </c>
      <c r="G634" s="76" t="s">
        <v>19</v>
      </c>
      <c r="H634" s="33" t="s">
        <v>190</v>
      </c>
      <c r="I634" s="76" t="e">
        <f>CONCATENATE(Table6[[#This Row],[HS6_COD]],Table6[[#This Row],[HS8]],Table6[[#This Row],[HS10]])</f>
        <v>#VALUE!</v>
      </c>
      <c r="J634" s="17" t="s">
        <v>553</v>
      </c>
      <c r="K634" s="17"/>
      <c r="L634" s="30">
        <f>'Customs raw'!F634</f>
        <v>0</v>
      </c>
      <c r="M634" s="33">
        <v>10</v>
      </c>
      <c r="N634" s="33">
        <v>12.5</v>
      </c>
      <c r="O634" s="33"/>
      <c r="P634" s="33"/>
      <c r="Q634" s="33">
        <v>10</v>
      </c>
      <c r="R634" s="50" t="e">
        <f>VLOOKUP(Table6[[#This Row],[HS Concatenate]],'Customs raw'!$A$11:$N$305,12,FALSE)</f>
        <v>#VALUE!</v>
      </c>
      <c r="S634" s="226">
        <f>'Customs raw'!L634</f>
        <v>0</v>
      </c>
      <c r="T634" s="214"/>
      <c r="U634" s="217">
        <f>'Customs raw'!M634</f>
        <v>0</v>
      </c>
      <c r="V634" s="214"/>
      <c r="W634" s="226" t="e">
        <f>Table6[[#This Row],[Quantity (kg)2]]/1000</f>
        <v>#VALUE!</v>
      </c>
    </row>
    <row r="635" spans="1:23" ht="14.25" x14ac:dyDescent="0.2">
      <c r="A635" s="212">
        <f>'Customs raw'!B635</f>
        <v>0</v>
      </c>
      <c r="B635" s="213">
        <f t="shared" si="11"/>
        <v>0</v>
      </c>
      <c r="C635" s="214" t="e">
        <f>VLOOKUP(B635,'HS Heading Index'!$A$7:$B$29,2,FALSE)</f>
        <v>#N/A</v>
      </c>
      <c r="D635" s="214" t="s">
        <v>241</v>
      </c>
      <c r="E635" s="212">
        <f>'Customs raw'!C635</f>
        <v>0</v>
      </c>
      <c r="F635" s="215">
        <f>'Customs raw'!E635</f>
        <v>0</v>
      </c>
      <c r="G635" s="76" t="s">
        <v>19</v>
      </c>
      <c r="H635" s="33" t="s">
        <v>190</v>
      </c>
      <c r="I635" s="76" t="e">
        <f>CONCATENATE(Table6[[#This Row],[HS6_COD]],Table6[[#This Row],[HS8]],Table6[[#This Row],[HS10]])</f>
        <v>#VALUE!</v>
      </c>
      <c r="J635" s="17" t="s">
        <v>553</v>
      </c>
      <c r="K635" s="17"/>
      <c r="L635" s="30">
        <f>'Customs raw'!F635</f>
        <v>0</v>
      </c>
      <c r="M635" s="33">
        <v>10</v>
      </c>
      <c r="N635" s="33">
        <v>12.5</v>
      </c>
      <c r="O635" s="33"/>
      <c r="P635" s="33"/>
      <c r="Q635" s="33">
        <v>10</v>
      </c>
      <c r="R635" s="50" t="e">
        <f>VLOOKUP(Table6[[#This Row],[HS Concatenate]],'Customs raw'!$A$11:$N$305,12,FALSE)</f>
        <v>#VALUE!</v>
      </c>
      <c r="S635" s="226">
        <f>'Customs raw'!L635</f>
        <v>0</v>
      </c>
      <c r="T635" s="214"/>
      <c r="U635" s="217">
        <f>'Customs raw'!M635</f>
        <v>0</v>
      </c>
      <c r="V635" s="214"/>
      <c r="W635" s="226" t="e">
        <f>Table6[[#This Row],[Quantity (kg)2]]/1000</f>
        <v>#VALUE!</v>
      </c>
    </row>
    <row r="636" spans="1:23" ht="14.25" x14ac:dyDescent="0.2">
      <c r="A636" s="212">
        <f>'Customs raw'!B636</f>
        <v>0</v>
      </c>
      <c r="B636" s="213">
        <f t="shared" si="11"/>
        <v>0</v>
      </c>
      <c r="C636" s="214" t="e">
        <f>VLOOKUP(B636,'HS Heading Index'!$A$7:$B$29,2,FALSE)</f>
        <v>#N/A</v>
      </c>
      <c r="D636" s="214" t="s">
        <v>241</v>
      </c>
      <c r="E636" s="212">
        <f>'Customs raw'!C636</f>
        <v>0</v>
      </c>
      <c r="F636" s="215">
        <f>'Customs raw'!E636</f>
        <v>0</v>
      </c>
      <c r="G636" s="76" t="s">
        <v>19</v>
      </c>
      <c r="H636" s="33" t="s">
        <v>190</v>
      </c>
      <c r="I636" s="76" t="e">
        <f>CONCATENATE(Table6[[#This Row],[HS6_COD]],Table6[[#This Row],[HS8]],Table6[[#This Row],[HS10]])</f>
        <v>#VALUE!</v>
      </c>
      <c r="J636" s="17" t="s">
        <v>553</v>
      </c>
      <c r="K636" s="17"/>
      <c r="L636" s="30">
        <f>'Customs raw'!F636</f>
        <v>0</v>
      </c>
      <c r="M636" s="33">
        <v>10</v>
      </c>
      <c r="N636" s="33">
        <v>12.5</v>
      </c>
      <c r="O636" s="33"/>
      <c r="P636" s="33"/>
      <c r="Q636" s="33">
        <v>10</v>
      </c>
      <c r="R636" s="50" t="e">
        <f>VLOOKUP(Table6[[#This Row],[HS Concatenate]],'Customs raw'!$A$11:$N$305,12,FALSE)</f>
        <v>#VALUE!</v>
      </c>
      <c r="S636" s="226">
        <f>'Customs raw'!L636</f>
        <v>0</v>
      </c>
      <c r="T636" s="214"/>
      <c r="U636" s="217">
        <f>'Customs raw'!M636</f>
        <v>0</v>
      </c>
      <c r="V636" s="214"/>
      <c r="W636" s="226" t="e">
        <f>Table6[[#This Row],[Quantity (kg)2]]/1000</f>
        <v>#VALUE!</v>
      </c>
    </row>
    <row r="637" spans="1:23" ht="14.25" x14ac:dyDescent="0.2">
      <c r="A637" s="212">
        <f>'Customs raw'!B637</f>
        <v>0</v>
      </c>
      <c r="B637" s="213">
        <f t="shared" si="11"/>
        <v>0</v>
      </c>
      <c r="C637" s="214" t="e">
        <f>VLOOKUP(B637,'HS Heading Index'!$A$7:$B$29,2,FALSE)</f>
        <v>#N/A</v>
      </c>
      <c r="D637" s="214" t="s">
        <v>241</v>
      </c>
      <c r="E637" s="212">
        <f>'Customs raw'!C637</f>
        <v>0</v>
      </c>
      <c r="F637" s="215">
        <f>'Customs raw'!E637</f>
        <v>0</v>
      </c>
      <c r="G637" s="76" t="s">
        <v>19</v>
      </c>
      <c r="H637" s="33" t="s">
        <v>190</v>
      </c>
      <c r="I637" s="76" t="e">
        <f>CONCATENATE(Table6[[#This Row],[HS6_COD]],Table6[[#This Row],[HS8]],Table6[[#This Row],[HS10]])</f>
        <v>#VALUE!</v>
      </c>
      <c r="J637" s="17" t="s">
        <v>553</v>
      </c>
      <c r="K637" s="17"/>
      <c r="L637" s="30">
        <f>'Customs raw'!F637</f>
        <v>0</v>
      </c>
      <c r="M637" s="33">
        <v>10</v>
      </c>
      <c r="N637" s="33">
        <v>12.5</v>
      </c>
      <c r="O637" s="33"/>
      <c r="P637" s="33"/>
      <c r="Q637" s="33">
        <v>10</v>
      </c>
      <c r="R637" s="50" t="e">
        <f>VLOOKUP(Table6[[#This Row],[HS Concatenate]],'Customs raw'!$A$11:$N$305,12,FALSE)</f>
        <v>#VALUE!</v>
      </c>
      <c r="S637" s="226">
        <f>'Customs raw'!L637</f>
        <v>0</v>
      </c>
      <c r="T637" s="214"/>
      <c r="U637" s="217">
        <f>'Customs raw'!M637</f>
        <v>0</v>
      </c>
      <c r="V637" s="214"/>
      <c r="W637" s="226" t="e">
        <f>Table6[[#This Row],[Quantity (kg)2]]/1000</f>
        <v>#VALUE!</v>
      </c>
    </row>
    <row r="638" spans="1:23" ht="14.25" x14ac:dyDescent="0.2">
      <c r="A638" s="212">
        <f>'Customs raw'!B638</f>
        <v>0</v>
      </c>
      <c r="B638" s="213">
        <f t="shared" si="11"/>
        <v>0</v>
      </c>
      <c r="C638" s="214" t="e">
        <f>VLOOKUP(B638,'HS Heading Index'!$A$7:$B$29,2,FALSE)</f>
        <v>#N/A</v>
      </c>
      <c r="D638" s="214" t="s">
        <v>241</v>
      </c>
      <c r="E638" s="212">
        <f>'Customs raw'!C638</f>
        <v>0</v>
      </c>
      <c r="F638" s="215">
        <f>'Customs raw'!E638</f>
        <v>0</v>
      </c>
      <c r="G638" s="76" t="s">
        <v>19</v>
      </c>
      <c r="H638" s="33" t="s">
        <v>190</v>
      </c>
      <c r="I638" s="76" t="e">
        <f>CONCATENATE(Table6[[#This Row],[HS6_COD]],Table6[[#This Row],[HS8]],Table6[[#This Row],[HS10]])</f>
        <v>#VALUE!</v>
      </c>
      <c r="J638" s="17" t="s">
        <v>553</v>
      </c>
      <c r="K638" s="17"/>
      <c r="L638" s="30">
        <f>'Customs raw'!F638</f>
        <v>0</v>
      </c>
      <c r="M638" s="33">
        <v>10</v>
      </c>
      <c r="N638" s="33">
        <v>12.5</v>
      </c>
      <c r="O638" s="33"/>
      <c r="P638" s="33"/>
      <c r="Q638" s="33">
        <v>10</v>
      </c>
      <c r="R638" s="50" t="e">
        <f>VLOOKUP(Table6[[#This Row],[HS Concatenate]],'Customs raw'!$A$11:$N$305,12,FALSE)</f>
        <v>#VALUE!</v>
      </c>
      <c r="S638" s="226">
        <f>'Customs raw'!L638</f>
        <v>0</v>
      </c>
      <c r="T638" s="214"/>
      <c r="U638" s="217">
        <f>'Customs raw'!M638</f>
        <v>0</v>
      </c>
      <c r="V638" s="214"/>
      <c r="W638" s="226" t="e">
        <f>Table6[[#This Row],[Quantity (kg)2]]/1000</f>
        <v>#VALUE!</v>
      </c>
    </row>
    <row r="639" spans="1:23" ht="14.25" x14ac:dyDescent="0.2">
      <c r="A639" s="212">
        <f>'Customs raw'!B639</f>
        <v>0</v>
      </c>
      <c r="B639" s="213">
        <f t="shared" si="11"/>
        <v>0</v>
      </c>
      <c r="C639" s="214" t="e">
        <f>VLOOKUP(B639,'HS Heading Index'!$A$7:$B$29,2,FALSE)</f>
        <v>#N/A</v>
      </c>
      <c r="D639" s="214" t="s">
        <v>241</v>
      </c>
      <c r="E639" s="212">
        <f>'Customs raw'!C639</f>
        <v>0</v>
      </c>
      <c r="F639" s="215">
        <f>'Customs raw'!E639</f>
        <v>0</v>
      </c>
      <c r="G639" s="76" t="s">
        <v>19</v>
      </c>
      <c r="H639" s="33" t="s">
        <v>190</v>
      </c>
      <c r="I639" s="76" t="e">
        <f>CONCATENATE(Table6[[#This Row],[HS6_COD]],Table6[[#This Row],[HS8]],Table6[[#This Row],[HS10]])</f>
        <v>#VALUE!</v>
      </c>
      <c r="J639" s="17" t="s">
        <v>553</v>
      </c>
      <c r="K639" s="17"/>
      <c r="L639" s="30">
        <f>'Customs raw'!F639</f>
        <v>0</v>
      </c>
      <c r="M639" s="33">
        <v>10</v>
      </c>
      <c r="N639" s="33">
        <v>12.5</v>
      </c>
      <c r="O639" s="33"/>
      <c r="P639" s="33"/>
      <c r="Q639" s="33">
        <v>10</v>
      </c>
      <c r="R639" s="50" t="e">
        <f>VLOOKUP(Table6[[#This Row],[HS Concatenate]],'Customs raw'!$A$11:$N$305,12,FALSE)</f>
        <v>#VALUE!</v>
      </c>
      <c r="S639" s="226">
        <f>'Customs raw'!L639</f>
        <v>0</v>
      </c>
      <c r="T639" s="214"/>
      <c r="U639" s="217">
        <f>'Customs raw'!M639</f>
        <v>0</v>
      </c>
      <c r="V639" s="214"/>
      <c r="W639" s="226" t="e">
        <f>Table6[[#This Row],[Quantity (kg)2]]/1000</f>
        <v>#VALUE!</v>
      </c>
    </row>
    <row r="640" spans="1:23" ht="14.25" x14ac:dyDescent="0.2">
      <c r="A640" s="212">
        <f>'Customs raw'!B640</f>
        <v>0</v>
      </c>
      <c r="B640" s="213">
        <f t="shared" si="11"/>
        <v>0</v>
      </c>
      <c r="C640" s="214" t="e">
        <f>VLOOKUP(B640,'HS Heading Index'!$A$7:$B$29,2,FALSE)</f>
        <v>#N/A</v>
      </c>
      <c r="D640" s="214" t="s">
        <v>241</v>
      </c>
      <c r="E640" s="212">
        <f>'Customs raw'!C640</f>
        <v>0</v>
      </c>
      <c r="F640" s="215">
        <f>'Customs raw'!E640</f>
        <v>0</v>
      </c>
      <c r="G640" s="76" t="s">
        <v>19</v>
      </c>
      <c r="H640" s="33" t="s">
        <v>190</v>
      </c>
      <c r="I640" s="76" t="e">
        <f>CONCATENATE(Table6[[#This Row],[HS6_COD]],Table6[[#This Row],[HS8]],Table6[[#This Row],[HS10]])</f>
        <v>#VALUE!</v>
      </c>
      <c r="J640" s="17" t="s">
        <v>553</v>
      </c>
      <c r="K640" s="17"/>
      <c r="L640" s="30">
        <f>'Customs raw'!F640</f>
        <v>0</v>
      </c>
      <c r="M640" s="33">
        <v>10</v>
      </c>
      <c r="N640" s="33">
        <v>12.5</v>
      </c>
      <c r="O640" s="33"/>
      <c r="P640" s="33"/>
      <c r="Q640" s="33">
        <v>10</v>
      </c>
      <c r="R640" s="50" t="e">
        <f>VLOOKUP(Table6[[#This Row],[HS Concatenate]],'Customs raw'!$A$11:$N$305,12,FALSE)</f>
        <v>#VALUE!</v>
      </c>
      <c r="S640" s="226">
        <f>'Customs raw'!L640</f>
        <v>0</v>
      </c>
      <c r="T640" s="214"/>
      <c r="U640" s="217">
        <f>'Customs raw'!M640</f>
        <v>0</v>
      </c>
      <c r="V640" s="214"/>
      <c r="W640" s="226" t="e">
        <f>Table6[[#This Row],[Quantity (kg)2]]/1000</f>
        <v>#VALUE!</v>
      </c>
    </row>
    <row r="641" spans="1:23" ht="14.25" x14ac:dyDescent="0.2">
      <c r="A641" s="212">
        <f>'Customs raw'!B641</f>
        <v>0</v>
      </c>
      <c r="B641" s="213">
        <f t="shared" si="11"/>
        <v>0</v>
      </c>
      <c r="C641" s="214" t="e">
        <f>VLOOKUP(B641,'HS Heading Index'!$A$7:$B$29,2,FALSE)</f>
        <v>#N/A</v>
      </c>
      <c r="D641" s="214" t="s">
        <v>241</v>
      </c>
      <c r="E641" s="212">
        <f>'Customs raw'!C641</f>
        <v>0</v>
      </c>
      <c r="F641" s="215">
        <f>'Customs raw'!E641</f>
        <v>0</v>
      </c>
      <c r="G641" s="76" t="s">
        <v>19</v>
      </c>
      <c r="H641" s="33" t="s">
        <v>190</v>
      </c>
      <c r="I641" s="76" t="e">
        <f>CONCATENATE(Table6[[#This Row],[HS6_COD]],Table6[[#This Row],[HS8]],Table6[[#This Row],[HS10]])</f>
        <v>#VALUE!</v>
      </c>
      <c r="J641" s="17" t="s">
        <v>553</v>
      </c>
      <c r="K641" s="17"/>
      <c r="L641" s="30">
        <f>'Customs raw'!F641</f>
        <v>0</v>
      </c>
      <c r="M641" s="33">
        <v>10</v>
      </c>
      <c r="N641" s="33">
        <v>12.5</v>
      </c>
      <c r="O641" s="33"/>
      <c r="P641" s="33"/>
      <c r="Q641" s="33">
        <v>10</v>
      </c>
      <c r="R641" s="50" t="e">
        <f>VLOOKUP(Table6[[#This Row],[HS Concatenate]],'Customs raw'!$A$11:$N$305,12,FALSE)</f>
        <v>#VALUE!</v>
      </c>
      <c r="S641" s="226">
        <f>'Customs raw'!L641</f>
        <v>0</v>
      </c>
      <c r="T641" s="214"/>
      <c r="U641" s="217">
        <f>'Customs raw'!M641</f>
        <v>0</v>
      </c>
      <c r="V641" s="214"/>
      <c r="W641" s="226" t="e">
        <f>Table6[[#This Row],[Quantity (kg)2]]/1000</f>
        <v>#VALUE!</v>
      </c>
    </row>
    <row r="642" spans="1:23" ht="14.25" x14ac:dyDescent="0.2">
      <c r="A642" s="212">
        <f>'Customs raw'!B642</f>
        <v>0</v>
      </c>
      <c r="B642" s="213">
        <f t="shared" si="11"/>
        <v>0</v>
      </c>
      <c r="C642" s="214" t="e">
        <f>VLOOKUP(B642,'HS Heading Index'!$A$7:$B$29,2,FALSE)</f>
        <v>#N/A</v>
      </c>
      <c r="D642" s="214" t="s">
        <v>241</v>
      </c>
      <c r="E642" s="212">
        <f>'Customs raw'!C642</f>
        <v>0</v>
      </c>
      <c r="F642" s="215">
        <f>'Customs raw'!E642</f>
        <v>0</v>
      </c>
      <c r="G642" s="76" t="s">
        <v>19</v>
      </c>
      <c r="H642" s="33" t="s">
        <v>190</v>
      </c>
      <c r="I642" s="76" t="e">
        <f>CONCATENATE(Table6[[#This Row],[HS6_COD]],Table6[[#This Row],[HS8]],Table6[[#This Row],[HS10]])</f>
        <v>#VALUE!</v>
      </c>
      <c r="J642" s="17" t="s">
        <v>553</v>
      </c>
      <c r="K642" s="17"/>
      <c r="L642" s="30">
        <f>'Customs raw'!F642</f>
        <v>0</v>
      </c>
      <c r="M642" s="33">
        <v>10</v>
      </c>
      <c r="N642" s="33">
        <v>12.5</v>
      </c>
      <c r="O642" s="33"/>
      <c r="P642" s="33"/>
      <c r="Q642" s="33">
        <v>10</v>
      </c>
      <c r="R642" s="50" t="e">
        <f>VLOOKUP(Table6[[#This Row],[HS Concatenate]],'Customs raw'!$A$11:$N$305,12,FALSE)</f>
        <v>#VALUE!</v>
      </c>
      <c r="S642" s="226">
        <f>'Customs raw'!L642</f>
        <v>0</v>
      </c>
      <c r="T642" s="214"/>
      <c r="U642" s="217">
        <f>'Customs raw'!M642</f>
        <v>0</v>
      </c>
      <c r="V642" s="214"/>
      <c r="W642" s="226" t="e">
        <f>Table6[[#This Row],[Quantity (kg)2]]/1000</f>
        <v>#VALUE!</v>
      </c>
    </row>
    <row r="643" spans="1:23" ht="14.25" x14ac:dyDescent="0.2">
      <c r="A643" s="212">
        <f>'Customs raw'!B643</f>
        <v>0</v>
      </c>
      <c r="B643" s="213">
        <f t="shared" si="11"/>
        <v>0</v>
      </c>
      <c r="C643" s="214" t="e">
        <f>VLOOKUP(B643,'HS Heading Index'!$A$7:$B$29,2,FALSE)</f>
        <v>#N/A</v>
      </c>
      <c r="D643" s="214" t="s">
        <v>241</v>
      </c>
      <c r="E643" s="212">
        <f>'Customs raw'!C643</f>
        <v>0</v>
      </c>
      <c r="F643" s="215">
        <f>'Customs raw'!E643</f>
        <v>0</v>
      </c>
      <c r="G643" s="76" t="s">
        <v>19</v>
      </c>
      <c r="H643" s="33" t="s">
        <v>190</v>
      </c>
      <c r="I643" s="76" t="e">
        <f>CONCATENATE(Table6[[#This Row],[HS6_COD]],Table6[[#This Row],[HS8]],Table6[[#This Row],[HS10]])</f>
        <v>#VALUE!</v>
      </c>
      <c r="J643" s="17" t="s">
        <v>553</v>
      </c>
      <c r="K643" s="17"/>
      <c r="L643" s="30">
        <f>'Customs raw'!F643</f>
        <v>0</v>
      </c>
      <c r="M643" s="33">
        <v>10</v>
      </c>
      <c r="N643" s="33">
        <v>12.5</v>
      </c>
      <c r="O643" s="33"/>
      <c r="P643" s="33"/>
      <c r="Q643" s="33">
        <v>10</v>
      </c>
      <c r="R643" s="50" t="e">
        <f>VLOOKUP(Table6[[#This Row],[HS Concatenate]],'Customs raw'!$A$11:$N$305,12,FALSE)</f>
        <v>#VALUE!</v>
      </c>
      <c r="S643" s="226">
        <f>'Customs raw'!L643</f>
        <v>0</v>
      </c>
      <c r="T643" s="214"/>
      <c r="U643" s="217">
        <f>'Customs raw'!M643</f>
        <v>0</v>
      </c>
      <c r="V643" s="214"/>
      <c r="W643" s="226" t="e">
        <f>Table6[[#This Row],[Quantity (kg)2]]/1000</f>
        <v>#VALUE!</v>
      </c>
    </row>
    <row r="644" spans="1:23" ht="14.25" x14ac:dyDescent="0.2">
      <c r="A644" s="212">
        <f>'Customs raw'!B644</f>
        <v>0</v>
      </c>
      <c r="B644" s="213">
        <f t="shared" ref="B644:B707" si="12">ROUNDDOWN(A644/10000,2)</f>
        <v>0</v>
      </c>
      <c r="C644" s="214" t="e">
        <f>VLOOKUP(B644,'HS Heading Index'!$A$7:$B$29,2,FALSE)</f>
        <v>#N/A</v>
      </c>
      <c r="D644" s="214" t="s">
        <v>241</v>
      </c>
      <c r="E644" s="212">
        <f>'Customs raw'!C644</f>
        <v>0</v>
      </c>
      <c r="F644" s="215">
        <f>'Customs raw'!E644</f>
        <v>0</v>
      </c>
      <c r="G644" s="76" t="s">
        <v>19</v>
      </c>
      <c r="H644" s="33" t="s">
        <v>190</v>
      </c>
      <c r="I644" s="76" t="e">
        <f>CONCATENATE(Table6[[#This Row],[HS6_COD]],Table6[[#This Row],[HS8]],Table6[[#This Row],[HS10]])</f>
        <v>#VALUE!</v>
      </c>
      <c r="J644" s="17" t="s">
        <v>553</v>
      </c>
      <c r="K644" s="17"/>
      <c r="L644" s="30">
        <f>'Customs raw'!F644</f>
        <v>0</v>
      </c>
      <c r="M644" s="33">
        <v>10</v>
      </c>
      <c r="N644" s="33">
        <v>12.5</v>
      </c>
      <c r="O644" s="33"/>
      <c r="P644" s="33"/>
      <c r="Q644" s="33">
        <v>10</v>
      </c>
      <c r="R644" s="50" t="e">
        <f>VLOOKUP(Table6[[#This Row],[HS Concatenate]],'Customs raw'!$A$11:$N$305,12,FALSE)</f>
        <v>#VALUE!</v>
      </c>
      <c r="S644" s="226">
        <f>'Customs raw'!L644</f>
        <v>0</v>
      </c>
      <c r="T644" s="214"/>
      <c r="U644" s="217">
        <f>'Customs raw'!M644</f>
        <v>0</v>
      </c>
      <c r="V644" s="214"/>
      <c r="W644" s="226" t="e">
        <f>Table6[[#This Row],[Quantity (kg)2]]/1000</f>
        <v>#VALUE!</v>
      </c>
    </row>
    <row r="645" spans="1:23" ht="14.25" x14ac:dyDescent="0.2">
      <c r="A645" s="212">
        <f>'Customs raw'!B645</f>
        <v>0</v>
      </c>
      <c r="B645" s="213">
        <f t="shared" si="12"/>
        <v>0</v>
      </c>
      <c r="C645" s="214" t="e">
        <f>VLOOKUP(B645,'HS Heading Index'!$A$7:$B$29,2,FALSE)</f>
        <v>#N/A</v>
      </c>
      <c r="D645" s="214" t="s">
        <v>241</v>
      </c>
      <c r="E645" s="212">
        <f>'Customs raw'!C645</f>
        <v>0</v>
      </c>
      <c r="F645" s="215">
        <f>'Customs raw'!E645</f>
        <v>0</v>
      </c>
      <c r="G645" s="76" t="s">
        <v>19</v>
      </c>
      <c r="H645" s="33" t="s">
        <v>190</v>
      </c>
      <c r="I645" s="76" t="e">
        <f>CONCATENATE(Table6[[#This Row],[HS6_COD]],Table6[[#This Row],[HS8]],Table6[[#This Row],[HS10]])</f>
        <v>#VALUE!</v>
      </c>
      <c r="J645" s="17" t="s">
        <v>553</v>
      </c>
      <c r="K645" s="17"/>
      <c r="L645" s="30">
        <f>'Customs raw'!F645</f>
        <v>0</v>
      </c>
      <c r="M645" s="33">
        <v>10</v>
      </c>
      <c r="N645" s="33">
        <v>12.5</v>
      </c>
      <c r="O645" s="33"/>
      <c r="P645" s="33"/>
      <c r="Q645" s="33">
        <v>10</v>
      </c>
      <c r="R645" s="50" t="e">
        <f>VLOOKUP(Table6[[#This Row],[HS Concatenate]],'Customs raw'!$A$11:$N$305,12,FALSE)</f>
        <v>#VALUE!</v>
      </c>
      <c r="S645" s="226">
        <f>'Customs raw'!L645</f>
        <v>0</v>
      </c>
      <c r="T645" s="214"/>
      <c r="U645" s="217">
        <f>'Customs raw'!M645</f>
        <v>0</v>
      </c>
      <c r="V645" s="214"/>
      <c r="W645" s="226" t="e">
        <f>Table6[[#This Row],[Quantity (kg)2]]/1000</f>
        <v>#VALUE!</v>
      </c>
    </row>
    <row r="646" spans="1:23" ht="14.25" x14ac:dyDescent="0.2">
      <c r="A646" s="212">
        <f>'Customs raw'!B646</f>
        <v>0</v>
      </c>
      <c r="B646" s="213">
        <f t="shared" si="12"/>
        <v>0</v>
      </c>
      <c r="C646" s="214" t="e">
        <f>VLOOKUP(B646,'HS Heading Index'!$A$7:$B$29,2,FALSE)</f>
        <v>#N/A</v>
      </c>
      <c r="D646" s="214" t="s">
        <v>241</v>
      </c>
      <c r="E646" s="212">
        <f>'Customs raw'!C646</f>
        <v>0</v>
      </c>
      <c r="F646" s="215">
        <f>'Customs raw'!E646</f>
        <v>0</v>
      </c>
      <c r="G646" s="76" t="s">
        <v>19</v>
      </c>
      <c r="H646" s="33" t="s">
        <v>190</v>
      </c>
      <c r="I646" s="76" t="e">
        <f>CONCATENATE(Table6[[#This Row],[HS6_COD]],Table6[[#This Row],[HS8]],Table6[[#This Row],[HS10]])</f>
        <v>#VALUE!</v>
      </c>
      <c r="J646" s="17" t="s">
        <v>553</v>
      </c>
      <c r="K646" s="17"/>
      <c r="L646" s="30">
        <f>'Customs raw'!F646</f>
        <v>0</v>
      </c>
      <c r="M646" s="33">
        <v>10</v>
      </c>
      <c r="N646" s="33">
        <v>12.5</v>
      </c>
      <c r="O646" s="33"/>
      <c r="P646" s="33"/>
      <c r="Q646" s="33">
        <v>10</v>
      </c>
      <c r="R646" s="50" t="e">
        <f>VLOOKUP(Table6[[#This Row],[HS Concatenate]],'Customs raw'!$A$11:$N$305,12,FALSE)</f>
        <v>#VALUE!</v>
      </c>
      <c r="S646" s="226">
        <f>'Customs raw'!L646</f>
        <v>0</v>
      </c>
      <c r="T646" s="214"/>
      <c r="U646" s="217">
        <f>'Customs raw'!M646</f>
        <v>0</v>
      </c>
      <c r="V646" s="214"/>
      <c r="W646" s="226" t="e">
        <f>Table6[[#This Row],[Quantity (kg)2]]/1000</f>
        <v>#VALUE!</v>
      </c>
    </row>
    <row r="647" spans="1:23" ht="14.25" x14ac:dyDescent="0.2">
      <c r="A647" s="212">
        <f>'Customs raw'!B647</f>
        <v>0</v>
      </c>
      <c r="B647" s="213">
        <f t="shared" si="12"/>
        <v>0</v>
      </c>
      <c r="C647" s="214" t="e">
        <f>VLOOKUP(B647,'HS Heading Index'!$A$7:$B$29,2,FALSE)</f>
        <v>#N/A</v>
      </c>
      <c r="D647" s="214" t="s">
        <v>241</v>
      </c>
      <c r="E647" s="212">
        <f>'Customs raw'!C647</f>
        <v>0</v>
      </c>
      <c r="F647" s="215">
        <f>'Customs raw'!E647</f>
        <v>0</v>
      </c>
      <c r="G647" s="76" t="s">
        <v>19</v>
      </c>
      <c r="H647" s="33" t="s">
        <v>190</v>
      </c>
      <c r="I647" s="76" t="e">
        <f>CONCATENATE(Table6[[#This Row],[HS6_COD]],Table6[[#This Row],[HS8]],Table6[[#This Row],[HS10]])</f>
        <v>#VALUE!</v>
      </c>
      <c r="J647" s="17" t="s">
        <v>553</v>
      </c>
      <c r="K647" s="17"/>
      <c r="L647" s="30">
        <f>'Customs raw'!F647</f>
        <v>0</v>
      </c>
      <c r="M647" s="33">
        <v>10</v>
      </c>
      <c r="N647" s="33">
        <v>12.5</v>
      </c>
      <c r="O647" s="33"/>
      <c r="P647" s="33"/>
      <c r="Q647" s="33">
        <v>10</v>
      </c>
      <c r="R647" s="50" t="e">
        <f>VLOOKUP(Table6[[#This Row],[HS Concatenate]],'Customs raw'!$A$11:$N$305,12,FALSE)</f>
        <v>#VALUE!</v>
      </c>
      <c r="S647" s="226">
        <f>'Customs raw'!L647</f>
        <v>0</v>
      </c>
      <c r="T647" s="214"/>
      <c r="U647" s="217">
        <f>'Customs raw'!M647</f>
        <v>0</v>
      </c>
      <c r="V647" s="214"/>
      <c r="W647" s="226" t="e">
        <f>Table6[[#This Row],[Quantity (kg)2]]/1000</f>
        <v>#VALUE!</v>
      </c>
    </row>
    <row r="648" spans="1:23" ht="14.25" x14ac:dyDescent="0.2">
      <c r="A648" s="212">
        <f>'Customs raw'!B648</f>
        <v>0</v>
      </c>
      <c r="B648" s="213">
        <f t="shared" si="12"/>
        <v>0</v>
      </c>
      <c r="C648" s="214" t="e">
        <f>VLOOKUP(B648,'HS Heading Index'!$A$7:$B$29,2,FALSE)</f>
        <v>#N/A</v>
      </c>
      <c r="D648" s="214" t="s">
        <v>241</v>
      </c>
      <c r="E648" s="212">
        <f>'Customs raw'!C648</f>
        <v>0</v>
      </c>
      <c r="F648" s="215">
        <f>'Customs raw'!E648</f>
        <v>0</v>
      </c>
      <c r="G648" s="76" t="s">
        <v>19</v>
      </c>
      <c r="H648" s="33" t="s">
        <v>190</v>
      </c>
      <c r="I648" s="76" t="e">
        <f>CONCATENATE(Table6[[#This Row],[HS6_COD]],Table6[[#This Row],[HS8]],Table6[[#This Row],[HS10]])</f>
        <v>#VALUE!</v>
      </c>
      <c r="J648" s="17" t="s">
        <v>553</v>
      </c>
      <c r="K648" s="17"/>
      <c r="L648" s="30">
        <f>'Customs raw'!F648</f>
        <v>0</v>
      </c>
      <c r="M648" s="33">
        <v>10</v>
      </c>
      <c r="N648" s="33">
        <v>12.5</v>
      </c>
      <c r="O648" s="33"/>
      <c r="P648" s="33"/>
      <c r="Q648" s="33">
        <v>10</v>
      </c>
      <c r="R648" s="50" t="e">
        <f>VLOOKUP(Table6[[#This Row],[HS Concatenate]],'Customs raw'!$A$11:$N$305,12,FALSE)</f>
        <v>#VALUE!</v>
      </c>
      <c r="S648" s="226">
        <f>'Customs raw'!L648</f>
        <v>0</v>
      </c>
      <c r="T648" s="214"/>
      <c r="U648" s="217">
        <f>'Customs raw'!M648</f>
        <v>0</v>
      </c>
      <c r="V648" s="214"/>
      <c r="W648" s="226" t="e">
        <f>Table6[[#This Row],[Quantity (kg)2]]/1000</f>
        <v>#VALUE!</v>
      </c>
    </row>
    <row r="649" spans="1:23" ht="14.25" x14ac:dyDescent="0.2">
      <c r="A649" s="212">
        <f>'Customs raw'!B649</f>
        <v>0</v>
      </c>
      <c r="B649" s="213">
        <f t="shared" si="12"/>
        <v>0</v>
      </c>
      <c r="C649" s="214" t="e">
        <f>VLOOKUP(B649,'HS Heading Index'!$A$7:$B$29,2,FALSE)</f>
        <v>#N/A</v>
      </c>
      <c r="D649" s="214" t="s">
        <v>241</v>
      </c>
      <c r="E649" s="212">
        <f>'Customs raw'!C649</f>
        <v>0</v>
      </c>
      <c r="F649" s="215">
        <f>'Customs raw'!E649</f>
        <v>0</v>
      </c>
      <c r="G649" s="76" t="s">
        <v>19</v>
      </c>
      <c r="H649" s="33" t="s">
        <v>190</v>
      </c>
      <c r="I649" s="76" t="e">
        <f>CONCATENATE(Table6[[#This Row],[HS6_COD]],Table6[[#This Row],[HS8]],Table6[[#This Row],[HS10]])</f>
        <v>#VALUE!</v>
      </c>
      <c r="J649" s="17" t="s">
        <v>553</v>
      </c>
      <c r="K649" s="17"/>
      <c r="L649" s="30">
        <f>'Customs raw'!F649</f>
        <v>0</v>
      </c>
      <c r="M649" s="33">
        <v>10</v>
      </c>
      <c r="N649" s="33">
        <v>12.5</v>
      </c>
      <c r="O649" s="33"/>
      <c r="P649" s="33"/>
      <c r="Q649" s="33">
        <v>10</v>
      </c>
      <c r="R649" s="50" t="e">
        <f>VLOOKUP(Table6[[#This Row],[HS Concatenate]],'Customs raw'!$A$11:$N$305,12,FALSE)</f>
        <v>#VALUE!</v>
      </c>
      <c r="S649" s="226">
        <f>'Customs raw'!L649</f>
        <v>0</v>
      </c>
      <c r="T649" s="214"/>
      <c r="U649" s="217">
        <f>'Customs raw'!M649</f>
        <v>0</v>
      </c>
      <c r="V649" s="214"/>
      <c r="W649" s="226" t="e">
        <f>Table6[[#This Row],[Quantity (kg)2]]/1000</f>
        <v>#VALUE!</v>
      </c>
    </row>
    <row r="650" spans="1:23" ht="14.25" x14ac:dyDescent="0.2">
      <c r="A650" s="212">
        <f>'Customs raw'!B650</f>
        <v>0</v>
      </c>
      <c r="B650" s="213">
        <f t="shared" si="12"/>
        <v>0</v>
      </c>
      <c r="C650" s="214" t="e">
        <f>VLOOKUP(B650,'HS Heading Index'!$A$7:$B$29,2,FALSE)</f>
        <v>#N/A</v>
      </c>
      <c r="D650" s="214" t="s">
        <v>241</v>
      </c>
      <c r="E650" s="212">
        <f>'Customs raw'!C650</f>
        <v>0</v>
      </c>
      <c r="F650" s="215">
        <f>'Customs raw'!E650</f>
        <v>0</v>
      </c>
      <c r="G650" s="76" t="s">
        <v>19</v>
      </c>
      <c r="H650" s="33" t="s">
        <v>190</v>
      </c>
      <c r="I650" s="76" t="e">
        <f>CONCATENATE(Table6[[#This Row],[HS6_COD]],Table6[[#This Row],[HS8]],Table6[[#This Row],[HS10]])</f>
        <v>#VALUE!</v>
      </c>
      <c r="J650" s="17" t="s">
        <v>553</v>
      </c>
      <c r="K650" s="17"/>
      <c r="L650" s="30">
        <f>'Customs raw'!F650</f>
        <v>0</v>
      </c>
      <c r="M650" s="33">
        <v>10</v>
      </c>
      <c r="N650" s="33">
        <v>12.5</v>
      </c>
      <c r="O650" s="33"/>
      <c r="P650" s="33"/>
      <c r="Q650" s="33">
        <v>10</v>
      </c>
      <c r="R650" s="50" t="e">
        <f>VLOOKUP(Table6[[#This Row],[HS Concatenate]],'Customs raw'!$A$11:$N$305,12,FALSE)</f>
        <v>#VALUE!</v>
      </c>
      <c r="S650" s="226">
        <f>'Customs raw'!L650</f>
        <v>0</v>
      </c>
      <c r="T650" s="214"/>
      <c r="U650" s="217">
        <f>'Customs raw'!M650</f>
        <v>0</v>
      </c>
      <c r="V650" s="214"/>
      <c r="W650" s="226" t="e">
        <f>Table6[[#This Row],[Quantity (kg)2]]/1000</f>
        <v>#VALUE!</v>
      </c>
    </row>
    <row r="651" spans="1:23" ht="14.25" x14ac:dyDescent="0.2">
      <c r="A651" s="212">
        <f>'Customs raw'!B651</f>
        <v>0</v>
      </c>
      <c r="B651" s="213">
        <f t="shared" si="12"/>
        <v>0</v>
      </c>
      <c r="C651" s="214" t="e">
        <f>VLOOKUP(B651,'HS Heading Index'!$A$7:$B$29,2,FALSE)</f>
        <v>#N/A</v>
      </c>
      <c r="D651" s="214" t="s">
        <v>241</v>
      </c>
      <c r="E651" s="212">
        <f>'Customs raw'!C651</f>
        <v>0</v>
      </c>
      <c r="F651" s="215">
        <f>'Customs raw'!E651</f>
        <v>0</v>
      </c>
      <c r="G651" s="76" t="s">
        <v>19</v>
      </c>
      <c r="H651" s="33" t="s">
        <v>190</v>
      </c>
      <c r="I651" s="76" t="e">
        <f>CONCATENATE(Table6[[#This Row],[HS6_COD]],Table6[[#This Row],[HS8]],Table6[[#This Row],[HS10]])</f>
        <v>#VALUE!</v>
      </c>
      <c r="J651" s="17" t="s">
        <v>553</v>
      </c>
      <c r="K651" s="17"/>
      <c r="L651" s="30">
        <f>'Customs raw'!F651</f>
        <v>0</v>
      </c>
      <c r="M651" s="33">
        <v>10</v>
      </c>
      <c r="N651" s="33">
        <v>12.5</v>
      </c>
      <c r="O651" s="33"/>
      <c r="P651" s="33"/>
      <c r="Q651" s="33">
        <v>10</v>
      </c>
      <c r="R651" s="50" t="e">
        <f>VLOOKUP(Table6[[#This Row],[HS Concatenate]],'Customs raw'!$A$11:$N$305,12,FALSE)</f>
        <v>#VALUE!</v>
      </c>
      <c r="S651" s="226">
        <f>'Customs raw'!L651</f>
        <v>0</v>
      </c>
      <c r="T651" s="214"/>
      <c r="U651" s="217">
        <f>'Customs raw'!M651</f>
        <v>0</v>
      </c>
      <c r="V651" s="214"/>
      <c r="W651" s="226" t="e">
        <f>Table6[[#This Row],[Quantity (kg)2]]/1000</f>
        <v>#VALUE!</v>
      </c>
    </row>
    <row r="652" spans="1:23" ht="14.25" x14ac:dyDescent="0.2">
      <c r="A652" s="212">
        <f>'Customs raw'!B652</f>
        <v>0</v>
      </c>
      <c r="B652" s="213">
        <f t="shared" si="12"/>
        <v>0</v>
      </c>
      <c r="C652" s="214" t="e">
        <f>VLOOKUP(B652,'HS Heading Index'!$A$7:$B$29,2,FALSE)</f>
        <v>#N/A</v>
      </c>
      <c r="D652" s="214" t="s">
        <v>241</v>
      </c>
      <c r="E652" s="212">
        <f>'Customs raw'!C652</f>
        <v>0</v>
      </c>
      <c r="F652" s="215">
        <f>'Customs raw'!E652</f>
        <v>0</v>
      </c>
      <c r="G652" s="76" t="s">
        <v>19</v>
      </c>
      <c r="H652" s="33" t="s">
        <v>190</v>
      </c>
      <c r="I652" s="76" t="e">
        <f>CONCATENATE(Table6[[#This Row],[HS6_COD]],Table6[[#This Row],[HS8]],Table6[[#This Row],[HS10]])</f>
        <v>#VALUE!</v>
      </c>
      <c r="J652" s="17" t="s">
        <v>553</v>
      </c>
      <c r="K652" s="17"/>
      <c r="L652" s="30">
        <f>'Customs raw'!F652</f>
        <v>0</v>
      </c>
      <c r="M652" s="33">
        <v>10</v>
      </c>
      <c r="N652" s="33">
        <v>12.5</v>
      </c>
      <c r="O652" s="33"/>
      <c r="P652" s="33"/>
      <c r="Q652" s="33">
        <v>10</v>
      </c>
      <c r="R652" s="50" t="e">
        <f>VLOOKUP(Table6[[#This Row],[HS Concatenate]],'Customs raw'!$A$11:$N$305,12,FALSE)</f>
        <v>#VALUE!</v>
      </c>
      <c r="S652" s="226">
        <f>'Customs raw'!L652</f>
        <v>0</v>
      </c>
      <c r="T652" s="214"/>
      <c r="U652" s="217">
        <f>'Customs raw'!M652</f>
        <v>0</v>
      </c>
      <c r="V652" s="214"/>
      <c r="W652" s="226" t="e">
        <f>Table6[[#This Row],[Quantity (kg)2]]/1000</f>
        <v>#VALUE!</v>
      </c>
    </row>
    <row r="653" spans="1:23" ht="14.25" x14ac:dyDescent="0.2">
      <c r="A653" s="212">
        <f>'Customs raw'!B653</f>
        <v>0</v>
      </c>
      <c r="B653" s="213">
        <f t="shared" si="12"/>
        <v>0</v>
      </c>
      <c r="C653" s="214" t="e">
        <f>VLOOKUP(B653,'HS Heading Index'!$A$7:$B$29,2,FALSE)</f>
        <v>#N/A</v>
      </c>
      <c r="D653" s="214" t="s">
        <v>241</v>
      </c>
      <c r="E653" s="212">
        <f>'Customs raw'!C653</f>
        <v>0</v>
      </c>
      <c r="F653" s="215">
        <f>'Customs raw'!E653</f>
        <v>0</v>
      </c>
      <c r="G653" s="76" t="s">
        <v>19</v>
      </c>
      <c r="H653" s="33" t="s">
        <v>190</v>
      </c>
      <c r="I653" s="76" t="e">
        <f>CONCATENATE(Table6[[#This Row],[HS6_COD]],Table6[[#This Row],[HS8]],Table6[[#This Row],[HS10]])</f>
        <v>#VALUE!</v>
      </c>
      <c r="J653" s="17" t="s">
        <v>553</v>
      </c>
      <c r="K653" s="17"/>
      <c r="L653" s="30">
        <f>'Customs raw'!F653</f>
        <v>0</v>
      </c>
      <c r="M653" s="33">
        <v>10</v>
      </c>
      <c r="N653" s="33">
        <v>12.5</v>
      </c>
      <c r="O653" s="33"/>
      <c r="P653" s="33"/>
      <c r="Q653" s="33">
        <v>10</v>
      </c>
      <c r="R653" s="50" t="e">
        <f>VLOOKUP(Table6[[#This Row],[HS Concatenate]],'Customs raw'!$A$11:$N$305,12,FALSE)</f>
        <v>#VALUE!</v>
      </c>
      <c r="S653" s="226">
        <f>'Customs raw'!L653</f>
        <v>0</v>
      </c>
      <c r="T653" s="214"/>
      <c r="U653" s="217">
        <f>'Customs raw'!M653</f>
        <v>0</v>
      </c>
      <c r="V653" s="214"/>
      <c r="W653" s="226" t="e">
        <f>Table6[[#This Row],[Quantity (kg)2]]/1000</f>
        <v>#VALUE!</v>
      </c>
    </row>
    <row r="654" spans="1:23" ht="14.25" x14ac:dyDescent="0.2">
      <c r="A654" s="212">
        <f>'Customs raw'!B654</f>
        <v>0</v>
      </c>
      <c r="B654" s="213">
        <f t="shared" si="12"/>
        <v>0</v>
      </c>
      <c r="C654" s="214" t="e">
        <f>VLOOKUP(B654,'HS Heading Index'!$A$7:$B$29,2,FALSE)</f>
        <v>#N/A</v>
      </c>
      <c r="D654" s="214" t="s">
        <v>241</v>
      </c>
      <c r="E654" s="212">
        <f>'Customs raw'!C654</f>
        <v>0</v>
      </c>
      <c r="F654" s="215">
        <f>'Customs raw'!E654</f>
        <v>0</v>
      </c>
      <c r="G654" s="76" t="s">
        <v>19</v>
      </c>
      <c r="H654" s="33" t="s">
        <v>190</v>
      </c>
      <c r="I654" s="76" t="e">
        <f>CONCATENATE(Table6[[#This Row],[HS6_COD]],Table6[[#This Row],[HS8]],Table6[[#This Row],[HS10]])</f>
        <v>#VALUE!</v>
      </c>
      <c r="J654" s="17" t="s">
        <v>553</v>
      </c>
      <c r="K654" s="17"/>
      <c r="L654" s="30">
        <f>'Customs raw'!F654</f>
        <v>0</v>
      </c>
      <c r="M654" s="33">
        <v>10</v>
      </c>
      <c r="N654" s="33">
        <v>12.5</v>
      </c>
      <c r="O654" s="33"/>
      <c r="P654" s="33"/>
      <c r="Q654" s="33">
        <v>10</v>
      </c>
      <c r="R654" s="50" t="e">
        <f>VLOOKUP(Table6[[#This Row],[HS Concatenate]],'Customs raw'!$A$11:$N$305,12,FALSE)</f>
        <v>#VALUE!</v>
      </c>
      <c r="S654" s="226">
        <f>'Customs raw'!L654</f>
        <v>0</v>
      </c>
      <c r="T654" s="214"/>
      <c r="U654" s="217">
        <f>'Customs raw'!M654</f>
        <v>0</v>
      </c>
      <c r="V654" s="214"/>
      <c r="W654" s="226" t="e">
        <f>Table6[[#This Row],[Quantity (kg)2]]/1000</f>
        <v>#VALUE!</v>
      </c>
    </row>
    <row r="655" spans="1:23" ht="14.25" x14ac:dyDescent="0.2">
      <c r="A655" s="212">
        <f>'Customs raw'!B655</f>
        <v>0</v>
      </c>
      <c r="B655" s="213">
        <f t="shared" si="12"/>
        <v>0</v>
      </c>
      <c r="C655" s="214" t="e">
        <f>VLOOKUP(B655,'HS Heading Index'!$A$7:$B$29,2,FALSE)</f>
        <v>#N/A</v>
      </c>
      <c r="D655" s="214" t="s">
        <v>241</v>
      </c>
      <c r="E655" s="212">
        <f>'Customs raw'!C655</f>
        <v>0</v>
      </c>
      <c r="F655" s="215">
        <f>'Customs raw'!E655</f>
        <v>0</v>
      </c>
      <c r="G655" s="76" t="s">
        <v>19</v>
      </c>
      <c r="H655" s="33" t="s">
        <v>190</v>
      </c>
      <c r="I655" s="76" t="e">
        <f>CONCATENATE(Table6[[#This Row],[HS6_COD]],Table6[[#This Row],[HS8]],Table6[[#This Row],[HS10]])</f>
        <v>#VALUE!</v>
      </c>
      <c r="J655" s="17" t="s">
        <v>553</v>
      </c>
      <c r="K655" s="17"/>
      <c r="L655" s="30">
        <f>'Customs raw'!F655</f>
        <v>0</v>
      </c>
      <c r="M655" s="33">
        <v>10</v>
      </c>
      <c r="N655" s="33">
        <v>12.5</v>
      </c>
      <c r="O655" s="33"/>
      <c r="P655" s="33"/>
      <c r="Q655" s="33">
        <v>10</v>
      </c>
      <c r="R655" s="50" t="e">
        <f>VLOOKUP(Table6[[#This Row],[HS Concatenate]],'Customs raw'!$A$11:$N$305,12,FALSE)</f>
        <v>#VALUE!</v>
      </c>
      <c r="S655" s="226">
        <f>'Customs raw'!L655</f>
        <v>0</v>
      </c>
      <c r="T655" s="214"/>
      <c r="U655" s="217">
        <f>'Customs raw'!M655</f>
        <v>0</v>
      </c>
      <c r="V655" s="214"/>
      <c r="W655" s="226" t="e">
        <f>Table6[[#This Row],[Quantity (kg)2]]/1000</f>
        <v>#VALUE!</v>
      </c>
    </row>
    <row r="656" spans="1:23" ht="14.25" x14ac:dyDescent="0.2">
      <c r="A656" s="212">
        <f>'Customs raw'!B656</f>
        <v>0</v>
      </c>
      <c r="B656" s="213">
        <f t="shared" si="12"/>
        <v>0</v>
      </c>
      <c r="C656" s="214" t="e">
        <f>VLOOKUP(B656,'HS Heading Index'!$A$7:$B$29,2,FALSE)</f>
        <v>#N/A</v>
      </c>
      <c r="D656" s="214" t="s">
        <v>241</v>
      </c>
      <c r="E656" s="212">
        <f>'Customs raw'!C656</f>
        <v>0</v>
      </c>
      <c r="F656" s="215">
        <f>'Customs raw'!E656</f>
        <v>0</v>
      </c>
      <c r="G656" s="76" t="s">
        <v>19</v>
      </c>
      <c r="H656" s="33" t="s">
        <v>190</v>
      </c>
      <c r="I656" s="76" t="e">
        <f>CONCATENATE(Table6[[#This Row],[HS6_COD]],Table6[[#This Row],[HS8]],Table6[[#This Row],[HS10]])</f>
        <v>#VALUE!</v>
      </c>
      <c r="J656" s="17" t="s">
        <v>553</v>
      </c>
      <c r="K656" s="17"/>
      <c r="L656" s="30">
        <f>'Customs raw'!F656</f>
        <v>0</v>
      </c>
      <c r="M656" s="33">
        <v>10</v>
      </c>
      <c r="N656" s="33">
        <v>12.5</v>
      </c>
      <c r="O656" s="33"/>
      <c r="P656" s="33"/>
      <c r="Q656" s="33">
        <v>10</v>
      </c>
      <c r="R656" s="50" t="e">
        <f>VLOOKUP(Table6[[#This Row],[HS Concatenate]],'Customs raw'!$A$11:$N$305,12,FALSE)</f>
        <v>#VALUE!</v>
      </c>
      <c r="S656" s="226">
        <f>'Customs raw'!L656</f>
        <v>0</v>
      </c>
      <c r="T656" s="214"/>
      <c r="U656" s="217">
        <f>'Customs raw'!M656</f>
        <v>0</v>
      </c>
      <c r="V656" s="214"/>
      <c r="W656" s="226" t="e">
        <f>Table6[[#This Row],[Quantity (kg)2]]/1000</f>
        <v>#VALUE!</v>
      </c>
    </row>
    <row r="657" spans="1:23" ht="14.25" x14ac:dyDescent="0.2">
      <c r="A657" s="212">
        <f>'Customs raw'!B657</f>
        <v>0</v>
      </c>
      <c r="B657" s="213">
        <f t="shared" si="12"/>
        <v>0</v>
      </c>
      <c r="C657" s="214" t="e">
        <f>VLOOKUP(B657,'HS Heading Index'!$A$7:$B$29,2,FALSE)</f>
        <v>#N/A</v>
      </c>
      <c r="D657" s="214" t="s">
        <v>241</v>
      </c>
      <c r="E657" s="212">
        <f>'Customs raw'!C657</f>
        <v>0</v>
      </c>
      <c r="F657" s="215">
        <f>'Customs raw'!E657</f>
        <v>0</v>
      </c>
      <c r="G657" s="76" t="s">
        <v>19</v>
      </c>
      <c r="H657" s="33" t="s">
        <v>190</v>
      </c>
      <c r="I657" s="76" t="e">
        <f>CONCATENATE(Table6[[#This Row],[HS6_COD]],Table6[[#This Row],[HS8]],Table6[[#This Row],[HS10]])</f>
        <v>#VALUE!</v>
      </c>
      <c r="J657" s="17" t="s">
        <v>553</v>
      </c>
      <c r="K657" s="17"/>
      <c r="L657" s="30">
        <f>'Customs raw'!F657</f>
        <v>0</v>
      </c>
      <c r="M657" s="33">
        <v>10</v>
      </c>
      <c r="N657" s="33">
        <v>12.5</v>
      </c>
      <c r="O657" s="33"/>
      <c r="P657" s="33"/>
      <c r="Q657" s="33">
        <v>10</v>
      </c>
      <c r="R657" s="50" t="e">
        <f>VLOOKUP(Table6[[#This Row],[HS Concatenate]],'Customs raw'!$A$11:$N$305,12,FALSE)</f>
        <v>#VALUE!</v>
      </c>
      <c r="S657" s="226">
        <f>'Customs raw'!L657</f>
        <v>0</v>
      </c>
      <c r="T657" s="214"/>
      <c r="U657" s="217">
        <f>'Customs raw'!M657</f>
        <v>0</v>
      </c>
      <c r="V657" s="214"/>
      <c r="W657" s="226" t="e">
        <f>Table6[[#This Row],[Quantity (kg)2]]/1000</f>
        <v>#VALUE!</v>
      </c>
    </row>
    <row r="658" spans="1:23" ht="14.25" x14ac:dyDescent="0.2">
      <c r="A658" s="212">
        <f>'Customs raw'!B658</f>
        <v>0</v>
      </c>
      <c r="B658" s="213">
        <f t="shared" si="12"/>
        <v>0</v>
      </c>
      <c r="C658" s="214" t="e">
        <f>VLOOKUP(B658,'HS Heading Index'!$A$7:$B$29,2,FALSE)</f>
        <v>#N/A</v>
      </c>
      <c r="D658" s="214" t="s">
        <v>241</v>
      </c>
      <c r="E658" s="212">
        <f>'Customs raw'!C658</f>
        <v>0</v>
      </c>
      <c r="F658" s="215">
        <f>'Customs raw'!E658</f>
        <v>0</v>
      </c>
      <c r="G658" s="76" t="s">
        <v>19</v>
      </c>
      <c r="H658" s="33" t="s">
        <v>190</v>
      </c>
      <c r="I658" s="76" t="e">
        <f>CONCATENATE(Table6[[#This Row],[HS6_COD]],Table6[[#This Row],[HS8]],Table6[[#This Row],[HS10]])</f>
        <v>#VALUE!</v>
      </c>
      <c r="J658" s="17" t="s">
        <v>553</v>
      </c>
      <c r="K658" s="17"/>
      <c r="L658" s="30">
        <f>'Customs raw'!F658</f>
        <v>0</v>
      </c>
      <c r="M658" s="33">
        <v>10</v>
      </c>
      <c r="N658" s="33">
        <v>12.5</v>
      </c>
      <c r="O658" s="33"/>
      <c r="P658" s="33"/>
      <c r="Q658" s="33">
        <v>10</v>
      </c>
      <c r="R658" s="50" t="e">
        <f>VLOOKUP(Table6[[#This Row],[HS Concatenate]],'Customs raw'!$A$11:$N$305,12,FALSE)</f>
        <v>#VALUE!</v>
      </c>
      <c r="S658" s="226">
        <f>'Customs raw'!L658</f>
        <v>0</v>
      </c>
      <c r="T658" s="214"/>
      <c r="U658" s="217">
        <f>'Customs raw'!M658</f>
        <v>0</v>
      </c>
      <c r="V658" s="214"/>
      <c r="W658" s="226" t="e">
        <f>Table6[[#This Row],[Quantity (kg)2]]/1000</f>
        <v>#VALUE!</v>
      </c>
    </row>
    <row r="659" spans="1:23" ht="14.25" x14ac:dyDescent="0.2">
      <c r="A659" s="212">
        <f>'Customs raw'!B659</f>
        <v>0</v>
      </c>
      <c r="B659" s="213">
        <f t="shared" si="12"/>
        <v>0</v>
      </c>
      <c r="C659" s="214" t="e">
        <f>VLOOKUP(B659,'HS Heading Index'!$A$7:$B$29,2,FALSE)</f>
        <v>#N/A</v>
      </c>
      <c r="D659" s="214" t="s">
        <v>241</v>
      </c>
      <c r="E659" s="212">
        <f>'Customs raw'!C659</f>
        <v>0</v>
      </c>
      <c r="F659" s="215">
        <f>'Customs raw'!E659</f>
        <v>0</v>
      </c>
      <c r="G659" s="76" t="s">
        <v>19</v>
      </c>
      <c r="H659" s="33" t="s">
        <v>190</v>
      </c>
      <c r="I659" s="76" t="e">
        <f>CONCATENATE(Table6[[#This Row],[HS6_COD]],Table6[[#This Row],[HS8]],Table6[[#This Row],[HS10]])</f>
        <v>#VALUE!</v>
      </c>
      <c r="J659" s="17" t="s">
        <v>553</v>
      </c>
      <c r="K659" s="17"/>
      <c r="L659" s="30">
        <f>'Customs raw'!F659</f>
        <v>0</v>
      </c>
      <c r="M659" s="33">
        <v>10</v>
      </c>
      <c r="N659" s="33">
        <v>12.5</v>
      </c>
      <c r="O659" s="33"/>
      <c r="P659" s="33"/>
      <c r="Q659" s="33">
        <v>10</v>
      </c>
      <c r="R659" s="50" t="e">
        <f>VLOOKUP(Table6[[#This Row],[HS Concatenate]],'Customs raw'!$A$11:$N$305,12,FALSE)</f>
        <v>#VALUE!</v>
      </c>
      <c r="S659" s="226">
        <f>'Customs raw'!L659</f>
        <v>0</v>
      </c>
      <c r="T659" s="214"/>
      <c r="U659" s="217">
        <f>'Customs raw'!M659</f>
        <v>0</v>
      </c>
      <c r="V659" s="214"/>
      <c r="W659" s="226" t="e">
        <f>Table6[[#This Row],[Quantity (kg)2]]/1000</f>
        <v>#VALUE!</v>
      </c>
    </row>
    <row r="660" spans="1:23" ht="14.25" x14ac:dyDescent="0.2">
      <c r="A660" s="212">
        <f>'Customs raw'!B660</f>
        <v>0</v>
      </c>
      <c r="B660" s="213">
        <f t="shared" si="12"/>
        <v>0</v>
      </c>
      <c r="C660" s="214" t="e">
        <f>VLOOKUP(B660,'HS Heading Index'!$A$7:$B$29,2,FALSE)</f>
        <v>#N/A</v>
      </c>
      <c r="D660" s="214" t="s">
        <v>241</v>
      </c>
      <c r="E660" s="212">
        <f>'Customs raw'!C660</f>
        <v>0</v>
      </c>
      <c r="F660" s="215">
        <f>'Customs raw'!E660</f>
        <v>0</v>
      </c>
      <c r="G660" s="76" t="s">
        <v>19</v>
      </c>
      <c r="H660" s="33" t="s">
        <v>190</v>
      </c>
      <c r="I660" s="76" t="e">
        <f>CONCATENATE(Table6[[#This Row],[HS6_COD]],Table6[[#This Row],[HS8]],Table6[[#This Row],[HS10]])</f>
        <v>#VALUE!</v>
      </c>
      <c r="J660" s="17" t="s">
        <v>553</v>
      </c>
      <c r="K660" s="17"/>
      <c r="L660" s="30">
        <f>'Customs raw'!F660</f>
        <v>0</v>
      </c>
      <c r="M660" s="33">
        <v>10</v>
      </c>
      <c r="N660" s="33">
        <v>12.5</v>
      </c>
      <c r="O660" s="33"/>
      <c r="P660" s="33"/>
      <c r="Q660" s="33">
        <v>10</v>
      </c>
      <c r="R660" s="50" t="e">
        <f>VLOOKUP(Table6[[#This Row],[HS Concatenate]],'Customs raw'!$A$11:$N$305,12,FALSE)</f>
        <v>#VALUE!</v>
      </c>
      <c r="S660" s="226">
        <f>'Customs raw'!L660</f>
        <v>0</v>
      </c>
      <c r="T660" s="214"/>
      <c r="U660" s="217">
        <f>'Customs raw'!M660</f>
        <v>0</v>
      </c>
      <c r="V660" s="214"/>
      <c r="W660" s="226" t="e">
        <f>Table6[[#This Row],[Quantity (kg)2]]/1000</f>
        <v>#VALUE!</v>
      </c>
    </row>
    <row r="661" spans="1:23" ht="14.25" x14ac:dyDescent="0.2">
      <c r="A661" s="212">
        <f>'Customs raw'!B661</f>
        <v>0</v>
      </c>
      <c r="B661" s="213">
        <f t="shared" si="12"/>
        <v>0</v>
      </c>
      <c r="C661" s="214" t="e">
        <f>VLOOKUP(B661,'HS Heading Index'!$A$7:$B$29,2,FALSE)</f>
        <v>#N/A</v>
      </c>
      <c r="D661" s="214" t="s">
        <v>241</v>
      </c>
      <c r="E661" s="212">
        <f>'Customs raw'!C661</f>
        <v>0</v>
      </c>
      <c r="F661" s="215">
        <f>'Customs raw'!E661</f>
        <v>0</v>
      </c>
      <c r="G661" s="76" t="s">
        <v>19</v>
      </c>
      <c r="H661" s="33" t="s">
        <v>190</v>
      </c>
      <c r="I661" s="76" t="e">
        <f>CONCATENATE(Table6[[#This Row],[HS6_COD]],Table6[[#This Row],[HS8]],Table6[[#This Row],[HS10]])</f>
        <v>#VALUE!</v>
      </c>
      <c r="J661" s="17" t="s">
        <v>553</v>
      </c>
      <c r="K661" s="17"/>
      <c r="L661" s="30">
        <f>'Customs raw'!F661</f>
        <v>0</v>
      </c>
      <c r="M661" s="33">
        <v>10</v>
      </c>
      <c r="N661" s="33">
        <v>12.5</v>
      </c>
      <c r="O661" s="33"/>
      <c r="P661" s="33"/>
      <c r="Q661" s="33">
        <v>10</v>
      </c>
      <c r="R661" s="50" t="e">
        <f>VLOOKUP(Table6[[#This Row],[HS Concatenate]],'Customs raw'!$A$11:$N$305,12,FALSE)</f>
        <v>#VALUE!</v>
      </c>
      <c r="S661" s="226">
        <f>'Customs raw'!L661</f>
        <v>0</v>
      </c>
      <c r="T661" s="214"/>
      <c r="U661" s="217">
        <f>'Customs raw'!M661</f>
        <v>0</v>
      </c>
      <c r="V661" s="214"/>
      <c r="W661" s="226" t="e">
        <f>Table6[[#This Row],[Quantity (kg)2]]/1000</f>
        <v>#VALUE!</v>
      </c>
    </row>
    <row r="662" spans="1:23" ht="14.25" x14ac:dyDescent="0.2">
      <c r="A662" s="212">
        <f>'Customs raw'!B662</f>
        <v>0</v>
      </c>
      <c r="B662" s="213">
        <f t="shared" si="12"/>
        <v>0</v>
      </c>
      <c r="C662" s="214" t="e">
        <f>VLOOKUP(B662,'HS Heading Index'!$A$7:$B$29,2,FALSE)</f>
        <v>#N/A</v>
      </c>
      <c r="D662" s="214" t="s">
        <v>241</v>
      </c>
      <c r="E662" s="212">
        <f>'Customs raw'!C662</f>
        <v>0</v>
      </c>
      <c r="F662" s="215">
        <f>'Customs raw'!E662</f>
        <v>0</v>
      </c>
      <c r="G662" s="76" t="s">
        <v>19</v>
      </c>
      <c r="H662" s="33" t="s">
        <v>190</v>
      </c>
      <c r="I662" s="76" t="e">
        <f>CONCATENATE(Table6[[#This Row],[HS6_COD]],Table6[[#This Row],[HS8]],Table6[[#This Row],[HS10]])</f>
        <v>#VALUE!</v>
      </c>
      <c r="J662" s="17" t="s">
        <v>553</v>
      </c>
      <c r="K662" s="17"/>
      <c r="L662" s="30">
        <f>'Customs raw'!F662</f>
        <v>0</v>
      </c>
      <c r="M662" s="33">
        <v>10</v>
      </c>
      <c r="N662" s="33">
        <v>12.5</v>
      </c>
      <c r="O662" s="33"/>
      <c r="P662" s="33"/>
      <c r="Q662" s="33">
        <v>10</v>
      </c>
      <c r="R662" s="50" t="e">
        <f>VLOOKUP(Table6[[#This Row],[HS Concatenate]],'Customs raw'!$A$11:$N$305,12,FALSE)</f>
        <v>#VALUE!</v>
      </c>
      <c r="S662" s="226">
        <f>'Customs raw'!L662</f>
        <v>0</v>
      </c>
      <c r="T662" s="214"/>
      <c r="U662" s="217">
        <f>'Customs raw'!M662</f>
        <v>0</v>
      </c>
      <c r="V662" s="214"/>
      <c r="W662" s="226" t="e">
        <f>Table6[[#This Row],[Quantity (kg)2]]/1000</f>
        <v>#VALUE!</v>
      </c>
    </row>
    <row r="663" spans="1:23" ht="14.25" x14ac:dyDescent="0.2">
      <c r="A663" s="212">
        <f>'Customs raw'!B663</f>
        <v>0</v>
      </c>
      <c r="B663" s="213">
        <f t="shared" si="12"/>
        <v>0</v>
      </c>
      <c r="C663" s="214" t="e">
        <f>VLOOKUP(B663,'HS Heading Index'!$A$7:$B$29,2,FALSE)</f>
        <v>#N/A</v>
      </c>
      <c r="D663" s="214" t="s">
        <v>241</v>
      </c>
      <c r="E663" s="212">
        <f>'Customs raw'!C663</f>
        <v>0</v>
      </c>
      <c r="F663" s="215">
        <f>'Customs raw'!E663</f>
        <v>0</v>
      </c>
      <c r="G663" s="76" t="s">
        <v>19</v>
      </c>
      <c r="H663" s="33" t="s">
        <v>190</v>
      </c>
      <c r="I663" s="76" t="e">
        <f>CONCATENATE(Table6[[#This Row],[HS6_COD]],Table6[[#This Row],[HS8]],Table6[[#This Row],[HS10]])</f>
        <v>#VALUE!</v>
      </c>
      <c r="J663" s="17" t="s">
        <v>553</v>
      </c>
      <c r="K663" s="17"/>
      <c r="L663" s="30">
        <f>'Customs raw'!F663</f>
        <v>0</v>
      </c>
      <c r="M663" s="33">
        <v>10</v>
      </c>
      <c r="N663" s="33">
        <v>12.5</v>
      </c>
      <c r="O663" s="33"/>
      <c r="P663" s="33"/>
      <c r="Q663" s="33">
        <v>10</v>
      </c>
      <c r="R663" s="50" t="e">
        <f>VLOOKUP(Table6[[#This Row],[HS Concatenate]],'Customs raw'!$A$11:$N$305,12,FALSE)</f>
        <v>#VALUE!</v>
      </c>
      <c r="S663" s="226">
        <f>'Customs raw'!L663</f>
        <v>0</v>
      </c>
      <c r="T663" s="214"/>
      <c r="U663" s="217">
        <f>'Customs raw'!M663</f>
        <v>0</v>
      </c>
      <c r="V663" s="214"/>
      <c r="W663" s="226" t="e">
        <f>Table6[[#This Row],[Quantity (kg)2]]/1000</f>
        <v>#VALUE!</v>
      </c>
    </row>
    <row r="664" spans="1:23" ht="14.25" x14ac:dyDescent="0.2">
      <c r="A664" s="212">
        <f>'Customs raw'!B664</f>
        <v>0</v>
      </c>
      <c r="B664" s="213">
        <f t="shared" si="12"/>
        <v>0</v>
      </c>
      <c r="C664" s="214" t="e">
        <f>VLOOKUP(B664,'HS Heading Index'!$A$7:$B$29,2,FALSE)</f>
        <v>#N/A</v>
      </c>
      <c r="D664" s="214" t="s">
        <v>241</v>
      </c>
      <c r="E664" s="212">
        <f>'Customs raw'!C664</f>
        <v>0</v>
      </c>
      <c r="F664" s="215">
        <f>'Customs raw'!E664</f>
        <v>0</v>
      </c>
      <c r="G664" s="76" t="s">
        <v>19</v>
      </c>
      <c r="H664" s="33" t="s">
        <v>190</v>
      </c>
      <c r="I664" s="76" t="e">
        <f>CONCATENATE(Table6[[#This Row],[HS6_COD]],Table6[[#This Row],[HS8]],Table6[[#This Row],[HS10]])</f>
        <v>#VALUE!</v>
      </c>
      <c r="J664" s="17" t="s">
        <v>553</v>
      </c>
      <c r="K664" s="17"/>
      <c r="L664" s="30">
        <f>'Customs raw'!F664</f>
        <v>0</v>
      </c>
      <c r="M664" s="33">
        <v>10</v>
      </c>
      <c r="N664" s="33">
        <v>12.5</v>
      </c>
      <c r="O664" s="33"/>
      <c r="P664" s="33"/>
      <c r="Q664" s="33">
        <v>10</v>
      </c>
      <c r="R664" s="50" t="e">
        <f>VLOOKUP(Table6[[#This Row],[HS Concatenate]],'Customs raw'!$A$11:$N$305,12,FALSE)</f>
        <v>#VALUE!</v>
      </c>
      <c r="S664" s="226">
        <f>'Customs raw'!L664</f>
        <v>0</v>
      </c>
      <c r="T664" s="214"/>
      <c r="U664" s="217">
        <f>'Customs raw'!M664</f>
        <v>0</v>
      </c>
      <c r="V664" s="214"/>
      <c r="W664" s="226" t="e">
        <f>Table6[[#This Row],[Quantity (kg)2]]/1000</f>
        <v>#VALUE!</v>
      </c>
    </row>
    <row r="665" spans="1:23" ht="14.25" x14ac:dyDescent="0.2">
      <c r="A665" s="212">
        <f>'Customs raw'!B665</f>
        <v>0</v>
      </c>
      <c r="B665" s="213">
        <f t="shared" si="12"/>
        <v>0</v>
      </c>
      <c r="C665" s="214" t="e">
        <f>VLOOKUP(B665,'HS Heading Index'!$A$7:$B$29,2,FALSE)</f>
        <v>#N/A</v>
      </c>
      <c r="D665" s="214" t="s">
        <v>241</v>
      </c>
      <c r="E665" s="212">
        <f>'Customs raw'!C665</f>
        <v>0</v>
      </c>
      <c r="F665" s="215">
        <f>'Customs raw'!E665</f>
        <v>0</v>
      </c>
      <c r="G665" s="76" t="s">
        <v>19</v>
      </c>
      <c r="H665" s="33" t="s">
        <v>190</v>
      </c>
      <c r="I665" s="76" t="e">
        <f>CONCATENATE(Table6[[#This Row],[HS6_COD]],Table6[[#This Row],[HS8]],Table6[[#This Row],[HS10]])</f>
        <v>#VALUE!</v>
      </c>
      <c r="J665" s="17" t="s">
        <v>553</v>
      </c>
      <c r="K665" s="17"/>
      <c r="L665" s="30">
        <f>'Customs raw'!F665</f>
        <v>0</v>
      </c>
      <c r="M665" s="33">
        <v>10</v>
      </c>
      <c r="N665" s="33">
        <v>12.5</v>
      </c>
      <c r="O665" s="33"/>
      <c r="P665" s="33"/>
      <c r="Q665" s="33">
        <v>10</v>
      </c>
      <c r="R665" s="50" t="e">
        <f>VLOOKUP(Table6[[#This Row],[HS Concatenate]],'Customs raw'!$A$11:$N$305,12,FALSE)</f>
        <v>#VALUE!</v>
      </c>
      <c r="S665" s="226">
        <f>'Customs raw'!L665</f>
        <v>0</v>
      </c>
      <c r="T665" s="214"/>
      <c r="U665" s="217">
        <f>'Customs raw'!M665</f>
        <v>0</v>
      </c>
      <c r="V665" s="214"/>
      <c r="W665" s="226" t="e">
        <f>Table6[[#This Row],[Quantity (kg)2]]/1000</f>
        <v>#VALUE!</v>
      </c>
    </row>
    <row r="666" spans="1:23" ht="14.25" x14ac:dyDescent="0.2">
      <c r="A666" s="212">
        <f>'Customs raw'!B666</f>
        <v>0</v>
      </c>
      <c r="B666" s="213">
        <f t="shared" si="12"/>
        <v>0</v>
      </c>
      <c r="C666" s="214" t="e">
        <f>VLOOKUP(B666,'HS Heading Index'!$A$7:$B$29,2,FALSE)</f>
        <v>#N/A</v>
      </c>
      <c r="D666" s="214" t="s">
        <v>241</v>
      </c>
      <c r="E666" s="212">
        <f>'Customs raw'!C666</f>
        <v>0</v>
      </c>
      <c r="F666" s="215">
        <f>'Customs raw'!E666</f>
        <v>0</v>
      </c>
      <c r="G666" s="76" t="s">
        <v>19</v>
      </c>
      <c r="H666" s="33" t="s">
        <v>190</v>
      </c>
      <c r="I666" s="76" t="e">
        <f>CONCATENATE(Table6[[#This Row],[HS6_COD]],Table6[[#This Row],[HS8]],Table6[[#This Row],[HS10]])</f>
        <v>#VALUE!</v>
      </c>
      <c r="J666" s="17" t="s">
        <v>553</v>
      </c>
      <c r="K666" s="17"/>
      <c r="L666" s="30">
        <f>'Customs raw'!F666</f>
        <v>0</v>
      </c>
      <c r="M666" s="33">
        <v>10</v>
      </c>
      <c r="N666" s="33">
        <v>12.5</v>
      </c>
      <c r="O666" s="33"/>
      <c r="P666" s="33"/>
      <c r="Q666" s="33">
        <v>10</v>
      </c>
      <c r="R666" s="50" t="e">
        <f>VLOOKUP(Table6[[#This Row],[HS Concatenate]],'Customs raw'!$A$11:$N$305,12,FALSE)</f>
        <v>#VALUE!</v>
      </c>
      <c r="S666" s="226">
        <f>'Customs raw'!L666</f>
        <v>0</v>
      </c>
      <c r="T666" s="214"/>
      <c r="U666" s="217">
        <f>'Customs raw'!M666</f>
        <v>0</v>
      </c>
      <c r="V666" s="214"/>
      <c r="W666" s="226" t="e">
        <f>Table6[[#This Row],[Quantity (kg)2]]/1000</f>
        <v>#VALUE!</v>
      </c>
    </row>
    <row r="667" spans="1:23" ht="14.25" x14ac:dyDescent="0.2">
      <c r="A667" s="212">
        <f>'Customs raw'!B667</f>
        <v>0</v>
      </c>
      <c r="B667" s="213">
        <f t="shared" si="12"/>
        <v>0</v>
      </c>
      <c r="C667" s="214" t="e">
        <f>VLOOKUP(B667,'HS Heading Index'!$A$7:$B$29,2,FALSE)</f>
        <v>#N/A</v>
      </c>
      <c r="D667" s="214" t="s">
        <v>241</v>
      </c>
      <c r="E667" s="212">
        <f>'Customs raw'!C667</f>
        <v>0</v>
      </c>
      <c r="F667" s="215">
        <f>'Customs raw'!E667</f>
        <v>0</v>
      </c>
      <c r="G667" s="76" t="s">
        <v>19</v>
      </c>
      <c r="H667" s="33" t="s">
        <v>190</v>
      </c>
      <c r="I667" s="76" t="e">
        <f>CONCATENATE(Table6[[#This Row],[HS6_COD]],Table6[[#This Row],[HS8]],Table6[[#This Row],[HS10]])</f>
        <v>#VALUE!</v>
      </c>
      <c r="J667" s="17" t="s">
        <v>553</v>
      </c>
      <c r="K667" s="17"/>
      <c r="L667" s="30">
        <f>'Customs raw'!F667</f>
        <v>0</v>
      </c>
      <c r="M667" s="33">
        <v>10</v>
      </c>
      <c r="N667" s="33">
        <v>12.5</v>
      </c>
      <c r="O667" s="33"/>
      <c r="P667" s="33"/>
      <c r="Q667" s="33">
        <v>10</v>
      </c>
      <c r="R667" s="50" t="e">
        <f>VLOOKUP(Table6[[#This Row],[HS Concatenate]],'Customs raw'!$A$11:$N$305,12,FALSE)</f>
        <v>#VALUE!</v>
      </c>
      <c r="S667" s="226">
        <f>'Customs raw'!L667</f>
        <v>0</v>
      </c>
      <c r="T667" s="214"/>
      <c r="U667" s="217">
        <f>'Customs raw'!M667</f>
        <v>0</v>
      </c>
      <c r="V667" s="214"/>
      <c r="W667" s="226" t="e">
        <f>Table6[[#This Row],[Quantity (kg)2]]/1000</f>
        <v>#VALUE!</v>
      </c>
    </row>
    <row r="668" spans="1:23" ht="14.25" x14ac:dyDescent="0.2">
      <c r="A668" s="212">
        <f>'Customs raw'!B668</f>
        <v>0</v>
      </c>
      <c r="B668" s="213">
        <f t="shared" si="12"/>
        <v>0</v>
      </c>
      <c r="C668" s="214" t="e">
        <f>VLOOKUP(B668,'HS Heading Index'!$A$7:$B$29,2,FALSE)</f>
        <v>#N/A</v>
      </c>
      <c r="D668" s="214" t="s">
        <v>241</v>
      </c>
      <c r="E668" s="212">
        <f>'Customs raw'!C668</f>
        <v>0</v>
      </c>
      <c r="F668" s="215">
        <f>'Customs raw'!E668</f>
        <v>0</v>
      </c>
      <c r="G668" s="76" t="s">
        <v>19</v>
      </c>
      <c r="H668" s="33" t="s">
        <v>190</v>
      </c>
      <c r="I668" s="76" t="e">
        <f>CONCATENATE(Table6[[#This Row],[HS6_COD]],Table6[[#This Row],[HS8]],Table6[[#This Row],[HS10]])</f>
        <v>#VALUE!</v>
      </c>
      <c r="J668" s="17" t="s">
        <v>553</v>
      </c>
      <c r="K668" s="17"/>
      <c r="L668" s="30">
        <f>'Customs raw'!F668</f>
        <v>0</v>
      </c>
      <c r="M668" s="33">
        <v>10</v>
      </c>
      <c r="N668" s="33">
        <v>12.5</v>
      </c>
      <c r="O668" s="33"/>
      <c r="P668" s="33"/>
      <c r="Q668" s="33">
        <v>10</v>
      </c>
      <c r="R668" s="50" t="e">
        <f>VLOOKUP(Table6[[#This Row],[HS Concatenate]],'Customs raw'!$A$11:$N$305,12,FALSE)</f>
        <v>#VALUE!</v>
      </c>
      <c r="S668" s="226">
        <f>'Customs raw'!L668</f>
        <v>0</v>
      </c>
      <c r="T668" s="214"/>
      <c r="U668" s="217">
        <f>'Customs raw'!M668</f>
        <v>0</v>
      </c>
      <c r="V668" s="214"/>
      <c r="W668" s="226" t="e">
        <f>Table6[[#This Row],[Quantity (kg)2]]/1000</f>
        <v>#VALUE!</v>
      </c>
    </row>
    <row r="669" spans="1:23" ht="14.25" x14ac:dyDescent="0.2">
      <c r="A669" s="212">
        <f>'Customs raw'!B669</f>
        <v>0</v>
      </c>
      <c r="B669" s="213">
        <f t="shared" si="12"/>
        <v>0</v>
      </c>
      <c r="C669" s="214" t="e">
        <f>VLOOKUP(B669,'HS Heading Index'!$A$7:$B$29,2,FALSE)</f>
        <v>#N/A</v>
      </c>
      <c r="D669" s="214" t="s">
        <v>241</v>
      </c>
      <c r="E669" s="212">
        <f>'Customs raw'!C669</f>
        <v>0</v>
      </c>
      <c r="F669" s="215">
        <f>'Customs raw'!E669</f>
        <v>0</v>
      </c>
      <c r="G669" s="76" t="s">
        <v>19</v>
      </c>
      <c r="H669" s="33" t="s">
        <v>190</v>
      </c>
      <c r="I669" s="76" t="e">
        <f>CONCATENATE(Table6[[#This Row],[HS6_COD]],Table6[[#This Row],[HS8]],Table6[[#This Row],[HS10]])</f>
        <v>#VALUE!</v>
      </c>
      <c r="J669" s="17" t="s">
        <v>553</v>
      </c>
      <c r="K669" s="17"/>
      <c r="L669" s="30">
        <f>'Customs raw'!F669</f>
        <v>0</v>
      </c>
      <c r="M669" s="33">
        <v>10</v>
      </c>
      <c r="N669" s="33">
        <v>12.5</v>
      </c>
      <c r="O669" s="33"/>
      <c r="P669" s="33"/>
      <c r="Q669" s="33">
        <v>10</v>
      </c>
      <c r="R669" s="50" t="e">
        <f>VLOOKUP(Table6[[#This Row],[HS Concatenate]],'Customs raw'!$A$11:$N$305,12,FALSE)</f>
        <v>#VALUE!</v>
      </c>
      <c r="S669" s="226">
        <f>'Customs raw'!L669</f>
        <v>0</v>
      </c>
      <c r="T669" s="214"/>
      <c r="U669" s="217">
        <f>'Customs raw'!M669</f>
        <v>0</v>
      </c>
      <c r="V669" s="214"/>
      <c r="W669" s="226" t="e">
        <f>Table6[[#This Row],[Quantity (kg)2]]/1000</f>
        <v>#VALUE!</v>
      </c>
    </row>
    <row r="670" spans="1:23" ht="14.25" x14ac:dyDescent="0.2">
      <c r="A670" s="212">
        <f>'Customs raw'!B670</f>
        <v>0</v>
      </c>
      <c r="B670" s="213">
        <f t="shared" si="12"/>
        <v>0</v>
      </c>
      <c r="C670" s="214" t="e">
        <f>VLOOKUP(B670,'HS Heading Index'!$A$7:$B$29,2,FALSE)</f>
        <v>#N/A</v>
      </c>
      <c r="D670" s="214" t="s">
        <v>241</v>
      </c>
      <c r="E670" s="212">
        <f>'Customs raw'!C670</f>
        <v>0</v>
      </c>
      <c r="F670" s="215">
        <f>'Customs raw'!E670</f>
        <v>0</v>
      </c>
      <c r="G670" s="76" t="s">
        <v>19</v>
      </c>
      <c r="H670" s="33" t="s">
        <v>190</v>
      </c>
      <c r="I670" s="76" t="e">
        <f>CONCATENATE(Table6[[#This Row],[HS6_COD]],Table6[[#This Row],[HS8]],Table6[[#This Row],[HS10]])</f>
        <v>#VALUE!</v>
      </c>
      <c r="J670" s="17" t="s">
        <v>553</v>
      </c>
      <c r="K670" s="17"/>
      <c r="L670" s="30">
        <f>'Customs raw'!F670</f>
        <v>0</v>
      </c>
      <c r="M670" s="33">
        <v>10</v>
      </c>
      <c r="N670" s="33">
        <v>12.5</v>
      </c>
      <c r="O670" s="33"/>
      <c r="P670" s="33"/>
      <c r="Q670" s="33">
        <v>10</v>
      </c>
      <c r="R670" s="50" t="e">
        <f>VLOOKUP(Table6[[#This Row],[HS Concatenate]],'Customs raw'!$A$11:$N$305,12,FALSE)</f>
        <v>#VALUE!</v>
      </c>
      <c r="S670" s="226">
        <f>'Customs raw'!L670</f>
        <v>0</v>
      </c>
      <c r="T670" s="214"/>
      <c r="U670" s="217">
        <f>'Customs raw'!M670</f>
        <v>0</v>
      </c>
      <c r="V670" s="214"/>
      <c r="W670" s="226" t="e">
        <f>Table6[[#This Row],[Quantity (kg)2]]/1000</f>
        <v>#VALUE!</v>
      </c>
    </row>
    <row r="671" spans="1:23" ht="14.25" x14ac:dyDescent="0.2">
      <c r="A671" s="212">
        <f>'Customs raw'!B671</f>
        <v>0</v>
      </c>
      <c r="B671" s="213">
        <f t="shared" si="12"/>
        <v>0</v>
      </c>
      <c r="C671" s="214" t="e">
        <f>VLOOKUP(B671,'HS Heading Index'!$A$7:$B$29,2,FALSE)</f>
        <v>#N/A</v>
      </c>
      <c r="D671" s="214" t="s">
        <v>241</v>
      </c>
      <c r="E671" s="212">
        <f>'Customs raw'!C671</f>
        <v>0</v>
      </c>
      <c r="F671" s="215">
        <f>'Customs raw'!E671</f>
        <v>0</v>
      </c>
      <c r="G671" s="76" t="s">
        <v>19</v>
      </c>
      <c r="H671" s="33" t="s">
        <v>190</v>
      </c>
      <c r="I671" s="76" t="e">
        <f>CONCATENATE(Table6[[#This Row],[HS6_COD]],Table6[[#This Row],[HS8]],Table6[[#This Row],[HS10]])</f>
        <v>#VALUE!</v>
      </c>
      <c r="J671" s="17" t="s">
        <v>553</v>
      </c>
      <c r="K671" s="17"/>
      <c r="L671" s="30">
        <f>'Customs raw'!F671</f>
        <v>0</v>
      </c>
      <c r="M671" s="33">
        <v>10</v>
      </c>
      <c r="N671" s="33">
        <v>12.5</v>
      </c>
      <c r="O671" s="33"/>
      <c r="P671" s="33"/>
      <c r="Q671" s="33">
        <v>10</v>
      </c>
      <c r="R671" s="50" t="e">
        <f>VLOOKUP(Table6[[#This Row],[HS Concatenate]],'Customs raw'!$A$11:$N$305,12,FALSE)</f>
        <v>#VALUE!</v>
      </c>
      <c r="S671" s="226">
        <f>'Customs raw'!L671</f>
        <v>0</v>
      </c>
      <c r="T671" s="214"/>
      <c r="U671" s="217">
        <f>'Customs raw'!M671</f>
        <v>0</v>
      </c>
      <c r="V671" s="214"/>
      <c r="W671" s="226" t="e">
        <f>Table6[[#This Row],[Quantity (kg)2]]/1000</f>
        <v>#VALUE!</v>
      </c>
    </row>
    <row r="672" spans="1:23" ht="14.25" x14ac:dyDescent="0.2">
      <c r="A672" s="212">
        <f>'Customs raw'!B672</f>
        <v>0</v>
      </c>
      <c r="B672" s="213">
        <f t="shared" si="12"/>
        <v>0</v>
      </c>
      <c r="C672" s="214" t="e">
        <f>VLOOKUP(B672,'HS Heading Index'!$A$7:$B$29,2,FALSE)</f>
        <v>#N/A</v>
      </c>
      <c r="D672" s="214" t="s">
        <v>241</v>
      </c>
      <c r="E672" s="212">
        <f>'Customs raw'!C672</f>
        <v>0</v>
      </c>
      <c r="F672" s="215">
        <f>'Customs raw'!E672</f>
        <v>0</v>
      </c>
      <c r="G672" s="76" t="s">
        <v>19</v>
      </c>
      <c r="H672" s="33" t="s">
        <v>190</v>
      </c>
      <c r="I672" s="76" t="e">
        <f>CONCATENATE(Table6[[#This Row],[HS6_COD]],Table6[[#This Row],[HS8]],Table6[[#This Row],[HS10]])</f>
        <v>#VALUE!</v>
      </c>
      <c r="J672" s="17" t="s">
        <v>553</v>
      </c>
      <c r="K672" s="17"/>
      <c r="L672" s="30">
        <f>'Customs raw'!F672</f>
        <v>0</v>
      </c>
      <c r="M672" s="33">
        <v>10</v>
      </c>
      <c r="N672" s="33">
        <v>12.5</v>
      </c>
      <c r="O672" s="33"/>
      <c r="P672" s="33"/>
      <c r="Q672" s="33">
        <v>10</v>
      </c>
      <c r="R672" s="50" t="e">
        <f>VLOOKUP(Table6[[#This Row],[HS Concatenate]],'Customs raw'!$A$11:$N$305,12,FALSE)</f>
        <v>#VALUE!</v>
      </c>
      <c r="S672" s="226">
        <f>'Customs raw'!L672</f>
        <v>0</v>
      </c>
      <c r="T672" s="214"/>
      <c r="U672" s="217">
        <f>'Customs raw'!M672</f>
        <v>0</v>
      </c>
      <c r="V672" s="214"/>
      <c r="W672" s="226" t="e">
        <f>Table6[[#This Row],[Quantity (kg)2]]/1000</f>
        <v>#VALUE!</v>
      </c>
    </row>
    <row r="673" spans="1:23" ht="14.25" x14ac:dyDescent="0.2">
      <c r="A673" s="212">
        <f>'Customs raw'!B673</f>
        <v>0</v>
      </c>
      <c r="B673" s="213">
        <f t="shared" si="12"/>
        <v>0</v>
      </c>
      <c r="C673" s="214" t="e">
        <f>VLOOKUP(B673,'HS Heading Index'!$A$7:$B$29,2,FALSE)</f>
        <v>#N/A</v>
      </c>
      <c r="D673" s="214" t="s">
        <v>241</v>
      </c>
      <c r="E673" s="212">
        <f>'Customs raw'!C673</f>
        <v>0</v>
      </c>
      <c r="F673" s="215">
        <f>'Customs raw'!E673</f>
        <v>0</v>
      </c>
      <c r="G673" s="76" t="s">
        <v>19</v>
      </c>
      <c r="H673" s="33" t="s">
        <v>190</v>
      </c>
      <c r="I673" s="76" t="e">
        <f>CONCATENATE(Table6[[#This Row],[HS6_COD]],Table6[[#This Row],[HS8]],Table6[[#This Row],[HS10]])</f>
        <v>#VALUE!</v>
      </c>
      <c r="J673" s="17" t="s">
        <v>553</v>
      </c>
      <c r="K673" s="17"/>
      <c r="L673" s="30">
        <f>'Customs raw'!F673</f>
        <v>0</v>
      </c>
      <c r="M673" s="33">
        <v>10</v>
      </c>
      <c r="N673" s="33">
        <v>12.5</v>
      </c>
      <c r="O673" s="33"/>
      <c r="P673" s="33"/>
      <c r="Q673" s="33">
        <v>10</v>
      </c>
      <c r="R673" s="50" t="e">
        <f>VLOOKUP(Table6[[#This Row],[HS Concatenate]],'Customs raw'!$A$11:$N$305,12,FALSE)</f>
        <v>#VALUE!</v>
      </c>
      <c r="S673" s="226">
        <f>'Customs raw'!L673</f>
        <v>0</v>
      </c>
      <c r="T673" s="214"/>
      <c r="U673" s="217">
        <f>'Customs raw'!M673</f>
        <v>0</v>
      </c>
      <c r="V673" s="214"/>
      <c r="W673" s="226" t="e">
        <f>Table6[[#This Row],[Quantity (kg)2]]/1000</f>
        <v>#VALUE!</v>
      </c>
    </row>
    <row r="674" spans="1:23" ht="14.25" x14ac:dyDescent="0.2">
      <c r="A674" s="212">
        <f>'Customs raw'!B674</f>
        <v>0</v>
      </c>
      <c r="B674" s="213">
        <f t="shared" si="12"/>
        <v>0</v>
      </c>
      <c r="C674" s="214" t="e">
        <f>VLOOKUP(B674,'HS Heading Index'!$A$7:$B$29,2,FALSE)</f>
        <v>#N/A</v>
      </c>
      <c r="D674" s="214" t="s">
        <v>241</v>
      </c>
      <c r="E674" s="212">
        <f>'Customs raw'!C674</f>
        <v>0</v>
      </c>
      <c r="F674" s="215">
        <f>'Customs raw'!E674</f>
        <v>0</v>
      </c>
      <c r="G674" s="76" t="s">
        <v>19</v>
      </c>
      <c r="H674" s="33" t="s">
        <v>190</v>
      </c>
      <c r="I674" s="76" t="e">
        <f>CONCATENATE(Table6[[#This Row],[HS6_COD]],Table6[[#This Row],[HS8]],Table6[[#This Row],[HS10]])</f>
        <v>#VALUE!</v>
      </c>
      <c r="J674" s="17" t="s">
        <v>553</v>
      </c>
      <c r="K674" s="17"/>
      <c r="L674" s="30">
        <f>'Customs raw'!F674</f>
        <v>0</v>
      </c>
      <c r="M674" s="33">
        <v>10</v>
      </c>
      <c r="N674" s="33">
        <v>12.5</v>
      </c>
      <c r="O674" s="33"/>
      <c r="P674" s="33"/>
      <c r="Q674" s="33">
        <v>10</v>
      </c>
      <c r="R674" s="50" t="e">
        <f>VLOOKUP(Table6[[#This Row],[HS Concatenate]],'Customs raw'!$A$11:$N$305,12,FALSE)</f>
        <v>#VALUE!</v>
      </c>
      <c r="S674" s="226">
        <f>'Customs raw'!L674</f>
        <v>0</v>
      </c>
      <c r="T674" s="214"/>
      <c r="U674" s="217">
        <f>'Customs raw'!M674</f>
        <v>0</v>
      </c>
      <c r="V674" s="214"/>
      <c r="W674" s="226" t="e">
        <f>Table6[[#This Row],[Quantity (kg)2]]/1000</f>
        <v>#VALUE!</v>
      </c>
    </row>
    <row r="675" spans="1:23" ht="14.25" x14ac:dyDescent="0.2">
      <c r="A675" s="212">
        <f>'Customs raw'!B675</f>
        <v>0</v>
      </c>
      <c r="B675" s="213">
        <f t="shared" si="12"/>
        <v>0</v>
      </c>
      <c r="C675" s="214" t="e">
        <f>VLOOKUP(B675,'HS Heading Index'!$A$7:$B$29,2,FALSE)</f>
        <v>#N/A</v>
      </c>
      <c r="D675" s="214" t="s">
        <v>241</v>
      </c>
      <c r="E675" s="212">
        <f>'Customs raw'!C675</f>
        <v>0</v>
      </c>
      <c r="F675" s="215">
        <f>'Customs raw'!E675</f>
        <v>0</v>
      </c>
      <c r="G675" s="76" t="s">
        <v>19</v>
      </c>
      <c r="H675" s="33" t="s">
        <v>190</v>
      </c>
      <c r="I675" s="76" t="e">
        <f>CONCATENATE(Table6[[#This Row],[HS6_COD]],Table6[[#This Row],[HS8]],Table6[[#This Row],[HS10]])</f>
        <v>#VALUE!</v>
      </c>
      <c r="J675" s="17" t="s">
        <v>553</v>
      </c>
      <c r="K675" s="17"/>
      <c r="L675" s="30">
        <f>'Customs raw'!F675</f>
        <v>0</v>
      </c>
      <c r="M675" s="33">
        <v>10</v>
      </c>
      <c r="N675" s="33">
        <v>12.5</v>
      </c>
      <c r="O675" s="33"/>
      <c r="P675" s="33"/>
      <c r="Q675" s="33">
        <v>10</v>
      </c>
      <c r="R675" s="50" t="e">
        <f>VLOOKUP(Table6[[#This Row],[HS Concatenate]],'Customs raw'!$A$11:$N$305,12,FALSE)</f>
        <v>#VALUE!</v>
      </c>
      <c r="S675" s="226">
        <f>'Customs raw'!L675</f>
        <v>0</v>
      </c>
      <c r="T675" s="214"/>
      <c r="U675" s="217">
        <f>'Customs raw'!M675</f>
        <v>0</v>
      </c>
      <c r="V675" s="214"/>
      <c r="W675" s="226" t="e">
        <f>Table6[[#This Row],[Quantity (kg)2]]/1000</f>
        <v>#VALUE!</v>
      </c>
    </row>
    <row r="676" spans="1:23" ht="14.25" x14ac:dyDescent="0.2">
      <c r="A676" s="212">
        <f>'Customs raw'!B676</f>
        <v>0</v>
      </c>
      <c r="B676" s="213">
        <f t="shared" si="12"/>
        <v>0</v>
      </c>
      <c r="C676" s="214" t="e">
        <f>VLOOKUP(B676,'HS Heading Index'!$A$7:$B$29,2,FALSE)</f>
        <v>#N/A</v>
      </c>
      <c r="D676" s="214" t="s">
        <v>241</v>
      </c>
      <c r="E676" s="212">
        <f>'Customs raw'!C676</f>
        <v>0</v>
      </c>
      <c r="F676" s="215">
        <f>'Customs raw'!E676</f>
        <v>0</v>
      </c>
      <c r="G676" s="76" t="s">
        <v>19</v>
      </c>
      <c r="H676" s="33" t="s">
        <v>190</v>
      </c>
      <c r="I676" s="76" t="e">
        <f>CONCATENATE(Table6[[#This Row],[HS6_COD]],Table6[[#This Row],[HS8]],Table6[[#This Row],[HS10]])</f>
        <v>#VALUE!</v>
      </c>
      <c r="J676" s="17" t="s">
        <v>553</v>
      </c>
      <c r="K676" s="17"/>
      <c r="L676" s="30">
        <f>'Customs raw'!F676</f>
        <v>0</v>
      </c>
      <c r="M676" s="33">
        <v>10</v>
      </c>
      <c r="N676" s="33">
        <v>12.5</v>
      </c>
      <c r="O676" s="33"/>
      <c r="P676" s="33"/>
      <c r="Q676" s="33">
        <v>10</v>
      </c>
      <c r="R676" s="50" t="e">
        <f>VLOOKUP(Table6[[#This Row],[HS Concatenate]],'Customs raw'!$A$11:$N$305,12,FALSE)</f>
        <v>#VALUE!</v>
      </c>
      <c r="S676" s="226">
        <f>'Customs raw'!L676</f>
        <v>0</v>
      </c>
      <c r="T676" s="214"/>
      <c r="U676" s="217">
        <f>'Customs raw'!M676</f>
        <v>0</v>
      </c>
      <c r="V676" s="214"/>
      <c r="W676" s="226" t="e">
        <f>Table6[[#This Row],[Quantity (kg)2]]/1000</f>
        <v>#VALUE!</v>
      </c>
    </row>
    <row r="677" spans="1:23" ht="14.25" x14ac:dyDescent="0.2">
      <c r="A677" s="212">
        <f>'Customs raw'!B677</f>
        <v>0</v>
      </c>
      <c r="B677" s="213">
        <f t="shared" si="12"/>
        <v>0</v>
      </c>
      <c r="C677" s="214" t="e">
        <f>VLOOKUP(B677,'HS Heading Index'!$A$7:$B$29,2,FALSE)</f>
        <v>#N/A</v>
      </c>
      <c r="D677" s="214" t="s">
        <v>241</v>
      </c>
      <c r="E677" s="212">
        <f>'Customs raw'!C677</f>
        <v>0</v>
      </c>
      <c r="F677" s="215">
        <f>'Customs raw'!E677</f>
        <v>0</v>
      </c>
      <c r="G677" s="76" t="s">
        <v>19</v>
      </c>
      <c r="H677" s="33" t="s">
        <v>190</v>
      </c>
      <c r="I677" s="76" t="e">
        <f>CONCATENATE(Table6[[#This Row],[HS6_COD]],Table6[[#This Row],[HS8]],Table6[[#This Row],[HS10]])</f>
        <v>#VALUE!</v>
      </c>
      <c r="J677" s="17" t="s">
        <v>553</v>
      </c>
      <c r="K677" s="17"/>
      <c r="L677" s="30">
        <f>'Customs raw'!F677</f>
        <v>0</v>
      </c>
      <c r="M677" s="33">
        <v>10</v>
      </c>
      <c r="N677" s="33">
        <v>12.5</v>
      </c>
      <c r="O677" s="33"/>
      <c r="P677" s="33"/>
      <c r="Q677" s="33">
        <v>10</v>
      </c>
      <c r="R677" s="50" t="e">
        <f>VLOOKUP(Table6[[#This Row],[HS Concatenate]],'Customs raw'!$A$11:$N$305,12,FALSE)</f>
        <v>#VALUE!</v>
      </c>
      <c r="S677" s="226">
        <f>'Customs raw'!L677</f>
        <v>0</v>
      </c>
      <c r="T677" s="214"/>
      <c r="U677" s="217">
        <f>'Customs raw'!M677</f>
        <v>0</v>
      </c>
      <c r="V677" s="214"/>
      <c r="W677" s="226" t="e">
        <f>Table6[[#This Row],[Quantity (kg)2]]/1000</f>
        <v>#VALUE!</v>
      </c>
    </row>
    <row r="678" spans="1:23" ht="14.25" x14ac:dyDescent="0.2">
      <c r="A678" s="212">
        <f>'Customs raw'!B678</f>
        <v>0</v>
      </c>
      <c r="B678" s="213">
        <f t="shared" si="12"/>
        <v>0</v>
      </c>
      <c r="C678" s="214" t="e">
        <f>VLOOKUP(B678,'HS Heading Index'!$A$7:$B$29,2,FALSE)</f>
        <v>#N/A</v>
      </c>
      <c r="D678" s="214" t="s">
        <v>241</v>
      </c>
      <c r="E678" s="212">
        <f>'Customs raw'!C678</f>
        <v>0</v>
      </c>
      <c r="F678" s="215">
        <f>'Customs raw'!E678</f>
        <v>0</v>
      </c>
      <c r="G678" s="76" t="s">
        <v>19</v>
      </c>
      <c r="H678" s="33" t="s">
        <v>190</v>
      </c>
      <c r="I678" s="76" t="e">
        <f>CONCATENATE(Table6[[#This Row],[HS6_COD]],Table6[[#This Row],[HS8]],Table6[[#This Row],[HS10]])</f>
        <v>#VALUE!</v>
      </c>
      <c r="J678" s="17" t="s">
        <v>553</v>
      </c>
      <c r="K678" s="17"/>
      <c r="L678" s="30">
        <f>'Customs raw'!F678</f>
        <v>0</v>
      </c>
      <c r="M678" s="33">
        <v>10</v>
      </c>
      <c r="N678" s="33">
        <v>12.5</v>
      </c>
      <c r="O678" s="33"/>
      <c r="P678" s="33"/>
      <c r="Q678" s="33">
        <v>10</v>
      </c>
      <c r="R678" s="50" t="e">
        <f>VLOOKUP(Table6[[#This Row],[HS Concatenate]],'Customs raw'!$A$11:$N$305,12,FALSE)</f>
        <v>#VALUE!</v>
      </c>
      <c r="S678" s="226">
        <f>'Customs raw'!L678</f>
        <v>0</v>
      </c>
      <c r="T678" s="214"/>
      <c r="U678" s="217">
        <f>'Customs raw'!M678</f>
        <v>0</v>
      </c>
      <c r="V678" s="214"/>
      <c r="W678" s="226" t="e">
        <f>Table6[[#This Row],[Quantity (kg)2]]/1000</f>
        <v>#VALUE!</v>
      </c>
    </row>
    <row r="679" spans="1:23" ht="14.25" x14ac:dyDescent="0.2">
      <c r="A679" s="212">
        <f>'Customs raw'!B679</f>
        <v>0</v>
      </c>
      <c r="B679" s="213">
        <f t="shared" si="12"/>
        <v>0</v>
      </c>
      <c r="C679" s="214" t="e">
        <f>VLOOKUP(B679,'HS Heading Index'!$A$7:$B$29,2,FALSE)</f>
        <v>#N/A</v>
      </c>
      <c r="D679" s="214" t="s">
        <v>241</v>
      </c>
      <c r="E679" s="212">
        <f>'Customs raw'!C679</f>
        <v>0</v>
      </c>
      <c r="F679" s="215">
        <f>'Customs raw'!E679</f>
        <v>0</v>
      </c>
      <c r="G679" s="76" t="s">
        <v>19</v>
      </c>
      <c r="H679" s="33" t="s">
        <v>190</v>
      </c>
      <c r="I679" s="76" t="e">
        <f>CONCATENATE(Table6[[#This Row],[HS6_COD]],Table6[[#This Row],[HS8]],Table6[[#This Row],[HS10]])</f>
        <v>#VALUE!</v>
      </c>
      <c r="J679" s="17" t="s">
        <v>553</v>
      </c>
      <c r="K679" s="17"/>
      <c r="L679" s="30">
        <f>'Customs raw'!F679</f>
        <v>0</v>
      </c>
      <c r="M679" s="33">
        <v>10</v>
      </c>
      <c r="N679" s="33">
        <v>12.5</v>
      </c>
      <c r="O679" s="33"/>
      <c r="P679" s="33"/>
      <c r="Q679" s="33">
        <v>10</v>
      </c>
      <c r="R679" s="50" t="e">
        <f>VLOOKUP(Table6[[#This Row],[HS Concatenate]],'Customs raw'!$A$11:$N$305,12,FALSE)</f>
        <v>#VALUE!</v>
      </c>
      <c r="S679" s="226">
        <f>'Customs raw'!L679</f>
        <v>0</v>
      </c>
      <c r="T679" s="214"/>
      <c r="U679" s="217">
        <f>'Customs raw'!M679</f>
        <v>0</v>
      </c>
      <c r="V679" s="214"/>
      <c r="W679" s="226" t="e">
        <f>Table6[[#This Row],[Quantity (kg)2]]/1000</f>
        <v>#VALUE!</v>
      </c>
    </row>
    <row r="680" spans="1:23" ht="14.25" x14ac:dyDescent="0.2">
      <c r="A680" s="212">
        <f>'Customs raw'!B680</f>
        <v>0</v>
      </c>
      <c r="B680" s="213">
        <f t="shared" si="12"/>
        <v>0</v>
      </c>
      <c r="C680" s="214" t="e">
        <f>VLOOKUP(B680,'HS Heading Index'!$A$7:$B$29,2,FALSE)</f>
        <v>#N/A</v>
      </c>
      <c r="D680" s="214" t="s">
        <v>241</v>
      </c>
      <c r="E680" s="212">
        <f>'Customs raw'!C680</f>
        <v>0</v>
      </c>
      <c r="F680" s="215">
        <f>'Customs raw'!E680</f>
        <v>0</v>
      </c>
      <c r="G680" s="76" t="s">
        <v>19</v>
      </c>
      <c r="H680" s="33" t="s">
        <v>190</v>
      </c>
      <c r="I680" s="76" t="e">
        <f>CONCATENATE(Table6[[#This Row],[HS6_COD]],Table6[[#This Row],[HS8]],Table6[[#This Row],[HS10]])</f>
        <v>#VALUE!</v>
      </c>
      <c r="J680" s="17" t="s">
        <v>553</v>
      </c>
      <c r="K680" s="17"/>
      <c r="L680" s="30">
        <f>'Customs raw'!F680</f>
        <v>0</v>
      </c>
      <c r="M680" s="33">
        <v>10</v>
      </c>
      <c r="N680" s="33">
        <v>12.5</v>
      </c>
      <c r="O680" s="33"/>
      <c r="P680" s="33"/>
      <c r="Q680" s="33">
        <v>10</v>
      </c>
      <c r="R680" s="50" t="e">
        <f>VLOOKUP(Table6[[#This Row],[HS Concatenate]],'Customs raw'!$A$11:$N$305,12,FALSE)</f>
        <v>#VALUE!</v>
      </c>
      <c r="S680" s="226">
        <f>'Customs raw'!L680</f>
        <v>0</v>
      </c>
      <c r="T680" s="214"/>
      <c r="U680" s="217">
        <f>'Customs raw'!M680</f>
        <v>0</v>
      </c>
      <c r="V680" s="214"/>
      <c r="W680" s="226" t="e">
        <f>Table6[[#This Row],[Quantity (kg)2]]/1000</f>
        <v>#VALUE!</v>
      </c>
    </row>
    <row r="681" spans="1:23" ht="14.25" x14ac:dyDescent="0.2">
      <c r="A681" s="212">
        <f>'Customs raw'!B681</f>
        <v>0</v>
      </c>
      <c r="B681" s="213">
        <f t="shared" si="12"/>
        <v>0</v>
      </c>
      <c r="C681" s="214" t="e">
        <f>VLOOKUP(B681,'HS Heading Index'!$A$7:$B$29,2,FALSE)</f>
        <v>#N/A</v>
      </c>
      <c r="D681" s="214" t="s">
        <v>241</v>
      </c>
      <c r="E681" s="212">
        <f>'Customs raw'!C681</f>
        <v>0</v>
      </c>
      <c r="F681" s="215">
        <f>'Customs raw'!E681</f>
        <v>0</v>
      </c>
      <c r="G681" s="76" t="s">
        <v>19</v>
      </c>
      <c r="H681" s="33" t="s">
        <v>190</v>
      </c>
      <c r="I681" s="76" t="e">
        <f>CONCATENATE(Table6[[#This Row],[HS6_COD]],Table6[[#This Row],[HS8]],Table6[[#This Row],[HS10]])</f>
        <v>#VALUE!</v>
      </c>
      <c r="J681" s="17" t="s">
        <v>553</v>
      </c>
      <c r="K681" s="17"/>
      <c r="L681" s="30">
        <f>'Customs raw'!F681</f>
        <v>0</v>
      </c>
      <c r="M681" s="33">
        <v>10</v>
      </c>
      <c r="N681" s="33">
        <v>12.5</v>
      </c>
      <c r="O681" s="33"/>
      <c r="P681" s="33"/>
      <c r="Q681" s="33">
        <v>10</v>
      </c>
      <c r="R681" s="50" t="e">
        <f>VLOOKUP(Table6[[#This Row],[HS Concatenate]],'Customs raw'!$A$11:$N$305,12,FALSE)</f>
        <v>#VALUE!</v>
      </c>
      <c r="S681" s="226">
        <f>'Customs raw'!L681</f>
        <v>0</v>
      </c>
      <c r="T681" s="214"/>
      <c r="U681" s="217">
        <f>'Customs raw'!M681</f>
        <v>0</v>
      </c>
      <c r="V681" s="214"/>
      <c r="W681" s="226" t="e">
        <f>Table6[[#This Row],[Quantity (kg)2]]/1000</f>
        <v>#VALUE!</v>
      </c>
    </row>
    <row r="682" spans="1:23" ht="14.25" x14ac:dyDescent="0.2">
      <c r="A682" s="212">
        <f>'Customs raw'!B682</f>
        <v>0</v>
      </c>
      <c r="B682" s="213">
        <f t="shared" si="12"/>
        <v>0</v>
      </c>
      <c r="C682" s="214" t="e">
        <f>VLOOKUP(B682,'HS Heading Index'!$A$7:$B$29,2,FALSE)</f>
        <v>#N/A</v>
      </c>
      <c r="D682" s="214" t="s">
        <v>241</v>
      </c>
      <c r="E682" s="212">
        <f>'Customs raw'!C682</f>
        <v>0</v>
      </c>
      <c r="F682" s="215">
        <f>'Customs raw'!E682</f>
        <v>0</v>
      </c>
      <c r="G682" s="76" t="s">
        <v>19</v>
      </c>
      <c r="H682" s="33" t="s">
        <v>190</v>
      </c>
      <c r="I682" s="76" t="e">
        <f>CONCATENATE(Table6[[#This Row],[HS6_COD]],Table6[[#This Row],[HS8]],Table6[[#This Row],[HS10]])</f>
        <v>#VALUE!</v>
      </c>
      <c r="J682" s="17" t="s">
        <v>553</v>
      </c>
      <c r="K682" s="17"/>
      <c r="L682" s="30">
        <f>'Customs raw'!F682</f>
        <v>0</v>
      </c>
      <c r="M682" s="33">
        <v>10</v>
      </c>
      <c r="N682" s="33">
        <v>12.5</v>
      </c>
      <c r="O682" s="33"/>
      <c r="P682" s="33"/>
      <c r="Q682" s="33">
        <v>10</v>
      </c>
      <c r="R682" s="50" t="e">
        <f>VLOOKUP(Table6[[#This Row],[HS Concatenate]],'Customs raw'!$A$11:$N$305,12,FALSE)</f>
        <v>#VALUE!</v>
      </c>
      <c r="S682" s="226">
        <f>'Customs raw'!L682</f>
        <v>0</v>
      </c>
      <c r="T682" s="214"/>
      <c r="U682" s="217">
        <f>'Customs raw'!M682</f>
        <v>0</v>
      </c>
      <c r="V682" s="214"/>
      <c r="W682" s="226" t="e">
        <f>Table6[[#This Row],[Quantity (kg)2]]/1000</f>
        <v>#VALUE!</v>
      </c>
    </row>
    <row r="683" spans="1:23" ht="14.25" x14ac:dyDescent="0.2">
      <c r="A683" s="212">
        <f>'Customs raw'!B683</f>
        <v>0</v>
      </c>
      <c r="B683" s="213">
        <f t="shared" si="12"/>
        <v>0</v>
      </c>
      <c r="C683" s="214" t="e">
        <f>VLOOKUP(B683,'HS Heading Index'!$A$7:$B$29,2,FALSE)</f>
        <v>#N/A</v>
      </c>
      <c r="D683" s="214" t="s">
        <v>241</v>
      </c>
      <c r="E683" s="212">
        <f>'Customs raw'!C683</f>
        <v>0</v>
      </c>
      <c r="F683" s="215">
        <f>'Customs raw'!E683</f>
        <v>0</v>
      </c>
      <c r="G683" s="76" t="s">
        <v>19</v>
      </c>
      <c r="H683" s="33" t="s">
        <v>190</v>
      </c>
      <c r="I683" s="76" t="e">
        <f>CONCATENATE(Table6[[#This Row],[HS6_COD]],Table6[[#This Row],[HS8]],Table6[[#This Row],[HS10]])</f>
        <v>#VALUE!</v>
      </c>
      <c r="J683" s="17" t="s">
        <v>553</v>
      </c>
      <c r="K683" s="17"/>
      <c r="L683" s="30">
        <f>'Customs raw'!F683</f>
        <v>0</v>
      </c>
      <c r="M683" s="33">
        <v>10</v>
      </c>
      <c r="N683" s="33">
        <v>12.5</v>
      </c>
      <c r="O683" s="33"/>
      <c r="P683" s="33"/>
      <c r="Q683" s="33">
        <v>10</v>
      </c>
      <c r="R683" s="50" t="e">
        <f>VLOOKUP(Table6[[#This Row],[HS Concatenate]],'Customs raw'!$A$11:$N$305,12,FALSE)</f>
        <v>#VALUE!</v>
      </c>
      <c r="S683" s="226">
        <f>'Customs raw'!L683</f>
        <v>0</v>
      </c>
      <c r="T683" s="214"/>
      <c r="U683" s="217">
        <f>'Customs raw'!M683</f>
        <v>0</v>
      </c>
      <c r="V683" s="214"/>
      <c r="W683" s="226" t="e">
        <f>Table6[[#This Row],[Quantity (kg)2]]/1000</f>
        <v>#VALUE!</v>
      </c>
    </row>
    <row r="684" spans="1:23" ht="14.25" x14ac:dyDescent="0.2">
      <c r="A684" s="212">
        <f>'Customs raw'!B684</f>
        <v>0</v>
      </c>
      <c r="B684" s="213">
        <f t="shared" si="12"/>
        <v>0</v>
      </c>
      <c r="C684" s="214" t="e">
        <f>VLOOKUP(B684,'HS Heading Index'!$A$7:$B$29,2,FALSE)</f>
        <v>#N/A</v>
      </c>
      <c r="D684" s="214" t="s">
        <v>241</v>
      </c>
      <c r="E684" s="212">
        <f>'Customs raw'!C684</f>
        <v>0</v>
      </c>
      <c r="F684" s="215">
        <f>'Customs raw'!E684</f>
        <v>0</v>
      </c>
      <c r="G684" s="76" t="s">
        <v>19</v>
      </c>
      <c r="H684" s="33" t="s">
        <v>190</v>
      </c>
      <c r="I684" s="76" t="e">
        <f>CONCATENATE(Table6[[#This Row],[HS6_COD]],Table6[[#This Row],[HS8]],Table6[[#This Row],[HS10]])</f>
        <v>#VALUE!</v>
      </c>
      <c r="J684" s="17" t="s">
        <v>553</v>
      </c>
      <c r="K684" s="17"/>
      <c r="L684" s="30">
        <f>'Customs raw'!F684</f>
        <v>0</v>
      </c>
      <c r="M684" s="33">
        <v>10</v>
      </c>
      <c r="N684" s="33">
        <v>12.5</v>
      </c>
      <c r="O684" s="33"/>
      <c r="P684" s="33"/>
      <c r="Q684" s="33">
        <v>10</v>
      </c>
      <c r="R684" s="50" t="e">
        <f>VLOOKUP(Table6[[#This Row],[HS Concatenate]],'Customs raw'!$A$11:$N$305,12,FALSE)</f>
        <v>#VALUE!</v>
      </c>
      <c r="S684" s="226">
        <f>'Customs raw'!L684</f>
        <v>0</v>
      </c>
      <c r="T684" s="214"/>
      <c r="U684" s="217">
        <f>'Customs raw'!M684</f>
        <v>0</v>
      </c>
      <c r="V684" s="214"/>
      <c r="W684" s="226" t="e">
        <f>Table6[[#This Row],[Quantity (kg)2]]/1000</f>
        <v>#VALUE!</v>
      </c>
    </row>
    <row r="685" spans="1:23" ht="14.25" x14ac:dyDescent="0.2">
      <c r="A685" s="212">
        <f>'Customs raw'!B685</f>
        <v>0</v>
      </c>
      <c r="B685" s="213">
        <f t="shared" si="12"/>
        <v>0</v>
      </c>
      <c r="C685" s="214" t="e">
        <f>VLOOKUP(B685,'HS Heading Index'!$A$7:$B$29,2,FALSE)</f>
        <v>#N/A</v>
      </c>
      <c r="D685" s="214" t="s">
        <v>241</v>
      </c>
      <c r="E685" s="212">
        <f>'Customs raw'!C685</f>
        <v>0</v>
      </c>
      <c r="F685" s="215">
        <f>'Customs raw'!E685</f>
        <v>0</v>
      </c>
      <c r="G685" s="76" t="s">
        <v>19</v>
      </c>
      <c r="H685" s="33" t="s">
        <v>190</v>
      </c>
      <c r="I685" s="76" t="e">
        <f>CONCATENATE(Table6[[#This Row],[HS6_COD]],Table6[[#This Row],[HS8]],Table6[[#This Row],[HS10]])</f>
        <v>#VALUE!</v>
      </c>
      <c r="J685" s="17" t="s">
        <v>553</v>
      </c>
      <c r="K685" s="17"/>
      <c r="L685" s="30">
        <f>'Customs raw'!F685</f>
        <v>0</v>
      </c>
      <c r="M685" s="33">
        <v>10</v>
      </c>
      <c r="N685" s="33">
        <v>12.5</v>
      </c>
      <c r="O685" s="33"/>
      <c r="P685" s="33"/>
      <c r="Q685" s="33">
        <v>10</v>
      </c>
      <c r="R685" s="50" t="e">
        <f>VLOOKUP(Table6[[#This Row],[HS Concatenate]],'Customs raw'!$A$11:$N$305,12,FALSE)</f>
        <v>#VALUE!</v>
      </c>
      <c r="S685" s="226">
        <f>'Customs raw'!L685</f>
        <v>0</v>
      </c>
      <c r="T685" s="214"/>
      <c r="U685" s="217">
        <f>'Customs raw'!M685</f>
        <v>0</v>
      </c>
      <c r="V685" s="214"/>
      <c r="W685" s="226" t="e">
        <f>Table6[[#This Row],[Quantity (kg)2]]/1000</f>
        <v>#VALUE!</v>
      </c>
    </row>
    <row r="686" spans="1:23" ht="14.25" x14ac:dyDescent="0.2">
      <c r="A686" s="212">
        <f>'Customs raw'!B686</f>
        <v>0</v>
      </c>
      <c r="B686" s="213">
        <f t="shared" si="12"/>
        <v>0</v>
      </c>
      <c r="C686" s="214" t="e">
        <f>VLOOKUP(B686,'HS Heading Index'!$A$7:$B$29,2,FALSE)</f>
        <v>#N/A</v>
      </c>
      <c r="D686" s="214" t="s">
        <v>241</v>
      </c>
      <c r="E686" s="212">
        <f>'Customs raw'!C686</f>
        <v>0</v>
      </c>
      <c r="F686" s="215">
        <f>'Customs raw'!E686</f>
        <v>0</v>
      </c>
      <c r="G686" s="76" t="s">
        <v>19</v>
      </c>
      <c r="H686" s="33" t="s">
        <v>190</v>
      </c>
      <c r="I686" s="76" t="e">
        <f>CONCATENATE(Table6[[#This Row],[HS6_COD]],Table6[[#This Row],[HS8]],Table6[[#This Row],[HS10]])</f>
        <v>#VALUE!</v>
      </c>
      <c r="J686" s="17" t="s">
        <v>553</v>
      </c>
      <c r="K686" s="17"/>
      <c r="L686" s="30">
        <f>'Customs raw'!F686</f>
        <v>0</v>
      </c>
      <c r="M686" s="33">
        <v>10</v>
      </c>
      <c r="N686" s="33">
        <v>12.5</v>
      </c>
      <c r="O686" s="33"/>
      <c r="P686" s="33"/>
      <c r="Q686" s="33">
        <v>10</v>
      </c>
      <c r="R686" s="50" t="e">
        <f>VLOOKUP(Table6[[#This Row],[HS Concatenate]],'Customs raw'!$A$11:$N$305,12,FALSE)</f>
        <v>#VALUE!</v>
      </c>
      <c r="S686" s="226">
        <f>'Customs raw'!L686</f>
        <v>0</v>
      </c>
      <c r="T686" s="214"/>
      <c r="U686" s="217">
        <f>'Customs raw'!M686</f>
        <v>0</v>
      </c>
      <c r="V686" s="214"/>
      <c r="W686" s="226" t="e">
        <f>Table6[[#This Row],[Quantity (kg)2]]/1000</f>
        <v>#VALUE!</v>
      </c>
    </row>
    <row r="687" spans="1:23" ht="14.25" x14ac:dyDescent="0.2">
      <c r="A687" s="212">
        <f>'Customs raw'!B687</f>
        <v>0</v>
      </c>
      <c r="B687" s="213">
        <f t="shared" si="12"/>
        <v>0</v>
      </c>
      <c r="C687" s="214" t="e">
        <f>VLOOKUP(B687,'HS Heading Index'!$A$7:$B$29,2,FALSE)</f>
        <v>#N/A</v>
      </c>
      <c r="D687" s="214" t="s">
        <v>241</v>
      </c>
      <c r="E687" s="212">
        <f>'Customs raw'!C687</f>
        <v>0</v>
      </c>
      <c r="F687" s="215">
        <f>'Customs raw'!E687</f>
        <v>0</v>
      </c>
      <c r="G687" s="76" t="s">
        <v>19</v>
      </c>
      <c r="H687" s="33" t="s">
        <v>190</v>
      </c>
      <c r="I687" s="76" t="e">
        <f>CONCATENATE(Table6[[#This Row],[HS6_COD]],Table6[[#This Row],[HS8]],Table6[[#This Row],[HS10]])</f>
        <v>#VALUE!</v>
      </c>
      <c r="J687" s="17" t="s">
        <v>553</v>
      </c>
      <c r="K687" s="17"/>
      <c r="L687" s="30">
        <f>'Customs raw'!F687</f>
        <v>0</v>
      </c>
      <c r="M687" s="33">
        <v>10</v>
      </c>
      <c r="N687" s="33">
        <v>12.5</v>
      </c>
      <c r="O687" s="33"/>
      <c r="P687" s="33"/>
      <c r="Q687" s="33">
        <v>10</v>
      </c>
      <c r="R687" s="50" t="e">
        <f>VLOOKUP(Table6[[#This Row],[HS Concatenate]],'Customs raw'!$A$11:$N$305,12,FALSE)</f>
        <v>#VALUE!</v>
      </c>
      <c r="S687" s="226">
        <f>'Customs raw'!L687</f>
        <v>0</v>
      </c>
      <c r="T687" s="214"/>
      <c r="U687" s="217">
        <f>'Customs raw'!M687</f>
        <v>0</v>
      </c>
      <c r="V687" s="214"/>
      <c r="W687" s="226" t="e">
        <f>Table6[[#This Row],[Quantity (kg)2]]/1000</f>
        <v>#VALUE!</v>
      </c>
    </row>
    <row r="688" spans="1:23" ht="14.25" x14ac:dyDescent="0.2">
      <c r="A688" s="212">
        <f>'Customs raw'!B688</f>
        <v>0</v>
      </c>
      <c r="B688" s="213">
        <f t="shared" si="12"/>
        <v>0</v>
      </c>
      <c r="C688" s="214" t="e">
        <f>VLOOKUP(B688,'HS Heading Index'!$A$7:$B$29,2,FALSE)</f>
        <v>#N/A</v>
      </c>
      <c r="D688" s="214" t="s">
        <v>241</v>
      </c>
      <c r="E688" s="212">
        <f>'Customs raw'!C688</f>
        <v>0</v>
      </c>
      <c r="F688" s="215">
        <f>'Customs raw'!E688</f>
        <v>0</v>
      </c>
      <c r="G688" s="76" t="s">
        <v>19</v>
      </c>
      <c r="H688" s="33" t="s">
        <v>190</v>
      </c>
      <c r="I688" s="76" t="e">
        <f>CONCATENATE(Table6[[#This Row],[HS6_COD]],Table6[[#This Row],[HS8]],Table6[[#This Row],[HS10]])</f>
        <v>#VALUE!</v>
      </c>
      <c r="J688" s="17" t="s">
        <v>553</v>
      </c>
      <c r="K688" s="17"/>
      <c r="L688" s="30">
        <f>'Customs raw'!F688</f>
        <v>0</v>
      </c>
      <c r="M688" s="33">
        <v>10</v>
      </c>
      <c r="N688" s="33">
        <v>12.5</v>
      </c>
      <c r="O688" s="33"/>
      <c r="P688" s="33"/>
      <c r="Q688" s="33">
        <v>10</v>
      </c>
      <c r="R688" s="50" t="e">
        <f>VLOOKUP(Table6[[#This Row],[HS Concatenate]],'Customs raw'!$A$11:$N$305,12,FALSE)</f>
        <v>#VALUE!</v>
      </c>
      <c r="S688" s="226">
        <f>'Customs raw'!L688</f>
        <v>0</v>
      </c>
      <c r="T688" s="214"/>
      <c r="U688" s="217">
        <f>'Customs raw'!M688</f>
        <v>0</v>
      </c>
      <c r="V688" s="214"/>
      <c r="W688" s="226" t="e">
        <f>Table6[[#This Row],[Quantity (kg)2]]/1000</f>
        <v>#VALUE!</v>
      </c>
    </row>
    <row r="689" spans="1:23" ht="14.25" x14ac:dyDescent="0.2">
      <c r="A689" s="212">
        <f>'Customs raw'!B689</f>
        <v>0</v>
      </c>
      <c r="B689" s="213">
        <f t="shared" si="12"/>
        <v>0</v>
      </c>
      <c r="C689" s="214" t="e">
        <f>VLOOKUP(B689,'HS Heading Index'!$A$7:$B$29,2,FALSE)</f>
        <v>#N/A</v>
      </c>
      <c r="D689" s="214" t="s">
        <v>241</v>
      </c>
      <c r="E689" s="212">
        <f>'Customs raw'!C689</f>
        <v>0</v>
      </c>
      <c r="F689" s="215">
        <f>'Customs raw'!E689</f>
        <v>0</v>
      </c>
      <c r="G689" s="76" t="s">
        <v>19</v>
      </c>
      <c r="H689" s="33" t="s">
        <v>190</v>
      </c>
      <c r="I689" s="76" t="e">
        <f>CONCATENATE(Table6[[#This Row],[HS6_COD]],Table6[[#This Row],[HS8]],Table6[[#This Row],[HS10]])</f>
        <v>#VALUE!</v>
      </c>
      <c r="J689" s="17" t="s">
        <v>553</v>
      </c>
      <c r="K689" s="17"/>
      <c r="L689" s="30">
        <f>'Customs raw'!F689</f>
        <v>0</v>
      </c>
      <c r="M689" s="33">
        <v>10</v>
      </c>
      <c r="N689" s="33">
        <v>12.5</v>
      </c>
      <c r="O689" s="33"/>
      <c r="P689" s="33"/>
      <c r="Q689" s="33">
        <v>10</v>
      </c>
      <c r="R689" s="50" t="e">
        <f>VLOOKUP(Table6[[#This Row],[HS Concatenate]],'Customs raw'!$A$11:$N$305,12,FALSE)</f>
        <v>#VALUE!</v>
      </c>
      <c r="S689" s="226">
        <f>'Customs raw'!L689</f>
        <v>0</v>
      </c>
      <c r="T689" s="214"/>
      <c r="U689" s="217">
        <f>'Customs raw'!M689</f>
        <v>0</v>
      </c>
      <c r="V689" s="214"/>
      <c r="W689" s="226" t="e">
        <f>Table6[[#This Row],[Quantity (kg)2]]/1000</f>
        <v>#VALUE!</v>
      </c>
    </row>
    <row r="690" spans="1:23" ht="14.25" x14ac:dyDescent="0.2">
      <c r="A690" s="212">
        <f>'Customs raw'!B690</f>
        <v>0</v>
      </c>
      <c r="B690" s="213">
        <f t="shared" si="12"/>
        <v>0</v>
      </c>
      <c r="C690" s="214" t="e">
        <f>VLOOKUP(B690,'HS Heading Index'!$A$7:$B$29,2,FALSE)</f>
        <v>#N/A</v>
      </c>
      <c r="D690" s="214" t="s">
        <v>241</v>
      </c>
      <c r="E690" s="212">
        <f>'Customs raw'!C690</f>
        <v>0</v>
      </c>
      <c r="F690" s="215">
        <f>'Customs raw'!E690</f>
        <v>0</v>
      </c>
      <c r="G690" s="76" t="s">
        <v>19</v>
      </c>
      <c r="H690" s="33" t="s">
        <v>190</v>
      </c>
      <c r="I690" s="76" t="e">
        <f>CONCATENATE(Table6[[#This Row],[HS6_COD]],Table6[[#This Row],[HS8]],Table6[[#This Row],[HS10]])</f>
        <v>#VALUE!</v>
      </c>
      <c r="J690" s="17" t="s">
        <v>553</v>
      </c>
      <c r="K690" s="17"/>
      <c r="L690" s="30">
        <f>'Customs raw'!F690</f>
        <v>0</v>
      </c>
      <c r="M690" s="33">
        <v>10</v>
      </c>
      <c r="N690" s="33">
        <v>12.5</v>
      </c>
      <c r="O690" s="33"/>
      <c r="P690" s="33"/>
      <c r="Q690" s="33">
        <v>10</v>
      </c>
      <c r="R690" s="50" t="e">
        <f>VLOOKUP(Table6[[#This Row],[HS Concatenate]],'Customs raw'!$A$11:$N$305,12,FALSE)</f>
        <v>#VALUE!</v>
      </c>
      <c r="S690" s="226">
        <f>'Customs raw'!L690</f>
        <v>0</v>
      </c>
      <c r="T690" s="214"/>
      <c r="U690" s="217">
        <f>'Customs raw'!M690</f>
        <v>0</v>
      </c>
      <c r="V690" s="214"/>
      <c r="W690" s="226" t="e">
        <f>Table6[[#This Row],[Quantity (kg)2]]/1000</f>
        <v>#VALUE!</v>
      </c>
    </row>
    <row r="691" spans="1:23" ht="14.25" x14ac:dyDescent="0.2">
      <c r="A691" s="212">
        <f>'Customs raw'!B691</f>
        <v>0</v>
      </c>
      <c r="B691" s="213">
        <f t="shared" si="12"/>
        <v>0</v>
      </c>
      <c r="C691" s="214" t="e">
        <f>VLOOKUP(B691,'HS Heading Index'!$A$7:$B$29,2,FALSE)</f>
        <v>#N/A</v>
      </c>
      <c r="D691" s="214" t="s">
        <v>241</v>
      </c>
      <c r="E691" s="212">
        <f>'Customs raw'!C691</f>
        <v>0</v>
      </c>
      <c r="F691" s="215">
        <f>'Customs raw'!E691</f>
        <v>0</v>
      </c>
      <c r="G691" s="76" t="s">
        <v>19</v>
      </c>
      <c r="H691" s="33" t="s">
        <v>190</v>
      </c>
      <c r="I691" s="76" t="e">
        <f>CONCATENATE(Table6[[#This Row],[HS6_COD]],Table6[[#This Row],[HS8]],Table6[[#This Row],[HS10]])</f>
        <v>#VALUE!</v>
      </c>
      <c r="J691" s="17" t="s">
        <v>553</v>
      </c>
      <c r="K691" s="17"/>
      <c r="L691" s="30">
        <f>'Customs raw'!F691</f>
        <v>0</v>
      </c>
      <c r="M691" s="33">
        <v>10</v>
      </c>
      <c r="N691" s="33">
        <v>12.5</v>
      </c>
      <c r="O691" s="33"/>
      <c r="P691" s="33"/>
      <c r="Q691" s="33">
        <v>10</v>
      </c>
      <c r="R691" s="50" t="e">
        <f>VLOOKUP(Table6[[#This Row],[HS Concatenate]],'Customs raw'!$A$11:$N$305,12,FALSE)</f>
        <v>#VALUE!</v>
      </c>
      <c r="S691" s="226">
        <f>'Customs raw'!L691</f>
        <v>0</v>
      </c>
      <c r="T691" s="214"/>
      <c r="U691" s="217">
        <f>'Customs raw'!M691</f>
        <v>0</v>
      </c>
      <c r="V691" s="214"/>
      <c r="W691" s="226" t="e">
        <f>Table6[[#This Row],[Quantity (kg)2]]/1000</f>
        <v>#VALUE!</v>
      </c>
    </row>
    <row r="692" spans="1:23" ht="14.25" x14ac:dyDescent="0.2">
      <c r="A692" s="212">
        <f>'Customs raw'!B692</f>
        <v>0</v>
      </c>
      <c r="B692" s="213">
        <f t="shared" si="12"/>
        <v>0</v>
      </c>
      <c r="C692" s="214" t="e">
        <f>VLOOKUP(B692,'HS Heading Index'!$A$7:$B$29,2,FALSE)</f>
        <v>#N/A</v>
      </c>
      <c r="D692" s="214" t="s">
        <v>241</v>
      </c>
      <c r="E692" s="212">
        <f>'Customs raw'!C692</f>
        <v>0</v>
      </c>
      <c r="F692" s="215">
        <f>'Customs raw'!E692</f>
        <v>0</v>
      </c>
      <c r="G692" s="76" t="s">
        <v>19</v>
      </c>
      <c r="H692" s="33" t="s">
        <v>190</v>
      </c>
      <c r="I692" s="76" t="e">
        <f>CONCATENATE(Table6[[#This Row],[HS6_COD]],Table6[[#This Row],[HS8]],Table6[[#This Row],[HS10]])</f>
        <v>#VALUE!</v>
      </c>
      <c r="J692" s="17" t="s">
        <v>553</v>
      </c>
      <c r="K692" s="17"/>
      <c r="L692" s="30">
        <f>'Customs raw'!F692</f>
        <v>0</v>
      </c>
      <c r="M692" s="33">
        <v>10</v>
      </c>
      <c r="N692" s="33">
        <v>12.5</v>
      </c>
      <c r="O692" s="33"/>
      <c r="P692" s="33"/>
      <c r="Q692" s="33">
        <v>10</v>
      </c>
      <c r="R692" s="50" t="e">
        <f>VLOOKUP(Table6[[#This Row],[HS Concatenate]],'Customs raw'!$A$11:$N$305,12,FALSE)</f>
        <v>#VALUE!</v>
      </c>
      <c r="S692" s="226">
        <f>'Customs raw'!L692</f>
        <v>0</v>
      </c>
      <c r="T692" s="214"/>
      <c r="U692" s="217">
        <f>'Customs raw'!M692</f>
        <v>0</v>
      </c>
      <c r="V692" s="214"/>
      <c r="W692" s="226" t="e">
        <f>Table6[[#This Row],[Quantity (kg)2]]/1000</f>
        <v>#VALUE!</v>
      </c>
    </row>
    <row r="693" spans="1:23" ht="14.25" x14ac:dyDescent="0.2">
      <c r="A693" s="212">
        <f>'Customs raw'!B693</f>
        <v>0</v>
      </c>
      <c r="B693" s="213">
        <f t="shared" si="12"/>
        <v>0</v>
      </c>
      <c r="C693" s="214" t="e">
        <f>VLOOKUP(B693,'HS Heading Index'!$A$7:$B$29,2,FALSE)</f>
        <v>#N/A</v>
      </c>
      <c r="D693" s="214" t="s">
        <v>241</v>
      </c>
      <c r="E693" s="212">
        <f>'Customs raw'!C693</f>
        <v>0</v>
      </c>
      <c r="F693" s="215">
        <f>'Customs raw'!E693</f>
        <v>0</v>
      </c>
      <c r="G693" s="76" t="s">
        <v>19</v>
      </c>
      <c r="H693" s="33" t="s">
        <v>190</v>
      </c>
      <c r="I693" s="76" t="e">
        <f>CONCATENATE(Table6[[#This Row],[HS6_COD]],Table6[[#This Row],[HS8]],Table6[[#This Row],[HS10]])</f>
        <v>#VALUE!</v>
      </c>
      <c r="J693" s="17" t="s">
        <v>553</v>
      </c>
      <c r="K693" s="17"/>
      <c r="L693" s="30">
        <f>'Customs raw'!F693</f>
        <v>0</v>
      </c>
      <c r="M693" s="33">
        <v>10</v>
      </c>
      <c r="N693" s="33">
        <v>12.5</v>
      </c>
      <c r="O693" s="33"/>
      <c r="P693" s="33"/>
      <c r="Q693" s="33">
        <v>10</v>
      </c>
      <c r="R693" s="50" t="e">
        <f>VLOOKUP(Table6[[#This Row],[HS Concatenate]],'Customs raw'!$A$11:$N$305,12,FALSE)</f>
        <v>#VALUE!</v>
      </c>
      <c r="S693" s="226">
        <f>'Customs raw'!L693</f>
        <v>0</v>
      </c>
      <c r="T693" s="214"/>
      <c r="U693" s="217">
        <f>'Customs raw'!M693</f>
        <v>0</v>
      </c>
      <c r="V693" s="214"/>
      <c r="W693" s="226" t="e">
        <f>Table6[[#This Row],[Quantity (kg)2]]/1000</f>
        <v>#VALUE!</v>
      </c>
    </row>
    <row r="694" spans="1:23" ht="14.25" x14ac:dyDescent="0.2">
      <c r="A694" s="212">
        <f>'Customs raw'!B694</f>
        <v>0</v>
      </c>
      <c r="B694" s="213">
        <f t="shared" si="12"/>
        <v>0</v>
      </c>
      <c r="C694" s="214" t="e">
        <f>VLOOKUP(B694,'HS Heading Index'!$A$7:$B$29,2,FALSE)</f>
        <v>#N/A</v>
      </c>
      <c r="D694" s="214" t="s">
        <v>241</v>
      </c>
      <c r="E694" s="212">
        <f>'Customs raw'!C694</f>
        <v>0</v>
      </c>
      <c r="F694" s="215">
        <f>'Customs raw'!E694</f>
        <v>0</v>
      </c>
      <c r="G694" s="76" t="s">
        <v>19</v>
      </c>
      <c r="H694" s="33" t="s">
        <v>190</v>
      </c>
      <c r="I694" s="76" t="e">
        <f>CONCATENATE(Table6[[#This Row],[HS6_COD]],Table6[[#This Row],[HS8]],Table6[[#This Row],[HS10]])</f>
        <v>#VALUE!</v>
      </c>
      <c r="J694" s="17" t="s">
        <v>553</v>
      </c>
      <c r="K694" s="17"/>
      <c r="L694" s="30">
        <f>'Customs raw'!F694</f>
        <v>0</v>
      </c>
      <c r="M694" s="33">
        <v>10</v>
      </c>
      <c r="N694" s="33">
        <v>12.5</v>
      </c>
      <c r="O694" s="33"/>
      <c r="P694" s="33"/>
      <c r="Q694" s="33">
        <v>10</v>
      </c>
      <c r="R694" s="50" t="e">
        <f>VLOOKUP(Table6[[#This Row],[HS Concatenate]],'Customs raw'!$A$11:$N$305,12,FALSE)</f>
        <v>#VALUE!</v>
      </c>
      <c r="S694" s="226">
        <f>'Customs raw'!L694</f>
        <v>0</v>
      </c>
      <c r="T694" s="214"/>
      <c r="U694" s="217">
        <f>'Customs raw'!M694</f>
        <v>0</v>
      </c>
      <c r="V694" s="214"/>
      <c r="W694" s="226" t="e">
        <f>Table6[[#This Row],[Quantity (kg)2]]/1000</f>
        <v>#VALUE!</v>
      </c>
    </row>
    <row r="695" spans="1:23" ht="14.25" x14ac:dyDescent="0.2">
      <c r="A695" s="212">
        <f>'Customs raw'!B695</f>
        <v>0</v>
      </c>
      <c r="B695" s="213">
        <f t="shared" si="12"/>
        <v>0</v>
      </c>
      <c r="C695" s="214" t="e">
        <f>VLOOKUP(B695,'HS Heading Index'!$A$7:$B$29,2,FALSE)</f>
        <v>#N/A</v>
      </c>
      <c r="D695" s="214" t="s">
        <v>241</v>
      </c>
      <c r="E695" s="212">
        <f>'Customs raw'!C695</f>
        <v>0</v>
      </c>
      <c r="F695" s="215">
        <f>'Customs raw'!E695</f>
        <v>0</v>
      </c>
      <c r="G695" s="76" t="s">
        <v>19</v>
      </c>
      <c r="H695" s="33" t="s">
        <v>190</v>
      </c>
      <c r="I695" s="76" t="e">
        <f>CONCATENATE(Table6[[#This Row],[HS6_COD]],Table6[[#This Row],[HS8]],Table6[[#This Row],[HS10]])</f>
        <v>#VALUE!</v>
      </c>
      <c r="J695" s="17" t="s">
        <v>553</v>
      </c>
      <c r="K695" s="17"/>
      <c r="L695" s="30">
        <f>'Customs raw'!F695</f>
        <v>0</v>
      </c>
      <c r="M695" s="33">
        <v>10</v>
      </c>
      <c r="N695" s="33">
        <v>12.5</v>
      </c>
      <c r="O695" s="33"/>
      <c r="P695" s="33"/>
      <c r="Q695" s="33">
        <v>10</v>
      </c>
      <c r="R695" s="50" t="e">
        <f>VLOOKUP(Table6[[#This Row],[HS Concatenate]],'Customs raw'!$A$11:$N$305,12,FALSE)</f>
        <v>#VALUE!</v>
      </c>
      <c r="S695" s="226">
        <f>'Customs raw'!L695</f>
        <v>0</v>
      </c>
      <c r="T695" s="214"/>
      <c r="U695" s="217">
        <f>'Customs raw'!M695</f>
        <v>0</v>
      </c>
      <c r="V695" s="214"/>
      <c r="W695" s="226" t="e">
        <f>Table6[[#This Row],[Quantity (kg)2]]/1000</f>
        <v>#VALUE!</v>
      </c>
    </row>
    <row r="696" spans="1:23" ht="14.25" x14ac:dyDescent="0.2">
      <c r="A696" s="212">
        <f>'Customs raw'!B696</f>
        <v>0</v>
      </c>
      <c r="B696" s="213">
        <f t="shared" si="12"/>
        <v>0</v>
      </c>
      <c r="C696" s="214" t="e">
        <f>VLOOKUP(B696,'HS Heading Index'!$A$7:$B$29,2,FALSE)</f>
        <v>#N/A</v>
      </c>
      <c r="D696" s="214" t="s">
        <v>241</v>
      </c>
      <c r="E696" s="212">
        <f>'Customs raw'!C696</f>
        <v>0</v>
      </c>
      <c r="F696" s="215">
        <f>'Customs raw'!E696</f>
        <v>0</v>
      </c>
      <c r="G696" s="76" t="s">
        <v>19</v>
      </c>
      <c r="H696" s="33" t="s">
        <v>190</v>
      </c>
      <c r="I696" s="76" t="e">
        <f>CONCATENATE(Table6[[#This Row],[HS6_COD]],Table6[[#This Row],[HS8]],Table6[[#This Row],[HS10]])</f>
        <v>#VALUE!</v>
      </c>
      <c r="J696" s="17" t="s">
        <v>553</v>
      </c>
      <c r="K696" s="17"/>
      <c r="L696" s="30">
        <f>'Customs raw'!F696</f>
        <v>0</v>
      </c>
      <c r="M696" s="33">
        <v>10</v>
      </c>
      <c r="N696" s="33">
        <v>12.5</v>
      </c>
      <c r="O696" s="33"/>
      <c r="P696" s="33"/>
      <c r="Q696" s="33">
        <v>10</v>
      </c>
      <c r="R696" s="50" t="e">
        <f>VLOOKUP(Table6[[#This Row],[HS Concatenate]],'Customs raw'!$A$11:$N$305,12,FALSE)</f>
        <v>#VALUE!</v>
      </c>
      <c r="S696" s="226">
        <f>'Customs raw'!L696</f>
        <v>0</v>
      </c>
      <c r="T696" s="214"/>
      <c r="U696" s="217">
        <f>'Customs raw'!M696</f>
        <v>0</v>
      </c>
      <c r="V696" s="214"/>
      <c r="W696" s="226" t="e">
        <f>Table6[[#This Row],[Quantity (kg)2]]/1000</f>
        <v>#VALUE!</v>
      </c>
    </row>
    <row r="697" spans="1:23" ht="14.25" x14ac:dyDescent="0.2">
      <c r="A697" s="212">
        <f>'Customs raw'!B697</f>
        <v>0</v>
      </c>
      <c r="B697" s="213">
        <f t="shared" si="12"/>
        <v>0</v>
      </c>
      <c r="C697" s="214" t="e">
        <f>VLOOKUP(B697,'HS Heading Index'!$A$7:$B$29,2,FALSE)</f>
        <v>#N/A</v>
      </c>
      <c r="D697" s="214" t="s">
        <v>241</v>
      </c>
      <c r="E697" s="212">
        <f>'Customs raw'!C697</f>
        <v>0</v>
      </c>
      <c r="F697" s="215">
        <f>'Customs raw'!E697</f>
        <v>0</v>
      </c>
      <c r="G697" s="76" t="s">
        <v>19</v>
      </c>
      <c r="H697" s="33" t="s">
        <v>190</v>
      </c>
      <c r="I697" s="76" t="e">
        <f>CONCATENATE(Table6[[#This Row],[HS6_COD]],Table6[[#This Row],[HS8]],Table6[[#This Row],[HS10]])</f>
        <v>#VALUE!</v>
      </c>
      <c r="J697" s="17" t="s">
        <v>553</v>
      </c>
      <c r="K697" s="17"/>
      <c r="L697" s="30">
        <f>'Customs raw'!F697</f>
        <v>0</v>
      </c>
      <c r="M697" s="33">
        <v>10</v>
      </c>
      <c r="N697" s="33">
        <v>12.5</v>
      </c>
      <c r="O697" s="33"/>
      <c r="P697" s="33"/>
      <c r="Q697" s="33">
        <v>10</v>
      </c>
      <c r="R697" s="50" t="e">
        <f>VLOOKUP(Table6[[#This Row],[HS Concatenate]],'Customs raw'!$A$11:$N$305,12,FALSE)</f>
        <v>#VALUE!</v>
      </c>
      <c r="S697" s="226">
        <f>'Customs raw'!L697</f>
        <v>0</v>
      </c>
      <c r="T697" s="214"/>
      <c r="U697" s="217">
        <f>'Customs raw'!M697</f>
        <v>0</v>
      </c>
      <c r="V697" s="214"/>
      <c r="W697" s="226" t="e">
        <f>Table6[[#This Row],[Quantity (kg)2]]/1000</f>
        <v>#VALUE!</v>
      </c>
    </row>
    <row r="698" spans="1:23" ht="14.25" x14ac:dyDescent="0.2">
      <c r="A698" s="212">
        <f>'Customs raw'!B698</f>
        <v>0</v>
      </c>
      <c r="B698" s="213">
        <f t="shared" si="12"/>
        <v>0</v>
      </c>
      <c r="C698" s="214" t="e">
        <f>VLOOKUP(B698,'HS Heading Index'!$A$7:$B$29,2,FALSE)</f>
        <v>#N/A</v>
      </c>
      <c r="D698" s="214" t="s">
        <v>241</v>
      </c>
      <c r="E698" s="212">
        <f>'Customs raw'!C698</f>
        <v>0</v>
      </c>
      <c r="F698" s="215">
        <f>'Customs raw'!E698</f>
        <v>0</v>
      </c>
      <c r="G698" s="76" t="s">
        <v>19</v>
      </c>
      <c r="H698" s="33" t="s">
        <v>190</v>
      </c>
      <c r="I698" s="76" t="e">
        <f>CONCATENATE(Table6[[#This Row],[HS6_COD]],Table6[[#This Row],[HS8]],Table6[[#This Row],[HS10]])</f>
        <v>#VALUE!</v>
      </c>
      <c r="J698" s="17" t="s">
        <v>553</v>
      </c>
      <c r="K698" s="17"/>
      <c r="L698" s="30">
        <f>'Customs raw'!F698</f>
        <v>0</v>
      </c>
      <c r="M698" s="33">
        <v>10</v>
      </c>
      <c r="N698" s="33">
        <v>12.5</v>
      </c>
      <c r="O698" s="33"/>
      <c r="P698" s="33"/>
      <c r="Q698" s="33">
        <v>10</v>
      </c>
      <c r="R698" s="50" t="e">
        <f>VLOOKUP(Table6[[#This Row],[HS Concatenate]],'Customs raw'!$A$11:$N$305,12,FALSE)</f>
        <v>#VALUE!</v>
      </c>
      <c r="S698" s="226">
        <f>'Customs raw'!L698</f>
        <v>0</v>
      </c>
      <c r="T698" s="214"/>
      <c r="U698" s="217">
        <f>'Customs raw'!M698</f>
        <v>0</v>
      </c>
      <c r="V698" s="214"/>
      <c r="W698" s="226" t="e">
        <f>Table6[[#This Row],[Quantity (kg)2]]/1000</f>
        <v>#VALUE!</v>
      </c>
    </row>
    <row r="699" spans="1:23" ht="14.25" x14ac:dyDescent="0.2">
      <c r="A699" s="212">
        <f>'Customs raw'!B699</f>
        <v>0</v>
      </c>
      <c r="B699" s="213">
        <f t="shared" si="12"/>
        <v>0</v>
      </c>
      <c r="C699" s="214" t="e">
        <f>VLOOKUP(B699,'HS Heading Index'!$A$7:$B$29,2,FALSE)</f>
        <v>#N/A</v>
      </c>
      <c r="D699" s="214" t="s">
        <v>241</v>
      </c>
      <c r="E699" s="212">
        <f>'Customs raw'!C699</f>
        <v>0</v>
      </c>
      <c r="F699" s="215">
        <f>'Customs raw'!E699</f>
        <v>0</v>
      </c>
      <c r="G699" s="76" t="s">
        <v>19</v>
      </c>
      <c r="H699" s="33" t="s">
        <v>190</v>
      </c>
      <c r="I699" s="76" t="e">
        <f>CONCATENATE(Table6[[#This Row],[HS6_COD]],Table6[[#This Row],[HS8]],Table6[[#This Row],[HS10]])</f>
        <v>#VALUE!</v>
      </c>
      <c r="J699" s="17" t="s">
        <v>553</v>
      </c>
      <c r="K699" s="17"/>
      <c r="L699" s="30">
        <f>'Customs raw'!F699</f>
        <v>0</v>
      </c>
      <c r="M699" s="33">
        <v>10</v>
      </c>
      <c r="N699" s="33">
        <v>12.5</v>
      </c>
      <c r="O699" s="33"/>
      <c r="P699" s="33"/>
      <c r="Q699" s="33">
        <v>10</v>
      </c>
      <c r="R699" s="50" t="e">
        <f>VLOOKUP(Table6[[#This Row],[HS Concatenate]],'Customs raw'!$A$11:$N$305,12,FALSE)</f>
        <v>#VALUE!</v>
      </c>
      <c r="S699" s="226">
        <f>'Customs raw'!L699</f>
        <v>0</v>
      </c>
      <c r="T699" s="214"/>
      <c r="U699" s="217">
        <f>'Customs raw'!M699</f>
        <v>0</v>
      </c>
      <c r="V699" s="214"/>
      <c r="W699" s="226" t="e">
        <f>Table6[[#This Row],[Quantity (kg)2]]/1000</f>
        <v>#VALUE!</v>
      </c>
    </row>
    <row r="700" spans="1:23" ht="14.25" x14ac:dyDescent="0.2">
      <c r="A700" s="212">
        <f>'Customs raw'!B700</f>
        <v>0</v>
      </c>
      <c r="B700" s="213">
        <f t="shared" si="12"/>
        <v>0</v>
      </c>
      <c r="C700" s="214" t="e">
        <f>VLOOKUP(B700,'HS Heading Index'!$A$7:$B$29,2,FALSE)</f>
        <v>#N/A</v>
      </c>
      <c r="D700" s="214" t="s">
        <v>241</v>
      </c>
      <c r="E700" s="212">
        <f>'Customs raw'!C700</f>
        <v>0</v>
      </c>
      <c r="F700" s="215">
        <f>'Customs raw'!E700</f>
        <v>0</v>
      </c>
      <c r="G700" s="76" t="s">
        <v>19</v>
      </c>
      <c r="H700" s="33" t="s">
        <v>190</v>
      </c>
      <c r="I700" s="76" t="e">
        <f>CONCATENATE(Table6[[#This Row],[HS6_COD]],Table6[[#This Row],[HS8]],Table6[[#This Row],[HS10]])</f>
        <v>#VALUE!</v>
      </c>
      <c r="J700" s="17" t="s">
        <v>553</v>
      </c>
      <c r="K700" s="17"/>
      <c r="L700" s="30">
        <f>'Customs raw'!F700</f>
        <v>0</v>
      </c>
      <c r="M700" s="33">
        <v>10</v>
      </c>
      <c r="N700" s="33">
        <v>12.5</v>
      </c>
      <c r="O700" s="33"/>
      <c r="P700" s="33"/>
      <c r="Q700" s="33">
        <v>10</v>
      </c>
      <c r="R700" s="50" t="e">
        <f>VLOOKUP(Table6[[#This Row],[HS Concatenate]],'Customs raw'!$A$11:$N$305,12,FALSE)</f>
        <v>#VALUE!</v>
      </c>
      <c r="S700" s="226">
        <f>'Customs raw'!L700</f>
        <v>0</v>
      </c>
      <c r="T700" s="214"/>
      <c r="U700" s="217">
        <f>'Customs raw'!M700</f>
        <v>0</v>
      </c>
      <c r="V700" s="214"/>
      <c r="W700" s="226" t="e">
        <f>Table6[[#This Row],[Quantity (kg)2]]/1000</f>
        <v>#VALUE!</v>
      </c>
    </row>
    <row r="701" spans="1:23" ht="14.25" x14ac:dyDescent="0.2">
      <c r="A701" s="212">
        <f>'Customs raw'!B701</f>
        <v>0</v>
      </c>
      <c r="B701" s="213">
        <f t="shared" si="12"/>
        <v>0</v>
      </c>
      <c r="C701" s="214" t="e">
        <f>VLOOKUP(B701,'HS Heading Index'!$A$7:$B$29,2,FALSE)</f>
        <v>#N/A</v>
      </c>
      <c r="D701" s="214" t="s">
        <v>241</v>
      </c>
      <c r="E701" s="212">
        <f>'Customs raw'!C701</f>
        <v>0</v>
      </c>
      <c r="F701" s="215">
        <f>'Customs raw'!E701</f>
        <v>0</v>
      </c>
      <c r="G701" s="76" t="s">
        <v>19</v>
      </c>
      <c r="H701" s="33" t="s">
        <v>190</v>
      </c>
      <c r="I701" s="76" t="e">
        <f>CONCATENATE(Table6[[#This Row],[HS6_COD]],Table6[[#This Row],[HS8]],Table6[[#This Row],[HS10]])</f>
        <v>#VALUE!</v>
      </c>
      <c r="J701" s="17" t="s">
        <v>553</v>
      </c>
      <c r="K701" s="17"/>
      <c r="L701" s="30">
        <f>'Customs raw'!F701</f>
        <v>0</v>
      </c>
      <c r="M701" s="33">
        <v>10</v>
      </c>
      <c r="N701" s="33">
        <v>12.5</v>
      </c>
      <c r="O701" s="33"/>
      <c r="P701" s="33"/>
      <c r="Q701" s="33">
        <v>10</v>
      </c>
      <c r="R701" s="50" t="e">
        <f>VLOOKUP(Table6[[#This Row],[HS Concatenate]],'Customs raw'!$A$11:$N$305,12,FALSE)</f>
        <v>#VALUE!</v>
      </c>
      <c r="S701" s="226">
        <f>'Customs raw'!L701</f>
        <v>0</v>
      </c>
      <c r="T701" s="214"/>
      <c r="U701" s="217">
        <f>'Customs raw'!M701</f>
        <v>0</v>
      </c>
      <c r="V701" s="214"/>
      <c r="W701" s="226" t="e">
        <f>Table6[[#This Row],[Quantity (kg)2]]/1000</f>
        <v>#VALUE!</v>
      </c>
    </row>
    <row r="702" spans="1:23" ht="14.25" x14ac:dyDescent="0.2">
      <c r="A702" s="212">
        <f>'Customs raw'!B702</f>
        <v>0</v>
      </c>
      <c r="B702" s="213">
        <f t="shared" si="12"/>
        <v>0</v>
      </c>
      <c r="C702" s="214" t="e">
        <f>VLOOKUP(B702,'HS Heading Index'!$A$7:$B$29,2,FALSE)</f>
        <v>#N/A</v>
      </c>
      <c r="D702" s="214" t="s">
        <v>241</v>
      </c>
      <c r="E702" s="212">
        <f>'Customs raw'!C702</f>
        <v>0</v>
      </c>
      <c r="F702" s="215">
        <f>'Customs raw'!E702</f>
        <v>0</v>
      </c>
      <c r="G702" s="76" t="s">
        <v>19</v>
      </c>
      <c r="H702" s="33" t="s">
        <v>190</v>
      </c>
      <c r="I702" s="76" t="e">
        <f>CONCATENATE(Table6[[#This Row],[HS6_COD]],Table6[[#This Row],[HS8]],Table6[[#This Row],[HS10]])</f>
        <v>#VALUE!</v>
      </c>
      <c r="J702" s="17" t="s">
        <v>553</v>
      </c>
      <c r="K702" s="17"/>
      <c r="L702" s="30">
        <f>'Customs raw'!F702</f>
        <v>0</v>
      </c>
      <c r="M702" s="33">
        <v>10</v>
      </c>
      <c r="N702" s="33">
        <v>12.5</v>
      </c>
      <c r="O702" s="33"/>
      <c r="P702" s="33"/>
      <c r="Q702" s="33">
        <v>10</v>
      </c>
      <c r="R702" s="50" t="e">
        <f>VLOOKUP(Table6[[#This Row],[HS Concatenate]],'Customs raw'!$A$11:$N$305,12,FALSE)</f>
        <v>#VALUE!</v>
      </c>
      <c r="S702" s="226">
        <f>'Customs raw'!L702</f>
        <v>0</v>
      </c>
      <c r="T702" s="214"/>
      <c r="U702" s="217">
        <f>'Customs raw'!M702</f>
        <v>0</v>
      </c>
      <c r="V702" s="214"/>
      <c r="W702" s="226" t="e">
        <f>Table6[[#This Row],[Quantity (kg)2]]/1000</f>
        <v>#VALUE!</v>
      </c>
    </row>
    <row r="703" spans="1:23" ht="14.25" x14ac:dyDescent="0.2">
      <c r="A703" s="212">
        <f>'Customs raw'!B703</f>
        <v>0</v>
      </c>
      <c r="B703" s="213">
        <f t="shared" si="12"/>
        <v>0</v>
      </c>
      <c r="C703" s="214" t="e">
        <f>VLOOKUP(B703,'HS Heading Index'!$A$7:$B$29,2,FALSE)</f>
        <v>#N/A</v>
      </c>
      <c r="D703" s="214" t="s">
        <v>241</v>
      </c>
      <c r="E703" s="212">
        <f>'Customs raw'!C703</f>
        <v>0</v>
      </c>
      <c r="F703" s="215">
        <f>'Customs raw'!E703</f>
        <v>0</v>
      </c>
      <c r="G703" s="76" t="s">
        <v>19</v>
      </c>
      <c r="H703" s="33" t="s">
        <v>190</v>
      </c>
      <c r="I703" s="76" t="e">
        <f>CONCATENATE(Table6[[#This Row],[HS6_COD]],Table6[[#This Row],[HS8]],Table6[[#This Row],[HS10]])</f>
        <v>#VALUE!</v>
      </c>
      <c r="J703" s="17" t="s">
        <v>553</v>
      </c>
      <c r="K703" s="17"/>
      <c r="L703" s="30">
        <f>'Customs raw'!F703</f>
        <v>0</v>
      </c>
      <c r="M703" s="33">
        <v>10</v>
      </c>
      <c r="N703" s="33">
        <v>12.5</v>
      </c>
      <c r="O703" s="33"/>
      <c r="P703" s="33"/>
      <c r="Q703" s="33">
        <v>10</v>
      </c>
      <c r="R703" s="50" t="e">
        <f>VLOOKUP(Table6[[#This Row],[HS Concatenate]],'Customs raw'!$A$11:$N$305,12,FALSE)</f>
        <v>#VALUE!</v>
      </c>
      <c r="S703" s="226">
        <f>'Customs raw'!L703</f>
        <v>0</v>
      </c>
      <c r="T703" s="214"/>
      <c r="U703" s="217">
        <f>'Customs raw'!M703</f>
        <v>0</v>
      </c>
      <c r="V703" s="214"/>
      <c r="W703" s="226" t="e">
        <f>Table6[[#This Row],[Quantity (kg)2]]/1000</f>
        <v>#VALUE!</v>
      </c>
    </row>
    <row r="704" spans="1:23" ht="14.25" x14ac:dyDescent="0.2">
      <c r="A704" s="212">
        <f>'Customs raw'!B704</f>
        <v>0</v>
      </c>
      <c r="B704" s="213">
        <f t="shared" si="12"/>
        <v>0</v>
      </c>
      <c r="C704" s="214" t="e">
        <f>VLOOKUP(B704,'HS Heading Index'!$A$7:$B$29,2,FALSE)</f>
        <v>#N/A</v>
      </c>
      <c r="D704" s="214" t="s">
        <v>241</v>
      </c>
      <c r="E704" s="212">
        <f>'Customs raw'!C704</f>
        <v>0</v>
      </c>
      <c r="F704" s="215">
        <f>'Customs raw'!E704</f>
        <v>0</v>
      </c>
      <c r="G704" s="76" t="s">
        <v>19</v>
      </c>
      <c r="H704" s="33" t="s">
        <v>190</v>
      </c>
      <c r="I704" s="76" t="e">
        <f>CONCATENATE(Table6[[#This Row],[HS6_COD]],Table6[[#This Row],[HS8]],Table6[[#This Row],[HS10]])</f>
        <v>#VALUE!</v>
      </c>
      <c r="J704" s="17" t="s">
        <v>553</v>
      </c>
      <c r="K704" s="17"/>
      <c r="L704" s="30">
        <f>'Customs raw'!F704</f>
        <v>0</v>
      </c>
      <c r="M704" s="33">
        <v>10</v>
      </c>
      <c r="N704" s="33">
        <v>12.5</v>
      </c>
      <c r="O704" s="33"/>
      <c r="P704" s="33"/>
      <c r="Q704" s="33">
        <v>10</v>
      </c>
      <c r="R704" s="50" t="e">
        <f>VLOOKUP(Table6[[#This Row],[HS Concatenate]],'Customs raw'!$A$11:$N$305,12,FALSE)</f>
        <v>#VALUE!</v>
      </c>
      <c r="S704" s="226">
        <f>'Customs raw'!L704</f>
        <v>0</v>
      </c>
      <c r="T704" s="214"/>
      <c r="U704" s="217">
        <f>'Customs raw'!M704</f>
        <v>0</v>
      </c>
      <c r="V704" s="214"/>
      <c r="W704" s="226" t="e">
        <f>Table6[[#This Row],[Quantity (kg)2]]/1000</f>
        <v>#VALUE!</v>
      </c>
    </row>
    <row r="705" spans="1:23" ht="14.25" x14ac:dyDescent="0.2">
      <c r="A705" s="212">
        <f>'Customs raw'!B705</f>
        <v>0</v>
      </c>
      <c r="B705" s="213">
        <f t="shared" si="12"/>
        <v>0</v>
      </c>
      <c r="C705" s="214" t="e">
        <f>VLOOKUP(B705,'HS Heading Index'!$A$7:$B$29,2,FALSE)</f>
        <v>#N/A</v>
      </c>
      <c r="D705" s="214" t="s">
        <v>241</v>
      </c>
      <c r="E705" s="212">
        <f>'Customs raw'!C705</f>
        <v>0</v>
      </c>
      <c r="F705" s="215">
        <f>'Customs raw'!E705</f>
        <v>0</v>
      </c>
      <c r="G705" s="76" t="s">
        <v>19</v>
      </c>
      <c r="H705" s="33" t="s">
        <v>190</v>
      </c>
      <c r="I705" s="76" t="e">
        <f>CONCATENATE(Table6[[#This Row],[HS6_COD]],Table6[[#This Row],[HS8]],Table6[[#This Row],[HS10]])</f>
        <v>#VALUE!</v>
      </c>
      <c r="J705" s="17" t="s">
        <v>553</v>
      </c>
      <c r="K705" s="17"/>
      <c r="L705" s="30">
        <f>'Customs raw'!F705</f>
        <v>0</v>
      </c>
      <c r="M705" s="33">
        <v>10</v>
      </c>
      <c r="N705" s="33">
        <v>12.5</v>
      </c>
      <c r="O705" s="33"/>
      <c r="P705" s="33"/>
      <c r="Q705" s="33">
        <v>10</v>
      </c>
      <c r="R705" s="50" t="e">
        <f>VLOOKUP(Table6[[#This Row],[HS Concatenate]],'Customs raw'!$A$11:$N$305,12,FALSE)</f>
        <v>#VALUE!</v>
      </c>
      <c r="S705" s="226">
        <f>'Customs raw'!L705</f>
        <v>0</v>
      </c>
      <c r="T705" s="214"/>
      <c r="U705" s="217">
        <f>'Customs raw'!M705</f>
        <v>0</v>
      </c>
      <c r="V705" s="214"/>
      <c r="W705" s="226" t="e">
        <f>Table6[[#This Row],[Quantity (kg)2]]/1000</f>
        <v>#VALUE!</v>
      </c>
    </row>
    <row r="706" spans="1:23" ht="14.25" x14ac:dyDescent="0.2">
      <c r="A706" s="212">
        <f>'Customs raw'!B706</f>
        <v>0</v>
      </c>
      <c r="B706" s="213">
        <f t="shared" si="12"/>
        <v>0</v>
      </c>
      <c r="C706" s="214" t="e">
        <f>VLOOKUP(B706,'HS Heading Index'!$A$7:$B$29,2,FALSE)</f>
        <v>#N/A</v>
      </c>
      <c r="D706" s="214" t="s">
        <v>241</v>
      </c>
      <c r="E706" s="212">
        <f>'Customs raw'!C706</f>
        <v>0</v>
      </c>
      <c r="F706" s="215">
        <f>'Customs raw'!E706</f>
        <v>0</v>
      </c>
      <c r="G706" s="76" t="s">
        <v>19</v>
      </c>
      <c r="H706" s="33" t="s">
        <v>190</v>
      </c>
      <c r="I706" s="76" t="e">
        <f>CONCATENATE(Table6[[#This Row],[HS6_COD]],Table6[[#This Row],[HS8]],Table6[[#This Row],[HS10]])</f>
        <v>#VALUE!</v>
      </c>
      <c r="J706" s="17" t="s">
        <v>553</v>
      </c>
      <c r="K706" s="17"/>
      <c r="L706" s="30">
        <f>'Customs raw'!F706</f>
        <v>0</v>
      </c>
      <c r="M706" s="33">
        <v>10</v>
      </c>
      <c r="N706" s="33">
        <v>12.5</v>
      </c>
      <c r="O706" s="33"/>
      <c r="P706" s="33"/>
      <c r="Q706" s="33">
        <v>10</v>
      </c>
      <c r="R706" s="50" t="e">
        <f>VLOOKUP(Table6[[#This Row],[HS Concatenate]],'Customs raw'!$A$11:$N$305,12,FALSE)</f>
        <v>#VALUE!</v>
      </c>
      <c r="S706" s="226">
        <f>'Customs raw'!L706</f>
        <v>0</v>
      </c>
      <c r="T706" s="214"/>
      <c r="U706" s="217">
        <f>'Customs raw'!M706</f>
        <v>0</v>
      </c>
      <c r="V706" s="214"/>
      <c r="W706" s="226" t="e">
        <f>Table6[[#This Row],[Quantity (kg)2]]/1000</f>
        <v>#VALUE!</v>
      </c>
    </row>
    <row r="707" spans="1:23" ht="14.25" x14ac:dyDescent="0.2">
      <c r="A707" s="212">
        <f>'Customs raw'!B707</f>
        <v>0</v>
      </c>
      <c r="B707" s="213">
        <f t="shared" si="12"/>
        <v>0</v>
      </c>
      <c r="C707" s="214" t="e">
        <f>VLOOKUP(B707,'HS Heading Index'!$A$7:$B$29,2,FALSE)</f>
        <v>#N/A</v>
      </c>
      <c r="D707" s="214" t="s">
        <v>241</v>
      </c>
      <c r="E707" s="212">
        <f>'Customs raw'!C707</f>
        <v>0</v>
      </c>
      <c r="F707" s="215">
        <f>'Customs raw'!E707</f>
        <v>0</v>
      </c>
      <c r="G707" s="76" t="s">
        <v>19</v>
      </c>
      <c r="H707" s="33" t="s">
        <v>190</v>
      </c>
      <c r="I707" s="76" t="e">
        <f>CONCATENATE(Table6[[#This Row],[HS6_COD]],Table6[[#This Row],[HS8]],Table6[[#This Row],[HS10]])</f>
        <v>#VALUE!</v>
      </c>
      <c r="J707" s="17" t="s">
        <v>553</v>
      </c>
      <c r="K707" s="17"/>
      <c r="L707" s="30">
        <f>'Customs raw'!F707</f>
        <v>0</v>
      </c>
      <c r="M707" s="33">
        <v>10</v>
      </c>
      <c r="N707" s="33">
        <v>12.5</v>
      </c>
      <c r="O707" s="33"/>
      <c r="P707" s="33"/>
      <c r="Q707" s="33">
        <v>10</v>
      </c>
      <c r="R707" s="50" t="e">
        <f>VLOOKUP(Table6[[#This Row],[HS Concatenate]],'Customs raw'!$A$11:$N$305,12,FALSE)</f>
        <v>#VALUE!</v>
      </c>
      <c r="S707" s="226">
        <f>'Customs raw'!L707</f>
        <v>0</v>
      </c>
      <c r="T707" s="214"/>
      <c r="U707" s="217">
        <f>'Customs raw'!M707</f>
        <v>0</v>
      </c>
      <c r="V707" s="214"/>
      <c r="W707" s="226" t="e">
        <f>Table6[[#This Row],[Quantity (kg)2]]/1000</f>
        <v>#VALUE!</v>
      </c>
    </row>
    <row r="708" spans="1:23" ht="14.25" x14ac:dyDescent="0.2">
      <c r="A708" s="212">
        <f>'Customs raw'!B708</f>
        <v>0</v>
      </c>
      <c r="B708" s="213">
        <f t="shared" ref="B708:B771" si="13">ROUNDDOWN(A708/10000,2)</f>
        <v>0</v>
      </c>
      <c r="C708" s="214" t="e">
        <f>VLOOKUP(B708,'HS Heading Index'!$A$7:$B$29,2,FALSE)</f>
        <v>#N/A</v>
      </c>
      <c r="D708" s="214" t="s">
        <v>241</v>
      </c>
      <c r="E708" s="212">
        <f>'Customs raw'!C708</f>
        <v>0</v>
      </c>
      <c r="F708" s="215">
        <f>'Customs raw'!E708</f>
        <v>0</v>
      </c>
      <c r="G708" s="76" t="s">
        <v>19</v>
      </c>
      <c r="H708" s="33" t="s">
        <v>190</v>
      </c>
      <c r="I708" s="76" t="e">
        <f>CONCATENATE(Table6[[#This Row],[HS6_COD]],Table6[[#This Row],[HS8]],Table6[[#This Row],[HS10]])</f>
        <v>#VALUE!</v>
      </c>
      <c r="J708" s="17" t="s">
        <v>553</v>
      </c>
      <c r="K708" s="17"/>
      <c r="L708" s="30">
        <f>'Customs raw'!F708</f>
        <v>0</v>
      </c>
      <c r="M708" s="33">
        <v>10</v>
      </c>
      <c r="N708" s="33">
        <v>12.5</v>
      </c>
      <c r="O708" s="33"/>
      <c r="P708" s="33"/>
      <c r="Q708" s="33">
        <v>10</v>
      </c>
      <c r="R708" s="50" t="e">
        <f>VLOOKUP(Table6[[#This Row],[HS Concatenate]],'Customs raw'!$A$11:$N$305,12,FALSE)</f>
        <v>#VALUE!</v>
      </c>
      <c r="S708" s="226">
        <f>'Customs raw'!L708</f>
        <v>0</v>
      </c>
      <c r="T708" s="214"/>
      <c r="U708" s="217">
        <f>'Customs raw'!M708</f>
        <v>0</v>
      </c>
      <c r="V708" s="214"/>
      <c r="W708" s="226" t="e">
        <f>Table6[[#This Row],[Quantity (kg)2]]/1000</f>
        <v>#VALUE!</v>
      </c>
    </row>
    <row r="709" spans="1:23" ht="14.25" x14ac:dyDescent="0.2">
      <c r="A709" s="212">
        <f>'Customs raw'!B709</f>
        <v>0</v>
      </c>
      <c r="B709" s="213">
        <f t="shared" si="13"/>
        <v>0</v>
      </c>
      <c r="C709" s="214" t="e">
        <f>VLOOKUP(B709,'HS Heading Index'!$A$7:$B$29,2,FALSE)</f>
        <v>#N/A</v>
      </c>
      <c r="D709" s="214" t="s">
        <v>241</v>
      </c>
      <c r="E709" s="212">
        <f>'Customs raw'!C709</f>
        <v>0</v>
      </c>
      <c r="F709" s="215">
        <f>'Customs raw'!E709</f>
        <v>0</v>
      </c>
      <c r="G709" s="76" t="s">
        <v>19</v>
      </c>
      <c r="H709" s="33" t="s">
        <v>190</v>
      </c>
      <c r="I709" s="76" t="e">
        <f>CONCATENATE(Table6[[#This Row],[HS6_COD]],Table6[[#This Row],[HS8]],Table6[[#This Row],[HS10]])</f>
        <v>#VALUE!</v>
      </c>
      <c r="J709" s="17" t="s">
        <v>553</v>
      </c>
      <c r="K709" s="17"/>
      <c r="L709" s="30">
        <f>'Customs raw'!F709</f>
        <v>0</v>
      </c>
      <c r="M709" s="33">
        <v>10</v>
      </c>
      <c r="N709" s="33">
        <v>12.5</v>
      </c>
      <c r="O709" s="33"/>
      <c r="P709" s="33"/>
      <c r="Q709" s="33">
        <v>10</v>
      </c>
      <c r="R709" s="50" t="e">
        <f>VLOOKUP(Table6[[#This Row],[HS Concatenate]],'Customs raw'!$A$11:$N$305,12,FALSE)</f>
        <v>#VALUE!</v>
      </c>
      <c r="S709" s="226">
        <f>'Customs raw'!L709</f>
        <v>0</v>
      </c>
      <c r="T709" s="214"/>
      <c r="U709" s="217">
        <f>'Customs raw'!M709</f>
        <v>0</v>
      </c>
      <c r="V709" s="214"/>
      <c r="W709" s="226" t="e">
        <f>Table6[[#This Row],[Quantity (kg)2]]/1000</f>
        <v>#VALUE!</v>
      </c>
    </row>
    <row r="710" spans="1:23" ht="14.25" x14ac:dyDescent="0.2">
      <c r="A710" s="212">
        <f>'Customs raw'!B710</f>
        <v>0</v>
      </c>
      <c r="B710" s="213">
        <f t="shared" si="13"/>
        <v>0</v>
      </c>
      <c r="C710" s="214" t="e">
        <f>VLOOKUP(B710,'HS Heading Index'!$A$7:$B$29,2,FALSE)</f>
        <v>#N/A</v>
      </c>
      <c r="D710" s="214" t="s">
        <v>241</v>
      </c>
      <c r="E710" s="212">
        <f>'Customs raw'!C710</f>
        <v>0</v>
      </c>
      <c r="F710" s="215">
        <f>'Customs raw'!E710</f>
        <v>0</v>
      </c>
      <c r="G710" s="76" t="s">
        <v>19</v>
      </c>
      <c r="H710" s="33" t="s">
        <v>190</v>
      </c>
      <c r="I710" s="76" t="e">
        <f>CONCATENATE(Table6[[#This Row],[HS6_COD]],Table6[[#This Row],[HS8]],Table6[[#This Row],[HS10]])</f>
        <v>#VALUE!</v>
      </c>
      <c r="J710" s="17" t="s">
        <v>553</v>
      </c>
      <c r="K710" s="17"/>
      <c r="L710" s="30">
        <f>'Customs raw'!F710</f>
        <v>0</v>
      </c>
      <c r="M710" s="33">
        <v>10</v>
      </c>
      <c r="N710" s="33">
        <v>12.5</v>
      </c>
      <c r="O710" s="33"/>
      <c r="P710" s="33"/>
      <c r="Q710" s="33">
        <v>10</v>
      </c>
      <c r="R710" s="50" t="e">
        <f>VLOOKUP(Table6[[#This Row],[HS Concatenate]],'Customs raw'!$A$11:$N$305,12,FALSE)</f>
        <v>#VALUE!</v>
      </c>
      <c r="S710" s="226">
        <f>'Customs raw'!L710</f>
        <v>0</v>
      </c>
      <c r="T710" s="214"/>
      <c r="U710" s="217">
        <f>'Customs raw'!M710</f>
        <v>0</v>
      </c>
      <c r="V710" s="214"/>
      <c r="W710" s="226" t="e">
        <f>Table6[[#This Row],[Quantity (kg)2]]/1000</f>
        <v>#VALUE!</v>
      </c>
    </row>
    <row r="711" spans="1:23" ht="14.25" x14ac:dyDescent="0.2">
      <c r="A711" s="212">
        <f>'Customs raw'!B711</f>
        <v>0</v>
      </c>
      <c r="B711" s="213">
        <f t="shared" si="13"/>
        <v>0</v>
      </c>
      <c r="C711" s="214" t="e">
        <f>VLOOKUP(B711,'HS Heading Index'!$A$7:$B$29,2,FALSE)</f>
        <v>#N/A</v>
      </c>
      <c r="D711" s="214" t="s">
        <v>241</v>
      </c>
      <c r="E711" s="212">
        <f>'Customs raw'!C711</f>
        <v>0</v>
      </c>
      <c r="F711" s="215">
        <f>'Customs raw'!E711</f>
        <v>0</v>
      </c>
      <c r="G711" s="76" t="s">
        <v>19</v>
      </c>
      <c r="H711" s="33" t="s">
        <v>190</v>
      </c>
      <c r="I711" s="76" t="e">
        <f>CONCATENATE(Table6[[#This Row],[HS6_COD]],Table6[[#This Row],[HS8]],Table6[[#This Row],[HS10]])</f>
        <v>#VALUE!</v>
      </c>
      <c r="J711" s="17" t="s">
        <v>553</v>
      </c>
      <c r="K711" s="17"/>
      <c r="L711" s="30">
        <f>'Customs raw'!F711</f>
        <v>0</v>
      </c>
      <c r="M711" s="33">
        <v>10</v>
      </c>
      <c r="N711" s="33">
        <v>12.5</v>
      </c>
      <c r="O711" s="33"/>
      <c r="P711" s="33"/>
      <c r="Q711" s="33">
        <v>10</v>
      </c>
      <c r="R711" s="50" t="e">
        <f>VLOOKUP(Table6[[#This Row],[HS Concatenate]],'Customs raw'!$A$11:$N$305,12,FALSE)</f>
        <v>#VALUE!</v>
      </c>
      <c r="S711" s="226">
        <f>'Customs raw'!L711</f>
        <v>0</v>
      </c>
      <c r="T711" s="214"/>
      <c r="U711" s="217">
        <f>'Customs raw'!M711</f>
        <v>0</v>
      </c>
      <c r="V711" s="214"/>
      <c r="W711" s="226" t="e">
        <f>Table6[[#This Row],[Quantity (kg)2]]/1000</f>
        <v>#VALUE!</v>
      </c>
    </row>
    <row r="712" spans="1:23" ht="14.25" x14ac:dyDescent="0.2">
      <c r="A712" s="212">
        <f>'Customs raw'!B712</f>
        <v>0</v>
      </c>
      <c r="B712" s="213">
        <f t="shared" si="13"/>
        <v>0</v>
      </c>
      <c r="C712" s="214" t="e">
        <f>VLOOKUP(B712,'HS Heading Index'!$A$7:$B$29,2,FALSE)</f>
        <v>#N/A</v>
      </c>
      <c r="D712" s="214" t="s">
        <v>241</v>
      </c>
      <c r="E712" s="212">
        <f>'Customs raw'!C712</f>
        <v>0</v>
      </c>
      <c r="F712" s="215">
        <f>'Customs raw'!E712</f>
        <v>0</v>
      </c>
      <c r="G712" s="76" t="s">
        <v>19</v>
      </c>
      <c r="H712" s="33" t="s">
        <v>190</v>
      </c>
      <c r="I712" s="76" t="e">
        <f>CONCATENATE(Table6[[#This Row],[HS6_COD]],Table6[[#This Row],[HS8]],Table6[[#This Row],[HS10]])</f>
        <v>#VALUE!</v>
      </c>
      <c r="J712" s="17" t="s">
        <v>553</v>
      </c>
      <c r="K712" s="17"/>
      <c r="L712" s="30">
        <f>'Customs raw'!F712</f>
        <v>0</v>
      </c>
      <c r="M712" s="33">
        <v>10</v>
      </c>
      <c r="N712" s="33">
        <v>12.5</v>
      </c>
      <c r="O712" s="33"/>
      <c r="P712" s="33"/>
      <c r="Q712" s="33">
        <v>10</v>
      </c>
      <c r="R712" s="50" t="e">
        <f>VLOOKUP(Table6[[#This Row],[HS Concatenate]],'Customs raw'!$A$11:$N$305,12,FALSE)</f>
        <v>#VALUE!</v>
      </c>
      <c r="S712" s="226">
        <f>'Customs raw'!L712</f>
        <v>0</v>
      </c>
      <c r="T712" s="214"/>
      <c r="U712" s="217">
        <f>'Customs raw'!M712</f>
        <v>0</v>
      </c>
      <c r="V712" s="214"/>
      <c r="W712" s="226" t="e">
        <f>Table6[[#This Row],[Quantity (kg)2]]/1000</f>
        <v>#VALUE!</v>
      </c>
    </row>
    <row r="713" spans="1:23" ht="14.25" x14ac:dyDescent="0.2">
      <c r="A713" s="212">
        <f>'Customs raw'!B713</f>
        <v>0</v>
      </c>
      <c r="B713" s="213">
        <f t="shared" si="13"/>
        <v>0</v>
      </c>
      <c r="C713" s="214" t="e">
        <f>VLOOKUP(B713,'HS Heading Index'!$A$7:$B$29,2,FALSE)</f>
        <v>#N/A</v>
      </c>
      <c r="D713" s="214" t="s">
        <v>241</v>
      </c>
      <c r="E713" s="212">
        <f>'Customs raw'!C713</f>
        <v>0</v>
      </c>
      <c r="F713" s="215">
        <f>'Customs raw'!E713</f>
        <v>0</v>
      </c>
      <c r="G713" s="76" t="s">
        <v>19</v>
      </c>
      <c r="H713" s="33" t="s">
        <v>190</v>
      </c>
      <c r="I713" s="76" t="e">
        <f>CONCATENATE(Table6[[#This Row],[HS6_COD]],Table6[[#This Row],[HS8]],Table6[[#This Row],[HS10]])</f>
        <v>#VALUE!</v>
      </c>
      <c r="J713" s="17" t="s">
        <v>553</v>
      </c>
      <c r="K713" s="17"/>
      <c r="L713" s="30">
        <f>'Customs raw'!F713</f>
        <v>0</v>
      </c>
      <c r="M713" s="33">
        <v>10</v>
      </c>
      <c r="N713" s="33">
        <v>12.5</v>
      </c>
      <c r="O713" s="33"/>
      <c r="P713" s="33"/>
      <c r="Q713" s="33">
        <v>10</v>
      </c>
      <c r="R713" s="50" t="e">
        <f>VLOOKUP(Table6[[#This Row],[HS Concatenate]],'Customs raw'!$A$11:$N$305,12,FALSE)</f>
        <v>#VALUE!</v>
      </c>
      <c r="S713" s="226">
        <f>'Customs raw'!L713</f>
        <v>0</v>
      </c>
      <c r="T713" s="214"/>
      <c r="U713" s="217">
        <f>'Customs raw'!M713</f>
        <v>0</v>
      </c>
      <c r="V713" s="214"/>
      <c r="W713" s="226" t="e">
        <f>Table6[[#This Row],[Quantity (kg)2]]/1000</f>
        <v>#VALUE!</v>
      </c>
    </row>
    <row r="714" spans="1:23" ht="14.25" x14ac:dyDescent="0.2">
      <c r="A714" s="212">
        <f>'Customs raw'!B714</f>
        <v>0</v>
      </c>
      <c r="B714" s="213">
        <f t="shared" si="13"/>
        <v>0</v>
      </c>
      <c r="C714" s="214" t="e">
        <f>VLOOKUP(B714,'HS Heading Index'!$A$7:$B$29,2,FALSE)</f>
        <v>#N/A</v>
      </c>
      <c r="D714" s="214" t="s">
        <v>241</v>
      </c>
      <c r="E714" s="212">
        <f>'Customs raw'!C714</f>
        <v>0</v>
      </c>
      <c r="F714" s="215">
        <f>'Customs raw'!E714</f>
        <v>0</v>
      </c>
      <c r="G714" s="76" t="s">
        <v>19</v>
      </c>
      <c r="H714" s="33" t="s">
        <v>190</v>
      </c>
      <c r="I714" s="76" t="e">
        <f>CONCATENATE(Table6[[#This Row],[HS6_COD]],Table6[[#This Row],[HS8]],Table6[[#This Row],[HS10]])</f>
        <v>#VALUE!</v>
      </c>
      <c r="J714" s="17" t="s">
        <v>553</v>
      </c>
      <c r="K714" s="17"/>
      <c r="L714" s="30">
        <f>'Customs raw'!F714</f>
        <v>0</v>
      </c>
      <c r="M714" s="33">
        <v>10</v>
      </c>
      <c r="N714" s="33">
        <v>12.5</v>
      </c>
      <c r="O714" s="33"/>
      <c r="P714" s="33"/>
      <c r="Q714" s="33">
        <v>10</v>
      </c>
      <c r="R714" s="50" t="e">
        <f>VLOOKUP(Table6[[#This Row],[HS Concatenate]],'Customs raw'!$A$11:$N$305,12,FALSE)</f>
        <v>#VALUE!</v>
      </c>
      <c r="S714" s="226">
        <f>'Customs raw'!L714</f>
        <v>0</v>
      </c>
      <c r="T714" s="214"/>
      <c r="U714" s="217">
        <f>'Customs raw'!M714</f>
        <v>0</v>
      </c>
      <c r="V714" s="214"/>
      <c r="W714" s="226" t="e">
        <f>Table6[[#This Row],[Quantity (kg)2]]/1000</f>
        <v>#VALUE!</v>
      </c>
    </row>
    <row r="715" spans="1:23" ht="14.25" x14ac:dyDescent="0.2">
      <c r="A715" s="212">
        <f>'Customs raw'!B715</f>
        <v>0</v>
      </c>
      <c r="B715" s="213">
        <f t="shared" si="13"/>
        <v>0</v>
      </c>
      <c r="C715" s="214" t="e">
        <f>VLOOKUP(B715,'HS Heading Index'!$A$7:$B$29,2,FALSE)</f>
        <v>#N/A</v>
      </c>
      <c r="D715" s="214" t="s">
        <v>241</v>
      </c>
      <c r="E715" s="212">
        <f>'Customs raw'!C715</f>
        <v>0</v>
      </c>
      <c r="F715" s="215">
        <f>'Customs raw'!E715</f>
        <v>0</v>
      </c>
      <c r="G715" s="76" t="s">
        <v>19</v>
      </c>
      <c r="H715" s="33" t="s">
        <v>190</v>
      </c>
      <c r="I715" s="76" t="e">
        <f>CONCATENATE(Table6[[#This Row],[HS6_COD]],Table6[[#This Row],[HS8]],Table6[[#This Row],[HS10]])</f>
        <v>#VALUE!</v>
      </c>
      <c r="J715" s="17" t="s">
        <v>553</v>
      </c>
      <c r="K715" s="17"/>
      <c r="L715" s="30">
        <f>'Customs raw'!F715</f>
        <v>0</v>
      </c>
      <c r="M715" s="33">
        <v>10</v>
      </c>
      <c r="N715" s="33">
        <v>12.5</v>
      </c>
      <c r="O715" s="33"/>
      <c r="P715" s="33"/>
      <c r="Q715" s="33">
        <v>10</v>
      </c>
      <c r="R715" s="50" t="e">
        <f>VLOOKUP(Table6[[#This Row],[HS Concatenate]],'Customs raw'!$A$11:$N$305,12,FALSE)</f>
        <v>#VALUE!</v>
      </c>
      <c r="S715" s="226">
        <f>'Customs raw'!L715</f>
        <v>0</v>
      </c>
      <c r="T715" s="214"/>
      <c r="U715" s="217">
        <f>'Customs raw'!M715</f>
        <v>0</v>
      </c>
      <c r="V715" s="214"/>
      <c r="W715" s="226" t="e">
        <f>Table6[[#This Row],[Quantity (kg)2]]/1000</f>
        <v>#VALUE!</v>
      </c>
    </row>
    <row r="716" spans="1:23" ht="14.25" x14ac:dyDescent="0.2">
      <c r="A716" s="212">
        <f>'Customs raw'!B716</f>
        <v>0</v>
      </c>
      <c r="B716" s="213">
        <f t="shared" si="13"/>
        <v>0</v>
      </c>
      <c r="C716" s="214" t="e">
        <f>VLOOKUP(B716,'HS Heading Index'!$A$7:$B$29,2,FALSE)</f>
        <v>#N/A</v>
      </c>
      <c r="D716" s="214" t="s">
        <v>241</v>
      </c>
      <c r="E716" s="212">
        <f>'Customs raw'!C716</f>
        <v>0</v>
      </c>
      <c r="F716" s="215">
        <f>'Customs raw'!E716</f>
        <v>0</v>
      </c>
      <c r="G716" s="76" t="s">
        <v>19</v>
      </c>
      <c r="H716" s="33" t="s">
        <v>190</v>
      </c>
      <c r="I716" s="76" t="e">
        <f>CONCATENATE(Table6[[#This Row],[HS6_COD]],Table6[[#This Row],[HS8]],Table6[[#This Row],[HS10]])</f>
        <v>#VALUE!</v>
      </c>
      <c r="J716" s="17" t="s">
        <v>553</v>
      </c>
      <c r="K716" s="17"/>
      <c r="L716" s="30">
        <f>'Customs raw'!F716</f>
        <v>0</v>
      </c>
      <c r="M716" s="33">
        <v>10</v>
      </c>
      <c r="N716" s="33">
        <v>12.5</v>
      </c>
      <c r="O716" s="33"/>
      <c r="P716" s="33"/>
      <c r="Q716" s="33">
        <v>10</v>
      </c>
      <c r="R716" s="50" t="e">
        <f>VLOOKUP(Table6[[#This Row],[HS Concatenate]],'Customs raw'!$A$11:$N$305,12,FALSE)</f>
        <v>#VALUE!</v>
      </c>
      <c r="S716" s="226">
        <f>'Customs raw'!L716</f>
        <v>0</v>
      </c>
      <c r="T716" s="214"/>
      <c r="U716" s="217">
        <f>'Customs raw'!M716</f>
        <v>0</v>
      </c>
      <c r="V716" s="214"/>
      <c r="W716" s="226" t="e">
        <f>Table6[[#This Row],[Quantity (kg)2]]/1000</f>
        <v>#VALUE!</v>
      </c>
    </row>
    <row r="717" spans="1:23" ht="14.25" x14ac:dyDescent="0.2">
      <c r="A717" s="212">
        <f>'Customs raw'!B717</f>
        <v>0</v>
      </c>
      <c r="B717" s="213">
        <f t="shared" si="13"/>
        <v>0</v>
      </c>
      <c r="C717" s="214" t="e">
        <f>VLOOKUP(B717,'HS Heading Index'!$A$7:$B$29,2,FALSE)</f>
        <v>#N/A</v>
      </c>
      <c r="D717" s="214" t="s">
        <v>241</v>
      </c>
      <c r="E717" s="212">
        <f>'Customs raw'!C717</f>
        <v>0</v>
      </c>
      <c r="F717" s="215">
        <f>'Customs raw'!E717</f>
        <v>0</v>
      </c>
      <c r="G717" s="76" t="s">
        <v>19</v>
      </c>
      <c r="H717" s="33" t="s">
        <v>190</v>
      </c>
      <c r="I717" s="76" t="e">
        <f>CONCATENATE(Table6[[#This Row],[HS6_COD]],Table6[[#This Row],[HS8]],Table6[[#This Row],[HS10]])</f>
        <v>#VALUE!</v>
      </c>
      <c r="J717" s="17" t="s">
        <v>553</v>
      </c>
      <c r="K717" s="17"/>
      <c r="L717" s="30">
        <f>'Customs raw'!F717</f>
        <v>0</v>
      </c>
      <c r="M717" s="33">
        <v>10</v>
      </c>
      <c r="N717" s="33">
        <v>12.5</v>
      </c>
      <c r="O717" s="33"/>
      <c r="P717" s="33"/>
      <c r="Q717" s="33">
        <v>10</v>
      </c>
      <c r="R717" s="50" t="e">
        <f>VLOOKUP(Table6[[#This Row],[HS Concatenate]],'Customs raw'!$A$11:$N$305,12,FALSE)</f>
        <v>#VALUE!</v>
      </c>
      <c r="S717" s="226">
        <f>'Customs raw'!L717</f>
        <v>0</v>
      </c>
      <c r="T717" s="214"/>
      <c r="U717" s="217">
        <f>'Customs raw'!M717</f>
        <v>0</v>
      </c>
      <c r="V717" s="214"/>
      <c r="W717" s="226" t="e">
        <f>Table6[[#This Row],[Quantity (kg)2]]/1000</f>
        <v>#VALUE!</v>
      </c>
    </row>
    <row r="718" spans="1:23" ht="14.25" x14ac:dyDescent="0.2">
      <c r="A718" s="212">
        <f>'Customs raw'!B718</f>
        <v>0</v>
      </c>
      <c r="B718" s="213">
        <f t="shared" si="13"/>
        <v>0</v>
      </c>
      <c r="C718" s="214" t="e">
        <f>VLOOKUP(B718,'HS Heading Index'!$A$7:$B$29,2,FALSE)</f>
        <v>#N/A</v>
      </c>
      <c r="D718" s="214" t="s">
        <v>241</v>
      </c>
      <c r="E718" s="212">
        <f>'Customs raw'!C718</f>
        <v>0</v>
      </c>
      <c r="F718" s="215">
        <f>'Customs raw'!E718</f>
        <v>0</v>
      </c>
      <c r="G718" s="76" t="s">
        <v>19</v>
      </c>
      <c r="H718" s="33" t="s">
        <v>190</v>
      </c>
      <c r="I718" s="76" t="e">
        <f>CONCATENATE(Table6[[#This Row],[HS6_COD]],Table6[[#This Row],[HS8]],Table6[[#This Row],[HS10]])</f>
        <v>#VALUE!</v>
      </c>
      <c r="J718" s="17" t="s">
        <v>553</v>
      </c>
      <c r="K718" s="17"/>
      <c r="L718" s="30">
        <f>'Customs raw'!F718</f>
        <v>0</v>
      </c>
      <c r="M718" s="33">
        <v>10</v>
      </c>
      <c r="N718" s="33">
        <v>12.5</v>
      </c>
      <c r="O718" s="33"/>
      <c r="P718" s="33"/>
      <c r="Q718" s="33">
        <v>10</v>
      </c>
      <c r="R718" s="50" t="e">
        <f>VLOOKUP(Table6[[#This Row],[HS Concatenate]],'Customs raw'!$A$11:$N$305,12,FALSE)</f>
        <v>#VALUE!</v>
      </c>
      <c r="S718" s="226">
        <f>'Customs raw'!L718</f>
        <v>0</v>
      </c>
      <c r="T718" s="214"/>
      <c r="U718" s="217">
        <f>'Customs raw'!M718</f>
        <v>0</v>
      </c>
      <c r="V718" s="214"/>
      <c r="W718" s="226" t="e">
        <f>Table6[[#This Row],[Quantity (kg)2]]/1000</f>
        <v>#VALUE!</v>
      </c>
    </row>
    <row r="719" spans="1:23" ht="14.25" x14ac:dyDescent="0.2">
      <c r="A719" s="212">
        <f>'Customs raw'!B719</f>
        <v>0</v>
      </c>
      <c r="B719" s="213">
        <f t="shared" si="13"/>
        <v>0</v>
      </c>
      <c r="C719" s="214" t="e">
        <f>VLOOKUP(B719,'HS Heading Index'!$A$7:$B$29,2,FALSE)</f>
        <v>#N/A</v>
      </c>
      <c r="D719" s="214" t="s">
        <v>241</v>
      </c>
      <c r="E719" s="212">
        <f>'Customs raw'!C719</f>
        <v>0</v>
      </c>
      <c r="F719" s="215">
        <f>'Customs raw'!E719</f>
        <v>0</v>
      </c>
      <c r="G719" s="76" t="s">
        <v>19</v>
      </c>
      <c r="H719" s="33" t="s">
        <v>190</v>
      </c>
      <c r="I719" s="76" t="e">
        <f>CONCATENATE(Table6[[#This Row],[HS6_COD]],Table6[[#This Row],[HS8]],Table6[[#This Row],[HS10]])</f>
        <v>#VALUE!</v>
      </c>
      <c r="J719" s="17" t="s">
        <v>553</v>
      </c>
      <c r="K719" s="17"/>
      <c r="L719" s="30">
        <f>'Customs raw'!F719</f>
        <v>0</v>
      </c>
      <c r="M719" s="33">
        <v>10</v>
      </c>
      <c r="N719" s="33">
        <v>12.5</v>
      </c>
      <c r="O719" s="33"/>
      <c r="P719" s="33"/>
      <c r="Q719" s="33">
        <v>10</v>
      </c>
      <c r="R719" s="50" t="e">
        <f>VLOOKUP(Table6[[#This Row],[HS Concatenate]],'Customs raw'!$A$11:$N$305,12,FALSE)</f>
        <v>#VALUE!</v>
      </c>
      <c r="S719" s="226">
        <f>'Customs raw'!L719</f>
        <v>0</v>
      </c>
      <c r="T719" s="214"/>
      <c r="U719" s="217">
        <f>'Customs raw'!M719</f>
        <v>0</v>
      </c>
      <c r="V719" s="214"/>
      <c r="W719" s="226" t="e">
        <f>Table6[[#This Row],[Quantity (kg)2]]/1000</f>
        <v>#VALUE!</v>
      </c>
    </row>
    <row r="720" spans="1:23" ht="14.25" x14ac:dyDescent="0.2">
      <c r="A720" s="212">
        <f>'Customs raw'!B720</f>
        <v>0</v>
      </c>
      <c r="B720" s="213">
        <f t="shared" si="13"/>
        <v>0</v>
      </c>
      <c r="C720" s="214" t="e">
        <f>VLOOKUP(B720,'HS Heading Index'!$A$7:$B$29,2,FALSE)</f>
        <v>#N/A</v>
      </c>
      <c r="D720" s="214" t="s">
        <v>241</v>
      </c>
      <c r="E720" s="212">
        <f>'Customs raw'!C720</f>
        <v>0</v>
      </c>
      <c r="F720" s="215">
        <f>'Customs raw'!E720</f>
        <v>0</v>
      </c>
      <c r="G720" s="76" t="s">
        <v>19</v>
      </c>
      <c r="H720" s="33" t="s">
        <v>190</v>
      </c>
      <c r="I720" s="76" t="e">
        <f>CONCATENATE(Table6[[#This Row],[HS6_COD]],Table6[[#This Row],[HS8]],Table6[[#This Row],[HS10]])</f>
        <v>#VALUE!</v>
      </c>
      <c r="J720" s="17" t="s">
        <v>553</v>
      </c>
      <c r="K720" s="17"/>
      <c r="L720" s="30">
        <f>'Customs raw'!F720</f>
        <v>0</v>
      </c>
      <c r="M720" s="33">
        <v>10</v>
      </c>
      <c r="N720" s="33">
        <v>12.5</v>
      </c>
      <c r="O720" s="33"/>
      <c r="P720" s="33"/>
      <c r="Q720" s="33">
        <v>10</v>
      </c>
      <c r="R720" s="50" t="e">
        <f>VLOOKUP(Table6[[#This Row],[HS Concatenate]],'Customs raw'!$A$11:$N$305,12,FALSE)</f>
        <v>#VALUE!</v>
      </c>
      <c r="S720" s="226">
        <f>'Customs raw'!L720</f>
        <v>0</v>
      </c>
      <c r="T720" s="214"/>
      <c r="U720" s="217">
        <f>'Customs raw'!M720</f>
        <v>0</v>
      </c>
      <c r="V720" s="214"/>
      <c r="W720" s="226" t="e">
        <f>Table6[[#This Row],[Quantity (kg)2]]/1000</f>
        <v>#VALUE!</v>
      </c>
    </row>
    <row r="721" spans="1:23" ht="14.25" x14ac:dyDescent="0.2">
      <c r="A721" s="212">
        <f>'Customs raw'!B721</f>
        <v>0</v>
      </c>
      <c r="B721" s="213">
        <f t="shared" si="13"/>
        <v>0</v>
      </c>
      <c r="C721" s="214" t="e">
        <f>VLOOKUP(B721,'HS Heading Index'!$A$7:$B$29,2,FALSE)</f>
        <v>#N/A</v>
      </c>
      <c r="D721" s="214" t="s">
        <v>241</v>
      </c>
      <c r="E721" s="212">
        <f>'Customs raw'!C721</f>
        <v>0</v>
      </c>
      <c r="F721" s="215">
        <f>'Customs raw'!E721</f>
        <v>0</v>
      </c>
      <c r="G721" s="76" t="s">
        <v>19</v>
      </c>
      <c r="H721" s="33" t="s">
        <v>190</v>
      </c>
      <c r="I721" s="76" t="e">
        <f>CONCATENATE(Table6[[#This Row],[HS6_COD]],Table6[[#This Row],[HS8]],Table6[[#This Row],[HS10]])</f>
        <v>#VALUE!</v>
      </c>
      <c r="J721" s="17" t="s">
        <v>553</v>
      </c>
      <c r="K721" s="17"/>
      <c r="L721" s="30">
        <f>'Customs raw'!F721</f>
        <v>0</v>
      </c>
      <c r="M721" s="33">
        <v>10</v>
      </c>
      <c r="N721" s="33">
        <v>12.5</v>
      </c>
      <c r="O721" s="33"/>
      <c r="P721" s="33"/>
      <c r="Q721" s="33">
        <v>10</v>
      </c>
      <c r="R721" s="50" t="e">
        <f>VLOOKUP(Table6[[#This Row],[HS Concatenate]],'Customs raw'!$A$11:$N$305,12,FALSE)</f>
        <v>#VALUE!</v>
      </c>
      <c r="S721" s="226">
        <f>'Customs raw'!L721</f>
        <v>0</v>
      </c>
      <c r="T721" s="214"/>
      <c r="U721" s="217">
        <f>'Customs raw'!M721</f>
        <v>0</v>
      </c>
      <c r="V721" s="214"/>
      <c r="W721" s="226" t="e">
        <f>Table6[[#This Row],[Quantity (kg)2]]/1000</f>
        <v>#VALUE!</v>
      </c>
    </row>
    <row r="722" spans="1:23" ht="14.25" x14ac:dyDescent="0.2">
      <c r="A722" s="212">
        <f>'Customs raw'!B722</f>
        <v>0</v>
      </c>
      <c r="B722" s="213">
        <f t="shared" si="13"/>
        <v>0</v>
      </c>
      <c r="C722" s="214" t="e">
        <f>VLOOKUP(B722,'HS Heading Index'!$A$7:$B$29,2,FALSE)</f>
        <v>#N/A</v>
      </c>
      <c r="D722" s="214" t="s">
        <v>241</v>
      </c>
      <c r="E722" s="212">
        <f>'Customs raw'!C722</f>
        <v>0</v>
      </c>
      <c r="F722" s="215">
        <f>'Customs raw'!E722</f>
        <v>0</v>
      </c>
      <c r="G722" s="76" t="s">
        <v>19</v>
      </c>
      <c r="H722" s="33" t="s">
        <v>190</v>
      </c>
      <c r="I722" s="76" t="e">
        <f>CONCATENATE(Table6[[#This Row],[HS6_COD]],Table6[[#This Row],[HS8]],Table6[[#This Row],[HS10]])</f>
        <v>#VALUE!</v>
      </c>
      <c r="J722" s="17" t="s">
        <v>553</v>
      </c>
      <c r="K722" s="17"/>
      <c r="L722" s="30">
        <f>'Customs raw'!F722</f>
        <v>0</v>
      </c>
      <c r="M722" s="33">
        <v>10</v>
      </c>
      <c r="N722" s="33">
        <v>12.5</v>
      </c>
      <c r="O722" s="33"/>
      <c r="P722" s="33"/>
      <c r="Q722" s="33">
        <v>10</v>
      </c>
      <c r="R722" s="50" t="e">
        <f>VLOOKUP(Table6[[#This Row],[HS Concatenate]],'Customs raw'!$A$11:$N$305,12,FALSE)</f>
        <v>#VALUE!</v>
      </c>
      <c r="S722" s="226">
        <f>'Customs raw'!L722</f>
        <v>0</v>
      </c>
      <c r="T722" s="214"/>
      <c r="U722" s="217">
        <f>'Customs raw'!M722</f>
        <v>0</v>
      </c>
      <c r="V722" s="214"/>
      <c r="W722" s="226" t="e">
        <f>Table6[[#This Row],[Quantity (kg)2]]/1000</f>
        <v>#VALUE!</v>
      </c>
    </row>
    <row r="723" spans="1:23" ht="14.25" x14ac:dyDescent="0.2">
      <c r="A723" s="212">
        <f>'Customs raw'!B723</f>
        <v>0</v>
      </c>
      <c r="B723" s="213">
        <f t="shared" si="13"/>
        <v>0</v>
      </c>
      <c r="C723" s="214" t="e">
        <f>VLOOKUP(B723,'HS Heading Index'!$A$7:$B$29,2,FALSE)</f>
        <v>#N/A</v>
      </c>
      <c r="D723" s="214" t="s">
        <v>241</v>
      </c>
      <c r="E723" s="212">
        <f>'Customs raw'!C723</f>
        <v>0</v>
      </c>
      <c r="F723" s="215">
        <f>'Customs raw'!E723</f>
        <v>0</v>
      </c>
      <c r="G723" s="76" t="s">
        <v>19</v>
      </c>
      <c r="H723" s="33" t="s">
        <v>190</v>
      </c>
      <c r="I723" s="76" t="e">
        <f>CONCATENATE(Table6[[#This Row],[HS6_COD]],Table6[[#This Row],[HS8]],Table6[[#This Row],[HS10]])</f>
        <v>#VALUE!</v>
      </c>
      <c r="J723" s="17" t="s">
        <v>553</v>
      </c>
      <c r="K723" s="17"/>
      <c r="L723" s="30">
        <f>'Customs raw'!F723</f>
        <v>0</v>
      </c>
      <c r="M723" s="33">
        <v>10</v>
      </c>
      <c r="N723" s="33">
        <v>12.5</v>
      </c>
      <c r="O723" s="33"/>
      <c r="P723" s="33"/>
      <c r="Q723" s="33">
        <v>10</v>
      </c>
      <c r="R723" s="50" t="e">
        <f>VLOOKUP(Table6[[#This Row],[HS Concatenate]],'Customs raw'!$A$11:$N$305,12,FALSE)</f>
        <v>#VALUE!</v>
      </c>
      <c r="S723" s="226">
        <f>'Customs raw'!L723</f>
        <v>0</v>
      </c>
      <c r="T723" s="214"/>
      <c r="U723" s="217">
        <f>'Customs raw'!M723</f>
        <v>0</v>
      </c>
      <c r="V723" s="214"/>
      <c r="W723" s="226" t="e">
        <f>Table6[[#This Row],[Quantity (kg)2]]/1000</f>
        <v>#VALUE!</v>
      </c>
    </row>
    <row r="724" spans="1:23" ht="14.25" x14ac:dyDescent="0.2">
      <c r="A724" s="212">
        <f>'Customs raw'!B724</f>
        <v>0</v>
      </c>
      <c r="B724" s="213">
        <f t="shared" si="13"/>
        <v>0</v>
      </c>
      <c r="C724" s="214" t="e">
        <f>VLOOKUP(B724,'HS Heading Index'!$A$7:$B$29,2,FALSE)</f>
        <v>#N/A</v>
      </c>
      <c r="D724" s="214" t="s">
        <v>241</v>
      </c>
      <c r="E724" s="212">
        <f>'Customs raw'!C724</f>
        <v>0</v>
      </c>
      <c r="F724" s="215">
        <f>'Customs raw'!E724</f>
        <v>0</v>
      </c>
      <c r="G724" s="76" t="s">
        <v>19</v>
      </c>
      <c r="H724" s="33" t="s">
        <v>190</v>
      </c>
      <c r="I724" s="76" t="e">
        <f>CONCATENATE(Table6[[#This Row],[HS6_COD]],Table6[[#This Row],[HS8]],Table6[[#This Row],[HS10]])</f>
        <v>#VALUE!</v>
      </c>
      <c r="J724" s="17" t="s">
        <v>553</v>
      </c>
      <c r="K724" s="17"/>
      <c r="L724" s="30">
        <f>'Customs raw'!F724</f>
        <v>0</v>
      </c>
      <c r="M724" s="33">
        <v>10</v>
      </c>
      <c r="N724" s="33">
        <v>12.5</v>
      </c>
      <c r="O724" s="33"/>
      <c r="P724" s="33"/>
      <c r="Q724" s="33">
        <v>10</v>
      </c>
      <c r="R724" s="50" t="e">
        <f>VLOOKUP(Table6[[#This Row],[HS Concatenate]],'Customs raw'!$A$11:$N$305,12,FALSE)</f>
        <v>#VALUE!</v>
      </c>
      <c r="S724" s="226">
        <f>'Customs raw'!L724</f>
        <v>0</v>
      </c>
      <c r="T724" s="214"/>
      <c r="U724" s="217">
        <f>'Customs raw'!M724</f>
        <v>0</v>
      </c>
      <c r="V724" s="214"/>
      <c r="W724" s="226" t="e">
        <f>Table6[[#This Row],[Quantity (kg)2]]/1000</f>
        <v>#VALUE!</v>
      </c>
    </row>
    <row r="725" spans="1:23" ht="14.25" x14ac:dyDescent="0.2">
      <c r="A725" s="212">
        <f>'Customs raw'!B725</f>
        <v>0</v>
      </c>
      <c r="B725" s="213">
        <f t="shared" si="13"/>
        <v>0</v>
      </c>
      <c r="C725" s="214" t="e">
        <f>VLOOKUP(B725,'HS Heading Index'!$A$7:$B$29,2,FALSE)</f>
        <v>#N/A</v>
      </c>
      <c r="D725" s="214" t="s">
        <v>241</v>
      </c>
      <c r="E725" s="212">
        <f>'Customs raw'!C725</f>
        <v>0</v>
      </c>
      <c r="F725" s="215">
        <f>'Customs raw'!E725</f>
        <v>0</v>
      </c>
      <c r="G725" s="76" t="s">
        <v>19</v>
      </c>
      <c r="H725" s="33" t="s">
        <v>190</v>
      </c>
      <c r="I725" s="76" t="e">
        <f>CONCATENATE(Table6[[#This Row],[HS6_COD]],Table6[[#This Row],[HS8]],Table6[[#This Row],[HS10]])</f>
        <v>#VALUE!</v>
      </c>
      <c r="J725" s="17" t="s">
        <v>553</v>
      </c>
      <c r="K725" s="17"/>
      <c r="L725" s="30">
        <f>'Customs raw'!F725</f>
        <v>0</v>
      </c>
      <c r="M725" s="33">
        <v>10</v>
      </c>
      <c r="N725" s="33">
        <v>12.5</v>
      </c>
      <c r="O725" s="33"/>
      <c r="P725" s="33"/>
      <c r="Q725" s="33">
        <v>10</v>
      </c>
      <c r="R725" s="50" t="e">
        <f>VLOOKUP(Table6[[#This Row],[HS Concatenate]],'Customs raw'!$A$11:$N$305,12,FALSE)</f>
        <v>#VALUE!</v>
      </c>
      <c r="S725" s="226">
        <f>'Customs raw'!L725</f>
        <v>0</v>
      </c>
      <c r="T725" s="214"/>
      <c r="U725" s="217">
        <f>'Customs raw'!M725</f>
        <v>0</v>
      </c>
      <c r="V725" s="214"/>
      <c r="W725" s="226" t="e">
        <f>Table6[[#This Row],[Quantity (kg)2]]/1000</f>
        <v>#VALUE!</v>
      </c>
    </row>
    <row r="726" spans="1:23" ht="14.25" x14ac:dyDescent="0.2">
      <c r="A726" s="212">
        <f>'Customs raw'!B726</f>
        <v>0</v>
      </c>
      <c r="B726" s="213">
        <f t="shared" si="13"/>
        <v>0</v>
      </c>
      <c r="C726" s="214" t="e">
        <f>VLOOKUP(B726,'HS Heading Index'!$A$7:$B$29,2,FALSE)</f>
        <v>#N/A</v>
      </c>
      <c r="D726" s="214" t="s">
        <v>241</v>
      </c>
      <c r="E726" s="212">
        <f>'Customs raw'!C726</f>
        <v>0</v>
      </c>
      <c r="F726" s="215">
        <f>'Customs raw'!E726</f>
        <v>0</v>
      </c>
      <c r="G726" s="76" t="s">
        <v>19</v>
      </c>
      <c r="H726" s="33" t="s">
        <v>190</v>
      </c>
      <c r="I726" s="76" t="e">
        <f>CONCATENATE(Table6[[#This Row],[HS6_COD]],Table6[[#This Row],[HS8]],Table6[[#This Row],[HS10]])</f>
        <v>#VALUE!</v>
      </c>
      <c r="J726" s="17" t="s">
        <v>553</v>
      </c>
      <c r="K726" s="17"/>
      <c r="L726" s="30">
        <f>'Customs raw'!F726</f>
        <v>0</v>
      </c>
      <c r="M726" s="33">
        <v>10</v>
      </c>
      <c r="N726" s="33">
        <v>12.5</v>
      </c>
      <c r="O726" s="33"/>
      <c r="P726" s="33"/>
      <c r="Q726" s="33">
        <v>10</v>
      </c>
      <c r="R726" s="50" t="e">
        <f>VLOOKUP(Table6[[#This Row],[HS Concatenate]],'Customs raw'!$A$11:$N$305,12,FALSE)</f>
        <v>#VALUE!</v>
      </c>
      <c r="S726" s="226">
        <f>'Customs raw'!L726</f>
        <v>0</v>
      </c>
      <c r="T726" s="214"/>
      <c r="U726" s="217">
        <f>'Customs raw'!M726</f>
        <v>0</v>
      </c>
      <c r="V726" s="214"/>
      <c r="W726" s="226" t="e">
        <f>Table6[[#This Row],[Quantity (kg)2]]/1000</f>
        <v>#VALUE!</v>
      </c>
    </row>
    <row r="727" spans="1:23" ht="14.25" x14ac:dyDescent="0.2">
      <c r="A727" s="212">
        <f>'Customs raw'!B727</f>
        <v>0</v>
      </c>
      <c r="B727" s="213">
        <f t="shared" si="13"/>
        <v>0</v>
      </c>
      <c r="C727" s="214" t="e">
        <f>VLOOKUP(B727,'HS Heading Index'!$A$7:$B$29,2,FALSE)</f>
        <v>#N/A</v>
      </c>
      <c r="D727" s="214" t="s">
        <v>241</v>
      </c>
      <c r="E727" s="212">
        <f>'Customs raw'!C727</f>
        <v>0</v>
      </c>
      <c r="F727" s="215">
        <f>'Customs raw'!E727</f>
        <v>0</v>
      </c>
      <c r="G727" s="76" t="s">
        <v>19</v>
      </c>
      <c r="H727" s="33" t="s">
        <v>190</v>
      </c>
      <c r="I727" s="76" t="e">
        <f>CONCATENATE(Table6[[#This Row],[HS6_COD]],Table6[[#This Row],[HS8]],Table6[[#This Row],[HS10]])</f>
        <v>#VALUE!</v>
      </c>
      <c r="J727" s="17" t="s">
        <v>553</v>
      </c>
      <c r="K727" s="17"/>
      <c r="L727" s="30">
        <f>'Customs raw'!F727</f>
        <v>0</v>
      </c>
      <c r="M727" s="33">
        <v>10</v>
      </c>
      <c r="N727" s="33">
        <v>12.5</v>
      </c>
      <c r="O727" s="33"/>
      <c r="P727" s="33"/>
      <c r="Q727" s="33">
        <v>10</v>
      </c>
      <c r="R727" s="50" t="e">
        <f>VLOOKUP(Table6[[#This Row],[HS Concatenate]],'Customs raw'!$A$11:$N$305,12,FALSE)</f>
        <v>#VALUE!</v>
      </c>
      <c r="S727" s="226">
        <f>'Customs raw'!L727</f>
        <v>0</v>
      </c>
      <c r="T727" s="214"/>
      <c r="U727" s="217">
        <f>'Customs raw'!M727</f>
        <v>0</v>
      </c>
      <c r="V727" s="214"/>
      <c r="W727" s="226" t="e">
        <f>Table6[[#This Row],[Quantity (kg)2]]/1000</f>
        <v>#VALUE!</v>
      </c>
    </row>
    <row r="728" spans="1:23" ht="14.25" x14ac:dyDescent="0.2">
      <c r="A728" s="212">
        <f>'Customs raw'!B728</f>
        <v>0</v>
      </c>
      <c r="B728" s="213">
        <f t="shared" si="13"/>
        <v>0</v>
      </c>
      <c r="C728" s="214" t="e">
        <f>VLOOKUP(B728,'HS Heading Index'!$A$7:$B$29,2,FALSE)</f>
        <v>#N/A</v>
      </c>
      <c r="D728" s="214" t="s">
        <v>241</v>
      </c>
      <c r="E728" s="212">
        <f>'Customs raw'!C728</f>
        <v>0</v>
      </c>
      <c r="F728" s="215">
        <f>'Customs raw'!E728</f>
        <v>0</v>
      </c>
      <c r="G728" s="76" t="s">
        <v>19</v>
      </c>
      <c r="H728" s="33" t="s">
        <v>190</v>
      </c>
      <c r="I728" s="76" t="e">
        <f>CONCATENATE(Table6[[#This Row],[HS6_COD]],Table6[[#This Row],[HS8]],Table6[[#This Row],[HS10]])</f>
        <v>#VALUE!</v>
      </c>
      <c r="J728" s="17" t="s">
        <v>553</v>
      </c>
      <c r="K728" s="17"/>
      <c r="L728" s="30">
        <f>'Customs raw'!F728</f>
        <v>0</v>
      </c>
      <c r="M728" s="33">
        <v>10</v>
      </c>
      <c r="N728" s="33">
        <v>12.5</v>
      </c>
      <c r="O728" s="33"/>
      <c r="P728" s="33"/>
      <c r="Q728" s="33">
        <v>10</v>
      </c>
      <c r="R728" s="50" t="e">
        <f>VLOOKUP(Table6[[#This Row],[HS Concatenate]],'Customs raw'!$A$11:$N$305,12,FALSE)</f>
        <v>#VALUE!</v>
      </c>
      <c r="S728" s="226">
        <f>'Customs raw'!L728</f>
        <v>0</v>
      </c>
      <c r="T728" s="214"/>
      <c r="U728" s="217">
        <f>'Customs raw'!M728</f>
        <v>0</v>
      </c>
      <c r="V728" s="214"/>
      <c r="W728" s="226" t="e">
        <f>Table6[[#This Row],[Quantity (kg)2]]/1000</f>
        <v>#VALUE!</v>
      </c>
    </row>
    <row r="729" spans="1:23" ht="14.25" x14ac:dyDescent="0.2">
      <c r="A729" s="212">
        <f>'Customs raw'!B729</f>
        <v>0</v>
      </c>
      <c r="B729" s="213">
        <f t="shared" si="13"/>
        <v>0</v>
      </c>
      <c r="C729" s="214" t="e">
        <f>VLOOKUP(B729,'HS Heading Index'!$A$7:$B$29,2,FALSE)</f>
        <v>#N/A</v>
      </c>
      <c r="D729" s="214" t="s">
        <v>241</v>
      </c>
      <c r="E729" s="212">
        <f>'Customs raw'!C729</f>
        <v>0</v>
      </c>
      <c r="F729" s="215">
        <f>'Customs raw'!E729</f>
        <v>0</v>
      </c>
      <c r="G729" s="76" t="s">
        <v>19</v>
      </c>
      <c r="H729" s="33" t="s">
        <v>190</v>
      </c>
      <c r="I729" s="76" t="e">
        <f>CONCATENATE(Table6[[#This Row],[HS6_COD]],Table6[[#This Row],[HS8]],Table6[[#This Row],[HS10]])</f>
        <v>#VALUE!</v>
      </c>
      <c r="J729" s="17" t="s">
        <v>553</v>
      </c>
      <c r="K729" s="17"/>
      <c r="L729" s="30">
        <f>'Customs raw'!F729</f>
        <v>0</v>
      </c>
      <c r="M729" s="33">
        <v>10</v>
      </c>
      <c r="N729" s="33">
        <v>12.5</v>
      </c>
      <c r="O729" s="33"/>
      <c r="P729" s="33"/>
      <c r="Q729" s="33">
        <v>10</v>
      </c>
      <c r="R729" s="50" t="e">
        <f>VLOOKUP(Table6[[#This Row],[HS Concatenate]],'Customs raw'!$A$11:$N$305,12,FALSE)</f>
        <v>#VALUE!</v>
      </c>
      <c r="S729" s="226">
        <f>'Customs raw'!L729</f>
        <v>0</v>
      </c>
      <c r="T729" s="214"/>
      <c r="U729" s="217">
        <f>'Customs raw'!M729</f>
        <v>0</v>
      </c>
      <c r="V729" s="214"/>
      <c r="W729" s="226" t="e">
        <f>Table6[[#This Row],[Quantity (kg)2]]/1000</f>
        <v>#VALUE!</v>
      </c>
    </row>
    <row r="730" spans="1:23" ht="14.25" x14ac:dyDescent="0.2">
      <c r="A730" s="212">
        <f>'Customs raw'!B730</f>
        <v>0</v>
      </c>
      <c r="B730" s="213">
        <f t="shared" si="13"/>
        <v>0</v>
      </c>
      <c r="C730" s="214" t="e">
        <f>VLOOKUP(B730,'HS Heading Index'!$A$7:$B$29,2,FALSE)</f>
        <v>#N/A</v>
      </c>
      <c r="D730" s="214" t="s">
        <v>241</v>
      </c>
      <c r="E730" s="212">
        <f>'Customs raw'!C730</f>
        <v>0</v>
      </c>
      <c r="F730" s="215">
        <f>'Customs raw'!E730</f>
        <v>0</v>
      </c>
      <c r="G730" s="76" t="s">
        <v>19</v>
      </c>
      <c r="H730" s="33" t="s">
        <v>190</v>
      </c>
      <c r="I730" s="76" t="e">
        <f>CONCATENATE(Table6[[#This Row],[HS6_COD]],Table6[[#This Row],[HS8]],Table6[[#This Row],[HS10]])</f>
        <v>#VALUE!</v>
      </c>
      <c r="J730" s="17" t="s">
        <v>553</v>
      </c>
      <c r="K730" s="17"/>
      <c r="L730" s="30">
        <f>'Customs raw'!F730</f>
        <v>0</v>
      </c>
      <c r="M730" s="33">
        <v>10</v>
      </c>
      <c r="N730" s="33">
        <v>12.5</v>
      </c>
      <c r="O730" s="33"/>
      <c r="P730" s="33"/>
      <c r="Q730" s="33">
        <v>10</v>
      </c>
      <c r="R730" s="50" t="e">
        <f>VLOOKUP(Table6[[#This Row],[HS Concatenate]],'Customs raw'!$A$11:$N$305,12,FALSE)</f>
        <v>#VALUE!</v>
      </c>
      <c r="S730" s="226">
        <f>'Customs raw'!L730</f>
        <v>0</v>
      </c>
      <c r="T730" s="214"/>
      <c r="U730" s="217">
        <f>'Customs raw'!M730</f>
        <v>0</v>
      </c>
      <c r="V730" s="214"/>
      <c r="W730" s="226" t="e">
        <f>Table6[[#This Row],[Quantity (kg)2]]/1000</f>
        <v>#VALUE!</v>
      </c>
    </row>
    <row r="731" spans="1:23" ht="14.25" x14ac:dyDescent="0.2">
      <c r="A731" s="212">
        <f>'Customs raw'!B731</f>
        <v>0</v>
      </c>
      <c r="B731" s="213">
        <f t="shared" si="13"/>
        <v>0</v>
      </c>
      <c r="C731" s="214" t="e">
        <f>VLOOKUP(B731,'HS Heading Index'!$A$7:$B$29,2,FALSE)</f>
        <v>#N/A</v>
      </c>
      <c r="D731" s="214" t="s">
        <v>241</v>
      </c>
      <c r="E731" s="212">
        <f>'Customs raw'!C731</f>
        <v>0</v>
      </c>
      <c r="F731" s="215">
        <f>'Customs raw'!E731</f>
        <v>0</v>
      </c>
      <c r="G731" s="76" t="s">
        <v>19</v>
      </c>
      <c r="H731" s="33" t="s">
        <v>190</v>
      </c>
      <c r="I731" s="76" t="e">
        <f>CONCATENATE(Table6[[#This Row],[HS6_COD]],Table6[[#This Row],[HS8]],Table6[[#This Row],[HS10]])</f>
        <v>#VALUE!</v>
      </c>
      <c r="J731" s="17" t="s">
        <v>553</v>
      </c>
      <c r="K731" s="17"/>
      <c r="L731" s="30">
        <f>'Customs raw'!F731</f>
        <v>0</v>
      </c>
      <c r="M731" s="33">
        <v>10</v>
      </c>
      <c r="N731" s="33">
        <v>12.5</v>
      </c>
      <c r="O731" s="33"/>
      <c r="P731" s="33"/>
      <c r="Q731" s="33">
        <v>10</v>
      </c>
      <c r="R731" s="50" t="e">
        <f>VLOOKUP(Table6[[#This Row],[HS Concatenate]],'Customs raw'!$A$11:$N$305,12,FALSE)</f>
        <v>#VALUE!</v>
      </c>
      <c r="S731" s="226">
        <f>'Customs raw'!L731</f>
        <v>0</v>
      </c>
      <c r="T731" s="214"/>
      <c r="U731" s="217">
        <f>'Customs raw'!M731</f>
        <v>0</v>
      </c>
      <c r="V731" s="214"/>
      <c r="W731" s="226" t="e">
        <f>Table6[[#This Row],[Quantity (kg)2]]/1000</f>
        <v>#VALUE!</v>
      </c>
    </row>
    <row r="732" spans="1:23" ht="14.25" x14ac:dyDescent="0.2">
      <c r="A732" s="212">
        <f>'Customs raw'!B732</f>
        <v>0</v>
      </c>
      <c r="B732" s="213">
        <f t="shared" si="13"/>
        <v>0</v>
      </c>
      <c r="C732" s="214" t="e">
        <f>VLOOKUP(B732,'HS Heading Index'!$A$7:$B$29,2,FALSE)</f>
        <v>#N/A</v>
      </c>
      <c r="D732" s="214" t="s">
        <v>241</v>
      </c>
      <c r="E732" s="212">
        <f>'Customs raw'!C732</f>
        <v>0</v>
      </c>
      <c r="F732" s="215">
        <f>'Customs raw'!E732</f>
        <v>0</v>
      </c>
      <c r="G732" s="76" t="s">
        <v>19</v>
      </c>
      <c r="H732" s="33" t="s">
        <v>190</v>
      </c>
      <c r="I732" s="76" t="e">
        <f>CONCATENATE(Table6[[#This Row],[HS6_COD]],Table6[[#This Row],[HS8]],Table6[[#This Row],[HS10]])</f>
        <v>#VALUE!</v>
      </c>
      <c r="J732" s="17" t="s">
        <v>553</v>
      </c>
      <c r="K732" s="17"/>
      <c r="L732" s="30">
        <f>'Customs raw'!F732</f>
        <v>0</v>
      </c>
      <c r="M732" s="33">
        <v>10</v>
      </c>
      <c r="N732" s="33">
        <v>12.5</v>
      </c>
      <c r="O732" s="33"/>
      <c r="P732" s="33"/>
      <c r="Q732" s="33">
        <v>10</v>
      </c>
      <c r="R732" s="50" t="e">
        <f>VLOOKUP(Table6[[#This Row],[HS Concatenate]],'Customs raw'!$A$11:$N$305,12,FALSE)</f>
        <v>#VALUE!</v>
      </c>
      <c r="S732" s="226">
        <f>'Customs raw'!L732</f>
        <v>0</v>
      </c>
      <c r="T732" s="214"/>
      <c r="U732" s="217">
        <f>'Customs raw'!M732</f>
        <v>0</v>
      </c>
      <c r="V732" s="214"/>
      <c r="W732" s="226" t="e">
        <f>Table6[[#This Row],[Quantity (kg)2]]/1000</f>
        <v>#VALUE!</v>
      </c>
    </row>
    <row r="733" spans="1:23" ht="14.25" x14ac:dyDescent="0.2">
      <c r="A733" s="212">
        <f>'Customs raw'!B733</f>
        <v>0</v>
      </c>
      <c r="B733" s="213">
        <f t="shared" si="13"/>
        <v>0</v>
      </c>
      <c r="C733" s="214" t="e">
        <f>VLOOKUP(B733,'HS Heading Index'!$A$7:$B$29,2,FALSE)</f>
        <v>#N/A</v>
      </c>
      <c r="D733" s="214" t="s">
        <v>241</v>
      </c>
      <c r="E733" s="212">
        <f>'Customs raw'!C733</f>
        <v>0</v>
      </c>
      <c r="F733" s="215">
        <f>'Customs raw'!E733</f>
        <v>0</v>
      </c>
      <c r="G733" s="76" t="s">
        <v>19</v>
      </c>
      <c r="H733" s="33" t="s">
        <v>190</v>
      </c>
      <c r="I733" s="76" t="e">
        <f>CONCATENATE(Table6[[#This Row],[HS6_COD]],Table6[[#This Row],[HS8]],Table6[[#This Row],[HS10]])</f>
        <v>#VALUE!</v>
      </c>
      <c r="J733" s="17" t="s">
        <v>553</v>
      </c>
      <c r="K733" s="17"/>
      <c r="L733" s="30">
        <f>'Customs raw'!F733</f>
        <v>0</v>
      </c>
      <c r="M733" s="33">
        <v>10</v>
      </c>
      <c r="N733" s="33">
        <v>12.5</v>
      </c>
      <c r="O733" s="33"/>
      <c r="P733" s="33"/>
      <c r="Q733" s="33">
        <v>10</v>
      </c>
      <c r="R733" s="50" t="e">
        <f>VLOOKUP(Table6[[#This Row],[HS Concatenate]],'Customs raw'!$A$11:$N$305,12,FALSE)</f>
        <v>#VALUE!</v>
      </c>
      <c r="S733" s="226">
        <f>'Customs raw'!L733</f>
        <v>0</v>
      </c>
      <c r="T733" s="214"/>
      <c r="U733" s="217">
        <f>'Customs raw'!M733</f>
        <v>0</v>
      </c>
      <c r="V733" s="214"/>
      <c r="W733" s="226" t="e">
        <f>Table6[[#This Row],[Quantity (kg)2]]/1000</f>
        <v>#VALUE!</v>
      </c>
    </row>
    <row r="734" spans="1:23" ht="14.25" x14ac:dyDescent="0.2">
      <c r="A734" s="212">
        <f>'Customs raw'!B734</f>
        <v>0</v>
      </c>
      <c r="B734" s="213">
        <f t="shared" si="13"/>
        <v>0</v>
      </c>
      <c r="C734" s="214" t="e">
        <f>VLOOKUP(B734,'HS Heading Index'!$A$7:$B$29,2,FALSE)</f>
        <v>#N/A</v>
      </c>
      <c r="D734" s="214" t="s">
        <v>241</v>
      </c>
      <c r="E734" s="212">
        <f>'Customs raw'!C734</f>
        <v>0</v>
      </c>
      <c r="F734" s="215">
        <f>'Customs raw'!E734</f>
        <v>0</v>
      </c>
      <c r="G734" s="76" t="s">
        <v>19</v>
      </c>
      <c r="H734" s="33" t="s">
        <v>190</v>
      </c>
      <c r="I734" s="76" t="e">
        <f>CONCATENATE(Table6[[#This Row],[HS6_COD]],Table6[[#This Row],[HS8]],Table6[[#This Row],[HS10]])</f>
        <v>#VALUE!</v>
      </c>
      <c r="J734" s="17" t="s">
        <v>553</v>
      </c>
      <c r="K734" s="17"/>
      <c r="L734" s="30">
        <f>'Customs raw'!F734</f>
        <v>0</v>
      </c>
      <c r="M734" s="33">
        <v>10</v>
      </c>
      <c r="N734" s="33">
        <v>12.5</v>
      </c>
      <c r="O734" s="33"/>
      <c r="P734" s="33"/>
      <c r="Q734" s="33">
        <v>10</v>
      </c>
      <c r="R734" s="50" t="e">
        <f>VLOOKUP(Table6[[#This Row],[HS Concatenate]],'Customs raw'!$A$11:$N$305,12,FALSE)</f>
        <v>#VALUE!</v>
      </c>
      <c r="S734" s="226">
        <f>'Customs raw'!L734</f>
        <v>0</v>
      </c>
      <c r="T734" s="214"/>
      <c r="U734" s="217">
        <f>'Customs raw'!M734</f>
        <v>0</v>
      </c>
      <c r="V734" s="214"/>
      <c r="W734" s="226" t="e">
        <f>Table6[[#This Row],[Quantity (kg)2]]/1000</f>
        <v>#VALUE!</v>
      </c>
    </row>
    <row r="735" spans="1:23" ht="14.25" x14ac:dyDescent="0.2">
      <c r="A735" s="212">
        <f>'Customs raw'!B735</f>
        <v>0</v>
      </c>
      <c r="B735" s="213">
        <f t="shared" si="13"/>
        <v>0</v>
      </c>
      <c r="C735" s="214" t="e">
        <f>VLOOKUP(B735,'HS Heading Index'!$A$7:$B$29,2,FALSE)</f>
        <v>#N/A</v>
      </c>
      <c r="D735" s="214" t="s">
        <v>241</v>
      </c>
      <c r="E735" s="212">
        <f>'Customs raw'!C735</f>
        <v>0</v>
      </c>
      <c r="F735" s="215">
        <f>'Customs raw'!E735</f>
        <v>0</v>
      </c>
      <c r="G735" s="76" t="s">
        <v>19</v>
      </c>
      <c r="H735" s="33" t="s">
        <v>190</v>
      </c>
      <c r="I735" s="76" t="e">
        <f>CONCATENATE(Table6[[#This Row],[HS6_COD]],Table6[[#This Row],[HS8]],Table6[[#This Row],[HS10]])</f>
        <v>#VALUE!</v>
      </c>
      <c r="J735" s="17" t="s">
        <v>553</v>
      </c>
      <c r="K735" s="17"/>
      <c r="L735" s="30">
        <f>'Customs raw'!F735</f>
        <v>0</v>
      </c>
      <c r="M735" s="33">
        <v>10</v>
      </c>
      <c r="N735" s="33">
        <v>12.5</v>
      </c>
      <c r="O735" s="33"/>
      <c r="P735" s="33"/>
      <c r="Q735" s="33">
        <v>10</v>
      </c>
      <c r="R735" s="50" t="e">
        <f>VLOOKUP(Table6[[#This Row],[HS Concatenate]],'Customs raw'!$A$11:$N$305,12,FALSE)</f>
        <v>#VALUE!</v>
      </c>
      <c r="S735" s="226">
        <f>'Customs raw'!L735</f>
        <v>0</v>
      </c>
      <c r="T735" s="214"/>
      <c r="U735" s="217">
        <f>'Customs raw'!M735</f>
        <v>0</v>
      </c>
      <c r="V735" s="214"/>
      <c r="W735" s="226" t="e">
        <f>Table6[[#This Row],[Quantity (kg)2]]/1000</f>
        <v>#VALUE!</v>
      </c>
    </row>
    <row r="736" spans="1:23" ht="14.25" x14ac:dyDescent="0.2">
      <c r="A736" s="212">
        <f>'Customs raw'!B736</f>
        <v>0</v>
      </c>
      <c r="B736" s="213">
        <f t="shared" si="13"/>
        <v>0</v>
      </c>
      <c r="C736" s="214" t="e">
        <f>VLOOKUP(B736,'HS Heading Index'!$A$7:$B$29,2,FALSE)</f>
        <v>#N/A</v>
      </c>
      <c r="D736" s="214" t="s">
        <v>241</v>
      </c>
      <c r="E736" s="212">
        <f>'Customs raw'!C736</f>
        <v>0</v>
      </c>
      <c r="F736" s="215">
        <f>'Customs raw'!E736</f>
        <v>0</v>
      </c>
      <c r="G736" s="76" t="s">
        <v>19</v>
      </c>
      <c r="H736" s="33" t="s">
        <v>190</v>
      </c>
      <c r="I736" s="76" t="e">
        <f>CONCATENATE(Table6[[#This Row],[HS6_COD]],Table6[[#This Row],[HS8]],Table6[[#This Row],[HS10]])</f>
        <v>#VALUE!</v>
      </c>
      <c r="J736" s="17" t="s">
        <v>553</v>
      </c>
      <c r="K736" s="17"/>
      <c r="L736" s="30">
        <f>'Customs raw'!F736</f>
        <v>0</v>
      </c>
      <c r="M736" s="33">
        <v>10</v>
      </c>
      <c r="N736" s="33">
        <v>12.5</v>
      </c>
      <c r="O736" s="33"/>
      <c r="P736" s="33"/>
      <c r="Q736" s="33">
        <v>10</v>
      </c>
      <c r="R736" s="50" t="e">
        <f>VLOOKUP(Table6[[#This Row],[HS Concatenate]],'Customs raw'!$A$11:$N$305,12,FALSE)</f>
        <v>#VALUE!</v>
      </c>
      <c r="S736" s="226">
        <f>'Customs raw'!L736</f>
        <v>0</v>
      </c>
      <c r="T736" s="214"/>
      <c r="U736" s="217">
        <f>'Customs raw'!M736</f>
        <v>0</v>
      </c>
      <c r="V736" s="214"/>
      <c r="W736" s="226" t="e">
        <f>Table6[[#This Row],[Quantity (kg)2]]/1000</f>
        <v>#VALUE!</v>
      </c>
    </row>
    <row r="737" spans="1:23" ht="14.25" x14ac:dyDescent="0.2">
      <c r="A737" s="212">
        <f>'Customs raw'!B737</f>
        <v>0</v>
      </c>
      <c r="B737" s="213">
        <f t="shared" si="13"/>
        <v>0</v>
      </c>
      <c r="C737" s="214" t="e">
        <f>VLOOKUP(B737,'HS Heading Index'!$A$7:$B$29,2,FALSE)</f>
        <v>#N/A</v>
      </c>
      <c r="D737" s="214" t="s">
        <v>241</v>
      </c>
      <c r="E737" s="212">
        <f>'Customs raw'!C737</f>
        <v>0</v>
      </c>
      <c r="F737" s="215">
        <f>'Customs raw'!E737</f>
        <v>0</v>
      </c>
      <c r="G737" s="76" t="s">
        <v>19</v>
      </c>
      <c r="H737" s="33" t="s">
        <v>190</v>
      </c>
      <c r="I737" s="76" t="e">
        <f>CONCATENATE(Table6[[#This Row],[HS6_COD]],Table6[[#This Row],[HS8]],Table6[[#This Row],[HS10]])</f>
        <v>#VALUE!</v>
      </c>
      <c r="J737" s="17" t="s">
        <v>553</v>
      </c>
      <c r="K737" s="17"/>
      <c r="L737" s="30">
        <f>'Customs raw'!F737</f>
        <v>0</v>
      </c>
      <c r="M737" s="33">
        <v>10</v>
      </c>
      <c r="N737" s="33">
        <v>12.5</v>
      </c>
      <c r="O737" s="33"/>
      <c r="P737" s="33"/>
      <c r="Q737" s="33">
        <v>10</v>
      </c>
      <c r="R737" s="50" t="e">
        <f>VLOOKUP(Table6[[#This Row],[HS Concatenate]],'Customs raw'!$A$11:$N$305,12,FALSE)</f>
        <v>#VALUE!</v>
      </c>
      <c r="S737" s="226">
        <f>'Customs raw'!L737</f>
        <v>0</v>
      </c>
      <c r="T737" s="214"/>
      <c r="U737" s="217">
        <f>'Customs raw'!M737</f>
        <v>0</v>
      </c>
      <c r="V737" s="214"/>
      <c r="W737" s="226" t="e">
        <f>Table6[[#This Row],[Quantity (kg)2]]/1000</f>
        <v>#VALUE!</v>
      </c>
    </row>
    <row r="738" spans="1:23" ht="14.25" x14ac:dyDescent="0.2">
      <c r="A738" s="212">
        <f>'Customs raw'!B738</f>
        <v>0</v>
      </c>
      <c r="B738" s="213">
        <f t="shared" si="13"/>
        <v>0</v>
      </c>
      <c r="C738" s="214" t="e">
        <f>VLOOKUP(B738,'HS Heading Index'!$A$7:$B$29,2,FALSE)</f>
        <v>#N/A</v>
      </c>
      <c r="D738" s="214" t="s">
        <v>241</v>
      </c>
      <c r="E738" s="212">
        <f>'Customs raw'!C738</f>
        <v>0</v>
      </c>
      <c r="F738" s="215">
        <f>'Customs raw'!E738</f>
        <v>0</v>
      </c>
      <c r="G738" s="76" t="s">
        <v>19</v>
      </c>
      <c r="H738" s="33" t="s">
        <v>190</v>
      </c>
      <c r="I738" s="76" t="e">
        <f>CONCATENATE(Table6[[#This Row],[HS6_COD]],Table6[[#This Row],[HS8]],Table6[[#This Row],[HS10]])</f>
        <v>#VALUE!</v>
      </c>
      <c r="J738" s="17" t="s">
        <v>553</v>
      </c>
      <c r="K738" s="17"/>
      <c r="L738" s="30">
        <f>'Customs raw'!F738</f>
        <v>0</v>
      </c>
      <c r="M738" s="33">
        <v>10</v>
      </c>
      <c r="N738" s="33">
        <v>12.5</v>
      </c>
      <c r="O738" s="33"/>
      <c r="P738" s="33"/>
      <c r="Q738" s="33">
        <v>10</v>
      </c>
      <c r="R738" s="50" t="e">
        <f>VLOOKUP(Table6[[#This Row],[HS Concatenate]],'Customs raw'!$A$11:$N$305,12,FALSE)</f>
        <v>#VALUE!</v>
      </c>
      <c r="S738" s="226">
        <f>'Customs raw'!L738</f>
        <v>0</v>
      </c>
      <c r="T738" s="214"/>
      <c r="U738" s="217">
        <f>'Customs raw'!M738</f>
        <v>0</v>
      </c>
      <c r="V738" s="214"/>
      <c r="W738" s="226" t="e">
        <f>Table6[[#This Row],[Quantity (kg)2]]/1000</f>
        <v>#VALUE!</v>
      </c>
    </row>
    <row r="739" spans="1:23" ht="14.25" x14ac:dyDescent="0.2">
      <c r="A739" s="212">
        <f>'Customs raw'!B739</f>
        <v>0</v>
      </c>
      <c r="B739" s="213">
        <f t="shared" si="13"/>
        <v>0</v>
      </c>
      <c r="C739" s="214" t="e">
        <f>VLOOKUP(B739,'HS Heading Index'!$A$7:$B$29,2,FALSE)</f>
        <v>#N/A</v>
      </c>
      <c r="D739" s="214" t="s">
        <v>241</v>
      </c>
      <c r="E739" s="212">
        <f>'Customs raw'!C739</f>
        <v>0</v>
      </c>
      <c r="F739" s="215">
        <f>'Customs raw'!E739</f>
        <v>0</v>
      </c>
      <c r="G739" s="76" t="s">
        <v>19</v>
      </c>
      <c r="H739" s="33" t="s">
        <v>190</v>
      </c>
      <c r="I739" s="76" t="e">
        <f>CONCATENATE(Table6[[#This Row],[HS6_COD]],Table6[[#This Row],[HS8]],Table6[[#This Row],[HS10]])</f>
        <v>#VALUE!</v>
      </c>
      <c r="J739" s="17" t="s">
        <v>553</v>
      </c>
      <c r="K739" s="17"/>
      <c r="L739" s="30">
        <f>'Customs raw'!F739</f>
        <v>0</v>
      </c>
      <c r="M739" s="33">
        <v>10</v>
      </c>
      <c r="N739" s="33">
        <v>12.5</v>
      </c>
      <c r="O739" s="33"/>
      <c r="P739" s="33"/>
      <c r="Q739" s="33">
        <v>10</v>
      </c>
      <c r="R739" s="50" t="e">
        <f>VLOOKUP(Table6[[#This Row],[HS Concatenate]],'Customs raw'!$A$11:$N$305,12,FALSE)</f>
        <v>#VALUE!</v>
      </c>
      <c r="S739" s="226">
        <f>'Customs raw'!L739</f>
        <v>0</v>
      </c>
      <c r="T739" s="214"/>
      <c r="U739" s="217">
        <f>'Customs raw'!M739</f>
        <v>0</v>
      </c>
      <c r="V739" s="214"/>
      <c r="W739" s="226" t="e">
        <f>Table6[[#This Row],[Quantity (kg)2]]/1000</f>
        <v>#VALUE!</v>
      </c>
    </row>
    <row r="740" spans="1:23" ht="14.25" x14ac:dyDescent="0.2">
      <c r="A740" s="212">
        <f>'Customs raw'!B740</f>
        <v>0</v>
      </c>
      <c r="B740" s="213">
        <f t="shared" si="13"/>
        <v>0</v>
      </c>
      <c r="C740" s="214" t="e">
        <f>VLOOKUP(B740,'HS Heading Index'!$A$7:$B$29,2,FALSE)</f>
        <v>#N/A</v>
      </c>
      <c r="D740" s="214" t="s">
        <v>241</v>
      </c>
      <c r="E740" s="212">
        <f>'Customs raw'!C740</f>
        <v>0</v>
      </c>
      <c r="F740" s="215">
        <f>'Customs raw'!E740</f>
        <v>0</v>
      </c>
      <c r="G740" s="76" t="s">
        <v>19</v>
      </c>
      <c r="H740" s="33" t="s">
        <v>190</v>
      </c>
      <c r="I740" s="76" t="e">
        <f>CONCATENATE(Table6[[#This Row],[HS6_COD]],Table6[[#This Row],[HS8]],Table6[[#This Row],[HS10]])</f>
        <v>#VALUE!</v>
      </c>
      <c r="J740" s="17" t="s">
        <v>553</v>
      </c>
      <c r="K740" s="17"/>
      <c r="L740" s="30">
        <f>'Customs raw'!F740</f>
        <v>0</v>
      </c>
      <c r="M740" s="33">
        <v>10</v>
      </c>
      <c r="N740" s="33">
        <v>12.5</v>
      </c>
      <c r="O740" s="33"/>
      <c r="P740" s="33"/>
      <c r="Q740" s="33">
        <v>10</v>
      </c>
      <c r="R740" s="50" t="e">
        <f>VLOOKUP(Table6[[#This Row],[HS Concatenate]],'Customs raw'!$A$11:$N$305,12,FALSE)</f>
        <v>#VALUE!</v>
      </c>
      <c r="S740" s="226">
        <f>'Customs raw'!L740</f>
        <v>0</v>
      </c>
      <c r="T740" s="214"/>
      <c r="U740" s="217">
        <f>'Customs raw'!M740</f>
        <v>0</v>
      </c>
      <c r="V740" s="214"/>
      <c r="W740" s="226" t="e">
        <f>Table6[[#This Row],[Quantity (kg)2]]/1000</f>
        <v>#VALUE!</v>
      </c>
    </row>
    <row r="741" spans="1:23" ht="14.25" x14ac:dyDescent="0.2">
      <c r="A741" s="212">
        <f>'Customs raw'!B741</f>
        <v>0</v>
      </c>
      <c r="B741" s="213">
        <f t="shared" si="13"/>
        <v>0</v>
      </c>
      <c r="C741" s="214" t="e">
        <f>VLOOKUP(B741,'HS Heading Index'!$A$7:$B$29,2,FALSE)</f>
        <v>#N/A</v>
      </c>
      <c r="D741" s="214" t="s">
        <v>241</v>
      </c>
      <c r="E741" s="212">
        <f>'Customs raw'!C741</f>
        <v>0</v>
      </c>
      <c r="F741" s="215">
        <f>'Customs raw'!E741</f>
        <v>0</v>
      </c>
      <c r="G741" s="76" t="s">
        <v>19</v>
      </c>
      <c r="H741" s="33" t="s">
        <v>190</v>
      </c>
      <c r="I741" s="76" t="e">
        <f>CONCATENATE(Table6[[#This Row],[HS6_COD]],Table6[[#This Row],[HS8]],Table6[[#This Row],[HS10]])</f>
        <v>#VALUE!</v>
      </c>
      <c r="J741" s="17" t="s">
        <v>553</v>
      </c>
      <c r="K741" s="17"/>
      <c r="L741" s="30">
        <f>'Customs raw'!F741</f>
        <v>0</v>
      </c>
      <c r="M741" s="33">
        <v>10</v>
      </c>
      <c r="N741" s="33">
        <v>12.5</v>
      </c>
      <c r="O741" s="33"/>
      <c r="P741" s="33"/>
      <c r="Q741" s="33">
        <v>10</v>
      </c>
      <c r="R741" s="50" t="e">
        <f>VLOOKUP(Table6[[#This Row],[HS Concatenate]],'Customs raw'!$A$11:$N$305,12,FALSE)</f>
        <v>#VALUE!</v>
      </c>
      <c r="S741" s="226">
        <f>'Customs raw'!L741</f>
        <v>0</v>
      </c>
      <c r="T741" s="214"/>
      <c r="U741" s="217">
        <f>'Customs raw'!M741</f>
        <v>0</v>
      </c>
      <c r="V741" s="214"/>
      <c r="W741" s="226" t="e">
        <f>Table6[[#This Row],[Quantity (kg)2]]/1000</f>
        <v>#VALUE!</v>
      </c>
    </row>
    <row r="742" spans="1:23" ht="14.25" x14ac:dyDescent="0.2">
      <c r="A742" s="212">
        <f>'Customs raw'!B742</f>
        <v>0</v>
      </c>
      <c r="B742" s="213">
        <f t="shared" si="13"/>
        <v>0</v>
      </c>
      <c r="C742" s="214" t="e">
        <f>VLOOKUP(B742,'HS Heading Index'!$A$7:$B$29,2,FALSE)</f>
        <v>#N/A</v>
      </c>
      <c r="D742" s="214" t="s">
        <v>241</v>
      </c>
      <c r="E742" s="212">
        <f>'Customs raw'!C742</f>
        <v>0</v>
      </c>
      <c r="F742" s="215">
        <f>'Customs raw'!E742</f>
        <v>0</v>
      </c>
      <c r="G742" s="76" t="s">
        <v>19</v>
      </c>
      <c r="H742" s="33" t="s">
        <v>190</v>
      </c>
      <c r="I742" s="76" t="e">
        <f>CONCATENATE(Table6[[#This Row],[HS6_COD]],Table6[[#This Row],[HS8]],Table6[[#This Row],[HS10]])</f>
        <v>#VALUE!</v>
      </c>
      <c r="J742" s="17" t="s">
        <v>553</v>
      </c>
      <c r="K742" s="17"/>
      <c r="L742" s="30">
        <f>'Customs raw'!F742</f>
        <v>0</v>
      </c>
      <c r="M742" s="33">
        <v>10</v>
      </c>
      <c r="N742" s="33">
        <v>12.5</v>
      </c>
      <c r="O742" s="33"/>
      <c r="P742" s="33"/>
      <c r="Q742" s="33">
        <v>10</v>
      </c>
      <c r="R742" s="50" t="e">
        <f>VLOOKUP(Table6[[#This Row],[HS Concatenate]],'Customs raw'!$A$11:$N$305,12,FALSE)</f>
        <v>#VALUE!</v>
      </c>
      <c r="S742" s="226">
        <f>'Customs raw'!L742</f>
        <v>0</v>
      </c>
      <c r="T742" s="214"/>
      <c r="U742" s="217">
        <f>'Customs raw'!M742</f>
        <v>0</v>
      </c>
      <c r="V742" s="214"/>
      <c r="W742" s="226" t="e">
        <f>Table6[[#This Row],[Quantity (kg)2]]/1000</f>
        <v>#VALUE!</v>
      </c>
    </row>
    <row r="743" spans="1:23" ht="14.25" x14ac:dyDescent="0.2">
      <c r="A743" s="212">
        <f>'Customs raw'!B743</f>
        <v>0</v>
      </c>
      <c r="B743" s="213">
        <f t="shared" si="13"/>
        <v>0</v>
      </c>
      <c r="C743" s="214" t="e">
        <f>VLOOKUP(B743,'HS Heading Index'!$A$7:$B$29,2,FALSE)</f>
        <v>#N/A</v>
      </c>
      <c r="D743" s="214" t="s">
        <v>241</v>
      </c>
      <c r="E743" s="212">
        <f>'Customs raw'!C743</f>
        <v>0</v>
      </c>
      <c r="F743" s="215">
        <f>'Customs raw'!E743</f>
        <v>0</v>
      </c>
      <c r="G743" s="76" t="s">
        <v>19</v>
      </c>
      <c r="H743" s="33" t="s">
        <v>190</v>
      </c>
      <c r="I743" s="76" t="e">
        <f>CONCATENATE(Table6[[#This Row],[HS6_COD]],Table6[[#This Row],[HS8]],Table6[[#This Row],[HS10]])</f>
        <v>#VALUE!</v>
      </c>
      <c r="J743" s="17" t="s">
        <v>553</v>
      </c>
      <c r="K743" s="17"/>
      <c r="L743" s="30">
        <f>'Customs raw'!F743</f>
        <v>0</v>
      </c>
      <c r="M743" s="33">
        <v>10</v>
      </c>
      <c r="N743" s="33">
        <v>12.5</v>
      </c>
      <c r="O743" s="33"/>
      <c r="P743" s="33"/>
      <c r="Q743" s="33">
        <v>10</v>
      </c>
      <c r="R743" s="50" t="e">
        <f>VLOOKUP(Table6[[#This Row],[HS Concatenate]],'Customs raw'!$A$11:$N$305,12,FALSE)</f>
        <v>#VALUE!</v>
      </c>
      <c r="S743" s="226">
        <f>'Customs raw'!L743</f>
        <v>0</v>
      </c>
      <c r="T743" s="214"/>
      <c r="U743" s="217">
        <f>'Customs raw'!M743</f>
        <v>0</v>
      </c>
      <c r="V743" s="214"/>
      <c r="W743" s="226" t="e">
        <f>Table6[[#This Row],[Quantity (kg)2]]/1000</f>
        <v>#VALUE!</v>
      </c>
    </row>
    <row r="744" spans="1:23" ht="14.25" x14ac:dyDescent="0.2">
      <c r="A744" s="212">
        <f>'Customs raw'!B744</f>
        <v>0</v>
      </c>
      <c r="B744" s="213">
        <f t="shared" si="13"/>
        <v>0</v>
      </c>
      <c r="C744" s="214" t="e">
        <f>VLOOKUP(B744,'HS Heading Index'!$A$7:$B$29,2,FALSE)</f>
        <v>#N/A</v>
      </c>
      <c r="D744" s="214" t="s">
        <v>241</v>
      </c>
      <c r="E744" s="212">
        <f>'Customs raw'!C744</f>
        <v>0</v>
      </c>
      <c r="F744" s="215">
        <f>'Customs raw'!E744</f>
        <v>0</v>
      </c>
      <c r="G744" s="76" t="s">
        <v>19</v>
      </c>
      <c r="H744" s="33" t="s">
        <v>190</v>
      </c>
      <c r="I744" s="76" t="e">
        <f>CONCATENATE(Table6[[#This Row],[HS6_COD]],Table6[[#This Row],[HS8]],Table6[[#This Row],[HS10]])</f>
        <v>#VALUE!</v>
      </c>
      <c r="J744" s="17" t="s">
        <v>553</v>
      </c>
      <c r="K744" s="17"/>
      <c r="L744" s="30">
        <f>'Customs raw'!F744</f>
        <v>0</v>
      </c>
      <c r="M744" s="33">
        <v>10</v>
      </c>
      <c r="N744" s="33">
        <v>12.5</v>
      </c>
      <c r="O744" s="33"/>
      <c r="P744" s="33"/>
      <c r="Q744" s="33">
        <v>10</v>
      </c>
      <c r="R744" s="50" t="e">
        <f>VLOOKUP(Table6[[#This Row],[HS Concatenate]],'Customs raw'!$A$11:$N$305,12,FALSE)</f>
        <v>#VALUE!</v>
      </c>
      <c r="S744" s="226">
        <f>'Customs raw'!L744</f>
        <v>0</v>
      </c>
      <c r="T744" s="214"/>
      <c r="U744" s="217">
        <f>'Customs raw'!M744</f>
        <v>0</v>
      </c>
      <c r="V744" s="214"/>
      <c r="W744" s="226" t="e">
        <f>Table6[[#This Row],[Quantity (kg)2]]/1000</f>
        <v>#VALUE!</v>
      </c>
    </row>
    <row r="745" spans="1:23" ht="14.25" x14ac:dyDescent="0.2">
      <c r="A745" s="212">
        <f>'Customs raw'!B745</f>
        <v>0</v>
      </c>
      <c r="B745" s="213">
        <f t="shared" si="13"/>
        <v>0</v>
      </c>
      <c r="C745" s="214" t="e">
        <f>VLOOKUP(B745,'HS Heading Index'!$A$7:$B$29,2,FALSE)</f>
        <v>#N/A</v>
      </c>
      <c r="D745" s="214" t="s">
        <v>241</v>
      </c>
      <c r="E745" s="212">
        <f>'Customs raw'!C745</f>
        <v>0</v>
      </c>
      <c r="F745" s="215">
        <f>'Customs raw'!E745</f>
        <v>0</v>
      </c>
      <c r="G745" s="76" t="s">
        <v>19</v>
      </c>
      <c r="H745" s="33" t="s">
        <v>190</v>
      </c>
      <c r="I745" s="76" t="e">
        <f>CONCATENATE(Table6[[#This Row],[HS6_COD]],Table6[[#This Row],[HS8]],Table6[[#This Row],[HS10]])</f>
        <v>#VALUE!</v>
      </c>
      <c r="J745" s="17" t="s">
        <v>553</v>
      </c>
      <c r="K745" s="17"/>
      <c r="L745" s="30">
        <f>'Customs raw'!F745</f>
        <v>0</v>
      </c>
      <c r="M745" s="33">
        <v>10</v>
      </c>
      <c r="N745" s="33">
        <v>12.5</v>
      </c>
      <c r="O745" s="33"/>
      <c r="P745" s="33"/>
      <c r="Q745" s="33">
        <v>10</v>
      </c>
      <c r="R745" s="50" t="e">
        <f>VLOOKUP(Table6[[#This Row],[HS Concatenate]],'Customs raw'!$A$11:$N$305,12,FALSE)</f>
        <v>#VALUE!</v>
      </c>
      <c r="S745" s="226">
        <f>'Customs raw'!L745</f>
        <v>0</v>
      </c>
      <c r="T745" s="214"/>
      <c r="U745" s="217">
        <f>'Customs raw'!M745</f>
        <v>0</v>
      </c>
      <c r="V745" s="214"/>
      <c r="W745" s="226" t="e">
        <f>Table6[[#This Row],[Quantity (kg)2]]/1000</f>
        <v>#VALUE!</v>
      </c>
    </row>
    <row r="746" spans="1:23" ht="14.25" x14ac:dyDescent="0.2">
      <c r="A746" s="212">
        <f>'Customs raw'!B746</f>
        <v>0</v>
      </c>
      <c r="B746" s="213">
        <f t="shared" si="13"/>
        <v>0</v>
      </c>
      <c r="C746" s="214" t="e">
        <f>VLOOKUP(B746,'HS Heading Index'!$A$7:$B$29,2,FALSE)</f>
        <v>#N/A</v>
      </c>
      <c r="D746" s="214" t="s">
        <v>241</v>
      </c>
      <c r="E746" s="212">
        <f>'Customs raw'!C746</f>
        <v>0</v>
      </c>
      <c r="F746" s="215">
        <f>'Customs raw'!E746</f>
        <v>0</v>
      </c>
      <c r="G746" s="76" t="s">
        <v>19</v>
      </c>
      <c r="H746" s="33" t="s">
        <v>190</v>
      </c>
      <c r="I746" s="76" t="e">
        <f>CONCATENATE(Table6[[#This Row],[HS6_COD]],Table6[[#This Row],[HS8]],Table6[[#This Row],[HS10]])</f>
        <v>#VALUE!</v>
      </c>
      <c r="J746" s="17" t="s">
        <v>553</v>
      </c>
      <c r="K746" s="17"/>
      <c r="L746" s="30">
        <f>'Customs raw'!F746</f>
        <v>0</v>
      </c>
      <c r="M746" s="33">
        <v>10</v>
      </c>
      <c r="N746" s="33">
        <v>12.5</v>
      </c>
      <c r="O746" s="33"/>
      <c r="P746" s="33"/>
      <c r="Q746" s="33">
        <v>10</v>
      </c>
      <c r="R746" s="50" t="e">
        <f>VLOOKUP(Table6[[#This Row],[HS Concatenate]],'Customs raw'!$A$11:$N$305,12,FALSE)</f>
        <v>#VALUE!</v>
      </c>
      <c r="S746" s="226">
        <f>'Customs raw'!L746</f>
        <v>0</v>
      </c>
      <c r="T746" s="214"/>
      <c r="U746" s="217">
        <f>'Customs raw'!M746</f>
        <v>0</v>
      </c>
      <c r="V746" s="214"/>
      <c r="W746" s="226" t="e">
        <f>Table6[[#This Row],[Quantity (kg)2]]/1000</f>
        <v>#VALUE!</v>
      </c>
    </row>
    <row r="747" spans="1:23" ht="14.25" x14ac:dyDescent="0.2">
      <c r="A747" s="212">
        <f>'Customs raw'!B747</f>
        <v>0</v>
      </c>
      <c r="B747" s="213">
        <f t="shared" si="13"/>
        <v>0</v>
      </c>
      <c r="C747" s="214" t="e">
        <f>VLOOKUP(B747,'HS Heading Index'!$A$7:$B$29,2,FALSE)</f>
        <v>#N/A</v>
      </c>
      <c r="D747" s="214" t="s">
        <v>241</v>
      </c>
      <c r="E747" s="212">
        <f>'Customs raw'!C747</f>
        <v>0</v>
      </c>
      <c r="F747" s="215">
        <f>'Customs raw'!E747</f>
        <v>0</v>
      </c>
      <c r="G747" s="76" t="s">
        <v>19</v>
      </c>
      <c r="H747" s="33" t="s">
        <v>190</v>
      </c>
      <c r="I747" s="76" t="e">
        <f>CONCATENATE(Table6[[#This Row],[HS6_COD]],Table6[[#This Row],[HS8]],Table6[[#This Row],[HS10]])</f>
        <v>#VALUE!</v>
      </c>
      <c r="J747" s="17" t="s">
        <v>553</v>
      </c>
      <c r="K747" s="17"/>
      <c r="L747" s="30">
        <f>'Customs raw'!F747</f>
        <v>0</v>
      </c>
      <c r="M747" s="33">
        <v>10</v>
      </c>
      <c r="N747" s="33">
        <v>12.5</v>
      </c>
      <c r="O747" s="33"/>
      <c r="P747" s="33"/>
      <c r="Q747" s="33">
        <v>10</v>
      </c>
      <c r="R747" s="50" t="e">
        <f>VLOOKUP(Table6[[#This Row],[HS Concatenate]],'Customs raw'!$A$11:$N$305,12,FALSE)</f>
        <v>#VALUE!</v>
      </c>
      <c r="S747" s="226">
        <f>'Customs raw'!L747</f>
        <v>0</v>
      </c>
      <c r="T747" s="214"/>
      <c r="U747" s="217">
        <f>'Customs raw'!M747</f>
        <v>0</v>
      </c>
      <c r="V747" s="214"/>
      <c r="W747" s="226" t="e">
        <f>Table6[[#This Row],[Quantity (kg)2]]/1000</f>
        <v>#VALUE!</v>
      </c>
    </row>
    <row r="748" spans="1:23" ht="14.25" x14ac:dyDescent="0.2">
      <c r="A748" s="212">
        <f>'Customs raw'!B748</f>
        <v>0</v>
      </c>
      <c r="B748" s="213">
        <f t="shared" si="13"/>
        <v>0</v>
      </c>
      <c r="C748" s="214" t="e">
        <f>VLOOKUP(B748,'HS Heading Index'!$A$7:$B$29,2,FALSE)</f>
        <v>#N/A</v>
      </c>
      <c r="D748" s="214" t="s">
        <v>241</v>
      </c>
      <c r="E748" s="212">
        <f>'Customs raw'!C748</f>
        <v>0</v>
      </c>
      <c r="F748" s="215">
        <f>'Customs raw'!E748</f>
        <v>0</v>
      </c>
      <c r="G748" s="76" t="s">
        <v>19</v>
      </c>
      <c r="H748" s="33" t="s">
        <v>190</v>
      </c>
      <c r="I748" s="76" t="e">
        <f>CONCATENATE(Table6[[#This Row],[HS6_COD]],Table6[[#This Row],[HS8]],Table6[[#This Row],[HS10]])</f>
        <v>#VALUE!</v>
      </c>
      <c r="J748" s="17" t="s">
        <v>553</v>
      </c>
      <c r="K748" s="17"/>
      <c r="L748" s="30">
        <f>'Customs raw'!F748</f>
        <v>0</v>
      </c>
      <c r="M748" s="33">
        <v>10</v>
      </c>
      <c r="N748" s="33">
        <v>12.5</v>
      </c>
      <c r="O748" s="33"/>
      <c r="P748" s="33"/>
      <c r="Q748" s="33">
        <v>10</v>
      </c>
      <c r="R748" s="50" t="e">
        <f>VLOOKUP(Table6[[#This Row],[HS Concatenate]],'Customs raw'!$A$11:$N$305,12,FALSE)</f>
        <v>#VALUE!</v>
      </c>
      <c r="S748" s="226">
        <f>'Customs raw'!L748</f>
        <v>0</v>
      </c>
      <c r="T748" s="214"/>
      <c r="U748" s="217">
        <f>'Customs raw'!M748</f>
        <v>0</v>
      </c>
      <c r="V748" s="214"/>
      <c r="W748" s="226" t="e">
        <f>Table6[[#This Row],[Quantity (kg)2]]/1000</f>
        <v>#VALUE!</v>
      </c>
    </row>
    <row r="749" spans="1:23" ht="14.25" x14ac:dyDescent="0.2">
      <c r="A749" s="212">
        <f>'Customs raw'!B749</f>
        <v>0</v>
      </c>
      <c r="B749" s="213">
        <f t="shared" si="13"/>
        <v>0</v>
      </c>
      <c r="C749" s="214" t="e">
        <f>VLOOKUP(B749,'HS Heading Index'!$A$7:$B$29,2,FALSE)</f>
        <v>#N/A</v>
      </c>
      <c r="D749" s="214" t="s">
        <v>241</v>
      </c>
      <c r="E749" s="212">
        <f>'Customs raw'!C749</f>
        <v>0</v>
      </c>
      <c r="F749" s="215">
        <f>'Customs raw'!E749</f>
        <v>0</v>
      </c>
      <c r="G749" s="76" t="s">
        <v>19</v>
      </c>
      <c r="H749" s="33" t="s">
        <v>190</v>
      </c>
      <c r="I749" s="76" t="e">
        <f>CONCATENATE(Table6[[#This Row],[HS6_COD]],Table6[[#This Row],[HS8]],Table6[[#This Row],[HS10]])</f>
        <v>#VALUE!</v>
      </c>
      <c r="J749" s="17" t="s">
        <v>553</v>
      </c>
      <c r="K749" s="17"/>
      <c r="L749" s="30">
        <f>'Customs raw'!F749</f>
        <v>0</v>
      </c>
      <c r="M749" s="33">
        <v>10</v>
      </c>
      <c r="N749" s="33">
        <v>12.5</v>
      </c>
      <c r="O749" s="33"/>
      <c r="P749" s="33"/>
      <c r="Q749" s="33">
        <v>10</v>
      </c>
      <c r="R749" s="50" t="e">
        <f>VLOOKUP(Table6[[#This Row],[HS Concatenate]],'Customs raw'!$A$11:$N$305,12,FALSE)</f>
        <v>#VALUE!</v>
      </c>
      <c r="S749" s="226">
        <f>'Customs raw'!L749</f>
        <v>0</v>
      </c>
      <c r="T749" s="214"/>
      <c r="U749" s="217">
        <f>'Customs raw'!M749</f>
        <v>0</v>
      </c>
      <c r="V749" s="214"/>
      <c r="W749" s="226" t="e">
        <f>Table6[[#This Row],[Quantity (kg)2]]/1000</f>
        <v>#VALUE!</v>
      </c>
    </row>
    <row r="750" spans="1:23" ht="14.25" x14ac:dyDescent="0.2">
      <c r="A750" s="212">
        <f>'Customs raw'!B750</f>
        <v>0</v>
      </c>
      <c r="B750" s="213">
        <f t="shared" si="13"/>
        <v>0</v>
      </c>
      <c r="C750" s="214" t="e">
        <f>VLOOKUP(B750,'HS Heading Index'!$A$7:$B$29,2,FALSE)</f>
        <v>#N/A</v>
      </c>
      <c r="D750" s="214" t="s">
        <v>241</v>
      </c>
      <c r="E750" s="212">
        <f>'Customs raw'!C750</f>
        <v>0</v>
      </c>
      <c r="F750" s="215">
        <f>'Customs raw'!E750</f>
        <v>0</v>
      </c>
      <c r="G750" s="76" t="s">
        <v>19</v>
      </c>
      <c r="H750" s="33" t="s">
        <v>190</v>
      </c>
      <c r="I750" s="76" t="e">
        <f>CONCATENATE(Table6[[#This Row],[HS6_COD]],Table6[[#This Row],[HS8]],Table6[[#This Row],[HS10]])</f>
        <v>#VALUE!</v>
      </c>
      <c r="J750" s="17" t="s">
        <v>553</v>
      </c>
      <c r="K750" s="17"/>
      <c r="L750" s="30">
        <f>'Customs raw'!F750</f>
        <v>0</v>
      </c>
      <c r="M750" s="33">
        <v>10</v>
      </c>
      <c r="N750" s="33">
        <v>12.5</v>
      </c>
      <c r="O750" s="33"/>
      <c r="P750" s="33"/>
      <c r="Q750" s="33">
        <v>10</v>
      </c>
      <c r="R750" s="50" t="e">
        <f>VLOOKUP(Table6[[#This Row],[HS Concatenate]],'Customs raw'!$A$11:$N$305,12,FALSE)</f>
        <v>#VALUE!</v>
      </c>
      <c r="S750" s="226">
        <f>'Customs raw'!L750</f>
        <v>0</v>
      </c>
      <c r="T750" s="214"/>
      <c r="U750" s="217">
        <f>'Customs raw'!M750</f>
        <v>0</v>
      </c>
      <c r="V750" s="214"/>
      <c r="W750" s="226" t="e">
        <f>Table6[[#This Row],[Quantity (kg)2]]/1000</f>
        <v>#VALUE!</v>
      </c>
    </row>
    <row r="751" spans="1:23" ht="14.25" x14ac:dyDescent="0.2">
      <c r="A751" s="212">
        <f>'Customs raw'!B751</f>
        <v>0</v>
      </c>
      <c r="B751" s="213">
        <f t="shared" si="13"/>
        <v>0</v>
      </c>
      <c r="C751" s="214" t="e">
        <f>VLOOKUP(B751,'HS Heading Index'!$A$7:$B$29,2,FALSE)</f>
        <v>#N/A</v>
      </c>
      <c r="D751" s="214" t="s">
        <v>241</v>
      </c>
      <c r="E751" s="212">
        <f>'Customs raw'!C751</f>
        <v>0</v>
      </c>
      <c r="F751" s="215">
        <f>'Customs raw'!E751</f>
        <v>0</v>
      </c>
      <c r="G751" s="76" t="s">
        <v>19</v>
      </c>
      <c r="H751" s="33" t="s">
        <v>190</v>
      </c>
      <c r="I751" s="76" t="e">
        <f>CONCATENATE(Table6[[#This Row],[HS6_COD]],Table6[[#This Row],[HS8]],Table6[[#This Row],[HS10]])</f>
        <v>#VALUE!</v>
      </c>
      <c r="J751" s="17" t="s">
        <v>553</v>
      </c>
      <c r="K751" s="17"/>
      <c r="L751" s="30">
        <f>'Customs raw'!F751</f>
        <v>0</v>
      </c>
      <c r="M751" s="33">
        <v>10</v>
      </c>
      <c r="N751" s="33">
        <v>12.5</v>
      </c>
      <c r="O751" s="33"/>
      <c r="P751" s="33"/>
      <c r="Q751" s="33">
        <v>10</v>
      </c>
      <c r="R751" s="50" t="e">
        <f>VLOOKUP(Table6[[#This Row],[HS Concatenate]],'Customs raw'!$A$11:$N$305,12,FALSE)</f>
        <v>#VALUE!</v>
      </c>
      <c r="S751" s="226">
        <f>'Customs raw'!L751</f>
        <v>0</v>
      </c>
      <c r="T751" s="214"/>
      <c r="U751" s="217">
        <f>'Customs raw'!M751</f>
        <v>0</v>
      </c>
      <c r="V751" s="214"/>
      <c r="W751" s="226" t="e">
        <f>Table6[[#This Row],[Quantity (kg)2]]/1000</f>
        <v>#VALUE!</v>
      </c>
    </row>
    <row r="752" spans="1:23" ht="14.25" x14ac:dyDescent="0.2">
      <c r="A752" s="212">
        <f>'Customs raw'!B752</f>
        <v>0</v>
      </c>
      <c r="B752" s="213">
        <f t="shared" si="13"/>
        <v>0</v>
      </c>
      <c r="C752" s="214" t="e">
        <f>VLOOKUP(B752,'HS Heading Index'!$A$7:$B$29,2,FALSE)</f>
        <v>#N/A</v>
      </c>
      <c r="D752" s="214" t="s">
        <v>241</v>
      </c>
      <c r="E752" s="212">
        <f>'Customs raw'!C752</f>
        <v>0</v>
      </c>
      <c r="F752" s="215">
        <f>'Customs raw'!E752</f>
        <v>0</v>
      </c>
      <c r="G752" s="76" t="s">
        <v>19</v>
      </c>
      <c r="H752" s="33" t="s">
        <v>190</v>
      </c>
      <c r="I752" s="76" t="e">
        <f>CONCATENATE(Table6[[#This Row],[HS6_COD]],Table6[[#This Row],[HS8]],Table6[[#This Row],[HS10]])</f>
        <v>#VALUE!</v>
      </c>
      <c r="J752" s="17" t="s">
        <v>553</v>
      </c>
      <c r="K752" s="17"/>
      <c r="L752" s="30">
        <f>'Customs raw'!F752</f>
        <v>0</v>
      </c>
      <c r="M752" s="33">
        <v>10</v>
      </c>
      <c r="N752" s="33">
        <v>12.5</v>
      </c>
      <c r="O752" s="33"/>
      <c r="P752" s="33"/>
      <c r="Q752" s="33">
        <v>10</v>
      </c>
      <c r="R752" s="50" t="e">
        <f>VLOOKUP(Table6[[#This Row],[HS Concatenate]],'Customs raw'!$A$11:$N$305,12,FALSE)</f>
        <v>#VALUE!</v>
      </c>
      <c r="S752" s="226">
        <f>'Customs raw'!L752</f>
        <v>0</v>
      </c>
      <c r="T752" s="214"/>
      <c r="U752" s="217">
        <f>'Customs raw'!M752</f>
        <v>0</v>
      </c>
      <c r="V752" s="214"/>
      <c r="W752" s="226" t="e">
        <f>Table6[[#This Row],[Quantity (kg)2]]/1000</f>
        <v>#VALUE!</v>
      </c>
    </row>
    <row r="753" spans="1:23" ht="14.25" x14ac:dyDescent="0.2">
      <c r="A753" s="212">
        <f>'Customs raw'!B753</f>
        <v>0</v>
      </c>
      <c r="B753" s="213">
        <f t="shared" si="13"/>
        <v>0</v>
      </c>
      <c r="C753" s="214" t="e">
        <f>VLOOKUP(B753,'HS Heading Index'!$A$7:$B$29,2,FALSE)</f>
        <v>#N/A</v>
      </c>
      <c r="D753" s="214" t="s">
        <v>241</v>
      </c>
      <c r="E753" s="212">
        <f>'Customs raw'!C753</f>
        <v>0</v>
      </c>
      <c r="F753" s="215">
        <f>'Customs raw'!E753</f>
        <v>0</v>
      </c>
      <c r="G753" s="76" t="s">
        <v>19</v>
      </c>
      <c r="H753" s="33" t="s">
        <v>190</v>
      </c>
      <c r="I753" s="76" t="e">
        <f>CONCATENATE(Table6[[#This Row],[HS6_COD]],Table6[[#This Row],[HS8]],Table6[[#This Row],[HS10]])</f>
        <v>#VALUE!</v>
      </c>
      <c r="J753" s="17" t="s">
        <v>553</v>
      </c>
      <c r="K753" s="17"/>
      <c r="L753" s="30">
        <f>'Customs raw'!F753</f>
        <v>0</v>
      </c>
      <c r="M753" s="33">
        <v>10</v>
      </c>
      <c r="N753" s="33">
        <v>12.5</v>
      </c>
      <c r="O753" s="33"/>
      <c r="P753" s="33"/>
      <c r="Q753" s="33">
        <v>10</v>
      </c>
      <c r="R753" s="50" t="e">
        <f>VLOOKUP(Table6[[#This Row],[HS Concatenate]],'Customs raw'!$A$11:$N$305,12,FALSE)</f>
        <v>#VALUE!</v>
      </c>
      <c r="S753" s="226">
        <f>'Customs raw'!L753</f>
        <v>0</v>
      </c>
      <c r="T753" s="214"/>
      <c r="U753" s="217">
        <f>'Customs raw'!M753</f>
        <v>0</v>
      </c>
      <c r="V753" s="214"/>
      <c r="W753" s="226" t="e">
        <f>Table6[[#This Row],[Quantity (kg)2]]/1000</f>
        <v>#VALUE!</v>
      </c>
    </row>
    <row r="754" spans="1:23" ht="14.25" x14ac:dyDescent="0.2">
      <c r="A754" s="212">
        <f>'Customs raw'!B754</f>
        <v>0</v>
      </c>
      <c r="B754" s="213">
        <f t="shared" si="13"/>
        <v>0</v>
      </c>
      <c r="C754" s="214" t="e">
        <f>VLOOKUP(B754,'HS Heading Index'!$A$7:$B$29,2,FALSE)</f>
        <v>#N/A</v>
      </c>
      <c r="D754" s="214" t="s">
        <v>241</v>
      </c>
      <c r="E754" s="212">
        <f>'Customs raw'!C754</f>
        <v>0</v>
      </c>
      <c r="F754" s="215">
        <f>'Customs raw'!E754</f>
        <v>0</v>
      </c>
      <c r="G754" s="76" t="s">
        <v>19</v>
      </c>
      <c r="H754" s="33" t="s">
        <v>190</v>
      </c>
      <c r="I754" s="76" t="e">
        <f>CONCATENATE(Table6[[#This Row],[HS6_COD]],Table6[[#This Row],[HS8]],Table6[[#This Row],[HS10]])</f>
        <v>#VALUE!</v>
      </c>
      <c r="J754" s="17" t="s">
        <v>553</v>
      </c>
      <c r="K754" s="17"/>
      <c r="L754" s="30">
        <f>'Customs raw'!F754</f>
        <v>0</v>
      </c>
      <c r="M754" s="33">
        <v>10</v>
      </c>
      <c r="N754" s="33">
        <v>12.5</v>
      </c>
      <c r="O754" s="33"/>
      <c r="P754" s="33"/>
      <c r="Q754" s="33">
        <v>10</v>
      </c>
      <c r="R754" s="50" t="e">
        <f>VLOOKUP(Table6[[#This Row],[HS Concatenate]],'Customs raw'!$A$11:$N$305,12,FALSE)</f>
        <v>#VALUE!</v>
      </c>
      <c r="S754" s="226">
        <f>'Customs raw'!L754</f>
        <v>0</v>
      </c>
      <c r="T754" s="214"/>
      <c r="U754" s="217">
        <f>'Customs raw'!M754</f>
        <v>0</v>
      </c>
      <c r="V754" s="214"/>
      <c r="W754" s="226" t="e">
        <f>Table6[[#This Row],[Quantity (kg)2]]/1000</f>
        <v>#VALUE!</v>
      </c>
    </row>
    <row r="755" spans="1:23" ht="14.25" x14ac:dyDescent="0.2">
      <c r="A755" s="212">
        <f>'Customs raw'!B755</f>
        <v>0</v>
      </c>
      <c r="B755" s="213">
        <f t="shared" si="13"/>
        <v>0</v>
      </c>
      <c r="C755" s="214" t="e">
        <f>VLOOKUP(B755,'HS Heading Index'!$A$7:$B$29,2,FALSE)</f>
        <v>#N/A</v>
      </c>
      <c r="D755" s="214" t="s">
        <v>241</v>
      </c>
      <c r="E755" s="212">
        <f>'Customs raw'!C755</f>
        <v>0</v>
      </c>
      <c r="F755" s="215">
        <f>'Customs raw'!E755</f>
        <v>0</v>
      </c>
      <c r="G755" s="76" t="s">
        <v>19</v>
      </c>
      <c r="H755" s="33" t="s">
        <v>190</v>
      </c>
      <c r="I755" s="76" t="e">
        <f>CONCATENATE(Table6[[#This Row],[HS6_COD]],Table6[[#This Row],[HS8]],Table6[[#This Row],[HS10]])</f>
        <v>#VALUE!</v>
      </c>
      <c r="J755" s="17" t="s">
        <v>553</v>
      </c>
      <c r="K755" s="17"/>
      <c r="L755" s="30">
        <f>'Customs raw'!F755</f>
        <v>0</v>
      </c>
      <c r="M755" s="33">
        <v>10</v>
      </c>
      <c r="N755" s="33">
        <v>12.5</v>
      </c>
      <c r="O755" s="33"/>
      <c r="P755" s="33"/>
      <c r="Q755" s="33">
        <v>10</v>
      </c>
      <c r="R755" s="50" t="e">
        <f>VLOOKUP(Table6[[#This Row],[HS Concatenate]],'Customs raw'!$A$11:$N$305,12,FALSE)</f>
        <v>#VALUE!</v>
      </c>
      <c r="S755" s="226">
        <f>'Customs raw'!L755</f>
        <v>0</v>
      </c>
      <c r="T755" s="214"/>
      <c r="U755" s="217">
        <f>'Customs raw'!M755</f>
        <v>0</v>
      </c>
      <c r="V755" s="214"/>
      <c r="W755" s="226" t="e">
        <f>Table6[[#This Row],[Quantity (kg)2]]/1000</f>
        <v>#VALUE!</v>
      </c>
    </row>
    <row r="756" spans="1:23" ht="14.25" x14ac:dyDescent="0.2">
      <c r="A756" s="212">
        <f>'Customs raw'!B756</f>
        <v>0</v>
      </c>
      <c r="B756" s="213">
        <f t="shared" si="13"/>
        <v>0</v>
      </c>
      <c r="C756" s="214" t="e">
        <f>VLOOKUP(B756,'HS Heading Index'!$A$7:$B$29,2,FALSE)</f>
        <v>#N/A</v>
      </c>
      <c r="D756" s="214" t="s">
        <v>241</v>
      </c>
      <c r="E756" s="212">
        <f>'Customs raw'!C756</f>
        <v>0</v>
      </c>
      <c r="F756" s="215">
        <f>'Customs raw'!E756</f>
        <v>0</v>
      </c>
      <c r="G756" s="76" t="s">
        <v>19</v>
      </c>
      <c r="H756" s="33" t="s">
        <v>190</v>
      </c>
      <c r="I756" s="76" t="e">
        <f>CONCATENATE(Table6[[#This Row],[HS6_COD]],Table6[[#This Row],[HS8]],Table6[[#This Row],[HS10]])</f>
        <v>#VALUE!</v>
      </c>
      <c r="J756" s="17" t="s">
        <v>553</v>
      </c>
      <c r="K756" s="17"/>
      <c r="L756" s="30">
        <f>'Customs raw'!F756</f>
        <v>0</v>
      </c>
      <c r="M756" s="33">
        <v>10</v>
      </c>
      <c r="N756" s="33">
        <v>12.5</v>
      </c>
      <c r="O756" s="33"/>
      <c r="P756" s="33"/>
      <c r="Q756" s="33">
        <v>10</v>
      </c>
      <c r="R756" s="50" t="e">
        <f>VLOOKUP(Table6[[#This Row],[HS Concatenate]],'Customs raw'!$A$11:$N$305,12,FALSE)</f>
        <v>#VALUE!</v>
      </c>
      <c r="S756" s="226">
        <f>'Customs raw'!L756</f>
        <v>0</v>
      </c>
      <c r="T756" s="214"/>
      <c r="U756" s="217">
        <f>'Customs raw'!M756</f>
        <v>0</v>
      </c>
      <c r="V756" s="214"/>
      <c r="W756" s="226" t="e">
        <f>Table6[[#This Row],[Quantity (kg)2]]/1000</f>
        <v>#VALUE!</v>
      </c>
    </row>
    <row r="757" spans="1:23" ht="14.25" x14ac:dyDescent="0.2">
      <c r="A757" s="212">
        <f>'Customs raw'!B757</f>
        <v>0</v>
      </c>
      <c r="B757" s="213">
        <f t="shared" si="13"/>
        <v>0</v>
      </c>
      <c r="C757" s="214" t="e">
        <f>VLOOKUP(B757,'HS Heading Index'!$A$7:$B$29,2,FALSE)</f>
        <v>#N/A</v>
      </c>
      <c r="D757" s="214" t="s">
        <v>241</v>
      </c>
      <c r="E757" s="212">
        <f>'Customs raw'!C757</f>
        <v>0</v>
      </c>
      <c r="F757" s="215">
        <f>'Customs raw'!E757</f>
        <v>0</v>
      </c>
      <c r="G757" s="76" t="s">
        <v>19</v>
      </c>
      <c r="H757" s="33" t="s">
        <v>190</v>
      </c>
      <c r="I757" s="76" t="e">
        <f>CONCATENATE(Table6[[#This Row],[HS6_COD]],Table6[[#This Row],[HS8]],Table6[[#This Row],[HS10]])</f>
        <v>#VALUE!</v>
      </c>
      <c r="J757" s="17" t="s">
        <v>553</v>
      </c>
      <c r="K757" s="17"/>
      <c r="L757" s="30">
        <f>'Customs raw'!F757</f>
        <v>0</v>
      </c>
      <c r="M757" s="33">
        <v>10</v>
      </c>
      <c r="N757" s="33">
        <v>12.5</v>
      </c>
      <c r="O757" s="33"/>
      <c r="P757" s="33"/>
      <c r="Q757" s="33">
        <v>10</v>
      </c>
      <c r="R757" s="50" t="e">
        <f>VLOOKUP(Table6[[#This Row],[HS Concatenate]],'Customs raw'!$A$11:$N$305,12,FALSE)</f>
        <v>#VALUE!</v>
      </c>
      <c r="S757" s="226">
        <f>'Customs raw'!L757</f>
        <v>0</v>
      </c>
      <c r="T757" s="214"/>
      <c r="U757" s="217">
        <f>'Customs raw'!M757</f>
        <v>0</v>
      </c>
      <c r="V757" s="214"/>
      <c r="W757" s="226" t="e">
        <f>Table6[[#This Row],[Quantity (kg)2]]/1000</f>
        <v>#VALUE!</v>
      </c>
    </row>
    <row r="758" spans="1:23" ht="14.25" x14ac:dyDescent="0.2">
      <c r="A758" s="212">
        <f>'Customs raw'!B758</f>
        <v>0</v>
      </c>
      <c r="B758" s="213">
        <f t="shared" si="13"/>
        <v>0</v>
      </c>
      <c r="C758" s="214" t="e">
        <f>VLOOKUP(B758,'HS Heading Index'!$A$7:$B$29,2,FALSE)</f>
        <v>#N/A</v>
      </c>
      <c r="D758" s="214" t="s">
        <v>241</v>
      </c>
      <c r="E758" s="212">
        <f>'Customs raw'!C758</f>
        <v>0</v>
      </c>
      <c r="F758" s="215">
        <f>'Customs raw'!E758</f>
        <v>0</v>
      </c>
      <c r="G758" s="76" t="s">
        <v>19</v>
      </c>
      <c r="H758" s="33" t="s">
        <v>190</v>
      </c>
      <c r="I758" s="76" t="e">
        <f>CONCATENATE(Table6[[#This Row],[HS6_COD]],Table6[[#This Row],[HS8]],Table6[[#This Row],[HS10]])</f>
        <v>#VALUE!</v>
      </c>
      <c r="J758" s="17" t="s">
        <v>553</v>
      </c>
      <c r="K758" s="17"/>
      <c r="L758" s="30">
        <f>'Customs raw'!F758</f>
        <v>0</v>
      </c>
      <c r="M758" s="33">
        <v>10</v>
      </c>
      <c r="N758" s="33">
        <v>12.5</v>
      </c>
      <c r="O758" s="33"/>
      <c r="P758" s="33"/>
      <c r="Q758" s="33">
        <v>10</v>
      </c>
      <c r="R758" s="50" t="e">
        <f>VLOOKUP(Table6[[#This Row],[HS Concatenate]],'Customs raw'!$A$11:$N$305,12,FALSE)</f>
        <v>#VALUE!</v>
      </c>
      <c r="S758" s="226">
        <f>'Customs raw'!L758</f>
        <v>0</v>
      </c>
      <c r="T758" s="214"/>
      <c r="U758" s="217">
        <f>'Customs raw'!M758</f>
        <v>0</v>
      </c>
      <c r="V758" s="214"/>
      <c r="W758" s="226" t="e">
        <f>Table6[[#This Row],[Quantity (kg)2]]/1000</f>
        <v>#VALUE!</v>
      </c>
    </row>
    <row r="759" spans="1:23" ht="14.25" x14ac:dyDescent="0.2">
      <c r="A759" s="212">
        <f>'Customs raw'!B759</f>
        <v>0</v>
      </c>
      <c r="B759" s="213">
        <f t="shared" si="13"/>
        <v>0</v>
      </c>
      <c r="C759" s="214" t="e">
        <f>VLOOKUP(B759,'HS Heading Index'!$A$7:$B$29,2,FALSE)</f>
        <v>#N/A</v>
      </c>
      <c r="D759" s="214" t="s">
        <v>241</v>
      </c>
      <c r="E759" s="212">
        <f>'Customs raw'!C759</f>
        <v>0</v>
      </c>
      <c r="F759" s="215">
        <f>'Customs raw'!E759</f>
        <v>0</v>
      </c>
      <c r="G759" s="76" t="s">
        <v>19</v>
      </c>
      <c r="H759" s="33" t="s">
        <v>190</v>
      </c>
      <c r="I759" s="76" t="e">
        <f>CONCATENATE(Table6[[#This Row],[HS6_COD]],Table6[[#This Row],[HS8]],Table6[[#This Row],[HS10]])</f>
        <v>#VALUE!</v>
      </c>
      <c r="J759" s="17" t="s">
        <v>553</v>
      </c>
      <c r="K759" s="17"/>
      <c r="L759" s="30">
        <f>'Customs raw'!F759</f>
        <v>0</v>
      </c>
      <c r="M759" s="33">
        <v>10</v>
      </c>
      <c r="N759" s="33">
        <v>12.5</v>
      </c>
      <c r="O759" s="33"/>
      <c r="P759" s="33"/>
      <c r="Q759" s="33">
        <v>10</v>
      </c>
      <c r="R759" s="50" t="e">
        <f>VLOOKUP(Table6[[#This Row],[HS Concatenate]],'Customs raw'!$A$11:$N$305,12,FALSE)</f>
        <v>#VALUE!</v>
      </c>
      <c r="S759" s="226">
        <f>'Customs raw'!L759</f>
        <v>0</v>
      </c>
      <c r="T759" s="214"/>
      <c r="U759" s="217">
        <f>'Customs raw'!M759</f>
        <v>0</v>
      </c>
      <c r="V759" s="214"/>
      <c r="W759" s="226" t="e">
        <f>Table6[[#This Row],[Quantity (kg)2]]/1000</f>
        <v>#VALUE!</v>
      </c>
    </row>
    <row r="760" spans="1:23" ht="14.25" x14ac:dyDescent="0.2">
      <c r="A760" s="212">
        <f>'Customs raw'!B760</f>
        <v>0</v>
      </c>
      <c r="B760" s="213">
        <f t="shared" si="13"/>
        <v>0</v>
      </c>
      <c r="C760" s="214" t="e">
        <f>VLOOKUP(B760,'HS Heading Index'!$A$7:$B$29,2,FALSE)</f>
        <v>#N/A</v>
      </c>
      <c r="D760" s="214" t="s">
        <v>241</v>
      </c>
      <c r="E760" s="212">
        <f>'Customs raw'!C760</f>
        <v>0</v>
      </c>
      <c r="F760" s="215">
        <f>'Customs raw'!E760</f>
        <v>0</v>
      </c>
      <c r="G760" s="76" t="s">
        <v>19</v>
      </c>
      <c r="H760" s="33" t="s">
        <v>190</v>
      </c>
      <c r="I760" s="76" t="e">
        <f>CONCATENATE(Table6[[#This Row],[HS6_COD]],Table6[[#This Row],[HS8]],Table6[[#This Row],[HS10]])</f>
        <v>#VALUE!</v>
      </c>
      <c r="J760" s="17" t="s">
        <v>553</v>
      </c>
      <c r="K760" s="17"/>
      <c r="L760" s="30">
        <f>'Customs raw'!F760</f>
        <v>0</v>
      </c>
      <c r="M760" s="33">
        <v>10</v>
      </c>
      <c r="N760" s="33">
        <v>12.5</v>
      </c>
      <c r="O760" s="33"/>
      <c r="P760" s="33"/>
      <c r="Q760" s="33">
        <v>10</v>
      </c>
      <c r="R760" s="50" t="e">
        <f>VLOOKUP(Table6[[#This Row],[HS Concatenate]],'Customs raw'!$A$11:$N$305,12,FALSE)</f>
        <v>#VALUE!</v>
      </c>
      <c r="S760" s="226">
        <f>'Customs raw'!L760</f>
        <v>0</v>
      </c>
      <c r="T760" s="214"/>
      <c r="U760" s="217">
        <f>'Customs raw'!M760</f>
        <v>0</v>
      </c>
      <c r="V760" s="214"/>
      <c r="W760" s="226" t="e">
        <f>Table6[[#This Row],[Quantity (kg)2]]/1000</f>
        <v>#VALUE!</v>
      </c>
    </row>
    <row r="761" spans="1:23" ht="14.25" x14ac:dyDescent="0.2">
      <c r="A761" s="212">
        <f>'Customs raw'!B761</f>
        <v>0</v>
      </c>
      <c r="B761" s="213">
        <f t="shared" si="13"/>
        <v>0</v>
      </c>
      <c r="C761" s="214" t="e">
        <f>VLOOKUP(B761,'HS Heading Index'!$A$7:$B$29,2,FALSE)</f>
        <v>#N/A</v>
      </c>
      <c r="D761" s="214" t="s">
        <v>241</v>
      </c>
      <c r="E761" s="212">
        <f>'Customs raw'!C761</f>
        <v>0</v>
      </c>
      <c r="F761" s="215">
        <f>'Customs raw'!E761</f>
        <v>0</v>
      </c>
      <c r="G761" s="76" t="s">
        <v>19</v>
      </c>
      <c r="H761" s="33" t="s">
        <v>190</v>
      </c>
      <c r="I761" s="76" t="e">
        <f>CONCATENATE(Table6[[#This Row],[HS6_COD]],Table6[[#This Row],[HS8]],Table6[[#This Row],[HS10]])</f>
        <v>#VALUE!</v>
      </c>
      <c r="J761" s="17" t="s">
        <v>553</v>
      </c>
      <c r="K761" s="17"/>
      <c r="L761" s="30">
        <f>'Customs raw'!F761</f>
        <v>0</v>
      </c>
      <c r="M761" s="33">
        <v>10</v>
      </c>
      <c r="N761" s="33">
        <v>12.5</v>
      </c>
      <c r="O761" s="33"/>
      <c r="P761" s="33"/>
      <c r="Q761" s="33">
        <v>10</v>
      </c>
      <c r="R761" s="50" t="e">
        <f>VLOOKUP(Table6[[#This Row],[HS Concatenate]],'Customs raw'!$A$11:$N$305,12,FALSE)</f>
        <v>#VALUE!</v>
      </c>
      <c r="S761" s="226">
        <f>'Customs raw'!L761</f>
        <v>0</v>
      </c>
      <c r="T761" s="214"/>
      <c r="U761" s="217">
        <f>'Customs raw'!M761</f>
        <v>0</v>
      </c>
      <c r="V761" s="214"/>
      <c r="W761" s="226" t="e">
        <f>Table6[[#This Row],[Quantity (kg)2]]/1000</f>
        <v>#VALUE!</v>
      </c>
    </row>
    <row r="762" spans="1:23" ht="14.25" x14ac:dyDescent="0.2">
      <c r="A762" s="212">
        <f>'Customs raw'!B762</f>
        <v>0</v>
      </c>
      <c r="B762" s="213">
        <f t="shared" si="13"/>
        <v>0</v>
      </c>
      <c r="C762" s="214" t="e">
        <f>VLOOKUP(B762,'HS Heading Index'!$A$7:$B$29,2,FALSE)</f>
        <v>#N/A</v>
      </c>
      <c r="D762" s="214" t="s">
        <v>241</v>
      </c>
      <c r="E762" s="212">
        <f>'Customs raw'!C762</f>
        <v>0</v>
      </c>
      <c r="F762" s="215">
        <f>'Customs raw'!E762</f>
        <v>0</v>
      </c>
      <c r="G762" s="76" t="s">
        <v>19</v>
      </c>
      <c r="H762" s="33" t="s">
        <v>190</v>
      </c>
      <c r="I762" s="76" t="e">
        <f>CONCATENATE(Table6[[#This Row],[HS6_COD]],Table6[[#This Row],[HS8]],Table6[[#This Row],[HS10]])</f>
        <v>#VALUE!</v>
      </c>
      <c r="J762" s="17" t="s">
        <v>553</v>
      </c>
      <c r="K762" s="17"/>
      <c r="L762" s="30">
        <f>'Customs raw'!F762</f>
        <v>0</v>
      </c>
      <c r="M762" s="33">
        <v>10</v>
      </c>
      <c r="N762" s="33">
        <v>12.5</v>
      </c>
      <c r="O762" s="33"/>
      <c r="P762" s="33"/>
      <c r="Q762" s="33">
        <v>10</v>
      </c>
      <c r="R762" s="50" t="e">
        <f>VLOOKUP(Table6[[#This Row],[HS Concatenate]],'Customs raw'!$A$11:$N$305,12,FALSE)</f>
        <v>#VALUE!</v>
      </c>
      <c r="S762" s="226">
        <f>'Customs raw'!L762</f>
        <v>0</v>
      </c>
      <c r="T762" s="214"/>
      <c r="U762" s="217">
        <f>'Customs raw'!M762</f>
        <v>0</v>
      </c>
      <c r="V762" s="214"/>
      <c r="W762" s="226" t="e">
        <f>Table6[[#This Row],[Quantity (kg)2]]/1000</f>
        <v>#VALUE!</v>
      </c>
    </row>
    <row r="763" spans="1:23" ht="14.25" x14ac:dyDescent="0.2">
      <c r="A763" s="212">
        <f>'Customs raw'!B763</f>
        <v>0</v>
      </c>
      <c r="B763" s="213">
        <f t="shared" si="13"/>
        <v>0</v>
      </c>
      <c r="C763" s="214" t="e">
        <f>VLOOKUP(B763,'HS Heading Index'!$A$7:$B$29,2,FALSE)</f>
        <v>#N/A</v>
      </c>
      <c r="D763" s="214" t="s">
        <v>241</v>
      </c>
      <c r="E763" s="212">
        <f>'Customs raw'!C763</f>
        <v>0</v>
      </c>
      <c r="F763" s="215">
        <f>'Customs raw'!E763</f>
        <v>0</v>
      </c>
      <c r="G763" s="76" t="s">
        <v>19</v>
      </c>
      <c r="H763" s="33" t="s">
        <v>190</v>
      </c>
      <c r="I763" s="76" t="e">
        <f>CONCATENATE(Table6[[#This Row],[HS6_COD]],Table6[[#This Row],[HS8]],Table6[[#This Row],[HS10]])</f>
        <v>#VALUE!</v>
      </c>
      <c r="J763" s="17" t="s">
        <v>553</v>
      </c>
      <c r="K763" s="17"/>
      <c r="L763" s="30">
        <f>'Customs raw'!F763</f>
        <v>0</v>
      </c>
      <c r="M763" s="33">
        <v>10</v>
      </c>
      <c r="N763" s="33">
        <v>12.5</v>
      </c>
      <c r="O763" s="33"/>
      <c r="P763" s="33"/>
      <c r="Q763" s="33">
        <v>10</v>
      </c>
      <c r="R763" s="50" t="e">
        <f>VLOOKUP(Table6[[#This Row],[HS Concatenate]],'Customs raw'!$A$11:$N$305,12,FALSE)</f>
        <v>#VALUE!</v>
      </c>
      <c r="S763" s="226">
        <f>'Customs raw'!L763</f>
        <v>0</v>
      </c>
      <c r="T763" s="214"/>
      <c r="U763" s="217">
        <f>'Customs raw'!M763</f>
        <v>0</v>
      </c>
      <c r="V763" s="214"/>
      <c r="W763" s="226" t="e">
        <f>Table6[[#This Row],[Quantity (kg)2]]/1000</f>
        <v>#VALUE!</v>
      </c>
    </row>
    <row r="764" spans="1:23" ht="14.25" x14ac:dyDescent="0.2">
      <c r="A764" s="212">
        <f>'Customs raw'!B764</f>
        <v>0</v>
      </c>
      <c r="B764" s="213">
        <f t="shared" si="13"/>
        <v>0</v>
      </c>
      <c r="C764" s="214" t="e">
        <f>VLOOKUP(B764,'HS Heading Index'!$A$7:$B$29,2,FALSE)</f>
        <v>#N/A</v>
      </c>
      <c r="D764" s="214" t="s">
        <v>241</v>
      </c>
      <c r="E764" s="212">
        <f>'Customs raw'!C764</f>
        <v>0</v>
      </c>
      <c r="F764" s="215">
        <f>'Customs raw'!E764</f>
        <v>0</v>
      </c>
      <c r="G764" s="76" t="s">
        <v>19</v>
      </c>
      <c r="H764" s="33" t="s">
        <v>190</v>
      </c>
      <c r="I764" s="76" t="e">
        <f>CONCATENATE(Table6[[#This Row],[HS6_COD]],Table6[[#This Row],[HS8]],Table6[[#This Row],[HS10]])</f>
        <v>#VALUE!</v>
      </c>
      <c r="J764" s="17" t="s">
        <v>553</v>
      </c>
      <c r="K764" s="17"/>
      <c r="L764" s="30">
        <f>'Customs raw'!F764</f>
        <v>0</v>
      </c>
      <c r="M764" s="33">
        <v>10</v>
      </c>
      <c r="N764" s="33">
        <v>12.5</v>
      </c>
      <c r="O764" s="33"/>
      <c r="P764" s="33"/>
      <c r="Q764" s="33">
        <v>10</v>
      </c>
      <c r="R764" s="50" t="e">
        <f>VLOOKUP(Table6[[#This Row],[HS Concatenate]],'Customs raw'!$A$11:$N$305,12,FALSE)</f>
        <v>#VALUE!</v>
      </c>
      <c r="S764" s="226">
        <f>'Customs raw'!L764</f>
        <v>0</v>
      </c>
      <c r="T764" s="214"/>
      <c r="U764" s="217">
        <f>'Customs raw'!M764</f>
        <v>0</v>
      </c>
      <c r="V764" s="214"/>
      <c r="W764" s="226" t="e">
        <f>Table6[[#This Row],[Quantity (kg)2]]/1000</f>
        <v>#VALUE!</v>
      </c>
    </row>
    <row r="765" spans="1:23" ht="14.25" x14ac:dyDescent="0.2">
      <c r="A765" s="212">
        <f>'Customs raw'!B765</f>
        <v>0</v>
      </c>
      <c r="B765" s="213">
        <f t="shared" si="13"/>
        <v>0</v>
      </c>
      <c r="C765" s="214" t="e">
        <f>VLOOKUP(B765,'HS Heading Index'!$A$7:$B$29,2,FALSE)</f>
        <v>#N/A</v>
      </c>
      <c r="D765" s="214" t="s">
        <v>241</v>
      </c>
      <c r="E765" s="212">
        <f>'Customs raw'!C765</f>
        <v>0</v>
      </c>
      <c r="F765" s="215">
        <f>'Customs raw'!E765</f>
        <v>0</v>
      </c>
      <c r="G765" s="76" t="s">
        <v>19</v>
      </c>
      <c r="H765" s="33" t="s">
        <v>190</v>
      </c>
      <c r="I765" s="76" t="e">
        <f>CONCATENATE(Table6[[#This Row],[HS6_COD]],Table6[[#This Row],[HS8]],Table6[[#This Row],[HS10]])</f>
        <v>#VALUE!</v>
      </c>
      <c r="J765" s="17" t="s">
        <v>553</v>
      </c>
      <c r="K765" s="17"/>
      <c r="L765" s="30">
        <f>'Customs raw'!F765</f>
        <v>0</v>
      </c>
      <c r="M765" s="33">
        <v>10</v>
      </c>
      <c r="N765" s="33">
        <v>12.5</v>
      </c>
      <c r="O765" s="33"/>
      <c r="P765" s="33"/>
      <c r="Q765" s="33">
        <v>10</v>
      </c>
      <c r="R765" s="50" t="e">
        <f>VLOOKUP(Table6[[#This Row],[HS Concatenate]],'Customs raw'!$A$11:$N$305,12,FALSE)</f>
        <v>#VALUE!</v>
      </c>
      <c r="S765" s="226">
        <f>'Customs raw'!L765</f>
        <v>0</v>
      </c>
      <c r="T765" s="214"/>
      <c r="U765" s="217">
        <f>'Customs raw'!M765</f>
        <v>0</v>
      </c>
      <c r="V765" s="214"/>
      <c r="W765" s="226" t="e">
        <f>Table6[[#This Row],[Quantity (kg)2]]/1000</f>
        <v>#VALUE!</v>
      </c>
    </row>
    <row r="766" spans="1:23" ht="14.25" x14ac:dyDescent="0.2">
      <c r="A766" s="212">
        <f>'Customs raw'!B766</f>
        <v>0</v>
      </c>
      <c r="B766" s="213">
        <f t="shared" si="13"/>
        <v>0</v>
      </c>
      <c r="C766" s="214" t="e">
        <f>VLOOKUP(B766,'HS Heading Index'!$A$7:$B$29,2,FALSE)</f>
        <v>#N/A</v>
      </c>
      <c r="D766" s="214" t="s">
        <v>241</v>
      </c>
      <c r="E766" s="212">
        <f>'Customs raw'!C766</f>
        <v>0</v>
      </c>
      <c r="F766" s="215">
        <f>'Customs raw'!E766</f>
        <v>0</v>
      </c>
      <c r="G766" s="76" t="s">
        <v>19</v>
      </c>
      <c r="H766" s="33" t="s">
        <v>190</v>
      </c>
      <c r="I766" s="76" t="e">
        <f>CONCATENATE(Table6[[#This Row],[HS6_COD]],Table6[[#This Row],[HS8]],Table6[[#This Row],[HS10]])</f>
        <v>#VALUE!</v>
      </c>
      <c r="J766" s="17" t="s">
        <v>553</v>
      </c>
      <c r="K766" s="17"/>
      <c r="L766" s="30">
        <f>'Customs raw'!F766</f>
        <v>0</v>
      </c>
      <c r="M766" s="33">
        <v>10</v>
      </c>
      <c r="N766" s="33">
        <v>12.5</v>
      </c>
      <c r="O766" s="33"/>
      <c r="P766" s="33"/>
      <c r="Q766" s="33">
        <v>10</v>
      </c>
      <c r="R766" s="50" t="e">
        <f>VLOOKUP(Table6[[#This Row],[HS Concatenate]],'Customs raw'!$A$11:$N$305,12,FALSE)</f>
        <v>#VALUE!</v>
      </c>
      <c r="S766" s="226">
        <f>'Customs raw'!L766</f>
        <v>0</v>
      </c>
      <c r="T766" s="214"/>
      <c r="U766" s="217">
        <f>'Customs raw'!M766</f>
        <v>0</v>
      </c>
      <c r="V766" s="214"/>
      <c r="W766" s="226" t="e">
        <f>Table6[[#This Row],[Quantity (kg)2]]/1000</f>
        <v>#VALUE!</v>
      </c>
    </row>
    <row r="767" spans="1:23" ht="14.25" x14ac:dyDescent="0.2">
      <c r="A767" s="212">
        <f>'Customs raw'!B767</f>
        <v>0</v>
      </c>
      <c r="B767" s="213">
        <f t="shared" si="13"/>
        <v>0</v>
      </c>
      <c r="C767" s="214" t="e">
        <f>VLOOKUP(B767,'HS Heading Index'!$A$7:$B$29,2,FALSE)</f>
        <v>#N/A</v>
      </c>
      <c r="D767" s="214" t="s">
        <v>241</v>
      </c>
      <c r="E767" s="212">
        <f>'Customs raw'!C767</f>
        <v>0</v>
      </c>
      <c r="F767" s="215">
        <f>'Customs raw'!E767</f>
        <v>0</v>
      </c>
      <c r="G767" s="76" t="s">
        <v>19</v>
      </c>
      <c r="H767" s="33" t="s">
        <v>190</v>
      </c>
      <c r="I767" s="76" t="e">
        <f>CONCATENATE(Table6[[#This Row],[HS6_COD]],Table6[[#This Row],[HS8]],Table6[[#This Row],[HS10]])</f>
        <v>#VALUE!</v>
      </c>
      <c r="J767" s="17" t="s">
        <v>553</v>
      </c>
      <c r="K767" s="17"/>
      <c r="L767" s="30">
        <f>'Customs raw'!F767</f>
        <v>0</v>
      </c>
      <c r="M767" s="33">
        <v>10</v>
      </c>
      <c r="N767" s="33">
        <v>12.5</v>
      </c>
      <c r="O767" s="33"/>
      <c r="P767" s="33"/>
      <c r="Q767" s="33">
        <v>10</v>
      </c>
      <c r="R767" s="50" t="e">
        <f>VLOOKUP(Table6[[#This Row],[HS Concatenate]],'Customs raw'!$A$11:$N$305,12,FALSE)</f>
        <v>#VALUE!</v>
      </c>
      <c r="S767" s="226">
        <f>'Customs raw'!L767</f>
        <v>0</v>
      </c>
      <c r="T767" s="214"/>
      <c r="U767" s="217">
        <f>'Customs raw'!M767</f>
        <v>0</v>
      </c>
      <c r="V767" s="214"/>
      <c r="W767" s="226" t="e">
        <f>Table6[[#This Row],[Quantity (kg)2]]/1000</f>
        <v>#VALUE!</v>
      </c>
    </row>
    <row r="768" spans="1:23" ht="14.25" x14ac:dyDescent="0.2">
      <c r="A768" s="212">
        <f>'Customs raw'!B768</f>
        <v>0</v>
      </c>
      <c r="B768" s="213">
        <f t="shared" si="13"/>
        <v>0</v>
      </c>
      <c r="C768" s="214" t="e">
        <f>VLOOKUP(B768,'HS Heading Index'!$A$7:$B$29,2,FALSE)</f>
        <v>#N/A</v>
      </c>
      <c r="D768" s="214" t="s">
        <v>241</v>
      </c>
      <c r="E768" s="212">
        <f>'Customs raw'!C768</f>
        <v>0</v>
      </c>
      <c r="F768" s="215">
        <f>'Customs raw'!E768</f>
        <v>0</v>
      </c>
      <c r="G768" s="76" t="s">
        <v>19</v>
      </c>
      <c r="H768" s="33" t="s">
        <v>190</v>
      </c>
      <c r="I768" s="76" t="e">
        <f>CONCATENATE(Table6[[#This Row],[HS6_COD]],Table6[[#This Row],[HS8]],Table6[[#This Row],[HS10]])</f>
        <v>#VALUE!</v>
      </c>
      <c r="J768" s="17" t="s">
        <v>553</v>
      </c>
      <c r="K768" s="17"/>
      <c r="L768" s="30">
        <f>'Customs raw'!F768</f>
        <v>0</v>
      </c>
      <c r="M768" s="33">
        <v>10</v>
      </c>
      <c r="N768" s="33">
        <v>12.5</v>
      </c>
      <c r="O768" s="33"/>
      <c r="P768" s="33"/>
      <c r="Q768" s="33">
        <v>10</v>
      </c>
      <c r="R768" s="50" t="e">
        <f>VLOOKUP(Table6[[#This Row],[HS Concatenate]],'Customs raw'!$A$11:$N$305,12,FALSE)</f>
        <v>#VALUE!</v>
      </c>
      <c r="S768" s="226">
        <f>'Customs raw'!L768</f>
        <v>0</v>
      </c>
      <c r="T768" s="214"/>
      <c r="U768" s="217">
        <f>'Customs raw'!M768</f>
        <v>0</v>
      </c>
      <c r="V768" s="214"/>
      <c r="W768" s="226" t="e">
        <f>Table6[[#This Row],[Quantity (kg)2]]/1000</f>
        <v>#VALUE!</v>
      </c>
    </row>
    <row r="769" spans="1:23" ht="14.25" x14ac:dyDescent="0.2">
      <c r="A769" s="212">
        <f>'Customs raw'!B769</f>
        <v>0</v>
      </c>
      <c r="B769" s="213">
        <f t="shared" si="13"/>
        <v>0</v>
      </c>
      <c r="C769" s="214" t="e">
        <f>VLOOKUP(B769,'HS Heading Index'!$A$7:$B$29,2,FALSE)</f>
        <v>#N/A</v>
      </c>
      <c r="D769" s="214" t="s">
        <v>241</v>
      </c>
      <c r="E769" s="212">
        <f>'Customs raw'!C769</f>
        <v>0</v>
      </c>
      <c r="F769" s="215">
        <f>'Customs raw'!E769</f>
        <v>0</v>
      </c>
      <c r="G769" s="76" t="s">
        <v>19</v>
      </c>
      <c r="H769" s="33" t="s">
        <v>190</v>
      </c>
      <c r="I769" s="76" t="e">
        <f>CONCATENATE(Table6[[#This Row],[HS6_COD]],Table6[[#This Row],[HS8]],Table6[[#This Row],[HS10]])</f>
        <v>#VALUE!</v>
      </c>
      <c r="J769" s="17" t="s">
        <v>553</v>
      </c>
      <c r="K769" s="17"/>
      <c r="L769" s="30">
        <f>'Customs raw'!F769</f>
        <v>0</v>
      </c>
      <c r="M769" s="33">
        <v>10</v>
      </c>
      <c r="N769" s="33">
        <v>12.5</v>
      </c>
      <c r="O769" s="33"/>
      <c r="P769" s="33"/>
      <c r="Q769" s="33">
        <v>10</v>
      </c>
      <c r="R769" s="50" t="e">
        <f>VLOOKUP(Table6[[#This Row],[HS Concatenate]],'Customs raw'!$A$11:$N$305,12,FALSE)</f>
        <v>#VALUE!</v>
      </c>
      <c r="S769" s="226">
        <f>'Customs raw'!L769</f>
        <v>0</v>
      </c>
      <c r="T769" s="214"/>
      <c r="U769" s="217">
        <f>'Customs raw'!M769</f>
        <v>0</v>
      </c>
      <c r="V769" s="214"/>
      <c r="W769" s="226" t="e">
        <f>Table6[[#This Row],[Quantity (kg)2]]/1000</f>
        <v>#VALUE!</v>
      </c>
    </row>
    <row r="770" spans="1:23" ht="14.25" x14ac:dyDescent="0.2">
      <c r="A770" s="212">
        <f>'Customs raw'!B770</f>
        <v>0</v>
      </c>
      <c r="B770" s="213">
        <f t="shared" si="13"/>
        <v>0</v>
      </c>
      <c r="C770" s="214" t="e">
        <f>VLOOKUP(B770,'HS Heading Index'!$A$7:$B$29,2,FALSE)</f>
        <v>#N/A</v>
      </c>
      <c r="D770" s="214" t="s">
        <v>241</v>
      </c>
      <c r="E770" s="212">
        <f>'Customs raw'!C770</f>
        <v>0</v>
      </c>
      <c r="F770" s="215">
        <f>'Customs raw'!E770</f>
        <v>0</v>
      </c>
      <c r="G770" s="76" t="s">
        <v>19</v>
      </c>
      <c r="H770" s="33" t="s">
        <v>190</v>
      </c>
      <c r="I770" s="76" t="e">
        <f>CONCATENATE(Table6[[#This Row],[HS6_COD]],Table6[[#This Row],[HS8]],Table6[[#This Row],[HS10]])</f>
        <v>#VALUE!</v>
      </c>
      <c r="J770" s="17" t="s">
        <v>553</v>
      </c>
      <c r="K770" s="17"/>
      <c r="L770" s="30">
        <f>'Customs raw'!F770</f>
        <v>0</v>
      </c>
      <c r="M770" s="33">
        <v>10</v>
      </c>
      <c r="N770" s="33">
        <v>12.5</v>
      </c>
      <c r="O770" s="33"/>
      <c r="P770" s="33"/>
      <c r="Q770" s="33">
        <v>10</v>
      </c>
      <c r="R770" s="50" t="e">
        <f>VLOOKUP(Table6[[#This Row],[HS Concatenate]],'Customs raw'!$A$11:$N$305,12,FALSE)</f>
        <v>#VALUE!</v>
      </c>
      <c r="S770" s="226">
        <f>'Customs raw'!L770</f>
        <v>0</v>
      </c>
      <c r="T770" s="214"/>
      <c r="U770" s="217">
        <f>'Customs raw'!M770</f>
        <v>0</v>
      </c>
      <c r="V770" s="214"/>
      <c r="W770" s="226" t="e">
        <f>Table6[[#This Row],[Quantity (kg)2]]/1000</f>
        <v>#VALUE!</v>
      </c>
    </row>
    <row r="771" spans="1:23" ht="14.25" x14ac:dyDescent="0.2">
      <c r="A771" s="212">
        <f>'Customs raw'!B771</f>
        <v>0</v>
      </c>
      <c r="B771" s="213">
        <f t="shared" si="13"/>
        <v>0</v>
      </c>
      <c r="C771" s="214" t="e">
        <f>VLOOKUP(B771,'HS Heading Index'!$A$7:$B$29,2,FALSE)</f>
        <v>#N/A</v>
      </c>
      <c r="D771" s="214" t="s">
        <v>241</v>
      </c>
      <c r="E771" s="212">
        <f>'Customs raw'!C771</f>
        <v>0</v>
      </c>
      <c r="F771" s="215">
        <f>'Customs raw'!E771</f>
        <v>0</v>
      </c>
      <c r="G771" s="76" t="s">
        <v>19</v>
      </c>
      <c r="H771" s="33" t="s">
        <v>190</v>
      </c>
      <c r="I771" s="76" t="e">
        <f>CONCATENATE(Table6[[#This Row],[HS6_COD]],Table6[[#This Row],[HS8]],Table6[[#This Row],[HS10]])</f>
        <v>#VALUE!</v>
      </c>
      <c r="J771" s="17" t="s">
        <v>553</v>
      </c>
      <c r="K771" s="17"/>
      <c r="L771" s="30">
        <f>'Customs raw'!F771</f>
        <v>0</v>
      </c>
      <c r="M771" s="33">
        <v>10</v>
      </c>
      <c r="N771" s="33">
        <v>12.5</v>
      </c>
      <c r="O771" s="33"/>
      <c r="P771" s="33"/>
      <c r="Q771" s="33">
        <v>10</v>
      </c>
      <c r="R771" s="50" t="e">
        <f>VLOOKUP(Table6[[#This Row],[HS Concatenate]],'Customs raw'!$A$11:$N$305,12,FALSE)</f>
        <v>#VALUE!</v>
      </c>
      <c r="S771" s="226">
        <f>'Customs raw'!L771</f>
        <v>0</v>
      </c>
      <c r="T771" s="214"/>
      <c r="U771" s="217">
        <f>'Customs raw'!M771</f>
        <v>0</v>
      </c>
      <c r="V771" s="214"/>
      <c r="W771" s="226" t="e">
        <f>Table6[[#This Row],[Quantity (kg)2]]/1000</f>
        <v>#VALUE!</v>
      </c>
    </row>
    <row r="772" spans="1:23" ht="14.25" x14ac:dyDescent="0.2">
      <c r="A772" s="212">
        <f>'Customs raw'!B772</f>
        <v>0</v>
      </c>
      <c r="B772" s="213">
        <f t="shared" ref="B772:B835" si="14">ROUNDDOWN(A772/10000,2)</f>
        <v>0</v>
      </c>
      <c r="C772" s="214" t="e">
        <f>VLOOKUP(B772,'HS Heading Index'!$A$7:$B$29,2,FALSE)</f>
        <v>#N/A</v>
      </c>
      <c r="D772" s="214" t="s">
        <v>241</v>
      </c>
      <c r="E772" s="212">
        <f>'Customs raw'!C772</f>
        <v>0</v>
      </c>
      <c r="F772" s="215">
        <f>'Customs raw'!E772</f>
        <v>0</v>
      </c>
      <c r="G772" s="76" t="s">
        <v>19</v>
      </c>
      <c r="H772" s="33" t="s">
        <v>190</v>
      </c>
      <c r="I772" s="76" t="e">
        <f>CONCATENATE(Table6[[#This Row],[HS6_COD]],Table6[[#This Row],[HS8]],Table6[[#This Row],[HS10]])</f>
        <v>#VALUE!</v>
      </c>
      <c r="J772" s="17" t="s">
        <v>553</v>
      </c>
      <c r="K772" s="17"/>
      <c r="L772" s="30">
        <f>'Customs raw'!F772</f>
        <v>0</v>
      </c>
      <c r="M772" s="33">
        <v>10</v>
      </c>
      <c r="N772" s="33">
        <v>12.5</v>
      </c>
      <c r="O772" s="33"/>
      <c r="P772" s="33"/>
      <c r="Q772" s="33">
        <v>10</v>
      </c>
      <c r="R772" s="50" t="e">
        <f>VLOOKUP(Table6[[#This Row],[HS Concatenate]],'Customs raw'!$A$11:$N$305,12,FALSE)</f>
        <v>#VALUE!</v>
      </c>
      <c r="S772" s="226">
        <f>'Customs raw'!L772</f>
        <v>0</v>
      </c>
      <c r="T772" s="214"/>
      <c r="U772" s="217">
        <f>'Customs raw'!M772</f>
        <v>0</v>
      </c>
      <c r="V772" s="214"/>
      <c r="W772" s="226" t="e">
        <f>Table6[[#This Row],[Quantity (kg)2]]/1000</f>
        <v>#VALUE!</v>
      </c>
    </row>
    <row r="773" spans="1:23" ht="14.25" x14ac:dyDescent="0.2">
      <c r="A773" s="212">
        <f>'Customs raw'!B773</f>
        <v>0</v>
      </c>
      <c r="B773" s="213">
        <f t="shared" si="14"/>
        <v>0</v>
      </c>
      <c r="C773" s="214" t="e">
        <f>VLOOKUP(B773,'HS Heading Index'!$A$7:$B$29,2,FALSE)</f>
        <v>#N/A</v>
      </c>
      <c r="D773" s="214" t="s">
        <v>241</v>
      </c>
      <c r="E773" s="212">
        <f>'Customs raw'!C773</f>
        <v>0</v>
      </c>
      <c r="F773" s="215">
        <f>'Customs raw'!E773</f>
        <v>0</v>
      </c>
      <c r="G773" s="76" t="s">
        <v>19</v>
      </c>
      <c r="H773" s="33" t="s">
        <v>190</v>
      </c>
      <c r="I773" s="76" t="e">
        <f>CONCATENATE(Table6[[#This Row],[HS6_COD]],Table6[[#This Row],[HS8]],Table6[[#This Row],[HS10]])</f>
        <v>#VALUE!</v>
      </c>
      <c r="J773" s="17" t="s">
        <v>553</v>
      </c>
      <c r="K773" s="17"/>
      <c r="L773" s="30">
        <f>'Customs raw'!F773</f>
        <v>0</v>
      </c>
      <c r="M773" s="33">
        <v>10</v>
      </c>
      <c r="N773" s="33">
        <v>12.5</v>
      </c>
      <c r="O773" s="33"/>
      <c r="P773" s="33"/>
      <c r="Q773" s="33">
        <v>10</v>
      </c>
      <c r="R773" s="50" t="e">
        <f>VLOOKUP(Table6[[#This Row],[HS Concatenate]],'Customs raw'!$A$11:$N$305,12,FALSE)</f>
        <v>#VALUE!</v>
      </c>
      <c r="S773" s="226">
        <f>'Customs raw'!L773</f>
        <v>0</v>
      </c>
      <c r="T773" s="214"/>
      <c r="U773" s="217">
        <f>'Customs raw'!M773</f>
        <v>0</v>
      </c>
      <c r="V773" s="214"/>
      <c r="W773" s="226" t="e">
        <f>Table6[[#This Row],[Quantity (kg)2]]/1000</f>
        <v>#VALUE!</v>
      </c>
    </row>
    <row r="774" spans="1:23" ht="14.25" x14ac:dyDescent="0.2">
      <c r="A774" s="212">
        <f>'Customs raw'!B774</f>
        <v>0</v>
      </c>
      <c r="B774" s="213">
        <f t="shared" si="14"/>
        <v>0</v>
      </c>
      <c r="C774" s="214" t="e">
        <f>VLOOKUP(B774,'HS Heading Index'!$A$7:$B$29,2,FALSE)</f>
        <v>#N/A</v>
      </c>
      <c r="D774" s="214" t="s">
        <v>241</v>
      </c>
      <c r="E774" s="212">
        <f>'Customs raw'!C774</f>
        <v>0</v>
      </c>
      <c r="F774" s="215">
        <f>'Customs raw'!E774</f>
        <v>0</v>
      </c>
      <c r="G774" s="76" t="s">
        <v>19</v>
      </c>
      <c r="H774" s="33" t="s">
        <v>190</v>
      </c>
      <c r="I774" s="76" t="e">
        <f>CONCATENATE(Table6[[#This Row],[HS6_COD]],Table6[[#This Row],[HS8]],Table6[[#This Row],[HS10]])</f>
        <v>#VALUE!</v>
      </c>
      <c r="J774" s="17" t="s">
        <v>553</v>
      </c>
      <c r="K774" s="17"/>
      <c r="L774" s="30">
        <f>'Customs raw'!F774</f>
        <v>0</v>
      </c>
      <c r="M774" s="33">
        <v>10</v>
      </c>
      <c r="N774" s="33">
        <v>12.5</v>
      </c>
      <c r="O774" s="33"/>
      <c r="P774" s="33"/>
      <c r="Q774" s="33">
        <v>10</v>
      </c>
      <c r="R774" s="50" t="e">
        <f>VLOOKUP(Table6[[#This Row],[HS Concatenate]],'Customs raw'!$A$11:$N$305,12,FALSE)</f>
        <v>#VALUE!</v>
      </c>
      <c r="S774" s="226">
        <f>'Customs raw'!L774</f>
        <v>0</v>
      </c>
      <c r="T774" s="214"/>
      <c r="U774" s="217">
        <f>'Customs raw'!M774</f>
        <v>0</v>
      </c>
      <c r="V774" s="214"/>
      <c r="W774" s="226" t="e">
        <f>Table6[[#This Row],[Quantity (kg)2]]/1000</f>
        <v>#VALUE!</v>
      </c>
    </row>
    <row r="775" spans="1:23" ht="14.25" x14ac:dyDescent="0.2">
      <c r="A775" s="212">
        <f>'Customs raw'!B775</f>
        <v>0</v>
      </c>
      <c r="B775" s="213">
        <f t="shared" si="14"/>
        <v>0</v>
      </c>
      <c r="C775" s="214" t="e">
        <f>VLOOKUP(B775,'HS Heading Index'!$A$7:$B$29,2,FALSE)</f>
        <v>#N/A</v>
      </c>
      <c r="D775" s="214" t="s">
        <v>241</v>
      </c>
      <c r="E775" s="212">
        <f>'Customs raw'!C775</f>
        <v>0</v>
      </c>
      <c r="F775" s="215">
        <f>'Customs raw'!E775</f>
        <v>0</v>
      </c>
      <c r="G775" s="76" t="s">
        <v>19</v>
      </c>
      <c r="H775" s="33" t="s">
        <v>190</v>
      </c>
      <c r="I775" s="76" t="e">
        <f>CONCATENATE(Table6[[#This Row],[HS6_COD]],Table6[[#This Row],[HS8]],Table6[[#This Row],[HS10]])</f>
        <v>#VALUE!</v>
      </c>
      <c r="J775" s="17" t="s">
        <v>553</v>
      </c>
      <c r="K775" s="17"/>
      <c r="L775" s="30">
        <f>'Customs raw'!F775</f>
        <v>0</v>
      </c>
      <c r="M775" s="33">
        <v>10</v>
      </c>
      <c r="N775" s="33">
        <v>12.5</v>
      </c>
      <c r="O775" s="33"/>
      <c r="P775" s="33"/>
      <c r="Q775" s="33">
        <v>10</v>
      </c>
      <c r="R775" s="50" t="e">
        <f>VLOOKUP(Table6[[#This Row],[HS Concatenate]],'Customs raw'!$A$11:$N$305,12,FALSE)</f>
        <v>#VALUE!</v>
      </c>
      <c r="S775" s="226">
        <f>'Customs raw'!L775</f>
        <v>0</v>
      </c>
      <c r="T775" s="214"/>
      <c r="U775" s="217">
        <f>'Customs raw'!M775</f>
        <v>0</v>
      </c>
      <c r="V775" s="214"/>
      <c r="W775" s="226" t="e">
        <f>Table6[[#This Row],[Quantity (kg)2]]/1000</f>
        <v>#VALUE!</v>
      </c>
    </row>
    <row r="776" spans="1:23" ht="14.25" x14ac:dyDescent="0.2">
      <c r="A776" s="212">
        <f>'Customs raw'!B776</f>
        <v>0</v>
      </c>
      <c r="B776" s="213">
        <f t="shared" si="14"/>
        <v>0</v>
      </c>
      <c r="C776" s="214" t="e">
        <f>VLOOKUP(B776,'HS Heading Index'!$A$7:$B$29,2,FALSE)</f>
        <v>#N/A</v>
      </c>
      <c r="D776" s="214" t="s">
        <v>241</v>
      </c>
      <c r="E776" s="212">
        <f>'Customs raw'!C776</f>
        <v>0</v>
      </c>
      <c r="F776" s="215">
        <f>'Customs raw'!E776</f>
        <v>0</v>
      </c>
      <c r="G776" s="76" t="s">
        <v>19</v>
      </c>
      <c r="H776" s="33" t="s">
        <v>190</v>
      </c>
      <c r="I776" s="76" t="e">
        <f>CONCATENATE(Table6[[#This Row],[HS6_COD]],Table6[[#This Row],[HS8]],Table6[[#This Row],[HS10]])</f>
        <v>#VALUE!</v>
      </c>
      <c r="J776" s="17" t="s">
        <v>553</v>
      </c>
      <c r="K776" s="17"/>
      <c r="L776" s="30">
        <f>'Customs raw'!F776</f>
        <v>0</v>
      </c>
      <c r="M776" s="33">
        <v>10</v>
      </c>
      <c r="N776" s="33">
        <v>12.5</v>
      </c>
      <c r="O776" s="33"/>
      <c r="P776" s="33"/>
      <c r="Q776" s="33">
        <v>10</v>
      </c>
      <c r="R776" s="50" t="e">
        <f>VLOOKUP(Table6[[#This Row],[HS Concatenate]],'Customs raw'!$A$11:$N$305,12,FALSE)</f>
        <v>#VALUE!</v>
      </c>
      <c r="S776" s="226">
        <f>'Customs raw'!L776</f>
        <v>0</v>
      </c>
      <c r="T776" s="214"/>
      <c r="U776" s="217">
        <f>'Customs raw'!M776</f>
        <v>0</v>
      </c>
      <c r="V776" s="214"/>
      <c r="W776" s="226" t="e">
        <f>Table6[[#This Row],[Quantity (kg)2]]/1000</f>
        <v>#VALUE!</v>
      </c>
    </row>
    <row r="777" spans="1:23" ht="14.25" x14ac:dyDescent="0.2">
      <c r="A777" s="212">
        <f>'Customs raw'!B777</f>
        <v>0</v>
      </c>
      <c r="B777" s="213">
        <f t="shared" si="14"/>
        <v>0</v>
      </c>
      <c r="C777" s="214" t="e">
        <f>VLOOKUP(B777,'HS Heading Index'!$A$7:$B$29,2,FALSE)</f>
        <v>#N/A</v>
      </c>
      <c r="D777" s="214" t="s">
        <v>241</v>
      </c>
      <c r="E777" s="212">
        <f>'Customs raw'!C777</f>
        <v>0</v>
      </c>
      <c r="F777" s="215">
        <f>'Customs raw'!E777</f>
        <v>0</v>
      </c>
      <c r="G777" s="76" t="s">
        <v>19</v>
      </c>
      <c r="H777" s="33" t="s">
        <v>190</v>
      </c>
      <c r="I777" s="76" t="e">
        <f>CONCATENATE(Table6[[#This Row],[HS6_COD]],Table6[[#This Row],[HS8]],Table6[[#This Row],[HS10]])</f>
        <v>#VALUE!</v>
      </c>
      <c r="J777" s="17" t="s">
        <v>553</v>
      </c>
      <c r="K777" s="17"/>
      <c r="L777" s="30">
        <f>'Customs raw'!F777</f>
        <v>0</v>
      </c>
      <c r="M777" s="33">
        <v>10</v>
      </c>
      <c r="N777" s="33">
        <v>12.5</v>
      </c>
      <c r="O777" s="33"/>
      <c r="P777" s="33"/>
      <c r="Q777" s="33">
        <v>10</v>
      </c>
      <c r="R777" s="50" t="e">
        <f>VLOOKUP(Table6[[#This Row],[HS Concatenate]],'Customs raw'!$A$11:$N$305,12,FALSE)</f>
        <v>#VALUE!</v>
      </c>
      <c r="S777" s="226">
        <f>'Customs raw'!L777</f>
        <v>0</v>
      </c>
      <c r="T777" s="214"/>
      <c r="U777" s="217">
        <f>'Customs raw'!M777</f>
        <v>0</v>
      </c>
      <c r="V777" s="214"/>
      <c r="W777" s="226" t="e">
        <f>Table6[[#This Row],[Quantity (kg)2]]/1000</f>
        <v>#VALUE!</v>
      </c>
    </row>
    <row r="778" spans="1:23" ht="14.25" x14ac:dyDescent="0.2">
      <c r="A778" s="212">
        <f>'Customs raw'!B778</f>
        <v>0</v>
      </c>
      <c r="B778" s="213">
        <f t="shared" si="14"/>
        <v>0</v>
      </c>
      <c r="C778" s="214" t="e">
        <f>VLOOKUP(B778,'HS Heading Index'!$A$7:$B$29,2,FALSE)</f>
        <v>#N/A</v>
      </c>
      <c r="D778" s="214" t="s">
        <v>241</v>
      </c>
      <c r="E778" s="212">
        <f>'Customs raw'!C778</f>
        <v>0</v>
      </c>
      <c r="F778" s="215">
        <f>'Customs raw'!E778</f>
        <v>0</v>
      </c>
      <c r="G778" s="76" t="s">
        <v>19</v>
      </c>
      <c r="H778" s="33" t="s">
        <v>190</v>
      </c>
      <c r="I778" s="76" t="e">
        <f>CONCATENATE(Table6[[#This Row],[HS6_COD]],Table6[[#This Row],[HS8]],Table6[[#This Row],[HS10]])</f>
        <v>#VALUE!</v>
      </c>
      <c r="J778" s="17" t="s">
        <v>553</v>
      </c>
      <c r="K778" s="17"/>
      <c r="L778" s="30">
        <f>'Customs raw'!F778</f>
        <v>0</v>
      </c>
      <c r="M778" s="33">
        <v>10</v>
      </c>
      <c r="N778" s="33">
        <v>12.5</v>
      </c>
      <c r="O778" s="33"/>
      <c r="P778" s="33"/>
      <c r="Q778" s="33">
        <v>10</v>
      </c>
      <c r="R778" s="50" t="e">
        <f>VLOOKUP(Table6[[#This Row],[HS Concatenate]],'Customs raw'!$A$11:$N$305,12,FALSE)</f>
        <v>#VALUE!</v>
      </c>
      <c r="S778" s="226">
        <f>'Customs raw'!L778</f>
        <v>0</v>
      </c>
      <c r="T778" s="214"/>
      <c r="U778" s="217">
        <f>'Customs raw'!M778</f>
        <v>0</v>
      </c>
      <c r="V778" s="214"/>
      <c r="W778" s="226" t="e">
        <f>Table6[[#This Row],[Quantity (kg)2]]/1000</f>
        <v>#VALUE!</v>
      </c>
    </row>
    <row r="779" spans="1:23" ht="14.25" x14ac:dyDescent="0.2">
      <c r="A779" s="212">
        <f>'Customs raw'!B779</f>
        <v>0</v>
      </c>
      <c r="B779" s="213">
        <f t="shared" si="14"/>
        <v>0</v>
      </c>
      <c r="C779" s="214" t="e">
        <f>VLOOKUP(B779,'HS Heading Index'!$A$7:$B$29,2,FALSE)</f>
        <v>#N/A</v>
      </c>
      <c r="D779" s="214" t="s">
        <v>241</v>
      </c>
      <c r="E779" s="212">
        <f>'Customs raw'!C779</f>
        <v>0</v>
      </c>
      <c r="F779" s="215">
        <f>'Customs raw'!E779</f>
        <v>0</v>
      </c>
      <c r="G779" s="76" t="s">
        <v>19</v>
      </c>
      <c r="H779" s="33" t="s">
        <v>190</v>
      </c>
      <c r="I779" s="76" t="e">
        <f>CONCATENATE(Table6[[#This Row],[HS6_COD]],Table6[[#This Row],[HS8]],Table6[[#This Row],[HS10]])</f>
        <v>#VALUE!</v>
      </c>
      <c r="J779" s="17" t="s">
        <v>553</v>
      </c>
      <c r="K779" s="17"/>
      <c r="L779" s="30">
        <f>'Customs raw'!F779</f>
        <v>0</v>
      </c>
      <c r="M779" s="33">
        <v>10</v>
      </c>
      <c r="N779" s="33">
        <v>12.5</v>
      </c>
      <c r="O779" s="33"/>
      <c r="P779" s="33"/>
      <c r="Q779" s="33">
        <v>10</v>
      </c>
      <c r="R779" s="50" t="e">
        <f>VLOOKUP(Table6[[#This Row],[HS Concatenate]],'Customs raw'!$A$11:$N$305,12,FALSE)</f>
        <v>#VALUE!</v>
      </c>
      <c r="S779" s="226">
        <f>'Customs raw'!L779</f>
        <v>0</v>
      </c>
      <c r="T779" s="214"/>
      <c r="U779" s="217">
        <f>'Customs raw'!M779</f>
        <v>0</v>
      </c>
      <c r="V779" s="214"/>
      <c r="W779" s="226" t="e">
        <f>Table6[[#This Row],[Quantity (kg)2]]/1000</f>
        <v>#VALUE!</v>
      </c>
    </row>
    <row r="780" spans="1:23" ht="14.25" x14ac:dyDescent="0.2">
      <c r="A780" s="212">
        <f>'Customs raw'!B780</f>
        <v>0</v>
      </c>
      <c r="B780" s="213">
        <f t="shared" si="14"/>
        <v>0</v>
      </c>
      <c r="C780" s="214" t="e">
        <f>VLOOKUP(B780,'HS Heading Index'!$A$7:$B$29,2,FALSE)</f>
        <v>#N/A</v>
      </c>
      <c r="D780" s="214" t="s">
        <v>241</v>
      </c>
      <c r="E780" s="212">
        <f>'Customs raw'!C780</f>
        <v>0</v>
      </c>
      <c r="F780" s="215">
        <f>'Customs raw'!E780</f>
        <v>0</v>
      </c>
      <c r="G780" s="76" t="s">
        <v>19</v>
      </c>
      <c r="H780" s="33" t="s">
        <v>190</v>
      </c>
      <c r="I780" s="76" t="e">
        <f>CONCATENATE(Table6[[#This Row],[HS6_COD]],Table6[[#This Row],[HS8]],Table6[[#This Row],[HS10]])</f>
        <v>#VALUE!</v>
      </c>
      <c r="J780" s="17" t="s">
        <v>553</v>
      </c>
      <c r="K780" s="17"/>
      <c r="L780" s="30">
        <f>'Customs raw'!F780</f>
        <v>0</v>
      </c>
      <c r="M780" s="33">
        <v>10</v>
      </c>
      <c r="N780" s="33">
        <v>12.5</v>
      </c>
      <c r="O780" s="33"/>
      <c r="P780" s="33"/>
      <c r="Q780" s="33">
        <v>10</v>
      </c>
      <c r="R780" s="50" t="e">
        <f>VLOOKUP(Table6[[#This Row],[HS Concatenate]],'Customs raw'!$A$11:$N$305,12,FALSE)</f>
        <v>#VALUE!</v>
      </c>
      <c r="S780" s="226">
        <f>'Customs raw'!L780</f>
        <v>0</v>
      </c>
      <c r="T780" s="214"/>
      <c r="U780" s="217">
        <f>'Customs raw'!M780</f>
        <v>0</v>
      </c>
      <c r="V780" s="214"/>
      <c r="W780" s="226" t="e">
        <f>Table6[[#This Row],[Quantity (kg)2]]/1000</f>
        <v>#VALUE!</v>
      </c>
    </row>
    <row r="781" spans="1:23" ht="14.25" x14ac:dyDescent="0.2">
      <c r="A781" s="212">
        <f>'Customs raw'!B781</f>
        <v>0</v>
      </c>
      <c r="B781" s="213">
        <f t="shared" si="14"/>
        <v>0</v>
      </c>
      <c r="C781" s="214" t="e">
        <f>VLOOKUP(B781,'HS Heading Index'!$A$7:$B$29,2,FALSE)</f>
        <v>#N/A</v>
      </c>
      <c r="D781" s="214" t="s">
        <v>241</v>
      </c>
      <c r="E781" s="212">
        <f>'Customs raw'!C781</f>
        <v>0</v>
      </c>
      <c r="F781" s="215">
        <f>'Customs raw'!E781</f>
        <v>0</v>
      </c>
      <c r="G781" s="76" t="s">
        <v>19</v>
      </c>
      <c r="H781" s="33" t="s">
        <v>190</v>
      </c>
      <c r="I781" s="76" t="e">
        <f>CONCATENATE(Table6[[#This Row],[HS6_COD]],Table6[[#This Row],[HS8]],Table6[[#This Row],[HS10]])</f>
        <v>#VALUE!</v>
      </c>
      <c r="J781" s="17" t="s">
        <v>553</v>
      </c>
      <c r="K781" s="17"/>
      <c r="L781" s="30">
        <f>'Customs raw'!F781</f>
        <v>0</v>
      </c>
      <c r="M781" s="33">
        <v>10</v>
      </c>
      <c r="N781" s="33">
        <v>12.5</v>
      </c>
      <c r="O781" s="33"/>
      <c r="P781" s="33"/>
      <c r="Q781" s="33">
        <v>10</v>
      </c>
      <c r="R781" s="50" t="e">
        <f>VLOOKUP(Table6[[#This Row],[HS Concatenate]],'Customs raw'!$A$11:$N$305,12,FALSE)</f>
        <v>#VALUE!</v>
      </c>
      <c r="S781" s="226">
        <f>'Customs raw'!L781</f>
        <v>0</v>
      </c>
      <c r="T781" s="214"/>
      <c r="U781" s="217">
        <f>'Customs raw'!M781</f>
        <v>0</v>
      </c>
      <c r="V781" s="214"/>
      <c r="W781" s="226" t="e">
        <f>Table6[[#This Row],[Quantity (kg)2]]/1000</f>
        <v>#VALUE!</v>
      </c>
    </row>
    <row r="782" spans="1:23" ht="14.25" x14ac:dyDescent="0.2">
      <c r="A782" s="212">
        <f>'Customs raw'!B782</f>
        <v>0</v>
      </c>
      <c r="B782" s="213">
        <f t="shared" si="14"/>
        <v>0</v>
      </c>
      <c r="C782" s="214" t="e">
        <f>VLOOKUP(B782,'HS Heading Index'!$A$7:$B$29,2,FALSE)</f>
        <v>#N/A</v>
      </c>
      <c r="D782" s="214" t="s">
        <v>241</v>
      </c>
      <c r="E782" s="212">
        <f>'Customs raw'!C782</f>
        <v>0</v>
      </c>
      <c r="F782" s="215">
        <f>'Customs raw'!E782</f>
        <v>0</v>
      </c>
      <c r="G782" s="76" t="s">
        <v>19</v>
      </c>
      <c r="H782" s="33" t="s">
        <v>190</v>
      </c>
      <c r="I782" s="76" t="e">
        <f>CONCATENATE(Table6[[#This Row],[HS6_COD]],Table6[[#This Row],[HS8]],Table6[[#This Row],[HS10]])</f>
        <v>#VALUE!</v>
      </c>
      <c r="J782" s="17" t="s">
        <v>553</v>
      </c>
      <c r="K782" s="17"/>
      <c r="L782" s="30">
        <f>'Customs raw'!F782</f>
        <v>0</v>
      </c>
      <c r="M782" s="33">
        <v>10</v>
      </c>
      <c r="N782" s="33">
        <v>12.5</v>
      </c>
      <c r="O782" s="33"/>
      <c r="P782" s="33"/>
      <c r="Q782" s="33">
        <v>10</v>
      </c>
      <c r="R782" s="50" t="e">
        <f>VLOOKUP(Table6[[#This Row],[HS Concatenate]],'Customs raw'!$A$11:$N$305,12,FALSE)</f>
        <v>#VALUE!</v>
      </c>
      <c r="S782" s="226">
        <f>'Customs raw'!L782</f>
        <v>0</v>
      </c>
      <c r="T782" s="214"/>
      <c r="U782" s="217">
        <f>'Customs raw'!M782</f>
        <v>0</v>
      </c>
      <c r="V782" s="214"/>
      <c r="W782" s="226" t="e">
        <f>Table6[[#This Row],[Quantity (kg)2]]/1000</f>
        <v>#VALUE!</v>
      </c>
    </row>
    <row r="783" spans="1:23" ht="14.25" x14ac:dyDescent="0.2">
      <c r="A783" s="212">
        <f>'Customs raw'!B783</f>
        <v>0</v>
      </c>
      <c r="B783" s="213">
        <f t="shared" si="14"/>
        <v>0</v>
      </c>
      <c r="C783" s="214" t="e">
        <f>VLOOKUP(B783,'HS Heading Index'!$A$7:$B$29,2,FALSE)</f>
        <v>#N/A</v>
      </c>
      <c r="D783" s="214" t="s">
        <v>241</v>
      </c>
      <c r="E783" s="212">
        <f>'Customs raw'!C783</f>
        <v>0</v>
      </c>
      <c r="F783" s="215">
        <f>'Customs raw'!E783</f>
        <v>0</v>
      </c>
      <c r="G783" s="76" t="s">
        <v>19</v>
      </c>
      <c r="H783" s="33" t="s">
        <v>190</v>
      </c>
      <c r="I783" s="76" t="e">
        <f>CONCATENATE(Table6[[#This Row],[HS6_COD]],Table6[[#This Row],[HS8]],Table6[[#This Row],[HS10]])</f>
        <v>#VALUE!</v>
      </c>
      <c r="J783" s="17" t="s">
        <v>553</v>
      </c>
      <c r="K783" s="17"/>
      <c r="L783" s="30">
        <f>'Customs raw'!F783</f>
        <v>0</v>
      </c>
      <c r="M783" s="33">
        <v>10</v>
      </c>
      <c r="N783" s="33">
        <v>12.5</v>
      </c>
      <c r="O783" s="33"/>
      <c r="P783" s="33"/>
      <c r="Q783" s="33">
        <v>10</v>
      </c>
      <c r="R783" s="50" t="e">
        <f>VLOOKUP(Table6[[#This Row],[HS Concatenate]],'Customs raw'!$A$11:$N$305,12,FALSE)</f>
        <v>#VALUE!</v>
      </c>
      <c r="S783" s="226">
        <f>'Customs raw'!L783</f>
        <v>0</v>
      </c>
      <c r="T783" s="214"/>
      <c r="U783" s="217">
        <f>'Customs raw'!M783</f>
        <v>0</v>
      </c>
      <c r="V783" s="214"/>
      <c r="W783" s="226" t="e">
        <f>Table6[[#This Row],[Quantity (kg)2]]/1000</f>
        <v>#VALUE!</v>
      </c>
    </row>
    <row r="784" spans="1:23" ht="14.25" x14ac:dyDescent="0.2">
      <c r="A784" s="212">
        <f>'Customs raw'!B784</f>
        <v>0</v>
      </c>
      <c r="B784" s="213">
        <f t="shared" si="14"/>
        <v>0</v>
      </c>
      <c r="C784" s="214" t="e">
        <f>VLOOKUP(B784,'HS Heading Index'!$A$7:$B$29,2,FALSE)</f>
        <v>#N/A</v>
      </c>
      <c r="D784" s="214" t="s">
        <v>241</v>
      </c>
      <c r="E784" s="212">
        <f>'Customs raw'!C784</f>
        <v>0</v>
      </c>
      <c r="F784" s="215">
        <f>'Customs raw'!E784</f>
        <v>0</v>
      </c>
      <c r="G784" s="76" t="s">
        <v>19</v>
      </c>
      <c r="H784" s="33" t="s">
        <v>190</v>
      </c>
      <c r="I784" s="76" t="e">
        <f>CONCATENATE(Table6[[#This Row],[HS6_COD]],Table6[[#This Row],[HS8]],Table6[[#This Row],[HS10]])</f>
        <v>#VALUE!</v>
      </c>
      <c r="J784" s="17" t="s">
        <v>553</v>
      </c>
      <c r="K784" s="17"/>
      <c r="L784" s="30">
        <f>'Customs raw'!F784</f>
        <v>0</v>
      </c>
      <c r="M784" s="33">
        <v>10</v>
      </c>
      <c r="N784" s="33">
        <v>12.5</v>
      </c>
      <c r="O784" s="33"/>
      <c r="P784" s="33"/>
      <c r="Q784" s="33">
        <v>10</v>
      </c>
      <c r="R784" s="50" t="e">
        <f>VLOOKUP(Table6[[#This Row],[HS Concatenate]],'Customs raw'!$A$11:$N$305,12,FALSE)</f>
        <v>#VALUE!</v>
      </c>
      <c r="S784" s="226">
        <f>'Customs raw'!L784</f>
        <v>0</v>
      </c>
      <c r="T784" s="214"/>
      <c r="U784" s="217">
        <f>'Customs raw'!M784</f>
        <v>0</v>
      </c>
      <c r="V784" s="214"/>
      <c r="W784" s="226" t="e">
        <f>Table6[[#This Row],[Quantity (kg)2]]/1000</f>
        <v>#VALUE!</v>
      </c>
    </row>
    <row r="785" spans="1:23" ht="14.25" x14ac:dyDescent="0.2">
      <c r="A785" s="212">
        <f>'Customs raw'!B785</f>
        <v>0</v>
      </c>
      <c r="B785" s="213">
        <f t="shared" si="14"/>
        <v>0</v>
      </c>
      <c r="C785" s="214" t="e">
        <f>VLOOKUP(B785,'HS Heading Index'!$A$7:$B$29,2,FALSE)</f>
        <v>#N/A</v>
      </c>
      <c r="D785" s="214" t="s">
        <v>241</v>
      </c>
      <c r="E785" s="212">
        <f>'Customs raw'!C785</f>
        <v>0</v>
      </c>
      <c r="F785" s="215">
        <f>'Customs raw'!E785</f>
        <v>0</v>
      </c>
      <c r="G785" s="76" t="s">
        <v>19</v>
      </c>
      <c r="H785" s="33" t="s">
        <v>190</v>
      </c>
      <c r="I785" s="76" t="e">
        <f>CONCATENATE(Table6[[#This Row],[HS6_COD]],Table6[[#This Row],[HS8]],Table6[[#This Row],[HS10]])</f>
        <v>#VALUE!</v>
      </c>
      <c r="J785" s="17" t="s">
        <v>553</v>
      </c>
      <c r="K785" s="17"/>
      <c r="L785" s="30">
        <f>'Customs raw'!F785</f>
        <v>0</v>
      </c>
      <c r="M785" s="33">
        <v>10</v>
      </c>
      <c r="N785" s="33">
        <v>12.5</v>
      </c>
      <c r="O785" s="33"/>
      <c r="P785" s="33"/>
      <c r="Q785" s="33">
        <v>10</v>
      </c>
      <c r="R785" s="50" t="e">
        <f>VLOOKUP(Table6[[#This Row],[HS Concatenate]],'Customs raw'!$A$11:$N$305,12,FALSE)</f>
        <v>#VALUE!</v>
      </c>
      <c r="S785" s="226">
        <f>'Customs raw'!L785</f>
        <v>0</v>
      </c>
      <c r="T785" s="214"/>
      <c r="U785" s="217">
        <f>'Customs raw'!M785</f>
        <v>0</v>
      </c>
      <c r="V785" s="214"/>
      <c r="W785" s="226" t="e">
        <f>Table6[[#This Row],[Quantity (kg)2]]/1000</f>
        <v>#VALUE!</v>
      </c>
    </row>
    <row r="786" spans="1:23" ht="14.25" x14ac:dyDescent="0.2">
      <c r="A786" s="212">
        <f>'Customs raw'!B786</f>
        <v>0</v>
      </c>
      <c r="B786" s="213">
        <f t="shared" si="14"/>
        <v>0</v>
      </c>
      <c r="C786" s="214" t="e">
        <f>VLOOKUP(B786,'HS Heading Index'!$A$7:$B$29,2,FALSE)</f>
        <v>#N/A</v>
      </c>
      <c r="D786" s="214" t="s">
        <v>241</v>
      </c>
      <c r="E786" s="212">
        <f>'Customs raw'!C786</f>
        <v>0</v>
      </c>
      <c r="F786" s="215">
        <f>'Customs raw'!E786</f>
        <v>0</v>
      </c>
      <c r="G786" s="76" t="s">
        <v>19</v>
      </c>
      <c r="H786" s="33" t="s">
        <v>190</v>
      </c>
      <c r="I786" s="76" t="e">
        <f>CONCATENATE(Table6[[#This Row],[HS6_COD]],Table6[[#This Row],[HS8]],Table6[[#This Row],[HS10]])</f>
        <v>#VALUE!</v>
      </c>
      <c r="J786" s="17" t="s">
        <v>553</v>
      </c>
      <c r="K786" s="17"/>
      <c r="L786" s="30">
        <f>'Customs raw'!F786</f>
        <v>0</v>
      </c>
      <c r="M786" s="33">
        <v>10</v>
      </c>
      <c r="N786" s="33">
        <v>12.5</v>
      </c>
      <c r="O786" s="33"/>
      <c r="P786" s="33"/>
      <c r="Q786" s="33">
        <v>10</v>
      </c>
      <c r="R786" s="50" t="e">
        <f>VLOOKUP(Table6[[#This Row],[HS Concatenate]],'Customs raw'!$A$11:$N$305,12,FALSE)</f>
        <v>#VALUE!</v>
      </c>
      <c r="S786" s="226">
        <f>'Customs raw'!L786</f>
        <v>0</v>
      </c>
      <c r="T786" s="214"/>
      <c r="U786" s="217">
        <f>'Customs raw'!M786</f>
        <v>0</v>
      </c>
      <c r="V786" s="214"/>
      <c r="W786" s="226" t="e">
        <f>Table6[[#This Row],[Quantity (kg)2]]/1000</f>
        <v>#VALUE!</v>
      </c>
    </row>
    <row r="787" spans="1:23" ht="14.25" x14ac:dyDescent="0.2">
      <c r="A787" s="212">
        <f>'Customs raw'!B787</f>
        <v>0</v>
      </c>
      <c r="B787" s="213">
        <f t="shared" si="14"/>
        <v>0</v>
      </c>
      <c r="C787" s="214" t="e">
        <f>VLOOKUP(B787,'HS Heading Index'!$A$7:$B$29,2,FALSE)</f>
        <v>#N/A</v>
      </c>
      <c r="D787" s="214" t="s">
        <v>241</v>
      </c>
      <c r="E787" s="212">
        <f>'Customs raw'!C787</f>
        <v>0</v>
      </c>
      <c r="F787" s="215">
        <f>'Customs raw'!E787</f>
        <v>0</v>
      </c>
      <c r="G787" s="76" t="s">
        <v>19</v>
      </c>
      <c r="H787" s="33" t="s">
        <v>190</v>
      </c>
      <c r="I787" s="76" t="e">
        <f>CONCATENATE(Table6[[#This Row],[HS6_COD]],Table6[[#This Row],[HS8]],Table6[[#This Row],[HS10]])</f>
        <v>#VALUE!</v>
      </c>
      <c r="J787" s="17" t="s">
        <v>553</v>
      </c>
      <c r="K787" s="17"/>
      <c r="L787" s="30">
        <f>'Customs raw'!F787</f>
        <v>0</v>
      </c>
      <c r="M787" s="33">
        <v>10</v>
      </c>
      <c r="N787" s="33">
        <v>12.5</v>
      </c>
      <c r="O787" s="33"/>
      <c r="P787" s="33"/>
      <c r="Q787" s="33">
        <v>10</v>
      </c>
      <c r="R787" s="50" t="e">
        <f>VLOOKUP(Table6[[#This Row],[HS Concatenate]],'Customs raw'!$A$11:$N$305,12,FALSE)</f>
        <v>#VALUE!</v>
      </c>
      <c r="S787" s="226">
        <f>'Customs raw'!L787</f>
        <v>0</v>
      </c>
      <c r="T787" s="214"/>
      <c r="U787" s="217">
        <f>'Customs raw'!M787</f>
        <v>0</v>
      </c>
      <c r="V787" s="214"/>
      <c r="W787" s="226" t="e">
        <f>Table6[[#This Row],[Quantity (kg)2]]/1000</f>
        <v>#VALUE!</v>
      </c>
    </row>
    <row r="788" spans="1:23" ht="14.25" x14ac:dyDescent="0.2">
      <c r="A788" s="212">
        <f>'Customs raw'!B788</f>
        <v>0</v>
      </c>
      <c r="B788" s="213">
        <f t="shared" si="14"/>
        <v>0</v>
      </c>
      <c r="C788" s="214" t="e">
        <f>VLOOKUP(B788,'HS Heading Index'!$A$7:$B$29,2,FALSE)</f>
        <v>#N/A</v>
      </c>
      <c r="D788" s="214" t="s">
        <v>241</v>
      </c>
      <c r="E788" s="212">
        <f>'Customs raw'!C788</f>
        <v>0</v>
      </c>
      <c r="F788" s="215">
        <f>'Customs raw'!E788</f>
        <v>0</v>
      </c>
      <c r="G788" s="76" t="s">
        <v>19</v>
      </c>
      <c r="H788" s="33" t="s">
        <v>190</v>
      </c>
      <c r="I788" s="76" t="e">
        <f>CONCATENATE(Table6[[#This Row],[HS6_COD]],Table6[[#This Row],[HS8]],Table6[[#This Row],[HS10]])</f>
        <v>#VALUE!</v>
      </c>
      <c r="J788" s="17" t="s">
        <v>553</v>
      </c>
      <c r="K788" s="17"/>
      <c r="L788" s="30">
        <f>'Customs raw'!F788</f>
        <v>0</v>
      </c>
      <c r="M788" s="33">
        <v>10</v>
      </c>
      <c r="N788" s="33">
        <v>12.5</v>
      </c>
      <c r="O788" s="33"/>
      <c r="P788" s="33"/>
      <c r="Q788" s="33">
        <v>10</v>
      </c>
      <c r="R788" s="50" t="e">
        <f>VLOOKUP(Table6[[#This Row],[HS Concatenate]],'Customs raw'!$A$11:$N$305,12,FALSE)</f>
        <v>#VALUE!</v>
      </c>
      <c r="S788" s="226">
        <f>'Customs raw'!L788</f>
        <v>0</v>
      </c>
      <c r="T788" s="214"/>
      <c r="U788" s="217">
        <f>'Customs raw'!M788</f>
        <v>0</v>
      </c>
      <c r="V788" s="214"/>
      <c r="W788" s="226" t="e">
        <f>Table6[[#This Row],[Quantity (kg)2]]/1000</f>
        <v>#VALUE!</v>
      </c>
    </row>
    <row r="789" spans="1:23" ht="14.25" x14ac:dyDescent="0.2">
      <c r="A789" s="212">
        <f>'Customs raw'!B789</f>
        <v>0</v>
      </c>
      <c r="B789" s="213">
        <f t="shared" si="14"/>
        <v>0</v>
      </c>
      <c r="C789" s="214" t="e">
        <f>VLOOKUP(B789,'HS Heading Index'!$A$7:$B$29,2,FALSE)</f>
        <v>#N/A</v>
      </c>
      <c r="D789" s="214" t="s">
        <v>241</v>
      </c>
      <c r="E789" s="212">
        <f>'Customs raw'!C789</f>
        <v>0</v>
      </c>
      <c r="F789" s="215">
        <f>'Customs raw'!E789</f>
        <v>0</v>
      </c>
      <c r="G789" s="76" t="s">
        <v>19</v>
      </c>
      <c r="H789" s="33" t="s">
        <v>190</v>
      </c>
      <c r="I789" s="76" t="e">
        <f>CONCATENATE(Table6[[#This Row],[HS6_COD]],Table6[[#This Row],[HS8]],Table6[[#This Row],[HS10]])</f>
        <v>#VALUE!</v>
      </c>
      <c r="J789" s="17" t="s">
        <v>553</v>
      </c>
      <c r="K789" s="17"/>
      <c r="L789" s="30">
        <f>'Customs raw'!F789</f>
        <v>0</v>
      </c>
      <c r="M789" s="33">
        <v>10</v>
      </c>
      <c r="N789" s="33">
        <v>12.5</v>
      </c>
      <c r="O789" s="33"/>
      <c r="P789" s="33"/>
      <c r="Q789" s="33">
        <v>10</v>
      </c>
      <c r="R789" s="50" t="e">
        <f>VLOOKUP(Table6[[#This Row],[HS Concatenate]],'Customs raw'!$A$11:$N$305,12,FALSE)</f>
        <v>#VALUE!</v>
      </c>
      <c r="S789" s="226">
        <f>'Customs raw'!L789</f>
        <v>0</v>
      </c>
      <c r="T789" s="214"/>
      <c r="U789" s="217">
        <f>'Customs raw'!M789</f>
        <v>0</v>
      </c>
      <c r="V789" s="214"/>
      <c r="W789" s="226" t="e">
        <f>Table6[[#This Row],[Quantity (kg)2]]/1000</f>
        <v>#VALUE!</v>
      </c>
    </row>
    <row r="790" spans="1:23" ht="14.25" x14ac:dyDescent="0.2">
      <c r="A790" s="212">
        <f>'Customs raw'!B790</f>
        <v>0</v>
      </c>
      <c r="B790" s="213">
        <f t="shared" si="14"/>
        <v>0</v>
      </c>
      <c r="C790" s="214" t="e">
        <f>VLOOKUP(B790,'HS Heading Index'!$A$7:$B$29,2,FALSE)</f>
        <v>#N/A</v>
      </c>
      <c r="D790" s="214" t="s">
        <v>241</v>
      </c>
      <c r="E790" s="212">
        <f>'Customs raw'!C790</f>
        <v>0</v>
      </c>
      <c r="F790" s="215">
        <f>'Customs raw'!E790</f>
        <v>0</v>
      </c>
      <c r="G790" s="76" t="s">
        <v>19</v>
      </c>
      <c r="H790" s="33" t="s">
        <v>190</v>
      </c>
      <c r="I790" s="76" t="e">
        <f>CONCATENATE(Table6[[#This Row],[HS6_COD]],Table6[[#This Row],[HS8]],Table6[[#This Row],[HS10]])</f>
        <v>#VALUE!</v>
      </c>
      <c r="J790" s="17" t="s">
        <v>553</v>
      </c>
      <c r="K790" s="17"/>
      <c r="L790" s="30">
        <f>'Customs raw'!F790</f>
        <v>0</v>
      </c>
      <c r="M790" s="33">
        <v>10</v>
      </c>
      <c r="N790" s="33">
        <v>12.5</v>
      </c>
      <c r="O790" s="33"/>
      <c r="P790" s="33"/>
      <c r="Q790" s="33">
        <v>10</v>
      </c>
      <c r="R790" s="50" t="e">
        <f>VLOOKUP(Table6[[#This Row],[HS Concatenate]],'Customs raw'!$A$11:$N$305,12,FALSE)</f>
        <v>#VALUE!</v>
      </c>
      <c r="S790" s="226">
        <f>'Customs raw'!L790</f>
        <v>0</v>
      </c>
      <c r="T790" s="214"/>
      <c r="U790" s="217">
        <f>'Customs raw'!M790</f>
        <v>0</v>
      </c>
      <c r="V790" s="214"/>
      <c r="W790" s="226" t="e">
        <f>Table6[[#This Row],[Quantity (kg)2]]/1000</f>
        <v>#VALUE!</v>
      </c>
    </row>
    <row r="791" spans="1:23" ht="14.25" x14ac:dyDescent="0.2">
      <c r="A791" s="212">
        <f>'Customs raw'!B791</f>
        <v>0</v>
      </c>
      <c r="B791" s="213">
        <f t="shared" si="14"/>
        <v>0</v>
      </c>
      <c r="C791" s="214" t="e">
        <f>VLOOKUP(B791,'HS Heading Index'!$A$7:$B$29,2,FALSE)</f>
        <v>#N/A</v>
      </c>
      <c r="D791" s="214" t="s">
        <v>241</v>
      </c>
      <c r="E791" s="212">
        <f>'Customs raw'!C791</f>
        <v>0</v>
      </c>
      <c r="F791" s="215">
        <f>'Customs raw'!E791</f>
        <v>0</v>
      </c>
      <c r="G791" s="76" t="s">
        <v>19</v>
      </c>
      <c r="H791" s="33" t="s">
        <v>190</v>
      </c>
      <c r="I791" s="76" t="e">
        <f>CONCATENATE(Table6[[#This Row],[HS6_COD]],Table6[[#This Row],[HS8]],Table6[[#This Row],[HS10]])</f>
        <v>#VALUE!</v>
      </c>
      <c r="J791" s="17" t="s">
        <v>553</v>
      </c>
      <c r="K791" s="17"/>
      <c r="L791" s="30">
        <f>'Customs raw'!F791</f>
        <v>0</v>
      </c>
      <c r="M791" s="33">
        <v>10</v>
      </c>
      <c r="N791" s="33">
        <v>12.5</v>
      </c>
      <c r="O791" s="33"/>
      <c r="P791" s="33"/>
      <c r="Q791" s="33">
        <v>10</v>
      </c>
      <c r="R791" s="50" t="e">
        <f>VLOOKUP(Table6[[#This Row],[HS Concatenate]],'Customs raw'!$A$11:$N$305,12,FALSE)</f>
        <v>#VALUE!</v>
      </c>
      <c r="S791" s="226">
        <f>'Customs raw'!L791</f>
        <v>0</v>
      </c>
      <c r="T791" s="214"/>
      <c r="U791" s="217">
        <f>'Customs raw'!M791</f>
        <v>0</v>
      </c>
      <c r="V791" s="214"/>
      <c r="W791" s="226" t="e">
        <f>Table6[[#This Row],[Quantity (kg)2]]/1000</f>
        <v>#VALUE!</v>
      </c>
    </row>
    <row r="792" spans="1:23" ht="14.25" x14ac:dyDescent="0.2">
      <c r="A792" s="212">
        <f>'Customs raw'!B792</f>
        <v>0</v>
      </c>
      <c r="B792" s="213">
        <f t="shared" si="14"/>
        <v>0</v>
      </c>
      <c r="C792" s="214" t="e">
        <f>VLOOKUP(B792,'HS Heading Index'!$A$7:$B$29,2,FALSE)</f>
        <v>#N/A</v>
      </c>
      <c r="D792" s="214" t="s">
        <v>241</v>
      </c>
      <c r="E792" s="212">
        <f>'Customs raw'!C792</f>
        <v>0</v>
      </c>
      <c r="F792" s="215">
        <f>'Customs raw'!E792</f>
        <v>0</v>
      </c>
      <c r="G792" s="76" t="s">
        <v>19</v>
      </c>
      <c r="H792" s="33" t="s">
        <v>190</v>
      </c>
      <c r="I792" s="76" t="e">
        <f>CONCATENATE(Table6[[#This Row],[HS6_COD]],Table6[[#This Row],[HS8]],Table6[[#This Row],[HS10]])</f>
        <v>#VALUE!</v>
      </c>
      <c r="J792" s="17" t="s">
        <v>553</v>
      </c>
      <c r="K792" s="17"/>
      <c r="L792" s="30">
        <f>'Customs raw'!F792</f>
        <v>0</v>
      </c>
      <c r="M792" s="33">
        <v>10</v>
      </c>
      <c r="N792" s="33">
        <v>12.5</v>
      </c>
      <c r="O792" s="33"/>
      <c r="P792" s="33"/>
      <c r="Q792" s="33">
        <v>10</v>
      </c>
      <c r="R792" s="50" t="e">
        <f>VLOOKUP(Table6[[#This Row],[HS Concatenate]],'Customs raw'!$A$11:$N$305,12,FALSE)</f>
        <v>#VALUE!</v>
      </c>
      <c r="S792" s="226">
        <f>'Customs raw'!L792</f>
        <v>0</v>
      </c>
      <c r="T792" s="214"/>
      <c r="U792" s="217">
        <f>'Customs raw'!M792</f>
        <v>0</v>
      </c>
      <c r="V792" s="214"/>
      <c r="W792" s="226" t="e">
        <f>Table6[[#This Row],[Quantity (kg)2]]/1000</f>
        <v>#VALUE!</v>
      </c>
    </row>
    <row r="793" spans="1:23" ht="14.25" x14ac:dyDescent="0.2">
      <c r="A793" s="212">
        <f>'Customs raw'!B793</f>
        <v>0</v>
      </c>
      <c r="B793" s="213">
        <f t="shared" si="14"/>
        <v>0</v>
      </c>
      <c r="C793" s="214" t="e">
        <f>VLOOKUP(B793,'HS Heading Index'!$A$7:$B$29,2,FALSE)</f>
        <v>#N/A</v>
      </c>
      <c r="D793" s="214" t="s">
        <v>241</v>
      </c>
      <c r="E793" s="212">
        <f>'Customs raw'!C793</f>
        <v>0</v>
      </c>
      <c r="F793" s="215">
        <f>'Customs raw'!E793</f>
        <v>0</v>
      </c>
      <c r="G793" s="76" t="s">
        <v>19</v>
      </c>
      <c r="H793" s="33" t="s">
        <v>190</v>
      </c>
      <c r="I793" s="76" t="e">
        <f>CONCATENATE(Table6[[#This Row],[HS6_COD]],Table6[[#This Row],[HS8]],Table6[[#This Row],[HS10]])</f>
        <v>#VALUE!</v>
      </c>
      <c r="J793" s="17" t="s">
        <v>553</v>
      </c>
      <c r="K793" s="17"/>
      <c r="L793" s="30">
        <f>'Customs raw'!F793</f>
        <v>0</v>
      </c>
      <c r="M793" s="33">
        <v>10</v>
      </c>
      <c r="N793" s="33">
        <v>12.5</v>
      </c>
      <c r="O793" s="33"/>
      <c r="P793" s="33"/>
      <c r="Q793" s="33">
        <v>10</v>
      </c>
      <c r="R793" s="50" t="e">
        <f>VLOOKUP(Table6[[#This Row],[HS Concatenate]],'Customs raw'!$A$11:$N$305,12,FALSE)</f>
        <v>#VALUE!</v>
      </c>
      <c r="S793" s="226">
        <f>'Customs raw'!L793</f>
        <v>0</v>
      </c>
      <c r="T793" s="214"/>
      <c r="U793" s="217">
        <f>'Customs raw'!M793</f>
        <v>0</v>
      </c>
      <c r="V793" s="214"/>
      <c r="W793" s="226" t="e">
        <f>Table6[[#This Row],[Quantity (kg)2]]/1000</f>
        <v>#VALUE!</v>
      </c>
    </row>
    <row r="794" spans="1:23" ht="14.25" x14ac:dyDescent="0.2">
      <c r="A794" s="212">
        <f>'Customs raw'!B794</f>
        <v>0</v>
      </c>
      <c r="B794" s="213">
        <f t="shared" si="14"/>
        <v>0</v>
      </c>
      <c r="C794" s="214" t="e">
        <f>VLOOKUP(B794,'HS Heading Index'!$A$7:$B$29,2,FALSE)</f>
        <v>#N/A</v>
      </c>
      <c r="D794" s="214" t="s">
        <v>241</v>
      </c>
      <c r="E794" s="212">
        <f>'Customs raw'!C794</f>
        <v>0</v>
      </c>
      <c r="F794" s="215">
        <f>'Customs raw'!E794</f>
        <v>0</v>
      </c>
      <c r="G794" s="76" t="s">
        <v>19</v>
      </c>
      <c r="H794" s="33" t="s">
        <v>190</v>
      </c>
      <c r="I794" s="76" t="e">
        <f>CONCATENATE(Table6[[#This Row],[HS6_COD]],Table6[[#This Row],[HS8]],Table6[[#This Row],[HS10]])</f>
        <v>#VALUE!</v>
      </c>
      <c r="J794" s="17" t="s">
        <v>553</v>
      </c>
      <c r="K794" s="17"/>
      <c r="L794" s="30">
        <f>'Customs raw'!F794</f>
        <v>0</v>
      </c>
      <c r="M794" s="33">
        <v>10</v>
      </c>
      <c r="N794" s="33">
        <v>12.5</v>
      </c>
      <c r="O794" s="33"/>
      <c r="P794" s="33"/>
      <c r="Q794" s="33">
        <v>10</v>
      </c>
      <c r="R794" s="50" t="e">
        <f>VLOOKUP(Table6[[#This Row],[HS Concatenate]],'Customs raw'!$A$11:$N$305,12,FALSE)</f>
        <v>#VALUE!</v>
      </c>
      <c r="S794" s="226">
        <f>'Customs raw'!L794</f>
        <v>0</v>
      </c>
      <c r="T794" s="214"/>
      <c r="U794" s="217">
        <f>'Customs raw'!M794</f>
        <v>0</v>
      </c>
      <c r="V794" s="214"/>
      <c r="W794" s="226" t="e">
        <f>Table6[[#This Row],[Quantity (kg)2]]/1000</f>
        <v>#VALUE!</v>
      </c>
    </row>
    <row r="795" spans="1:23" ht="14.25" x14ac:dyDescent="0.2">
      <c r="A795" s="212">
        <f>'Customs raw'!B795</f>
        <v>0</v>
      </c>
      <c r="B795" s="213">
        <f t="shared" si="14"/>
        <v>0</v>
      </c>
      <c r="C795" s="214" t="e">
        <f>VLOOKUP(B795,'HS Heading Index'!$A$7:$B$29,2,FALSE)</f>
        <v>#N/A</v>
      </c>
      <c r="D795" s="214" t="s">
        <v>241</v>
      </c>
      <c r="E795" s="212">
        <f>'Customs raw'!C795</f>
        <v>0</v>
      </c>
      <c r="F795" s="215">
        <f>'Customs raw'!E795</f>
        <v>0</v>
      </c>
      <c r="G795" s="76" t="s">
        <v>19</v>
      </c>
      <c r="H795" s="33" t="s">
        <v>190</v>
      </c>
      <c r="I795" s="76" t="e">
        <f>CONCATENATE(Table6[[#This Row],[HS6_COD]],Table6[[#This Row],[HS8]],Table6[[#This Row],[HS10]])</f>
        <v>#VALUE!</v>
      </c>
      <c r="J795" s="17" t="s">
        <v>553</v>
      </c>
      <c r="K795" s="17"/>
      <c r="L795" s="30">
        <f>'Customs raw'!F795</f>
        <v>0</v>
      </c>
      <c r="M795" s="33">
        <v>10</v>
      </c>
      <c r="N795" s="33">
        <v>12.5</v>
      </c>
      <c r="O795" s="33"/>
      <c r="P795" s="33"/>
      <c r="Q795" s="33">
        <v>10</v>
      </c>
      <c r="R795" s="50" t="e">
        <f>VLOOKUP(Table6[[#This Row],[HS Concatenate]],'Customs raw'!$A$11:$N$305,12,FALSE)</f>
        <v>#VALUE!</v>
      </c>
      <c r="S795" s="226">
        <f>'Customs raw'!L795</f>
        <v>0</v>
      </c>
      <c r="T795" s="214"/>
      <c r="U795" s="217">
        <f>'Customs raw'!M795</f>
        <v>0</v>
      </c>
      <c r="V795" s="214"/>
      <c r="W795" s="226" t="e">
        <f>Table6[[#This Row],[Quantity (kg)2]]/1000</f>
        <v>#VALUE!</v>
      </c>
    </row>
    <row r="796" spans="1:23" ht="14.25" x14ac:dyDescent="0.2">
      <c r="A796" s="212">
        <f>'Customs raw'!B796</f>
        <v>0</v>
      </c>
      <c r="B796" s="213">
        <f t="shared" si="14"/>
        <v>0</v>
      </c>
      <c r="C796" s="214" t="e">
        <f>VLOOKUP(B796,'HS Heading Index'!$A$7:$B$29,2,FALSE)</f>
        <v>#N/A</v>
      </c>
      <c r="D796" s="214" t="s">
        <v>241</v>
      </c>
      <c r="E796" s="212">
        <f>'Customs raw'!C796</f>
        <v>0</v>
      </c>
      <c r="F796" s="215">
        <f>'Customs raw'!E796</f>
        <v>0</v>
      </c>
      <c r="G796" s="76" t="s">
        <v>19</v>
      </c>
      <c r="H796" s="33" t="s">
        <v>190</v>
      </c>
      <c r="I796" s="76" t="e">
        <f>CONCATENATE(Table6[[#This Row],[HS6_COD]],Table6[[#This Row],[HS8]],Table6[[#This Row],[HS10]])</f>
        <v>#VALUE!</v>
      </c>
      <c r="J796" s="17" t="s">
        <v>553</v>
      </c>
      <c r="K796" s="17"/>
      <c r="L796" s="30">
        <f>'Customs raw'!F796</f>
        <v>0</v>
      </c>
      <c r="M796" s="33">
        <v>10</v>
      </c>
      <c r="N796" s="33">
        <v>12.5</v>
      </c>
      <c r="O796" s="33"/>
      <c r="P796" s="33"/>
      <c r="Q796" s="33">
        <v>10</v>
      </c>
      <c r="R796" s="50" t="e">
        <f>VLOOKUP(Table6[[#This Row],[HS Concatenate]],'Customs raw'!$A$11:$N$305,12,FALSE)</f>
        <v>#VALUE!</v>
      </c>
      <c r="S796" s="226">
        <f>'Customs raw'!L796</f>
        <v>0</v>
      </c>
      <c r="T796" s="214"/>
      <c r="U796" s="217">
        <f>'Customs raw'!M796</f>
        <v>0</v>
      </c>
      <c r="V796" s="214"/>
      <c r="W796" s="226" t="e">
        <f>Table6[[#This Row],[Quantity (kg)2]]/1000</f>
        <v>#VALUE!</v>
      </c>
    </row>
    <row r="797" spans="1:23" ht="14.25" x14ac:dyDescent="0.2">
      <c r="A797" s="212">
        <f>'Customs raw'!B797</f>
        <v>0</v>
      </c>
      <c r="B797" s="213">
        <f t="shared" si="14"/>
        <v>0</v>
      </c>
      <c r="C797" s="214" t="e">
        <f>VLOOKUP(B797,'HS Heading Index'!$A$7:$B$29,2,FALSE)</f>
        <v>#N/A</v>
      </c>
      <c r="D797" s="214" t="s">
        <v>241</v>
      </c>
      <c r="E797" s="212">
        <f>'Customs raw'!C797</f>
        <v>0</v>
      </c>
      <c r="F797" s="215">
        <f>'Customs raw'!E797</f>
        <v>0</v>
      </c>
      <c r="G797" s="76" t="s">
        <v>19</v>
      </c>
      <c r="H797" s="33" t="s">
        <v>190</v>
      </c>
      <c r="I797" s="76" t="e">
        <f>CONCATENATE(Table6[[#This Row],[HS6_COD]],Table6[[#This Row],[HS8]],Table6[[#This Row],[HS10]])</f>
        <v>#VALUE!</v>
      </c>
      <c r="J797" s="17" t="s">
        <v>553</v>
      </c>
      <c r="K797" s="17"/>
      <c r="L797" s="30">
        <f>'Customs raw'!F797</f>
        <v>0</v>
      </c>
      <c r="M797" s="33">
        <v>10</v>
      </c>
      <c r="N797" s="33">
        <v>12.5</v>
      </c>
      <c r="O797" s="33"/>
      <c r="P797" s="33"/>
      <c r="Q797" s="33">
        <v>10</v>
      </c>
      <c r="R797" s="50" t="e">
        <f>VLOOKUP(Table6[[#This Row],[HS Concatenate]],'Customs raw'!$A$11:$N$305,12,FALSE)</f>
        <v>#VALUE!</v>
      </c>
      <c r="S797" s="226">
        <f>'Customs raw'!L797</f>
        <v>0</v>
      </c>
      <c r="T797" s="214"/>
      <c r="U797" s="217">
        <f>'Customs raw'!M797</f>
        <v>0</v>
      </c>
      <c r="V797" s="214"/>
      <c r="W797" s="226" t="e">
        <f>Table6[[#This Row],[Quantity (kg)2]]/1000</f>
        <v>#VALUE!</v>
      </c>
    </row>
    <row r="798" spans="1:23" ht="14.25" x14ac:dyDescent="0.2">
      <c r="A798" s="212">
        <f>'Customs raw'!B798</f>
        <v>0</v>
      </c>
      <c r="B798" s="213">
        <f t="shared" si="14"/>
        <v>0</v>
      </c>
      <c r="C798" s="214" t="e">
        <f>VLOOKUP(B798,'HS Heading Index'!$A$7:$B$29,2,FALSE)</f>
        <v>#N/A</v>
      </c>
      <c r="D798" s="214" t="s">
        <v>241</v>
      </c>
      <c r="E798" s="212">
        <f>'Customs raw'!C798</f>
        <v>0</v>
      </c>
      <c r="F798" s="215">
        <f>'Customs raw'!E798</f>
        <v>0</v>
      </c>
      <c r="G798" s="76" t="s">
        <v>19</v>
      </c>
      <c r="H798" s="33" t="s">
        <v>190</v>
      </c>
      <c r="I798" s="76" t="e">
        <f>CONCATENATE(Table6[[#This Row],[HS6_COD]],Table6[[#This Row],[HS8]],Table6[[#This Row],[HS10]])</f>
        <v>#VALUE!</v>
      </c>
      <c r="J798" s="17" t="s">
        <v>553</v>
      </c>
      <c r="K798" s="17"/>
      <c r="L798" s="30">
        <f>'Customs raw'!F798</f>
        <v>0</v>
      </c>
      <c r="M798" s="33">
        <v>10</v>
      </c>
      <c r="N798" s="33">
        <v>12.5</v>
      </c>
      <c r="O798" s="33"/>
      <c r="P798" s="33"/>
      <c r="Q798" s="33">
        <v>10</v>
      </c>
      <c r="R798" s="50" t="e">
        <f>VLOOKUP(Table6[[#This Row],[HS Concatenate]],'Customs raw'!$A$11:$N$305,12,FALSE)</f>
        <v>#VALUE!</v>
      </c>
      <c r="S798" s="226">
        <f>'Customs raw'!L798</f>
        <v>0</v>
      </c>
      <c r="T798" s="214"/>
      <c r="U798" s="217">
        <f>'Customs raw'!M798</f>
        <v>0</v>
      </c>
      <c r="V798" s="214"/>
      <c r="W798" s="226" t="e">
        <f>Table6[[#This Row],[Quantity (kg)2]]/1000</f>
        <v>#VALUE!</v>
      </c>
    </row>
    <row r="799" spans="1:23" ht="14.25" x14ac:dyDescent="0.2">
      <c r="A799" s="212">
        <f>'Customs raw'!B799</f>
        <v>0</v>
      </c>
      <c r="B799" s="213">
        <f t="shared" si="14"/>
        <v>0</v>
      </c>
      <c r="C799" s="214" t="e">
        <f>VLOOKUP(B799,'HS Heading Index'!$A$7:$B$29,2,FALSE)</f>
        <v>#N/A</v>
      </c>
      <c r="D799" s="214" t="s">
        <v>241</v>
      </c>
      <c r="E799" s="212">
        <f>'Customs raw'!C799</f>
        <v>0</v>
      </c>
      <c r="F799" s="215">
        <f>'Customs raw'!E799</f>
        <v>0</v>
      </c>
      <c r="G799" s="76" t="s">
        <v>19</v>
      </c>
      <c r="H799" s="33" t="s">
        <v>190</v>
      </c>
      <c r="I799" s="76" t="e">
        <f>CONCATENATE(Table6[[#This Row],[HS6_COD]],Table6[[#This Row],[HS8]],Table6[[#This Row],[HS10]])</f>
        <v>#VALUE!</v>
      </c>
      <c r="J799" s="17" t="s">
        <v>553</v>
      </c>
      <c r="K799" s="17"/>
      <c r="L799" s="30">
        <f>'Customs raw'!F799</f>
        <v>0</v>
      </c>
      <c r="M799" s="33">
        <v>10</v>
      </c>
      <c r="N799" s="33">
        <v>12.5</v>
      </c>
      <c r="O799" s="33"/>
      <c r="P799" s="33"/>
      <c r="Q799" s="33">
        <v>10</v>
      </c>
      <c r="R799" s="50" t="e">
        <f>VLOOKUP(Table6[[#This Row],[HS Concatenate]],'Customs raw'!$A$11:$N$305,12,FALSE)</f>
        <v>#VALUE!</v>
      </c>
      <c r="S799" s="226">
        <f>'Customs raw'!L799</f>
        <v>0</v>
      </c>
      <c r="T799" s="214"/>
      <c r="U799" s="217">
        <f>'Customs raw'!M799</f>
        <v>0</v>
      </c>
      <c r="V799" s="214"/>
      <c r="W799" s="226" t="e">
        <f>Table6[[#This Row],[Quantity (kg)2]]/1000</f>
        <v>#VALUE!</v>
      </c>
    </row>
    <row r="800" spans="1:23" ht="14.25" x14ac:dyDescent="0.2">
      <c r="A800" s="212">
        <f>'Customs raw'!B800</f>
        <v>0</v>
      </c>
      <c r="B800" s="213">
        <f t="shared" si="14"/>
        <v>0</v>
      </c>
      <c r="C800" s="214" t="e">
        <f>VLOOKUP(B800,'HS Heading Index'!$A$7:$B$29,2,FALSE)</f>
        <v>#N/A</v>
      </c>
      <c r="D800" s="214" t="s">
        <v>241</v>
      </c>
      <c r="E800" s="212">
        <f>'Customs raw'!C800</f>
        <v>0</v>
      </c>
      <c r="F800" s="215">
        <f>'Customs raw'!E800</f>
        <v>0</v>
      </c>
      <c r="G800" s="76" t="s">
        <v>19</v>
      </c>
      <c r="H800" s="33" t="s">
        <v>190</v>
      </c>
      <c r="I800" s="76" t="e">
        <f>CONCATENATE(Table6[[#This Row],[HS6_COD]],Table6[[#This Row],[HS8]],Table6[[#This Row],[HS10]])</f>
        <v>#VALUE!</v>
      </c>
      <c r="J800" s="17" t="s">
        <v>553</v>
      </c>
      <c r="K800" s="17"/>
      <c r="L800" s="30">
        <f>'Customs raw'!F800</f>
        <v>0</v>
      </c>
      <c r="M800" s="33">
        <v>10</v>
      </c>
      <c r="N800" s="33">
        <v>12.5</v>
      </c>
      <c r="O800" s="33"/>
      <c r="P800" s="33"/>
      <c r="Q800" s="33">
        <v>10</v>
      </c>
      <c r="R800" s="50" t="e">
        <f>VLOOKUP(Table6[[#This Row],[HS Concatenate]],'Customs raw'!$A$11:$N$305,12,FALSE)</f>
        <v>#VALUE!</v>
      </c>
      <c r="S800" s="226">
        <f>'Customs raw'!L800</f>
        <v>0</v>
      </c>
      <c r="T800" s="214"/>
      <c r="U800" s="217">
        <f>'Customs raw'!M800</f>
        <v>0</v>
      </c>
      <c r="V800" s="214"/>
      <c r="W800" s="226" t="e">
        <f>Table6[[#This Row],[Quantity (kg)2]]/1000</f>
        <v>#VALUE!</v>
      </c>
    </row>
    <row r="801" spans="1:23" ht="14.25" x14ac:dyDescent="0.2">
      <c r="A801" s="212">
        <f>'Customs raw'!B801</f>
        <v>0</v>
      </c>
      <c r="B801" s="213">
        <f t="shared" si="14"/>
        <v>0</v>
      </c>
      <c r="C801" s="214" t="e">
        <f>VLOOKUP(B801,'HS Heading Index'!$A$7:$B$29,2,FALSE)</f>
        <v>#N/A</v>
      </c>
      <c r="D801" s="214" t="s">
        <v>241</v>
      </c>
      <c r="E801" s="212">
        <f>'Customs raw'!C801</f>
        <v>0</v>
      </c>
      <c r="F801" s="215">
        <f>'Customs raw'!E801</f>
        <v>0</v>
      </c>
      <c r="G801" s="76" t="s">
        <v>19</v>
      </c>
      <c r="H801" s="33" t="s">
        <v>190</v>
      </c>
      <c r="I801" s="76" t="e">
        <f>CONCATENATE(Table6[[#This Row],[HS6_COD]],Table6[[#This Row],[HS8]],Table6[[#This Row],[HS10]])</f>
        <v>#VALUE!</v>
      </c>
      <c r="J801" s="17" t="s">
        <v>553</v>
      </c>
      <c r="K801" s="17"/>
      <c r="L801" s="30">
        <f>'Customs raw'!F801</f>
        <v>0</v>
      </c>
      <c r="M801" s="33">
        <v>10</v>
      </c>
      <c r="N801" s="33">
        <v>12.5</v>
      </c>
      <c r="O801" s="33"/>
      <c r="P801" s="33"/>
      <c r="Q801" s="33">
        <v>10</v>
      </c>
      <c r="R801" s="50" t="e">
        <f>VLOOKUP(Table6[[#This Row],[HS Concatenate]],'Customs raw'!$A$11:$N$305,12,FALSE)</f>
        <v>#VALUE!</v>
      </c>
      <c r="S801" s="226">
        <f>'Customs raw'!L801</f>
        <v>0</v>
      </c>
      <c r="T801" s="214"/>
      <c r="U801" s="217">
        <f>'Customs raw'!M801</f>
        <v>0</v>
      </c>
      <c r="V801" s="214"/>
      <c r="W801" s="226" t="e">
        <f>Table6[[#This Row],[Quantity (kg)2]]/1000</f>
        <v>#VALUE!</v>
      </c>
    </row>
    <row r="802" spans="1:23" ht="14.25" x14ac:dyDescent="0.2">
      <c r="A802" s="212">
        <f>'Customs raw'!B802</f>
        <v>0</v>
      </c>
      <c r="B802" s="213">
        <f t="shared" si="14"/>
        <v>0</v>
      </c>
      <c r="C802" s="214" t="e">
        <f>VLOOKUP(B802,'HS Heading Index'!$A$7:$B$29,2,FALSE)</f>
        <v>#N/A</v>
      </c>
      <c r="D802" s="214" t="s">
        <v>241</v>
      </c>
      <c r="E802" s="212">
        <f>'Customs raw'!C802</f>
        <v>0</v>
      </c>
      <c r="F802" s="215">
        <f>'Customs raw'!E802</f>
        <v>0</v>
      </c>
      <c r="G802" s="76" t="s">
        <v>19</v>
      </c>
      <c r="H802" s="33" t="s">
        <v>190</v>
      </c>
      <c r="I802" s="76" t="e">
        <f>CONCATENATE(Table6[[#This Row],[HS6_COD]],Table6[[#This Row],[HS8]],Table6[[#This Row],[HS10]])</f>
        <v>#VALUE!</v>
      </c>
      <c r="J802" s="17" t="s">
        <v>553</v>
      </c>
      <c r="K802" s="17"/>
      <c r="L802" s="30">
        <f>'Customs raw'!F802</f>
        <v>0</v>
      </c>
      <c r="M802" s="33">
        <v>10</v>
      </c>
      <c r="N802" s="33">
        <v>12.5</v>
      </c>
      <c r="O802" s="33"/>
      <c r="P802" s="33"/>
      <c r="Q802" s="33">
        <v>10</v>
      </c>
      <c r="R802" s="50" t="e">
        <f>VLOOKUP(Table6[[#This Row],[HS Concatenate]],'Customs raw'!$A$11:$N$305,12,FALSE)</f>
        <v>#VALUE!</v>
      </c>
      <c r="S802" s="226">
        <f>'Customs raw'!L802</f>
        <v>0</v>
      </c>
      <c r="T802" s="214"/>
      <c r="U802" s="217">
        <f>'Customs raw'!M802</f>
        <v>0</v>
      </c>
      <c r="V802" s="214"/>
      <c r="W802" s="226" t="e">
        <f>Table6[[#This Row],[Quantity (kg)2]]/1000</f>
        <v>#VALUE!</v>
      </c>
    </row>
    <row r="803" spans="1:23" ht="14.25" x14ac:dyDescent="0.2">
      <c r="A803" s="212">
        <f>'Customs raw'!B803</f>
        <v>0</v>
      </c>
      <c r="B803" s="213">
        <f t="shared" si="14"/>
        <v>0</v>
      </c>
      <c r="C803" s="214" t="e">
        <f>VLOOKUP(B803,'HS Heading Index'!$A$7:$B$29,2,FALSE)</f>
        <v>#N/A</v>
      </c>
      <c r="D803" s="214" t="s">
        <v>241</v>
      </c>
      <c r="E803" s="212">
        <f>'Customs raw'!C803</f>
        <v>0</v>
      </c>
      <c r="F803" s="215">
        <f>'Customs raw'!E803</f>
        <v>0</v>
      </c>
      <c r="G803" s="76" t="s">
        <v>19</v>
      </c>
      <c r="H803" s="33" t="s">
        <v>190</v>
      </c>
      <c r="I803" s="76" t="e">
        <f>CONCATENATE(Table6[[#This Row],[HS6_COD]],Table6[[#This Row],[HS8]],Table6[[#This Row],[HS10]])</f>
        <v>#VALUE!</v>
      </c>
      <c r="J803" s="17" t="s">
        <v>553</v>
      </c>
      <c r="K803" s="17"/>
      <c r="L803" s="30">
        <f>'Customs raw'!F803</f>
        <v>0</v>
      </c>
      <c r="M803" s="33">
        <v>10</v>
      </c>
      <c r="N803" s="33">
        <v>12.5</v>
      </c>
      <c r="O803" s="33"/>
      <c r="P803" s="33"/>
      <c r="Q803" s="33">
        <v>10</v>
      </c>
      <c r="R803" s="50" t="e">
        <f>VLOOKUP(Table6[[#This Row],[HS Concatenate]],'Customs raw'!$A$11:$N$305,12,FALSE)</f>
        <v>#VALUE!</v>
      </c>
      <c r="S803" s="226">
        <f>'Customs raw'!L803</f>
        <v>0</v>
      </c>
      <c r="T803" s="214"/>
      <c r="U803" s="217">
        <f>'Customs raw'!M803</f>
        <v>0</v>
      </c>
      <c r="V803" s="214"/>
      <c r="W803" s="226" t="e">
        <f>Table6[[#This Row],[Quantity (kg)2]]/1000</f>
        <v>#VALUE!</v>
      </c>
    </row>
    <row r="804" spans="1:23" ht="14.25" x14ac:dyDescent="0.2">
      <c r="A804" s="212">
        <f>'Customs raw'!B804</f>
        <v>0</v>
      </c>
      <c r="B804" s="213">
        <f t="shared" si="14"/>
        <v>0</v>
      </c>
      <c r="C804" s="214" t="e">
        <f>VLOOKUP(B804,'HS Heading Index'!$A$7:$B$29,2,FALSE)</f>
        <v>#N/A</v>
      </c>
      <c r="D804" s="214" t="s">
        <v>241</v>
      </c>
      <c r="E804" s="212">
        <f>'Customs raw'!C804</f>
        <v>0</v>
      </c>
      <c r="F804" s="215">
        <f>'Customs raw'!E804</f>
        <v>0</v>
      </c>
      <c r="G804" s="76" t="s">
        <v>19</v>
      </c>
      <c r="H804" s="33" t="s">
        <v>190</v>
      </c>
      <c r="I804" s="76" t="e">
        <f>CONCATENATE(Table6[[#This Row],[HS6_COD]],Table6[[#This Row],[HS8]],Table6[[#This Row],[HS10]])</f>
        <v>#VALUE!</v>
      </c>
      <c r="J804" s="17" t="s">
        <v>553</v>
      </c>
      <c r="K804" s="17"/>
      <c r="L804" s="30">
        <f>'Customs raw'!F804</f>
        <v>0</v>
      </c>
      <c r="M804" s="33">
        <v>10</v>
      </c>
      <c r="N804" s="33">
        <v>12.5</v>
      </c>
      <c r="O804" s="33"/>
      <c r="P804" s="33"/>
      <c r="Q804" s="33">
        <v>10</v>
      </c>
      <c r="R804" s="50" t="e">
        <f>VLOOKUP(Table6[[#This Row],[HS Concatenate]],'Customs raw'!$A$11:$N$305,12,FALSE)</f>
        <v>#VALUE!</v>
      </c>
      <c r="S804" s="226">
        <f>'Customs raw'!L804</f>
        <v>0</v>
      </c>
      <c r="T804" s="214"/>
      <c r="U804" s="217">
        <f>'Customs raw'!M804</f>
        <v>0</v>
      </c>
      <c r="V804" s="214"/>
      <c r="W804" s="226" t="e">
        <f>Table6[[#This Row],[Quantity (kg)2]]/1000</f>
        <v>#VALUE!</v>
      </c>
    </row>
    <row r="805" spans="1:23" ht="14.25" x14ac:dyDescent="0.2">
      <c r="A805" s="212">
        <f>'Customs raw'!B805</f>
        <v>0</v>
      </c>
      <c r="B805" s="213">
        <f t="shared" si="14"/>
        <v>0</v>
      </c>
      <c r="C805" s="214" t="e">
        <f>VLOOKUP(B805,'HS Heading Index'!$A$7:$B$29,2,FALSE)</f>
        <v>#N/A</v>
      </c>
      <c r="D805" s="214" t="s">
        <v>241</v>
      </c>
      <c r="E805" s="212">
        <f>'Customs raw'!C805</f>
        <v>0</v>
      </c>
      <c r="F805" s="215">
        <f>'Customs raw'!E805</f>
        <v>0</v>
      </c>
      <c r="G805" s="76" t="s">
        <v>19</v>
      </c>
      <c r="H805" s="33" t="s">
        <v>190</v>
      </c>
      <c r="I805" s="76" t="e">
        <f>CONCATENATE(Table6[[#This Row],[HS6_COD]],Table6[[#This Row],[HS8]],Table6[[#This Row],[HS10]])</f>
        <v>#VALUE!</v>
      </c>
      <c r="J805" s="17" t="s">
        <v>553</v>
      </c>
      <c r="K805" s="17"/>
      <c r="L805" s="30">
        <f>'Customs raw'!F805</f>
        <v>0</v>
      </c>
      <c r="M805" s="33">
        <v>10</v>
      </c>
      <c r="N805" s="33">
        <v>12.5</v>
      </c>
      <c r="O805" s="33"/>
      <c r="P805" s="33"/>
      <c r="Q805" s="33">
        <v>10</v>
      </c>
      <c r="R805" s="50" t="e">
        <f>VLOOKUP(Table6[[#This Row],[HS Concatenate]],'Customs raw'!$A$11:$N$305,12,FALSE)</f>
        <v>#VALUE!</v>
      </c>
      <c r="S805" s="226">
        <f>'Customs raw'!L805</f>
        <v>0</v>
      </c>
      <c r="T805" s="214"/>
      <c r="U805" s="217">
        <f>'Customs raw'!M805</f>
        <v>0</v>
      </c>
      <c r="V805" s="214"/>
      <c r="W805" s="226" t="e">
        <f>Table6[[#This Row],[Quantity (kg)2]]/1000</f>
        <v>#VALUE!</v>
      </c>
    </row>
    <row r="806" spans="1:23" ht="14.25" x14ac:dyDescent="0.2">
      <c r="A806" s="212">
        <f>'Customs raw'!B806</f>
        <v>0</v>
      </c>
      <c r="B806" s="213">
        <f t="shared" si="14"/>
        <v>0</v>
      </c>
      <c r="C806" s="214" t="e">
        <f>VLOOKUP(B806,'HS Heading Index'!$A$7:$B$29,2,FALSE)</f>
        <v>#N/A</v>
      </c>
      <c r="D806" s="214" t="s">
        <v>241</v>
      </c>
      <c r="E806" s="212">
        <f>'Customs raw'!C806</f>
        <v>0</v>
      </c>
      <c r="F806" s="215">
        <f>'Customs raw'!E806</f>
        <v>0</v>
      </c>
      <c r="G806" s="76" t="s">
        <v>19</v>
      </c>
      <c r="H806" s="33" t="s">
        <v>190</v>
      </c>
      <c r="I806" s="76" t="e">
        <f>CONCATENATE(Table6[[#This Row],[HS6_COD]],Table6[[#This Row],[HS8]],Table6[[#This Row],[HS10]])</f>
        <v>#VALUE!</v>
      </c>
      <c r="J806" s="17" t="s">
        <v>553</v>
      </c>
      <c r="K806" s="17"/>
      <c r="L806" s="30">
        <f>'Customs raw'!F806</f>
        <v>0</v>
      </c>
      <c r="M806" s="33">
        <v>10</v>
      </c>
      <c r="N806" s="33">
        <v>12.5</v>
      </c>
      <c r="O806" s="33"/>
      <c r="P806" s="33"/>
      <c r="Q806" s="33">
        <v>10</v>
      </c>
      <c r="R806" s="50" t="e">
        <f>VLOOKUP(Table6[[#This Row],[HS Concatenate]],'Customs raw'!$A$11:$N$305,12,FALSE)</f>
        <v>#VALUE!</v>
      </c>
      <c r="S806" s="226">
        <f>'Customs raw'!L806</f>
        <v>0</v>
      </c>
      <c r="T806" s="214"/>
      <c r="U806" s="217">
        <f>'Customs raw'!M806</f>
        <v>0</v>
      </c>
      <c r="V806" s="214"/>
      <c r="W806" s="226" t="e">
        <f>Table6[[#This Row],[Quantity (kg)2]]/1000</f>
        <v>#VALUE!</v>
      </c>
    </row>
    <row r="807" spans="1:23" ht="14.25" x14ac:dyDescent="0.2">
      <c r="A807" s="212">
        <f>'Customs raw'!B807</f>
        <v>0</v>
      </c>
      <c r="B807" s="213">
        <f t="shared" si="14"/>
        <v>0</v>
      </c>
      <c r="C807" s="214" t="e">
        <f>VLOOKUP(B807,'HS Heading Index'!$A$7:$B$29,2,FALSE)</f>
        <v>#N/A</v>
      </c>
      <c r="D807" s="214" t="s">
        <v>241</v>
      </c>
      <c r="E807" s="212">
        <f>'Customs raw'!C807</f>
        <v>0</v>
      </c>
      <c r="F807" s="215">
        <f>'Customs raw'!E807</f>
        <v>0</v>
      </c>
      <c r="G807" s="76" t="s">
        <v>19</v>
      </c>
      <c r="H807" s="33" t="s">
        <v>190</v>
      </c>
      <c r="I807" s="76" t="e">
        <f>CONCATENATE(Table6[[#This Row],[HS6_COD]],Table6[[#This Row],[HS8]],Table6[[#This Row],[HS10]])</f>
        <v>#VALUE!</v>
      </c>
      <c r="J807" s="17" t="s">
        <v>553</v>
      </c>
      <c r="K807" s="17"/>
      <c r="L807" s="30">
        <f>'Customs raw'!F807</f>
        <v>0</v>
      </c>
      <c r="M807" s="33">
        <v>10</v>
      </c>
      <c r="N807" s="33">
        <v>12.5</v>
      </c>
      <c r="O807" s="33"/>
      <c r="P807" s="33"/>
      <c r="Q807" s="33">
        <v>10</v>
      </c>
      <c r="R807" s="50" t="e">
        <f>VLOOKUP(Table6[[#This Row],[HS Concatenate]],'Customs raw'!$A$11:$N$305,12,FALSE)</f>
        <v>#VALUE!</v>
      </c>
      <c r="S807" s="226">
        <f>'Customs raw'!L807</f>
        <v>0</v>
      </c>
      <c r="T807" s="214"/>
      <c r="U807" s="217">
        <f>'Customs raw'!M807</f>
        <v>0</v>
      </c>
      <c r="V807" s="214"/>
      <c r="W807" s="226" t="e">
        <f>Table6[[#This Row],[Quantity (kg)2]]/1000</f>
        <v>#VALUE!</v>
      </c>
    </row>
    <row r="808" spans="1:23" ht="14.25" x14ac:dyDescent="0.2">
      <c r="A808" s="212">
        <f>'Customs raw'!B808</f>
        <v>0</v>
      </c>
      <c r="B808" s="213">
        <f t="shared" si="14"/>
        <v>0</v>
      </c>
      <c r="C808" s="214" t="e">
        <f>VLOOKUP(B808,'HS Heading Index'!$A$7:$B$29,2,FALSE)</f>
        <v>#N/A</v>
      </c>
      <c r="D808" s="214" t="s">
        <v>241</v>
      </c>
      <c r="E808" s="212">
        <f>'Customs raw'!C808</f>
        <v>0</v>
      </c>
      <c r="F808" s="215">
        <f>'Customs raw'!E808</f>
        <v>0</v>
      </c>
      <c r="G808" s="76" t="s">
        <v>19</v>
      </c>
      <c r="H808" s="33" t="s">
        <v>190</v>
      </c>
      <c r="I808" s="76" t="e">
        <f>CONCATENATE(Table6[[#This Row],[HS6_COD]],Table6[[#This Row],[HS8]],Table6[[#This Row],[HS10]])</f>
        <v>#VALUE!</v>
      </c>
      <c r="J808" s="17" t="s">
        <v>553</v>
      </c>
      <c r="K808" s="17"/>
      <c r="L808" s="30">
        <f>'Customs raw'!F808</f>
        <v>0</v>
      </c>
      <c r="M808" s="33">
        <v>10</v>
      </c>
      <c r="N808" s="33">
        <v>12.5</v>
      </c>
      <c r="O808" s="33"/>
      <c r="P808" s="33"/>
      <c r="Q808" s="33">
        <v>10</v>
      </c>
      <c r="R808" s="50" t="e">
        <f>VLOOKUP(Table6[[#This Row],[HS Concatenate]],'Customs raw'!$A$11:$N$305,12,FALSE)</f>
        <v>#VALUE!</v>
      </c>
      <c r="S808" s="226">
        <f>'Customs raw'!L808</f>
        <v>0</v>
      </c>
      <c r="T808" s="214"/>
      <c r="U808" s="217">
        <f>'Customs raw'!M808</f>
        <v>0</v>
      </c>
      <c r="V808" s="214"/>
      <c r="W808" s="226" t="e">
        <f>Table6[[#This Row],[Quantity (kg)2]]/1000</f>
        <v>#VALUE!</v>
      </c>
    </row>
    <row r="809" spans="1:23" ht="14.25" x14ac:dyDescent="0.2">
      <c r="A809" s="212">
        <f>'Customs raw'!B809</f>
        <v>0</v>
      </c>
      <c r="B809" s="213">
        <f t="shared" si="14"/>
        <v>0</v>
      </c>
      <c r="C809" s="214" t="e">
        <f>VLOOKUP(B809,'HS Heading Index'!$A$7:$B$29,2,FALSE)</f>
        <v>#N/A</v>
      </c>
      <c r="D809" s="214" t="s">
        <v>241</v>
      </c>
      <c r="E809" s="212">
        <f>'Customs raw'!C809</f>
        <v>0</v>
      </c>
      <c r="F809" s="215">
        <f>'Customs raw'!E809</f>
        <v>0</v>
      </c>
      <c r="G809" s="76" t="s">
        <v>19</v>
      </c>
      <c r="H809" s="33" t="s">
        <v>190</v>
      </c>
      <c r="I809" s="76" t="e">
        <f>CONCATENATE(Table6[[#This Row],[HS6_COD]],Table6[[#This Row],[HS8]],Table6[[#This Row],[HS10]])</f>
        <v>#VALUE!</v>
      </c>
      <c r="J809" s="17" t="s">
        <v>553</v>
      </c>
      <c r="K809" s="17"/>
      <c r="L809" s="30">
        <f>'Customs raw'!F809</f>
        <v>0</v>
      </c>
      <c r="M809" s="33">
        <v>10</v>
      </c>
      <c r="N809" s="33">
        <v>12.5</v>
      </c>
      <c r="O809" s="33"/>
      <c r="P809" s="33"/>
      <c r="Q809" s="33">
        <v>10</v>
      </c>
      <c r="R809" s="50" t="e">
        <f>VLOOKUP(Table6[[#This Row],[HS Concatenate]],'Customs raw'!$A$11:$N$305,12,FALSE)</f>
        <v>#VALUE!</v>
      </c>
      <c r="S809" s="226">
        <f>'Customs raw'!L809</f>
        <v>0</v>
      </c>
      <c r="T809" s="214"/>
      <c r="U809" s="217">
        <f>'Customs raw'!M809</f>
        <v>0</v>
      </c>
      <c r="V809" s="214"/>
      <c r="W809" s="226" t="e">
        <f>Table6[[#This Row],[Quantity (kg)2]]/1000</f>
        <v>#VALUE!</v>
      </c>
    </row>
    <row r="810" spans="1:23" ht="14.25" x14ac:dyDescent="0.2">
      <c r="A810" s="212">
        <f>'Customs raw'!B810</f>
        <v>0</v>
      </c>
      <c r="B810" s="213">
        <f t="shared" si="14"/>
        <v>0</v>
      </c>
      <c r="C810" s="214" t="e">
        <f>VLOOKUP(B810,'HS Heading Index'!$A$7:$B$29,2,FALSE)</f>
        <v>#N/A</v>
      </c>
      <c r="D810" s="214" t="s">
        <v>241</v>
      </c>
      <c r="E810" s="212">
        <f>'Customs raw'!C810</f>
        <v>0</v>
      </c>
      <c r="F810" s="215">
        <f>'Customs raw'!E810</f>
        <v>0</v>
      </c>
      <c r="G810" s="76" t="s">
        <v>19</v>
      </c>
      <c r="H810" s="33" t="s">
        <v>190</v>
      </c>
      <c r="I810" s="76" t="e">
        <f>CONCATENATE(Table6[[#This Row],[HS6_COD]],Table6[[#This Row],[HS8]],Table6[[#This Row],[HS10]])</f>
        <v>#VALUE!</v>
      </c>
      <c r="J810" s="17" t="s">
        <v>553</v>
      </c>
      <c r="K810" s="17"/>
      <c r="L810" s="30">
        <f>'Customs raw'!F810</f>
        <v>0</v>
      </c>
      <c r="M810" s="33">
        <v>10</v>
      </c>
      <c r="N810" s="33">
        <v>12.5</v>
      </c>
      <c r="O810" s="33"/>
      <c r="P810" s="33"/>
      <c r="Q810" s="33">
        <v>10</v>
      </c>
      <c r="R810" s="50" t="e">
        <f>VLOOKUP(Table6[[#This Row],[HS Concatenate]],'Customs raw'!$A$11:$N$305,12,FALSE)</f>
        <v>#VALUE!</v>
      </c>
      <c r="S810" s="226">
        <f>'Customs raw'!L810</f>
        <v>0</v>
      </c>
      <c r="T810" s="214"/>
      <c r="U810" s="217">
        <f>'Customs raw'!M810</f>
        <v>0</v>
      </c>
      <c r="V810" s="214"/>
      <c r="W810" s="226" t="e">
        <f>Table6[[#This Row],[Quantity (kg)2]]/1000</f>
        <v>#VALUE!</v>
      </c>
    </row>
    <row r="811" spans="1:23" ht="14.25" x14ac:dyDescent="0.2">
      <c r="A811" s="212">
        <f>'Customs raw'!B811</f>
        <v>0</v>
      </c>
      <c r="B811" s="213">
        <f t="shared" si="14"/>
        <v>0</v>
      </c>
      <c r="C811" s="214" t="e">
        <f>VLOOKUP(B811,'HS Heading Index'!$A$7:$B$29,2,FALSE)</f>
        <v>#N/A</v>
      </c>
      <c r="D811" s="214" t="s">
        <v>241</v>
      </c>
      <c r="E811" s="212">
        <f>'Customs raw'!C811</f>
        <v>0</v>
      </c>
      <c r="F811" s="215">
        <f>'Customs raw'!E811</f>
        <v>0</v>
      </c>
      <c r="G811" s="76" t="s">
        <v>19</v>
      </c>
      <c r="H811" s="33" t="s">
        <v>190</v>
      </c>
      <c r="I811" s="76" t="e">
        <f>CONCATENATE(Table6[[#This Row],[HS6_COD]],Table6[[#This Row],[HS8]],Table6[[#This Row],[HS10]])</f>
        <v>#VALUE!</v>
      </c>
      <c r="J811" s="17" t="s">
        <v>553</v>
      </c>
      <c r="K811" s="17"/>
      <c r="L811" s="30">
        <f>'Customs raw'!F811</f>
        <v>0</v>
      </c>
      <c r="M811" s="33">
        <v>10</v>
      </c>
      <c r="N811" s="33">
        <v>12.5</v>
      </c>
      <c r="O811" s="33"/>
      <c r="P811" s="33"/>
      <c r="Q811" s="33">
        <v>10</v>
      </c>
      <c r="R811" s="50" t="e">
        <f>VLOOKUP(Table6[[#This Row],[HS Concatenate]],'Customs raw'!$A$11:$N$305,12,FALSE)</f>
        <v>#VALUE!</v>
      </c>
      <c r="S811" s="226">
        <f>'Customs raw'!L811</f>
        <v>0</v>
      </c>
      <c r="T811" s="214"/>
      <c r="U811" s="217">
        <f>'Customs raw'!M811</f>
        <v>0</v>
      </c>
      <c r="V811" s="214"/>
      <c r="W811" s="226" t="e">
        <f>Table6[[#This Row],[Quantity (kg)2]]/1000</f>
        <v>#VALUE!</v>
      </c>
    </row>
    <row r="812" spans="1:23" ht="14.25" x14ac:dyDescent="0.2">
      <c r="A812" s="212">
        <f>'Customs raw'!B812</f>
        <v>0</v>
      </c>
      <c r="B812" s="213">
        <f t="shared" si="14"/>
        <v>0</v>
      </c>
      <c r="C812" s="214" t="e">
        <f>VLOOKUP(B812,'HS Heading Index'!$A$7:$B$29,2,FALSE)</f>
        <v>#N/A</v>
      </c>
      <c r="D812" s="214" t="s">
        <v>241</v>
      </c>
      <c r="E812" s="212">
        <f>'Customs raw'!C812</f>
        <v>0</v>
      </c>
      <c r="F812" s="215">
        <f>'Customs raw'!E812</f>
        <v>0</v>
      </c>
      <c r="G812" s="76" t="s">
        <v>19</v>
      </c>
      <c r="H812" s="33" t="s">
        <v>190</v>
      </c>
      <c r="I812" s="76" t="e">
        <f>CONCATENATE(Table6[[#This Row],[HS6_COD]],Table6[[#This Row],[HS8]],Table6[[#This Row],[HS10]])</f>
        <v>#VALUE!</v>
      </c>
      <c r="J812" s="17" t="s">
        <v>553</v>
      </c>
      <c r="K812" s="17"/>
      <c r="L812" s="30">
        <f>'Customs raw'!F812</f>
        <v>0</v>
      </c>
      <c r="M812" s="33">
        <v>10</v>
      </c>
      <c r="N812" s="33">
        <v>12.5</v>
      </c>
      <c r="O812" s="33"/>
      <c r="P812" s="33"/>
      <c r="Q812" s="33">
        <v>10</v>
      </c>
      <c r="R812" s="50" t="e">
        <f>VLOOKUP(Table6[[#This Row],[HS Concatenate]],'Customs raw'!$A$11:$N$305,12,FALSE)</f>
        <v>#VALUE!</v>
      </c>
      <c r="S812" s="226">
        <f>'Customs raw'!L812</f>
        <v>0</v>
      </c>
      <c r="T812" s="214"/>
      <c r="U812" s="217">
        <f>'Customs raw'!M812</f>
        <v>0</v>
      </c>
      <c r="V812" s="214"/>
      <c r="W812" s="226" t="e">
        <f>Table6[[#This Row],[Quantity (kg)2]]/1000</f>
        <v>#VALUE!</v>
      </c>
    </row>
    <row r="813" spans="1:23" ht="14.25" x14ac:dyDescent="0.2">
      <c r="A813" s="212">
        <f>'Customs raw'!B813</f>
        <v>0</v>
      </c>
      <c r="B813" s="213">
        <f t="shared" si="14"/>
        <v>0</v>
      </c>
      <c r="C813" s="214" t="e">
        <f>VLOOKUP(B813,'HS Heading Index'!$A$7:$B$29,2,FALSE)</f>
        <v>#N/A</v>
      </c>
      <c r="D813" s="214" t="s">
        <v>241</v>
      </c>
      <c r="E813" s="212">
        <f>'Customs raw'!C813</f>
        <v>0</v>
      </c>
      <c r="F813" s="215">
        <f>'Customs raw'!E813</f>
        <v>0</v>
      </c>
      <c r="G813" s="76" t="s">
        <v>19</v>
      </c>
      <c r="H813" s="33" t="s">
        <v>190</v>
      </c>
      <c r="I813" s="76" t="e">
        <f>CONCATENATE(Table6[[#This Row],[HS6_COD]],Table6[[#This Row],[HS8]],Table6[[#This Row],[HS10]])</f>
        <v>#VALUE!</v>
      </c>
      <c r="J813" s="17" t="s">
        <v>553</v>
      </c>
      <c r="K813" s="17"/>
      <c r="L813" s="30">
        <f>'Customs raw'!F813</f>
        <v>0</v>
      </c>
      <c r="M813" s="33">
        <v>10</v>
      </c>
      <c r="N813" s="33">
        <v>12.5</v>
      </c>
      <c r="O813" s="33"/>
      <c r="P813" s="33"/>
      <c r="Q813" s="33">
        <v>10</v>
      </c>
      <c r="R813" s="50" t="e">
        <f>VLOOKUP(Table6[[#This Row],[HS Concatenate]],'Customs raw'!$A$11:$N$305,12,FALSE)</f>
        <v>#VALUE!</v>
      </c>
      <c r="S813" s="226">
        <f>'Customs raw'!L813</f>
        <v>0</v>
      </c>
      <c r="T813" s="214"/>
      <c r="U813" s="217">
        <f>'Customs raw'!M813</f>
        <v>0</v>
      </c>
      <c r="V813" s="214"/>
      <c r="W813" s="226" t="e">
        <f>Table6[[#This Row],[Quantity (kg)2]]/1000</f>
        <v>#VALUE!</v>
      </c>
    </row>
    <row r="814" spans="1:23" ht="14.25" x14ac:dyDescent="0.2">
      <c r="A814" s="212">
        <f>'Customs raw'!B814</f>
        <v>0</v>
      </c>
      <c r="B814" s="213">
        <f t="shared" si="14"/>
        <v>0</v>
      </c>
      <c r="C814" s="214" t="e">
        <f>VLOOKUP(B814,'HS Heading Index'!$A$7:$B$29,2,FALSE)</f>
        <v>#N/A</v>
      </c>
      <c r="D814" s="214" t="s">
        <v>241</v>
      </c>
      <c r="E814" s="212">
        <f>'Customs raw'!C814</f>
        <v>0</v>
      </c>
      <c r="F814" s="215">
        <f>'Customs raw'!E814</f>
        <v>0</v>
      </c>
      <c r="G814" s="76" t="s">
        <v>19</v>
      </c>
      <c r="H814" s="33" t="s">
        <v>190</v>
      </c>
      <c r="I814" s="76" t="e">
        <f>CONCATENATE(Table6[[#This Row],[HS6_COD]],Table6[[#This Row],[HS8]],Table6[[#This Row],[HS10]])</f>
        <v>#VALUE!</v>
      </c>
      <c r="J814" s="17" t="s">
        <v>553</v>
      </c>
      <c r="K814" s="17"/>
      <c r="L814" s="30">
        <f>'Customs raw'!F814</f>
        <v>0</v>
      </c>
      <c r="M814" s="33">
        <v>10</v>
      </c>
      <c r="N814" s="33">
        <v>12.5</v>
      </c>
      <c r="O814" s="33"/>
      <c r="P814" s="33"/>
      <c r="Q814" s="33">
        <v>10</v>
      </c>
      <c r="R814" s="50" t="e">
        <f>VLOOKUP(Table6[[#This Row],[HS Concatenate]],'Customs raw'!$A$11:$N$305,12,FALSE)</f>
        <v>#VALUE!</v>
      </c>
      <c r="S814" s="226">
        <f>'Customs raw'!L814</f>
        <v>0</v>
      </c>
      <c r="T814" s="214"/>
      <c r="U814" s="217">
        <f>'Customs raw'!M814</f>
        <v>0</v>
      </c>
      <c r="V814" s="214"/>
      <c r="W814" s="226" t="e">
        <f>Table6[[#This Row],[Quantity (kg)2]]/1000</f>
        <v>#VALUE!</v>
      </c>
    </row>
    <row r="815" spans="1:23" ht="14.25" x14ac:dyDescent="0.2">
      <c r="A815" s="212">
        <f>'Customs raw'!B815</f>
        <v>0</v>
      </c>
      <c r="B815" s="213">
        <f t="shared" si="14"/>
        <v>0</v>
      </c>
      <c r="C815" s="214" t="e">
        <f>VLOOKUP(B815,'HS Heading Index'!$A$7:$B$29,2,FALSE)</f>
        <v>#N/A</v>
      </c>
      <c r="D815" s="214" t="s">
        <v>241</v>
      </c>
      <c r="E815" s="212">
        <f>'Customs raw'!C815</f>
        <v>0</v>
      </c>
      <c r="F815" s="215">
        <f>'Customs raw'!E815</f>
        <v>0</v>
      </c>
      <c r="G815" s="76" t="s">
        <v>19</v>
      </c>
      <c r="H815" s="33" t="s">
        <v>190</v>
      </c>
      <c r="I815" s="76" t="e">
        <f>CONCATENATE(Table6[[#This Row],[HS6_COD]],Table6[[#This Row],[HS8]],Table6[[#This Row],[HS10]])</f>
        <v>#VALUE!</v>
      </c>
      <c r="J815" s="17" t="s">
        <v>553</v>
      </c>
      <c r="K815" s="17"/>
      <c r="L815" s="30">
        <f>'Customs raw'!F815</f>
        <v>0</v>
      </c>
      <c r="M815" s="33">
        <v>10</v>
      </c>
      <c r="N815" s="33">
        <v>12.5</v>
      </c>
      <c r="O815" s="33"/>
      <c r="P815" s="33"/>
      <c r="Q815" s="33">
        <v>10</v>
      </c>
      <c r="R815" s="50" t="e">
        <f>VLOOKUP(Table6[[#This Row],[HS Concatenate]],'Customs raw'!$A$11:$N$305,12,FALSE)</f>
        <v>#VALUE!</v>
      </c>
      <c r="S815" s="226">
        <f>'Customs raw'!L815</f>
        <v>0</v>
      </c>
      <c r="T815" s="214"/>
      <c r="U815" s="217">
        <f>'Customs raw'!M815</f>
        <v>0</v>
      </c>
      <c r="V815" s="214"/>
      <c r="W815" s="226" t="e">
        <f>Table6[[#This Row],[Quantity (kg)2]]/1000</f>
        <v>#VALUE!</v>
      </c>
    </row>
    <row r="816" spans="1:23" ht="14.25" x14ac:dyDescent="0.2">
      <c r="A816" s="212">
        <f>'Customs raw'!B816</f>
        <v>0</v>
      </c>
      <c r="B816" s="213">
        <f t="shared" si="14"/>
        <v>0</v>
      </c>
      <c r="C816" s="214" t="e">
        <f>VLOOKUP(B816,'HS Heading Index'!$A$7:$B$29,2,FALSE)</f>
        <v>#N/A</v>
      </c>
      <c r="D816" s="214" t="s">
        <v>241</v>
      </c>
      <c r="E816" s="212">
        <f>'Customs raw'!C816</f>
        <v>0</v>
      </c>
      <c r="F816" s="215">
        <f>'Customs raw'!E816</f>
        <v>0</v>
      </c>
      <c r="G816" s="76" t="s">
        <v>19</v>
      </c>
      <c r="H816" s="33" t="s">
        <v>190</v>
      </c>
      <c r="I816" s="76" t="e">
        <f>CONCATENATE(Table6[[#This Row],[HS6_COD]],Table6[[#This Row],[HS8]],Table6[[#This Row],[HS10]])</f>
        <v>#VALUE!</v>
      </c>
      <c r="J816" s="17" t="s">
        <v>553</v>
      </c>
      <c r="K816" s="17"/>
      <c r="L816" s="30">
        <f>'Customs raw'!F816</f>
        <v>0</v>
      </c>
      <c r="M816" s="33">
        <v>10</v>
      </c>
      <c r="N816" s="33">
        <v>12.5</v>
      </c>
      <c r="O816" s="33"/>
      <c r="P816" s="33"/>
      <c r="Q816" s="33">
        <v>10</v>
      </c>
      <c r="R816" s="50" t="e">
        <f>VLOOKUP(Table6[[#This Row],[HS Concatenate]],'Customs raw'!$A$11:$N$305,12,FALSE)</f>
        <v>#VALUE!</v>
      </c>
      <c r="S816" s="226">
        <f>'Customs raw'!L816</f>
        <v>0</v>
      </c>
      <c r="T816" s="214"/>
      <c r="U816" s="217">
        <f>'Customs raw'!M816</f>
        <v>0</v>
      </c>
      <c r="V816" s="214"/>
      <c r="W816" s="226" t="e">
        <f>Table6[[#This Row],[Quantity (kg)2]]/1000</f>
        <v>#VALUE!</v>
      </c>
    </row>
    <row r="817" spans="1:23" ht="14.25" x14ac:dyDescent="0.2">
      <c r="A817" s="212">
        <f>'Customs raw'!B817</f>
        <v>0</v>
      </c>
      <c r="B817" s="213">
        <f t="shared" si="14"/>
        <v>0</v>
      </c>
      <c r="C817" s="214" t="e">
        <f>VLOOKUP(B817,'HS Heading Index'!$A$7:$B$29,2,FALSE)</f>
        <v>#N/A</v>
      </c>
      <c r="D817" s="214" t="s">
        <v>241</v>
      </c>
      <c r="E817" s="212">
        <f>'Customs raw'!C817</f>
        <v>0</v>
      </c>
      <c r="F817" s="215">
        <f>'Customs raw'!E817</f>
        <v>0</v>
      </c>
      <c r="G817" s="76" t="s">
        <v>19</v>
      </c>
      <c r="H817" s="33" t="s">
        <v>190</v>
      </c>
      <c r="I817" s="76" t="e">
        <f>CONCATENATE(Table6[[#This Row],[HS6_COD]],Table6[[#This Row],[HS8]],Table6[[#This Row],[HS10]])</f>
        <v>#VALUE!</v>
      </c>
      <c r="J817" s="17" t="s">
        <v>553</v>
      </c>
      <c r="K817" s="17"/>
      <c r="L817" s="30">
        <f>'Customs raw'!F817</f>
        <v>0</v>
      </c>
      <c r="M817" s="33">
        <v>10</v>
      </c>
      <c r="N817" s="33">
        <v>12.5</v>
      </c>
      <c r="O817" s="33"/>
      <c r="P817" s="33"/>
      <c r="Q817" s="33">
        <v>10</v>
      </c>
      <c r="R817" s="50" t="e">
        <f>VLOOKUP(Table6[[#This Row],[HS Concatenate]],'Customs raw'!$A$11:$N$305,12,FALSE)</f>
        <v>#VALUE!</v>
      </c>
      <c r="S817" s="226">
        <f>'Customs raw'!L817</f>
        <v>0</v>
      </c>
      <c r="T817" s="214"/>
      <c r="U817" s="217">
        <f>'Customs raw'!M817</f>
        <v>0</v>
      </c>
      <c r="V817" s="214"/>
      <c r="W817" s="226" t="e">
        <f>Table6[[#This Row],[Quantity (kg)2]]/1000</f>
        <v>#VALUE!</v>
      </c>
    </row>
    <row r="818" spans="1:23" ht="14.25" x14ac:dyDescent="0.2">
      <c r="A818" s="212">
        <f>'Customs raw'!B818</f>
        <v>0</v>
      </c>
      <c r="B818" s="213">
        <f t="shared" si="14"/>
        <v>0</v>
      </c>
      <c r="C818" s="214" t="e">
        <f>VLOOKUP(B818,'HS Heading Index'!$A$7:$B$29,2,FALSE)</f>
        <v>#N/A</v>
      </c>
      <c r="D818" s="214" t="s">
        <v>241</v>
      </c>
      <c r="E818" s="212">
        <f>'Customs raw'!C818</f>
        <v>0</v>
      </c>
      <c r="F818" s="215">
        <f>'Customs raw'!E818</f>
        <v>0</v>
      </c>
      <c r="G818" s="76" t="s">
        <v>19</v>
      </c>
      <c r="H818" s="33" t="s">
        <v>190</v>
      </c>
      <c r="I818" s="76" t="e">
        <f>CONCATENATE(Table6[[#This Row],[HS6_COD]],Table6[[#This Row],[HS8]],Table6[[#This Row],[HS10]])</f>
        <v>#VALUE!</v>
      </c>
      <c r="J818" s="17" t="s">
        <v>553</v>
      </c>
      <c r="K818" s="17"/>
      <c r="L818" s="30">
        <f>'Customs raw'!F818</f>
        <v>0</v>
      </c>
      <c r="M818" s="33">
        <v>10</v>
      </c>
      <c r="N818" s="33">
        <v>12.5</v>
      </c>
      <c r="O818" s="33"/>
      <c r="P818" s="33"/>
      <c r="Q818" s="33">
        <v>10</v>
      </c>
      <c r="R818" s="50" t="e">
        <f>VLOOKUP(Table6[[#This Row],[HS Concatenate]],'Customs raw'!$A$11:$N$305,12,FALSE)</f>
        <v>#VALUE!</v>
      </c>
      <c r="S818" s="226">
        <f>'Customs raw'!L818</f>
        <v>0</v>
      </c>
      <c r="T818" s="214"/>
      <c r="U818" s="217">
        <f>'Customs raw'!M818</f>
        <v>0</v>
      </c>
      <c r="V818" s="214"/>
      <c r="W818" s="226" t="e">
        <f>Table6[[#This Row],[Quantity (kg)2]]/1000</f>
        <v>#VALUE!</v>
      </c>
    </row>
    <row r="819" spans="1:23" ht="14.25" x14ac:dyDescent="0.2">
      <c r="A819" s="212">
        <f>'Customs raw'!B819</f>
        <v>0</v>
      </c>
      <c r="B819" s="213">
        <f t="shared" si="14"/>
        <v>0</v>
      </c>
      <c r="C819" s="214" t="e">
        <f>VLOOKUP(B819,'HS Heading Index'!$A$7:$B$29,2,FALSE)</f>
        <v>#N/A</v>
      </c>
      <c r="D819" s="214" t="s">
        <v>241</v>
      </c>
      <c r="E819" s="212">
        <f>'Customs raw'!C819</f>
        <v>0</v>
      </c>
      <c r="F819" s="215">
        <f>'Customs raw'!E819</f>
        <v>0</v>
      </c>
      <c r="G819" s="76" t="s">
        <v>19</v>
      </c>
      <c r="H819" s="33" t="s">
        <v>190</v>
      </c>
      <c r="I819" s="76" t="e">
        <f>CONCATENATE(Table6[[#This Row],[HS6_COD]],Table6[[#This Row],[HS8]],Table6[[#This Row],[HS10]])</f>
        <v>#VALUE!</v>
      </c>
      <c r="J819" s="17" t="s">
        <v>553</v>
      </c>
      <c r="K819" s="17"/>
      <c r="L819" s="30">
        <f>'Customs raw'!F819</f>
        <v>0</v>
      </c>
      <c r="M819" s="33">
        <v>10</v>
      </c>
      <c r="N819" s="33">
        <v>12.5</v>
      </c>
      <c r="O819" s="33"/>
      <c r="P819" s="33"/>
      <c r="Q819" s="33">
        <v>10</v>
      </c>
      <c r="R819" s="50" t="e">
        <f>VLOOKUP(Table6[[#This Row],[HS Concatenate]],'Customs raw'!$A$11:$N$305,12,FALSE)</f>
        <v>#VALUE!</v>
      </c>
      <c r="S819" s="226">
        <f>'Customs raw'!L819</f>
        <v>0</v>
      </c>
      <c r="T819" s="214"/>
      <c r="U819" s="217">
        <f>'Customs raw'!M819</f>
        <v>0</v>
      </c>
      <c r="V819" s="214"/>
      <c r="W819" s="226" t="e">
        <f>Table6[[#This Row],[Quantity (kg)2]]/1000</f>
        <v>#VALUE!</v>
      </c>
    </row>
    <row r="820" spans="1:23" ht="14.25" x14ac:dyDescent="0.2">
      <c r="A820" s="212">
        <f>'Customs raw'!B820</f>
        <v>0</v>
      </c>
      <c r="B820" s="213">
        <f t="shared" si="14"/>
        <v>0</v>
      </c>
      <c r="C820" s="214" t="e">
        <f>VLOOKUP(B820,'HS Heading Index'!$A$7:$B$29,2,FALSE)</f>
        <v>#N/A</v>
      </c>
      <c r="D820" s="214" t="s">
        <v>241</v>
      </c>
      <c r="E820" s="212">
        <f>'Customs raw'!C820</f>
        <v>0</v>
      </c>
      <c r="F820" s="215">
        <f>'Customs raw'!E820</f>
        <v>0</v>
      </c>
      <c r="G820" s="76" t="s">
        <v>19</v>
      </c>
      <c r="H820" s="33" t="s">
        <v>190</v>
      </c>
      <c r="I820" s="76" t="e">
        <f>CONCATENATE(Table6[[#This Row],[HS6_COD]],Table6[[#This Row],[HS8]],Table6[[#This Row],[HS10]])</f>
        <v>#VALUE!</v>
      </c>
      <c r="J820" s="17" t="s">
        <v>553</v>
      </c>
      <c r="K820" s="17"/>
      <c r="L820" s="30">
        <f>'Customs raw'!F820</f>
        <v>0</v>
      </c>
      <c r="M820" s="33">
        <v>10</v>
      </c>
      <c r="N820" s="33">
        <v>12.5</v>
      </c>
      <c r="O820" s="33"/>
      <c r="P820" s="33"/>
      <c r="Q820" s="33">
        <v>10</v>
      </c>
      <c r="R820" s="50" t="e">
        <f>VLOOKUP(Table6[[#This Row],[HS Concatenate]],'Customs raw'!$A$11:$N$305,12,FALSE)</f>
        <v>#VALUE!</v>
      </c>
      <c r="S820" s="226">
        <f>'Customs raw'!L820</f>
        <v>0</v>
      </c>
      <c r="T820" s="214"/>
      <c r="U820" s="217">
        <f>'Customs raw'!M820</f>
        <v>0</v>
      </c>
      <c r="V820" s="214"/>
      <c r="W820" s="226" t="e">
        <f>Table6[[#This Row],[Quantity (kg)2]]/1000</f>
        <v>#VALUE!</v>
      </c>
    </row>
    <row r="821" spans="1:23" ht="14.25" x14ac:dyDescent="0.2">
      <c r="A821" s="212">
        <f>'Customs raw'!B821</f>
        <v>0</v>
      </c>
      <c r="B821" s="213">
        <f t="shared" si="14"/>
        <v>0</v>
      </c>
      <c r="C821" s="214" t="e">
        <f>VLOOKUP(B821,'HS Heading Index'!$A$7:$B$29,2,FALSE)</f>
        <v>#N/A</v>
      </c>
      <c r="D821" s="214" t="s">
        <v>241</v>
      </c>
      <c r="E821" s="212">
        <f>'Customs raw'!C821</f>
        <v>0</v>
      </c>
      <c r="F821" s="215">
        <f>'Customs raw'!E821</f>
        <v>0</v>
      </c>
      <c r="G821" s="76" t="s">
        <v>19</v>
      </c>
      <c r="H821" s="33" t="s">
        <v>190</v>
      </c>
      <c r="I821" s="76" t="e">
        <f>CONCATENATE(Table6[[#This Row],[HS6_COD]],Table6[[#This Row],[HS8]],Table6[[#This Row],[HS10]])</f>
        <v>#VALUE!</v>
      </c>
      <c r="J821" s="17" t="s">
        <v>553</v>
      </c>
      <c r="K821" s="17"/>
      <c r="L821" s="30">
        <f>'Customs raw'!F821</f>
        <v>0</v>
      </c>
      <c r="M821" s="33">
        <v>10</v>
      </c>
      <c r="N821" s="33">
        <v>12.5</v>
      </c>
      <c r="O821" s="33"/>
      <c r="P821" s="33"/>
      <c r="Q821" s="33">
        <v>10</v>
      </c>
      <c r="R821" s="50" t="e">
        <f>VLOOKUP(Table6[[#This Row],[HS Concatenate]],'Customs raw'!$A$11:$N$305,12,FALSE)</f>
        <v>#VALUE!</v>
      </c>
      <c r="S821" s="226">
        <f>'Customs raw'!L821</f>
        <v>0</v>
      </c>
      <c r="T821" s="214"/>
      <c r="U821" s="217">
        <f>'Customs raw'!M821</f>
        <v>0</v>
      </c>
      <c r="V821" s="214"/>
      <c r="W821" s="226" t="e">
        <f>Table6[[#This Row],[Quantity (kg)2]]/1000</f>
        <v>#VALUE!</v>
      </c>
    </row>
    <row r="822" spans="1:23" ht="14.25" x14ac:dyDescent="0.2">
      <c r="A822" s="212">
        <f>'Customs raw'!B822</f>
        <v>0</v>
      </c>
      <c r="B822" s="213">
        <f t="shared" si="14"/>
        <v>0</v>
      </c>
      <c r="C822" s="214" t="e">
        <f>VLOOKUP(B822,'HS Heading Index'!$A$7:$B$29,2,FALSE)</f>
        <v>#N/A</v>
      </c>
      <c r="D822" s="214" t="s">
        <v>241</v>
      </c>
      <c r="E822" s="212">
        <f>'Customs raw'!C822</f>
        <v>0</v>
      </c>
      <c r="F822" s="215">
        <f>'Customs raw'!E822</f>
        <v>0</v>
      </c>
      <c r="G822" s="76" t="s">
        <v>19</v>
      </c>
      <c r="H822" s="33" t="s">
        <v>190</v>
      </c>
      <c r="I822" s="76" t="e">
        <f>CONCATENATE(Table6[[#This Row],[HS6_COD]],Table6[[#This Row],[HS8]],Table6[[#This Row],[HS10]])</f>
        <v>#VALUE!</v>
      </c>
      <c r="J822" s="17" t="s">
        <v>553</v>
      </c>
      <c r="K822" s="17"/>
      <c r="L822" s="30">
        <f>'Customs raw'!F822</f>
        <v>0</v>
      </c>
      <c r="M822" s="33">
        <v>10</v>
      </c>
      <c r="N822" s="33">
        <v>12.5</v>
      </c>
      <c r="O822" s="33"/>
      <c r="P822" s="33"/>
      <c r="Q822" s="33">
        <v>10</v>
      </c>
      <c r="R822" s="50" t="e">
        <f>VLOOKUP(Table6[[#This Row],[HS Concatenate]],'Customs raw'!$A$11:$N$305,12,FALSE)</f>
        <v>#VALUE!</v>
      </c>
      <c r="S822" s="226">
        <f>'Customs raw'!L822</f>
        <v>0</v>
      </c>
      <c r="T822" s="214"/>
      <c r="U822" s="217">
        <f>'Customs raw'!M822</f>
        <v>0</v>
      </c>
      <c r="V822" s="214"/>
      <c r="W822" s="226" t="e">
        <f>Table6[[#This Row],[Quantity (kg)2]]/1000</f>
        <v>#VALUE!</v>
      </c>
    </row>
    <row r="823" spans="1:23" ht="14.25" x14ac:dyDescent="0.2">
      <c r="A823" s="212">
        <f>'Customs raw'!B823</f>
        <v>0</v>
      </c>
      <c r="B823" s="213">
        <f t="shared" si="14"/>
        <v>0</v>
      </c>
      <c r="C823" s="214" t="e">
        <f>VLOOKUP(B823,'HS Heading Index'!$A$7:$B$29,2,FALSE)</f>
        <v>#N/A</v>
      </c>
      <c r="D823" s="214" t="s">
        <v>241</v>
      </c>
      <c r="E823" s="212">
        <f>'Customs raw'!C823</f>
        <v>0</v>
      </c>
      <c r="F823" s="215">
        <f>'Customs raw'!E823</f>
        <v>0</v>
      </c>
      <c r="G823" s="76" t="s">
        <v>19</v>
      </c>
      <c r="H823" s="33" t="s">
        <v>190</v>
      </c>
      <c r="I823" s="76" t="e">
        <f>CONCATENATE(Table6[[#This Row],[HS6_COD]],Table6[[#This Row],[HS8]],Table6[[#This Row],[HS10]])</f>
        <v>#VALUE!</v>
      </c>
      <c r="J823" s="17" t="s">
        <v>553</v>
      </c>
      <c r="K823" s="17"/>
      <c r="L823" s="30">
        <f>'Customs raw'!F823</f>
        <v>0</v>
      </c>
      <c r="M823" s="33">
        <v>10</v>
      </c>
      <c r="N823" s="33">
        <v>12.5</v>
      </c>
      <c r="O823" s="33"/>
      <c r="P823" s="33"/>
      <c r="Q823" s="33">
        <v>10</v>
      </c>
      <c r="R823" s="50" t="e">
        <f>VLOOKUP(Table6[[#This Row],[HS Concatenate]],'Customs raw'!$A$11:$N$305,12,FALSE)</f>
        <v>#VALUE!</v>
      </c>
      <c r="S823" s="226">
        <f>'Customs raw'!L823</f>
        <v>0</v>
      </c>
      <c r="T823" s="214"/>
      <c r="U823" s="217">
        <f>'Customs raw'!M823</f>
        <v>0</v>
      </c>
      <c r="V823" s="214"/>
      <c r="W823" s="226" t="e">
        <f>Table6[[#This Row],[Quantity (kg)2]]/1000</f>
        <v>#VALUE!</v>
      </c>
    </row>
    <row r="824" spans="1:23" ht="14.25" x14ac:dyDescent="0.2">
      <c r="A824" s="212">
        <f>'Customs raw'!B824</f>
        <v>0</v>
      </c>
      <c r="B824" s="213">
        <f t="shared" si="14"/>
        <v>0</v>
      </c>
      <c r="C824" s="214" t="e">
        <f>VLOOKUP(B824,'HS Heading Index'!$A$7:$B$29,2,FALSE)</f>
        <v>#N/A</v>
      </c>
      <c r="D824" s="214" t="s">
        <v>241</v>
      </c>
      <c r="E824" s="212">
        <f>'Customs raw'!C824</f>
        <v>0</v>
      </c>
      <c r="F824" s="215">
        <f>'Customs raw'!E824</f>
        <v>0</v>
      </c>
      <c r="G824" s="76" t="s">
        <v>19</v>
      </c>
      <c r="H824" s="33" t="s">
        <v>190</v>
      </c>
      <c r="I824" s="76" t="e">
        <f>CONCATENATE(Table6[[#This Row],[HS6_COD]],Table6[[#This Row],[HS8]],Table6[[#This Row],[HS10]])</f>
        <v>#VALUE!</v>
      </c>
      <c r="J824" s="17" t="s">
        <v>553</v>
      </c>
      <c r="K824" s="17"/>
      <c r="L824" s="30">
        <f>'Customs raw'!F824</f>
        <v>0</v>
      </c>
      <c r="M824" s="33">
        <v>10</v>
      </c>
      <c r="N824" s="33">
        <v>12.5</v>
      </c>
      <c r="O824" s="33"/>
      <c r="P824" s="33"/>
      <c r="Q824" s="33">
        <v>10</v>
      </c>
      <c r="R824" s="50" t="e">
        <f>VLOOKUP(Table6[[#This Row],[HS Concatenate]],'Customs raw'!$A$11:$N$305,12,FALSE)</f>
        <v>#VALUE!</v>
      </c>
      <c r="S824" s="226">
        <f>'Customs raw'!L824</f>
        <v>0</v>
      </c>
      <c r="T824" s="214"/>
      <c r="U824" s="217">
        <f>'Customs raw'!M824</f>
        <v>0</v>
      </c>
      <c r="V824" s="214"/>
      <c r="W824" s="226" t="e">
        <f>Table6[[#This Row],[Quantity (kg)2]]/1000</f>
        <v>#VALUE!</v>
      </c>
    </row>
    <row r="825" spans="1:23" ht="14.25" x14ac:dyDescent="0.2">
      <c r="A825" s="212">
        <f>'Customs raw'!B825</f>
        <v>0</v>
      </c>
      <c r="B825" s="213">
        <f t="shared" si="14"/>
        <v>0</v>
      </c>
      <c r="C825" s="214" t="e">
        <f>VLOOKUP(B825,'HS Heading Index'!$A$7:$B$29,2,FALSE)</f>
        <v>#N/A</v>
      </c>
      <c r="D825" s="214" t="s">
        <v>241</v>
      </c>
      <c r="E825" s="212">
        <f>'Customs raw'!C825</f>
        <v>0</v>
      </c>
      <c r="F825" s="215">
        <f>'Customs raw'!E825</f>
        <v>0</v>
      </c>
      <c r="G825" s="76" t="s">
        <v>19</v>
      </c>
      <c r="H825" s="33" t="s">
        <v>190</v>
      </c>
      <c r="I825" s="76" t="e">
        <f>CONCATENATE(Table6[[#This Row],[HS6_COD]],Table6[[#This Row],[HS8]],Table6[[#This Row],[HS10]])</f>
        <v>#VALUE!</v>
      </c>
      <c r="J825" s="17" t="s">
        <v>553</v>
      </c>
      <c r="K825" s="17"/>
      <c r="L825" s="30">
        <f>'Customs raw'!F825</f>
        <v>0</v>
      </c>
      <c r="M825" s="33">
        <v>10</v>
      </c>
      <c r="N825" s="33">
        <v>12.5</v>
      </c>
      <c r="O825" s="33"/>
      <c r="P825" s="33"/>
      <c r="Q825" s="33">
        <v>10</v>
      </c>
      <c r="R825" s="50" t="e">
        <f>VLOOKUP(Table6[[#This Row],[HS Concatenate]],'Customs raw'!$A$11:$N$305,12,FALSE)</f>
        <v>#VALUE!</v>
      </c>
      <c r="S825" s="226">
        <f>'Customs raw'!L825</f>
        <v>0</v>
      </c>
      <c r="T825" s="214"/>
      <c r="U825" s="217">
        <f>'Customs raw'!M825</f>
        <v>0</v>
      </c>
      <c r="V825" s="214"/>
      <c r="W825" s="226" t="e">
        <f>Table6[[#This Row],[Quantity (kg)2]]/1000</f>
        <v>#VALUE!</v>
      </c>
    </row>
    <row r="826" spans="1:23" ht="14.25" x14ac:dyDescent="0.2">
      <c r="A826" s="212">
        <f>'Customs raw'!B826</f>
        <v>0</v>
      </c>
      <c r="B826" s="213">
        <f t="shared" si="14"/>
        <v>0</v>
      </c>
      <c r="C826" s="214" t="e">
        <f>VLOOKUP(B826,'HS Heading Index'!$A$7:$B$29,2,FALSE)</f>
        <v>#N/A</v>
      </c>
      <c r="D826" s="214" t="s">
        <v>241</v>
      </c>
      <c r="E826" s="212">
        <f>'Customs raw'!C826</f>
        <v>0</v>
      </c>
      <c r="F826" s="215">
        <f>'Customs raw'!E826</f>
        <v>0</v>
      </c>
      <c r="G826" s="76" t="s">
        <v>19</v>
      </c>
      <c r="H826" s="33" t="s">
        <v>190</v>
      </c>
      <c r="I826" s="76" t="e">
        <f>CONCATENATE(Table6[[#This Row],[HS6_COD]],Table6[[#This Row],[HS8]],Table6[[#This Row],[HS10]])</f>
        <v>#VALUE!</v>
      </c>
      <c r="J826" s="17" t="s">
        <v>553</v>
      </c>
      <c r="K826" s="17"/>
      <c r="L826" s="30">
        <f>'Customs raw'!F826</f>
        <v>0</v>
      </c>
      <c r="M826" s="33">
        <v>10</v>
      </c>
      <c r="N826" s="33">
        <v>12.5</v>
      </c>
      <c r="O826" s="33"/>
      <c r="P826" s="33"/>
      <c r="Q826" s="33">
        <v>10</v>
      </c>
      <c r="R826" s="50" t="e">
        <f>VLOOKUP(Table6[[#This Row],[HS Concatenate]],'Customs raw'!$A$11:$N$305,12,FALSE)</f>
        <v>#VALUE!</v>
      </c>
      <c r="S826" s="226">
        <f>'Customs raw'!L826</f>
        <v>0</v>
      </c>
      <c r="T826" s="214"/>
      <c r="U826" s="217">
        <f>'Customs raw'!M826</f>
        <v>0</v>
      </c>
      <c r="V826" s="214"/>
      <c r="W826" s="226" t="e">
        <f>Table6[[#This Row],[Quantity (kg)2]]/1000</f>
        <v>#VALUE!</v>
      </c>
    </row>
    <row r="827" spans="1:23" ht="14.25" x14ac:dyDescent="0.2">
      <c r="A827" s="212">
        <f>'Customs raw'!B827</f>
        <v>0</v>
      </c>
      <c r="B827" s="213">
        <f t="shared" si="14"/>
        <v>0</v>
      </c>
      <c r="C827" s="214" t="e">
        <f>VLOOKUP(B827,'HS Heading Index'!$A$7:$B$29,2,FALSE)</f>
        <v>#N/A</v>
      </c>
      <c r="D827" s="214" t="s">
        <v>241</v>
      </c>
      <c r="E827" s="212">
        <f>'Customs raw'!C827</f>
        <v>0</v>
      </c>
      <c r="F827" s="215">
        <f>'Customs raw'!E827</f>
        <v>0</v>
      </c>
      <c r="G827" s="76" t="s">
        <v>19</v>
      </c>
      <c r="H827" s="33" t="s">
        <v>190</v>
      </c>
      <c r="I827" s="76" t="e">
        <f>CONCATENATE(Table6[[#This Row],[HS6_COD]],Table6[[#This Row],[HS8]],Table6[[#This Row],[HS10]])</f>
        <v>#VALUE!</v>
      </c>
      <c r="J827" s="17" t="s">
        <v>553</v>
      </c>
      <c r="K827" s="17"/>
      <c r="L827" s="30">
        <f>'Customs raw'!F827</f>
        <v>0</v>
      </c>
      <c r="M827" s="33">
        <v>10</v>
      </c>
      <c r="N827" s="33">
        <v>12.5</v>
      </c>
      <c r="O827" s="33"/>
      <c r="P827" s="33"/>
      <c r="Q827" s="33">
        <v>10</v>
      </c>
      <c r="R827" s="50" t="e">
        <f>VLOOKUP(Table6[[#This Row],[HS Concatenate]],'Customs raw'!$A$11:$N$305,12,FALSE)</f>
        <v>#VALUE!</v>
      </c>
      <c r="S827" s="226">
        <f>'Customs raw'!L827</f>
        <v>0</v>
      </c>
      <c r="T827" s="214"/>
      <c r="U827" s="217">
        <f>'Customs raw'!M827</f>
        <v>0</v>
      </c>
      <c r="V827" s="214"/>
      <c r="W827" s="226" t="e">
        <f>Table6[[#This Row],[Quantity (kg)2]]/1000</f>
        <v>#VALUE!</v>
      </c>
    </row>
    <row r="828" spans="1:23" ht="14.25" x14ac:dyDescent="0.2">
      <c r="A828" s="212">
        <f>'Customs raw'!B828</f>
        <v>0</v>
      </c>
      <c r="B828" s="213">
        <f t="shared" si="14"/>
        <v>0</v>
      </c>
      <c r="C828" s="214" t="e">
        <f>VLOOKUP(B828,'HS Heading Index'!$A$7:$B$29,2,FALSE)</f>
        <v>#N/A</v>
      </c>
      <c r="D828" s="214" t="s">
        <v>241</v>
      </c>
      <c r="E828" s="212">
        <f>'Customs raw'!C828</f>
        <v>0</v>
      </c>
      <c r="F828" s="215">
        <f>'Customs raw'!E828</f>
        <v>0</v>
      </c>
      <c r="G828" s="76" t="s">
        <v>19</v>
      </c>
      <c r="H828" s="33" t="s">
        <v>190</v>
      </c>
      <c r="I828" s="76" t="e">
        <f>CONCATENATE(Table6[[#This Row],[HS6_COD]],Table6[[#This Row],[HS8]],Table6[[#This Row],[HS10]])</f>
        <v>#VALUE!</v>
      </c>
      <c r="J828" s="17" t="s">
        <v>553</v>
      </c>
      <c r="K828" s="17"/>
      <c r="L828" s="30">
        <f>'Customs raw'!F828</f>
        <v>0</v>
      </c>
      <c r="M828" s="33">
        <v>10</v>
      </c>
      <c r="N828" s="33">
        <v>12.5</v>
      </c>
      <c r="O828" s="33"/>
      <c r="P828" s="33"/>
      <c r="Q828" s="33">
        <v>10</v>
      </c>
      <c r="R828" s="50" t="e">
        <f>VLOOKUP(Table6[[#This Row],[HS Concatenate]],'Customs raw'!$A$11:$N$305,12,FALSE)</f>
        <v>#VALUE!</v>
      </c>
      <c r="S828" s="226">
        <f>'Customs raw'!L828</f>
        <v>0</v>
      </c>
      <c r="T828" s="214"/>
      <c r="U828" s="217">
        <f>'Customs raw'!M828</f>
        <v>0</v>
      </c>
      <c r="V828" s="214"/>
      <c r="W828" s="226" t="e">
        <f>Table6[[#This Row],[Quantity (kg)2]]/1000</f>
        <v>#VALUE!</v>
      </c>
    </row>
    <row r="829" spans="1:23" ht="14.25" x14ac:dyDescent="0.2">
      <c r="A829" s="212">
        <f>'Customs raw'!B829</f>
        <v>0</v>
      </c>
      <c r="B829" s="213">
        <f t="shared" si="14"/>
        <v>0</v>
      </c>
      <c r="C829" s="214" t="e">
        <f>VLOOKUP(B829,'HS Heading Index'!$A$7:$B$29,2,FALSE)</f>
        <v>#N/A</v>
      </c>
      <c r="D829" s="214" t="s">
        <v>241</v>
      </c>
      <c r="E829" s="212">
        <f>'Customs raw'!C829</f>
        <v>0</v>
      </c>
      <c r="F829" s="215">
        <f>'Customs raw'!E829</f>
        <v>0</v>
      </c>
      <c r="G829" s="76" t="s">
        <v>19</v>
      </c>
      <c r="H829" s="33" t="s">
        <v>190</v>
      </c>
      <c r="I829" s="76" t="e">
        <f>CONCATENATE(Table6[[#This Row],[HS6_COD]],Table6[[#This Row],[HS8]],Table6[[#This Row],[HS10]])</f>
        <v>#VALUE!</v>
      </c>
      <c r="J829" s="17" t="s">
        <v>553</v>
      </c>
      <c r="K829" s="17"/>
      <c r="L829" s="30">
        <f>'Customs raw'!F829</f>
        <v>0</v>
      </c>
      <c r="M829" s="33">
        <v>10</v>
      </c>
      <c r="N829" s="33">
        <v>12.5</v>
      </c>
      <c r="O829" s="33"/>
      <c r="P829" s="33"/>
      <c r="Q829" s="33">
        <v>10</v>
      </c>
      <c r="R829" s="50" t="e">
        <f>VLOOKUP(Table6[[#This Row],[HS Concatenate]],'Customs raw'!$A$11:$N$305,12,FALSE)</f>
        <v>#VALUE!</v>
      </c>
      <c r="S829" s="226">
        <f>'Customs raw'!L829</f>
        <v>0</v>
      </c>
      <c r="T829" s="214"/>
      <c r="U829" s="217">
        <f>'Customs raw'!M829</f>
        <v>0</v>
      </c>
      <c r="V829" s="214"/>
      <c r="W829" s="226" t="e">
        <f>Table6[[#This Row],[Quantity (kg)2]]/1000</f>
        <v>#VALUE!</v>
      </c>
    </row>
    <row r="830" spans="1:23" ht="14.25" x14ac:dyDescent="0.2">
      <c r="A830" s="212">
        <f>'Customs raw'!B830</f>
        <v>0</v>
      </c>
      <c r="B830" s="213">
        <f t="shared" si="14"/>
        <v>0</v>
      </c>
      <c r="C830" s="214" t="e">
        <f>VLOOKUP(B830,'HS Heading Index'!$A$7:$B$29,2,FALSE)</f>
        <v>#N/A</v>
      </c>
      <c r="D830" s="214" t="s">
        <v>241</v>
      </c>
      <c r="E830" s="212">
        <f>'Customs raw'!C830</f>
        <v>0</v>
      </c>
      <c r="F830" s="215">
        <f>'Customs raw'!E830</f>
        <v>0</v>
      </c>
      <c r="G830" s="76" t="s">
        <v>19</v>
      </c>
      <c r="H830" s="33" t="s">
        <v>190</v>
      </c>
      <c r="I830" s="76" t="e">
        <f>CONCATENATE(Table6[[#This Row],[HS6_COD]],Table6[[#This Row],[HS8]],Table6[[#This Row],[HS10]])</f>
        <v>#VALUE!</v>
      </c>
      <c r="J830" s="17" t="s">
        <v>553</v>
      </c>
      <c r="K830" s="17"/>
      <c r="L830" s="30">
        <f>'Customs raw'!F830</f>
        <v>0</v>
      </c>
      <c r="M830" s="33">
        <v>10</v>
      </c>
      <c r="N830" s="33">
        <v>12.5</v>
      </c>
      <c r="O830" s="33"/>
      <c r="P830" s="33"/>
      <c r="Q830" s="33">
        <v>10</v>
      </c>
      <c r="R830" s="50" t="e">
        <f>VLOOKUP(Table6[[#This Row],[HS Concatenate]],'Customs raw'!$A$11:$N$305,12,FALSE)</f>
        <v>#VALUE!</v>
      </c>
      <c r="S830" s="226">
        <f>'Customs raw'!L830</f>
        <v>0</v>
      </c>
      <c r="T830" s="214"/>
      <c r="U830" s="217">
        <f>'Customs raw'!M830</f>
        <v>0</v>
      </c>
      <c r="V830" s="214"/>
      <c r="W830" s="226" t="e">
        <f>Table6[[#This Row],[Quantity (kg)2]]/1000</f>
        <v>#VALUE!</v>
      </c>
    </row>
    <row r="831" spans="1:23" ht="14.25" x14ac:dyDescent="0.2">
      <c r="A831" s="212">
        <f>'Customs raw'!B831</f>
        <v>0</v>
      </c>
      <c r="B831" s="213">
        <f t="shared" si="14"/>
        <v>0</v>
      </c>
      <c r="C831" s="214" t="e">
        <f>VLOOKUP(B831,'HS Heading Index'!$A$7:$B$29,2,FALSE)</f>
        <v>#N/A</v>
      </c>
      <c r="D831" s="214" t="s">
        <v>241</v>
      </c>
      <c r="E831" s="212">
        <f>'Customs raw'!C831</f>
        <v>0</v>
      </c>
      <c r="F831" s="215">
        <f>'Customs raw'!E831</f>
        <v>0</v>
      </c>
      <c r="G831" s="76" t="s">
        <v>19</v>
      </c>
      <c r="H831" s="33" t="s">
        <v>190</v>
      </c>
      <c r="I831" s="76" t="e">
        <f>CONCATENATE(Table6[[#This Row],[HS6_COD]],Table6[[#This Row],[HS8]],Table6[[#This Row],[HS10]])</f>
        <v>#VALUE!</v>
      </c>
      <c r="J831" s="17" t="s">
        <v>553</v>
      </c>
      <c r="K831" s="17"/>
      <c r="L831" s="30">
        <f>'Customs raw'!F831</f>
        <v>0</v>
      </c>
      <c r="M831" s="33">
        <v>10</v>
      </c>
      <c r="N831" s="33">
        <v>12.5</v>
      </c>
      <c r="O831" s="33"/>
      <c r="P831" s="33"/>
      <c r="Q831" s="33">
        <v>10</v>
      </c>
      <c r="R831" s="50" t="e">
        <f>VLOOKUP(Table6[[#This Row],[HS Concatenate]],'Customs raw'!$A$11:$N$305,12,FALSE)</f>
        <v>#VALUE!</v>
      </c>
      <c r="S831" s="226">
        <f>'Customs raw'!L831</f>
        <v>0</v>
      </c>
      <c r="T831" s="214"/>
      <c r="U831" s="217">
        <f>'Customs raw'!M831</f>
        <v>0</v>
      </c>
      <c r="V831" s="214"/>
      <c r="W831" s="226" t="e">
        <f>Table6[[#This Row],[Quantity (kg)2]]/1000</f>
        <v>#VALUE!</v>
      </c>
    </row>
    <row r="832" spans="1:23" ht="14.25" x14ac:dyDescent="0.2">
      <c r="A832" s="212">
        <f>'Customs raw'!B832</f>
        <v>0</v>
      </c>
      <c r="B832" s="213">
        <f t="shared" si="14"/>
        <v>0</v>
      </c>
      <c r="C832" s="214" t="e">
        <f>VLOOKUP(B832,'HS Heading Index'!$A$7:$B$29,2,FALSE)</f>
        <v>#N/A</v>
      </c>
      <c r="D832" s="214" t="s">
        <v>241</v>
      </c>
      <c r="E832" s="212">
        <f>'Customs raw'!C832</f>
        <v>0</v>
      </c>
      <c r="F832" s="215">
        <f>'Customs raw'!E832</f>
        <v>0</v>
      </c>
      <c r="G832" s="76" t="s">
        <v>19</v>
      </c>
      <c r="H832" s="33" t="s">
        <v>190</v>
      </c>
      <c r="I832" s="76" t="e">
        <f>CONCATENATE(Table6[[#This Row],[HS6_COD]],Table6[[#This Row],[HS8]],Table6[[#This Row],[HS10]])</f>
        <v>#VALUE!</v>
      </c>
      <c r="J832" s="17" t="s">
        <v>553</v>
      </c>
      <c r="K832" s="17"/>
      <c r="L832" s="30">
        <f>'Customs raw'!F832</f>
        <v>0</v>
      </c>
      <c r="M832" s="33">
        <v>10</v>
      </c>
      <c r="N832" s="33">
        <v>12.5</v>
      </c>
      <c r="O832" s="33"/>
      <c r="P832" s="33"/>
      <c r="Q832" s="33">
        <v>10</v>
      </c>
      <c r="R832" s="50" t="e">
        <f>VLOOKUP(Table6[[#This Row],[HS Concatenate]],'Customs raw'!$A$11:$N$305,12,FALSE)</f>
        <v>#VALUE!</v>
      </c>
      <c r="S832" s="226">
        <f>'Customs raw'!L832</f>
        <v>0</v>
      </c>
      <c r="T832" s="214"/>
      <c r="U832" s="217">
        <f>'Customs raw'!M832</f>
        <v>0</v>
      </c>
      <c r="V832" s="214"/>
      <c r="W832" s="226" t="e">
        <f>Table6[[#This Row],[Quantity (kg)2]]/1000</f>
        <v>#VALUE!</v>
      </c>
    </row>
    <row r="833" spans="1:23" ht="14.25" x14ac:dyDescent="0.2">
      <c r="A833" s="212">
        <f>'Customs raw'!B833</f>
        <v>0</v>
      </c>
      <c r="B833" s="213">
        <f t="shared" si="14"/>
        <v>0</v>
      </c>
      <c r="C833" s="214" t="e">
        <f>VLOOKUP(B833,'HS Heading Index'!$A$7:$B$29,2,FALSE)</f>
        <v>#N/A</v>
      </c>
      <c r="D833" s="214" t="s">
        <v>241</v>
      </c>
      <c r="E833" s="212">
        <f>'Customs raw'!C833</f>
        <v>0</v>
      </c>
      <c r="F833" s="215">
        <f>'Customs raw'!E833</f>
        <v>0</v>
      </c>
      <c r="G833" s="76" t="s">
        <v>19</v>
      </c>
      <c r="H833" s="33" t="s">
        <v>190</v>
      </c>
      <c r="I833" s="76" t="e">
        <f>CONCATENATE(Table6[[#This Row],[HS6_COD]],Table6[[#This Row],[HS8]],Table6[[#This Row],[HS10]])</f>
        <v>#VALUE!</v>
      </c>
      <c r="J833" s="17" t="s">
        <v>553</v>
      </c>
      <c r="K833" s="17"/>
      <c r="L833" s="30">
        <f>'Customs raw'!F833</f>
        <v>0</v>
      </c>
      <c r="M833" s="33">
        <v>10</v>
      </c>
      <c r="N833" s="33">
        <v>12.5</v>
      </c>
      <c r="O833" s="33"/>
      <c r="P833" s="33"/>
      <c r="Q833" s="33">
        <v>10</v>
      </c>
      <c r="R833" s="50" t="e">
        <f>VLOOKUP(Table6[[#This Row],[HS Concatenate]],'Customs raw'!$A$11:$N$305,12,FALSE)</f>
        <v>#VALUE!</v>
      </c>
      <c r="S833" s="226">
        <f>'Customs raw'!L833</f>
        <v>0</v>
      </c>
      <c r="T833" s="214"/>
      <c r="U833" s="217">
        <f>'Customs raw'!M833</f>
        <v>0</v>
      </c>
      <c r="V833" s="214"/>
      <c r="W833" s="226" t="e">
        <f>Table6[[#This Row],[Quantity (kg)2]]/1000</f>
        <v>#VALUE!</v>
      </c>
    </row>
    <row r="834" spans="1:23" ht="14.25" x14ac:dyDescent="0.2">
      <c r="A834" s="212">
        <f>'Customs raw'!B834</f>
        <v>0</v>
      </c>
      <c r="B834" s="213">
        <f t="shared" si="14"/>
        <v>0</v>
      </c>
      <c r="C834" s="214" t="e">
        <f>VLOOKUP(B834,'HS Heading Index'!$A$7:$B$29,2,FALSE)</f>
        <v>#N/A</v>
      </c>
      <c r="D834" s="214" t="s">
        <v>241</v>
      </c>
      <c r="E834" s="212">
        <f>'Customs raw'!C834</f>
        <v>0</v>
      </c>
      <c r="F834" s="215">
        <f>'Customs raw'!E834</f>
        <v>0</v>
      </c>
      <c r="G834" s="76" t="s">
        <v>19</v>
      </c>
      <c r="H834" s="33" t="s">
        <v>190</v>
      </c>
      <c r="I834" s="76" t="e">
        <f>CONCATENATE(Table6[[#This Row],[HS6_COD]],Table6[[#This Row],[HS8]],Table6[[#This Row],[HS10]])</f>
        <v>#VALUE!</v>
      </c>
      <c r="J834" s="17" t="s">
        <v>553</v>
      </c>
      <c r="K834" s="17"/>
      <c r="L834" s="30">
        <f>'Customs raw'!F834</f>
        <v>0</v>
      </c>
      <c r="M834" s="33">
        <v>10</v>
      </c>
      <c r="N834" s="33">
        <v>12.5</v>
      </c>
      <c r="O834" s="33"/>
      <c r="P834" s="33"/>
      <c r="Q834" s="33">
        <v>10</v>
      </c>
      <c r="R834" s="50" t="e">
        <f>VLOOKUP(Table6[[#This Row],[HS Concatenate]],'Customs raw'!$A$11:$N$305,12,FALSE)</f>
        <v>#VALUE!</v>
      </c>
      <c r="S834" s="226">
        <f>'Customs raw'!L834</f>
        <v>0</v>
      </c>
      <c r="T834" s="214"/>
      <c r="U834" s="217">
        <f>'Customs raw'!M834</f>
        <v>0</v>
      </c>
      <c r="V834" s="214"/>
      <c r="W834" s="226" t="e">
        <f>Table6[[#This Row],[Quantity (kg)2]]/1000</f>
        <v>#VALUE!</v>
      </c>
    </row>
    <row r="835" spans="1:23" ht="14.25" x14ac:dyDescent="0.2">
      <c r="A835" s="212">
        <f>'Customs raw'!B835</f>
        <v>0</v>
      </c>
      <c r="B835" s="213">
        <f t="shared" si="14"/>
        <v>0</v>
      </c>
      <c r="C835" s="214" t="e">
        <f>VLOOKUP(B835,'HS Heading Index'!$A$7:$B$29,2,FALSE)</f>
        <v>#N/A</v>
      </c>
      <c r="D835" s="214" t="s">
        <v>241</v>
      </c>
      <c r="E835" s="212">
        <f>'Customs raw'!C835</f>
        <v>0</v>
      </c>
      <c r="F835" s="215">
        <f>'Customs raw'!E835</f>
        <v>0</v>
      </c>
      <c r="G835" s="76" t="s">
        <v>19</v>
      </c>
      <c r="H835" s="33" t="s">
        <v>190</v>
      </c>
      <c r="I835" s="76" t="e">
        <f>CONCATENATE(Table6[[#This Row],[HS6_COD]],Table6[[#This Row],[HS8]],Table6[[#This Row],[HS10]])</f>
        <v>#VALUE!</v>
      </c>
      <c r="J835" s="17" t="s">
        <v>553</v>
      </c>
      <c r="K835" s="17"/>
      <c r="L835" s="30">
        <f>'Customs raw'!F835</f>
        <v>0</v>
      </c>
      <c r="M835" s="33">
        <v>10</v>
      </c>
      <c r="N835" s="33">
        <v>12.5</v>
      </c>
      <c r="O835" s="33"/>
      <c r="P835" s="33"/>
      <c r="Q835" s="33">
        <v>10</v>
      </c>
      <c r="R835" s="50" t="e">
        <f>VLOOKUP(Table6[[#This Row],[HS Concatenate]],'Customs raw'!$A$11:$N$305,12,FALSE)</f>
        <v>#VALUE!</v>
      </c>
      <c r="S835" s="226">
        <f>'Customs raw'!L835</f>
        <v>0</v>
      </c>
      <c r="T835" s="214"/>
      <c r="U835" s="217">
        <f>'Customs raw'!M835</f>
        <v>0</v>
      </c>
      <c r="V835" s="214"/>
      <c r="W835" s="226" t="e">
        <f>Table6[[#This Row],[Quantity (kg)2]]/1000</f>
        <v>#VALUE!</v>
      </c>
    </row>
    <row r="836" spans="1:23" ht="14.25" x14ac:dyDescent="0.2">
      <c r="A836" s="212">
        <f>'Customs raw'!B836</f>
        <v>0</v>
      </c>
      <c r="B836" s="213">
        <f t="shared" ref="B836:B899" si="15">ROUNDDOWN(A836/10000,2)</f>
        <v>0</v>
      </c>
      <c r="C836" s="214" t="e">
        <f>VLOOKUP(B836,'HS Heading Index'!$A$7:$B$29,2,FALSE)</f>
        <v>#N/A</v>
      </c>
      <c r="D836" s="214" t="s">
        <v>241</v>
      </c>
      <c r="E836" s="212">
        <f>'Customs raw'!C836</f>
        <v>0</v>
      </c>
      <c r="F836" s="215">
        <f>'Customs raw'!E836</f>
        <v>0</v>
      </c>
      <c r="G836" s="76" t="s">
        <v>19</v>
      </c>
      <c r="H836" s="33" t="s">
        <v>190</v>
      </c>
      <c r="I836" s="76" t="e">
        <f>CONCATENATE(Table6[[#This Row],[HS6_COD]],Table6[[#This Row],[HS8]],Table6[[#This Row],[HS10]])</f>
        <v>#VALUE!</v>
      </c>
      <c r="J836" s="17" t="s">
        <v>553</v>
      </c>
      <c r="K836" s="17"/>
      <c r="L836" s="30">
        <f>'Customs raw'!F836</f>
        <v>0</v>
      </c>
      <c r="M836" s="33">
        <v>10</v>
      </c>
      <c r="N836" s="33">
        <v>12.5</v>
      </c>
      <c r="O836" s="33"/>
      <c r="P836" s="33"/>
      <c r="Q836" s="33">
        <v>10</v>
      </c>
      <c r="R836" s="50" t="e">
        <f>VLOOKUP(Table6[[#This Row],[HS Concatenate]],'Customs raw'!$A$11:$N$305,12,FALSE)</f>
        <v>#VALUE!</v>
      </c>
      <c r="S836" s="226">
        <f>'Customs raw'!L836</f>
        <v>0</v>
      </c>
      <c r="T836" s="214"/>
      <c r="U836" s="217">
        <f>'Customs raw'!M836</f>
        <v>0</v>
      </c>
      <c r="V836" s="214"/>
      <c r="W836" s="226" t="e">
        <f>Table6[[#This Row],[Quantity (kg)2]]/1000</f>
        <v>#VALUE!</v>
      </c>
    </row>
    <row r="837" spans="1:23" ht="14.25" x14ac:dyDescent="0.2">
      <c r="A837" s="212">
        <f>'Customs raw'!B837</f>
        <v>0</v>
      </c>
      <c r="B837" s="213">
        <f t="shared" si="15"/>
        <v>0</v>
      </c>
      <c r="C837" s="214" t="e">
        <f>VLOOKUP(B837,'HS Heading Index'!$A$7:$B$29,2,FALSE)</f>
        <v>#N/A</v>
      </c>
      <c r="D837" s="214" t="s">
        <v>241</v>
      </c>
      <c r="E837" s="212">
        <f>'Customs raw'!C837</f>
        <v>0</v>
      </c>
      <c r="F837" s="215">
        <f>'Customs raw'!E837</f>
        <v>0</v>
      </c>
      <c r="G837" s="76" t="s">
        <v>19</v>
      </c>
      <c r="H837" s="33" t="s">
        <v>190</v>
      </c>
      <c r="I837" s="76" t="e">
        <f>CONCATENATE(Table6[[#This Row],[HS6_COD]],Table6[[#This Row],[HS8]],Table6[[#This Row],[HS10]])</f>
        <v>#VALUE!</v>
      </c>
      <c r="J837" s="17" t="s">
        <v>553</v>
      </c>
      <c r="K837" s="17"/>
      <c r="L837" s="30">
        <f>'Customs raw'!F837</f>
        <v>0</v>
      </c>
      <c r="M837" s="33">
        <v>10</v>
      </c>
      <c r="N837" s="33">
        <v>12.5</v>
      </c>
      <c r="O837" s="33"/>
      <c r="P837" s="33"/>
      <c r="Q837" s="33">
        <v>10</v>
      </c>
      <c r="R837" s="50" t="e">
        <f>VLOOKUP(Table6[[#This Row],[HS Concatenate]],'Customs raw'!$A$11:$N$305,12,FALSE)</f>
        <v>#VALUE!</v>
      </c>
      <c r="S837" s="226">
        <f>'Customs raw'!L837</f>
        <v>0</v>
      </c>
      <c r="T837" s="214"/>
      <c r="U837" s="217">
        <f>'Customs raw'!M837</f>
        <v>0</v>
      </c>
      <c r="V837" s="214"/>
      <c r="W837" s="226" t="e">
        <f>Table6[[#This Row],[Quantity (kg)2]]/1000</f>
        <v>#VALUE!</v>
      </c>
    </row>
    <row r="838" spans="1:23" ht="14.25" x14ac:dyDescent="0.2">
      <c r="A838" s="212">
        <f>'Customs raw'!B838</f>
        <v>0</v>
      </c>
      <c r="B838" s="213">
        <f t="shared" si="15"/>
        <v>0</v>
      </c>
      <c r="C838" s="214" t="e">
        <f>VLOOKUP(B838,'HS Heading Index'!$A$7:$B$29,2,FALSE)</f>
        <v>#N/A</v>
      </c>
      <c r="D838" s="214" t="s">
        <v>241</v>
      </c>
      <c r="E838" s="212">
        <f>'Customs raw'!C838</f>
        <v>0</v>
      </c>
      <c r="F838" s="215">
        <f>'Customs raw'!E838</f>
        <v>0</v>
      </c>
      <c r="G838" s="76" t="s">
        <v>19</v>
      </c>
      <c r="H838" s="33" t="s">
        <v>190</v>
      </c>
      <c r="I838" s="76" t="e">
        <f>CONCATENATE(Table6[[#This Row],[HS6_COD]],Table6[[#This Row],[HS8]],Table6[[#This Row],[HS10]])</f>
        <v>#VALUE!</v>
      </c>
      <c r="J838" s="17" t="s">
        <v>553</v>
      </c>
      <c r="K838" s="17"/>
      <c r="L838" s="30">
        <f>'Customs raw'!F838</f>
        <v>0</v>
      </c>
      <c r="M838" s="33">
        <v>10</v>
      </c>
      <c r="N838" s="33">
        <v>12.5</v>
      </c>
      <c r="O838" s="33"/>
      <c r="P838" s="33"/>
      <c r="Q838" s="33">
        <v>10</v>
      </c>
      <c r="R838" s="50" t="e">
        <f>VLOOKUP(Table6[[#This Row],[HS Concatenate]],'Customs raw'!$A$11:$N$305,12,FALSE)</f>
        <v>#VALUE!</v>
      </c>
      <c r="S838" s="226">
        <f>'Customs raw'!L838</f>
        <v>0</v>
      </c>
      <c r="T838" s="214"/>
      <c r="U838" s="217">
        <f>'Customs raw'!M838</f>
        <v>0</v>
      </c>
      <c r="V838" s="214"/>
      <c r="W838" s="226" t="e">
        <f>Table6[[#This Row],[Quantity (kg)2]]/1000</f>
        <v>#VALUE!</v>
      </c>
    </row>
    <row r="839" spans="1:23" ht="14.25" x14ac:dyDescent="0.2">
      <c r="A839" s="212">
        <f>'Customs raw'!B839</f>
        <v>0</v>
      </c>
      <c r="B839" s="213">
        <f t="shared" si="15"/>
        <v>0</v>
      </c>
      <c r="C839" s="214" t="e">
        <f>VLOOKUP(B839,'HS Heading Index'!$A$7:$B$29,2,FALSE)</f>
        <v>#N/A</v>
      </c>
      <c r="D839" s="214" t="s">
        <v>241</v>
      </c>
      <c r="E839" s="212">
        <f>'Customs raw'!C839</f>
        <v>0</v>
      </c>
      <c r="F839" s="215">
        <f>'Customs raw'!E839</f>
        <v>0</v>
      </c>
      <c r="G839" s="76" t="s">
        <v>19</v>
      </c>
      <c r="H839" s="33" t="s">
        <v>190</v>
      </c>
      <c r="I839" s="76" t="e">
        <f>CONCATENATE(Table6[[#This Row],[HS6_COD]],Table6[[#This Row],[HS8]],Table6[[#This Row],[HS10]])</f>
        <v>#VALUE!</v>
      </c>
      <c r="J839" s="17" t="s">
        <v>553</v>
      </c>
      <c r="K839" s="17"/>
      <c r="L839" s="30">
        <f>'Customs raw'!F839</f>
        <v>0</v>
      </c>
      <c r="M839" s="33">
        <v>10</v>
      </c>
      <c r="N839" s="33">
        <v>12.5</v>
      </c>
      <c r="O839" s="33"/>
      <c r="P839" s="33"/>
      <c r="Q839" s="33">
        <v>10</v>
      </c>
      <c r="R839" s="50" t="e">
        <f>VLOOKUP(Table6[[#This Row],[HS Concatenate]],'Customs raw'!$A$11:$N$305,12,FALSE)</f>
        <v>#VALUE!</v>
      </c>
      <c r="S839" s="226">
        <f>'Customs raw'!L839</f>
        <v>0</v>
      </c>
      <c r="T839" s="214"/>
      <c r="U839" s="217">
        <f>'Customs raw'!M839</f>
        <v>0</v>
      </c>
      <c r="V839" s="214"/>
      <c r="W839" s="226" t="e">
        <f>Table6[[#This Row],[Quantity (kg)2]]/1000</f>
        <v>#VALUE!</v>
      </c>
    </row>
    <row r="840" spans="1:23" ht="14.25" x14ac:dyDescent="0.2">
      <c r="A840" s="212">
        <f>'Customs raw'!B840</f>
        <v>0</v>
      </c>
      <c r="B840" s="213">
        <f t="shared" si="15"/>
        <v>0</v>
      </c>
      <c r="C840" s="214" t="e">
        <f>VLOOKUP(B840,'HS Heading Index'!$A$7:$B$29,2,FALSE)</f>
        <v>#N/A</v>
      </c>
      <c r="D840" s="214" t="s">
        <v>241</v>
      </c>
      <c r="E840" s="212">
        <f>'Customs raw'!C840</f>
        <v>0</v>
      </c>
      <c r="F840" s="215">
        <f>'Customs raw'!E840</f>
        <v>0</v>
      </c>
      <c r="G840" s="76" t="s">
        <v>19</v>
      </c>
      <c r="H840" s="33" t="s">
        <v>190</v>
      </c>
      <c r="I840" s="76" t="e">
        <f>CONCATENATE(Table6[[#This Row],[HS6_COD]],Table6[[#This Row],[HS8]],Table6[[#This Row],[HS10]])</f>
        <v>#VALUE!</v>
      </c>
      <c r="J840" s="17" t="s">
        <v>553</v>
      </c>
      <c r="K840" s="17"/>
      <c r="L840" s="30">
        <f>'Customs raw'!F840</f>
        <v>0</v>
      </c>
      <c r="M840" s="33">
        <v>10</v>
      </c>
      <c r="N840" s="33">
        <v>12.5</v>
      </c>
      <c r="O840" s="33"/>
      <c r="P840" s="33"/>
      <c r="Q840" s="33">
        <v>10</v>
      </c>
      <c r="R840" s="50" t="e">
        <f>VLOOKUP(Table6[[#This Row],[HS Concatenate]],'Customs raw'!$A$11:$N$305,12,FALSE)</f>
        <v>#VALUE!</v>
      </c>
      <c r="S840" s="226">
        <f>'Customs raw'!L840</f>
        <v>0</v>
      </c>
      <c r="T840" s="214"/>
      <c r="U840" s="217">
        <f>'Customs raw'!M840</f>
        <v>0</v>
      </c>
      <c r="V840" s="214"/>
      <c r="W840" s="226" t="e">
        <f>Table6[[#This Row],[Quantity (kg)2]]/1000</f>
        <v>#VALUE!</v>
      </c>
    </row>
    <row r="841" spans="1:23" ht="14.25" x14ac:dyDescent="0.2">
      <c r="A841" s="212">
        <f>'Customs raw'!B841</f>
        <v>0</v>
      </c>
      <c r="B841" s="213">
        <f t="shared" si="15"/>
        <v>0</v>
      </c>
      <c r="C841" s="214" t="e">
        <f>VLOOKUP(B841,'HS Heading Index'!$A$7:$B$29,2,FALSE)</f>
        <v>#N/A</v>
      </c>
      <c r="D841" s="214" t="s">
        <v>241</v>
      </c>
      <c r="E841" s="212">
        <f>'Customs raw'!C841</f>
        <v>0</v>
      </c>
      <c r="F841" s="215">
        <f>'Customs raw'!E841</f>
        <v>0</v>
      </c>
      <c r="G841" s="76" t="s">
        <v>19</v>
      </c>
      <c r="H841" s="33" t="s">
        <v>190</v>
      </c>
      <c r="I841" s="76" t="e">
        <f>CONCATENATE(Table6[[#This Row],[HS6_COD]],Table6[[#This Row],[HS8]],Table6[[#This Row],[HS10]])</f>
        <v>#VALUE!</v>
      </c>
      <c r="J841" s="17" t="s">
        <v>553</v>
      </c>
      <c r="K841" s="17"/>
      <c r="L841" s="30">
        <f>'Customs raw'!F841</f>
        <v>0</v>
      </c>
      <c r="M841" s="33">
        <v>10</v>
      </c>
      <c r="N841" s="33">
        <v>12.5</v>
      </c>
      <c r="O841" s="33"/>
      <c r="P841" s="33"/>
      <c r="Q841" s="33">
        <v>10</v>
      </c>
      <c r="R841" s="50" t="e">
        <f>VLOOKUP(Table6[[#This Row],[HS Concatenate]],'Customs raw'!$A$11:$N$305,12,FALSE)</f>
        <v>#VALUE!</v>
      </c>
      <c r="S841" s="226">
        <f>'Customs raw'!L841</f>
        <v>0</v>
      </c>
      <c r="T841" s="214"/>
      <c r="U841" s="217">
        <f>'Customs raw'!M841</f>
        <v>0</v>
      </c>
      <c r="V841" s="214"/>
      <c r="W841" s="226" t="e">
        <f>Table6[[#This Row],[Quantity (kg)2]]/1000</f>
        <v>#VALUE!</v>
      </c>
    </row>
    <row r="842" spans="1:23" ht="14.25" x14ac:dyDescent="0.2">
      <c r="A842" s="212">
        <f>'Customs raw'!B842</f>
        <v>0</v>
      </c>
      <c r="B842" s="213">
        <f t="shared" si="15"/>
        <v>0</v>
      </c>
      <c r="C842" s="214" t="e">
        <f>VLOOKUP(B842,'HS Heading Index'!$A$7:$B$29,2,FALSE)</f>
        <v>#N/A</v>
      </c>
      <c r="D842" s="214" t="s">
        <v>241</v>
      </c>
      <c r="E842" s="212">
        <f>'Customs raw'!C842</f>
        <v>0</v>
      </c>
      <c r="F842" s="215">
        <f>'Customs raw'!E842</f>
        <v>0</v>
      </c>
      <c r="G842" s="76" t="s">
        <v>19</v>
      </c>
      <c r="H842" s="33" t="s">
        <v>190</v>
      </c>
      <c r="I842" s="76" t="e">
        <f>CONCATENATE(Table6[[#This Row],[HS6_COD]],Table6[[#This Row],[HS8]],Table6[[#This Row],[HS10]])</f>
        <v>#VALUE!</v>
      </c>
      <c r="J842" s="17" t="s">
        <v>553</v>
      </c>
      <c r="K842" s="17"/>
      <c r="L842" s="30">
        <f>'Customs raw'!F842</f>
        <v>0</v>
      </c>
      <c r="M842" s="33">
        <v>10</v>
      </c>
      <c r="N842" s="33">
        <v>12.5</v>
      </c>
      <c r="O842" s="33"/>
      <c r="P842" s="33"/>
      <c r="Q842" s="33">
        <v>10</v>
      </c>
      <c r="R842" s="50" t="e">
        <f>VLOOKUP(Table6[[#This Row],[HS Concatenate]],'Customs raw'!$A$11:$N$305,12,FALSE)</f>
        <v>#VALUE!</v>
      </c>
      <c r="S842" s="226">
        <f>'Customs raw'!L842</f>
        <v>0</v>
      </c>
      <c r="T842" s="214"/>
      <c r="U842" s="217">
        <f>'Customs raw'!M842</f>
        <v>0</v>
      </c>
      <c r="V842" s="214"/>
      <c r="W842" s="226" t="e">
        <f>Table6[[#This Row],[Quantity (kg)2]]/1000</f>
        <v>#VALUE!</v>
      </c>
    </row>
    <row r="843" spans="1:23" ht="14.25" x14ac:dyDescent="0.2">
      <c r="A843" s="212">
        <f>'Customs raw'!B843</f>
        <v>0</v>
      </c>
      <c r="B843" s="213">
        <f t="shared" si="15"/>
        <v>0</v>
      </c>
      <c r="C843" s="214" t="e">
        <f>VLOOKUP(B843,'HS Heading Index'!$A$7:$B$29,2,FALSE)</f>
        <v>#N/A</v>
      </c>
      <c r="D843" s="214" t="s">
        <v>241</v>
      </c>
      <c r="E843" s="212">
        <f>'Customs raw'!C843</f>
        <v>0</v>
      </c>
      <c r="F843" s="215">
        <f>'Customs raw'!E843</f>
        <v>0</v>
      </c>
      <c r="G843" s="76" t="s">
        <v>19</v>
      </c>
      <c r="H843" s="33" t="s">
        <v>190</v>
      </c>
      <c r="I843" s="76" t="e">
        <f>CONCATENATE(Table6[[#This Row],[HS6_COD]],Table6[[#This Row],[HS8]],Table6[[#This Row],[HS10]])</f>
        <v>#VALUE!</v>
      </c>
      <c r="J843" s="17" t="s">
        <v>553</v>
      </c>
      <c r="K843" s="17"/>
      <c r="L843" s="30">
        <f>'Customs raw'!F843</f>
        <v>0</v>
      </c>
      <c r="M843" s="33">
        <v>10</v>
      </c>
      <c r="N843" s="33">
        <v>12.5</v>
      </c>
      <c r="O843" s="33"/>
      <c r="P843" s="33"/>
      <c r="Q843" s="33">
        <v>10</v>
      </c>
      <c r="R843" s="50" t="e">
        <f>VLOOKUP(Table6[[#This Row],[HS Concatenate]],'Customs raw'!$A$11:$N$305,12,FALSE)</f>
        <v>#VALUE!</v>
      </c>
      <c r="S843" s="226">
        <f>'Customs raw'!L843</f>
        <v>0</v>
      </c>
      <c r="T843" s="214"/>
      <c r="U843" s="217">
        <f>'Customs raw'!M843</f>
        <v>0</v>
      </c>
      <c r="V843" s="214"/>
      <c r="W843" s="226" t="e">
        <f>Table6[[#This Row],[Quantity (kg)2]]/1000</f>
        <v>#VALUE!</v>
      </c>
    </row>
    <row r="844" spans="1:23" ht="14.25" x14ac:dyDescent="0.2">
      <c r="A844" s="212">
        <f>'Customs raw'!B844</f>
        <v>0</v>
      </c>
      <c r="B844" s="213">
        <f t="shared" si="15"/>
        <v>0</v>
      </c>
      <c r="C844" s="214" t="e">
        <f>VLOOKUP(B844,'HS Heading Index'!$A$7:$B$29,2,FALSE)</f>
        <v>#N/A</v>
      </c>
      <c r="D844" s="214" t="s">
        <v>241</v>
      </c>
      <c r="E844" s="212">
        <f>'Customs raw'!C844</f>
        <v>0</v>
      </c>
      <c r="F844" s="215">
        <f>'Customs raw'!E844</f>
        <v>0</v>
      </c>
      <c r="G844" s="76" t="s">
        <v>19</v>
      </c>
      <c r="H844" s="33" t="s">
        <v>190</v>
      </c>
      <c r="I844" s="76" t="e">
        <f>CONCATENATE(Table6[[#This Row],[HS6_COD]],Table6[[#This Row],[HS8]],Table6[[#This Row],[HS10]])</f>
        <v>#VALUE!</v>
      </c>
      <c r="J844" s="17" t="s">
        <v>553</v>
      </c>
      <c r="K844" s="17"/>
      <c r="L844" s="30">
        <f>'Customs raw'!F844</f>
        <v>0</v>
      </c>
      <c r="M844" s="33">
        <v>10</v>
      </c>
      <c r="N844" s="33">
        <v>12.5</v>
      </c>
      <c r="O844" s="33"/>
      <c r="P844" s="33"/>
      <c r="Q844" s="33">
        <v>10</v>
      </c>
      <c r="R844" s="50" t="e">
        <f>VLOOKUP(Table6[[#This Row],[HS Concatenate]],'Customs raw'!$A$11:$N$305,12,FALSE)</f>
        <v>#VALUE!</v>
      </c>
      <c r="S844" s="226">
        <f>'Customs raw'!L844</f>
        <v>0</v>
      </c>
      <c r="T844" s="214"/>
      <c r="U844" s="217">
        <f>'Customs raw'!M844</f>
        <v>0</v>
      </c>
      <c r="V844" s="214"/>
      <c r="W844" s="226" t="e">
        <f>Table6[[#This Row],[Quantity (kg)2]]/1000</f>
        <v>#VALUE!</v>
      </c>
    </row>
    <row r="845" spans="1:23" ht="14.25" x14ac:dyDescent="0.2">
      <c r="A845" s="212">
        <f>'Customs raw'!B845</f>
        <v>0</v>
      </c>
      <c r="B845" s="213">
        <f t="shared" si="15"/>
        <v>0</v>
      </c>
      <c r="C845" s="214" t="e">
        <f>VLOOKUP(B845,'HS Heading Index'!$A$7:$B$29,2,FALSE)</f>
        <v>#N/A</v>
      </c>
      <c r="D845" s="214" t="s">
        <v>241</v>
      </c>
      <c r="E845" s="212">
        <f>'Customs raw'!C845</f>
        <v>0</v>
      </c>
      <c r="F845" s="215">
        <f>'Customs raw'!E845</f>
        <v>0</v>
      </c>
      <c r="G845" s="76" t="s">
        <v>19</v>
      </c>
      <c r="H845" s="33" t="s">
        <v>190</v>
      </c>
      <c r="I845" s="76" t="e">
        <f>CONCATENATE(Table6[[#This Row],[HS6_COD]],Table6[[#This Row],[HS8]],Table6[[#This Row],[HS10]])</f>
        <v>#VALUE!</v>
      </c>
      <c r="J845" s="17" t="s">
        <v>553</v>
      </c>
      <c r="K845" s="17"/>
      <c r="L845" s="30">
        <f>'Customs raw'!F845</f>
        <v>0</v>
      </c>
      <c r="M845" s="33">
        <v>10</v>
      </c>
      <c r="N845" s="33">
        <v>12.5</v>
      </c>
      <c r="O845" s="33"/>
      <c r="P845" s="33"/>
      <c r="Q845" s="33">
        <v>10</v>
      </c>
      <c r="R845" s="50" t="e">
        <f>VLOOKUP(Table6[[#This Row],[HS Concatenate]],'Customs raw'!$A$11:$N$305,12,FALSE)</f>
        <v>#VALUE!</v>
      </c>
      <c r="S845" s="226">
        <f>'Customs raw'!L845</f>
        <v>0</v>
      </c>
      <c r="T845" s="214"/>
      <c r="U845" s="217">
        <f>'Customs raw'!M845</f>
        <v>0</v>
      </c>
      <c r="V845" s="214"/>
      <c r="W845" s="226" t="e">
        <f>Table6[[#This Row],[Quantity (kg)2]]/1000</f>
        <v>#VALUE!</v>
      </c>
    </row>
    <row r="846" spans="1:23" ht="14.25" x14ac:dyDescent="0.2">
      <c r="A846" s="212">
        <f>'Customs raw'!B846</f>
        <v>0</v>
      </c>
      <c r="B846" s="213">
        <f t="shared" si="15"/>
        <v>0</v>
      </c>
      <c r="C846" s="214" t="e">
        <f>VLOOKUP(B846,'HS Heading Index'!$A$7:$B$29,2,FALSE)</f>
        <v>#N/A</v>
      </c>
      <c r="D846" s="214" t="s">
        <v>241</v>
      </c>
      <c r="E846" s="212">
        <f>'Customs raw'!C846</f>
        <v>0</v>
      </c>
      <c r="F846" s="215">
        <f>'Customs raw'!E846</f>
        <v>0</v>
      </c>
      <c r="G846" s="76" t="s">
        <v>19</v>
      </c>
      <c r="H846" s="33" t="s">
        <v>190</v>
      </c>
      <c r="I846" s="76" t="e">
        <f>CONCATENATE(Table6[[#This Row],[HS6_COD]],Table6[[#This Row],[HS8]],Table6[[#This Row],[HS10]])</f>
        <v>#VALUE!</v>
      </c>
      <c r="J846" s="17" t="s">
        <v>553</v>
      </c>
      <c r="K846" s="17"/>
      <c r="L846" s="30">
        <f>'Customs raw'!F846</f>
        <v>0</v>
      </c>
      <c r="M846" s="33">
        <v>10</v>
      </c>
      <c r="N846" s="33">
        <v>12.5</v>
      </c>
      <c r="O846" s="33"/>
      <c r="P846" s="33"/>
      <c r="Q846" s="33">
        <v>10</v>
      </c>
      <c r="R846" s="50" t="e">
        <f>VLOOKUP(Table6[[#This Row],[HS Concatenate]],'Customs raw'!$A$11:$N$305,12,FALSE)</f>
        <v>#VALUE!</v>
      </c>
      <c r="S846" s="226">
        <f>'Customs raw'!L846</f>
        <v>0</v>
      </c>
      <c r="T846" s="214"/>
      <c r="U846" s="217">
        <f>'Customs raw'!M846</f>
        <v>0</v>
      </c>
      <c r="V846" s="214"/>
      <c r="W846" s="226" t="e">
        <f>Table6[[#This Row],[Quantity (kg)2]]/1000</f>
        <v>#VALUE!</v>
      </c>
    </row>
    <row r="847" spans="1:23" ht="14.25" x14ac:dyDescent="0.2">
      <c r="A847" s="212">
        <f>'Customs raw'!B847</f>
        <v>0</v>
      </c>
      <c r="B847" s="213">
        <f t="shared" si="15"/>
        <v>0</v>
      </c>
      <c r="C847" s="214" t="e">
        <f>VLOOKUP(B847,'HS Heading Index'!$A$7:$B$29,2,FALSE)</f>
        <v>#N/A</v>
      </c>
      <c r="D847" s="214" t="s">
        <v>241</v>
      </c>
      <c r="E847" s="212">
        <f>'Customs raw'!C847</f>
        <v>0</v>
      </c>
      <c r="F847" s="215">
        <f>'Customs raw'!E847</f>
        <v>0</v>
      </c>
      <c r="G847" s="76" t="s">
        <v>19</v>
      </c>
      <c r="H847" s="33" t="s">
        <v>190</v>
      </c>
      <c r="I847" s="76" t="e">
        <f>CONCATENATE(Table6[[#This Row],[HS6_COD]],Table6[[#This Row],[HS8]],Table6[[#This Row],[HS10]])</f>
        <v>#VALUE!</v>
      </c>
      <c r="J847" s="17" t="s">
        <v>553</v>
      </c>
      <c r="K847" s="17"/>
      <c r="L847" s="30">
        <f>'Customs raw'!F847</f>
        <v>0</v>
      </c>
      <c r="M847" s="33">
        <v>10</v>
      </c>
      <c r="N847" s="33">
        <v>12.5</v>
      </c>
      <c r="O847" s="33"/>
      <c r="P847" s="33"/>
      <c r="Q847" s="33">
        <v>10</v>
      </c>
      <c r="R847" s="50" t="e">
        <f>VLOOKUP(Table6[[#This Row],[HS Concatenate]],'Customs raw'!$A$11:$N$305,12,FALSE)</f>
        <v>#VALUE!</v>
      </c>
      <c r="S847" s="226">
        <f>'Customs raw'!L847</f>
        <v>0</v>
      </c>
      <c r="T847" s="214"/>
      <c r="U847" s="217">
        <f>'Customs raw'!M847</f>
        <v>0</v>
      </c>
      <c r="V847" s="214"/>
      <c r="W847" s="226" t="e">
        <f>Table6[[#This Row],[Quantity (kg)2]]/1000</f>
        <v>#VALUE!</v>
      </c>
    </row>
    <row r="848" spans="1:23" ht="14.25" x14ac:dyDescent="0.2">
      <c r="A848" s="212">
        <f>'Customs raw'!B848</f>
        <v>0</v>
      </c>
      <c r="B848" s="213">
        <f t="shared" si="15"/>
        <v>0</v>
      </c>
      <c r="C848" s="214" t="e">
        <f>VLOOKUP(B848,'HS Heading Index'!$A$7:$B$29,2,FALSE)</f>
        <v>#N/A</v>
      </c>
      <c r="D848" s="214" t="s">
        <v>241</v>
      </c>
      <c r="E848" s="212">
        <f>'Customs raw'!C848</f>
        <v>0</v>
      </c>
      <c r="F848" s="215">
        <f>'Customs raw'!E848</f>
        <v>0</v>
      </c>
      <c r="G848" s="76" t="s">
        <v>19</v>
      </c>
      <c r="H848" s="33" t="s">
        <v>190</v>
      </c>
      <c r="I848" s="76" t="e">
        <f>CONCATENATE(Table6[[#This Row],[HS6_COD]],Table6[[#This Row],[HS8]],Table6[[#This Row],[HS10]])</f>
        <v>#VALUE!</v>
      </c>
      <c r="J848" s="17" t="s">
        <v>553</v>
      </c>
      <c r="K848" s="17"/>
      <c r="L848" s="30">
        <f>'Customs raw'!F848</f>
        <v>0</v>
      </c>
      <c r="M848" s="33">
        <v>10</v>
      </c>
      <c r="N848" s="33">
        <v>12.5</v>
      </c>
      <c r="O848" s="33"/>
      <c r="P848" s="33"/>
      <c r="Q848" s="33">
        <v>10</v>
      </c>
      <c r="R848" s="50" t="e">
        <f>VLOOKUP(Table6[[#This Row],[HS Concatenate]],'Customs raw'!$A$11:$N$305,12,FALSE)</f>
        <v>#VALUE!</v>
      </c>
      <c r="S848" s="226">
        <f>'Customs raw'!L848</f>
        <v>0</v>
      </c>
      <c r="T848" s="214"/>
      <c r="U848" s="217">
        <f>'Customs raw'!M848</f>
        <v>0</v>
      </c>
      <c r="V848" s="214"/>
      <c r="W848" s="226" t="e">
        <f>Table6[[#This Row],[Quantity (kg)2]]/1000</f>
        <v>#VALUE!</v>
      </c>
    </row>
    <row r="849" spans="1:23" ht="14.25" x14ac:dyDescent="0.2">
      <c r="A849" s="212">
        <f>'Customs raw'!B849</f>
        <v>0</v>
      </c>
      <c r="B849" s="213">
        <f t="shared" si="15"/>
        <v>0</v>
      </c>
      <c r="C849" s="214" t="e">
        <f>VLOOKUP(B849,'HS Heading Index'!$A$7:$B$29,2,FALSE)</f>
        <v>#N/A</v>
      </c>
      <c r="D849" s="214" t="s">
        <v>241</v>
      </c>
      <c r="E849" s="212">
        <f>'Customs raw'!C849</f>
        <v>0</v>
      </c>
      <c r="F849" s="215">
        <f>'Customs raw'!E849</f>
        <v>0</v>
      </c>
      <c r="G849" s="76" t="s">
        <v>19</v>
      </c>
      <c r="H849" s="33" t="s">
        <v>190</v>
      </c>
      <c r="I849" s="76" t="e">
        <f>CONCATENATE(Table6[[#This Row],[HS6_COD]],Table6[[#This Row],[HS8]],Table6[[#This Row],[HS10]])</f>
        <v>#VALUE!</v>
      </c>
      <c r="J849" s="17" t="s">
        <v>553</v>
      </c>
      <c r="K849" s="17"/>
      <c r="L849" s="30">
        <f>'Customs raw'!F849</f>
        <v>0</v>
      </c>
      <c r="M849" s="33">
        <v>10</v>
      </c>
      <c r="N849" s="33">
        <v>12.5</v>
      </c>
      <c r="O849" s="33"/>
      <c r="P849" s="33"/>
      <c r="Q849" s="33">
        <v>10</v>
      </c>
      <c r="R849" s="50" t="e">
        <f>VLOOKUP(Table6[[#This Row],[HS Concatenate]],'Customs raw'!$A$11:$N$305,12,FALSE)</f>
        <v>#VALUE!</v>
      </c>
      <c r="S849" s="226">
        <f>'Customs raw'!L849</f>
        <v>0</v>
      </c>
      <c r="T849" s="214"/>
      <c r="U849" s="217">
        <f>'Customs raw'!M849</f>
        <v>0</v>
      </c>
      <c r="V849" s="214"/>
      <c r="W849" s="226" t="e">
        <f>Table6[[#This Row],[Quantity (kg)2]]/1000</f>
        <v>#VALUE!</v>
      </c>
    </row>
    <row r="850" spans="1:23" ht="14.25" x14ac:dyDescent="0.2">
      <c r="A850" s="212">
        <f>'Customs raw'!B850</f>
        <v>0</v>
      </c>
      <c r="B850" s="213">
        <f t="shared" si="15"/>
        <v>0</v>
      </c>
      <c r="C850" s="214" t="e">
        <f>VLOOKUP(B850,'HS Heading Index'!$A$7:$B$29,2,FALSE)</f>
        <v>#N/A</v>
      </c>
      <c r="D850" s="214" t="s">
        <v>241</v>
      </c>
      <c r="E850" s="212">
        <f>'Customs raw'!C850</f>
        <v>0</v>
      </c>
      <c r="F850" s="215">
        <f>'Customs raw'!E850</f>
        <v>0</v>
      </c>
      <c r="G850" s="76" t="s">
        <v>19</v>
      </c>
      <c r="H850" s="33" t="s">
        <v>190</v>
      </c>
      <c r="I850" s="76" t="e">
        <f>CONCATENATE(Table6[[#This Row],[HS6_COD]],Table6[[#This Row],[HS8]],Table6[[#This Row],[HS10]])</f>
        <v>#VALUE!</v>
      </c>
      <c r="J850" s="17" t="s">
        <v>553</v>
      </c>
      <c r="K850" s="17"/>
      <c r="L850" s="30">
        <f>'Customs raw'!F850</f>
        <v>0</v>
      </c>
      <c r="M850" s="33">
        <v>10</v>
      </c>
      <c r="N850" s="33">
        <v>12.5</v>
      </c>
      <c r="O850" s="33"/>
      <c r="P850" s="33"/>
      <c r="Q850" s="33">
        <v>10</v>
      </c>
      <c r="R850" s="50" t="e">
        <f>VLOOKUP(Table6[[#This Row],[HS Concatenate]],'Customs raw'!$A$11:$N$305,12,FALSE)</f>
        <v>#VALUE!</v>
      </c>
      <c r="S850" s="226">
        <f>'Customs raw'!L850</f>
        <v>0</v>
      </c>
      <c r="T850" s="214"/>
      <c r="U850" s="217">
        <f>'Customs raw'!M850</f>
        <v>0</v>
      </c>
      <c r="V850" s="214"/>
      <c r="W850" s="226" t="e">
        <f>Table6[[#This Row],[Quantity (kg)2]]/1000</f>
        <v>#VALUE!</v>
      </c>
    </row>
    <row r="851" spans="1:23" ht="14.25" x14ac:dyDescent="0.2">
      <c r="A851" s="212">
        <f>'Customs raw'!B851</f>
        <v>0</v>
      </c>
      <c r="B851" s="213">
        <f t="shared" si="15"/>
        <v>0</v>
      </c>
      <c r="C851" s="214" t="e">
        <f>VLOOKUP(B851,'HS Heading Index'!$A$7:$B$29,2,FALSE)</f>
        <v>#N/A</v>
      </c>
      <c r="D851" s="214" t="s">
        <v>241</v>
      </c>
      <c r="E851" s="212">
        <f>'Customs raw'!C851</f>
        <v>0</v>
      </c>
      <c r="F851" s="215">
        <f>'Customs raw'!E851</f>
        <v>0</v>
      </c>
      <c r="G851" s="76" t="s">
        <v>19</v>
      </c>
      <c r="H851" s="33" t="s">
        <v>190</v>
      </c>
      <c r="I851" s="76" t="e">
        <f>CONCATENATE(Table6[[#This Row],[HS6_COD]],Table6[[#This Row],[HS8]],Table6[[#This Row],[HS10]])</f>
        <v>#VALUE!</v>
      </c>
      <c r="J851" s="17" t="s">
        <v>553</v>
      </c>
      <c r="K851" s="17"/>
      <c r="L851" s="30">
        <f>'Customs raw'!F851</f>
        <v>0</v>
      </c>
      <c r="M851" s="33">
        <v>10</v>
      </c>
      <c r="N851" s="33">
        <v>12.5</v>
      </c>
      <c r="O851" s="33"/>
      <c r="P851" s="33"/>
      <c r="Q851" s="33">
        <v>10</v>
      </c>
      <c r="R851" s="50" t="e">
        <f>VLOOKUP(Table6[[#This Row],[HS Concatenate]],'Customs raw'!$A$11:$N$305,12,FALSE)</f>
        <v>#VALUE!</v>
      </c>
      <c r="S851" s="226">
        <f>'Customs raw'!L851</f>
        <v>0</v>
      </c>
      <c r="T851" s="214"/>
      <c r="U851" s="217">
        <f>'Customs raw'!M851</f>
        <v>0</v>
      </c>
      <c r="V851" s="214"/>
      <c r="W851" s="226" t="e">
        <f>Table6[[#This Row],[Quantity (kg)2]]/1000</f>
        <v>#VALUE!</v>
      </c>
    </row>
    <row r="852" spans="1:23" ht="14.25" x14ac:dyDescent="0.2">
      <c r="A852" s="212">
        <f>'Customs raw'!B852</f>
        <v>0</v>
      </c>
      <c r="B852" s="213">
        <f t="shared" si="15"/>
        <v>0</v>
      </c>
      <c r="C852" s="214" t="e">
        <f>VLOOKUP(B852,'HS Heading Index'!$A$7:$B$29,2,FALSE)</f>
        <v>#N/A</v>
      </c>
      <c r="D852" s="214" t="s">
        <v>241</v>
      </c>
      <c r="E852" s="212">
        <f>'Customs raw'!C852</f>
        <v>0</v>
      </c>
      <c r="F852" s="215">
        <f>'Customs raw'!E852</f>
        <v>0</v>
      </c>
      <c r="G852" s="76" t="s">
        <v>19</v>
      </c>
      <c r="H852" s="33" t="s">
        <v>190</v>
      </c>
      <c r="I852" s="76" t="e">
        <f>CONCATENATE(Table6[[#This Row],[HS6_COD]],Table6[[#This Row],[HS8]],Table6[[#This Row],[HS10]])</f>
        <v>#VALUE!</v>
      </c>
      <c r="J852" s="17" t="s">
        <v>553</v>
      </c>
      <c r="K852" s="17"/>
      <c r="L852" s="30">
        <f>'Customs raw'!F852</f>
        <v>0</v>
      </c>
      <c r="M852" s="33">
        <v>10</v>
      </c>
      <c r="N852" s="33">
        <v>12.5</v>
      </c>
      <c r="O852" s="33"/>
      <c r="P852" s="33"/>
      <c r="Q852" s="33">
        <v>10</v>
      </c>
      <c r="R852" s="50" t="e">
        <f>VLOOKUP(Table6[[#This Row],[HS Concatenate]],'Customs raw'!$A$11:$N$305,12,FALSE)</f>
        <v>#VALUE!</v>
      </c>
      <c r="S852" s="226">
        <f>'Customs raw'!L852</f>
        <v>0</v>
      </c>
      <c r="T852" s="214"/>
      <c r="U852" s="217">
        <f>'Customs raw'!M852</f>
        <v>0</v>
      </c>
      <c r="V852" s="214"/>
      <c r="W852" s="226" t="e">
        <f>Table6[[#This Row],[Quantity (kg)2]]/1000</f>
        <v>#VALUE!</v>
      </c>
    </row>
    <row r="853" spans="1:23" ht="14.25" x14ac:dyDescent="0.2">
      <c r="A853" s="212">
        <f>'Customs raw'!B853</f>
        <v>0</v>
      </c>
      <c r="B853" s="213">
        <f t="shared" si="15"/>
        <v>0</v>
      </c>
      <c r="C853" s="214" t="e">
        <f>VLOOKUP(B853,'HS Heading Index'!$A$7:$B$29,2,FALSE)</f>
        <v>#N/A</v>
      </c>
      <c r="D853" s="214" t="s">
        <v>241</v>
      </c>
      <c r="E853" s="212">
        <f>'Customs raw'!C853</f>
        <v>0</v>
      </c>
      <c r="F853" s="215">
        <f>'Customs raw'!E853</f>
        <v>0</v>
      </c>
      <c r="G853" s="76" t="s">
        <v>19</v>
      </c>
      <c r="H853" s="33" t="s">
        <v>190</v>
      </c>
      <c r="I853" s="76" t="e">
        <f>CONCATENATE(Table6[[#This Row],[HS6_COD]],Table6[[#This Row],[HS8]],Table6[[#This Row],[HS10]])</f>
        <v>#VALUE!</v>
      </c>
      <c r="J853" s="17" t="s">
        <v>553</v>
      </c>
      <c r="K853" s="17"/>
      <c r="L853" s="30">
        <f>'Customs raw'!F853</f>
        <v>0</v>
      </c>
      <c r="M853" s="33">
        <v>10</v>
      </c>
      <c r="N853" s="33">
        <v>12.5</v>
      </c>
      <c r="O853" s="33"/>
      <c r="P853" s="33"/>
      <c r="Q853" s="33">
        <v>10</v>
      </c>
      <c r="R853" s="50" t="e">
        <f>VLOOKUP(Table6[[#This Row],[HS Concatenate]],'Customs raw'!$A$11:$N$305,12,FALSE)</f>
        <v>#VALUE!</v>
      </c>
      <c r="S853" s="226">
        <f>'Customs raw'!L853</f>
        <v>0</v>
      </c>
      <c r="T853" s="214"/>
      <c r="U853" s="217">
        <f>'Customs raw'!M853</f>
        <v>0</v>
      </c>
      <c r="V853" s="214"/>
      <c r="W853" s="226" t="e">
        <f>Table6[[#This Row],[Quantity (kg)2]]/1000</f>
        <v>#VALUE!</v>
      </c>
    </row>
    <row r="854" spans="1:23" ht="14.25" x14ac:dyDescent="0.2">
      <c r="A854" s="212">
        <f>'Customs raw'!B854</f>
        <v>0</v>
      </c>
      <c r="B854" s="213">
        <f t="shared" si="15"/>
        <v>0</v>
      </c>
      <c r="C854" s="214" t="e">
        <f>VLOOKUP(B854,'HS Heading Index'!$A$7:$B$29,2,FALSE)</f>
        <v>#N/A</v>
      </c>
      <c r="D854" s="214" t="s">
        <v>241</v>
      </c>
      <c r="E854" s="212">
        <f>'Customs raw'!C854</f>
        <v>0</v>
      </c>
      <c r="F854" s="215">
        <f>'Customs raw'!E854</f>
        <v>0</v>
      </c>
      <c r="G854" s="76" t="s">
        <v>19</v>
      </c>
      <c r="H854" s="33" t="s">
        <v>190</v>
      </c>
      <c r="I854" s="76" t="e">
        <f>CONCATENATE(Table6[[#This Row],[HS6_COD]],Table6[[#This Row],[HS8]],Table6[[#This Row],[HS10]])</f>
        <v>#VALUE!</v>
      </c>
      <c r="J854" s="17" t="s">
        <v>553</v>
      </c>
      <c r="K854" s="17"/>
      <c r="L854" s="30">
        <f>'Customs raw'!F854</f>
        <v>0</v>
      </c>
      <c r="M854" s="33">
        <v>10</v>
      </c>
      <c r="N854" s="33">
        <v>12.5</v>
      </c>
      <c r="O854" s="33"/>
      <c r="P854" s="33"/>
      <c r="Q854" s="33">
        <v>10</v>
      </c>
      <c r="R854" s="50" t="e">
        <f>VLOOKUP(Table6[[#This Row],[HS Concatenate]],'Customs raw'!$A$11:$N$305,12,FALSE)</f>
        <v>#VALUE!</v>
      </c>
      <c r="S854" s="226">
        <f>'Customs raw'!L854</f>
        <v>0</v>
      </c>
      <c r="T854" s="214"/>
      <c r="U854" s="217">
        <f>'Customs raw'!M854</f>
        <v>0</v>
      </c>
      <c r="V854" s="214"/>
      <c r="W854" s="226" t="e">
        <f>Table6[[#This Row],[Quantity (kg)2]]/1000</f>
        <v>#VALUE!</v>
      </c>
    </row>
    <row r="855" spans="1:23" ht="14.25" x14ac:dyDescent="0.2">
      <c r="A855" s="212">
        <f>'Customs raw'!B855</f>
        <v>0</v>
      </c>
      <c r="B855" s="213">
        <f t="shared" si="15"/>
        <v>0</v>
      </c>
      <c r="C855" s="214" t="e">
        <f>VLOOKUP(B855,'HS Heading Index'!$A$7:$B$29,2,FALSE)</f>
        <v>#N/A</v>
      </c>
      <c r="D855" s="214" t="s">
        <v>241</v>
      </c>
      <c r="E855" s="212">
        <f>'Customs raw'!C855</f>
        <v>0</v>
      </c>
      <c r="F855" s="215">
        <f>'Customs raw'!E855</f>
        <v>0</v>
      </c>
      <c r="G855" s="76" t="s">
        <v>19</v>
      </c>
      <c r="H855" s="33" t="s">
        <v>190</v>
      </c>
      <c r="I855" s="76" t="e">
        <f>CONCATENATE(Table6[[#This Row],[HS6_COD]],Table6[[#This Row],[HS8]],Table6[[#This Row],[HS10]])</f>
        <v>#VALUE!</v>
      </c>
      <c r="J855" s="17" t="s">
        <v>553</v>
      </c>
      <c r="K855" s="17"/>
      <c r="L855" s="30">
        <f>'Customs raw'!F855</f>
        <v>0</v>
      </c>
      <c r="M855" s="33">
        <v>10</v>
      </c>
      <c r="N855" s="33">
        <v>12.5</v>
      </c>
      <c r="O855" s="33"/>
      <c r="P855" s="33"/>
      <c r="Q855" s="33">
        <v>10</v>
      </c>
      <c r="R855" s="50" t="e">
        <f>VLOOKUP(Table6[[#This Row],[HS Concatenate]],'Customs raw'!$A$11:$N$305,12,FALSE)</f>
        <v>#VALUE!</v>
      </c>
      <c r="S855" s="226">
        <f>'Customs raw'!L855</f>
        <v>0</v>
      </c>
      <c r="T855" s="214"/>
      <c r="U855" s="217">
        <f>'Customs raw'!M855</f>
        <v>0</v>
      </c>
      <c r="V855" s="214"/>
      <c r="W855" s="226" t="e">
        <f>Table6[[#This Row],[Quantity (kg)2]]/1000</f>
        <v>#VALUE!</v>
      </c>
    </row>
    <row r="856" spans="1:23" ht="14.25" x14ac:dyDescent="0.2">
      <c r="A856" s="212">
        <f>'Customs raw'!B856</f>
        <v>0</v>
      </c>
      <c r="B856" s="213">
        <f t="shared" si="15"/>
        <v>0</v>
      </c>
      <c r="C856" s="214" t="e">
        <f>VLOOKUP(B856,'HS Heading Index'!$A$7:$B$29,2,FALSE)</f>
        <v>#N/A</v>
      </c>
      <c r="D856" s="214" t="s">
        <v>241</v>
      </c>
      <c r="E856" s="212">
        <f>'Customs raw'!C856</f>
        <v>0</v>
      </c>
      <c r="F856" s="215">
        <f>'Customs raw'!E856</f>
        <v>0</v>
      </c>
      <c r="G856" s="76" t="s">
        <v>19</v>
      </c>
      <c r="H856" s="33" t="s">
        <v>190</v>
      </c>
      <c r="I856" s="76" t="e">
        <f>CONCATENATE(Table6[[#This Row],[HS6_COD]],Table6[[#This Row],[HS8]],Table6[[#This Row],[HS10]])</f>
        <v>#VALUE!</v>
      </c>
      <c r="J856" s="17" t="s">
        <v>553</v>
      </c>
      <c r="K856" s="17"/>
      <c r="L856" s="30">
        <f>'Customs raw'!F856</f>
        <v>0</v>
      </c>
      <c r="M856" s="33">
        <v>10</v>
      </c>
      <c r="N856" s="33">
        <v>12.5</v>
      </c>
      <c r="O856" s="33"/>
      <c r="P856" s="33"/>
      <c r="Q856" s="33">
        <v>10</v>
      </c>
      <c r="R856" s="50" t="e">
        <f>VLOOKUP(Table6[[#This Row],[HS Concatenate]],'Customs raw'!$A$11:$N$305,12,FALSE)</f>
        <v>#VALUE!</v>
      </c>
      <c r="S856" s="226">
        <f>'Customs raw'!L856</f>
        <v>0</v>
      </c>
      <c r="T856" s="214"/>
      <c r="U856" s="217">
        <f>'Customs raw'!M856</f>
        <v>0</v>
      </c>
      <c r="V856" s="214"/>
      <c r="W856" s="226" t="e">
        <f>Table6[[#This Row],[Quantity (kg)2]]/1000</f>
        <v>#VALUE!</v>
      </c>
    </row>
    <row r="857" spans="1:23" ht="14.25" x14ac:dyDescent="0.2">
      <c r="A857" s="212">
        <f>'Customs raw'!B857</f>
        <v>0</v>
      </c>
      <c r="B857" s="213">
        <f t="shared" si="15"/>
        <v>0</v>
      </c>
      <c r="C857" s="214" t="e">
        <f>VLOOKUP(B857,'HS Heading Index'!$A$7:$B$29,2,FALSE)</f>
        <v>#N/A</v>
      </c>
      <c r="D857" s="214" t="s">
        <v>241</v>
      </c>
      <c r="E857" s="212">
        <f>'Customs raw'!C857</f>
        <v>0</v>
      </c>
      <c r="F857" s="215">
        <f>'Customs raw'!E857</f>
        <v>0</v>
      </c>
      <c r="G857" s="76" t="s">
        <v>19</v>
      </c>
      <c r="H857" s="33" t="s">
        <v>190</v>
      </c>
      <c r="I857" s="76" t="e">
        <f>CONCATENATE(Table6[[#This Row],[HS6_COD]],Table6[[#This Row],[HS8]],Table6[[#This Row],[HS10]])</f>
        <v>#VALUE!</v>
      </c>
      <c r="J857" s="17" t="s">
        <v>553</v>
      </c>
      <c r="K857" s="17"/>
      <c r="L857" s="30">
        <f>'Customs raw'!F857</f>
        <v>0</v>
      </c>
      <c r="M857" s="33">
        <v>10</v>
      </c>
      <c r="N857" s="33">
        <v>12.5</v>
      </c>
      <c r="O857" s="33"/>
      <c r="P857" s="33"/>
      <c r="Q857" s="33">
        <v>10</v>
      </c>
      <c r="R857" s="50" t="e">
        <f>VLOOKUP(Table6[[#This Row],[HS Concatenate]],'Customs raw'!$A$11:$N$305,12,FALSE)</f>
        <v>#VALUE!</v>
      </c>
      <c r="S857" s="226">
        <f>'Customs raw'!L857</f>
        <v>0</v>
      </c>
      <c r="T857" s="214"/>
      <c r="U857" s="217">
        <f>'Customs raw'!M857</f>
        <v>0</v>
      </c>
      <c r="V857" s="214"/>
      <c r="W857" s="226" t="e">
        <f>Table6[[#This Row],[Quantity (kg)2]]/1000</f>
        <v>#VALUE!</v>
      </c>
    </row>
    <row r="858" spans="1:23" ht="14.25" x14ac:dyDescent="0.2">
      <c r="A858" s="212">
        <f>'Customs raw'!B858</f>
        <v>0</v>
      </c>
      <c r="B858" s="213">
        <f t="shared" si="15"/>
        <v>0</v>
      </c>
      <c r="C858" s="214" t="e">
        <f>VLOOKUP(B858,'HS Heading Index'!$A$7:$B$29,2,FALSE)</f>
        <v>#N/A</v>
      </c>
      <c r="D858" s="214" t="s">
        <v>241</v>
      </c>
      <c r="E858" s="212">
        <f>'Customs raw'!C858</f>
        <v>0</v>
      </c>
      <c r="F858" s="215">
        <f>'Customs raw'!E858</f>
        <v>0</v>
      </c>
      <c r="G858" s="76" t="s">
        <v>19</v>
      </c>
      <c r="H858" s="33" t="s">
        <v>190</v>
      </c>
      <c r="I858" s="76" t="e">
        <f>CONCATENATE(Table6[[#This Row],[HS6_COD]],Table6[[#This Row],[HS8]],Table6[[#This Row],[HS10]])</f>
        <v>#VALUE!</v>
      </c>
      <c r="J858" s="17" t="s">
        <v>553</v>
      </c>
      <c r="K858" s="17"/>
      <c r="L858" s="30">
        <f>'Customs raw'!F858</f>
        <v>0</v>
      </c>
      <c r="M858" s="33">
        <v>10</v>
      </c>
      <c r="N858" s="33">
        <v>12.5</v>
      </c>
      <c r="O858" s="33"/>
      <c r="P858" s="33"/>
      <c r="Q858" s="33">
        <v>10</v>
      </c>
      <c r="R858" s="50" t="e">
        <f>VLOOKUP(Table6[[#This Row],[HS Concatenate]],'Customs raw'!$A$11:$N$305,12,FALSE)</f>
        <v>#VALUE!</v>
      </c>
      <c r="S858" s="226">
        <f>'Customs raw'!L858</f>
        <v>0</v>
      </c>
      <c r="T858" s="214"/>
      <c r="U858" s="217">
        <f>'Customs raw'!M858</f>
        <v>0</v>
      </c>
      <c r="V858" s="214"/>
      <c r="W858" s="226" t="e">
        <f>Table6[[#This Row],[Quantity (kg)2]]/1000</f>
        <v>#VALUE!</v>
      </c>
    </row>
    <row r="859" spans="1:23" ht="14.25" x14ac:dyDescent="0.2">
      <c r="A859" s="212">
        <f>'Customs raw'!B859</f>
        <v>0</v>
      </c>
      <c r="B859" s="213">
        <f t="shared" si="15"/>
        <v>0</v>
      </c>
      <c r="C859" s="214" t="e">
        <f>VLOOKUP(B859,'HS Heading Index'!$A$7:$B$29,2,FALSE)</f>
        <v>#N/A</v>
      </c>
      <c r="D859" s="214" t="s">
        <v>241</v>
      </c>
      <c r="E859" s="212">
        <f>'Customs raw'!C859</f>
        <v>0</v>
      </c>
      <c r="F859" s="215">
        <f>'Customs raw'!E859</f>
        <v>0</v>
      </c>
      <c r="G859" s="76" t="s">
        <v>19</v>
      </c>
      <c r="H859" s="33" t="s">
        <v>190</v>
      </c>
      <c r="I859" s="76" t="e">
        <f>CONCATENATE(Table6[[#This Row],[HS6_COD]],Table6[[#This Row],[HS8]],Table6[[#This Row],[HS10]])</f>
        <v>#VALUE!</v>
      </c>
      <c r="J859" s="17" t="s">
        <v>553</v>
      </c>
      <c r="K859" s="17"/>
      <c r="L859" s="30">
        <f>'Customs raw'!F859</f>
        <v>0</v>
      </c>
      <c r="M859" s="33">
        <v>10</v>
      </c>
      <c r="N859" s="33">
        <v>12.5</v>
      </c>
      <c r="O859" s="33"/>
      <c r="P859" s="33"/>
      <c r="Q859" s="33">
        <v>10</v>
      </c>
      <c r="R859" s="50" t="e">
        <f>VLOOKUP(Table6[[#This Row],[HS Concatenate]],'Customs raw'!$A$11:$N$305,12,FALSE)</f>
        <v>#VALUE!</v>
      </c>
      <c r="S859" s="226">
        <f>'Customs raw'!L859</f>
        <v>0</v>
      </c>
      <c r="T859" s="214"/>
      <c r="U859" s="217">
        <f>'Customs raw'!M859</f>
        <v>0</v>
      </c>
      <c r="V859" s="214"/>
      <c r="W859" s="226" t="e">
        <f>Table6[[#This Row],[Quantity (kg)2]]/1000</f>
        <v>#VALUE!</v>
      </c>
    </row>
    <row r="860" spans="1:23" ht="14.25" x14ac:dyDescent="0.2">
      <c r="A860" s="212">
        <f>'Customs raw'!B860</f>
        <v>0</v>
      </c>
      <c r="B860" s="213">
        <f t="shared" si="15"/>
        <v>0</v>
      </c>
      <c r="C860" s="214" t="e">
        <f>VLOOKUP(B860,'HS Heading Index'!$A$7:$B$29,2,FALSE)</f>
        <v>#N/A</v>
      </c>
      <c r="D860" s="214" t="s">
        <v>241</v>
      </c>
      <c r="E860" s="212">
        <f>'Customs raw'!C860</f>
        <v>0</v>
      </c>
      <c r="F860" s="215">
        <f>'Customs raw'!E860</f>
        <v>0</v>
      </c>
      <c r="G860" s="76" t="s">
        <v>19</v>
      </c>
      <c r="H860" s="33" t="s">
        <v>190</v>
      </c>
      <c r="I860" s="76" t="e">
        <f>CONCATENATE(Table6[[#This Row],[HS6_COD]],Table6[[#This Row],[HS8]],Table6[[#This Row],[HS10]])</f>
        <v>#VALUE!</v>
      </c>
      <c r="J860" s="17" t="s">
        <v>553</v>
      </c>
      <c r="K860" s="17"/>
      <c r="L860" s="30">
        <f>'Customs raw'!F860</f>
        <v>0</v>
      </c>
      <c r="M860" s="33">
        <v>10</v>
      </c>
      <c r="N860" s="33">
        <v>12.5</v>
      </c>
      <c r="O860" s="33"/>
      <c r="P860" s="33"/>
      <c r="Q860" s="33">
        <v>10</v>
      </c>
      <c r="R860" s="50" t="e">
        <f>VLOOKUP(Table6[[#This Row],[HS Concatenate]],'Customs raw'!$A$11:$N$305,12,FALSE)</f>
        <v>#VALUE!</v>
      </c>
      <c r="S860" s="226">
        <f>'Customs raw'!L860</f>
        <v>0</v>
      </c>
      <c r="T860" s="214"/>
      <c r="U860" s="217">
        <f>'Customs raw'!M860</f>
        <v>0</v>
      </c>
      <c r="V860" s="214"/>
      <c r="W860" s="226" t="e">
        <f>Table6[[#This Row],[Quantity (kg)2]]/1000</f>
        <v>#VALUE!</v>
      </c>
    </row>
    <row r="861" spans="1:23" ht="14.25" x14ac:dyDescent="0.2">
      <c r="A861" s="212">
        <f>'Customs raw'!B861</f>
        <v>0</v>
      </c>
      <c r="B861" s="213">
        <f t="shared" si="15"/>
        <v>0</v>
      </c>
      <c r="C861" s="214" t="e">
        <f>VLOOKUP(B861,'HS Heading Index'!$A$7:$B$29,2,FALSE)</f>
        <v>#N/A</v>
      </c>
      <c r="D861" s="214" t="s">
        <v>241</v>
      </c>
      <c r="E861" s="212">
        <f>'Customs raw'!C861</f>
        <v>0</v>
      </c>
      <c r="F861" s="215">
        <f>'Customs raw'!E861</f>
        <v>0</v>
      </c>
      <c r="G861" s="76" t="s">
        <v>19</v>
      </c>
      <c r="H861" s="33" t="s">
        <v>190</v>
      </c>
      <c r="I861" s="76" t="e">
        <f>CONCATENATE(Table6[[#This Row],[HS6_COD]],Table6[[#This Row],[HS8]],Table6[[#This Row],[HS10]])</f>
        <v>#VALUE!</v>
      </c>
      <c r="J861" s="17" t="s">
        <v>553</v>
      </c>
      <c r="K861" s="17"/>
      <c r="L861" s="30">
        <f>'Customs raw'!F861</f>
        <v>0</v>
      </c>
      <c r="M861" s="33">
        <v>10</v>
      </c>
      <c r="N861" s="33">
        <v>12.5</v>
      </c>
      <c r="O861" s="33"/>
      <c r="P861" s="33"/>
      <c r="Q861" s="33">
        <v>10</v>
      </c>
      <c r="R861" s="50" t="e">
        <f>VLOOKUP(Table6[[#This Row],[HS Concatenate]],'Customs raw'!$A$11:$N$305,12,FALSE)</f>
        <v>#VALUE!</v>
      </c>
      <c r="S861" s="226">
        <f>'Customs raw'!L861</f>
        <v>0</v>
      </c>
      <c r="T861" s="214"/>
      <c r="U861" s="217">
        <f>'Customs raw'!M861</f>
        <v>0</v>
      </c>
      <c r="V861" s="214"/>
      <c r="W861" s="226" t="e">
        <f>Table6[[#This Row],[Quantity (kg)2]]/1000</f>
        <v>#VALUE!</v>
      </c>
    </row>
    <row r="862" spans="1:23" ht="14.25" x14ac:dyDescent="0.2">
      <c r="A862" s="212">
        <f>'Customs raw'!B862</f>
        <v>0</v>
      </c>
      <c r="B862" s="213">
        <f t="shared" si="15"/>
        <v>0</v>
      </c>
      <c r="C862" s="214" t="e">
        <f>VLOOKUP(B862,'HS Heading Index'!$A$7:$B$29,2,FALSE)</f>
        <v>#N/A</v>
      </c>
      <c r="D862" s="214" t="s">
        <v>241</v>
      </c>
      <c r="E862" s="212">
        <f>'Customs raw'!C862</f>
        <v>0</v>
      </c>
      <c r="F862" s="215">
        <f>'Customs raw'!E862</f>
        <v>0</v>
      </c>
      <c r="G862" s="76" t="s">
        <v>19</v>
      </c>
      <c r="H862" s="33" t="s">
        <v>190</v>
      </c>
      <c r="I862" s="76" t="e">
        <f>CONCATENATE(Table6[[#This Row],[HS6_COD]],Table6[[#This Row],[HS8]],Table6[[#This Row],[HS10]])</f>
        <v>#VALUE!</v>
      </c>
      <c r="J862" s="17" t="s">
        <v>553</v>
      </c>
      <c r="K862" s="17"/>
      <c r="L862" s="30">
        <f>'Customs raw'!F862</f>
        <v>0</v>
      </c>
      <c r="M862" s="33">
        <v>10</v>
      </c>
      <c r="N862" s="33">
        <v>12.5</v>
      </c>
      <c r="O862" s="33"/>
      <c r="P862" s="33"/>
      <c r="Q862" s="33">
        <v>10</v>
      </c>
      <c r="R862" s="50" t="e">
        <f>VLOOKUP(Table6[[#This Row],[HS Concatenate]],'Customs raw'!$A$11:$N$305,12,FALSE)</f>
        <v>#VALUE!</v>
      </c>
      <c r="S862" s="226">
        <f>'Customs raw'!L862</f>
        <v>0</v>
      </c>
      <c r="T862" s="214"/>
      <c r="U862" s="217">
        <f>'Customs raw'!M862</f>
        <v>0</v>
      </c>
      <c r="V862" s="214"/>
      <c r="W862" s="226" t="e">
        <f>Table6[[#This Row],[Quantity (kg)2]]/1000</f>
        <v>#VALUE!</v>
      </c>
    </row>
    <row r="863" spans="1:23" ht="14.25" x14ac:dyDescent="0.2">
      <c r="A863" s="212">
        <f>'Customs raw'!B863</f>
        <v>0</v>
      </c>
      <c r="B863" s="213">
        <f t="shared" si="15"/>
        <v>0</v>
      </c>
      <c r="C863" s="214" t="e">
        <f>VLOOKUP(B863,'HS Heading Index'!$A$7:$B$29,2,FALSE)</f>
        <v>#N/A</v>
      </c>
      <c r="D863" s="214" t="s">
        <v>241</v>
      </c>
      <c r="E863" s="212">
        <f>'Customs raw'!C863</f>
        <v>0</v>
      </c>
      <c r="F863" s="215">
        <f>'Customs raw'!E863</f>
        <v>0</v>
      </c>
      <c r="G863" s="76" t="s">
        <v>19</v>
      </c>
      <c r="H863" s="33" t="s">
        <v>190</v>
      </c>
      <c r="I863" s="76" t="e">
        <f>CONCATENATE(Table6[[#This Row],[HS6_COD]],Table6[[#This Row],[HS8]],Table6[[#This Row],[HS10]])</f>
        <v>#VALUE!</v>
      </c>
      <c r="J863" s="17" t="s">
        <v>553</v>
      </c>
      <c r="K863" s="17"/>
      <c r="L863" s="30">
        <f>'Customs raw'!F863</f>
        <v>0</v>
      </c>
      <c r="M863" s="33">
        <v>10</v>
      </c>
      <c r="N863" s="33">
        <v>12.5</v>
      </c>
      <c r="O863" s="33"/>
      <c r="P863" s="33"/>
      <c r="Q863" s="33">
        <v>10</v>
      </c>
      <c r="R863" s="50" t="e">
        <f>VLOOKUP(Table6[[#This Row],[HS Concatenate]],'Customs raw'!$A$11:$N$305,12,FALSE)</f>
        <v>#VALUE!</v>
      </c>
      <c r="S863" s="226">
        <f>'Customs raw'!L863</f>
        <v>0</v>
      </c>
      <c r="T863" s="214"/>
      <c r="U863" s="217">
        <f>'Customs raw'!M863</f>
        <v>0</v>
      </c>
      <c r="V863" s="214"/>
      <c r="W863" s="226" t="e">
        <f>Table6[[#This Row],[Quantity (kg)2]]/1000</f>
        <v>#VALUE!</v>
      </c>
    </row>
    <row r="864" spans="1:23" ht="14.25" x14ac:dyDescent="0.2">
      <c r="A864" s="212">
        <f>'Customs raw'!B864</f>
        <v>0</v>
      </c>
      <c r="B864" s="213">
        <f t="shared" si="15"/>
        <v>0</v>
      </c>
      <c r="C864" s="214" t="e">
        <f>VLOOKUP(B864,'HS Heading Index'!$A$7:$B$29,2,FALSE)</f>
        <v>#N/A</v>
      </c>
      <c r="D864" s="214" t="s">
        <v>241</v>
      </c>
      <c r="E864" s="212">
        <f>'Customs raw'!C864</f>
        <v>0</v>
      </c>
      <c r="F864" s="215">
        <f>'Customs raw'!E864</f>
        <v>0</v>
      </c>
      <c r="G864" s="76" t="s">
        <v>19</v>
      </c>
      <c r="H864" s="33" t="s">
        <v>190</v>
      </c>
      <c r="I864" s="76" t="e">
        <f>CONCATENATE(Table6[[#This Row],[HS6_COD]],Table6[[#This Row],[HS8]],Table6[[#This Row],[HS10]])</f>
        <v>#VALUE!</v>
      </c>
      <c r="J864" s="17" t="s">
        <v>553</v>
      </c>
      <c r="K864" s="17"/>
      <c r="L864" s="30">
        <f>'Customs raw'!F864</f>
        <v>0</v>
      </c>
      <c r="M864" s="33">
        <v>10</v>
      </c>
      <c r="N864" s="33">
        <v>12.5</v>
      </c>
      <c r="O864" s="33"/>
      <c r="P864" s="33"/>
      <c r="Q864" s="33">
        <v>10</v>
      </c>
      <c r="R864" s="50" t="e">
        <f>VLOOKUP(Table6[[#This Row],[HS Concatenate]],'Customs raw'!$A$11:$N$305,12,FALSE)</f>
        <v>#VALUE!</v>
      </c>
      <c r="S864" s="226">
        <f>'Customs raw'!L864</f>
        <v>0</v>
      </c>
      <c r="T864" s="214"/>
      <c r="U864" s="217">
        <f>'Customs raw'!M864</f>
        <v>0</v>
      </c>
      <c r="V864" s="214"/>
      <c r="W864" s="226" t="e">
        <f>Table6[[#This Row],[Quantity (kg)2]]/1000</f>
        <v>#VALUE!</v>
      </c>
    </row>
    <row r="865" spans="1:23" ht="14.25" x14ac:dyDescent="0.2">
      <c r="A865" s="212">
        <f>'Customs raw'!B865</f>
        <v>0</v>
      </c>
      <c r="B865" s="213">
        <f t="shared" si="15"/>
        <v>0</v>
      </c>
      <c r="C865" s="214" t="e">
        <f>VLOOKUP(B865,'HS Heading Index'!$A$7:$B$29,2,FALSE)</f>
        <v>#N/A</v>
      </c>
      <c r="D865" s="214" t="s">
        <v>241</v>
      </c>
      <c r="E865" s="212">
        <f>'Customs raw'!C865</f>
        <v>0</v>
      </c>
      <c r="F865" s="215">
        <f>'Customs raw'!E865</f>
        <v>0</v>
      </c>
      <c r="G865" s="76" t="s">
        <v>19</v>
      </c>
      <c r="H865" s="33" t="s">
        <v>190</v>
      </c>
      <c r="I865" s="76" t="e">
        <f>CONCATENATE(Table6[[#This Row],[HS6_COD]],Table6[[#This Row],[HS8]],Table6[[#This Row],[HS10]])</f>
        <v>#VALUE!</v>
      </c>
      <c r="J865" s="17" t="s">
        <v>553</v>
      </c>
      <c r="K865" s="17"/>
      <c r="L865" s="30">
        <f>'Customs raw'!F865</f>
        <v>0</v>
      </c>
      <c r="M865" s="33">
        <v>10</v>
      </c>
      <c r="N865" s="33">
        <v>12.5</v>
      </c>
      <c r="O865" s="33"/>
      <c r="P865" s="33"/>
      <c r="Q865" s="33">
        <v>10</v>
      </c>
      <c r="R865" s="50" t="e">
        <f>VLOOKUP(Table6[[#This Row],[HS Concatenate]],'Customs raw'!$A$11:$N$305,12,FALSE)</f>
        <v>#VALUE!</v>
      </c>
      <c r="S865" s="226">
        <f>'Customs raw'!L865</f>
        <v>0</v>
      </c>
      <c r="T865" s="214"/>
      <c r="U865" s="217">
        <f>'Customs raw'!M865</f>
        <v>0</v>
      </c>
      <c r="V865" s="214"/>
      <c r="W865" s="226" t="e">
        <f>Table6[[#This Row],[Quantity (kg)2]]/1000</f>
        <v>#VALUE!</v>
      </c>
    </row>
    <row r="866" spans="1:23" ht="14.25" x14ac:dyDescent="0.2">
      <c r="A866" s="212">
        <f>'Customs raw'!B866</f>
        <v>0</v>
      </c>
      <c r="B866" s="213">
        <f t="shared" si="15"/>
        <v>0</v>
      </c>
      <c r="C866" s="214" t="e">
        <f>VLOOKUP(B866,'HS Heading Index'!$A$7:$B$29,2,FALSE)</f>
        <v>#N/A</v>
      </c>
      <c r="D866" s="214" t="s">
        <v>241</v>
      </c>
      <c r="E866" s="212">
        <f>'Customs raw'!C866</f>
        <v>0</v>
      </c>
      <c r="F866" s="215">
        <f>'Customs raw'!E866</f>
        <v>0</v>
      </c>
      <c r="G866" s="76" t="s">
        <v>19</v>
      </c>
      <c r="H866" s="33" t="s">
        <v>190</v>
      </c>
      <c r="I866" s="76" t="e">
        <f>CONCATENATE(Table6[[#This Row],[HS6_COD]],Table6[[#This Row],[HS8]],Table6[[#This Row],[HS10]])</f>
        <v>#VALUE!</v>
      </c>
      <c r="J866" s="17" t="s">
        <v>553</v>
      </c>
      <c r="K866" s="17"/>
      <c r="L866" s="30">
        <f>'Customs raw'!F866</f>
        <v>0</v>
      </c>
      <c r="M866" s="33">
        <v>10</v>
      </c>
      <c r="N866" s="33">
        <v>12.5</v>
      </c>
      <c r="O866" s="33"/>
      <c r="P866" s="33"/>
      <c r="Q866" s="33">
        <v>10</v>
      </c>
      <c r="R866" s="50" t="e">
        <f>VLOOKUP(Table6[[#This Row],[HS Concatenate]],'Customs raw'!$A$11:$N$305,12,FALSE)</f>
        <v>#VALUE!</v>
      </c>
      <c r="S866" s="226">
        <f>'Customs raw'!L866</f>
        <v>0</v>
      </c>
      <c r="T866" s="214"/>
      <c r="U866" s="217">
        <f>'Customs raw'!M866</f>
        <v>0</v>
      </c>
      <c r="V866" s="214"/>
      <c r="W866" s="226" t="e">
        <f>Table6[[#This Row],[Quantity (kg)2]]/1000</f>
        <v>#VALUE!</v>
      </c>
    </row>
    <row r="867" spans="1:23" ht="14.25" x14ac:dyDescent="0.2">
      <c r="A867" s="212">
        <f>'Customs raw'!B867</f>
        <v>0</v>
      </c>
      <c r="B867" s="213">
        <f t="shared" si="15"/>
        <v>0</v>
      </c>
      <c r="C867" s="214" t="e">
        <f>VLOOKUP(B867,'HS Heading Index'!$A$7:$B$29,2,FALSE)</f>
        <v>#N/A</v>
      </c>
      <c r="D867" s="214" t="s">
        <v>241</v>
      </c>
      <c r="E867" s="212">
        <f>'Customs raw'!C867</f>
        <v>0</v>
      </c>
      <c r="F867" s="215">
        <f>'Customs raw'!E867</f>
        <v>0</v>
      </c>
      <c r="G867" s="76" t="s">
        <v>19</v>
      </c>
      <c r="H867" s="33" t="s">
        <v>190</v>
      </c>
      <c r="I867" s="76" t="e">
        <f>CONCATENATE(Table6[[#This Row],[HS6_COD]],Table6[[#This Row],[HS8]],Table6[[#This Row],[HS10]])</f>
        <v>#VALUE!</v>
      </c>
      <c r="J867" s="17" t="s">
        <v>553</v>
      </c>
      <c r="K867" s="17"/>
      <c r="L867" s="30">
        <f>'Customs raw'!F867</f>
        <v>0</v>
      </c>
      <c r="M867" s="33">
        <v>10</v>
      </c>
      <c r="N867" s="33">
        <v>12.5</v>
      </c>
      <c r="O867" s="33"/>
      <c r="P867" s="33"/>
      <c r="Q867" s="33">
        <v>10</v>
      </c>
      <c r="R867" s="50" t="e">
        <f>VLOOKUP(Table6[[#This Row],[HS Concatenate]],'Customs raw'!$A$11:$N$305,12,FALSE)</f>
        <v>#VALUE!</v>
      </c>
      <c r="S867" s="226">
        <f>'Customs raw'!L867</f>
        <v>0</v>
      </c>
      <c r="T867" s="214"/>
      <c r="U867" s="217">
        <f>'Customs raw'!M867</f>
        <v>0</v>
      </c>
      <c r="V867" s="214"/>
      <c r="W867" s="226" t="e">
        <f>Table6[[#This Row],[Quantity (kg)2]]/1000</f>
        <v>#VALUE!</v>
      </c>
    </row>
    <row r="868" spans="1:23" ht="14.25" x14ac:dyDescent="0.2">
      <c r="A868" s="212">
        <f>'Customs raw'!B868</f>
        <v>0</v>
      </c>
      <c r="B868" s="213">
        <f t="shared" si="15"/>
        <v>0</v>
      </c>
      <c r="C868" s="214" t="e">
        <f>VLOOKUP(B868,'HS Heading Index'!$A$7:$B$29,2,FALSE)</f>
        <v>#N/A</v>
      </c>
      <c r="D868" s="214" t="s">
        <v>241</v>
      </c>
      <c r="E868" s="212">
        <f>'Customs raw'!C868</f>
        <v>0</v>
      </c>
      <c r="F868" s="215">
        <f>'Customs raw'!E868</f>
        <v>0</v>
      </c>
      <c r="G868" s="76" t="s">
        <v>19</v>
      </c>
      <c r="H868" s="33" t="s">
        <v>190</v>
      </c>
      <c r="I868" s="76" t="e">
        <f>CONCATENATE(Table6[[#This Row],[HS6_COD]],Table6[[#This Row],[HS8]],Table6[[#This Row],[HS10]])</f>
        <v>#VALUE!</v>
      </c>
      <c r="J868" s="17" t="s">
        <v>553</v>
      </c>
      <c r="K868" s="17"/>
      <c r="L868" s="30">
        <f>'Customs raw'!F868</f>
        <v>0</v>
      </c>
      <c r="M868" s="33">
        <v>10</v>
      </c>
      <c r="N868" s="33">
        <v>12.5</v>
      </c>
      <c r="O868" s="33"/>
      <c r="P868" s="33"/>
      <c r="Q868" s="33">
        <v>10</v>
      </c>
      <c r="R868" s="50" t="e">
        <f>VLOOKUP(Table6[[#This Row],[HS Concatenate]],'Customs raw'!$A$11:$N$305,12,FALSE)</f>
        <v>#VALUE!</v>
      </c>
      <c r="S868" s="226">
        <f>'Customs raw'!L868</f>
        <v>0</v>
      </c>
      <c r="T868" s="214"/>
      <c r="U868" s="217">
        <f>'Customs raw'!M868</f>
        <v>0</v>
      </c>
      <c r="V868" s="214"/>
      <c r="W868" s="226" t="e">
        <f>Table6[[#This Row],[Quantity (kg)2]]/1000</f>
        <v>#VALUE!</v>
      </c>
    </row>
    <row r="869" spans="1:23" ht="14.25" x14ac:dyDescent="0.2">
      <c r="A869" s="212">
        <f>'Customs raw'!B869</f>
        <v>0</v>
      </c>
      <c r="B869" s="213">
        <f t="shared" si="15"/>
        <v>0</v>
      </c>
      <c r="C869" s="214" t="e">
        <f>VLOOKUP(B869,'HS Heading Index'!$A$7:$B$29,2,FALSE)</f>
        <v>#N/A</v>
      </c>
      <c r="D869" s="214" t="s">
        <v>241</v>
      </c>
      <c r="E869" s="212">
        <f>'Customs raw'!C869</f>
        <v>0</v>
      </c>
      <c r="F869" s="215">
        <f>'Customs raw'!E869</f>
        <v>0</v>
      </c>
      <c r="G869" s="76" t="s">
        <v>19</v>
      </c>
      <c r="H869" s="33" t="s">
        <v>190</v>
      </c>
      <c r="I869" s="76" t="e">
        <f>CONCATENATE(Table6[[#This Row],[HS6_COD]],Table6[[#This Row],[HS8]],Table6[[#This Row],[HS10]])</f>
        <v>#VALUE!</v>
      </c>
      <c r="J869" s="17" t="s">
        <v>553</v>
      </c>
      <c r="K869" s="17"/>
      <c r="L869" s="30">
        <f>'Customs raw'!F869</f>
        <v>0</v>
      </c>
      <c r="M869" s="33">
        <v>10</v>
      </c>
      <c r="N869" s="33">
        <v>12.5</v>
      </c>
      <c r="O869" s="33"/>
      <c r="P869" s="33"/>
      <c r="Q869" s="33">
        <v>10</v>
      </c>
      <c r="R869" s="50" t="e">
        <f>VLOOKUP(Table6[[#This Row],[HS Concatenate]],'Customs raw'!$A$11:$N$305,12,FALSE)</f>
        <v>#VALUE!</v>
      </c>
      <c r="S869" s="226">
        <f>'Customs raw'!L869</f>
        <v>0</v>
      </c>
      <c r="T869" s="214"/>
      <c r="U869" s="217">
        <f>'Customs raw'!M869</f>
        <v>0</v>
      </c>
      <c r="V869" s="214"/>
      <c r="W869" s="226" t="e">
        <f>Table6[[#This Row],[Quantity (kg)2]]/1000</f>
        <v>#VALUE!</v>
      </c>
    </row>
    <row r="870" spans="1:23" ht="14.25" x14ac:dyDescent="0.2">
      <c r="A870" s="212">
        <f>'Customs raw'!B870</f>
        <v>0</v>
      </c>
      <c r="B870" s="213">
        <f t="shared" si="15"/>
        <v>0</v>
      </c>
      <c r="C870" s="214" t="e">
        <f>VLOOKUP(B870,'HS Heading Index'!$A$7:$B$29,2,FALSE)</f>
        <v>#N/A</v>
      </c>
      <c r="D870" s="214" t="s">
        <v>241</v>
      </c>
      <c r="E870" s="212">
        <f>'Customs raw'!C870</f>
        <v>0</v>
      </c>
      <c r="F870" s="215">
        <f>'Customs raw'!E870</f>
        <v>0</v>
      </c>
      <c r="G870" s="76" t="s">
        <v>19</v>
      </c>
      <c r="H870" s="33" t="s">
        <v>190</v>
      </c>
      <c r="I870" s="76" t="e">
        <f>CONCATENATE(Table6[[#This Row],[HS6_COD]],Table6[[#This Row],[HS8]],Table6[[#This Row],[HS10]])</f>
        <v>#VALUE!</v>
      </c>
      <c r="J870" s="17" t="s">
        <v>553</v>
      </c>
      <c r="K870" s="17"/>
      <c r="L870" s="30">
        <f>'Customs raw'!F870</f>
        <v>0</v>
      </c>
      <c r="M870" s="33">
        <v>10</v>
      </c>
      <c r="N870" s="33">
        <v>12.5</v>
      </c>
      <c r="O870" s="33"/>
      <c r="P870" s="33"/>
      <c r="Q870" s="33">
        <v>10</v>
      </c>
      <c r="R870" s="50" t="e">
        <f>VLOOKUP(Table6[[#This Row],[HS Concatenate]],'Customs raw'!$A$11:$N$305,12,FALSE)</f>
        <v>#VALUE!</v>
      </c>
      <c r="S870" s="226">
        <f>'Customs raw'!L870</f>
        <v>0</v>
      </c>
      <c r="T870" s="214"/>
      <c r="U870" s="217">
        <f>'Customs raw'!M870</f>
        <v>0</v>
      </c>
      <c r="V870" s="214"/>
      <c r="W870" s="226" t="e">
        <f>Table6[[#This Row],[Quantity (kg)2]]/1000</f>
        <v>#VALUE!</v>
      </c>
    </row>
    <row r="871" spans="1:23" ht="14.25" x14ac:dyDescent="0.2">
      <c r="A871" s="212">
        <f>'Customs raw'!B871</f>
        <v>0</v>
      </c>
      <c r="B871" s="213">
        <f t="shared" si="15"/>
        <v>0</v>
      </c>
      <c r="C871" s="214" t="e">
        <f>VLOOKUP(B871,'HS Heading Index'!$A$7:$B$29,2,FALSE)</f>
        <v>#N/A</v>
      </c>
      <c r="D871" s="214" t="s">
        <v>241</v>
      </c>
      <c r="E871" s="212">
        <f>'Customs raw'!C871</f>
        <v>0</v>
      </c>
      <c r="F871" s="215">
        <f>'Customs raw'!E871</f>
        <v>0</v>
      </c>
      <c r="G871" s="76" t="s">
        <v>19</v>
      </c>
      <c r="H871" s="33" t="s">
        <v>190</v>
      </c>
      <c r="I871" s="76" t="e">
        <f>CONCATENATE(Table6[[#This Row],[HS6_COD]],Table6[[#This Row],[HS8]],Table6[[#This Row],[HS10]])</f>
        <v>#VALUE!</v>
      </c>
      <c r="J871" s="17" t="s">
        <v>553</v>
      </c>
      <c r="K871" s="17"/>
      <c r="L871" s="30">
        <f>'Customs raw'!F871</f>
        <v>0</v>
      </c>
      <c r="M871" s="33">
        <v>10</v>
      </c>
      <c r="N871" s="33">
        <v>12.5</v>
      </c>
      <c r="O871" s="33"/>
      <c r="P871" s="33"/>
      <c r="Q871" s="33">
        <v>10</v>
      </c>
      <c r="R871" s="50" t="e">
        <f>VLOOKUP(Table6[[#This Row],[HS Concatenate]],'Customs raw'!$A$11:$N$305,12,FALSE)</f>
        <v>#VALUE!</v>
      </c>
      <c r="S871" s="226">
        <f>'Customs raw'!L871</f>
        <v>0</v>
      </c>
      <c r="T871" s="214"/>
      <c r="U871" s="217">
        <f>'Customs raw'!M871</f>
        <v>0</v>
      </c>
      <c r="V871" s="214"/>
      <c r="W871" s="226" t="e">
        <f>Table6[[#This Row],[Quantity (kg)2]]/1000</f>
        <v>#VALUE!</v>
      </c>
    </row>
    <row r="872" spans="1:23" ht="14.25" x14ac:dyDescent="0.2">
      <c r="A872" s="212">
        <f>'Customs raw'!B872</f>
        <v>0</v>
      </c>
      <c r="B872" s="213">
        <f t="shared" si="15"/>
        <v>0</v>
      </c>
      <c r="C872" s="214" t="e">
        <f>VLOOKUP(B872,'HS Heading Index'!$A$7:$B$29,2,FALSE)</f>
        <v>#N/A</v>
      </c>
      <c r="D872" s="214" t="s">
        <v>241</v>
      </c>
      <c r="E872" s="212">
        <f>'Customs raw'!C872</f>
        <v>0</v>
      </c>
      <c r="F872" s="215">
        <f>'Customs raw'!E872</f>
        <v>0</v>
      </c>
      <c r="G872" s="76" t="s">
        <v>19</v>
      </c>
      <c r="H872" s="33" t="s">
        <v>190</v>
      </c>
      <c r="I872" s="76" t="e">
        <f>CONCATENATE(Table6[[#This Row],[HS6_COD]],Table6[[#This Row],[HS8]],Table6[[#This Row],[HS10]])</f>
        <v>#VALUE!</v>
      </c>
      <c r="J872" s="17" t="s">
        <v>553</v>
      </c>
      <c r="K872" s="17"/>
      <c r="L872" s="30">
        <f>'Customs raw'!F872</f>
        <v>0</v>
      </c>
      <c r="M872" s="33">
        <v>10</v>
      </c>
      <c r="N872" s="33">
        <v>12.5</v>
      </c>
      <c r="O872" s="33"/>
      <c r="P872" s="33"/>
      <c r="Q872" s="33">
        <v>10</v>
      </c>
      <c r="R872" s="50" t="e">
        <f>VLOOKUP(Table6[[#This Row],[HS Concatenate]],'Customs raw'!$A$11:$N$305,12,FALSE)</f>
        <v>#VALUE!</v>
      </c>
      <c r="S872" s="226">
        <f>'Customs raw'!L872</f>
        <v>0</v>
      </c>
      <c r="T872" s="214"/>
      <c r="U872" s="217">
        <f>'Customs raw'!M872</f>
        <v>0</v>
      </c>
      <c r="V872" s="214"/>
      <c r="W872" s="226" t="e">
        <f>Table6[[#This Row],[Quantity (kg)2]]/1000</f>
        <v>#VALUE!</v>
      </c>
    </row>
    <row r="873" spans="1:23" ht="14.25" x14ac:dyDescent="0.2">
      <c r="A873" s="212">
        <f>'Customs raw'!B873</f>
        <v>0</v>
      </c>
      <c r="B873" s="213">
        <f t="shared" si="15"/>
        <v>0</v>
      </c>
      <c r="C873" s="214" t="e">
        <f>VLOOKUP(B873,'HS Heading Index'!$A$7:$B$29,2,FALSE)</f>
        <v>#N/A</v>
      </c>
      <c r="D873" s="214" t="s">
        <v>241</v>
      </c>
      <c r="E873" s="212">
        <f>'Customs raw'!C873</f>
        <v>0</v>
      </c>
      <c r="F873" s="215">
        <f>'Customs raw'!E873</f>
        <v>0</v>
      </c>
      <c r="G873" s="76" t="s">
        <v>19</v>
      </c>
      <c r="H873" s="33" t="s">
        <v>190</v>
      </c>
      <c r="I873" s="76" t="e">
        <f>CONCATENATE(Table6[[#This Row],[HS6_COD]],Table6[[#This Row],[HS8]],Table6[[#This Row],[HS10]])</f>
        <v>#VALUE!</v>
      </c>
      <c r="J873" s="17" t="s">
        <v>553</v>
      </c>
      <c r="K873" s="17"/>
      <c r="L873" s="30">
        <f>'Customs raw'!F873</f>
        <v>0</v>
      </c>
      <c r="M873" s="33">
        <v>10</v>
      </c>
      <c r="N873" s="33">
        <v>12.5</v>
      </c>
      <c r="O873" s="33"/>
      <c r="P873" s="33"/>
      <c r="Q873" s="33">
        <v>10</v>
      </c>
      <c r="R873" s="50" t="e">
        <f>VLOOKUP(Table6[[#This Row],[HS Concatenate]],'Customs raw'!$A$11:$N$305,12,FALSE)</f>
        <v>#VALUE!</v>
      </c>
      <c r="S873" s="226">
        <f>'Customs raw'!L873</f>
        <v>0</v>
      </c>
      <c r="T873" s="214"/>
      <c r="U873" s="217">
        <f>'Customs raw'!M873</f>
        <v>0</v>
      </c>
      <c r="V873" s="214"/>
      <c r="W873" s="226" t="e">
        <f>Table6[[#This Row],[Quantity (kg)2]]/1000</f>
        <v>#VALUE!</v>
      </c>
    </row>
    <row r="874" spans="1:23" ht="14.25" x14ac:dyDescent="0.2">
      <c r="A874" s="212">
        <f>'Customs raw'!B874</f>
        <v>0</v>
      </c>
      <c r="B874" s="213">
        <f t="shared" si="15"/>
        <v>0</v>
      </c>
      <c r="C874" s="214" t="e">
        <f>VLOOKUP(B874,'HS Heading Index'!$A$7:$B$29,2,FALSE)</f>
        <v>#N/A</v>
      </c>
      <c r="D874" s="214" t="s">
        <v>241</v>
      </c>
      <c r="E874" s="212">
        <f>'Customs raw'!C874</f>
        <v>0</v>
      </c>
      <c r="F874" s="215">
        <f>'Customs raw'!E874</f>
        <v>0</v>
      </c>
      <c r="G874" s="76" t="s">
        <v>19</v>
      </c>
      <c r="H874" s="33" t="s">
        <v>190</v>
      </c>
      <c r="I874" s="76" t="e">
        <f>CONCATENATE(Table6[[#This Row],[HS6_COD]],Table6[[#This Row],[HS8]],Table6[[#This Row],[HS10]])</f>
        <v>#VALUE!</v>
      </c>
      <c r="J874" s="17" t="s">
        <v>553</v>
      </c>
      <c r="K874" s="17"/>
      <c r="L874" s="30">
        <f>'Customs raw'!F874</f>
        <v>0</v>
      </c>
      <c r="M874" s="33">
        <v>10</v>
      </c>
      <c r="N874" s="33">
        <v>12.5</v>
      </c>
      <c r="O874" s="33"/>
      <c r="P874" s="33"/>
      <c r="Q874" s="33">
        <v>10</v>
      </c>
      <c r="R874" s="50" t="e">
        <f>VLOOKUP(Table6[[#This Row],[HS Concatenate]],'Customs raw'!$A$11:$N$305,12,FALSE)</f>
        <v>#VALUE!</v>
      </c>
      <c r="S874" s="226">
        <f>'Customs raw'!L874</f>
        <v>0</v>
      </c>
      <c r="T874" s="214"/>
      <c r="U874" s="217">
        <f>'Customs raw'!M874</f>
        <v>0</v>
      </c>
      <c r="V874" s="214"/>
      <c r="W874" s="226" t="e">
        <f>Table6[[#This Row],[Quantity (kg)2]]/1000</f>
        <v>#VALUE!</v>
      </c>
    </row>
    <row r="875" spans="1:23" ht="14.25" x14ac:dyDescent="0.2">
      <c r="A875" s="212">
        <f>'Customs raw'!B875</f>
        <v>0</v>
      </c>
      <c r="B875" s="213">
        <f t="shared" si="15"/>
        <v>0</v>
      </c>
      <c r="C875" s="214" t="e">
        <f>VLOOKUP(B875,'HS Heading Index'!$A$7:$B$29,2,FALSE)</f>
        <v>#N/A</v>
      </c>
      <c r="D875" s="214" t="s">
        <v>241</v>
      </c>
      <c r="E875" s="212">
        <f>'Customs raw'!C875</f>
        <v>0</v>
      </c>
      <c r="F875" s="215">
        <f>'Customs raw'!E875</f>
        <v>0</v>
      </c>
      <c r="G875" s="76" t="s">
        <v>19</v>
      </c>
      <c r="H875" s="33" t="s">
        <v>190</v>
      </c>
      <c r="I875" s="76" t="e">
        <f>CONCATENATE(Table6[[#This Row],[HS6_COD]],Table6[[#This Row],[HS8]],Table6[[#This Row],[HS10]])</f>
        <v>#VALUE!</v>
      </c>
      <c r="J875" s="17" t="s">
        <v>553</v>
      </c>
      <c r="K875" s="17"/>
      <c r="L875" s="30">
        <f>'Customs raw'!F875</f>
        <v>0</v>
      </c>
      <c r="M875" s="33">
        <v>10</v>
      </c>
      <c r="N875" s="33">
        <v>12.5</v>
      </c>
      <c r="O875" s="33"/>
      <c r="P875" s="33"/>
      <c r="Q875" s="33">
        <v>10</v>
      </c>
      <c r="R875" s="50" t="e">
        <f>VLOOKUP(Table6[[#This Row],[HS Concatenate]],'Customs raw'!$A$11:$N$305,12,FALSE)</f>
        <v>#VALUE!</v>
      </c>
      <c r="S875" s="226">
        <f>'Customs raw'!L875</f>
        <v>0</v>
      </c>
      <c r="T875" s="214"/>
      <c r="U875" s="217">
        <f>'Customs raw'!M875</f>
        <v>0</v>
      </c>
      <c r="V875" s="214"/>
      <c r="W875" s="226" t="e">
        <f>Table6[[#This Row],[Quantity (kg)2]]/1000</f>
        <v>#VALUE!</v>
      </c>
    </row>
    <row r="876" spans="1:23" ht="14.25" x14ac:dyDescent="0.2">
      <c r="A876" s="212">
        <f>'Customs raw'!B876</f>
        <v>0</v>
      </c>
      <c r="B876" s="213">
        <f t="shared" si="15"/>
        <v>0</v>
      </c>
      <c r="C876" s="214" t="e">
        <f>VLOOKUP(B876,'HS Heading Index'!$A$7:$B$29,2,FALSE)</f>
        <v>#N/A</v>
      </c>
      <c r="D876" s="214" t="s">
        <v>241</v>
      </c>
      <c r="E876" s="212">
        <f>'Customs raw'!C876</f>
        <v>0</v>
      </c>
      <c r="F876" s="215">
        <f>'Customs raw'!E876</f>
        <v>0</v>
      </c>
      <c r="G876" s="76" t="s">
        <v>19</v>
      </c>
      <c r="H876" s="33" t="s">
        <v>190</v>
      </c>
      <c r="I876" s="76" t="e">
        <f>CONCATENATE(Table6[[#This Row],[HS6_COD]],Table6[[#This Row],[HS8]],Table6[[#This Row],[HS10]])</f>
        <v>#VALUE!</v>
      </c>
      <c r="J876" s="17" t="s">
        <v>553</v>
      </c>
      <c r="K876" s="17"/>
      <c r="L876" s="30">
        <f>'Customs raw'!F876</f>
        <v>0</v>
      </c>
      <c r="M876" s="33">
        <v>10</v>
      </c>
      <c r="N876" s="33">
        <v>12.5</v>
      </c>
      <c r="O876" s="33"/>
      <c r="P876" s="33"/>
      <c r="Q876" s="33">
        <v>10</v>
      </c>
      <c r="R876" s="50" t="e">
        <f>VLOOKUP(Table6[[#This Row],[HS Concatenate]],'Customs raw'!$A$11:$N$305,12,FALSE)</f>
        <v>#VALUE!</v>
      </c>
      <c r="S876" s="226">
        <f>'Customs raw'!L876</f>
        <v>0</v>
      </c>
      <c r="T876" s="214"/>
      <c r="U876" s="217">
        <f>'Customs raw'!M876</f>
        <v>0</v>
      </c>
      <c r="V876" s="214"/>
      <c r="W876" s="226" t="e">
        <f>Table6[[#This Row],[Quantity (kg)2]]/1000</f>
        <v>#VALUE!</v>
      </c>
    </row>
    <row r="877" spans="1:23" ht="14.25" x14ac:dyDescent="0.2">
      <c r="A877" s="212">
        <f>'Customs raw'!B877</f>
        <v>0</v>
      </c>
      <c r="B877" s="213">
        <f t="shared" si="15"/>
        <v>0</v>
      </c>
      <c r="C877" s="214" t="e">
        <f>VLOOKUP(B877,'HS Heading Index'!$A$7:$B$29,2,FALSE)</f>
        <v>#N/A</v>
      </c>
      <c r="D877" s="214" t="s">
        <v>241</v>
      </c>
      <c r="E877" s="212">
        <f>'Customs raw'!C877</f>
        <v>0</v>
      </c>
      <c r="F877" s="215">
        <f>'Customs raw'!E877</f>
        <v>0</v>
      </c>
      <c r="G877" s="76" t="s">
        <v>19</v>
      </c>
      <c r="H877" s="33" t="s">
        <v>190</v>
      </c>
      <c r="I877" s="76" t="e">
        <f>CONCATENATE(Table6[[#This Row],[HS6_COD]],Table6[[#This Row],[HS8]],Table6[[#This Row],[HS10]])</f>
        <v>#VALUE!</v>
      </c>
      <c r="J877" s="17" t="s">
        <v>553</v>
      </c>
      <c r="K877" s="17"/>
      <c r="L877" s="30">
        <f>'Customs raw'!F877</f>
        <v>0</v>
      </c>
      <c r="M877" s="33">
        <v>10</v>
      </c>
      <c r="N877" s="33">
        <v>12.5</v>
      </c>
      <c r="O877" s="33"/>
      <c r="P877" s="33"/>
      <c r="Q877" s="33">
        <v>10</v>
      </c>
      <c r="R877" s="50" t="e">
        <f>VLOOKUP(Table6[[#This Row],[HS Concatenate]],'Customs raw'!$A$11:$N$305,12,FALSE)</f>
        <v>#VALUE!</v>
      </c>
      <c r="S877" s="226">
        <f>'Customs raw'!L877</f>
        <v>0</v>
      </c>
      <c r="T877" s="214"/>
      <c r="U877" s="217">
        <f>'Customs raw'!M877</f>
        <v>0</v>
      </c>
      <c r="V877" s="214"/>
      <c r="W877" s="226" t="e">
        <f>Table6[[#This Row],[Quantity (kg)2]]/1000</f>
        <v>#VALUE!</v>
      </c>
    </row>
    <row r="878" spans="1:23" ht="14.25" x14ac:dyDescent="0.2">
      <c r="A878" s="212">
        <f>'Customs raw'!B878</f>
        <v>0</v>
      </c>
      <c r="B878" s="213">
        <f t="shared" si="15"/>
        <v>0</v>
      </c>
      <c r="C878" s="214" t="e">
        <f>VLOOKUP(B878,'HS Heading Index'!$A$7:$B$29,2,FALSE)</f>
        <v>#N/A</v>
      </c>
      <c r="D878" s="214" t="s">
        <v>241</v>
      </c>
      <c r="E878" s="212">
        <f>'Customs raw'!C878</f>
        <v>0</v>
      </c>
      <c r="F878" s="215">
        <f>'Customs raw'!E878</f>
        <v>0</v>
      </c>
      <c r="G878" s="76" t="s">
        <v>19</v>
      </c>
      <c r="H878" s="33" t="s">
        <v>190</v>
      </c>
      <c r="I878" s="76" t="e">
        <f>CONCATENATE(Table6[[#This Row],[HS6_COD]],Table6[[#This Row],[HS8]],Table6[[#This Row],[HS10]])</f>
        <v>#VALUE!</v>
      </c>
      <c r="J878" s="17" t="s">
        <v>553</v>
      </c>
      <c r="K878" s="17"/>
      <c r="L878" s="30">
        <f>'Customs raw'!F878</f>
        <v>0</v>
      </c>
      <c r="M878" s="33">
        <v>10</v>
      </c>
      <c r="N878" s="33">
        <v>12.5</v>
      </c>
      <c r="O878" s="33"/>
      <c r="P878" s="33"/>
      <c r="Q878" s="33">
        <v>10</v>
      </c>
      <c r="R878" s="50" t="e">
        <f>VLOOKUP(Table6[[#This Row],[HS Concatenate]],'Customs raw'!$A$11:$N$305,12,FALSE)</f>
        <v>#VALUE!</v>
      </c>
      <c r="S878" s="226">
        <f>'Customs raw'!L878</f>
        <v>0</v>
      </c>
      <c r="T878" s="214"/>
      <c r="U878" s="217">
        <f>'Customs raw'!M878</f>
        <v>0</v>
      </c>
      <c r="V878" s="214"/>
      <c r="W878" s="226" t="e">
        <f>Table6[[#This Row],[Quantity (kg)2]]/1000</f>
        <v>#VALUE!</v>
      </c>
    </row>
    <row r="879" spans="1:23" ht="14.25" x14ac:dyDescent="0.2">
      <c r="A879" s="212">
        <f>'Customs raw'!B879</f>
        <v>0</v>
      </c>
      <c r="B879" s="213">
        <f t="shared" si="15"/>
        <v>0</v>
      </c>
      <c r="C879" s="214" t="e">
        <f>VLOOKUP(B879,'HS Heading Index'!$A$7:$B$29,2,FALSE)</f>
        <v>#N/A</v>
      </c>
      <c r="D879" s="214" t="s">
        <v>241</v>
      </c>
      <c r="E879" s="212">
        <f>'Customs raw'!C879</f>
        <v>0</v>
      </c>
      <c r="F879" s="215">
        <f>'Customs raw'!E879</f>
        <v>0</v>
      </c>
      <c r="G879" s="76" t="s">
        <v>19</v>
      </c>
      <c r="H879" s="33" t="s">
        <v>190</v>
      </c>
      <c r="I879" s="76" t="e">
        <f>CONCATENATE(Table6[[#This Row],[HS6_COD]],Table6[[#This Row],[HS8]],Table6[[#This Row],[HS10]])</f>
        <v>#VALUE!</v>
      </c>
      <c r="J879" s="17" t="s">
        <v>553</v>
      </c>
      <c r="K879" s="17"/>
      <c r="L879" s="30">
        <f>'Customs raw'!F879</f>
        <v>0</v>
      </c>
      <c r="M879" s="33">
        <v>10</v>
      </c>
      <c r="N879" s="33">
        <v>12.5</v>
      </c>
      <c r="O879" s="33"/>
      <c r="P879" s="33"/>
      <c r="Q879" s="33">
        <v>10</v>
      </c>
      <c r="R879" s="50" t="e">
        <f>VLOOKUP(Table6[[#This Row],[HS Concatenate]],'Customs raw'!$A$11:$N$305,12,FALSE)</f>
        <v>#VALUE!</v>
      </c>
      <c r="S879" s="226">
        <f>'Customs raw'!L879</f>
        <v>0</v>
      </c>
      <c r="T879" s="214"/>
      <c r="U879" s="217">
        <f>'Customs raw'!M879</f>
        <v>0</v>
      </c>
      <c r="V879" s="214"/>
      <c r="W879" s="226" t="e">
        <f>Table6[[#This Row],[Quantity (kg)2]]/1000</f>
        <v>#VALUE!</v>
      </c>
    </row>
    <row r="880" spans="1:23" ht="14.25" x14ac:dyDescent="0.2">
      <c r="A880" s="212">
        <f>'Customs raw'!B880</f>
        <v>0</v>
      </c>
      <c r="B880" s="213">
        <f t="shared" si="15"/>
        <v>0</v>
      </c>
      <c r="C880" s="214" t="e">
        <f>VLOOKUP(B880,'HS Heading Index'!$A$7:$B$29,2,FALSE)</f>
        <v>#N/A</v>
      </c>
      <c r="D880" s="214" t="s">
        <v>241</v>
      </c>
      <c r="E880" s="212">
        <f>'Customs raw'!C880</f>
        <v>0</v>
      </c>
      <c r="F880" s="215">
        <f>'Customs raw'!E880</f>
        <v>0</v>
      </c>
      <c r="G880" s="76" t="s">
        <v>19</v>
      </c>
      <c r="H880" s="33" t="s">
        <v>190</v>
      </c>
      <c r="I880" s="76" t="e">
        <f>CONCATENATE(Table6[[#This Row],[HS6_COD]],Table6[[#This Row],[HS8]],Table6[[#This Row],[HS10]])</f>
        <v>#VALUE!</v>
      </c>
      <c r="J880" s="17" t="s">
        <v>553</v>
      </c>
      <c r="K880" s="17"/>
      <c r="L880" s="30">
        <f>'Customs raw'!F880</f>
        <v>0</v>
      </c>
      <c r="M880" s="33">
        <v>10</v>
      </c>
      <c r="N880" s="33">
        <v>12.5</v>
      </c>
      <c r="O880" s="33"/>
      <c r="P880" s="33"/>
      <c r="Q880" s="33">
        <v>10</v>
      </c>
      <c r="R880" s="50" t="e">
        <f>VLOOKUP(Table6[[#This Row],[HS Concatenate]],'Customs raw'!$A$11:$N$305,12,FALSE)</f>
        <v>#VALUE!</v>
      </c>
      <c r="S880" s="226">
        <f>'Customs raw'!L880</f>
        <v>0</v>
      </c>
      <c r="T880" s="214"/>
      <c r="U880" s="217">
        <f>'Customs raw'!M880</f>
        <v>0</v>
      </c>
      <c r="V880" s="214"/>
      <c r="W880" s="226" t="e">
        <f>Table6[[#This Row],[Quantity (kg)2]]/1000</f>
        <v>#VALUE!</v>
      </c>
    </row>
    <row r="881" spans="1:23" ht="14.25" x14ac:dyDescent="0.2">
      <c r="A881" s="212">
        <f>'Customs raw'!B881</f>
        <v>0</v>
      </c>
      <c r="B881" s="213">
        <f t="shared" si="15"/>
        <v>0</v>
      </c>
      <c r="C881" s="214" t="e">
        <f>VLOOKUP(B881,'HS Heading Index'!$A$7:$B$29,2,FALSE)</f>
        <v>#N/A</v>
      </c>
      <c r="D881" s="214" t="s">
        <v>241</v>
      </c>
      <c r="E881" s="212">
        <f>'Customs raw'!C881</f>
        <v>0</v>
      </c>
      <c r="F881" s="215">
        <f>'Customs raw'!E881</f>
        <v>0</v>
      </c>
      <c r="G881" s="76" t="s">
        <v>19</v>
      </c>
      <c r="H881" s="33" t="s">
        <v>190</v>
      </c>
      <c r="I881" s="76" t="e">
        <f>CONCATENATE(Table6[[#This Row],[HS6_COD]],Table6[[#This Row],[HS8]],Table6[[#This Row],[HS10]])</f>
        <v>#VALUE!</v>
      </c>
      <c r="J881" s="17" t="s">
        <v>553</v>
      </c>
      <c r="K881" s="17"/>
      <c r="L881" s="30">
        <f>'Customs raw'!F881</f>
        <v>0</v>
      </c>
      <c r="M881" s="33">
        <v>10</v>
      </c>
      <c r="N881" s="33">
        <v>12.5</v>
      </c>
      <c r="O881" s="33"/>
      <c r="P881" s="33"/>
      <c r="Q881" s="33">
        <v>10</v>
      </c>
      <c r="R881" s="50" t="e">
        <f>VLOOKUP(Table6[[#This Row],[HS Concatenate]],'Customs raw'!$A$11:$N$305,12,FALSE)</f>
        <v>#VALUE!</v>
      </c>
      <c r="S881" s="226">
        <f>'Customs raw'!L881</f>
        <v>0</v>
      </c>
      <c r="T881" s="214"/>
      <c r="U881" s="217">
        <f>'Customs raw'!M881</f>
        <v>0</v>
      </c>
      <c r="V881" s="214"/>
      <c r="W881" s="226" t="e">
        <f>Table6[[#This Row],[Quantity (kg)2]]/1000</f>
        <v>#VALUE!</v>
      </c>
    </row>
    <row r="882" spans="1:23" ht="14.25" x14ac:dyDescent="0.2">
      <c r="A882" s="212">
        <f>'Customs raw'!B882</f>
        <v>0</v>
      </c>
      <c r="B882" s="213">
        <f t="shared" si="15"/>
        <v>0</v>
      </c>
      <c r="C882" s="214" t="e">
        <f>VLOOKUP(B882,'HS Heading Index'!$A$7:$B$29,2,FALSE)</f>
        <v>#N/A</v>
      </c>
      <c r="D882" s="214" t="s">
        <v>241</v>
      </c>
      <c r="E882" s="212">
        <f>'Customs raw'!C882</f>
        <v>0</v>
      </c>
      <c r="F882" s="215">
        <f>'Customs raw'!E882</f>
        <v>0</v>
      </c>
      <c r="G882" s="76" t="s">
        <v>19</v>
      </c>
      <c r="H882" s="33" t="s">
        <v>190</v>
      </c>
      <c r="I882" s="76" t="e">
        <f>CONCATENATE(Table6[[#This Row],[HS6_COD]],Table6[[#This Row],[HS8]],Table6[[#This Row],[HS10]])</f>
        <v>#VALUE!</v>
      </c>
      <c r="J882" s="17" t="s">
        <v>553</v>
      </c>
      <c r="K882" s="17"/>
      <c r="L882" s="30">
        <f>'Customs raw'!F882</f>
        <v>0</v>
      </c>
      <c r="M882" s="33">
        <v>10</v>
      </c>
      <c r="N882" s="33">
        <v>12.5</v>
      </c>
      <c r="O882" s="33"/>
      <c r="P882" s="33"/>
      <c r="Q882" s="33">
        <v>10</v>
      </c>
      <c r="R882" s="50" t="e">
        <f>VLOOKUP(Table6[[#This Row],[HS Concatenate]],'Customs raw'!$A$11:$N$305,12,FALSE)</f>
        <v>#VALUE!</v>
      </c>
      <c r="S882" s="226">
        <f>'Customs raw'!L882</f>
        <v>0</v>
      </c>
      <c r="T882" s="214"/>
      <c r="U882" s="217">
        <f>'Customs raw'!M882</f>
        <v>0</v>
      </c>
      <c r="V882" s="214"/>
      <c r="W882" s="226" t="e">
        <f>Table6[[#This Row],[Quantity (kg)2]]/1000</f>
        <v>#VALUE!</v>
      </c>
    </row>
    <row r="883" spans="1:23" ht="14.25" x14ac:dyDescent="0.2">
      <c r="A883" s="212">
        <f>'Customs raw'!B883</f>
        <v>0</v>
      </c>
      <c r="B883" s="213">
        <f t="shared" si="15"/>
        <v>0</v>
      </c>
      <c r="C883" s="214" t="e">
        <f>VLOOKUP(B883,'HS Heading Index'!$A$7:$B$29,2,FALSE)</f>
        <v>#N/A</v>
      </c>
      <c r="D883" s="214" t="s">
        <v>241</v>
      </c>
      <c r="E883" s="212">
        <f>'Customs raw'!C883</f>
        <v>0</v>
      </c>
      <c r="F883" s="215">
        <f>'Customs raw'!E883</f>
        <v>0</v>
      </c>
      <c r="G883" s="76" t="s">
        <v>19</v>
      </c>
      <c r="H883" s="33" t="s">
        <v>190</v>
      </c>
      <c r="I883" s="76" t="e">
        <f>CONCATENATE(Table6[[#This Row],[HS6_COD]],Table6[[#This Row],[HS8]],Table6[[#This Row],[HS10]])</f>
        <v>#VALUE!</v>
      </c>
      <c r="J883" s="17" t="s">
        <v>553</v>
      </c>
      <c r="K883" s="17"/>
      <c r="L883" s="30">
        <f>'Customs raw'!F883</f>
        <v>0</v>
      </c>
      <c r="M883" s="33">
        <v>10</v>
      </c>
      <c r="N883" s="33">
        <v>12.5</v>
      </c>
      <c r="O883" s="33"/>
      <c r="P883" s="33"/>
      <c r="Q883" s="33">
        <v>10</v>
      </c>
      <c r="R883" s="50" t="e">
        <f>VLOOKUP(Table6[[#This Row],[HS Concatenate]],'Customs raw'!$A$11:$N$305,12,FALSE)</f>
        <v>#VALUE!</v>
      </c>
      <c r="S883" s="226">
        <f>'Customs raw'!L883</f>
        <v>0</v>
      </c>
      <c r="T883" s="214"/>
      <c r="U883" s="217">
        <f>'Customs raw'!M883</f>
        <v>0</v>
      </c>
      <c r="V883" s="214"/>
      <c r="W883" s="226" t="e">
        <f>Table6[[#This Row],[Quantity (kg)2]]/1000</f>
        <v>#VALUE!</v>
      </c>
    </row>
    <row r="884" spans="1:23" ht="14.25" x14ac:dyDescent="0.2">
      <c r="A884" s="212">
        <f>'Customs raw'!B884</f>
        <v>0</v>
      </c>
      <c r="B884" s="213">
        <f t="shared" si="15"/>
        <v>0</v>
      </c>
      <c r="C884" s="214" t="e">
        <f>VLOOKUP(B884,'HS Heading Index'!$A$7:$B$29,2,FALSE)</f>
        <v>#N/A</v>
      </c>
      <c r="D884" s="214" t="s">
        <v>241</v>
      </c>
      <c r="E884" s="212">
        <f>'Customs raw'!C884</f>
        <v>0</v>
      </c>
      <c r="F884" s="215">
        <f>'Customs raw'!E884</f>
        <v>0</v>
      </c>
      <c r="G884" s="76" t="s">
        <v>19</v>
      </c>
      <c r="H884" s="33" t="s">
        <v>190</v>
      </c>
      <c r="I884" s="76" t="e">
        <f>CONCATENATE(Table6[[#This Row],[HS6_COD]],Table6[[#This Row],[HS8]],Table6[[#This Row],[HS10]])</f>
        <v>#VALUE!</v>
      </c>
      <c r="J884" s="17" t="s">
        <v>553</v>
      </c>
      <c r="K884" s="17"/>
      <c r="L884" s="30">
        <f>'Customs raw'!F884</f>
        <v>0</v>
      </c>
      <c r="M884" s="33">
        <v>10</v>
      </c>
      <c r="N884" s="33">
        <v>12.5</v>
      </c>
      <c r="O884" s="33"/>
      <c r="P884" s="33"/>
      <c r="Q884" s="33">
        <v>10</v>
      </c>
      <c r="R884" s="50" t="e">
        <f>VLOOKUP(Table6[[#This Row],[HS Concatenate]],'Customs raw'!$A$11:$N$305,12,FALSE)</f>
        <v>#VALUE!</v>
      </c>
      <c r="S884" s="226">
        <f>'Customs raw'!L884</f>
        <v>0</v>
      </c>
      <c r="T884" s="214"/>
      <c r="U884" s="217">
        <f>'Customs raw'!M884</f>
        <v>0</v>
      </c>
      <c r="V884" s="214"/>
      <c r="W884" s="226" t="e">
        <f>Table6[[#This Row],[Quantity (kg)2]]/1000</f>
        <v>#VALUE!</v>
      </c>
    </row>
    <row r="885" spans="1:23" ht="14.25" x14ac:dyDescent="0.2">
      <c r="A885" s="212">
        <f>'Customs raw'!B885</f>
        <v>0</v>
      </c>
      <c r="B885" s="213">
        <f t="shared" si="15"/>
        <v>0</v>
      </c>
      <c r="C885" s="214" t="e">
        <f>VLOOKUP(B885,'HS Heading Index'!$A$7:$B$29,2,FALSE)</f>
        <v>#N/A</v>
      </c>
      <c r="D885" s="214" t="s">
        <v>241</v>
      </c>
      <c r="E885" s="212">
        <f>'Customs raw'!C885</f>
        <v>0</v>
      </c>
      <c r="F885" s="215">
        <f>'Customs raw'!E885</f>
        <v>0</v>
      </c>
      <c r="G885" s="76" t="s">
        <v>19</v>
      </c>
      <c r="H885" s="33" t="s">
        <v>190</v>
      </c>
      <c r="I885" s="76" t="e">
        <f>CONCATENATE(Table6[[#This Row],[HS6_COD]],Table6[[#This Row],[HS8]],Table6[[#This Row],[HS10]])</f>
        <v>#VALUE!</v>
      </c>
      <c r="J885" s="17" t="s">
        <v>553</v>
      </c>
      <c r="K885" s="17"/>
      <c r="L885" s="30">
        <f>'Customs raw'!F885</f>
        <v>0</v>
      </c>
      <c r="M885" s="33">
        <v>10</v>
      </c>
      <c r="N885" s="33">
        <v>12.5</v>
      </c>
      <c r="O885" s="33"/>
      <c r="P885" s="33"/>
      <c r="Q885" s="33">
        <v>10</v>
      </c>
      <c r="R885" s="50" t="e">
        <f>VLOOKUP(Table6[[#This Row],[HS Concatenate]],'Customs raw'!$A$11:$N$305,12,FALSE)</f>
        <v>#VALUE!</v>
      </c>
      <c r="S885" s="226">
        <f>'Customs raw'!L885</f>
        <v>0</v>
      </c>
      <c r="T885" s="214"/>
      <c r="U885" s="217">
        <f>'Customs raw'!M885</f>
        <v>0</v>
      </c>
      <c r="V885" s="214"/>
      <c r="W885" s="226" t="e">
        <f>Table6[[#This Row],[Quantity (kg)2]]/1000</f>
        <v>#VALUE!</v>
      </c>
    </row>
    <row r="886" spans="1:23" ht="14.25" x14ac:dyDescent="0.2">
      <c r="A886" s="212">
        <f>'Customs raw'!B886</f>
        <v>0</v>
      </c>
      <c r="B886" s="213">
        <f t="shared" si="15"/>
        <v>0</v>
      </c>
      <c r="C886" s="214" t="e">
        <f>VLOOKUP(B886,'HS Heading Index'!$A$7:$B$29,2,FALSE)</f>
        <v>#N/A</v>
      </c>
      <c r="D886" s="214" t="s">
        <v>241</v>
      </c>
      <c r="E886" s="212">
        <f>'Customs raw'!C886</f>
        <v>0</v>
      </c>
      <c r="F886" s="215">
        <f>'Customs raw'!E886</f>
        <v>0</v>
      </c>
      <c r="G886" s="76" t="s">
        <v>19</v>
      </c>
      <c r="H886" s="33" t="s">
        <v>190</v>
      </c>
      <c r="I886" s="76" t="e">
        <f>CONCATENATE(Table6[[#This Row],[HS6_COD]],Table6[[#This Row],[HS8]],Table6[[#This Row],[HS10]])</f>
        <v>#VALUE!</v>
      </c>
      <c r="J886" s="17" t="s">
        <v>553</v>
      </c>
      <c r="K886" s="17"/>
      <c r="L886" s="30">
        <f>'Customs raw'!F886</f>
        <v>0</v>
      </c>
      <c r="M886" s="33">
        <v>10</v>
      </c>
      <c r="N886" s="33">
        <v>12.5</v>
      </c>
      <c r="O886" s="33"/>
      <c r="P886" s="33"/>
      <c r="Q886" s="33">
        <v>10</v>
      </c>
      <c r="R886" s="50" t="e">
        <f>VLOOKUP(Table6[[#This Row],[HS Concatenate]],'Customs raw'!$A$11:$N$305,12,FALSE)</f>
        <v>#VALUE!</v>
      </c>
      <c r="S886" s="226">
        <f>'Customs raw'!L886</f>
        <v>0</v>
      </c>
      <c r="T886" s="214"/>
      <c r="U886" s="217">
        <f>'Customs raw'!M886</f>
        <v>0</v>
      </c>
      <c r="V886" s="214"/>
      <c r="W886" s="226" t="e">
        <f>Table6[[#This Row],[Quantity (kg)2]]/1000</f>
        <v>#VALUE!</v>
      </c>
    </row>
    <row r="887" spans="1:23" ht="14.25" x14ac:dyDescent="0.2">
      <c r="A887" s="212">
        <f>'Customs raw'!B887</f>
        <v>0</v>
      </c>
      <c r="B887" s="213">
        <f t="shared" si="15"/>
        <v>0</v>
      </c>
      <c r="C887" s="214" t="e">
        <f>VLOOKUP(B887,'HS Heading Index'!$A$7:$B$29,2,FALSE)</f>
        <v>#N/A</v>
      </c>
      <c r="D887" s="214" t="s">
        <v>241</v>
      </c>
      <c r="E887" s="212">
        <f>'Customs raw'!C887</f>
        <v>0</v>
      </c>
      <c r="F887" s="215">
        <f>'Customs raw'!E887</f>
        <v>0</v>
      </c>
      <c r="G887" s="76" t="s">
        <v>19</v>
      </c>
      <c r="H887" s="33" t="s">
        <v>190</v>
      </c>
      <c r="I887" s="76" t="e">
        <f>CONCATENATE(Table6[[#This Row],[HS6_COD]],Table6[[#This Row],[HS8]],Table6[[#This Row],[HS10]])</f>
        <v>#VALUE!</v>
      </c>
      <c r="J887" s="17" t="s">
        <v>553</v>
      </c>
      <c r="K887" s="17"/>
      <c r="L887" s="30">
        <f>'Customs raw'!F887</f>
        <v>0</v>
      </c>
      <c r="M887" s="33">
        <v>10</v>
      </c>
      <c r="N887" s="33">
        <v>12.5</v>
      </c>
      <c r="O887" s="33"/>
      <c r="P887" s="33"/>
      <c r="Q887" s="33">
        <v>10</v>
      </c>
      <c r="R887" s="50" t="e">
        <f>VLOOKUP(Table6[[#This Row],[HS Concatenate]],'Customs raw'!$A$11:$N$305,12,FALSE)</f>
        <v>#VALUE!</v>
      </c>
      <c r="S887" s="226">
        <f>'Customs raw'!L887</f>
        <v>0</v>
      </c>
      <c r="T887" s="214"/>
      <c r="U887" s="217">
        <f>'Customs raw'!M887</f>
        <v>0</v>
      </c>
      <c r="V887" s="214"/>
      <c r="W887" s="226" t="e">
        <f>Table6[[#This Row],[Quantity (kg)2]]/1000</f>
        <v>#VALUE!</v>
      </c>
    </row>
    <row r="888" spans="1:23" ht="14.25" x14ac:dyDescent="0.2">
      <c r="A888" s="212">
        <f>'Customs raw'!B888</f>
        <v>0</v>
      </c>
      <c r="B888" s="213">
        <f t="shared" si="15"/>
        <v>0</v>
      </c>
      <c r="C888" s="214" t="e">
        <f>VLOOKUP(B888,'HS Heading Index'!$A$7:$B$29,2,FALSE)</f>
        <v>#N/A</v>
      </c>
      <c r="D888" s="214" t="s">
        <v>241</v>
      </c>
      <c r="E888" s="212">
        <f>'Customs raw'!C888</f>
        <v>0</v>
      </c>
      <c r="F888" s="215">
        <f>'Customs raw'!E888</f>
        <v>0</v>
      </c>
      <c r="G888" s="76" t="s">
        <v>19</v>
      </c>
      <c r="H888" s="33" t="s">
        <v>190</v>
      </c>
      <c r="I888" s="76" t="e">
        <f>CONCATENATE(Table6[[#This Row],[HS6_COD]],Table6[[#This Row],[HS8]],Table6[[#This Row],[HS10]])</f>
        <v>#VALUE!</v>
      </c>
      <c r="J888" s="17" t="s">
        <v>553</v>
      </c>
      <c r="K888" s="17"/>
      <c r="L888" s="30">
        <f>'Customs raw'!F888</f>
        <v>0</v>
      </c>
      <c r="M888" s="33">
        <v>10</v>
      </c>
      <c r="N888" s="33">
        <v>12.5</v>
      </c>
      <c r="O888" s="33"/>
      <c r="P888" s="33"/>
      <c r="Q888" s="33">
        <v>10</v>
      </c>
      <c r="R888" s="50" t="e">
        <f>VLOOKUP(Table6[[#This Row],[HS Concatenate]],'Customs raw'!$A$11:$N$305,12,FALSE)</f>
        <v>#VALUE!</v>
      </c>
      <c r="S888" s="226">
        <f>'Customs raw'!L888</f>
        <v>0</v>
      </c>
      <c r="T888" s="214"/>
      <c r="U888" s="217">
        <f>'Customs raw'!M888</f>
        <v>0</v>
      </c>
      <c r="V888" s="214"/>
      <c r="W888" s="226" t="e">
        <f>Table6[[#This Row],[Quantity (kg)2]]/1000</f>
        <v>#VALUE!</v>
      </c>
    </row>
    <row r="889" spans="1:23" ht="14.25" x14ac:dyDescent="0.2">
      <c r="A889" s="212">
        <f>'Customs raw'!B889</f>
        <v>0</v>
      </c>
      <c r="B889" s="213">
        <f t="shared" si="15"/>
        <v>0</v>
      </c>
      <c r="C889" s="214" t="e">
        <f>VLOOKUP(B889,'HS Heading Index'!$A$7:$B$29,2,FALSE)</f>
        <v>#N/A</v>
      </c>
      <c r="D889" s="214" t="s">
        <v>241</v>
      </c>
      <c r="E889" s="212">
        <f>'Customs raw'!C889</f>
        <v>0</v>
      </c>
      <c r="F889" s="215">
        <f>'Customs raw'!E889</f>
        <v>0</v>
      </c>
      <c r="G889" s="76" t="s">
        <v>19</v>
      </c>
      <c r="H889" s="33" t="s">
        <v>190</v>
      </c>
      <c r="I889" s="76" t="e">
        <f>CONCATENATE(Table6[[#This Row],[HS6_COD]],Table6[[#This Row],[HS8]],Table6[[#This Row],[HS10]])</f>
        <v>#VALUE!</v>
      </c>
      <c r="J889" s="17" t="s">
        <v>553</v>
      </c>
      <c r="K889" s="17"/>
      <c r="L889" s="30">
        <f>'Customs raw'!F889</f>
        <v>0</v>
      </c>
      <c r="M889" s="33">
        <v>10</v>
      </c>
      <c r="N889" s="33">
        <v>12.5</v>
      </c>
      <c r="O889" s="33"/>
      <c r="P889" s="33"/>
      <c r="Q889" s="33">
        <v>10</v>
      </c>
      <c r="R889" s="50" t="e">
        <f>VLOOKUP(Table6[[#This Row],[HS Concatenate]],'Customs raw'!$A$11:$N$305,12,FALSE)</f>
        <v>#VALUE!</v>
      </c>
      <c r="S889" s="226">
        <f>'Customs raw'!L889</f>
        <v>0</v>
      </c>
      <c r="T889" s="214"/>
      <c r="U889" s="217">
        <f>'Customs raw'!M889</f>
        <v>0</v>
      </c>
      <c r="V889" s="214"/>
      <c r="W889" s="226" t="e">
        <f>Table6[[#This Row],[Quantity (kg)2]]/1000</f>
        <v>#VALUE!</v>
      </c>
    </row>
    <row r="890" spans="1:23" ht="14.25" x14ac:dyDescent="0.2">
      <c r="A890" s="212">
        <f>'Customs raw'!B890</f>
        <v>0</v>
      </c>
      <c r="B890" s="213">
        <f t="shared" si="15"/>
        <v>0</v>
      </c>
      <c r="C890" s="214" t="e">
        <f>VLOOKUP(B890,'HS Heading Index'!$A$7:$B$29,2,FALSE)</f>
        <v>#N/A</v>
      </c>
      <c r="D890" s="214" t="s">
        <v>241</v>
      </c>
      <c r="E890" s="212">
        <f>'Customs raw'!C890</f>
        <v>0</v>
      </c>
      <c r="F890" s="215">
        <f>'Customs raw'!E890</f>
        <v>0</v>
      </c>
      <c r="G890" s="76" t="s">
        <v>19</v>
      </c>
      <c r="H890" s="33" t="s">
        <v>190</v>
      </c>
      <c r="I890" s="76" t="e">
        <f>CONCATENATE(Table6[[#This Row],[HS6_COD]],Table6[[#This Row],[HS8]],Table6[[#This Row],[HS10]])</f>
        <v>#VALUE!</v>
      </c>
      <c r="J890" s="17" t="s">
        <v>553</v>
      </c>
      <c r="K890" s="17"/>
      <c r="L890" s="30">
        <f>'Customs raw'!F890</f>
        <v>0</v>
      </c>
      <c r="M890" s="33">
        <v>10</v>
      </c>
      <c r="N890" s="33">
        <v>12.5</v>
      </c>
      <c r="O890" s="33"/>
      <c r="P890" s="33"/>
      <c r="Q890" s="33">
        <v>10</v>
      </c>
      <c r="R890" s="50" t="e">
        <f>VLOOKUP(Table6[[#This Row],[HS Concatenate]],'Customs raw'!$A$11:$N$305,12,FALSE)</f>
        <v>#VALUE!</v>
      </c>
      <c r="S890" s="226">
        <f>'Customs raw'!L890</f>
        <v>0</v>
      </c>
      <c r="T890" s="214"/>
      <c r="U890" s="217">
        <f>'Customs raw'!M890</f>
        <v>0</v>
      </c>
      <c r="V890" s="214"/>
      <c r="W890" s="226" t="e">
        <f>Table6[[#This Row],[Quantity (kg)2]]/1000</f>
        <v>#VALUE!</v>
      </c>
    </row>
    <row r="891" spans="1:23" ht="14.25" x14ac:dyDescent="0.2">
      <c r="A891" s="212">
        <f>'Customs raw'!B891</f>
        <v>0</v>
      </c>
      <c r="B891" s="213">
        <f t="shared" si="15"/>
        <v>0</v>
      </c>
      <c r="C891" s="214" t="e">
        <f>VLOOKUP(B891,'HS Heading Index'!$A$7:$B$29,2,FALSE)</f>
        <v>#N/A</v>
      </c>
      <c r="D891" s="214" t="s">
        <v>241</v>
      </c>
      <c r="E891" s="212">
        <f>'Customs raw'!C891</f>
        <v>0</v>
      </c>
      <c r="F891" s="215">
        <f>'Customs raw'!E891</f>
        <v>0</v>
      </c>
      <c r="G891" s="76" t="s">
        <v>19</v>
      </c>
      <c r="H891" s="33" t="s">
        <v>190</v>
      </c>
      <c r="I891" s="76" t="e">
        <f>CONCATENATE(Table6[[#This Row],[HS6_COD]],Table6[[#This Row],[HS8]],Table6[[#This Row],[HS10]])</f>
        <v>#VALUE!</v>
      </c>
      <c r="J891" s="17" t="s">
        <v>553</v>
      </c>
      <c r="K891" s="17"/>
      <c r="L891" s="30">
        <f>'Customs raw'!F891</f>
        <v>0</v>
      </c>
      <c r="M891" s="33">
        <v>10</v>
      </c>
      <c r="N891" s="33">
        <v>12.5</v>
      </c>
      <c r="O891" s="33"/>
      <c r="P891" s="33"/>
      <c r="Q891" s="33">
        <v>10</v>
      </c>
      <c r="R891" s="50" t="e">
        <f>VLOOKUP(Table6[[#This Row],[HS Concatenate]],'Customs raw'!$A$11:$N$305,12,FALSE)</f>
        <v>#VALUE!</v>
      </c>
      <c r="S891" s="226">
        <f>'Customs raw'!L891</f>
        <v>0</v>
      </c>
      <c r="T891" s="214"/>
      <c r="U891" s="217">
        <f>'Customs raw'!M891</f>
        <v>0</v>
      </c>
      <c r="V891" s="214"/>
      <c r="W891" s="226" t="e">
        <f>Table6[[#This Row],[Quantity (kg)2]]/1000</f>
        <v>#VALUE!</v>
      </c>
    </row>
    <row r="892" spans="1:23" ht="14.25" x14ac:dyDescent="0.2">
      <c r="A892" s="212">
        <f>'Customs raw'!B892</f>
        <v>0</v>
      </c>
      <c r="B892" s="213">
        <f t="shared" si="15"/>
        <v>0</v>
      </c>
      <c r="C892" s="214" t="e">
        <f>VLOOKUP(B892,'HS Heading Index'!$A$7:$B$29,2,FALSE)</f>
        <v>#N/A</v>
      </c>
      <c r="D892" s="214" t="s">
        <v>241</v>
      </c>
      <c r="E892" s="212">
        <f>'Customs raw'!C892</f>
        <v>0</v>
      </c>
      <c r="F892" s="215">
        <f>'Customs raw'!E892</f>
        <v>0</v>
      </c>
      <c r="G892" s="76" t="s">
        <v>19</v>
      </c>
      <c r="H892" s="33" t="s">
        <v>190</v>
      </c>
      <c r="I892" s="76" t="e">
        <f>CONCATENATE(Table6[[#This Row],[HS6_COD]],Table6[[#This Row],[HS8]],Table6[[#This Row],[HS10]])</f>
        <v>#VALUE!</v>
      </c>
      <c r="J892" s="17" t="s">
        <v>553</v>
      </c>
      <c r="K892" s="17"/>
      <c r="L892" s="30">
        <f>'Customs raw'!F892</f>
        <v>0</v>
      </c>
      <c r="M892" s="33">
        <v>10</v>
      </c>
      <c r="N892" s="33">
        <v>12.5</v>
      </c>
      <c r="O892" s="33"/>
      <c r="P892" s="33"/>
      <c r="Q892" s="33">
        <v>10</v>
      </c>
      <c r="R892" s="50" t="e">
        <f>VLOOKUP(Table6[[#This Row],[HS Concatenate]],'Customs raw'!$A$11:$N$305,12,FALSE)</f>
        <v>#VALUE!</v>
      </c>
      <c r="S892" s="226">
        <f>'Customs raw'!L892</f>
        <v>0</v>
      </c>
      <c r="T892" s="214"/>
      <c r="U892" s="217">
        <f>'Customs raw'!M892</f>
        <v>0</v>
      </c>
      <c r="V892" s="214"/>
      <c r="W892" s="226" t="e">
        <f>Table6[[#This Row],[Quantity (kg)2]]/1000</f>
        <v>#VALUE!</v>
      </c>
    </row>
    <row r="893" spans="1:23" ht="14.25" x14ac:dyDescent="0.2">
      <c r="A893" s="212">
        <f>'Customs raw'!B893</f>
        <v>0</v>
      </c>
      <c r="B893" s="213">
        <f t="shared" si="15"/>
        <v>0</v>
      </c>
      <c r="C893" s="214" t="e">
        <f>VLOOKUP(B893,'HS Heading Index'!$A$7:$B$29,2,FALSE)</f>
        <v>#N/A</v>
      </c>
      <c r="D893" s="214" t="s">
        <v>241</v>
      </c>
      <c r="E893" s="212">
        <f>'Customs raw'!C893</f>
        <v>0</v>
      </c>
      <c r="F893" s="215">
        <f>'Customs raw'!E893</f>
        <v>0</v>
      </c>
      <c r="G893" s="76" t="s">
        <v>19</v>
      </c>
      <c r="H893" s="33" t="s">
        <v>190</v>
      </c>
      <c r="I893" s="76" t="e">
        <f>CONCATENATE(Table6[[#This Row],[HS6_COD]],Table6[[#This Row],[HS8]],Table6[[#This Row],[HS10]])</f>
        <v>#VALUE!</v>
      </c>
      <c r="J893" s="17" t="s">
        <v>553</v>
      </c>
      <c r="K893" s="17"/>
      <c r="L893" s="30">
        <f>'Customs raw'!F893</f>
        <v>0</v>
      </c>
      <c r="M893" s="33">
        <v>10</v>
      </c>
      <c r="N893" s="33">
        <v>12.5</v>
      </c>
      <c r="O893" s="33"/>
      <c r="P893" s="33"/>
      <c r="Q893" s="33">
        <v>10</v>
      </c>
      <c r="R893" s="50" t="e">
        <f>VLOOKUP(Table6[[#This Row],[HS Concatenate]],'Customs raw'!$A$11:$N$305,12,FALSE)</f>
        <v>#VALUE!</v>
      </c>
      <c r="S893" s="226">
        <f>'Customs raw'!L893</f>
        <v>0</v>
      </c>
      <c r="T893" s="214"/>
      <c r="U893" s="217">
        <f>'Customs raw'!M893</f>
        <v>0</v>
      </c>
      <c r="V893" s="214"/>
      <c r="W893" s="226" t="e">
        <f>Table6[[#This Row],[Quantity (kg)2]]/1000</f>
        <v>#VALUE!</v>
      </c>
    </row>
    <row r="894" spans="1:23" ht="14.25" x14ac:dyDescent="0.2">
      <c r="A894" s="212">
        <f>'Customs raw'!B894</f>
        <v>0</v>
      </c>
      <c r="B894" s="213">
        <f t="shared" si="15"/>
        <v>0</v>
      </c>
      <c r="C894" s="214" t="e">
        <f>VLOOKUP(B894,'HS Heading Index'!$A$7:$B$29,2,FALSE)</f>
        <v>#N/A</v>
      </c>
      <c r="D894" s="214" t="s">
        <v>241</v>
      </c>
      <c r="E894" s="212">
        <f>'Customs raw'!C894</f>
        <v>0</v>
      </c>
      <c r="F894" s="215">
        <f>'Customs raw'!E894</f>
        <v>0</v>
      </c>
      <c r="G894" s="76" t="s">
        <v>19</v>
      </c>
      <c r="H894" s="33" t="s">
        <v>190</v>
      </c>
      <c r="I894" s="76" t="e">
        <f>CONCATENATE(Table6[[#This Row],[HS6_COD]],Table6[[#This Row],[HS8]],Table6[[#This Row],[HS10]])</f>
        <v>#VALUE!</v>
      </c>
      <c r="J894" s="17" t="s">
        <v>553</v>
      </c>
      <c r="K894" s="17"/>
      <c r="L894" s="30">
        <f>'Customs raw'!F894</f>
        <v>0</v>
      </c>
      <c r="M894" s="33">
        <v>10</v>
      </c>
      <c r="N894" s="33">
        <v>12.5</v>
      </c>
      <c r="O894" s="33"/>
      <c r="P894" s="33"/>
      <c r="Q894" s="33">
        <v>10</v>
      </c>
      <c r="R894" s="50" t="e">
        <f>VLOOKUP(Table6[[#This Row],[HS Concatenate]],'Customs raw'!$A$11:$N$305,12,FALSE)</f>
        <v>#VALUE!</v>
      </c>
      <c r="S894" s="226">
        <f>'Customs raw'!L894</f>
        <v>0</v>
      </c>
      <c r="T894" s="214"/>
      <c r="U894" s="217">
        <f>'Customs raw'!M894</f>
        <v>0</v>
      </c>
      <c r="V894" s="214"/>
      <c r="W894" s="226" t="e">
        <f>Table6[[#This Row],[Quantity (kg)2]]/1000</f>
        <v>#VALUE!</v>
      </c>
    </row>
    <row r="895" spans="1:23" ht="14.25" x14ac:dyDescent="0.2">
      <c r="A895" s="212">
        <f>'Customs raw'!B895</f>
        <v>0</v>
      </c>
      <c r="B895" s="213">
        <f t="shared" si="15"/>
        <v>0</v>
      </c>
      <c r="C895" s="214" t="e">
        <f>VLOOKUP(B895,'HS Heading Index'!$A$7:$B$29,2,FALSE)</f>
        <v>#N/A</v>
      </c>
      <c r="D895" s="214" t="s">
        <v>241</v>
      </c>
      <c r="E895" s="212">
        <f>'Customs raw'!C895</f>
        <v>0</v>
      </c>
      <c r="F895" s="215">
        <f>'Customs raw'!E895</f>
        <v>0</v>
      </c>
      <c r="G895" s="76" t="s">
        <v>19</v>
      </c>
      <c r="H895" s="33" t="s">
        <v>190</v>
      </c>
      <c r="I895" s="76" t="e">
        <f>CONCATENATE(Table6[[#This Row],[HS6_COD]],Table6[[#This Row],[HS8]],Table6[[#This Row],[HS10]])</f>
        <v>#VALUE!</v>
      </c>
      <c r="J895" s="17" t="s">
        <v>553</v>
      </c>
      <c r="K895" s="17"/>
      <c r="L895" s="30">
        <f>'Customs raw'!F895</f>
        <v>0</v>
      </c>
      <c r="M895" s="33">
        <v>10</v>
      </c>
      <c r="N895" s="33">
        <v>12.5</v>
      </c>
      <c r="O895" s="33"/>
      <c r="P895" s="33"/>
      <c r="Q895" s="33">
        <v>10</v>
      </c>
      <c r="R895" s="50" t="e">
        <f>VLOOKUP(Table6[[#This Row],[HS Concatenate]],'Customs raw'!$A$11:$N$305,12,FALSE)</f>
        <v>#VALUE!</v>
      </c>
      <c r="S895" s="226">
        <f>'Customs raw'!L895</f>
        <v>0</v>
      </c>
      <c r="T895" s="214"/>
      <c r="U895" s="217">
        <f>'Customs raw'!M895</f>
        <v>0</v>
      </c>
      <c r="V895" s="214"/>
      <c r="W895" s="226" t="e">
        <f>Table6[[#This Row],[Quantity (kg)2]]/1000</f>
        <v>#VALUE!</v>
      </c>
    </row>
    <row r="896" spans="1:23" ht="14.25" x14ac:dyDescent="0.2">
      <c r="A896" s="212">
        <f>'Customs raw'!B896</f>
        <v>0</v>
      </c>
      <c r="B896" s="213">
        <f t="shared" si="15"/>
        <v>0</v>
      </c>
      <c r="C896" s="214" t="e">
        <f>VLOOKUP(B896,'HS Heading Index'!$A$7:$B$29,2,FALSE)</f>
        <v>#N/A</v>
      </c>
      <c r="D896" s="214" t="s">
        <v>241</v>
      </c>
      <c r="E896" s="212">
        <f>'Customs raw'!C896</f>
        <v>0</v>
      </c>
      <c r="F896" s="215">
        <f>'Customs raw'!E896</f>
        <v>0</v>
      </c>
      <c r="G896" s="76" t="s">
        <v>19</v>
      </c>
      <c r="H896" s="33" t="s">
        <v>190</v>
      </c>
      <c r="I896" s="76" t="e">
        <f>CONCATENATE(Table6[[#This Row],[HS6_COD]],Table6[[#This Row],[HS8]],Table6[[#This Row],[HS10]])</f>
        <v>#VALUE!</v>
      </c>
      <c r="J896" s="17" t="s">
        <v>553</v>
      </c>
      <c r="K896" s="17"/>
      <c r="L896" s="30">
        <f>'Customs raw'!F896</f>
        <v>0</v>
      </c>
      <c r="M896" s="33">
        <v>10</v>
      </c>
      <c r="N896" s="33">
        <v>12.5</v>
      </c>
      <c r="O896" s="33"/>
      <c r="P896" s="33"/>
      <c r="Q896" s="33">
        <v>10</v>
      </c>
      <c r="R896" s="50" t="e">
        <f>VLOOKUP(Table6[[#This Row],[HS Concatenate]],'Customs raw'!$A$11:$N$305,12,FALSE)</f>
        <v>#VALUE!</v>
      </c>
      <c r="S896" s="226">
        <f>'Customs raw'!L896</f>
        <v>0</v>
      </c>
      <c r="T896" s="214"/>
      <c r="U896" s="217">
        <f>'Customs raw'!M896</f>
        <v>0</v>
      </c>
      <c r="V896" s="214"/>
      <c r="W896" s="226" t="e">
        <f>Table6[[#This Row],[Quantity (kg)2]]/1000</f>
        <v>#VALUE!</v>
      </c>
    </row>
    <row r="897" spans="1:23" ht="14.25" x14ac:dyDescent="0.2">
      <c r="A897" s="212">
        <f>'Customs raw'!B897</f>
        <v>0</v>
      </c>
      <c r="B897" s="213">
        <f t="shared" si="15"/>
        <v>0</v>
      </c>
      <c r="C897" s="214" t="e">
        <f>VLOOKUP(B897,'HS Heading Index'!$A$7:$B$29,2,FALSE)</f>
        <v>#N/A</v>
      </c>
      <c r="D897" s="214" t="s">
        <v>241</v>
      </c>
      <c r="E897" s="212">
        <f>'Customs raw'!C897</f>
        <v>0</v>
      </c>
      <c r="F897" s="215">
        <f>'Customs raw'!E897</f>
        <v>0</v>
      </c>
      <c r="G897" s="76" t="s">
        <v>19</v>
      </c>
      <c r="H897" s="33" t="s">
        <v>190</v>
      </c>
      <c r="I897" s="76" t="e">
        <f>CONCATENATE(Table6[[#This Row],[HS6_COD]],Table6[[#This Row],[HS8]],Table6[[#This Row],[HS10]])</f>
        <v>#VALUE!</v>
      </c>
      <c r="J897" s="17" t="s">
        <v>553</v>
      </c>
      <c r="K897" s="17"/>
      <c r="L897" s="30">
        <f>'Customs raw'!F897</f>
        <v>0</v>
      </c>
      <c r="M897" s="33">
        <v>10</v>
      </c>
      <c r="N897" s="33">
        <v>12.5</v>
      </c>
      <c r="O897" s="33"/>
      <c r="P897" s="33"/>
      <c r="Q897" s="33">
        <v>10</v>
      </c>
      <c r="R897" s="50" t="e">
        <f>VLOOKUP(Table6[[#This Row],[HS Concatenate]],'Customs raw'!$A$11:$N$305,12,FALSE)</f>
        <v>#VALUE!</v>
      </c>
      <c r="S897" s="226">
        <f>'Customs raw'!L897</f>
        <v>0</v>
      </c>
      <c r="T897" s="214"/>
      <c r="U897" s="217">
        <f>'Customs raw'!M897</f>
        <v>0</v>
      </c>
      <c r="V897" s="214"/>
      <c r="W897" s="226" t="e">
        <f>Table6[[#This Row],[Quantity (kg)2]]/1000</f>
        <v>#VALUE!</v>
      </c>
    </row>
    <row r="898" spans="1:23" ht="14.25" x14ac:dyDescent="0.2">
      <c r="A898" s="212">
        <f>'Customs raw'!B898</f>
        <v>0</v>
      </c>
      <c r="B898" s="213">
        <f t="shared" si="15"/>
        <v>0</v>
      </c>
      <c r="C898" s="214" t="e">
        <f>VLOOKUP(B898,'HS Heading Index'!$A$7:$B$29,2,FALSE)</f>
        <v>#N/A</v>
      </c>
      <c r="D898" s="214" t="s">
        <v>241</v>
      </c>
      <c r="E898" s="212">
        <f>'Customs raw'!C898</f>
        <v>0</v>
      </c>
      <c r="F898" s="215">
        <f>'Customs raw'!E898</f>
        <v>0</v>
      </c>
      <c r="G898" s="76" t="s">
        <v>19</v>
      </c>
      <c r="H898" s="33" t="s">
        <v>190</v>
      </c>
      <c r="I898" s="76" t="e">
        <f>CONCATENATE(Table6[[#This Row],[HS6_COD]],Table6[[#This Row],[HS8]],Table6[[#This Row],[HS10]])</f>
        <v>#VALUE!</v>
      </c>
      <c r="J898" s="17" t="s">
        <v>553</v>
      </c>
      <c r="K898" s="17"/>
      <c r="L898" s="30">
        <f>'Customs raw'!F898</f>
        <v>0</v>
      </c>
      <c r="M898" s="33">
        <v>10</v>
      </c>
      <c r="N898" s="33">
        <v>12.5</v>
      </c>
      <c r="O898" s="33"/>
      <c r="P898" s="33"/>
      <c r="Q898" s="33">
        <v>10</v>
      </c>
      <c r="R898" s="50" t="e">
        <f>VLOOKUP(Table6[[#This Row],[HS Concatenate]],'Customs raw'!$A$11:$N$305,12,FALSE)</f>
        <v>#VALUE!</v>
      </c>
      <c r="S898" s="226">
        <f>'Customs raw'!L898</f>
        <v>0</v>
      </c>
      <c r="T898" s="214"/>
      <c r="U898" s="217">
        <f>'Customs raw'!M898</f>
        <v>0</v>
      </c>
      <c r="V898" s="214"/>
      <c r="W898" s="226" t="e">
        <f>Table6[[#This Row],[Quantity (kg)2]]/1000</f>
        <v>#VALUE!</v>
      </c>
    </row>
    <row r="899" spans="1:23" ht="14.25" x14ac:dyDescent="0.2">
      <c r="A899" s="212">
        <f>'Customs raw'!B899</f>
        <v>0</v>
      </c>
      <c r="B899" s="213">
        <f t="shared" si="15"/>
        <v>0</v>
      </c>
      <c r="C899" s="214" t="e">
        <f>VLOOKUP(B899,'HS Heading Index'!$A$7:$B$29,2,FALSE)</f>
        <v>#N/A</v>
      </c>
      <c r="D899" s="214" t="s">
        <v>241</v>
      </c>
      <c r="E899" s="212">
        <f>'Customs raw'!C899</f>
        <v>0</v>
      </c>
      <c r="F899" s="215">
        <f>'Customs raw'!E899</f>
        <v>0</v>
      </c>
      <c r="G899" s="76" t="s">
        <v>19</v>
      </c>
      <c r="H899" s="33" t="s">
        <v>190</v>
      </c>
      <c r="I899" s="76" t="e">
        <f>CONCATENATE(Table6[[#This Row],[HS6_COD]],Table6[[#This Row],[HS8]],Table6[[#This Row],[HS10]])</f>
        <v>#VALUE!</v>
      </c>
      <c r="J899" s="17" t="s">
        <v>553</v>
      </c>
      <c r="K899" s="17"/>
      <c r="L899" s="30">
        <f>'Customs raw'!F899</f>
        <v>0</v>
      </c>
      <c r="M899" s="33">
        <v>10</v>
      </c>
      <c r="N899" s="33">
        <v>12.5</v>
      </c>
      <c r="O899" s="33"/>
      <c r="P899" s="33"/>
      <c r="Q899" s="33">
        <v>10</v>
      </c>
      <c r="R899" s="50" t="e">
        <f>VLOOKUP(Table6[[#This Row],[HS Concatenate]],'Customs raw'!$A$11:$N$305,12,FALSE)</f>
        <v>#VALUE!</v>
      </c>
      <c r="S899" s="226">
        <f>'Customs raw'!L899</f>
        <v>0</v>
      </c>
      <c r="T899" s="214"/>
      <c r="U899" s="217">
        <f>'Customs raw'!M899</f>
        <v>0</v>
      </c>
      <c r="V899" s="214"/>
      <c r="W899" s="226" t="e">
        <f>Table6[[#This Row],[Quantity (kg)2]]/1000</f>
        <v>#VALUE!</v>
      </c>
    </row>
    <row r="900" spans="1:23" ht="14.25" x14ac:dyDescent="0.2">
      <c r="A900" s="212">
        <f>'Customs raw'!B900</f>
        <v>0</v>
      </c>
      <c r="B900" s="213">
        <f t="shared" ref="B900:B963" si="16">ROUNDDOWN(A900/10000,2)</f>
        <v>0</v>
      </c>
      <c r="C900" s="214" t="e">
        <f>VLOOKUP(B900,'HS Heading Index'!$A$7:$B$29,2,FALSE)</f>
        <v>#N/A</v>
      </c>
      <c r="D900" s="214" t="s">
        <v>241</v>
      </c>
      <c r="E900" s="212">
        <f>'Customs raw'!C900</f>
        <v>0</v>
      </c>
      <c r="F900" s="215">
        <f>'Customs raw'!E900</f>
        <v>0</v>
      </c>
      <c r="G900" s="76" t="s">
        <v>19</v>
      </c>
      <c r="H900" s="33" t="s">
        <v>190</v>
      </c>
      <c r="I900" s="76" t="e">
        <f>CONCATENATE(Table6[[#This Row],[HS6_COD]],Table6[[#This Row],[HS8]],Table6[[#This Row],[HS10]])</f>
        <v>#VALUE!</v>
      </c>
      <c r="J900" s="17" t="s">
        <v>553</v>
      </c>
      <c r="K900" s="17"/>
      <c r="L900" s="30">
        <f>'Customs raw'!F900</f>
        <v>0</v>
      </c>
      <c r="M900" s="33">
        <v>10</v>
      </c>
      <c r="N900" s="33">
        <v>12.5</v>
      </c>
      <c r="O900" s="33"/>
      <c r="P900" s="33"/>
      <c r="Q900" s="33">
        <v>10</v>
      </c>
      <c r="R900" s="50" t="e">
        <f>VLOOKUP(Table6[[#This Row],[HS Concatenate]],'Customs raw'!$A$11:$N$305,12,FALSE)</f>
        <v>#VALUE!</v>
      </c>
      <c r="S900" s="226">
        <f>'Customs raw'!L900</f>
        <v>0</v>
      </c>
      <c r="T900" s="214"/>
      <c r="U900" s="217">
        <f>'Customs raw'!M900</f>
        <v>0</v>
      </c>
      <c r="V900" s="214"/>
      <c r="W900" s="226" t="e">
        <f>Table6[[#This Row],[Quantity (kg)2]]/1000</f>
        <v>#VALUE!</v>
      </c>
    </row>
    <row r="901" spans="1:23" ht="14.25" x14ac:dyDescent="0.2">
      <c r="A901" s="212">
        <f>'Customs raw'!B901</f>
        <v>0</v>
      </c>
      <c r="B901" s="213">
        <f t="shared" si="16"/>
        <v>0</v>
      </c>
      <c r="C901" s="214" t="e">
        <f>VLOOKUP(B901,'HS Heading Index'!$A$7:$B$29,2,FALSE)</f>
        <v>#N/A</v>
      </c>
      <c r="D901" s="214" t="s">
        <v>241</v>
      </c>
      <c r="E901" s="212">
        <f>'Customs raw'!C901</f>
        <v>0</v>
      </c>
      <c r="F901" s="215">
        <f>'Customs raw'!E901</f>
        <v>0</v>
      </c>
      <c r="G901" s="76" t="s">
        <v>19</v>
      </c>
      <c r="H901" s="33" t="s">
        <v>190</v>
      </c>
      <c r="I901" s="76" t="e">
        <f>CONCATENATE(Table6[[#This Row],[HS6_COD]],Table6[[#This Row],[HS8]],Table6[[#This Row],[HS10]])</f>
        <v>#VALUE!</v>
      </c>
      <c r="J901" s="17" t="s">
        <v>553</v>
      </c>
      <c r="K901" s="17"/>
      <c r="L901" s="30">
        <f>'Customs raw'!F901</f>
        <v>0</v>
      </c>
      <c r="M901" s="33">
        <v>10</v>
      </c>
      <c r="N901" s="33">
        <v>12.5</v>
      </c>
      <c r="O901" s="33"/>
      <c r="P901" s="33"/>
      <c r="Q901" s="33">
        <v>10</v>
      </c>
      <c r="R901" s="50" t="e">
        <f>VLOOKUP(Table6[[#This Row],[HS Concatenate]],'Customs raw'!$A$11:$N$305,12,FALSE)</f>
        <v>#VALUE!</v>
      </c>
      <c r="S901" s="226">
        <f>'Customs raw'!L901</f>
        <v>0</v>
      </c>
      <c r="T901" s="214"/>
      <c r="U901" s="217">
        <f>'Customs raw'!M901</f>
        <v>0</v>
      </c>
      <c r="V901" s="214"/>
      <c r="W901" s="226" t="e">
        <f>Table6[[#This Row],[Quantity (kg)2]]/1000</f>
        <v>#VALUE!</v>
      </c>
    </row>
    <row r="902" spans="1:23" ht="14.25" x14ac:dyDescent="0.2">
      <c r="A902" s="212">
        <f>'Customs raw'!B902</f>
        <v>0</v>
      </c>
      <c r="B902" s="213">
        <f t="shared" si="16"/>
        <v>0</v>
      </c>
      <c r="C902" s="214" t="e">
        <f>VLOOKUP(B902,'HS Heading Index'!$A$7:$B$29,2,FALSE)</f>
        <v>#N/A</v>
      </c>
      <c r="D902" s="214" t="s">
        <v>241</v>
      </c>
      <c r="E902" s="212">
        <f>'Customs raw'!C902</f>
        <v>0</v>
      </c>
      <c r="F902" s="215">
        <f>'Customs raw'!E902</f>
        <v>0</v>
      </c>
      <c r="G902" s="76" t="s">
        <v>19</v>
      </c>
      <c r="H902" s="33" t="s">
        <v>190</v>
      </c>
      <c r="I902" s="76" t="e">
        <f>CONCATENATE(Table6[[#This Row],[HS6_COD]],Table6[[#This Row],[HS8]],Table6[[#This Row],[HS10]])</f>
        <v>#VALUE!</v>
      </c>
      <c r="J902" s="17" t="s">
        <v>553</v>
      </c>
      <c r="K902" s="17"/>
      <c r="L902" s="30">
        <f>'Customs raw'!F902</f>
        <v>0</v>
      </c>
      <c r="M902" s="33">
        <v>10</v>
      </c>
      <c r="N902" s="33">
        <v>12.5</v>
      </c>
      <c r="O902" s="33"/>
      <c r="P902" s="33"/>
      <c r="Q902" s="33">
        <v>10</v>
      </c>
      <c r="R902" s="50" t="e">
        <f>VLOOKUP(Table6[[#This Row],[HS Concatenate]],'Customs raw'!$A$11:$N$305,12,FALSE)</f>
        <v>#VALUE!</v>
      </c>
      <c r="S902" s="226">
        <f>'Customs raw'!L902</f>
        <v>0</v>
      </c>
      <c r="T902" s="214"/>
      <c r="U902" s="217">
        <f>'Customs raw'!M902</f>
        <v>0</v>
      </c>
      <c r="V902" s="214"/>
      <c r="W902" s="226" t="e">
        <f>Table6[[#This Row],[Quantity (kg)2]]/1000</f>
        <v>#VALUE!</v>
      </c>
    </row>
    <row r="903" spans="1:23" ht="14.25" x14ac:dyDescent="0.2">
      <c r="A903" s="212">
        <f>'Customs raw'!B903</f>
        <v>0</v>
      </c>
      <c r="B903" s="213">
        <f t="shared" si="16"/>
        <v>0</v>
      </c>
      <c r="C903" s="214" t="e">
        <f>VLOOKUP(B903,'HS Heading Index'!$A$7:$B$29,2,FALSE)</f>
        <v>#N/A</v>
      </c>
      <c r="D903" s="214" t="s">
        <v>241</v>
      </c>
      <c r="E903" s="212">
        <f>'Customs raw'!C903</f>
        <v>0</v>
      </c>
      <c r="F903" s="215">
        <f>'Customs raw'!E903</f>
        <v>0</v>
      </c>
      <c r="G903" s="76" t="s">
        <v>19</v>
      </c>
      <c r="H903" s="33" t="s">
        <v>190</v>
      </c>
      <c r="I903" s="76" t="e">
        <f>CONCATENATE(Table6[[#This Row],[HS6_COD]],Table6[[#This Row],[HS8]],Table6[[#This Row],[HS10]])</f>
        <v>#VALUE!</v>
      </c>
      <c r="J903" s="17" t="s">
        <v>553</v>
      </c>
      <c r="K903" s="17"/>
      <c r="L903" s="30">
        <f>'Customs raw'!F903</f>
        <v>0</v>
      </c>
      <c r="M903" s="33">
        <v>10</v>
      </c>
      <c r="N903" s="33">
        <v>12.5</v>
      </c>
      <c r="O903" s="33"/>
      <c r="P903" s="33"/>
      <c r="Q903" s="33">
        <v>10</v>
      </c>
      <c r="R903" s="50" t="e">
        <f>VLOOKUP(Table6[[#This Row],[HS Concatenate]],'Customs raw'!$A$11:$N$305,12,FALSE)</f>
        <v>#VALUE!</v>
      </c>
      <c r="S903" s="226">
        <f>'Customs raw'!L903</f>
        <v>0</v>
      </c>
      <c r="T903" s="214"/>
      <c r="U903" s="217">
        <f>'Customs raw'!M903</f>
        <v>0</v>
      </c>
      <c r="V903" s="214"/>
      <c r="W903" s="226" t="e">
        <f>Table6[[#This Row],[Quantity (kg)2]]/1000</f>
        <v>#VALUE!</v>
      </c>
    </row>
    <row r="904" spans="1:23" ht="14.25" x14ac:dyDescent="0.2">
      <c r="A904" s="212">
        <f>'Customs raw'!B904</f>
        <v>0</v>
      </c>
      <c r="B904" s="213">
        <f t="shared" si="16"/>
        <v>0</v>
      </c>
      <c r="C904" s="214" t="e">
        <f>VLOOKUP(B904,'HS Heading Index'!$A$7:$B$29,2,FALSE)</f>
        <v>#N/A</v>
      </c>
      <c r="D904" s="214" t="s">
        <v>241</v>
      </c>
      <c r="E904" s="212">
        <f>'Customs raw'!C904</f>
        <v>0</v>
      </c>
      <c r="F904" s="215">
        <f>'Customs raw'!E904</f>
        <v>0</v>
      </c>
      <c r="G904" s="76" t="s">
        <v>19</v>
      </c>
      <c r="H904" s="33" t="s">
        <v>190</v>
      </c>
      <c r="I904" s="76" t="e">
        <f>CONCATENATE(Table6[[#This Row],[HS6_COD]],Table6[[#This Row],[HS8]],Table6[[#This Row],[HS10]])</f>
        <v>#VALUE!</v>
      </c>
      <c r="J904" s="17" t="s">
        <v>553</v>
      </c>
      <c r="K904" s="17"/>
      <c r="L904" s="30">
        <f>'Customs raw'!F904</f>
        <v>0</v>
      </c>
      <c r="M904" s="33">
        <v>10</v>
      </c>
      <c r="N904" s="33">
        <v>12.5</v>
      </c>
      <c r="O904" s="33"/>
      <c r="P904" s="33"/>
      <c r="Q904" s="33">
        <v>10</v>
      </c>
      <c r="R904" s="50" t="e">
        <f>VLOOKUP(Table6[[#This Row],[HS Concatenate]],'Customs raw'!$A$11:$N$305,12,FALSE)</f>
        <v>#VALUE!</v>
      </c>
      <c r="S904" s="226">
        <f>'Customs raw'!L904</f>
        <v>0</v>
      </c>
      <c r="T904" s="214"/>
      <c r="U904" s="217">
        <f>'Customs raw'!M904</f>
        <v>0</v>
      </c>
      <c r="V904" s="214"/>
      <c r="W904" s="226" t="e">
        <f>Table6[[#This Row],[Quantity (kg)2]]/1000</f>
        <v>#VALUE!</v>
      </c>
    </row>
    <row r="905" spans="1:23" ht="14.25" x14ac:dyDescent="0.2">
      <c r="A905" s="212">
        <f>'Customs raw'!B905</f>
        <v>0</v>
      </c>
      <c r="B905" s="213">
        <f t="shared" si="16"/>
        <v>0</v>
      </c>
      <c r="C905" s="214" t="e">
        <f>VLOOKUP(B905,'HS Heading Index'!$A$7:$B$29,2,FALSE)</f>
        <v>#N/A</v>
      </c>
      <c r="D905" s="214" t="s">
        <v>241</v>
      </c>
      <c r="E905" s="212">
        <f>'Customs raw'!C905</f>
        <v>0</v>
      </c>
      <c r="F905" s="215">
        <f>'Customs raw'!E905</f>
        <v>0</v>
      </c>
      <c r="G905" s="76" t="s">
        <v>19</v>
      </c>
      <c r="H905" s="33" t="s">
        <v>190</v>
      </c>
      <c r="I905" s="76" t="e">
        <f>CONCATENATE(Table6[[#This Row],[HS6_COD]],Table6[[#This Row],[HS8]],Table6[[#This Row],[HS10]])</f>
        <v>#VALUE!</v>
      </c>
      <c r="J905" s="17" t="s">
        <v>553</v>
      </c>
      <c r="K905" s="17"/>
      <c r="L905" s="30">
        <f>'Customs raw'!F905</f>
        <v>0</v>
      </c>
      <c r="M905" s="33">
        <v>10</v>
      </c>
      <c r="N905" s="33">
        <v>12.5</v>
      </c>
      <c r="O905" s="33"/>
      <c r="P905" s="33"/>
      <c r="Q905" s="33">
        <v>10</v>
      </c>
      <c r="R905" s="50" t="e">
        <f>VLOOKUP(Table6[[#This Row],[HS Concatenate]],'Customs raw'!$A$11:$N$305,12,FALSE)</f>
        <v>#VALUE!</v>
      </c>
      <c r="S905" s="226">
        <f>'Customs raw'!L905</f>
        <v>0</v>
      </c>
      <c r="T905" s="214"/>
      <c r="U905" s="217">
        <f>'Customs raw'!M905</f>
        <v>0</v>
      </c>
      <c r="V905" s="214"/>
      <c r="W905" s="226" t="e">
        <f>Table6[[#This Row],[Quantity (kg)2]]/1000</f>
        <v>#VALUE!</v>
      </c>
    </row>
    <row r="906" spans="1:23" ht="14.25" x14ac:dyDescent="0.2">
      <c r="A906" s="212">
        <f>'Customs raw'!B906</f>
        <v>0</v>
      </c>
      <c r="B906" s="213">
        <f t="shared" si="16"/>
        <v>0</v>
      </c>
      <c r="C906" s="214" t="e">
        <f>VLOOKUP(B906,'HS Heading Index'!$A$7:$B$29,2,FALSE)</f>
        <v>#N/A</v>
      </c>
      <c r="D906" s="214" t="s">
        <v>241</v>
      </c>
      <c r="E906" s="212">
        <f>'Customs raw'!C906</f>
        <v>0</v>
      </c>
      <c r="F906" s="215">
        <f>'Customs raw'!E906</f>
        <v>0</v>
      </c>
      <c r="G906" s="76" t="s">
        <v>19</v>
      </c>
      <c r="H906" s="33" t="s">
        <v>190</v>
      </c>
      <c r="I906" s="76" t="e">
        <f>CONCATENATE(Table6[[#This Row],[HS6_COD]],Table6[[#This Row],[HS8]],Table6[[#This Row],[HS10]])</f>
        <v>#VALUE!</v>
      </c>
      <c r="J906" s="17" t="s">
        <v>553</v>
      </c>
      <c r="K906" s="17"/>
      <c r="L906" s="30">
        <f>'Customs raw'!F906</f>
        <v>0</v>
      </c>
      <c r="M906" s="33">
        <v>10</v>
      </c>
      <c r="N906" s="33">
        <v>12.5</v>
      </c>
      <c r="O906" s="33"/>
      <c r="P906" s="33"/>
      <c r="Q906" s="33">
        <v>10</v>
      </c>
      <c r="R906" s="50" t="e">
        <f>VLOOKUP(Table6[[#This Row],[HS Concatenate]],'Customs raw'!$A$11:$N$305,12,FALSE)</f>
        <v>#VALUE!</v>
      </c>
      <c r="S906" s="226">
        <f>'Customs raw'!L906</f>
        <v>0</v>
      </c>
      <c r="T906" s="214"/>
      <c r="U906" s="217">
        <f>'Customs raw'!M906</f>
        <v>0</v>
      </c>
      <c r="V906" s="214"/>
      <c r="W906" s="226" t="e">
        <f>Table6[[#This Row],[Quantity (kg)2]]/1000</f>
        <v>#VALUE!</v>
      </c>
    </row>
    <row r="907" spans="1:23" ht="14.25" x14ac:dyDescent="0.2">
      <c r="A907" s="212">
        <f>'Customs raw'!B907</f>
        <v>0</v>
      </c>
      <c r="B907" s="213">
        <f t="shared" si="16"/>
        <v>0</v>
      </c>
      <c r="C907" s="214" t="e">
        <f>VLOOKUP(B907,'HS Heading Index'!$A$7:$B$29,2,FALSE)</f>
        <v>#N/A</v>
      </c>
      <c r="D907" s="214" t="s">
        <v>241</v>
      </c>
      <c r="E907" s="212">
        <f>'Customs raw'!C907</f>
        <v>0</v>
      </c>
      <c r="F907" s="215">
        <f>'Customs raw'!E907</f>
        <v>0</v>
      </c>
      <c r="G907" s="76" t="s">
        <v>19</v>
      </c>
      <c r="H907" s="33" t="s">
        <v>190</v>
      </c>
      <c r="I907" s="76" t="e">
        <f>CONCATENATE(Table6[[#This Row],[HS6_COD]],Table6[[#This Row],[HS8]],Table6[[#This Row],[HS10]])</f>
        <v>#VALUE!</v>
      </c>
      <c r="J907" s="17" t="s">
        <v>553</v>
      </c>
      <c r="K907" s="17"/>
      <c r="L907" s="30">
        <f>'Customs raw'!F907</f>
        <v>0</v>
      </c>
      <c r="M907" s="33">
        <v>10</v>
      </c>
      <c r="N907" s="33">
        <v>12.5</v>
      </c>
      <c r="O907" s="33"/>
      <c r="P907" s="33"/>
      <c r="Q907" s="33">
        <v>10</v>
      </c>
      <c r="R907" s="50" t="e">
        <f>VLOOKUP(Table6[[#This Row],[HS Concatenate]],'Customs raw'!$A$11:$N$305,12,FALSE)</f>
        <v>#VALUE!</v>
      </c>
      <c r="S907" s="226">
        <f>'Customs raw'!L907</f>
        <v>0</v>
      </c>
      <c r="T907" s="214"/>
      <c r="U907" s="217">
        <f>'Customs raw'!M907</f>
        <v>0</v>
      </c>
      <c r="V907" s="214"/>
      <c r="W907" s="226" t="e">
        <f>Table6[[#This Row],[Quantity (kg)2]]/1000</f>
        <v>#VALUE!</v>
      </c>
    </row>
    <row r="908" spans="1:23" ht="14.25" x14ac:dyDescent="0.2">
      <c r="A908" s="212">
        <f>'Customs raw'!B908</f>
        <v>0</v>
      </c>
      <c r="B908" s="213">
        <f t="shared" si="16"/>
        <v>0</v>
      </c>
      <c r="C908" s="214" t="e">
        <f>VLOOKUP(B908,'HS Heading Index'!$A$7:$B$29,2,FALSE)</f>
        <v>#N/A</v>
      </c>
      <c r="D908" s="214" t="s">
        <v>241</v>
      </c>
      <c r="E908" s="212">
        <f>'Customs raw'!C908</f>
        <v>0</v>
      </c>
      <c r="F908" s="215">
        <f>'Customs raw'!E908</f>
        <v>0</v>
      </c>
      <c r="G908" s="76" t="s">
        <v>19</v>
      </c>
      <c r="H908" s="33" t="s">
        <v>190</v>
      </c>
      <c r="I908" s="76" t="e">
        <f>CONCATENATE(Table6[[#This Row],[HS6_COD]],Table6[[#This Row],[HS8]],Table6[[#This Row],[HS10]])</f>
        <v>#VALUE!</v>
      </c>
      <c r="J908" s="17" t="s">
        <v>553</v>
      </c>
      <c r="K908" s="17"/>
      <c r="L908" s="30">
        <f>'Customs raw'!F908</f>
        <v>0</v>
      </c>
      <c r="M908" s="33">
        <v>10</v>
      </c>
      <c r="N908" s="33">
        <v>12.5</v>
      </c>
      <c r="O908" s="33"/>
      <c r="P908" s="33"/>
      <c r="Q908" s="33">
        <v>10</v>
      </c>
      <c r="R908" s="50" t="e">
        <f>VLOOKUP(Table6[[#This Row],[HS Concatenate]],'Customs raw'!$A$11:$N$305,12,FALSE)</f>
        <v>#VALUE!</v>
      </c>
      <c r="S908" s="226">
        <f>'Customs raw'!L908</f>
        <v>0</v>
      </c>
      <c r="T908" s="214"/>
      <c r="U908" s="217">
        <f>'Customs raw'!M908</f>
        <v>0</v>
      </c>
      <c r="V908" s="214"/>
      <c r="W908" s="226" t="e">
        <f>Table6[[#This Row],[Quantity (kg)2]]/1000</f>
        <v>#VALUE!</v>
      </c>
    </row>
    <row r="909" spans="1:23" ht="14.25" x14ac:dyDescent="0.2">
      <c r="A909" s="212">
        <f>'Customs raw'!B909</f>
        <v>0</v>
      </c>
      <c r="B909" s="213">
        <f t="shared" si="16"/>
        <v>0</v>
      </c>
      <c r="C909" s="214" t="e">
        <f>VLOOKUP(B909,'HS Heading Index'!$A$7:$B$29,2,FALSE)</f>
        <v>#N/A</v>
      </c>
      <c r="D909" s="214" t="s">
        <v>241</v>
      </c>
      <c r="E909" s="212">
        <f>'Customs raw'!C909</f>
        <v>0</v>
      </c>
      <c r="F909" s="215">
        <f>'Customs raw'!E909</f>
        <v>0</v>
      </c>
      <c r="G909" s="76" t="s">
        <v>19</v>
      </c>
      <c r="H909" s="33" t="s">
        <v>190</v>
      </c>
      <c r="I909" s="76" t="e">
        <f>CONCATENATE(Table6[[#This Row],[HS6_COD]],Table6[[#This Row],[HS8]],Table6[[#This Row],[HS10]])</f>
        <v>#VALUE!</v>
      </c>
      <c r="J909" s="17" t="s">
        <v>553</v>
      </c>
      <c r="K909" s="17"/>
      <c r="L909" s="30">
        <f>'Customs raw'!F909</f>
        <v>0</v>
      </c>
      <c r="M909" s="33">
        <v>10</v>
      </c>
      <c r="N909" s="33">
        <v>12.5</v>
      </c>
      <c r="O909" s="33"/>
      <c r="P909" s="33"/>
      <c r="Q909" s="33">
        <v>10</v>
      </c>
      <c r="R909" s="50" t="e">
        <f>VLOOKUP(Table6[[#This Row],[HS Concatenate]],'Customs raw'!$A$11:$N$305,12,FALSE)</f>
        <v>#VALUE!</v>
      </c>
      <c r="S909" s="226">
        <f>'Customs raw'!L909</f>
        <v>0</v>
      </c>
      <c r="T909" s="214"/>
      <c r="U909" s="217">
        <f>'Customs raw'!M909</f>
        <v>0</v>
      </c>
      <c r="V909" s="214"/>
      <c r="W909" s="226" t="e">
        <f>Table6[[#This Row],[Quantity (kg)2]]/1000</f>
        <v>#VALUE!</v>
      </c>
    </row>
    <row r="910" spans="1:23" ht="14.25" x14ac:dyDescent="0.2">
      <c r="A910" s="212">
        <f>'Customs raw'!B910</f>
        <v>0</v>
      </c>
      <c r="B910" s="213">
        <f t="shared" si="16"/>
        <v>0</v>
      </c>
      <c r="C910" s="214" t="e">
        <f>VLOOKUP(B910,'HS Heading Index'!$A$7:$B$29,2,FALSE)</f>
        <v>#N/A</v>
      </c>
      <c r="D910" s="214" t="s">
        <v>241</v>
      </c>
      <c r="E910" s="212">
        <f>'Customs raw'!C910</f>
        <v>0</v>
      </c>
      <c r="F910" s="215">
        <f>'Customs raw'!E910</f>
        <v>0</v>
      </c>
      <c r="G910" s="76" t="s">
        <v>19</v>
      </c>
      <c r="H910" s="33" t="s">
        <v>190</v>
      </c>
      <c r="I910" s="76" t="e">
        <f>CONCATENATE(Table6[[#This Row],[HS6_COD]],Table6[[#This Row],[HS8]],Table6[[#This Row],[HS10]])</f>
        <v>#VALUE!</v>
      </c>
      <c r="J910" s="17" t="s">
        <v>553</v>
      </c>
      <c r="K910" s="17"/>
      <c r="L910" s="30">
        <f>'Customs raw'!F910</f>
        <v>0</v>
      </c>
      <c r="M910" s="33">
        <v>10</v>
      </c>
      <c r="N910" s="33">
        <v>12.5</v>
      </c>
      <c r="O910" s="33"/>
      <c r="P910" s="33"/>
      <c r="Q910" s="33">
        <v>10</v>
      </c>
      <c r="R910" s="50" t="e">
        <f>VLOOKUP(Table6[[#This Row],[HS Concatenate]],'Customs raw'!$A$11:$N$305,12,FALSE)</f>
        <v>#VALUE!</v>
      </c>
      <c r="S910" s="226">
        <f>'Customs raw'!L910</f>
        <v>0</v>
      </c>
      <c r="T910" s="214"/>
      <c r="U910" s="217">
        <f>'Customs raw'!M910</f>
        <v>0</v>
      </c>
      <c r="V910" s="214"/>
      <c r="W910" s="226" t="e">
        <f>Table6[[#This Row],[Quantity (kg)2]]/1000</f>
        <v>#VALUE!</v>
      </c>
    </row>
    <row r="911" spans="1:23" ht="14.25" x14ac:dyDescent="0.2">
      <c r="A911" s="212">
        <f>'Customs raw'!B911</f>
        <v>0</v>
      </c>
      <c r="B911" s="213">
        <f t="shared" si="16"/>
        <v>0</v>
      </c>
      <c r="C911" s="214" t="e">
        <f>VLOOKUP(B911,'HS Heading Index'!$A$7:$B$29,2,FALSE)</f>
        <v>#N/A</v>
      </c>
      <c r="D911" s="214" t="s">
        <v>241</v>
      </c>
      <c r="E911" s="212">
        <f>'Customs raw'!C911</f>
        <v>0</v>
      </c>
      <c r="F911" s="215">
        <f>'Customs raw'!E911</f>
        <v>0</v>
      </c>
      <c r="G911" s="76" t="s">
        <v>19</v>
      </c>
      <c r="H911" s="33" t="s">
        <v>190</v>
      </c>
      <c r="I911" s="76" t="e">
        <f>CONCATENATE(Table6[[#This Row],[HS6_COD]],Table6[[#This Row],[HS8]],Table6[[#This Row],[HS10]])</f>
        <v>#VALUE!</v>
      </c>
      <c r="J911" s="17" t="s">
        <v>553</v>
      </c>
      <c r="K911" s="17"/>
      <c r="L911" s="30">
        <f>'Customs raw'!F911</f>
        <v>0</v>
      </c>
      <c r="M911" s="33">
        <v>10</v>
      </c>
      <c r="N911" s="33">
        <v>12.5</v>
      </c>
      <c r="O911" s="33"/>
      <c r="P911" s="33"/>
      <c r="Q911" s="33">
        <v>10</v>
      </c>
      <c r="R911" s="50" t="e">
        <f>VLOOKUP(Table6[[#This Row],[HS Concatenate]],'Customs raw'!$A$11:$N$305,12,FALSE)</f>
        <v>#VALUE!</v>
      </c>
      <c r="S911" s="226">
        <f>'Customs raw'!L911</f>
        <v>0</v>
      </c>
      <c r="T911" s="214"/>
      <c r="U911" s="217">
        <f>'Customs raw'!M911</f>
        <v>0</v>
      </c>
      <c r="V911" s="214"/>
      <c r="W911" s="226" t="e">
        <f>Table6[[#This Row],[Quantity (kg)2]]/1000</f>
        <v>#VALUE!</v>
      </c>
    </row>
    <row r="912" spans="1:23" ht="14.25" x14ac:dyDescent="0.2">
      <c r="A912" s="212">
        <f>'Customs raw'!B912</f>
        <v>0</v>
      </c>
      <c r="B912" s="213">
        <f t="shared" si="16"/>
        <v>0</v>
      </c>
      <c r="C912" s="214" t="e">
        <f>VLOOKUP(B912,'HS Heading Index'!$A$7:$B$29,2,FALSE)</f>
        <v>#N/A</v>
      </c>
      <c r="D912" s="214" t="s">
        <v>241</v>
      </c>
      <c r="E912" s="212">
        <f>'Customs raw'!C912</f>
        <v>0</v>
      </c>
      <c r="F912" s="215">
        <f>'Customs raw'!E912</f>
        <v>0</v>
      </c>
      <c r="G912" s="76" t="s">
        <v>19</v>
      </c>
      <c r="H912" s="33" t="s">
        <v>190</v>
      </c>
      <c r="I912" s="76" t="e">
        <f>CONCATENATE(Table6[[#This Row],[HS6_COD]],Table6[[#This Row],[HS8]],Table6[[#This Row],[HS10]])</f>
        <v>#VALUE!</v>
      </c>
      <c r="J912" s="17" t="s">
        <v>553</v>
      </c>
      <c r="K912" s="17"/>
      <c r="L912" s="30">
        <f>'Customs raw'!F912</f>
        <v>0</v>
      </c>
      <c r="M912" s="33">
        <v>10</v>
      </c>
      <c r="N912" s="33">
        <v>12.5</v>
      </c>
      <c r="O912" s="33"/>
      <c r="P912" s="33"/>
      <c r="Q912" s="33">
        <v>10</v>
      </c>
      <c r="R912" s="50" t="e">
        <f>VLOOKUP(Table6[[#This Row],[HS Concatenate]],'Customs raw'!$A$11:$N$305,12,FALSE)</f>
        <v>#VALUE!</v>
      </c>
      <c r="S912" s="226">
        <f>'Customs raw'!L912</f>
        <v>0</v>
      </c>
      <c r="T912" s="214"/>
      <c r="U912" s="217">
        <f>'Customs raw'!M912</f>
        <v>0</v>
      </c>
      <c r="V912" s="214"/>
      <c r="W912" s="226" t="e">
        <f>Table6[[#This Row],[Quantity (kg)2]]/1000</f>
        <v>#VALUE!</v>
      </c>
    </row>
    <row r="913" spans="1:23" ht="14.25" x14ac:dyDescent="0.2">
      <c r="A913" s="212">
        <f>'Customs raw'!B913</f>
        <v>0</v>
      </c>
      <c r="B913" s="213">
        <f t="shared" si="16"/>
        <v>0</v>
      </c>
      <c r="C913" s="214" t="e">
        <f>VLOOKUP(B913,'HS Heading Index'!$A$7:$B$29,2,FALSE)</f>
        <v>#N/A</v>
      </c>
      <c r="D913" s="214" t="s">
        <v>241</v>
      </c>
      <c r="E913" s="212">
        <f>'Customs raw'!C913</f>
        <v>0</v>
      </c>
      <c r="F913" s="215">
        <f>'Customs raw'!E913</f>
        <v>0</v>
      </c>
      <c r="G913" s="76" t="s">
        <v>19</v>
      </c>
      <c r="H913" s="33" t="s">
        <v>190</v>
      </c>
      <c r="I913" s="76" t="e">
        <f>CONCATENATE(Table6[[#This Row],[HS6_COD]],Table6[[#This Row],[HS8]],Table6[[#This Row],[HS10]])</f>
        <v>#VALUE!</v>
      </c>
      <c r="J913" s="17" t="s">
        <v>553</v>
      </c>
      <c r="K913" s="17"/>
      <c r="L913" s="30">
        <f>'Customs raw'!F913</f>
        <v>0</v>
      </c>
      <c r="M913" s="33">
        <v>10</v>
      </c>
      <c r="N913" s="33">
        <v>12.5</v>
      </c>
      <c r="O913" s="33"/>
      <c r="P913" s="33"/>
      <c r="Q913" s="33">
        <v>10</v>
      </c>
      <c r="R913" s="50" t="e">
        <f>VLOOKUP(Table6[[#This Row],[HS Concatenate]],'Customs raw'!$A$11:$N$305,12,FALSE)</f>
        <v>#VALUE!</v>
      </c>
      <c r="S913" s="226">
        <f>'Customs raw'!L913</f>
        <v>0</v>
      </c>
      <c r="T913" s="214"/>
      <c r="U913" s="217">
        <f>'Customs raw'!M913</f>
        <v>0</v>
      </c>
      <c r="V913" s="214"/>
      <c r="W913" s="226" t="e">
        <f>Table6[[#This Row],[Quantity (kg)2]]/1000</f>
        <v>#VALUE!</v>
      </c>
    </row>
    <row r="914" spans="1:23" ht="14.25" x14ac:dyDescent="0.2">
      <c r="A914" s="212">
        <f>'Customs raw'!B914</f>
        <v>0</v>
      </c>
      <c r="B914" s="213">
        <f t="shared" si="16"/>
        <v>0</v>
      </c>
      <c r="C914" s="214" t="e">
        <f>VLOOKUP(B914,'HS Heading Index'!$A$7:$B$29,2,FALSE)</f>
        <v>#N/A</v>
      </c>
      <c r="D914" s="214" t="s">
        <v>241</v>
      </c>
      <c r="E914" s="212">
        <f>'Customs raw'!C914</f>
        <v>0</v>
      </c>
      <c r="F914" s="215">
        <f>'Customs raw'!E914</f>
        <v>0</v>
      </c>
      <c r="G914" s="76" t="s">
        <v>19</v>
      </c>
      <c r="H914" s="33" t="s">
        <v>190</v>
      </c>
      <c r="I914" s="76" t="e">
        <f>CONCATENATE(Table6[[#This Row],[HS6_COD]],Table6[[#This Row],[HS8]],Table6[[#This Row],[HS10]])</f>
        <v>#VALUE!</v>
      </c>
      <c r="J914" s="17" t="s">
        <v>553</v>
      </c>
      <c r="K914" s="17"/>
      <c r="L914" s="30">
        <f>'Customs raw'!F914</f>
        <v>0</v>
      </c>
      <c r="M914" s="33">
        <v>10</v>
      </c>
      <c r="N914" s="33">
        <v>12.5</v>
      </c>
      <c r="O914" s="33"/>
      <c r="P914" s="33"/>
      <c r="Q914" s="33">
        <v>10</v>
      </c>
      <c r="R914" s="50" t="e">
        <f>VLOOKUP(Table6[[#This Row],[HS Concatenate]],'Customs raw'!$A$11:$N$305,12,FALSE)</f>
        <v>#VALUE!</v>
      </c>
      <c r="S914" s="226">
        <f>'Customs raw'!L914</f>
        <v>0</v>
      </c>
      <c r="T914" s="214"/>
      <c r="U914" s="217">
        <f>'Customs raw'!M914</f>
        <v>0</v>
      </c>
      <c r="V914" s="214"/>
      <c r="W914" s="226" t="e">
        <f>Table6[[#This Row],[Quantity (kg)2]]/1000</f>
        <v>#VALUE!</v>
      </c>
    </row>
    <row r="915" spans="1:23" ht="14.25" x14ac:dyDescent="0.2">
      <c r="A915" s="212">
        <f>'Customs raw'!B915</f>
        <v>0</v>
      </c>
      <c r="B915" s="213">
        <f t="shared" si="16"/>
        <v>0</v>
      </c>
      <c r="C915" s="214" t="e">
        <f>VLOOKUP(B915,'HS Heading Index'!$A$7:$B$29,2,FALSE)</f>
        <v>#N/A</v>
      </c>
      <c r="D915" s="214" t="s">
        <v>241</v>
      </c>
      <c r="E915" s="212">
        <f>'Customs raw'!C915</f>
        <v>0</v>
      </c>
      <c r="F915" s="215">
        <f>'Customs raw'!E915</f>
        <v>0</v>
      </c>
      <c r="G915" s="76" t="s">
        <v>19</v>
      </c>
      <c r="H915" s="33" t="s">
        <v>190</v>
      </c>
      <c r="I915" s="76" t="e">
        <f>CONCATENATE(Table6[[#This Row],[HS6_COD]],Table6[[#This Row],[HS8]],Table6[[#This Row],[HS10]])</f>
        <v>#VALUE!</v>
      </c>
      <c r="J915" s="17" t="s">
        <v>553</v>
      </c>
      <c r="K915" s="17"/>
      <c r="L915" s="30">
        <f>'Customs raw'!F915</f>
        <v>0</v>
      </c>
      <c r="M915" s="33">
        <v>10</v>
      </c>
      <c r="N915" s="33">
        <v>12.5</v>
      </c>
      <c r="O915" s="33"/>
      <c r="P915" s="33"/>
      <c r="Q915" s="33">
        <v>10</v>
      </c>
      <c r="R915" s="50" t="e">
        <f>VLOOKUP(Table6[[#This Row],[HS Concatenate]],'Customs raw'!$A$11:$N$305,12,FALSE)</f>
        <v>#VALUE!</v>
      </c>
      <c r="S915" s="226">
        <f>'Customs raw'!L915</f>
        <v>0</v>
      </c>
      <c r="T915" s="214"/>
      <c r="U915" s="217">
        <f>'Customs raw'!M915</f>
        <v>0</v>
      </c>
      <c r="V915" s="214"/>
      <c r="W915" s="226" t="e">
        <f>Table6[[#This Row],[Quantity (kg)2]]/1000</f>
        <v>#VALUE!</v>
      </c>
    </row>
    <row r="916" spans="1:23" ht="14.25" x14ac:dyDescent="0.2">
      <c r="A916" s="212">
        <f>'Customs raw'!B916</f>
        <v>0</v>
      </c>
      <c r="B916" s="213">
        <f t="shared" si="16"/>
        <v>0</v>
      </c>
      <c r="C916" s="214" t="e">
        <f>VLOOKUP(B916,'HS Heading Index'!$A$7:$B$29,2,FALSE)</f>
        <v>#N/A</v>
      </c>
      <c r="D916" s="214" t="s">
        <v>241</v>
      </c>
      <c r="E916" s="212">
        <f>'Customs raw'!C916</f>
        <v>0</v>
      </c>
      <c r="F916" s="215">
        <f>'Customs raw'!E916</f>
        <v>0</v>
      </c>
      <c r="G916" s="76" t="s">
        <v>19</v>
      </c>
      <c r="H916" s="33" t="s">
        <v>190</v>
      </c>
      <c r="I916" s="76" t="e">
        <f>CONCATENATE(Table6[[#This Row],[HS6_COD]],Table6[[#This Row],[HS8]],Table6[[#This Row],[HS10]])</f>
        <v>#VALUE!</v>
      </c>
      <c r="J916" s="17" t="s">
        <v>553</v>
      </c>
      <c r="K916" s="17"/>
      <c r="L916" s="30">
        <f>'Customs raw'!F916</f>
        <v>0</v>
      </c>
      <c r="M916" s="33">
        <v>10</v>
      </c>
      <c r="N916" s="33">
        <v>12.5</v>
      </c>
      <c r="O916" s="33"/>
      <c r="P916" s="33"/>
      <c r="Q916" s="33">
        <v>10</v>
      </c>
      <c r="R916" s="50" t="e">
        <f>VLOOKUP(Table6[[#This Row],[HS Concatenate]],'Customs raw'!$A$11:$N$305,12,FALSE)</f>
        <v>#VALUE!</v>
      </c>
      <c r="S916" s="226">
        <f>'Customs raw'!L916</f>
        <v>0</v>
      </c>
      <c r="T916" s="214"/>
      <c r="U916" s="217">
        <f>'Customs raw'!M916</f>
        <v>0</v>
      </c>
      <c r="V916" s="214"/>
      <c r="W916" s="226" t="e">
        <f>Table6[[#This Row],[Quantity (kg)2]]/1000</f>
        <v>#VALUE!</v>
      </c>
    </row>
    <row r="917" spans="1:23" ht="14.25" x14ac:dyDescent="0.2">
      <c r="A917" s="212">
        <f>'Customs raw'!B917</f>
        <v>0</v>
      </c>
      <c r="B917" s="213">
        <f t="shared" si="16"/>
        <v>0</v>
      </c>
      <c r="C917" s="214" t="e">
        <f>VLOOKUP(B917,'HS Heading Index'!$A$7:$B$29,2,FALSE)</f>
        <v>#N/A</v>
      </c>
      <c r="D917" s="214" t="s">
        <v>241</v>
      </c>
      <c r="E917" s="212">
        <f>'Customs raw'!C917</f>
        <v>0</v>
      </c>
      <c r="F917" s="215">
        <f>'Customs raw'!E917</f>
        <v>0</v>
      </c>
      <c r="G917" s="76" t="s">
        <v>19</v>
      </c>
      <c r="H917" s="33" t="s">
        <v>190</v>
      </c>
      <c r="I917" s="76" t="e">
        <f>CONCATENATE(Table6[[#This Row],[HS6_COD]],Table6[[#This Row],[HS8]],Table6[[#This Row],[HS10]])</f>
        <v>#VALUE!</v>
      </c>
      <c r="J917" s="17" t="s">
        <v>553</v>
      </c>
      <c r="K917" s="17"/>
      <c r="L917" s="30">
        <f>'Customs raw'!F917</f>
        <v>0</v>
      </c>
      <c r="M917" s="33">
        <v>10</v>
      </c>
      <c r="N917" s="33">
        <v>12.5</v>
      </c>
      <c r="O917" s="33"/>
      <c r="P917" s="33"/>
      <c r="Q917" s="33">
        <v>10</v>
      </c>
      <c r="R917" s="50" t="e">
        <f>VLOOKUP(Table6[[#This Row],[HS Concatenate]],'Customs raw'!$A$11:$N$305,12,FALSE)</f>
        <v>#VALUE!</v>
      </c>
      <c r="S917" s="226">
        <f>'Customs raw'!L917</f>
        <v>0</v>
      </c>
      <c r="T917" s="214"/>
      <c r="U917" s="217">
        <f>'Customs raw'!M917</f>
        <v>0</v>
      </c>
      <c r="V917" s="214"/>
      <c r="W917" s="226" t="e">
        <f>Table6[[#This Row],[Quantity (kg)2]]/1000</f>
        <v>#VALUE!</v>
      </c>
    </row>
    <row r="918" spans="1:23" ht="14.25" x14ac:dyDescent="0.2">
      <c r="A918" s="212">
        <f>'Customs raw'!B918</f>
        <v>0</v>
      </c>
      <c r="B918" s="213">
        <f t="shared" si="16"/>
        <v>0</v>
      </c>
      <c r="C918" s="214" t="e">
        <f>VLOOKUP(B918,'HS Heading Index'!$A$7:$B$29,2,FALSE)</f>
        <v>#N/A</v>
      </c>
      <c r="D918" s="214" t="s">
        <v>241</v>
      </c>
      <c r="E918" s="212">
        <f>'Customs raw'!C918</f>
        <v>0</v>
      </c>
      <c r="F918" s="215">
        <f>'Customs raw'!E918</f>
        <v>0</v>
      </c>
      <c r="G918" s="76" t="s">
        <v>19</v>
      </c>
      <c r="H918" s="33" t="s">
        <v>190</v>
      </c>
      <c r="I918" s="76" t="e">
        <f>CONCATENATE(Table6[[#This Row],[HS6_COD]],Table6[[#This Row],[HS8]],Table6[[#This Row],[HS10]])</f>
        <v>#VALUE!</v>
      </c>
      <c r="J918" s="17" t="s">
        <v>553</v>
      </c>
      <c r="K918" s="17"/>
      <c r="L918" s="30">
        <f>'Customs raw'!F918</f>
        <v>0</v>
      </c>
      <c r="M918" s="33">
        <v>10</v>
      </c>
      <c r="N918" s="33">
        <v>12.5</v>
      </c>
      <c r="O918" s="33"/>
      <c r="P918" s="33"/>
      <c r="Q918" s="33">
        <v>10</v>
      </c>
      <c r="R918" s="50" t="e">
        <f>VLOOKUP(Table6[[#This Row],[HS Concatenate]],'Customs raw'!$A$11:$N$305,12,FALSE)</f>
        <v>#VALUE!</v>
      </c>
      <c r="S918" s="226">
        <f>'Customs raw'!L918</f>
        <v>0</v>
      </c>
      <c r="T918" s="214"/>
      <c r="U918" s="217">
        <f>'Customs raw'!M918</f>
        <v>0</v>
      </c>
      <c r="V918" s="214"/>
      <c r="W918" s="226" t="e">
        <f>Table6[[#This Row],[Quantity (kg)2]]/1000</f>
        <v>#VALUE!</v>
      </c>
    </row>
    <row r="919" spans="1:23" ht="14.25" x14ac:dyDescent="0.2">
      <c r="A919" s="212">
        <f>'Customs raw'!B919</f>
        <v>0</v>
      </c>
      <c r="B919" s="213">
        <f t="shared" si="16"/>
        <v>0</v>
      </c>
      <c r="C919" s="214" t="e">
        <f>VLOOKUP(B919,'HS Heading Index'!$A$7:$B$29,2,FALSE)</f>
        <v>#N/A</v>
      </c>
      <c r="D919" s="214" t="s">
        <v>241</v>
      </c>
      <c r="E919" s="212">
        <f>'Customs raw'!C919</f>
        <v>0</v>
      </c>
      <c r="F919" s="215">
        <f>'Customs raw'!E919</f>
        <v>0</v>
      </c>
      <c r="G919" s="76" t="s">
        <v>19</v>
      </c>
      <c r="H919" s="33" t="s">
        <v>190</v>
      </c>
      <c r="I919" s="76" t="e">
        <f>CONCATENATE(Table6[[#This Row],[HS6_COD]],Table6[[#This Row],[HS8]],Table6[[#This Row],[HS10]])</f>
        <v>#VALUE!</v>
      </c>
      <c r="J919" s="17" t="s">
        <v>553</v>
      </c>
      <c r="K919" s="17"/>
      <c r="L919" s="30">
        <f>'Customs raw'!F919</f>
        <v>0</v>
      </c>
      <c r="M919" s="33">
        <v>10</v>
      </c>
      <c r="N919" s="33">
        <v>12.5</v>
      </c>
      <c r="O919" s="33"/>
      <c r="P919" s="33"/>
      <c r="Q919" s="33">
        <v>10</v>
      </c>
      <c r="R919" s="50" t="e">
        <f>VLOOKUP(Table6[[#This Row],[HS Concatenate]],'Customs raw'!$A$11:$N$305,12,FALSE)</f>
        <v>#VALUE!</v>
      </c>
      <c r="S919" s="226">
        <f>'Customs raw'!L919</f>
        <v>0</v>
      </c>
      <c r="T919" s="214"/>
      <c r="U919" s="217">
        <f>'Customs raw'!M919</f>
        <v>0</v>
      </c>
      <c r="V919" s="214"/>
      <c r="W919" s="226" t="e">
        <f>Table6[[#This Row],[Quantity (kg)2]]/1000</f>
        <v>#VALUE!</v>
      </c>
    </row>
    <row r="920" spans="1:23" ht="14.25" x14ac:dyDescent="0.2">
      <c r="A920" s="212">
        <f>'Customs raw'!B920</f>
        <v>0</v>
      </c>
      <c r="B920" s="213">
        <f t="shared" si="16"/>
        <v>0</v>
      </c>
      <c r="C920" s="214" t="e">
        <f>VLOOKUP(B920,'HS Heading Index'!$A$7:$B$29,2,FALSE)</f>
        <v>#N/A</v>
      </c>
      <c r="D920" s="214" t="s">
        <v>241</v>
      </c>
      <c r="E920" s="212">
        <f>'Customs raw'!C920</f>
        <v>0</v>
      </c>
      <c r="F920" s="215">
        <f>'Customs raw'!E920</f>
        <v>0</v>
      </c>
      <c r="G920" s="76" t="s">
        <v>19</v>
      </c>
      <c r="H920" s="33" t="s">
        <v>190</v>
      </c>
      <c r="I920" s="76" t="e">
        <f>CONCATENATE(Table6[[#This Row],[HS6_COD]],Table6[[#This Row],[HS8]],Table6[[#This Row],[HS10]])</f>
        <v>#VALUE!</v>
      </c>
      <c r="J920" s="17" t="s">
        <v>553</v>
      </c>
      <c r="K920" s="17"/>
      <c r="L920" s="30">
        <f>'Customs raw'!F920</f>
        <v>0</v>
      </c>
      <c r="M920" s="33">
        <v>10</v>
      </c>
      <c r="N920" s="33">
        <v>12.5</v>
      </c>
      <c r="O920" s="33"/>
      <c r="P920" s="33"/>
      <c r="Q920" s="33">
        <v>10</v>
      </c>
      <c r="R920" s="50" t="e">
        <f>VLOOKUP(Table6[[#This Row],[HS Concatenate]],'Customs raw'!$A$11:$N$305,12,FALSE)</f>
        <v>#VALUE!</v>
      </c>
      <c r="S920" s="226">
        <f>'Customs raw'!L920</f>
        <v>0</v>
      </c>
      <c r="T920" s="214"/>
      <c r="U920" s="217">
        <f>'Customs raw'!M920</f>
        <v>0</v>
      </c>
      <c r="V920" s="214"/>
      <c r="W920" s="226" t="e">
        <f>Table6[[#This Row],[Quantity (kg)2]]/1000</f>
        <v>#VALUE!</v>
      </c>
    </row>
    <row r="921" spans="1:23" ht="14.25" x14ac:dyDescent="0.2">
      <c r="A921" s="212">
        <f>'Customs raw'!B921</f>
        <v>0</v>
      </c>
      <c r="B921" s="213">
        <f t="shared" si="16"/>
        <v>0</v>
      </c>
      <c r="C921" s="214" t="e">
        <f>VLOOKUP(B921,'HS Heading Index'!$A$7:$B$29,2,FALSE)</f>
        <v>#N/A</v>
      </c>
      <c r="D921" s="214" t="s">
        <v>241</v>
      </c>
      <c r="E921" s="212">
        <f>'Customs raw'!C921</f>
        <v>0</v>
      </c>
      <c r="F921" s="215">
        <f>'Customs raw'!E921</f>
        <v>0</v>
      </c>
      <c r="G921" s="76" t="s">
        <v>19</v>
      </c>
      <c r="H921" s="33" t="s">
        <v>190</v>
      </c>
      <c r="I921" s="76" t="e">
        <f>CONCATENATE(Table6[[#This Row],[HS6_COD]],Table6[[#This Row],[HS8]],Table6[[#This Row],[HS10]])</f>
        <v>#VALUE!</v>
      </c>
      <c r="J921" s="17" t="s">
        <v>553</v>
      </c>
      <c r="K921" s="17"/>
      <c r="L921" s="30">
        <f>'Customs raw'!F921</f>
        <v>0</v>
      </c>
      <c r="M921" s="33">
        <v>10</v>
      </c>
      <c r="N921" s="33">
        <v>12.5</v>
      </c>
      <c r="O921" s="33"/>
      <c r="P921" s="33"/>
      <c r="Q921" s="33">
        <v>10</v>
      </c>
      <c r="R921" s="50" t="e">
        <f>VLOOKUP(Table6[[#This Row],[HS Concatenate]],'Customs raw'!$A$11:$N$305,12,FALSE)</f>
        <v>#VALUE!</v>
      </c>
      <c r="S921" s="226">
        <f>'Customs raw'!L921</f>
        <v>0</v>
      </c>
      <c r="T921" s="214"/>
      <c r="U921" s="217">
        <f>'Customs raw'!M921</f>
        <v>0</v>
      </c>
      <c r="V921" s="214"/>
      <c r="W921" s="226" t="e">
        <f>Table6[[#This Row],[Quantity (kg)2]]/1000</f>
        <v>#VALUE!</v>
      </c>
    </row>
    <row r="922" spans="1:23" ht="14.25" x14ac:dyDescent="0.2">
      <c r="A922" s="212">
        <f>'Customs raw'!B922</f>
        <v>0</v>
      </c>
      <c r="B922" s="213">
        <f t="shared" si="16"/>
        <v>0</v>
      </c>
      <c r="C922" s="214" t="e">
        <f>VLOOKUP(B922,'HS Heading Index'!$A$7:$B$29,2,FALSE)</f>
        <v>#N/A</v>
      </c>
      <c r="D922" s="214" t="s">
        <v>241</v>
      </c>
      <c r="E922" s="212">
        <f>'Customs raw'!C922</f>
        <v>0</v>
      </c>
      <c r="F922" s="215">
        <f>'Customs raw'!E922</f>
        <v>0</v>
      </c>
      <c r="G922" s="76" t="s">
        <v>19</v>
      </c>
      <c r="H922" s="33" t="s">
        <v>190</v>
      </c>
      <c r="I922" s="76" t="e">
        <f>CONCATENATE(Table6[[#This Row],[HS6_COD]],Table6[[#This Row],[HS8]],Table6[[#This Row],[HS10]])</f>
        <v>#VALUE!</v>
      </c>
      <c r="J922" s="17" t="s">
        <v>553</v>
      </c>
      <c r="K922" s="17"/>
      <c r="L922" s="30">
        <f>'Customs raw'!F922</f>
        <v>0</v>
      </c>
      <c r="M922" s="33">
        <v>10</v>
      </c>
      <c r="N922" s="33">
        <v>12.5</v>
      </c>
      <c r="O922" s="33"/>
      <c r="P922" s="33"/>
      <c r="Q922" s="33">
        <v>10</v>
      </c>
      <c r="R922" s="50" t="e">
        <f>VLOOKUP(Table6[[#This Row],[HS Concatenate]],'Customs raw'!$A$11:$N$305,12,FALSE)</f>
        <v>#VALUE!</v>
      </c>
      <c r="S922" s="226">
        <f>'Customs raw'!L922</f>
        <v>0</v>
      </c>
      <c r="T922" s="214"/>
      <c r="U922" s="217">
        <f>'Customs raw'!M922</f>
        <v>0</v>
      </c>
      <c r="V922" s="214"/>
      <c r="W922" s="226" t="e">
        <f>Table6[[#This Row],[Quantity (kg)2]]/1000</f>
        <v>#VALUE!</v>
      </c>
    </row>
    <row r="923" spans="1:23" ht="14.25" x14ac:dyDescent="0.2">
      <c r="A923" s="212">
        <f>'Customs raw'!B923</f>
        <v>0</v>
      </c>
      <c r="B923" s="213">
        <f t="shared" si="16"/>
        <v>0</v>
      </c>
      <c r="C923" s="214" t="e">
        <f>VLOOKUP(B923,'HS Heading Index'!$A$7:$B$29,2,FALSE)</f>
        <v>#N/A</v>
      </c>
      <c r="D923" s="214" t="s">
        <v>241</v>
      </c>
      <c r="E923" s="212">
        <f>'Customs raw'!C923</f>
        <v>0</v>
      </c>
      <c r="F923" s="215">
        <f>'Customs raw'!E923</f>
        <v>0</v>
      </c>
      <c r="G923" s="76" t="s">
        <v>19</v>
      </c>
      <c r="H923" s="33" t="s">
        <v>190</v>
      </c>
      <c r="I923" s="76" t="e">
        <f>CONCATENATE(Table6[[#This Row],[HS6_COD]],Table6[[#This Row],[HS8]],Table6[[#This Row],[HS10]])</f>
        <v>#VALUE!</v>
      </c>
      <c r="J923" s="17" t="s">
        <v>553</v>
      </c>
      <c r="K923" s="17"/>
      <c r="L923" s="30">
        <f>'Customs raw'!F923</f>
        <v>0</v>
      </c>
      <c r="M923" s="33">
        <v>10</v>
      </c>
      <c r="N923" s="33">
        <v>12.5</v>
      </c>
      <c r="O923" s="33"/>
      <c r="P923" s="33"/>
      <c r="Q923" s="33">
        <v>10</v>
      </c>
      <c r="R923" s="50" t="e">
        <f>VLOOKUP(Table6[[#This Row],[HS Concatenate]],'Customs raw'!$A$11:$N$305,12,FALSE)</f>
        <v>#VALUE!</v>
      </c>
      <c r="S923" s="226">
        <f>'Customs raw'!L923</f>
        <v>0</v>
      </c>
      <c r="T923" s="214"/>
      <c r="U923" s="217">
        <f>'Customs raw'!M923</f>
        <v>0</v>
      </c>
      <c r="V923" s="214"/>
      <c r="W923" s="226" t="e">
        <f>Table6[[#This Row],[Quantity (kg)2]]/1000</f>
        <v>#VALUE!</v>
      </c>
    </row>
    <row r="924" spans="1:23" ht="14.25" x14ac:dyDescent="0.2">
      <c r="A924" s="212">
        <f>'Customs raw'!B924</f>
        <v>0</v>
      </c>
      <c r="B924" s="213">
        <f t="shared" si="16"/>
        <v>0</v>
      </c>
      <c r="C924" s="214" t="e">
        <f>VLOOKUP(B924,'HS Heading Index'!$A$7:$B$29,2,FALSE)</f>
        <v>#N/A</v>
      </c>
      <c r="D924" s="214" t="s">
        <v>241</v>
      </c>
      <c r="E924" s="212">
        <f>'Customs raw'!C924</f>
        <v>0</v>
      </c>
      <c r="F924" s="215">
        <f>'Customs raw'!E924</f>
        <v>0</v>
      </c>
      <c r="G924" s="76" t="s">
        <v>19</v>
      </c>
      <c r="H924" s="33" t="s">
        <v>190</v>
      </c>
      <c r="I924" s="76" t="e">
        <f>CONCATENATE(Table6[[#This Row],[HS6_COD]],Table6[[#This Row],[HS8]],Table6[[#This Row],[HS10]])</f>
        <v>#VALUE!</v>
      </c>
      <c r="J924" s="17" t="s">
        <v>553</v>
      </c>
      <c r="K924" s="17"/>
      <c r="L924" s="30">
        <f>'Customs raw'!F924</f>
        <v>0</v>
      </c>
      <c r="M924" s="33">
        <v>10</v>
      </c>
      <c r="N924" s="33">
        <v>12.5</v>
      </c>
      <c r="O924" s="33"/>
      <c r="P924" s="33"/>
      <c r="Q924" s="33">
        <v>10</v>
      </c>
      <c r="R924" s="50" t="e">
        <f>VLOOKUP(Table6[[#This Row],[HS Concatenate]],'Customs raw'!$A$11:$N$305,12,FALSE)</f>
        <v>#VALUE!</v>
      </c>
      <c r="S924" s="226">
        <f>'Customs raw'!L924</f>
        <v>0</v>
      </c>
      <c r="T924" s="214"/>
      <c r="U924" s="217">
        <f>'Customs raw'!M924</f>
        <v>0</v>
      </c>
      <c r="V924" s="214"/>
      <c r="W924" s="226" t="e">
        <f>Table6[[#This Row],[Quantity (kg)2]]/1000</f>
        <v>#VALUE!</v>
      </c>
    </row>
    <row r="925" spans="1:23" ht="14.25" x14ac:dyDescent="0.2">
      <c r="A925" s="212">
        <f>'Customs raw'!B925</f>
        <v>0</v>
      </c>
      <c r="B925" s="213">
        <f t="shared" si="16"/>
        <v>0</v>
      </c>
      <c r="C925" s="214" t="e">
        <f>VLOOKUP(B925,'HS Heading Index'!$A$7:$B$29,2,FALSE)</f>
        <v>#N/A</v>
      </c>
      <c r="D925" s="214" t="s">
        <v>241</v>
      </c>
      <c r="E925" s="212">
        <f>'Customs raw'!C925</f>
        <v>0</v>
      </c>
      <c r="F925" s="215">
        <f>'Customs raw'!E925</f>
        <v>0</v>
      </c>
      <c r="G925" s="76" t="s">
        <v>19</v>
      </c>
      <c r="H925" s="33" t="s">
        <v>190</v>
      </c>
      <c r="I925" s="76" t="e">
        <f>CONCATENATE(Table6[[#This Row],[HS6_COD]],Table6[[#This Row],[HS8]],Table6[[#This Row],[HS10]])</f>
        <v>#VALUE!</v>
      </c>
      <c r="J925" s="17" t="s">
        <v>553</v>
      </c>
      <c r="K925" s="17"/>
      <c r="L925" s="30">
        <f>'Customs raw'!F925</f>
        <v>0</v>
      </c>
      <c r="M925" s="33">
        <v>10</v>
      </c>
      <c r="N925" s="33">
        <v>12.5</v>
      </c>
      <c r="O925" s="33"/>
      <c r="P925" s="33"/>
      <c r="Q925" s="33">
        <v>10</v>
      </c>
      <c r="R925" s="50" t="e">
        <f>VLOOKUP(Table6[[#This Row],[HS Concatenate]],'Customs raw'!$A$11:$N$305,12,FALSE)</f>
        <v>#VALUE!</v>
      </c>
      <c r="S925" s="226">
        <f>'Customs raw'!L925</f>
        <v>0</v>
      </c>
      <c r="T925" s="214"/>
      <c r="U925" s="217">
        <f>'Customs raw'!M925</f>
        <v>0</v>
      </c>
      <c r="V925" s="214"/>
      <c r="W925" s="226" t="e">
        <f>Table6[[#This Row],[Quantity (kg)2]]/1000</f>
        <v>#VALUE!</v>
      </c>
    </row>
    <row r="926" spans="1:23" ht="14.25" x14ac:dyDescent="0.2">
      <c r="A926" s="212">
        <f>'Customs raw'!B926</f>
        <v>0</v>
      </c>
      <c r="B926" s="213">
        <f t="shared" si="16"/>
        <v>0</v>
      </c>
      <c r="C926" s="214" t="e">
        <f>VLOOKUP(B926,'HS Heading Index'!$A$7:$B$29,2,FALSE)</f>
        <v>#N/A</v>
      </c>
      <c r="D926" s="214" t="s">
        <v>241</v>
      </c>
      <c r="E926" s="212">
        <f>'Customs raw'!C926</f>
        <v>0</v>
      </c>
      <c r="F926" s="215">
        <f>'Customs raw'!E926</f>
        <v>0</v>
      </c>
      <c r="G926" s="76" t="s">
        <v>19</v>
      </c>
      <c r="H926" s="33" t="s">
        <v>190</v>
      </c>
      <c r="I926" s="76" t="e">
        <f>CONCATENATE(Table6[[#This Row],[HS6_COD]],Table6[[#This Row],[HS8]],Table6[[#This Row],[HS10]])</f>
        <v>#VALUE!</v>
      </c>
      <c r="J926" s="17" t="s">
        <v>553</v>
      </c>
      <c r="K926" s="17"/>
      <c r="L926" s="30">
        <f>'Customs raw'!F926</f>
        <v>0</v>
      </c>
      <c r="M926" s="33">
        <v>10</v>
      </c>
      <c r="N926" s="33">
        <v>12.5</v>
      </c>
      <c r="O926" s="33"/>
      <c r="P926" s="33"/>
      <c r="Q926" s="33">
        <v>10</v>
      </c>
      <c r="R926" s="50" t="e">
        <f>VLOOKUP(Table6[[#This Row],[HS Concatenate]],'Customs raw'!$A$11:$N$305,12,FALSE)</f>
        <v>#VALUE!</v>
      </c>
      <c r="S926" s="226">
        <f>'Customs raw'!L926</f>
        <v>0</v>
      </c>
      <c r="T926" s="214"/>
      <c r="U926" s="217">
        <f>'Customs raw'!M926</f>
        <v>0</v>
      </c>
      <c r="V926" s="214"/>
      <c r="W926" s="226" t="e">
        <f>Table6[[#This Row],[Quantity (kg)2]]/1000</f>
        <v>#VALUE!</v>
      </c>
    </row>
    <row r="927" spans="1:23" ht="14.25" x14ac:dyDescent="0.2">
      <c r="A927" s="212">
        <f>'Customs raw'!B927</f>
        <v>0</v>
      </c>
      <c r="B927" s="213">
        <f t="shared" si="16"/>
        <v>0</v>
      </c>
      <c r="C927" s="214" t="e">
        <f>VLOOKUP(B927,'HS Heading Index'!$A$7:$B$29,2,FALSE)</f>
        <v>#N/A</v>
      </c>
      <c r="D927" s="214" t="s">
        <v>241</v>
      </c>
      <c r="E927" s="212">
        <f>'Customs raw'!C927</f>
        <v>0</v>
      </c>
      <c r="F927" s="215">
        <f>'Customs raw'!E927</f>
        <v>0</v>
      </c>
      <c r="G927" s="76" t="s">
        <v>19</v>
      </c>
      <c r="H927" s="33" t="s">
        <v>190</v>
      </c>
      <c r="I927" s="76" t="e">
        <f>CONCATENATE(Table6[[#This Row],[HS6_COD]],Table6[[#This Row],[HS8]],Table6[[#This Row],[HS10]])</f>
        <v>#VALUE!</v>
      </c>
      <c r="J927" s="17" t="s">
        <v>553</v>
      </c>
      <c r="K927" s="17"/>
      <c r="L927" s="30">
        <f>'Customs raw'!F927</f>
        <v>0</v>
      </c>
      <c r="M927" s="33">
        <v>10</v>
      </c>
      <c r="N927" s="33">
        <v>12.5</v>
      </c>
      <c r="O927" s="33"/>
      <c r="P927" s="33"/>
      <c r="Q927" s="33">
        <v>10</v>
      </c>
      <c r="R927" s="50" t="e">
        <f>VLOOKUP(Table6[[#This Row],[HS Concatenate]],'Customs raw'!$A$11:$N$305,12,FALSE)</f>
        <v>#VALUE!</v>
      </c>
      <c r="S927" s="226">
        <f>'Customs raw'!L927</f>
        <v>0</v>
      </c>
      <c r="T927" s="214"/>
      <c r="U927" s="217">
        <f>'Customs raw'!M927</f>
        <v>0</v>
      </c>
      <c r="V927" s="214"/>
      <c r="W927" s="226" t="e">
        <f>Table6[[#This Row],[Quantity (kg)2]]/1000</f>
        <v>#VALUE!</v>
      </c>
    </row>
    <row r="928" spans="1:23" ht="14.25" x14ac:dyDescent="0.2">
      <c r="A928" s="212">
        <f>'Customs raw'!B928</f>
        <v>0</v>
      </c>
      <c r="B928" s="213">
        <f t="shared" si="16"/>
        <v>0</v>
      </c>
      <c r="C928" s="214" t="e">
        <f>VLOOKUP(B928,'HS Heading Index'!$A$7:$B$29,2,FALSE)</f>
        <v>#N/A</v>
      </c>
      <c r="D928" s="214" t="s">
        <v>241</v>
      </c>
      <c r="E928" s="212">
        <f>'Customs raw'!C928</f>
        <v>0</v>
      </c>
      <c r="F928" s="215">
        <f>'Customs raw'!E928</f>
        <v>0</v>
      </c>
      <c r="G928" s="76" t="s">
        <v>19</v>
      </c>
      <c r="H928" s="33" t="s">
        <v>190</v>
      </c>
      <c r="I928" s="76" t="e">
        <f>CONCATENATE(Table6[[#This Row],[HS6_COD]],Table6[[#This Row],[HS8]],Table6[[#This Row],[HS10]])</f>
        <v>#VALUE!</v>
      </c>
      <c r="J928" s="17" t="s">
        <v>553</v>
      </c>
      <c r="K928" s="17"/>
      <c r="L928" s="30">
        <f>'Customs raw'!F928</f>
        <v>0</v>
      </c>
      <c r="M928" s="33">
        <v>10</v>
      </c>
      <c r="N928" s="33">
        <v>12.5</v>
      </c>
      <c r="O928" s="33"/>
      <c r="P928" s="33"/>
      <c r="Q928" s="33">
        <v>10</v>
      </c>
      <c r="R928" s="50" t="e">
        <f>VLOOKUP(Table6[[#This Row],[HS Concatenate]],'Customs raw'!$A$11:$N$305,12,FALSE)</f>
        <v>#VALUE!</v>
      </c>
      <c r="S928" s="226">
        <f>'Customs raw'!L928</f>
        <v>0</v>
      </c>
      <c r="T928" s="214"/>
      <c r="U928" s="217">
        <f>'Customs raw'!M928</f>
        <v>0</v>
      </c>
      <c r="V928" s="214"/>
      <c r="W928" s="226" t="e">
        <f>Table6[[#This Row],[Quantity (kg)2]]/1000</f>
        <v>#VALUE!</v>
      </c>
    </row>
    <row r="929" spans="1:23" ht="14.25" x14ac:dyDescent="0.2">
      <c r="A929" s="212">
        <f>'Customs raw'!B929</f>
        <v>0</v>
      </c>
      <c r="B929" s="213">
        <f t="shared" si="16"/>
        <v>0</v>
      </c>
      <c r="C929" s="214" t="e">
        <f>VLOOKUP(B929,'HS Heading Index'!$A$7:$B$29,2,FALSE)</f>
        <v>#N/A</v>
      </c>
      <c r="D929" s="214" t="s">
        <v>241</v>
      </c>
      <c r="E929" s="212">
        <f>'Customs raw'!C929</f>
        <v>0</v>
      </c>
      <c r="F929" s="215">
        <f>'Customs raw'!E929</f>
        <v>0</v>
      </c>
      <c r="G929" s="76" t="s">
        <v>19</v>
      </c>
      <c r="H929" s="33" t="s">
        <v>190</v>
      </c>
      <c r="I929" s="76" t="e">
        <f>CONCATENATE(Table6[[#This Row],[HS6_COD]],Table6[[#This Row],[HS8]],Table6[[#This Row],[HS10]])</f>
        <v>#VALUE!</v>
      </c>
      <c r="J929" s="17" t="s">
        <v>553</v>
      </c>
      <c r="K929" s="17"/>
      <c r="L929" s="30">
        <f>'Customs raw'!F929</f>
        <v>0</v>
      </c>
      <c r="M929" s="33">
        <v>10</v>
      </c>
      <c r="N929" s="33">
        <v>12.5</v>
      </c>
      <c r="O929" s="33"/>
      <c r="P929" s="33"/>
      <c r="Q929" s="33">
        <v>10</v>
      </c>
      <c r="R929" s="50" t="e">
        <f>VLOOKUP(Table6[[#This Row],[HS Concatenate]],'Customs raw'!$A$11:$N$305,12,FALSE)</f>
        <v>#VALUE!</v>
      </c>
      <c r="S929" s="226">
        <f>'Customs raw'!L929</f>
        <v>0</v>
      </c>
      <c r="T929" s="214"/>
      <c r="U929" s="217">
        <f>'Customs raw'!M929</f>
        <v>0</v>
      </c>
      <c r="V929" s="214"/>
      <c r="W929" s="226" t="e">
        <f>Table6[[#This Row],[Quantity (kg)2]]/1000</f>
        <v>#VALUE!</v>
      </c>
    </row>
    <row r="930" spans="1:23" ht="14.25" x14ac:dyDescent="0.2">
      <c r="A930" s="212">
        <f>'Customs raw'!B930</f>
        <v>0</v>
      </c>
      <c r="B930" s="213">
        <f t="shared" si="16"/>
        <v>0</v>
      </c>
      <c r="C930" s="214" t="e">
        <f>VLOOKUP(B930,'HS Heading Index'!$A$7:$B$29,2,FALSE)</f>
        <v>#N/A</v>
      </c>
      <c r="D930" s="214" t="s">
        <v>241</v>
      </c>
      <c r="E930" s="212">
        <f>'Customs raw'!C930</f>
        <v>0</v>
      </c>
      <c r="F930" s="215">
        <f>'Customs raw'!E930</f>
        <v>0</v>
      </c>
      <c r="G930" s="76" t="s">
        <v>19</v>
      </c>
      <c r="H930" s="33" t="s">
        <v>190</v>
      </c>
      <c r="I930" s="76" t="e">
        <f>CONCATENATE(Table6[[#This Row],[HS6_COD]],Table6[[#This Row],[HS8]],Table6[[#This Row],[HS10]])</f>
        <v>#VALUE!</v>
      </c>
      <c r="J930" s="17" t="s">
        <v>553</v>
      </c>
      <c r="K930" s="17"/>
      <c r="L930" s="30">
        <f>'Customs raw'!F930</f>
        <v>0</v>
      </c>
      <c r="M930" s="33">
        <v>10</v>
      </c>
      <c r="N930" s="33">
        <v>12.5</v>
      </c>
      <c r="O930" s="33"/>
      <c r="P930" s="33"/>
      <c r="Q930" s="33">
        <v>10</v>
      </c>
      <c r="R930" s="50" t="e">
        <f>VLOOKUP(Table6[[#This Row],[HS Concatenate]],'Customs raw'!$A$11:$N$305,12,FALSE)</f>
        <v>#VALUE!</v>
      </c>
      <c r="S930" s="226">
        <f>'Customs raw'!L930</f>
        <v>0</v>
      </c>
      <c r="T930" s="214"/>
      <c r="U930" s="217">
        <f>'Customs raw'!M930</f>
        <v>0</v>
      </c>
      <c r="V930" s="214"/>
      <c r="W930" s="226" t="e">
        <f>Table6[[#This Row],[Quantity (kg)2]]/1000</f>
        <v>#VALUE!</v>
      </c>
    </row>
    <row r="931" spans="1:23" ht="14.25" x14ac:dyDescent="0.2">
      <c r="A931" s="212">
        <f>'Customs raw'!B931</f>
        <v>0</v>
      </c>
      <c r="B931" s="213">
        <f t="shared" si="16"/>
        <v>0</v>
      </c>
      <c r="C931" s="214" t="e">
        <f>VLOOKUP(B931,'HS Heading Index'!$A$7:$B$29,2,FALSE)</f>
        <v>#N/A</v>
      </c>
      <c r="D931" s="214" t="s">
        <v>241</v>
      </c>
      <c r="E931" s="212">
        <f>'Customs raw'!C931</f>
        <v>0</v>
      </c>
      <c r="F931" s="215">
        <f>'Customs raw'!E931</f>
        <v>0</v>
      </c>
      <c r="G931" s="76" t="s">
        <v>19</v>
      </c>
      <c r="H931" s="33" t="s">
        <v>190</v>
      </c>
      <c r="I931" s="76" t="e">
        <f>CONCATENATE(Table6[[#This Row],[HS6_COD]],Table6[[#This Row],[HS8]],Table6[[#This Row],[HS10]])</f>
        <v>#VALUE!</v>
      </c>
      <c r="J931" s="17" t="s">
        <v>553</v>
      </c>
      <c r="K931" s="17"/>
      <c r="L931" s="30">
        <f>'Customs raw'!F931</f>
        <v>0</v>
      </c>
      <c r="M931" s="33">
        <v>10</v>
      </c>
      <c r="N931" s="33">
        <v>12.5</v>
      </c>
      <c r="O931" s="33"/>
      <c r="P931" s="33"/>
      <c r="Q931" s="33">
        <v>10</v>
      </c>
      <c r="R931" s="50" t="e">
        <f>VLOOKUP(Table6[[#This Row],[HS Concatenate]],'Customs raw'!$A$11:$N$305,12,FALSE)</f>
        <v>#VALUE!</v>
      </c>
      <c r="S931" s="226">
        <f>'Customs raw'!L931</f>
        <v>0</v>
      </c>
      <c r="T931" s="214"/>
      <c r="U931" s="217">
        <f>'Customs raw'!M931</f>
        <v>0</v>
      </c>
      <c r="V931" s="214"/>
      <c r="W931" s="226" t="e">
        <f>Table6[[#This Row],[Quantity (kg)2]]/1000</f>
        <v>#VALUE!</v>
      </c>
    </row>
    <row r="932" spans="1:23" ht="14.25" x14ac:dyDescent="0.2">
      <c r="A932" s="212">
        <f>'Customs raw'!B932</f>
        <v>0</v>
      </c>
      <c r="B932" s="213">
        <f t="shared" si="16"/>
        <v>0</v>
      </c>
      <c r="C932" s="214" t="e">
        <f>VLOOKUP(B932,'HS Heading Index'!$A$7:$B$29,2,FALSE)</f>
        <v>#N/A</v>
      </c>
      <c r="D932" s="214" t="s">
        <v>241</v>
      </c>
      <c r="E932" s="212">
        <f>'Customs raw'!C932</f>
        <v>0</v>
      </c>
      <c r="F932" s="215">
        <f>'Customs raw'!E932</f>
        <v>0</v>
      </c>
      <c r="G932" s="76" t="s">
        <v>19</v>
      </c>
      <c r="H932" s="33" t="s">
        <v>190</v>
      </c>
      <c r="I932" s="76" t="e">
        <f>CONCATENATE(Table6[[#This Row],[HS6_COD]],Table6[[#This Row],[HS8]],Table6[[#This Row],[HS10]])</f>
        <v>#VALUE!</v>
      </c>
      <c r="J932" s="17" t="s">
        <v>553</v>
      </c>
      <c r="K932" s="17"/>
      <c r="L932" s="30">
        <f>'Customs raw'!F932</f>
        <v>0</v>
      </c>
      <c r="M932" s="33">
        <v>10</v>
      </c>
      <c r="N932" s="33">
        <v>12.5</v>
      </c>
      <c r="O932" s="33"/>
      <c r="P932" s="33"/>
      <c r="Q932" s="33">
        <v>10</v>
      </c>
      <c r="R932" s="50" t="e">
        <f>VLOOKUP(Table6[[#This Row],[HS Concatenate]],'Customs raw'!$A$11:$N$305,12,FALSE)</f>
        <v>#VALUE!</v>
      </c>
      <c r="S932" s="226">
        <f>'Customs raw'!L932</f>
        <v>0</v>
      </c>
      <c r="T932" s="214"/>
      <c r="U932" s="217">
        <f>'Customs raw'!M932</f>
        <v>0</v>
      </c>
      <c r="V932" s="214"/>
      <c r="W932" s="226" t="e">
        <f>Table6[[#This Row],[Quantity (kg)2]]/1000</f>
        <v>#VALUE!</v>
      </c>
    </row>
    <row r="933" spans="1:23" ht="14.25" x14ac:dyDescent="0.2">
      <c r="A933" s="212">
        <f>'Customs raw'!B933</f>
        <v>0</v>
      </c>
      <c r="B933" s="213">
        <f t="shared" si="16"/>
        <v>0</v>
      </c>
      <c r="C933" s="214" t="e">
        <f>VLOOKUP(B933,'HS Heading Index'!$A$7:$B$29,2,FALSE)</f>
        <v>#N/A</v>
      </c>
      <c r="D933" s="214" t="s">
        <v>241</v>
      </c>
      <c r="E933" s="212">
        <f>'Customs raw'!C933</f>
        <v>0</v>
      </c>
      <c r="F933" s="215">
        <f>'Customs raw'!E933</f>
        <v>0</v>
      </c>
      <c r="G933" s="76" t="s">
        <v>19</v>
      </c>
      <c r="H933" s="33" t="s">
        <v>190</v>
      </c>
      <c r="I933" s="76" t="e">
        <f>CONCATENATE(Table6[[#This Row],[HS6_COD]],Table6[[#This Row],[HS8]],Table6[[#This Row],[HS10]])</f>
        <v>#VALUE!</v>
      </c>
      <c r="J933" s="17" t="s">
        <v>553</v>
      </c>
      <c r="K933" s="17"/>
      <c r="L933" s="30">
        <f>'Customs raw'!F933</f>
        <v>0</v>
      </c>
      <c r="M933" s="33">
        <v>10</v>
      </c>
      <c r="N933" s="33">
        <v>12.5</v>
      </c>
      <c r="O933" s="33"/>
      <c r="P933" s="33"/>
      <c r="Q933" s="33">
        <v>10</v>
      </c>
      <c r="R933" s="50" t="e">
        <f>VLOOKUP(Table6[[#This Row],[HS Concatenate]],'Customs raw'!$A$11:$N$305,12,FALSE)</f>
        <v>#VALUE!</v>
      </c>
      <c r="S933" s="226">
        <f>'Customs raw'!L933</f>
        <v>0</v>
      </c>
      <c r="T933" s="214"/>
      <c r="U933" s="217">
        <f>'Customs raw'!M933</f>
        <v>0</v>
      </c>
      <c r="V933" s="214"/>
      <c r="W933" s="226" t="e">
        <f>Table6[[#This Row],[Quantity (kg)2]]/1000</f>
        <v>#VALUE!</v>
      </c>
    </row>
    <row r="934" spans="1:23" ht="14.25" x14ac:dyDescent="0.2">
      <c r="A934" s="212">
        <f>'Customs raw'!B934</f>
        <v>0</v>
      </c>
      <c r="B934" s="213">
        <f t="shared" si="16"/>
        <v>0</v>
      </c>
      <c r="C934" s="214" t="e">
        <f>VLOOKUP(B934,'HS Heading Index'!$A$7:$B$29,2,FALSE)</f>
        <v>#N/A</v>
      </c>
      <c r="D934" s="214" t="s">
        <v>241</v>
      </c>
      <c r="E934" s="212">
        <f>'Customs raw'!C934</f>
        <v>0</v>
      </c>
      <c r="F934" s="215">
        <f>'Customs raw'!E934</f>
        <v>0</v>
      </c>
      <c r="G934" s="76" t="s">
        <v>19</v>
      </c>
      <c r="H934" s="33" t="s">
        <v>190</v>
      </c>
      <c r="I934" s="76" t="e">
        <f>CONCATENATE(Table6[[#This Row],[HS6_COD]],Table6[[#This Row],[HS8]],Table6[[#This Row],[HS10]])</f>
        <v>#VALUE!</v>
      </c>
      <c r="J934" s="17" t="s">
        <v>553</v>
      </c>
      <c r="K934" s="17"/>
      <c r="L934" s="30">
        <f>'Customs raw'!F934</f>
        <v>0</v>
      </c>
      <c r="M934" s="33">
        <v>10</v>
      </c>
      <c r="N934" s="33">
        <v>12.5</v>
      </c>
      <c r="O934" s="33"/>
      <c r="P934" s="33"/>
      <c r="Q934" s="33">
        <v>10</v>
      </c>
      <c r="R934" s="50" t="e">
        <f>VLOOKUP(Table6[[#This Row],[HS Concatenate]],'Customs raw'!$A$11:$N$305,12,FALSE)</f>
        <v>#VALUE!</v>
      </c>
      <c r="S934" s="226">
        <f>'Customs raw'!L934</f>
        <v>0</v>
      </c>
      <c r="T934" s="214"/>
      <c r="U934" s="217">
        <f>'Customs raw'!M934</f>
        <v>0</v>
      </c>
      <c r="V934" s="214"/>
      <c r="W934" s="226" t="e">
        <f>Table6[[#This Row],[Quantity (kg)2]]/1000</f>
        <v>#VALUE!</v>
      </c>
    </row>
    <row r="935" spans="1:23" ht="14.25" x14ac:dyDescent="0.2">
      <c r="A935" s="212">
        <f>'Customs raw'!B935</f>
        <v>0</v>
      </c>
      <c r="B935" s="213">
        <f t="shared" si="16"/>
        <v>0</v>
      </c>
      <c r="C935" s="214" t="e">
        <f>VLOOKUP(B935,'HS Heading Index'!$A$7:$B$29,2,FALSE)</f>
        <v>#N/A</v>
      </c>
      <c r="D935" s="214" t="s">
        <v>241</v>
      </c>
      <c r="E935" s="212">
        <f>'Customs raw'!C935</f>
        <v>0</v>
      </c>
      <c r="F935" s="215">
        <f>'Customs raw'!E935</f>
        <v>0</v>
      </c>
      <c r="G935" s="76" t="s">
        <v>19</v>
      </c>
      <c r="H935" s="33" t="s">
        <v>190</v>
      </c>
      <c r="I935" s="76" t="e">
        <f>CONCATENATE(Table6[[#This Row],[HS6_COD]],Table6[[#This Row],[HS8]],Table6[[#This Row],[HS10]])</f>
        <v>#VALUE!</v>
      </c>
      <c r="J935" s="17" t="s">
        <v>553</v>
      </c>
      <c r="K935" s="17"/>
      <c r="L935" s="30">
        <f>'Customs raw'!F935</f>
        <v>0</v>
      </c>
      <c r="M935" s="33">
        <v>10</v>
      </c>
      <c r="N935" s="33">
        <v>12.5</v>
      </c>
      <c r="O935" s="33"/>
      <c r="P935" s="33"/>
      <c r="Q935" s="33">
        <v>10</v>
      </c>
      <c r="R935" s="50" t="e">
        <f>VLOOKUP(Table6[[#This Row],[HS Concatenate]],'Customs raw'!$A$11:$N$305,12,FALSE)</f>
        <v>#VALUE!</v>
      </c>
      <c r="S935" s="226">
        <f>'Customs raw'!L935</f>
        <v>0</v>
      </c>
      <c r="T935" s="214"/>
      <c r="U935" s="217">
        <f>'Customs raw'!M935</f>
        <v>0</v>
      </c>
      <c r="V935" s="214"/>
      <c r="W935" s="226" t="e">
        <f>Table6[[#This Row],[Quantity (kg)2]]/1000</f>
        <v>#VALUE!</v>
      </c>
    </row>
    <row r="936" spans="1:23" ht="14.25" x14ac:dyDescent="0.2">
      <c r="A936" s="212">
        <f>'Customs raw'!B936</f>
        <v>0</v>
      </c>
      <c r="B936" s="213">
        <f t="shared" si="16"/>
        <v>0</v>
      </c>
      <c r="C936" s="214" t="e">
        <f>VLOOKUP(B936,'HS Heading Index'!$A$7:$B$29,2,FALSE)</f>
        <v>#N/A</v>
      </c>
      <c r="D936" s="214" t="s">
        <v>241</v>
      </c>
      <c r="E936" s="212">
        <f>'Customs raw'!C936</f>
        <v>0</v>
      </c>
      <c r="F936" s="215">
        <f>'Customs raw'!E936</f>
        <v>0</v>
      </c>
      <c r="G936" s="76" t="s">
        <v>19</v>
      </c>
      <c r="H936" s="33" t="s">
        <v>190</v>
      </c>
      <c r="I936" s="76" t="e">
        <f>CONCATENATE(Table6[[#This Row],[HS6_COD]],Table6[[#This Row],[HS8]],Table6[[#This Row],[HS10]])</f>
        <v>#VALUE!</v>
      </c>
      <c r="J936" s="17" t="s">
        <v>553</v>
      </c>
      <c r="K936" s="17"/>
      <c r="L936" s="30">
        <f>'Customs raw'!F936</f>
        <v>0</v>
      </c>
      <c r="M936" s="33">
        <v>10</v>
      </c>
      <c r="N936" s="33">
        <v>12.5</v>
      </c>
      <c r="O936" s="33"/>
      <c r="P936" s="33"/>
      <c r="Q936" s="33">
        <v>10</v>
      </c>
      <c r="R936" s="50" t="e">
        <f>VLOOKUP(Table6[[#This Row],[HS Concatenate]],'Customs raw'!$A$11:$N$305,12,FALSE)</f>
        <v>#VALUE!</v>
      </c>
      <c r="S936" s="226">
        <f>'Customs raw'!L936</f>
        <v>0</v>
      </c>
      <c r="T936" s="214"/>
      <c r="U936" s="217">
        <f>'Customs raw'!M936</f>
        <v>0</v>
      </c>
      <c r="V936" s="214"/>
      <c r="W936" s="226" t="e">
        <f>Table6[[#This Row],[Quantity (kg)2]]/1000</f>
        <v>#VALUE!</v>
      </c>
    </row>
    <row r="937" spans="1:23" ht="14.25" x14ac:dyDescent="0.2">
      <c r="A937" s="212">
        <f>'Customs raw'!B937</f>
        <v>0</v>
      </c>
      <c r="B937" s="213">
        <f t="shared" si="16"/>
        <v>0</v>
      </c>
      <c r="C937" s="214" t="e">
        <f>VLOOKUP(B937,'HS Heading Index'!$A$7:$B$29,2,FALSE)</f>
        <v>#N/A</v>
      </c>
      <c r="D937" s="214" t="s">
        <v>241</v>
      </c>
      <c r="E937" s="212">
        <f>'Customs raw'!C937</f>
        <v>0</v>
      </c>
      <c r="F937" s="215">
        <f>'Customs raw'!E937</f>
        <v>0</v>
      </c>
      <c r="G937" s="76" t="s">
        <v>19</v>
      </c>
      <c r="H937" s="33" t="s">
        <v>190</v>
      </c>
      <c r="I937" s="76" t="e">
        <f>CONCATENATE(Table6[[#This Row],[HS6_COD]],Table6[[#This Row],[HS8]],Table6[[#This Row],[HS10]])</f>
        <v>#VALUE!</v>
      </c>
      <c r="J937" s="17" t="s">
        <v>553</v>
      </c>
      <c r="K937" s="17"/>
      <c r="L937" s="30">
        <f>'Customs raw'!F937</f>
        <v>0</v>
      </c>
      <c r="M937" s="33">
        <v>10</v>
      </c>
      <c r="N937" s="33">
        <v>12.5</v>
      </c>
      <c r="O937" s="33"/>
      <c r="P937" s="33"/>
      <c r="Q937" s="33">
        <v>10</v>
      </c>
      <c r="R937" s="50" t="e">
        <f>VLOOKUP(Table6[[#This Row],[HS Concatenate]],'Customs raw'!$A$11:$N$305,12,FALSE)</f>
        <v>#VALUE!</v>
      </c>
      <c r="S937" s="226">
        <f>'Customs raw'!L937</f>
        <v>0</v>
      </c>
      <c r="T937" s="214"/>
      <c r="U937" s="217">
        <f>'Customs raw'!M937</f>
        <v>0</v>
      </c>
      <c r="V937" s="214"/>
      <c r="W937" s="226" t="e">
        <f>Table6[[#This Row],[Quantity (kg)2]]/1000</f>
        <v>#VALUE!</v>
      </c>
    </row>
    <row r="938" spans="1:23" ht="14.25" x14ac:dyDescent="0.2">
      <c r="A938" s="212">
        <f>'Customs raw'!B938</f>
        <v>0</v>
      </c>
      <c r="B938" s="213">
        <f t="shared" si="16"/>
        <v>0</v>
      </c>
      <c r="C938" s="214" t="e">
        <f>VLOOKUP(B938,'HS Heading Index'!$A$7:$B$29,2,FALSE)</f>
        <v>#N/A</v>
      </c>
      <c r="D938" s="214" t="s">
        <v>241</v>
      </c>
      <c r="E938" s="212">
        <f>'Customs raw'!C938</f>
        <v>0</v>
      </c>
      <c r="F938" s="215">
        <f>'Customs raw'!E938</f>
        <v>0</v>
      </c>
      <c r="G938" s="76" t="s">
        <v>19</v>
      </c>
      <c r="H938" s="33" t="s">
        <v>190</v>
      </c>
      <c r="I938" s="76" t="e">
        <f>CONCATENATE(Table6[[#This Row],[HS6_COD]],Table6[[#This Row],[HS8]],Table6[[#This Row],[HS10]])</f>
        <v>#VALUE!</v>
      </c>
      <c r="J938" s="17" t="s">
        <v>553</v>
      </c>
      <c r="K938" s="17"/>
      <c r="L938" s="30">
        <f>'Customs raw'!F938</f>
        <v>0</v>
      </c>
      <c r="M938" s="33">
        <v>10</v>
      </c>
      <c r="N938" s="33">
        <v>12.5</v>
      </c>
      <c r="O938" s="33"/>
      <c r="P938" s="33"/>
      <c r="Q938" s="33">
        <v>10</v>
      </c>
      <c r="R938" s="50" t="e">
        <f>VLOOKUP(Table6[[#This Row],[HS Concatenate]],'Customs raw'!$A$11:$N$305,12,FALSE)</f>
        <v>#VALUE!</v>
      </c>
      <c r="S938" s="226">
        <f>'Customs raw'!L938</f>
        <v>0</v>
      </c>
      <c r="T938" s="214"/>
      <c r="U938" s="217">
        <f>'Customs raw'!M938</f>
        <v>0</v>
      </c>
      <c r="V938" s="214"/>
      <c r="W938" s="226" t="e">
        <f>Table6[[#This Row],[Quantity (kg)2]]/1000</f>
        <v>#VALUE!</v>
      </c>
    </row>
    <row r="939" spans="1:23" ht="14.25" x14ac:dyDescent="0.2">
      <c r="A939" s="212">
        <f>'Customs raw'!B939</f>
        <v>0</v>
      </c>
      <c r="B939" s="213">
        <f t="shared" si="16"/>
        <v>0</v>
      </c>
      <c r="C939" s="214" t="e">
        <f>VLOOKUP(B939,'HS Heading Index'!$A$7:$B$29,2,FALSE)</f>
        <v>#N/A</v>
      </c>
      <c r="D939" s="214" t="s">
        <v>241</v>
      </c>
      <c r="E939" s="212">
        <f>'Customs raw'!C939</f>
        <v>0</v>
      </c>
      <c r="F939" s="215">
        <f>'Customs raw'!E939</f>
        <v>0</v>
      </c>
      <c r="G939" s="76" t="s">
        <v>19</v>
      </c>
      <c r="H939" s="33" t="s">
        <v>190</v>
      </c>
      <c r="I939" s="76" t="e">
        <f>CONCATENATE(Table6[[#This Row],[HS6_COD]],Table6[[#This Row],[HS8]],Table6[[#This Row],[HS10]])</f>
        <v>#VALUE!</v>
      </c>
      <c r="J939" s="17" t="s">
        <v>553</v>
      </c>
      <c r="K939" s="17"/>
      <c r="L939" s="30">
        <f>'Customs raw'!F939</f>
        <v>0</v>
      </c>
      <c r="M939" s="33">
        <v>10</v>
      </c>
      <c r="N939" s="33">
        <v>12.5</v>
      </c>
      <c r="O939" s="33"/>
      <c r="P939" s="33"/>
      <c r="Q939" s="33">
        <v>10</v>
      </c>
      <c r="R939" s="50" t="e">
        <f>VLOOKUP(Table6[[#This Row],[HS Concatenate]],'Customs raw'!$A$11:$N$305,12,FALSE)</f>
        <v>#VALUE!</v>
      </c>
      <c r="S939" s="226">
        <f>'Customs raw'!L939</f>
        <v>0</v>
      </c>
      <c r="T939" s="214"/>
      <c r="U939" s="217">
        <f>'Customs raw'!M939</f>
        <v>0</v>
      </c>
      <c r="V939" s="214"/>
      <c r="W939" s="226" t="e">
        <f>Table6[[#This Row],[Quantity (kg)2]]/1000</f>
        <v>#VALUE!</v>
      </c>
    </row>
    <row r="940" spans="1:23" ht="14.25" x14ac:dyDescent="0.2">
      <c r="A940" s="212">
        <f>'Customs raw'!B940</f>
        <v>0</v>
      </c>
      <c r="B940" s="213">
        <f t="shared" si="16"/>
        <v>0</v>
      </c>
      <c r="C940" s="214" t="e">
        <f>VLOOKUP(B940,'HS Heading Index'!$A$7:$B$29,2,FALSE)</f>
        <v>#N/A</v>
      </c>
      <c r="D940" s="214" t="s">
        <v>241</v>
      </c>
      <c r="E940" s="212">
        <f>'Customs raw'!C940</f>
        <v>0</v>
      </c>
      <c r="F940" s="215">
        <f>'Customs raw'!E940</f>
        <v>0</v>
      </c>
      <c r="G940" s="76" t="s">
        <v>19</v>
      </c>
      <c r="H940" s="33" t="s">
        <v>190</v>
      </c>
      <c r="I940" s="76" t="e">
        <f>CONCATENATE(Table6[[#This Row],[HS6_COD]],Table6[[#This Row],[HS8]],Table6[[#This Row],[HS10]])</f>
        <v>#VALUE!</v>
      </c>
      <c r="J940" s="17" t="s">
        <v>553</v>
      </c>
      <c r="K940" s="17"/>
      <c r="L940" s="30">
        <f>'Customs raw'!F940</f>
        <v>0</v>
      </c>
      <c r="M940" s="33">
        <v>10</v>
      </c>
      <c r="N940" s="33">
        <v>12.5</v>
      </c>
      <c r="O940" s="33"/>
      <c r="P940" s="33"/>
      <c r="Q940" s="33">
        <v>10</v>
      </c>
      <c r="R940" s="50" t="e">
        <f>VLOOKUP(Table6[[#This Row],[HS Concatenate]],'Customs raw'!$A$11:$N$305,12,FALSE)</f>
        <v>#VALUE!</v>
      </c>
      <c r="S940" s="226">
        <f>'Customs raw'!L940</f>
        <v>0</v>
      </c>
      <c r="T940" s="214"/>
      <c r="U940" s="217">
        <f>'Customs raw'!M940</f>
        <v>0</v>
      </c>
      <c r="V940" s="214"/>
      <c r="W940" s="226" t="e">
        <f>Table6[[#This Row],[Quantity (kg)2]]/1000</f>
        <v>#VALUE!</v>
      </c>
    </row>
    <row r="941" spans="1:23" ht="14.25" x14ac:dyDescent="0.2">
      <c r="A941" s="212">
        <f>'Customs raw'!B941</f>
        <v>0</v>
      </c>
      <c r="B941" s="213">
        <f t="shared" si="16"/>
        <v>0</v>
      </c>
      <c r="C941" s="214" t="e">
        <f>VLOOKUP(B941,'HS Heading Index'!$A$7:$B$29,2,FALSE)</f>
        <v>#N/A</v>
      </c>
      <c r="D941" s="214" t="s">
        <v>241</v>
      </c>
      <c r="E941" s="212">
        <f>'Customs raw'!C941</f>
        <v>0</v>
      </c>
      <c r="F941" s="215">
        <f>'Customs raw'!E941</f>
        <v>0</v>
      </c>
      <c r="G941" s="76" t="s">
        <v>19</v>
      </c>
      <c r="H941" s="33" t="s">
        <v>190</v>
      </c>
      <c r="I941" s="76" t="e">
        <f>CONCATENATE(Table6[[#This Row],[HS6_COD]],Table6[[#This Row],[HS8]],Table6[[#This Row],[HS10]])</f>
        <v>#VALUE!</v>
      </c>
      <c r="J941" s="17" t="s">
        <v>553</v>
      </c>
      <c r="K941" s="17"/>
      <c r="L941" s="30">
        <f>'Customs raw'!F941</f>
        <v>0</v>
      </c>
      <c r="M941" s="33">
        <v>10</v>
      </c>
      <c r="N941" s="33">
        <v>12.5</v>
      </c>
      <c r="O941" s="33"/>
      <c r="P941" s="33"/>
      <c r="Q941" s="33">
        <v>10</v>
      </c>
      <c r="R941" s="50" t="e">
        <f>VLOOKUP(Table6[[#This Row],[HS Concatenate]],'Customs raw'!$A$11:$N$305,12,FALSE)</f>
        <v>#VALUE!</v>
      </c>
      <c r="S941" s="226">
        <f>'Customs raw'!L941</f>
        <v>0</v>
      </c>
      <c r="T941" s="214"/>
      <c r="U941" s="217">
        <f>'Customs raw'!M941</f>
        <v>0</v>
      </c>
      <c r="V941" s="214"/>
      <c r="W941" s="226" t="e">
        <f>Table6[[#This Row],[Quantity (kg)2]]/1000</f>
        <v>#VALUE!</v>
      </c>
    </row>
    <row r="942" spans="1:23" ht="14.25" x14ac:dyDescent="0.2">
      <c r="A942" s="212">
        <f>'Customs raw'!B942</f>
        <v>0</v>
      </c>
      <c r="B942" s="213">
        <f t="shared" si="16"/>
        <v>0</v>
      </c>
      <c r="C942" s="214" t="e">
        <f>VLOOKUP(B942,'HS Heading Index'!$A$7:$B$29,2,FALSE)</f>
        <v>#N/A</v>
      </c>
      <c r="D942" s="214" t="s">
        <v>241</v>
      </c>
      <c r="E942" s="212">
        <f>'Customs raw'!C942</f>
        <v>0</v>
      </c>
      <c r="F942" s="215">
        <f>'Customs raw'!E942</f>
        <v>0</v>
      </c>
      <c r="G942" s="76" t="s">
        <v>19</v>
      </c>
      <c r="H942" s="33" t="s">
        <v>190</v>
      </c>
      <c r="I942" s="76" t="e">
        <f>CONCATENATE(Table6[[#This Row],[HS6_COD]],Table6[[#This Row],[HS8]],Table6[[#This Row],[HS10]])</f>
        <v>#VALUE!</v>
      </c>
      <c r="J942" s="17" t="s">
        <v>553</v>
      </c>
      <c r="K942" s="17"/>
      <c r="L942" s="30">
        <f>'Customs raw'!F942</f>
        <v>0</v>
      </c>
      <c r="M942" s="33">
        <v>10</v>
      </c>
      <c r="N942" s="33">
        <v>12.5</v>
      </c>
      <c r="O942" s="33"/>
      <c r="P942" s="33"/>
      <c r="Q942" s="33">
        <v>10</v>
      </c>
      <c r="R942" s="50" t="e">
        <f>VLOOKUP(Table6[[#This Row],[HS Concatenate]],'Customs raw'!$A$11:$N$305,12,FALSE)</f>
        <v>#VALUE!</v>
      </c>
      <c r="S942" s="226">
        <f>'Customs raw'!L942</f>
        <v>0</v>
      </c>
      <c r="T942" s="214"/>
      <c r="U942" s="217">
        <f>'Customs raw'!M942</f>
        <v>0</v>
      </c>
      <c r="V942" s="214"/>
      <c r="W942" s="226" t="e">
        <f>Table6[[#This Row],[Quantity (kg)2]]/1000</f>
        <v>#VALUE!</v>
      </c>
    </row>
    <row r="943" spans="1:23" ht="14.25" x14ac:dyDescent="0.2">
      <c r="A943" s="212">
        <f>'Customs raw'!B943</f>
        <v>0</v>
      </c>
      <c r="B943" s="213">
        <f t="shared" si="16"/>
        <v>0</v>
      </c>
      <c r="C943" s="214" t="e">
        <f>VLOOKUP(B943,'HS Heading Index'!$A$7:$B$29,2,FALSE)</f>
        <v>#N/A</v>
      </c>
      <c r="D943" s="214" t="s">
        <v>241</v>
      </c>
      <c r="E943" s="212">
        <f>'Customs raw'!C943</f>
        <v>0</v>
      </c>
      <c r="F943" s="215">
        <f>'Customs raw'!E943</f>
        <v>0</v>
      </c>
      <c r="G943" s="76" t="s">
        <v>19</v>
      </c>
      <c r="H943" s="33" t="s">
        <v>190</v>
      </c>
      <c r="I943" s="76" t="e">
        <f>CONCATENATE(Table6[[#This Row],[HS6_COD]],Table6[[#This Row],[HS8]],Table6[[#This Row],[HS10]])</f>
        <v>#VALUE!</v>
      </c>
      <c r="J943" s="17" t="s">
        <v>553</v>
      </c>
      <c r="K943" s="17"/>
      <c r="L943" s="30">
        <f>'Customs raw'!F943</f>
        <v>0</v>
      </c>
      <c r="M943" s="33">
        <v>10</v>
      </c>
      <c r="N943" s="33">
        <v>12.5</v>
      </c>
      <c r="O943" s="33"/>
      <c r="P943" s="33"/>
      <c r="Q943" s="33">
        <v>10</v>
      </c>
      <c r="R943" s="50" t="e">
        <f>VLOOKUP(Table6[[#This Row],[HS Concatenate]],'Customs raw'!$A$11:$N$305,12,FALSE)</f>
        <v>#VALUE!</v>
      </c>
      <c r="S943" s="226">
        <f>'Customs raw'!L943</f>
        <v>0</v>
      </c>
      <c r="T943" s="214"/>
      <c r="U943" s="217">
        <f>'Customs raw'!M943</f>
        <v>0</v>
      </c>
      <c r="V943" s="214"/>
      <c r="W943" s="226" t="e">
        <f>Table6[[#This Row],[Quantity (kg)2]]/1000</f>
        <v>#VALUE!</v>
      </c>
    </row>
    <row r="944" spans="1:23" ht="14.25" x14ac:dyDescent="0.2">
      <c r="A944" s="212">
        <f>'Customs raw'!B944</f>
        <v>0</v>
      </c>
      <c r="B944" s="213">
        <f t="shared" si="16"/>
        <v>0</v>
      </c>
      <c r="C944" s="214" t="e">
        <f>VLOOKUP(B944,'HS Heading Index'!$A$7:$B$29,2,FALSE)</f>
        <v>#N/A</v>
      </c>
      <c r="D944" s="214" t="s">
        <v>241</v>
      </c>
      <c r="E944" s="212">
        <f>'Customs raw'!C944</f>
        <v>0</v>
      </c>
      <c r="F944" s="215">
        <f>'Customs raw'!E944</f>
        <v>0</v>
      </c>
      <c r="G944" s="76" t="s">
        <v>19</v>
      </c>
      <c r="H944" s="33" t="s">
        <v>190</v>
      </c>
      <c r="I944" s="76" t="e">
        <f>CONCATENATE(Table6[[#This Row],[HS6_COD]],Table6[[#This Row],[HS8]],Table6[[#This Row],[HS10]])</f>
        <v>#VALUE!</v>
      </c>
      <c r="J944" s="17" t="s">
        <v>553</v>
      </c>
      <c r="K944" s="17"/>
      <c r="L944" s="30">
        <f>'Customs raw'!F944</f>
        <v>0</v>
      </c>
      <c r="M944" s="33">
        <v>10</v>
      </c>
      <c r="N944" s="33">
        <v>12.5</v>
      </c>
      <c r="O944" s="33"/>
      <c r="P944" s="33"/>
      <c r="Q944" s="33">
        <v>10</v>
      </c>
      <c r="R944" s="50" t="e">
        <f>VLOOKUP(Table6[[#This Row],[HS Concatenate]],'Customs raw'!$A$11:$N$305,12,FALSE)</f>
        <v>#VALUE!</v>
      </c>
      <c r="S944" s="226">
        <f>'Customs raw'!L944</f>
        <v>0</v>
      </c>
      <c r="T944" s="214"/>
      <c r="U944" s="217">
        <f>'Customs raw'!M944</f>
        <v>0</v>
      </c>
      <c r="V944" s="214"/>
      <c r="W944" s="226" t="e">
        <f>Table6[[#This Row],[Quantity (kg)2]]/1000</f>
        <v>#VALUE!</v>
      </c>
    </row>
    <row r="945" spans="1:23" ht="14.25" x14ac:dyDescent="0.2">
      <c r="A945" s="212">
        <f>'Customs raw'!B945</f>
        <v>0</v>
      </c>
      <c r="B945" s="213">
        <f t="shared" si="16"/>
        <v>0</v>
      </c>
      <c r="C945" s="214" t="e">
        <f>VLOOKUP(B945,'HS Heading Index'!$A$7:$B$29,2,FALSE)</f>
        <v>#N/A</v>
      </c>
      <c r="D945" s="214" t="s">
        <v>241</v>
      </c>
      <c r="E945" s="212">
        <f>'Customs raw'!C945</f>
        <v>0</v>
      </c>
      <c r="F945" s="215">
        <f>'Customs raw'!E945</f>
        <v>0</v>
      </c>
      <c r="G945" s="76" t="s">
        <v>19</v>
      </c>
      <c r="H945" s="33" t="s">
        <v>190</v>
      </c>
      <c r="I945" s="76" t="e">
        <f>CONCATENATE(Table6[[#This Row],[HS6_COD]],Table6[[#This Row],[HS8]],Table6[[#This Row],[HS10]])</f>
        <v>#VALUE!</v>
      </c>
      <c r="J945" s="17" t="s">
        <v>553</v>
      </c>
      <c r="K945" s="17"/>
      <c r="L945" s="30">
        <f>'Customs raw'!F945</f>
        <v>0</v>
      </c>
      <c r="M945" s="33">
        <v>10</v>
      </c>
      <c r="N945" s="33">
        <v>12.5</v>
      </c>
      <c r="O945" s="33"/>
      <c r="P945" s="33"/>
      <c r="Q945" s="33">
        <v>10</v>
      </c>
      <c r="R945" s="50" t="e">
        <f>VLOOKUP(Table6[[#This Row],[HS Concatenate]],'Customs raw'!$A$11:$N$305,12,FALSE)</f>
        <v>#VALUE!</v>
      </c>
      <c r="S945" s="226">
        <f>'Customs raw'!L945</f>
        <v>0</v>
      </c>
      <c r="T945" s="214"/>
      <c r="U945" s="217">
        <f>'Customs raw'!M945</f>
        <v>0</v>
      </c>
      <c r="V945" s="214"/>
      <c r="W945" s="226" t="e">
        <f>Table6[[#This Row],[Quantity (kg)2]]/1000</f>
        <v>#VALUE!</v>
      </c>
    </row>
    <row r="946" spans="1:23" ht="14.25" x14ac:dyDescent="0.2">
      <c r="A946" s="212">
        <f>'Customs raw'!B946</f>
        <v>0</v>
      </c>
      <c r="B946" s="213">
        <f t="shared" si="16"/>
        <v>0</v>
      </c>
      <c r="C946" s="214" t="e">
        <f>VLOOKUP(B946,'HS Heading Index'!$A$7:$B$29,2,FALSE)</f>
        <v>#N/A</v>
      </c>
      <c r="D946" s="214" t="s">
        <v>241</v>
      </c>
      <c r="E946" s="212">
        <f>'Customs raw'!C946</f>
        <v>0</v>
      </c>
      <c r="F946" s="215">
        <f>'Customs raw'!E946</f>
        <v>0</v>
      </c>
      <c r="G946" s="76" t="s">
        <v>19</v>
      </c>
      <c r="H946" s="33" t="s">
        <v>190</v>
      </c>
      <c r="I946" s="76" t="e">
        <f>CONCATENATE(Table6[[#This Row],[HS6_COD]],Table6[[#This Row],[HS8]],Table6[[#This Row],[HS10]])</f>
        <v>#VALUE!</v>
      </c>
      <c r="J946" s="17" t="s">
        <v>553</v>
      </c>
      <c r="K946" s="17"/>
      <c r="L946" s="30">
        <f>'Customs raw'!F946</f>
        <v>0</v>
      </c>
      <c r="M946" s="33">
        <v>10</v>
      </c>
      <c r="N946" s="33">
        <v>12.5</v>
      </c>
      <c r="O946" s="33"/>
      <c r="P946" s="33"/>
      <c r="Q946" s="33">
        <v>10</v>
      </c>
      <c r="R946" s="50" t="e">
        <f>VLOOKUP(Table6[[#This Row],[HS Concatenate]],'Customs raw'!$A$11:$N$305,12,FALSE)</f>
        <v>#VALUE!</v>
      </c>
      <c r="S946" s="226">
        <f>'Customs raw'!L946</f>
        <v>0</v>
      </c>
      <c r="T946" s="214"/>
      <c r="U946" s="217">
        <f>'Customs raw'!M946</f>
        <v>0</v>
      </c>
      <c r="V946" s="214"/>
      <c r="W946" s="226" t="e">
        <f>Table6[[#This Row],[Quantity (kg)2]]/1000</f>
        <v>#VALUE!</v>
      </c>
    </row>
    <row r="947" spans="1:23" ht="14.25" x14ac:dyDescent="0.2">
      <c r="A947" s="212">
        <f>'Customs raw'!B947</f>
        <v>0</v>
      </c>
      <c r="B947" s="213">
        <f t="shared" si="16"/>
        <v>0</v>
      </c>
      <c r="C947" s="214" t="e">
        <f>VLOOKUP(B947,'HS Heading Index'!$A$7:$B$29,2,FALSE)</f>
        <v>#N/A</v>
      </c>
      <c r="D947" s="214" t="s">
        <v>241</v>
      </c>
      <c r="E947" s="212">
        <f>'Customs raw'!C947</f>
        <v>0</v>
      </c>
      <c r="F947" s="215">
        <f>'Customs raw'!E947</f>
        <v>0</v>
      </c>
      <c r="G947" s="76" t="s">
        <v>19</v>
      </c>
      <c r="H947" s="33" t="s">
        <v>190</v>
      </c>
      <c r="I947" s="76" t="e">
        <f>CONCATENATE(Table6[[#This Row],[HS6_COD]],Table6[[#This Row],[HS8]],Table6[[#This Row],[HS10]])</f>
        <v>#VALUE!</v>
      </c>
      <c r="J947" s="17" t="s">
        <v>553</v>
      </c>
      <c r="K947" s="17"/>
      <c r="L947" s="30">
        <f>'Customs raw'!F947</f>
        <v>0</v>
      </c>
      <c r="M947" s="33">
        <v>10</v>
      </c>
      <c r="N947" s="33">
        <v>12.5</v>
      </c>
      <c r="O947" s="33"/>
      <c r="P947" s="33"/>
      <c r="Q947" s="33">
        <v>10</v>
      </c>
      <c r="R947" s="50" t="e">
        <f>VLOOKUP(Table6[[#This Row],[HS Concatenate]],'Customs raw'!$A$11:$N$305,12,FALSE)</f>
        <v>#VALUE!</v>
      </c>
      <c r="S947" s="226">
        <f>'Customs raw'!L947</f>
        <v>0</v>
      </c>
      <c r="T947" s="214"/>
      <c r="U947" s="217">
        <f>'Customs raw'!M947</f>
        <v>0</v>
      </c>
      <c r="V947" s="214"/>
      <c r="W947" s="226" t="e">
        <f>Table6[[#This Row],[Quantity (kg)2]]/1000</f>
        <v>#VALUE!</v>
      </c>
    </row>
    <row r="948" spans="1:23" ht="14.25" x14ac:dyDescent="0.2">
      <c r="A948" s="212">
        <f>'Customs raw'!B948</f>
        <v>0</v>
      </c>
      <c r="B948" s="213">
        <f t="shared" si="16"/>
        <v>0</v>
      </c>
      <c r="C948" s="214" t="e">
        <f>VLOOKUP(B948,'HS Heading Index'!$A$7:$B$29,2,FALSE)</f>
        <v>#N/A</v>
      </c>
      <c r="D948" s="214" t="s">
        <v>241</v>
      </c>
      <c r="E948" s="212">
        <f>'Customs raw'!C948</f>
        <v>0</v>
      </c>
      <c r="F948" s="215">
        <f>'Customs raw'!E948</f>
        <v>0</v>
      </c>
      <c r="G948" s="76" t="s">
        <v>19</v>
      </c>
      <c r="H948" s="33" t="s">
        <v>190</v>
      </c>
      <c r="I948" s="76" t="e">
        <f>CONCATENATE(Table6[[#This Row],[HS6_COD]],Table6[[#This Row],[HS8]],Table6[[#This Row],[HS10]])</f>
        <v>#VALUE!</v>
      </c>
      <c r="J948" s="17" t="s">
        <v>553</v>
      </c>
      <c r="K948" s="17"/>
      <c r="L948" s="30">
        <f>'Customs raw'!F948</f>
        <v>0</v>
      </c>
      <c r="M948" s="33">
        <v>10</v>
      </c>
      <c r="N948" s="33">
        <v>12.5</v>
      </c>
      <c r="O948" s="33"/>
      <c r="P948" s="33"/>
      <c r="Q948" s="33">
        <v>10</v>
      </c>
      <c r="R948" s="50" t="e">
        <f>VLOOKUP(Table6[[#This Row],[HS Concatenate]],'Customs raw'!$A$11:$N$305,12,FALSE)</f>
        <v>#VALUE!</v>
      </c>
      <c r="S948" s="226">
        <f>'Customs raw'!L948</f>
        <v>0</v>
      </c>
      <c r="T948" s="214"/>
      <c r="U948" s="217">
        <f>'Customs raw'!M948</f>
        <v>0</v>
      </c>
      <c r="V948" s="214"/>
      <c r="W948" s="226" t="e">
        <f>Table6[[#This Row],[Quantity (kg)2]]/1000</f>
        <v>#VALUE!</v>
      </c>
    </row>
    <row r="949" spans="1:23" ht="14.25" x14ac:dyDescent="0.2">
      <c r="A949" s="212">
        <f>'Customs raw'!B949</f>
        <v>0</v>
      </c>
      <c r="B949" s="213">
        <f t="shared" si="16"/>
        <v>0</v>
      </c>
      <c r="C949" s="214" t="e">
        <f>VLOOKUP(B949,'HS Heading Index'!$A$7:$B$29,2,FALSE)</f>
        <v>#N/A</v>
      </c>
      <c r="D949" s="214" t="s">
        <v>241</v>
      </c>
      <c r="E949" s="212">
        <f>'Customs raw'!C949</f>
        <v>0</v>
      </c>
      <c r="F949" s="215">
        <f>'Customs raw'!E949</f>
        <v>0</v>
      </c>
      <c r="G949" s="76" t="s">
        <v>19</v>
      </c>
      <c r="H949" s="33" t="s">
        <v>190</v>
      </c>
      <c r="I949" s="76" t="e">
        <f>CONCATENATE(Table6[[#This Row],[HS6_COD]],Table6[[#This Row],[HS8]],Table6[[#This Row],[HS10]])</f>
        <v>#VALUE!</v>
      </c>
      <c r="J949" s="17" t="s">
        <v>553</v>
      </c>
      <c r="K949" s="17"/>
      <c r="L949" s="30">
        <f>'Customs raw'!F949</f>
        <v>0</v>
      </c>
      <c r="M949" s="33">
        <v>10</v>
      </c>
      <c r="N949" s="33">
        <v>12.5</v>
      </c>
      <c r="O949" s="33"/>
      <c r="P949" s="33"/>
      <c r="Q949" s="33">
        <v>10</v>
      </c>
      <c r="R949" s="50" t="e">
        <f>VLOOKUP(Table6[[#This Row],[HS Concatenate]],'Customs raw'!$A$11:$N$305,12,FALSE)</f>
        <v>#VALUE!</v>
      </c>
      <c r="S949" s="226">
        <f>'Customs raw'!L949</f>
        <v>0</v>
      </c>
      <c r="T949" s="214"/>
      <c r="U949" s="217">
        <f>'Customs raw'!M949</f>
        <v>0</v>
      </c>
      <c r="V949" s="214"/>
      <c r="W949" s="226" t="e">
        <f>Table6[[#This Row],[Quantity (kg)2]]/1000</f>
        <v>#VALUE!</v>
      </c>
    </row>
    <row r="950" spans="1:23" ht="14.25" x14ac:dyDescent="0.2">
      <c r="A950" s="212">
        <f>'Customs raw'!B950</f>
        <v>0</v>
      </c>
      <c r="B950" s="213">
        <f t="shared" si="16"/>
        <v>0</v>
      </c>
      <c r="C950" s="214" t="e">
        <f>VLOOKUP(B950,'HS Heading Index'!$A$7:$B$29,2,FALSE)</f>
        <v>#N/A</v>
      </c>
      <c r="D950" s="214" t="s">
        <v>241</v>
      </c>
      <c r="E950" s="212">
        <f>'Customs raw'!C950</f>
        <v>0</v>
      </c>
      <c r="F950" s="215">
        <f>'Customs raw'!E950</f>
        <v>0</v>
      </c>
      <c r="G950" s="76" t="s">
        <v>19</v>
      </c>
      <c r="H950" s="33" t="s">
        <v>190</v>
      </c>
      <c r="I950" s="76" t="e">
        <f>CONCATENATE(Table6[[#This Row],[HS6_COD]],Table6[[#This Row],[HS8]],Table6[[#This Row],[HS10]])</f>
        <v>#VALUE!</v>
      </c>
      <c r="J950" s="17" t="s">
        <v>553</v>
      </c>
      <c r="K950" s="17"/>
      <c r="L950" s="30">
        <f>'Customs raw'!F950</f>
        <v>0</v>
      </c>
      <c r="M950" s="33">
        <v>10</v>
      </c>
      <c r="N950" s="33">
        <v>12.5</v>
      </c>
      <c r="O950" s="33"/>
      <c r="P950" s="33"/>
      <c r="Q950" s="33">
        <v>10</v>
      </c>
      <c r="R950" s="50" t="e">
        <f>VLOOKUP(Table6[[#This Row],[HS Concatenate]],'Customs raw'!$A$11:$N$305,12,FALSE)</f>
        <v>#VALUE!</v>
      </c>
      <c r="S950" s="226">
        <f>'Customs raw'!L950</f>
        <v>0</v>
      </c>
      <c r="T950" s="214"/>
      <c r="U950" s="217">
        <f>'Customs raw'!M950</f>
        <v>0</v>
      </c>
      <c r="V950" s="214"/>
      <c r="W950" s="226" t="e">
        <f>Table6[[#This Row],[Quantity (kg)2]]/1000</f>
        <v>#VALUE!</v>
      </c>
    </row>
    <row r="951" spans="1:23" ht="14.25" x14ac:dyDescent="0.2">
      <c r="A951" s="212">
        <f>'Customs raw'!B951</f>
        <v>0</v>
      </c>
      <c r="B951" s="213">
        <f t="shared" si="16"/>
        <v>0</v>
      </c>
      <c r="C951" s="214" t="e">
        <f>VLOOKUP(B951,'HS Heading Index'!$A$7:$B$29,2,FALSE)</f>
        <v>#N/A</v>
      </c>
      <c r="D951" s="214" t="s">
        <v>241</v>
      </c>
      <c r="E951" s="212">
        <f>'Customs raw'!C951</f>
        <v>0</v>
      </c>
      <c r="F951" s="215">
        <f>'Customs raw'!E951</f>
        <v>0</v>
      </c>
      <c r="G951" s="76" t="s">
        <v>19</v>
      </c>
      <c r="H951" s="33" t="s">
        <v>190</v>
      </c>
      <c r="I951" s="76" t="e">
        <f>CONCATENATE(Table6[[#This Row],[HS6_COD]],Table6[[#This Row],[HS8]],Table6[[#This Row],[HS10]])</f>
        <v>#VALUE!</v>
      </c>
      <c r="J951" s="17" t="s">
        <v>553</v>
      </c>
      <c r="K951" s="17"/>
      <c r="L951" s="30">
        <f>'Customs raw'!F951</f>
        <v>0</v>
      </c>
      <c r="M951" s="33">
        <v>10</v>
      </c>
      <c r="N951" s="33">
        <v>12.5</v>
      </c>
      <c r="O951" s="33"/>
      <c r="P951" s="33"/>
      <c r="Q951" s="33">
        <v>10</v>
      </c>
      <c r="R951" s="50" t="e">
        <f>VLOOKUP(Table6[[#This Row],[HS Concatenate]],'Customs raw'!$A$11:$N$305,12,FALSE)</f>
        <v>#VALUE!</v>
      </c>
      <c r="S951" s="226">
        <f>'Customs raw'!L951</f>
        <v>0</v>
      </c>
      <c r="T951" s="214"/>
      <c r="U951" s="217">
        <f>'Customs raw'!M951</f>
        <v>0</v>
      </c>
      <c r="V951" s="214"/>
      <c r="W951" s="226" t="e">
        <f>Table6[[#This Row],[Quantity (kg)2]]/1000</f>
        <v>#VALUE!</v>
      </c>
    </row>
    <row r="952" spans="1:23" ht="14.25" x14ac:dyDescent="0.2">
      <c r="A952" s="212">
        <f>'Customs raw'!B952</f>
        <v>0</v>
      </c>
      <c r="B952" s="213">
        <f t="shared" si="16"/>
        <v>0</v>
      </c>
      <c r="C952" s="214" t="e">
        <f>VLOOKUP(B952,'HS Heading Index'!$A$7:$B$29,2,FALSE)</f>
        <v>#N/A</v>
      </c>
      <c r="D952" s="214" t="s">
        <v>241</v>
      </c>
      <c r="E952" s="212">
        <f>'Customs raw'!C952</f>
        <v>0</v>
      </c>
      <c r="F952" s="215">
        <f>'Customs raw'!E952</f>
        <v>0</v>
      </c>
      <c r="G952" s="76" t="s">
        <v>19</v>
      </c>
      <c r="H952" s="33" t="s">
        <v>190</v>
      </c>
      <c r="I952" s="76" t="e">
        <f>CONCATENATE(Table6[[#This Row],[HS6_COD]],Table6[[#This Row],[HS8]],Table6[[#This Row],[HS10]])</f>
        <v>#VALUE!</v>
      </c>
      <c r="J952" s="17" t="s">
        <v>553</v>
      </c>
      <c r="K952" s="17"/>
      <c r="L952" s="30">
        <f>'Customs raw'!F952</f>
        <v>0</v>
      </c>
      <c r="M952" s="33">
        <v>10</v>
      </c>
      <c r="N952" s="33">
        <v>12.5</v>
      </c>
      <c r="O952" s="33"/>
      <c r="P952" s="33"/>
      <c r="Q952" s="33">
        <v>10</v>
      </c>
      <c r="R952" s="50" t="e">
        <f>VLOOKUP(Table6[[#This Row],[HS Concatenate]],'Customs raw'!$A$11:$N$305,12,FALSE)</f>
        <v>#VALUE!</v>
      </c>
      <c r="S952" s="226">
        <f>'Customs raw'!L952</f>
        <v>0</v>
      </c>
      <c r="T952" s="214"/>
      <c r="U952" s="217">
        <f>'Customs raw'!M952</f>
        <v>0</v>
      </c>
      <c r="V952" s="214"/>
      <c r="W952" s="226" t="e">
        <f>Table6[[#This Row],[Quantity (kg)2]]/1000</f>
        <v>#VALUE!</v>
      </c>
    </row>
    <row r="953" spans="1:23" ht="14.25" x14ac:dyDescent="0.2">
      <c r="A953" s="212">
        <f>'Customs raw'!B953</f>
        <v>0</v>
      </c>
      <c r="B953" s="213">
        <f t="shared" si="16"/>
        <v>0</v>
      </c>
      <c r="C953" s="214" t="e">
        <f>VLOOKUP(B953,'HS Heading Index'!$A$7:$B$29,2,FALSE)</f>
        <v>#N/A</v>
      </c>
      <c r="D953" s="214" t="s">
        <v>241</v>
      </c>
      <c r="E953" s="212">
        <f>'Customs raw'!C953</f>
        <v>0</v>
      </c>
      <c r="F953" s="215">
        <f>'Customs raw'!E953</f>
        <v>0</v>
      </c>
      <c r="G953" s="76" t="s">
        <v>19</v>
      </c>
      <c r="H953" s="33" t="s">
        <v>190</v>
      </c>
      <c r="I953" s="76" t="e">
        <f>CONCATENATE(Table6[[#This Row],[HS6_COD]],Table6[[#This Row],[HS8]],Table6[[#This Row],[HS10]])</f>
        <v>#VALUE!</v>
      </c>
      <c r="J953" s="17" t="s">
        <v>553</v>
      </c>
      <c r="K953" s="17"/>
      <c r="L953" s="30">
        <f>'Customs raw'!F953</f>
        <v>0</v>
      </c>
      <c r="M953" s="33">
        <v>10</v>
      </c>
      <c r="N953" s="33">
        <v>12.5</v>
      </c>
      <c r="O953" s="33"/>
      <c r="P953" s="33"/>
      <c r="Q953" s="33">
        <v>10</v>
      </c>
      <c r="R953" s="50" t="e">
        <f>VLOOKUP(Table6[[#This Row],[HS Concatenate]],'Customs raw'!$A$11:$N$305,12,FALSE)</f>
        <v>#VALUE!</v>
      </c>
      <c r="S953" s="226">
        <f>'Customs raw'!L953</f>
        <v>0</v>
      </c>
      <c r="T953" s="214"/>
      <c r="U953" s="217">
        <f>'Customs raw'!M953</f>
        <v>0</v>
      </c>
      <c r="V953" s="214"/>
      <c r="W953" s="226" t="e">
        <f>Table6[[#This Row],[Quantity (kg)2]]/1000</f>
        <v>#VALUE!</v>
      </c>
    </row>
    <row r="954" spans="1:23" ht="14.25" x14ac:dyDescent="0.2">
      <c r="A954" s="212">
        <f>'Customs raw'!B954</f>
        <v>0</v>
      </c>
      <c r="B954" s="213">
        <f t="shared" si="16"/>
        <v>0</v>
      </c>
      <c r="C954" s="214" t="e">
        <f>VLOOKUP(B954,'HS Heading Index'!$A$7:$B$29,2,FALSE)</f>
        <v>#N/A</v>
      </c>
      <c r="D954" s="214" t="s">
        <v>241</v>
      </c>
      <c r="E954" s="212">
        <f>'Customs raw'!C954</f>
        <v>0</v>
      </c>
      <c r="F954" s="215">
        <f>'Customs raw'!E954</f>
        <v>0</v>
      </c>
      <c r="G954" s="76" t="s">
        <v>19</v>
      </c>
      <c r="H954" s="33" t="s">
        <v>190</v>
      </c>
      <c r="I954" s="76" t="e">
        <f>CONCATENATE(Table6[[#This Row],[HS6_COD]],Table6[[#This Row],[HS8]],Table6[[#This Row],[HS10]])</f>
        <v>#VALUE!</v>
      </c>
      <c r="J954" s="17" t="s">
        <v>553</v>
      </c>
      <c r="K954" s="17"/>
      <c r="L954" s="30">
        <f>'Customs raw'!F954</f>
        <v>0</v>
      </c>
      <c r="M954" s="33">
        <v>10</v>
      </c>
      <c r="N954" s="33">
        <v>12.5</v>
      </c>
      <c r="O954" s="33"/>
      <c r="P954" s="33"/>
      <c r="Q954" s="33">
        <v>10</v>
      </c>
      <c r="R954" s="50" t="e">
        <f>VLOOKUP(Table6[[#This Row],[HS Concatenate]],'Customs raw'!$A$11:$N$305,12,FALSE)</f>
        <v>#VALUE!</v>
      </c>
      <c r="S954" s="226">
        <f>'Customs raw'!L954</f>
        <v>0</v>
      </c>
      <c r="T954" s="214"/>
      <c r="U954" s="217">
        <f>'Customs raw'!M954</f>
        <v>0</v>
      </c>
      <c r="V954" s="214"/>
      <c r="W954" s="226" t="e">
        <f>Table6[[#This Row],[Quantity (kg)2]]/1000</f>
        <v>#VALUE!</v>
      </c>
    </row>
    <row r="955" spans="1:23" ht="14.25" x14ac:dyDescent="0.2">
      <c r="A955" s="212">
        <f>'Customs raw'!B955</f>
        <v>0</v>
      </c>
      <c r="B955" s="213">
        <f t="shared" si="16"/>
        <v>0</v>
      </c>
      <c r="C955" s="214" t="e">
        <f>VLOOKUP(B955,'HS Heading Index'!$A$7:$B$29,2,FALSE)</f>
        <v>#N/A</v>
      </c>
      <c r="D955" s="214" t="s">
        <v>241</v>
      </c>
      <c r="E955" s="212">
        <f>'Customs raw'!C955</f>
        <v>0</v>
      </c>
      <c r="F955" s="215">
        <f>'Customs raw'!E955</f>
        <v>0</v>
      </c>
      <c r="G955" s="76" t="s">
        <v>19</v>
      </c>
      <c r="H955" s="33" t="s">
        <v>190</v>
      </c>
      <c r="I955" s="76" t="e">
        <f>CONCATENATE(Table6[[#This Row],[HS6_COD]],Table6[[#This Row],[HS8]],Table6[[#This Row],[HS10]])</f>
        <v>#VALUE!</v>
      </c>
      <c r="J955" s="17" t="s">
        <v>553</v>
      </c>
      <c r="K955" s="17"/>
      <c r="L955" s="30">
        <f>'Customs raw'!F955</f>
        <v>0</v>
      </c>
      <c r="M955" s="33">
        <v>10</v>
      </c>
      <c r="N955" s="33">
        <v>12.5</v>
      </c>
      <c r="O955" s="33"/>
      <c r="P955" s="33"/>
      <c r="Q955" s="33">
        <v>10</v>
      </c>
      <c r="R955" s="50" t="e">
        <f>VLOOKUP(Table6[[#This Row],[HS Concatenate]],'Customs raw'!$A$11:$N$305,12,FALSE)</f>
        <v>#VALUE!</v>
      </c>
      <c r="S955" s="226">
        <f>'Customs raw'!L955</f>
        <v>0</v>
      </c>
      <c r="T955" s="214"/>
      <c r="U955" s="217">
        <f>'Customs raw'!M955</f>
        <v>0</v>
      </c>
      <c r="V955" s="214"/>
      <c r="W955" s="226" t="e">
        <f>Table6[[#This Row],[Quantity (kg)2]]/1000</f>
        <v>#VALUE!</v>
      </c>
    </row>
    <row r="956" spans="1:23" ht="14.25" x14ac:dyDescent="0.2">
      <c r="A956" s="212">
        <f>'Customs raw'!B956</f>
        <v>0</v>
      </c>
      <c r="B956" s="213">
        <f t="shared" si="16"/>
        <v>0</v>
      </c>
      <c r="C956" s="214" t="e">
        <f>VLOOKUP(B956,'HS Heading Index'!$A$7:$B$29,2,FALSE)</f>
        <v>#N/A</v>
      </c>
      <c r="D956" s="214" t="s">
        <v>241</v>
      </c>
      <c r="E956" s="212">
        <f>'Customs raw'!C956</f>
        <v>0</v>
      </c>
      <c r="F956" s="215">
        <f>'Customs raw'!E956</f>
        <v>0</v>
      </c>
      <c r="G956" s="76" t="s">
        <v>19</v>
      </c>
      <c r="H956" s="33" t="s">
        <v>190</v>
      </c>
      <c r="I956" s="76" t="e">
        <f>CONCATENATE(Table6[[#This Row],[HS6_COD]],Table6[[#This Row],[HS8]],Table6[[#This Row],[HS10]])</f>
        <v>#VALUE!</v>
      </c>
      <c r="J956" s="17" t="s">
        <v>553</v>
      </c>
      <c r="K956" s="17"/>
      <c r="L956" s="30">
        <f>'Customs raw'!F956</f>
        <v>0</v>
      </c>
      <c r="M956" s="33">
        <v>10</v>
      </c>
      <c r="N956" s="33">
        <v>12.5</v>
      </c>
      <c r="O956" s="33"/>
      <c r="P956" s="33"/>
      <c r="Q956" s="33">
        <v>10</v>
      </c>
      <c r="R956" s="50" t="e">
        <f>VLOOKUP(Table6[[#This Row],[HS Concatenate]],'Customs raw'!$A$11:$N$305,12,FALSE)</f>
        <v>#VALUE!</v>
      </c>
      <c r="S956" s="226">
        <f>'Customs raw'!L956</f>
        <v>0</v>
      </c>
      <c r="T956" s="214"/>
      <c r="U956" s="217">
        <f>'Customs raw'!M956</f>
        <v>0</v>
      </c>
      <c r="V956" s="214"/>
      <c r="W956" s="226" t="e">
        <f>Table6[[#This Row],[Quantity (kg)2]]/1000</f>
        <v>#VALUE!</v>
      </c>
    </row>
    <row r="957" spans="1:23" ht="14.25" x14ac:dyDescent="0.2">
      <c r="A957" s="212">
        <f>'Customs raw'!B957</f>
        <v>0</v>
      </c>
      <c r="B957" s="213">
        <f t="shared" si="16"/>
        <v>0</v>
      </c>
      <c r="C957" s="214" t="e">
        <f>VLOOKUP(B957,'HS Heading Index'!$A$7:$B$29,2,FALSE)</f>
        <v>#N/A</v>
      </c>
      <c r="D957" s="214" t="s">
        <v>241</v>
      </c>
      <c r="E957" s="212">
        <f>'Customs raw'!C957</f>
        <v>0</v>
      </c>
      <c r="F957" s="215">
        <f>'Customs raw'!E957</f>
        <v>0</v>
      </c>
      <c r="G957" s="76" t="s">
        <v>19</v>
      </c>
      <c r="H957" s="33" t="s">
        <v>190</v>
      </c>
      <c r="I957" s="76" t="e">
        <f>CONCATENATE(Table6[[#This Row],[HS6_COD]],Table6[[#This Row],[HS8]],Table6[[#This Row],[HS10]])</f>
        <v>#VALUE!</v>
      </c>
      <c r="J957" s="17" t="s">
        <v>553</v>
      </c>
      <c r="K957" s="17"/>
      <c r="L957" s="30">
        <f>'Customs raw'!F957</f>
        <v>0</v>
      </c>
      <c r="M957" s="33">
        <v>10</v>
      </c>
      <c r="N957" s="33">
        <v>12.5</v>
      </c>
      <c r="O957" s="33"/>
      <c r="P957" s="33"/>
      <c r="Q957" s="33">
        <v>10</v>
      </c>
      <c r="R957" s="50" t="e">
        <f>VLOOKUP(Table6[[#This Row],[HS Concatenate]],'Customs raw'!$A$11:$N$305,12,FALSE)</f>
        <v>#VALUE!</v>
      </c>
      <c r="S957" s="226">
        <f>'Customs raw'!L957</f>
        <v>0</v>
      </c>
      <c r="T957" s="214"/>
      <c r="U957" s="217">
        <f>'Customs raw'!M957</f>
        <v>0</v>
      </c>
      <c r="V957" s="214"/>
      <c r="W957" s="226" t="e">
        <f>Table6[[#This Row],[Quantity (kg)2]]/1000</f>
        <v>#VALUE!</v>
      </c>
    </row>
    <row r="958" spans="1:23" ht="14.25" x14ac:dyDescent="0.2">
      <c r="A958" s="212">
        <f>'Customs raw'!B958</f>
        <v>0</v>
      </c>
      <c r="B958" s="213">
        <f t="shared" si="16"/>
        <v>0</v>
      </c>
      <c r="C958" s="214" t="e">
        <f>VLOOKUP(B958,'HS Heading Index'!$A$7:$B$29,2,FALSE)</f>
        <v>#N/A</v>
      </c>
      <c r="D958" s="214" t="s">
        <v>241</v>
      </c>
      <c r="E958" s="212">
        <f>'Customs raw'!C958</f>
        <v>0</v>
      </c>
      <c r="F958" s="215">
        <f>'Customs raw'!E958</f>
        <v>0</v>
      </c>
      <c r="G958" s="76" t="s">
        <v>19</v>
      </c>
      <c r="H958" s="33" t="s">
        <v>190</v>
      </c>
      <c r="I958" s="76" t="e">
        <f>CONCATENATE(Table6[[#This Row],[HS6_COD]],Table6[[#This Row],[HS8]],Table6[[#This Row],[HS10]])</f>
        <v>#VALUE!</v>
      </c>
      <c r="J958" s="17" t="s">
        <v>553</v>
      </c>
      <c r="K958" s="17"/>
      <c r="L958" s="30">
        <f>'Customs raw'!F958</f>
        <v>0</v>
      </c>
      <c r="M958" s="33">
        <v>10</v>
      </c>
      <c r="N958" s="33">
        <v>12.5</v>
      </c>
      <c r="O958" s="33"/>
      <c r="P958" s="33"/>
      <c r="Q958" s="33">
        <v>10</v>
      </c>
      <c r="R958" s="50" t="e">
        <f>VLOOKUP(Table6[[#This Row],[HS Concatenate]],'Customs raw'!$A$11:$N$305,12,FALSE)</f>
        <v>#VALUE!</v>
      </c>
      <c r="S958" s="226">
        <f>'Customs raw'!L958</f>
        <v>0</v>
      </c>
      <c r="T958" s="214"/>
      <c r="U958" s="217">
        <f>'Customs raw'!M958</f>
        <v>0</v>
      </c>
      <c r="V958" s="214"/>
      <c r="W958" s="226" t="e">
        <f>Table6[[#This Row],[Quantity (kg)2]]/1000</f>
        <v>#VALUE!</v>
      </c>
    </row>
    <row r="959" spans="1:23" ht="14.25" x14ac:dyDescent="0.2">
      <c r="A959" s="212">
        <f>'Customs raw'!B959</f>
        <v>0</v>
      </c>
      <c r="B959" s="213">
        <f t="shared" si="16"/>
        <v>0</v>
      </c>
      <c r="C959" s="214" t="e">
        <f>VLOOKUP(B959,'HS Heading Index'!$A$7:$B$29,2,FALSE)</f>
        <v>#N/A</v>
      </c>
      <c r="D959" s="214" t="s">
        <v>241</v>
      </c>
      <c r="E959" s="212">
        <f>'Customs raw'!C959</f>
        <v>0</v>
      </c>
      <c r="F959" s="215">
        <f>'Customs raw'!E959</f>
        <v>0</v>
      </c>
      <c r="G959" s="76" t="s">
        <v>19</v>
      </c>
      <c r="H959" s="33" t="s">
        <v>190</v>
      </c>
      <c r="I959" s="76" t="e">
        <f>CONCATENATE(Table6[[#This Row],[HS6_COD]],Table6[[#This Row],[HS8]],Table6[[#This Row],[HS10]])</f>
        <v>#VALUE!</v>
      </c>
      <c r="J959" s="17" t="s">
        <v>553</v>
      </c>
      <c r="K959" s="17"/>
      <c r="L959" s="30">
        <f>'Customs raw'!F959</f>
        <v>0</v>
      </c>
      <c r="M959" s="33">
        <v>10</v>
      </c>
      <c r="N959" s="33">
        <v>12.5</v>
      </c>
      <c r="O959" s="33"/>
      <c r="P959" s="33"/>
      <c r="Q959" s="33">
        <v>10</v>
      </c>
      <c r="R959" s="50" t="e">
        <f>VLOOKUP(Table6[[#This Row],[HS Concatenate]],'Customs raw'!$A$11:$N$305,12,FALSE)</f>
        <v>#VALUE!</v>
      </c>
      <c r="S959" s="226">
        <f>'Customs raw'!L959</f>
        <v>0</v>
      </c>
      <c r="T959" s="214"/>
      <c r="U959" s="217">
        <f>'Customs raw'!M959</f>
        <v>0</v>
      </c>
      <c r="V959" s="214"/>
      <c r="W959" s="226" t="e">
        <f>Table6[[#This Row],[Quantity (kg)2]]/1000</f>
        <v>#VALUE!</v>
      </c>
    </row>
    <row r="960" spans="1:23" ht="14.25" x14ac:dyDescent="0.2">
      <c r="A960" s="212">
        <f>'Customs raw'!B960</f>
        <v>0</v>
      </c>
      <c r="B960" s="213">
        <f t="shared" si="16"/>
        <v>0</v>
      </c>
      <c r="C960" s="214" t="e">
        <f>VLOOKUP(B960,'HS Heading Index'!$A$7:$B$29,2,FALSE)</f>
        <v>#N/A</v>
      </c>
      <c r="D960" s="214" t="s">
        <v>241</v>
      </c>
      <c r="E960" s="212">
        <f>'Customs raw'!C960</f>
        <v>0</v>
      </c>
      <c r="F960" s="215">
        <f>'Customs raw'!E960</f>
        <v>0</v>
      </c>
      <c r="G960" s="76" t="s">
        <v>19</v>
      </c>
      <c r="H960" s="33" t="s">
        <v>190</v>
      </c>
      <c r="I960" s="76" t="e">
        <f>CONCATENATE(Table6[[#This Row],[HS6_COD]],Table6[[#This Row],[HS8]],Table6[[#This Row],[HS10]])</f>
        <v>#VALUE!</v>
      </c>
      <c r="J960" s="17" t="s">
        <v>553</v>
      </c>
      <c r="K960" s="17"/>
      <c r="L960" s="30">
        <f>'Customs raw'!F960</f>
        <v>0</v>
      </c>
      <c r="M960" s="33">
        <v>10</v>
      </c>
      <c r="N960" s="33">
        <v>12.5</v>
      </c>
      <c r="O960" s="33"/>
      <c r="P960" s="33"/>
      <c r="Q960" s="33">
        <v>10</v>
      </c>
      <c r="R960" s="50" t="e">
        <f>VLOOKUP(Table6[[#This Row],[HS Concatenate]],'Customs raw'!$A$11:$N$305,12,FALSE)</f>
        <v>#VALUE!</v>
      </c>
      <c r="S960" s="226">
        <f>'Customs raw'!L960</f>
        <v>0</v>
      </c>
      <c r="T960" s="214"/>
      <c r="U960" s="217">
        <f>'Customs raw'!M960</f>
        <v>0</v>
      </c>
      <c r="V960" s="214"/>
      <c r="W960" s="226" t="e">
        <f>Table6[[#This Row],[Quantity (kg)2]]/1000</f>
        <v>#VALUE!</v>
      </c>
    </row>
    <row r="961" spans="1:23" ht="14.25" x14ac:dyDescent="0.2">
      <c r="A961" s="212">
        <f>'Customs raw'!B961</f>
        <v>0</v>
      </c>
      <c r="B961" s="213">
        <f t="shared" si="16"/>
        <v>0</v>
      </c>
      <c r="C961" s="214" t="e">
        <f>VLOOKUP(B961,'HS Heading Index'!$A$7:$B$29,2,FALSE)</f>
        <v>#N/A</v>
      </c>
      <c r="D961" s="214" t="s">
        <v>241</v>
      </c>
      <c r="E961" s="212">
        <f>'Customs raw'!C961</f>
        <v>0</v>
      </c>
      <c r="F961" s="215">
        <f>'Customs raw'!E961</f>
        <v>0</v>
      </c>
      <c r="G961" s="76" t="s">
        <v>19</v>
      </c>
      <c r="H961" s="33" t="s">
        <v>190</v>
      </c>
      <c r="I961" s="76" t="e">
        <f>CONCATENATE(Table6[[#This Row],[HS6_COD]],Table6[[#This Row],[HS8]],Table6[[#This Row],[HS10]])</f>
        <v>#VALUE!</v>
      </c>
      <c r="J961" s="17" t="s">
        <v>553</v>
      </c>
      <c r="K961" s="17"/>
      <c r="L961" s="30">
        <f>'Customs raw'!F961</f>
        <v>0</v>
      </c>
      <c r="M961" s="33">
        <v>10</v>
      </c>
      <c r="N961" s="33">
        <v>12.5</v>
      </c>
      <c r="O961" s="33"/>
      <c r="P961" s="33"/>
      <c r="Q961" s="33">
        <v>10</v>
      </c>
      <c r="R961" s="50" t="e">
        <f>VLOOKUP(Table6[[#This Row],[HS Concatenate]],'Customs raw'!$A$11:$N$305,12,FALSE)</f>
        <v>#VALUE!</v>
      </c>
      <c r="S961" s="226">
        <f>'Customs raw'!L961</f>
        <v>0</v>
      </c>
      <c r="T961" s="214"/>
      <c r="U961" s="217">
        <f>'Customs raw'!M961</f>
        <v>0</v>
      </c>
      <c r="V961" s="214"/>
      <c r="W961" s="226" t="e">
        <f>Table6[[#This Row],[Quantity (kg)2]]/1000</f>
        <v>#VALUE!</v>
      </c>
    </row>
    <row r="962" spans="1:23" ht="14.25" x14ac:dyDescent="0.2">
      <c r="A962" s="212">
        <f>'Customs raw'!B962</f>
        <v>0</v>
      </c>
      <c r="B962" s="213">
        <f t="shared" si="16"/>
        <v>0</v>
      </c>
      <c r="C962" s="214" t="e">
        <f>VLOOKUP(B962,'HS Heading Index'!$A$7:$B$29,2,FALSE)</f>
        <v>#N/A</v>
      </c>
      <c r="D962" s="214" t="s">
        <v>241</v>
      </c>
      <c r="E962" s="212">
        <f>'Customs raw'!C962</f>
        <v>0</v>
      </c>
      <c r="F962" s="215">
        <f>'Customs raw'!E962</f>
        <v>0</v>
      </c>
      <c r="G962" s="76" t="s">
        <v>19</v>
      </c>
      <c r="H962" s="33" t="s">
        <v>190</v>
      </c>
      <c r="I962" s="76" t="e">
        <f>CONCATENATE(Table6[[#This Row],[HS6_COD]],Table6[[#This Row],[HS8]],Table6[[#This Row],[HS10]])</f>
        <v>#VALUE!</v>
      </c>
      <c r="J962" s="17" t="s">
        <v>553</v>
      </c>
      <c r="K962" s="17"/>
      <c r="L962" s="30">
        <f>'Customs raw'!F962</f>
        <v>0</v>
      </c>
      <c r="M962" s="33">
        <v>10</v>
      </c>
      <c r="N962" s="33">
        <v>12.5</v>
      </c>
      <c r="O962" s="33"/>
      <c r="P962" s="33"/>
      <c r="Q962" s="33">
        <v>10</v>
      </c>
      <c r="R962" s="50" t="e">
        <f>VLOOKUP(Table6[[#This Row],[HS Concatenate]],'Customs raw'!$A$11:$N$305,12,FALSE)</f>
        <v>#VALUE!</v>
      </c>
      <c r="S962" s="226">
        <f>'Customs raw'!L962</f>
        <v>0</v>
      </c>
      <c r="T962" s="214"/>
      <c r="U962" s="217">
        <f>'Customs raw'!M962</f>
        <v>0</v>
      </c>
      <c r="V962" s="214"/>
      <c r="W962" s="226" t="e">
        <f>Table6[[#This Row],[Quantity (kg)2]]/1000</f>
        <v>#VALUE!</v>
      </c>
    </row>
    <row r="963" spans="1:23" ht="14.25" x14ac:dyDescent="0.2">
      <c r="A963" s="212">
        <f>'Customs raw'!B963</f>
        <v>0</v>
      </c>
      <c r="B963" s="213">
        <f t="shared" si="16"/>
        <v>0</v>
      </c>
      <c r="C963" s="214" t="e">
        <f>VLOOKUP(B963,'HS Heading Index'!$A$7:$B$29,2,FALSE)</f>
        <v>#N/A</v>
      </c>
      <c r="D963" s="214" t="s">
        <v>241</v>
      </c>
      <c r="E963" s="212">
        <f>'Customs raw'!C963</f>
        <v>0</v>
      </c>
      <c r="F963" s="215">
        <f>'Customs raw'!E963</f>
        <v>0</v>
      </c>
      <c r="G963" s="76" t="s">
        <v>19</v>
      </c>
      <c r="H963" s="33" t="s">
        <v>190</v>
      </c>
      <c r="I963" s="76" t="e">
        <f>CONCATENATE(Table6[[#This Row],[HS6_COD]],Table6[[#This Row],[HS8]],Table6[[#This Row],[HS10]])</f>
        <v>#VALUE!</v>
      </c>
      <c r="J963" s="17" t="s">
        <v>553</v>
      </c>
      <c r="K963" s="17"/>
      <c r="L963" s="30">
        <f>'Customs raw'!F963</f>
        <v>0</v>
      </c>
      <c r="M963" s="33">
        <v>10</v>
      </c>
      <c r="N963" s="33">
        <v>12.5</v>
      </c>
      <c r="O963" s="33"/>
      <c r="P963" s="33"/>
      <c r="Q963" s="33">
        <v>10</v>
      </c>
      <c r="R963" s="50" t="e">
        <f>VLOOKUP(Table6[[#This Row],[HS Concatenate]],'Customs raw'!$A$11:$N$305,12,FALSE)</f>
        <v>#VALUE!</v>
      </c>
      <c r="S963" s="226">
        <f>'Customs raw'!L963</f>
        <v>0</v>
      </c>
      <c r="T963" s="214"/>
      <c r="U963" s="217">
        <f>'Customs raw'!M963</f>
        <v>0</v>
      </c>
      <c r="V963" s="214"/>
      <c r="W963" s="226" t="e">
        <f>Table6[[#This Row],[Quantity (kg)2]]/1000</f>
        <v>#VALUE!</v>
      </c>
    </row>
    <row r="964" spans="1:23" ht="14.25" x14ac:dyDescent="0.2">
      <c r="A964" s="212">
        <f>'Customs raw'!B964</f>
        <v>0</v>
      </c>
      <c r="B964" s="213">
        <f t="shared" ref="B964:B1027" si="17">ROUNDDOWN(A964/10000,2)</f>
        <v>0</v>
      </c>
      <c r="C964" s="214" t="e">
        <f>VLOOKUP(B964,'HS Heading Index'!$A$7:$B$29,2,FALSE)</f>
        <v>#N/A</v>
      </c>
      <c r="D964" s="214" t="s">
        <v>241</v>
      </c>
      <c r="E964" s="212">
        <f>'Customs raw'!C964</f>
        <v>0</v>
      </c>
      <c r="F964" s="215">
        <f>'Customs raw'!E964</f>
        <v>0</v>
      </c>
      <c r="G964" s="76" t="s">
        <v>19</v>
      </c>
      <c r="H964" s="33" t="s">
        <v>190</v>
      </c>
      <c r="I964" s="76" t="e">
        <f>CONCATENATE(Table6[[#This Row],[HS6_COD]],Table6[[#This Row],[HS8]],Table6[[#This Row],[HS10]])</f>
        <v>#VALUE!</v>
      </c>
      <c r="J964" s="17" t="s">
        <v>553</v>
      </c>
      <c r="K964" s="17"/>
      <c r="L964" s="30">
        <f>'Customs raw'!F964</f>
        <v>0</v>
      </c>
      <c r="M964" s="33">
        <v>10</v>
      </c>
      <c r="N964" s="33">
        <v>12.5</v>
      </c>
      <c r="O964" s="33"/>
      <c r="P964" s="33"/>
      <c r="Q964" s="33">
        <v>10</v>
      </c>
      <c r="R964" s="50" t="e">
        <f>VLOOKUP(Table6[[#This Row],[HS Concatenate]],'Customs raw'!$A$11:$N$305,12,FALSE)</f>
        <v>#VALUE!</v>
      </c>
      <c r="S964" s="226">
        <f>'Customs raw'!L964</f>
        <v>0</v>
      </c>
      <c r="T964" s="214"/>
      <c r="U964" s="217">
        <f>'Customs raw'!M964</f>
        <v>0</v>
      </c>
      <c r="V964" s="214"/>
      <c r="W964" s="226" t="e">
        <f>Table6[[#This Row],[Quantity (kg)2]]/1000</f>
        <v>#VALUE!</v>
      </c>
    </row>
    <row r="965" spans="1:23" ht="14.25" x14ac:dyDescent="0.2">
      <c r="A965" s="212">
        <f>'Customs raw'!B965</f>
        <v>0</v>
      </c>
      <c r="B965" s="213">
        <f t="shared" si="17"/>
        <v>0</v>
      </c>
      <c r="C965" s="214" t="e">
        <f>VLOOKUP(B965,'HS Heading Index'!$A$7:$B$29,2,FALSE)</f>
        <v>#N/A</v>
      </c>
      <c r="D965" s="214" t="s">
        <v>241</v>
      </c>
      <c r="E965" s="212">
        <f>'Customs raw'!C965</f>
        <v>0</v>
      </c>
      <c r="F965" s="215">
        <f>'Customs raw'!E965</f>
        <v>0</v>
      </c>
      <c r="G965" s="76" t="s">
        <v>19</v>
      </c>
      <c r="H965" s="33" t="s">
        <v>190</v>
      </c>
      <c r="I965" s="76" t="e">
        <f>CONCATENATE(Table6[[#This Row],[HS6_COD]],Table6[[#This Row],[HS8]],Table6[[#This Row],[HS10]])</f>
        <v>#VALUE!</v>
      </c>
      <c r="J965" s="17" t="s">
        <v>553</v>
      </c>
      <c r="K965" s="17"/>
      <c r="L965" s="30">
        <f>'Customs raw'!F965</f>
        <v>0</v>
      </c>
      <c r="M965" s="33">
        <v>10</v>
      </c>
      <c r="N965" s="33">
        <v>12.5</v>
      </c>
      <c r="O965" s="33"/>
      <c r="P965" s="33"/>
      <c r="Q965" s="33">
        <v>10</v>
      </c>
      <c r="R965" s="50" t="e">
        <f>VLOOKUP(Table6[[#This Row],[HS Concatenate]],'Customs raw'!$A$11:$N$305,12,FALSE)</f>
        <v>#VALUE!</v>
      </c>
      <c r="S965" s="226">
        <f>'Customs raw'!L965</f>
        <v>0</v>
      </c>
      <c r="T965" s="214"/>
      <c r="U965" s="217">
        <f>'Customs raw'!M965</f>
        <v>0</v>
      </c>
      <c r="V965" s="214"/>
      <c r="W965" s="226" t="e">
        <f>Table6[[#This Row],[Quantity (kg)2]]/1000</f>
        <v>#VALUE!</v>
      </c>
    </row>
    <row r="966" spans="1:23" ht="14.25" x14ac:dyDescent="0.2">
      <c r="A966" s="212">
        <f>'Customs raw'!B966</f>
        <v>0</v>
      </c>
      <c r="B966" s="213">
        <f t="shared" si="17"/>
        <v>0</v>
      </c>
      <c r="C966" s="214" t="e">
        <f>VLOOKUP(B966,'HS Heading Index'!$A$7:$B$29,2,FALSE)</f>
        <v>#N/A</v>
      </c>
      <c r="D966" s="214" t="s">
        <v>241</v>
      </c>
      <c r="E966" s="212">
        <f>'Customs raw'!C966</f>
        <v>0</v>
      </c>
      <c r="F966" s="215">
        <f>'Customs raw'!E966</f>
        <v>0</v>
      </c>
      <c r="G966" s="76" t="s">
        <v>19</v>
      </c>
      <c r="H966" s="33" t="s">
        <v>190</v>
      </c>
      <c r="I966" s="76" t="e">
        <f>CONCATENATE(Table6[[#This Row],[HS6_COD]],Table6[[#This Row],[HS8]],Table6[[#This Row],[HS10]])</f>
        <v>#VALUE!</v>
      </c>
      <c r="J966" s="17" t="s">
        <v>553</v>
      </c>
      <c r="K966" s="17"/>
      <c r="L966" s="30">
        <f>'Customs raw'!F966</f>
        <v>0</v>
      </c>
      <c r="M966" s="33">
        <v>10</v>
      </c>
      <c r="N966" s="33">
        <v>12.5</v>
      </c>
      <c r="O966" s="33"/>
      <c r="P966" s="33"/>
      <c r="Q966" s="33">
        <v>10</v>
      </c>
      <c r="R966" s="50" t="e">
        <f>VLOOKUP(Table6[[#This Row],[HS Concatenate]],'Customs raw'!$A$11:$N$305,12,FALSE)</f>
        <v>#VALUE!</v>
      </c>
      <c r="S966" s="226">
        <f>'Customs raw'!L966</f>
        <v>0</v>
      </c>
      <c r="T966" s="214"/>
      <c r="U966" s="217">
        <f>'Customs raw'!M966</f>
        <v>0</v>
      </c>
      <c r="V966" s="214"/>
      <c r="W966" s="226" t="e">
        <f>Table6[[#This Row],[Quantity (kg)2]]/1000</f>
        <v>#VALUE!</v>
      </c>
    </row>
    <row r="967" spans="1:23" ht="14.25" x14ac:dyDescent="0.2">
      <c r="A967" s="212">
        <f>'Customs raw'!B967</f>
        <v>0</v>
      </c>
      <c r="B967" s="213">
        <f t="shared" si="17"/>
        <v>0</v>
      </c>
      <c r="C967" s="214" t="e">
        <f>VLOOKUP(B967,'HS Heading Index'!$A$7:$B$29,2,FALSE)</f>
        <v>#N/A</v>
      </c>
      <c r="D967" s="214" t="s">
        <v>241</v>
      </c>
      <c r="E967" s="212">
        <f>'Customs raw'!C967</f>
        <v>0</v>
      </c>
      <c r="F967" s="215">
        <f>'Customs raw'!E967</f>
        <v>0</v>
      </c>
      <c r="G967" s="76" t="s">
        <v>19</v>
      </c>
      <c r="H967" s="33" t="s">
        <v>190</v>
      </c>
      <c r="I967" s="76" t="e">
        <f>CONCATENATE(Table6[[#This Row],[HS6_COD]],Table6[[#This Row],[HS8]],Table6[[#This Row],[HS10]])</f>
        <v>#VALUE!</v>
      </c>
      <c r="J967" s="17" t="s">
        <v>553</v>
      </c>
      <c r="K967" s="17"/>
      <c r="L967" s="30">
        <f>'Customs raw'!F967</f>
        <v>0</v>
      </c>
      <c r="M967" s="33">
        <v>10</v>
      </c>
      <c r="N967" s="33">
        <v>12.5</v>
      </c>
      <c r="O967" s="33"/>
      <c r="P967" s="33"/>
      <c r="Q967" s="33">
        <v>10</v>
      </c>
      <c r="R967" s="50" t="e">
        <f>VLOOKUP(Table6[[#This Row],[HS Concatenate]],'Customs raw'!$A$11:$N$305,12,FALSE)</f>
        <v>#VALUE!</v>
      </c>
      <c r="S967" s="226">
        <f>'Customs raw'!L967</f>
        <v>0</v>
      </c>
      <c r="T967" s="214"/>
      <c r="U967" s="217">
        <f>'Customs raw'!M967</f>
        <v>0</v>
      </c>
      <c r="V967" s="214"/>
      <c r="W967" s="226" t="e">
        <f>Table6[[#This Row],[Quantity (kg)2]]/1000</f>
        <v>#VALUE!</v>
      </c>
    </row>
    <row r="968" spans="1:23" ht="14.25" x14ac:dyDescent="0.2">
      <c r="A968" s="212">
        <f>'Customs raw'!B968</f>
        <v>0</v>
      </c>
      <c r="B968" s="213">
        <f t="shared" si="17"/>
        <v>0</v>
      </c>
      <c r="C968" s="214" t="e">
        <f>VLOOKUP(B968,'HS Heading Index'!$A$7:$B$29,2,FALSE)</f>
        <v>#N/A</v>
      </c>
      <c r="D968" s="214" t="s">
        <v>241</v>
      </c>
      <c r="E968" s="212">
        <f>'Customs raw'!C968</f>
        <v>0</v>
      </c>
      <c r="F968" s="215">
        <f>'Customs raw'!E968</f>
        <v>0</v>
      </c>
      <c r="G968" s="76" t="s">
        <v>19</v>
      </c>
      <c r="H968" s="33" t="s">
        <v>190</v>
      </c>
      <c r="I968" s="76" t="e">
        <f>CONCATENATE(Table6[[#This Row],[HS6_COD]],Table6[[#This Row],[HS8]],Table6[[#This Row],[HS10]])</f>
        <v>#VALUE!</v>
      </c>
      <c r="J968" s="17" t="s">
        <v>553</v>
      </c>
      <c r="K968" s="17"/>
      <c r="L968" s="30">
        <f>'Customs raw'!F968</f>
        <v>0</v>
      </c>
      <c r="M968" s="33">
        <v>10</v>
      </c>
      <c r="N968" s="33">
        <v>12.5</v>
      </c>
      <c r="O968" s="33"/>
      <c r="P968" s="33"/>
      <c r="Q968" s="33">
        <v>10</v>
      </c>
      <c r="R968" s="50" t="e">
        <f>VLOOKUP(Table6[[#This Row],[HS Concatenate]],'Customs raw'!$A$11:$N$305,12,FALSE)</f>
        <v>#VALUE!</v>
      </c>
      <c r="S968" s="226">
        <f>'Customs raw'!L968</f>
        <v>0</v>
      </c>
      <c r="T968" s="214"/>
      <c r="U968" s="217">
        <f>'Customs raw'!M968</f>
        <v>0</v>
      </c>
      <c r="V968" s="214"/>
      <c r="W968" s="226" t="e">
        <f>Table6[[#This Row],[Quantity (kg)2]]/1000</f>
        <v>#VALUE!</v>
      </c>
    </row>
    <row r="969" spans="1:23" ht="14.25" x14ac:dyDescent="0.2">
      <c r="A969" s="212">
        <f>'Customs raw'!B969</f>
        <v>0</v>
      </c>
      <c r="B969" s="213">
        <f t="shared" si="17"/>
        <v>0</v>
      </c>
      <c r="C969" s="214" t="e">
        <f>VLOOKUP(B969,'HS Heading Index'!$A$7:$B$29,2,FALSE)</f>
        <v>#N/A</v>
      </c>
      <c r="D969" s="214" t="s">
        <v>241</v>
      </c>
      <c r="E969" s="212">
        <f>'Customs raw'!C969</f>
        <v>0</v>
      </c>
      <c r="F969" s="215">
        <f>'Customs raw'!E969</f>
        <v>0</v>
      </c>
      <c r="G969" s="76" t="s">
        <v>19</v>
      </c>
      <c r="H969" s="33" t="s">
        <v>190</v>
      </c>
      <c r="I969" s="76" t="e">
        <f>CONCATENATE(Table6[[#This Row],[HS6_COD]],Table6[[#This Row],[HS8]],Table6[[#This Row],[HS10]])</f>
        <v>#VALUE!</v>
      </c>
      <c r="J969" s="17" t="s">
        <v>553</v>
      </c>
      <c r="K969" s="17"/>
      <c r="L969" s="30">
        <f>'Customs raw'!F969</f>
        <v>0</v>
      </c>
      <c r="M969" s="33">
        <v>10</v>
      </c>
      <c r="N969" s="33">
        <v>12.5</v>
      </c>
      <c r="O969" s="33"/>
      <c r="P969" s="33"/>
      <c r="Q969" s="33">
        <v>10</v>
      </c>
      <c r="R969" s="50" t="e">
        <f>VLOOKUP(Table6[[#This Row],[HS Concatenate]],'Customs raw'!$A$11:$N$305,12,FALSE)</f>
        <v>#VALUE!</v>
      </c>
      <c r="S969" s="226">
        <f>'Customs raw'!L969</f>
        <v>0</v>
      </c>
      <c r="T969" s="214"/>
      <c r="U969" s="217">
        <f>'Customs raw'!M969</f>
        <v>0</v>
      </c>
      <c r="V969" s="214"/>
      <c r="W969" s="226" t="e">
        <f>Table6[[#This Row],[Quantity (kg)2]]/1000</f>
        <v>#VALUE!</v>
      </c>
    </row>
    <row r="970" spans="1:23" ht="14.25" x14ac:dyDescent="0.2">
      <c r="A970" s="212">
        <f>'Customs raw'!B970</f>
        <v>0</v>
      </c>
      <c r="B970" s="213">
        <f t="shared" si="17"/>
        <v>0</v>
      </c>
      <c r="C970" s="214" t="e">
        <f>VLOOKUP(B970,'HS Heading Index'!$A$7:$B$29,2,FALSE)</f>
        <v>#N/A</v>
      </c>
      <c r="D970" s="214" t="s">
        <v>241</v>
      </c>
      <c r="E970" s="212">
        <f>'Customs raw'!C970</f>
        <v>0</v>
      </c>
      <c r="F970" s="215">
        <f>'Customs raw'!E970</f>
        <v>0</v>
      </c>
      <c r="G970" s="76" t="s">
        <v>19</v>
      </c>
      <c r="H970" s="33" t="s">
        <v>190</v>
      </c>
      <c r="I970" s="76" t="e">
        <f>CONCATENATE(Table6[[#This Row],[HS6_COD]],Table6[[#This Row],[HS8]],Table6[[#This Row],[HS10]])</f>
        <v>#VALUE!</v>
      </c>
      <c r="J970" s="17" t="s">
        <v>553</v>
      </c>
      <c r="K970" s="17"/>
      <c r="L970" s="30">
        <f>'Customs raw'!F970</f>
        <v>0</v>
      </c>
      <c r="M970" s="33">
        <v>10</v>
      </c>
      <c r="N970" s="33">
        <v>12.5</v>
      </c>
      <c r="O970" s="33"/>
      <c r="P970" s="33"/>
      <c r="Q970" s="33">
        <v>10</v>
      </c>
      <c r="R970" s="50" t="e">
        <f>VLOOKUP(Table6[[#This Row],[HS Concatenate]],'Customs raw'!$A$11:$N$305,12,FALSE)</f>
        <v>#VALUE!</v>
      </c>
      <c r="S970" s="226">
        <f>'Customs raw'!L970</f>
        <v>0</v>
      </c>
      <c r="T970" s="214"/>
      <c r="U970" s="217">
        <f>'Customs raw'!M970</f>
        <v>0</v>
      </c>
      <c r="V970" s="214"/>
      <c r="W970" s="226" t="e">
        <f>Table6[[#This Row],[Quantity (kg)2]]/1000</f>
        <v>#VALUE!</v>
      </c>
    </row>
    <row r="971" spans="1:23" ht="14.25" x14ac:dyDescent="0.2">
      <c r="A971" s="212">
        <f>'Customs raw'!B971</f>
        <v>0</v>
      </c>
      <c r="B971" s="213">
        <f t="shared" si="17"/>
        <v>0</v>
      </c>
      <c r="C971" s="214" t="e">
        <f>VLOOKUP(B971,'HS Heading Index'!$A$7:$B$29,2,FALSE)</f>
        <v>#N/A</v>
      </c>
      <c r="D971" s="214" t="s">
        <v>241</v>
      </c>
      <c r="E971" s="212">
        <f>'Customs raw'!C971</f>
        <v>0</v>
      </c>
      <c r="F971" s="215">
        <f>'Customs raw'!E971</f>
        <v>0</v>
      </c>
      <c r="G971" s="76" t="s">
        <v>19</v>
      </c>
      <c r="H971" s="33" t="s">
        <v>190</v>
      </c>
      <c r="I971" s="76" t="e">
        <f>CONCATENATE(Table6[[#This Row],[HS6_COD]],Table6[[#This Row],[HS8]],Table6[[#This Row],[HS10]])</f>
        <v>#VALUE!</v>
      </c>
      <c r="J971" s="17" t="s">
        <v>553</v>
      </c>
      <c r="K971" s="17"/>
      <c r="L971" s="30">
        <f>'Customs raw'!F971</f>
        <v>0</v>
      </c>
      <c r="M971" s="33">
        <v>10</v>
      </c>
      <c r="N971" s="33">
        <v>12.5</v>
      </c>
      <c r="O971" s="33"/>
      <c r="P971" s="33"/>
      <c r="Q971" s="33">
        <v>10</v>
      </c>
      <c r="R971" s="50" t="e">
        <f>VLOOKUP(Table6[[#This Row],[HS Concatenate]],'Customs raw'!$A$11:$N$305,12,FALSE)</f>
        <v>#VALUE!</v>
      </c>
      <c r="S971" s="226">
        <f>'Customs raw'!L971</f>
        <v>0</v>
      </c>
      <c r="T971" s="214"/>
      <c r="U971" s="217">
        <f>'Customs raw'!M971</f>
        <v>0</v>
      </c>
      <c r="V971" s="214"/>
      <c r="W971" s="226" t="e">
        <f>Table6[[#This Row],[Quantity (kg)2]]/1000</f>
        <v>#VALUE!</v>
      </c>
    </row>
    <row r="972" spans="1:23" ht="14.25" x14ac:dyDescent="0.2">
      <c r="A972" s="212">
        <f>'Customs raw'!B972</f>
        <v>0</v>
      </c>
      <c r="B972" s="213">
        <f t="shared" si="17"/>
        <v>0</v>
      </c>
      <c r="C972" s="214" t="e">
        <f>VLOOKUP(B972,'HS Heading Index'!$A$7:$B$29,2,FALSE)</f>
        <v>#N/A</v>
      </c>
      <c r="D972" s="214" t="s">
        <v>241</v>
      </c>
      <c r="E972" s="212">
        <f>'Customs raw'!C972</f>
        <v>0</v>
      </c>
      <c r="F972" s="215">
        <f>'Customs raw'!E972</f>
        <v>0</v>
      </c>
      <c r="G972" s="76" t="s">
        <v>19</v>
      </c>
      <c r="H972" s="33" t="s">
        <v>190</v>
      </c>
      <c r="I972" s="76" t="e">
        <f>CONCATENATE(Table6[[#This Row],[HS6_COD]],Table6[[#This Row],[HS8]],Table6[[#This Row],[HS10]])</f>
        <v>#VALUE!</v>
      </c>
      <c r="J972" s="17" t="s">
        <v>553</v>
      </c>
      <c r="K972" s="17"/>
      <c r="L972" s="30">
        <f>'Customs raw'!F972</f>
        <v>0</v>
      </c>
      <c r="M972" s="33">
        <v>10</v>
      </c>
      <c r="N972" s="33">
        <v>12.5</v>
      </c>
      <c r="O972" s="33"/>
      <c r="P972" s="33"/>
      <c r="Q972" s="33">
        <v>10</v>
      </c>
      <c r="R972" s="50" t="e">
        <f>VLOOKUP(Table6[[#This Row],[HS Concatenate]],'Customs raw'!$A$11:$N$305,12,FALSE)</f>
        <v>#VALUE!</v>
      </c>
      <c r="S972" s="226">
        <f>'Customs raw'!L972</f>
        <v>0</v>
      </c>
      <c r="T972" s="214"/>
      <c r="U972" s="217">
        <f>'Customs raw'!M972</f>
        <v>0</v>
      </c>
      <c r="V972" s="214"/>
      <c r="W972" s="226" t="e">
        <f>Table6[[#This Row],[Quantity (kg)2]]/1000</f>
        <v>#VALUE!</v>
      </c>
    </row>
    <row r="973" spans="1:23" ht="14.25" x14ac:dyDescent="0.2">
      <c r="A973" s="212">
        <f>'Customs raw'!B973</f>
        <v>0</v>
      </c>
      <c r="B973" s="213">
        <f t="shared" si="17"/>
        <v>0</v>
      </c>
      <c r="C973" s="214" t="e">
        <f>VLOOKUP(B973,'HS Heading Index'!$A$7:$B$29,2,FALSE)</f>
        <v>#N/A</v>
      </c>
      <c r="D973" s="214" t="s">
        <v>241</v>
      </c>
      <c r="E973" s="212">
        <f>'Customs raw'!C973</f>
        <v>0</v>
      </c>
      <c r="F973" s="215">
        <f>'Customs raw'!E973</f>
        <v>0</v>
      </c>
      <c r="G973" s="76" t="s">
        <v>19</v>
      </c>
      <c r="H973" s="33" t="s">
        <v>190</v>
      </c>
      <c r="I973" s="76" t="e">
        <f>CONCATENATE(Table6[[#This Row],[HS6_COD]],Table6[[#This Row],[HS8]],Table6[[#This Row],[HS10]])</f>
        <v>#VALUE!</v>
      </c>
      <c r="J973" s="17" t="s">
        <v>553</v>
      </c>
      <c r="K973" s="17"/>
      <c r="L973" s="30">
        <f>'Customs raw'!F973</f>
        <v>0</v>
      </c>
      <c r="M973" s="33">
        <v>10</v>
      </c>
      <c r="N973" s="33">
        <v>12.5</v>
      </c>
      <c r="O973" s="33"/>
      <c r="P973" s="33"/>
      <c r="Q973" s="33">
        <v>10</v>
      </c>
      <c r="R973" s="50" t="e">
        <f>VLOOKUP(Table6[[#This Row],[HS Concatenate]],'Customs raw'!$A$11:$N$305,12,FALSE)</f>
        <v>#VALUE!</v>
      </c>
      <c r="S973" s="226">
        <f>'Customs raw'!L973</f>
        <v>0</v>
      </c>
      <c r="T973" s="214"/>
      <c r="U973" s="217">
        <f>'Customs raw'!M973</f>
        <v>0</v>
      </c>
      <c r="V973" s="214"/>
      <c r="W973" s="226" t="e">
        <f>Table6[[#This Row],[Quantity (kg)2]]/1000</f>
        <v>#VALUE!</v>
      </c>
    </row>
    <row r="974" spans="1:23" ht="14.25" x14ac:dyDescent="0.2">
      <c r="A974" s="212">
        <f>'Customs raw'!B974</f>
        <v>0</v>
      </c>
      <c r="B974" s="213">
        <f t="shared" si="17"/>
        <v>0</v>
      </c>
      <c r="C974" s="214" t="e">
        <f>VLOOKUP(B974,'HS Heading Index'!$A$7:$B$29,2,FALSE)</f>
        <v>#N/A</v>
      </c>
      <c r="D974" s="214" t="s">
        <v>241</v>
      </c>
      <c r="E974" s="212">
        <f>'Customs raw'!C974</f>
        <v>0</v>
      </c>
      <c r="F974" s="215">
        <f>'Customs raw'!E974</f>
        <v>0</v>
      </c>
      <c r="G974" s="76" t="s">
        <v>19</v>
      </c>
      <c r="H974" s="33" t="s">
        <v>190</v>
      </c>
      <c r="I974" s="76" t="e">
        <f>CONCATENATE(Table6[[#This Row],[HS6_COD]],Table6[[#This Row],[HS8]],Table6[[#This Row],[HS10]])</f>
        <v>#VALUE!</v>
      </c>
      <c r="J974" s="17" t="s">
        <v>553</v>
      </c>
      <c r="K974" s="17"/>
      <c r="L974" s="30">
        <f>'Customs raw'!F974</f>
        <v>0</v>
      </c>
      <c r="M974" s="33">
        <v>10</v>
      </c>
      <c r="N974" s="33">
        <v>12.5</v>
      </c>
      <c r="O974" s="33"/>
      <c r="P974" s="33"/>
      <c r="Q974" s="33">
        <v>10</v>
      </c>
      <c r="R974" s="50" t="e">
        <f>VLOOKUP(Table6[[#This Row],[HS Concatenate]],'Customs raw'!$A$11:$N$305,12,FALSE)</f>
        <v>#VALUE!</v>
      </c>
      <c r="S974" s="226">
        <f>'Customs raw'!L974</f>
        <v>0</v>
      </c>
      <c r="T974" s="214"/>
      <c r="U974" s="217">
        <f>'Customs raw'!M974</f>
        <v>0</v>
      </c>
      <c r="V974" s="214"/>
      <c r="W974" s="226" t="e">
        <f>Table6[[#This Row],[Quantity (kg)2]]/1000</f>
        <v>#VALUE!</v>
      </c>
    </row>
    <row r="975" spans="1:23" ht="14.25" x14ac:dyDescent="0.2">
      <c r="A975" s="212">
        <f>'Customs raw'!B975</f>
        <v>0</v>
      </c>
      <c r="B975" s="213">
        <f t="shared" si="17"/>
        <v>0</v>
      </c>
      <c r="C975" s="214" t="e">
        <f>VLOOKUP(B975,'HS Heading Index'!$A$7:$B$29,2,FALSE)</f>
        <v>#N/A</v>
      </c>
      <c r="D975" s="214" t="s">
        <v>241</v>
      </c>
      <c r="E975" s="212">
        <f>'Customs raw'!C975</f>
        <v>0</v>
      </c>
      <c r="F975" s="215">
        <f>'Customs raw'!E975</f>
        <v>0</v>
      </c>
      <c r="G975" s="76" t="s">
        <v>19</v>
      </c>
      <c r="H975" s="33" t="s">
        <v>190</v>
      </c>
      <c r="I975" s="76" t="e">
        <f>CONCATENATE(Table6[[#This Row],[HS6_COD]],Table6[[#This Row],[HS8]],Table6[[#This Row],[HS10]])</f>
        <v>#VALUE!</v>
      </c>
      <c r="J975" s="17" t="s">
        <v>553</v>
      </c>
      <c r="K975" s="17"/>
      <c r="L975" s="30">
        <f>'Customs raw'!F975</f>
        <v>0</v>
      </c>
      <c r="M975" s="33">
        <v>10</v>
      </c>
      <c r="N975" s="33">
        <v>12.5</v>
      </c>
      <c r="O975" s="33"/>
      <c r="P975" s="33"/>
      <c r="Q975" s="33">
        <v>10</v>
      </c>
      <c r="R975" s="50" t="e">
        <f>VLOOKUP(Table6[[#This Row],[HS Concatenate]],'Customs raw'!$A$11:$N$305,12,FALSE)</f>
        <v>#VALUE!</v>
      </c>
      <c r="S975" s="226">
        <f>'Customs raw'!L975</f>
        <v>0</v>
      </c>
      <c r="T975" s="214"/>
      <c r="U975" s="217">
        <f>'Customs raw'!M975</f>
        <v>0</v>
      </c>
      <c r="V975" s="214"/>
      <c r="W975" s="226" t="e">
        <f>Table6[[#This Row],[Quantity (kg)2]]/1000</f>
        <v>#VALUE!</v>
      </c>
    </row>
    <row r="976" spans="1:23" ht="14.25" x14ac:dyDescent="0.2">
      <c r="A976" s="212">
        <f>'Customs raw'!B976</f>
        <v>0</v>
      </c>
      <c r="B976" s="213">
        <f t="shared" si="17"/>
        <v>0</v>
      </c>
      <c r="C976" s="214" t="e">
        <f>VLOOKUP(B976,'HS Heading Index'!$A$7:$B$29,2,FALSE)</f>
        <v>#N/A</v>
      </c>
      <c r="D976" s="214" t="s">
        <v>241</v>
      </c>
      <c r="E976" s="212">
        <f>'Customs raw'!C976</f>
        <v>0</v>
      </c>
      <c r="F976" s="215">
        <f>'Customs raw'!E976</f>
        <v>0</v>
      </c>
      <c r="G976" s="76" t="s">
        <v>19</v>
      </c>
      <c r="H976" s="33" t="s">
        <v>190</v>
      </c>
      <c r="I976" s="76" t="e">
        <f>CONCATENATE(Table6[[#This Row],[HS6_COD]],Table6[[#This Row],[HS8]],Table6[[#This Row],[HS10]])</f>
        <v>#VALUE!</v>
      </c>
      <c r="J976" s="17" t="s">
        <v>553</v>
      </c>
      <c r="K976" s="17"/>
      <c r="L976" s="30">
        <f>'Customs raw'!F976</f>
        <v>0</v>
      </c>
      <c r="M976" s="33">
        <v>10</v>
      </c>
      <c r="N976" s="33">
        <v>12.5</v>
      </c>
      <c r="O976" s="33"/>
      <c r="P976" s="33"/>
      <c r="Q976" s="33">
        <v>10</v>
      </c>
      <c r="R976" s="50" t="e">
        <f>VLOOKUP(Table6[[#This Row],[HS Concatenate]],'Customs raw'!$A$11:$N$305,12,FALSE)</f>
        <v>#VALUE!</v>
      </c>
      <c r="S976" s="226">
        <f>'Customs raw'!L976</f>
        <v>0</v>
      </c>
      <c r="T976" s="214"/>
      <c r="U976" s="217">
        <f>'Customs raw'!M976</f>
        <v>0</v>
      </c>
      <c r="V976" s="214"/>
      <c r="W976" s="226" t="e">
        <f>Table6[[#This Row],[Quantity (kg)2]]/1000</f>
        <v>#VALUE!</v>
      </c>
    </row>
    <row r="977" spans="1:23" ht="14.25" x14ac:dyDescent="0.2">
      <c r="A977" s="212">
        <f>'Customs raw'!B977</f>
        <v>0</v>
      </c>
      <c r="B977" s="213">
        <f t="shared" si="17"/>
        <v>0</v>
      </c>
      <c r="C977" s="214" t="e">
        <f>VLOOKUP(B977,'HS Heading Index'!$A$7:$B$29,2,FALSE)</f>
        <v>#N/A</v>
      </c>
      <c r="D977" s="214" t="s">
        <v>241</v>
      </c>
      <c r="E977" s="212">
        <f>'Customs raw'!C977</f>
        <v>0</v>
      </c>
      <c r="F977" s="215">
        <f>'Customs raw'!E977</f>
        <v>0</v>
      </c>
      <c r="G977" s="76" t="s">
        <v>19</v>
      </c>
      <c r="H977" s="33" t="s">
        <v>190</v>
      </c>
      <c r="I977" s="76" t="e">
        <f>CONCATENATE(Table6[[#This Row],[HS6_COD]],Table6[[#This Row],[HS8]],Table6[[#This Row],[HS10]])</f>
        <v>#VALUE!</v>
      </c>
      <c r="J977" s="17" t="s">
        <v>553</v>
      </c>
      <c r="K977" s="17"/>
      <c r="L977" s="30">
        <f>'Customs raw'!F977</f>
        <v>0</v>
      </c>
      <c r="M977" s="33">
        <v>10</v>
      </c>
      <c r="N977" s="33">
        <v>12.5</v>
      </c>
      <c r="O977" s="33"/>
      <c r="P977" s="33"/>
      <c r="Q977" s="33">
        <v>10</v>
      </c>
      <c r="R977" s="50" t="e">
        <f>VLOOKUP(Table6[[#This Row],[HS Concatenate]],'Customs raw'!$A$11:$N$305,12,FALSE)</f>
        <v>#VALUE!</v>
      </c>
      <c r="S977" s="226">
        <f>'Customs raw'!L977</f>
        <v>0</v>
      </c>
      <c r="T977" s="214"/>
      <c r="U977" s="217">
        <f>'Customs raw'!M977</f>
        <v>0</v>
      </c>
      <c r="V977" s="214"/>
      <c r="W977" s="226" t="e">
        <f>Table6[[#This Row],[Quantity (kg)2]]/1000</f>
        <v>#VALUE!</v>
      </c>
    </row>
    <row r="978" spans="1:23" ht="14.25" x14ac:dyDescent="0.2">
      <c r="A978" s="212">
        <f>'Customs raw'!B978</f>
        <v>0</v>
      </c>
      <c r="B978" s="213">
        <f t="shared" si="17"/>
        <v>0</v>
      </c>
      <c r="C978" s="214" t="e">
        <f>VLOOKUP(B978,'HS Heading Index'!$A$7:$B$29,2,FALSE)</f>
        <v>#N/A</v>
      </c>
      <c r="D978" s="214" t="s">
        <v>241</v>
      </c>
      <c r="E978" s="212">
        <f>'Customs raw'!C978</f>
        <v>0</v>
      </c>
      <c r="F978" s="215">
        <f>'Customs raw'!E978</f>
        <v>0</v>
      </c>
      <c r="G978" s="76" t="s">
        <v>19</v>
      </c>
      <c r="H978" s="33" t="s">
        <v>190</v>
      </c>
      <c r="I978" s="76" t="e">
        <f>CONCATENATE(Table6[[#This Row],[HS6_COD]],Table6[[#This Row],[HS8]],Table6[[#This Row],[HS10]])</f>
        <v>#VALUE!</v>
      </c>
      <c r="J978" s="17" t="s">
        <v>553</v>
      </c>
      <c r="K978" s="17"/>
      <c r="L978" s="30">
        <f>'Customs raw'!F978</f>
        <v>0</v>
      </c>
      <c r="M978" s="33">
        <v>10</v>
      </c>
      <c r="N978" s="33">
        <v>12.5</v>
      </c>
      <c r="O978" s="33"/>
      <c r="P978" s="33"/>
      <c r="Q978" s="33">
        <v>10</v>
      </c>
      <c r="R978" s="50" t="e">
        <f>VLOOKUP(Table6[[#This Row],[HS Concatenate]],'Customs raw'!$A$11:$N$305,12,FALSE)</f>
        <v>#VALUE!</v>
      </c>
      <c r="S978" s="226">
        <f>'Customs raw'!L978</f>
        <v>0</v>
      </c>
      <c r="T978" s="214"/>
      <c r="U978" s="217">
        <f>'Customs raw'!M978</f>
        <v>0</v>
      </c>
      <c r="V978" s="214"/>
      <c r="W978" s="226" t="e">
        <f>Table6[[#This Row],[Quantity (kg)2]]/1000</f>
        <v>#VALUE!</v>
      </c>
    </row>
    <row r="979" spans="1:23" ht="14.25" x14ac:dyDescent="0.2">
      <c r="A979" s="212">
        <f>'Customs raw'!B979</f>
        <v>0</v>
      </c>
      <c r="B979" s="213">
        <f t="shared" si="17"/>
        <v>0</v>
      </c>
      <c r="C979" s="214" t="e">
        <f>VLOOKUP(B979,'HS Heading Index'!$A$7:$B$29,2,FALSE)</f>
        <v>#N/A</v>
      </c>
      <c r="D979" s="214" t="s">
        <v>241</v>
      </c>
      <c r="E979" s="212">
        <f>'Customs raw'!C979</f>
        <v>0</v>
      </c>
      <c r="F979" s="215">
        <f>'Customs raw'!E979</f>
        <v>0</v>
      </c>
      <c r="G979" s="76" t="s">
        <v>19</v>
      </c>
      <c r="H979" s="33" t="s">
        <v>190</v>
      </c>
      <c r="I979" s="76" t="e">
        <f>CONCATENATE(Table6[[#This Row],[HS6_COD]],Table6[[#This Row],[HS8]],Table6[[#This Row],[HS10]])</f>
        <v>#VALUE!</v>
      </c>
      <c r="J979" s="17" t="s">
        <v>553</v>
      </c>
      <c r="K979" s="17"/>
      <c r="L979" s="30">
        <f>'Customs raw'!F979</f>
        <v>0</v>
      </c>
      <c r="M979" s="33">
        <v>10</v>
      </c>
      <c r="N979" s="33">
        <v>12.5</v>
      </c>
      <c r="O979" s="33"/>
      <c r="P979" s="33"/>
      <c r="Q979" s="33">
        <v>10</v>
      </c>
      <c r="R979" s="50" t="e">
        <f>VLOOKUP(Table6[[#This Row],[HS Concatenate]],'Customs raw'!$A$11:$N$305,12,FALSE)</f>
        <v>#VALUE!</v>
      </c>
      <c r="S979" s="226">
        <f>'Customs raw'!L979</f>
        <v>0</v>
      </c>
      <c r="T979" s="214"/>
      <c r="U979" s="217">
        <f>'Customs raw'!M979</f>
        <v>0</v>
      </c>
      <c r="V979" s="214"/>
      <c r="W979" s="226" t="e">
        <f>Table6[[#This Row],[Quantity (kg)2]]/1000</f>
        <v>#VALUE!</v>
      </c>
    </row>
    <row r="980" spans="1:23" ht="14.25" x14ac:dyDescent="0.2">
      <c r="A980" s="212">
        <f>'Customs raw'!B980</f>
        <v>0</v>
      </c>
      <c r="B980" s="213">
        <f t="shared" si="17"/>
        <v>0</v>
      </c>
      <c r="C980" s="214" t="e">
        <f>VLOOKUP(B980,'HS Heading Index'!$A$7:$B$29,2,FALSE)</f>
        <v>#N/A</v>
      </c>
      <c r="D980" s="214" t="s">
        <v>241</v>
      </c>
      <c r="E980" s="212">
        <f>'Customs raw'!C980</f>
        <v>0</v>
      </c>
      <c r="F980" s="215">
        <f>'Customs raw'!E980</f>
        <v>0</v>
      </c>
      <c r="G980" s="76" t="s">
        <v>19</v>
      </c>
      <c r="H980" s="33" t="s">
        <v>190</v>
      </c>
      <c r="I980" s="76" t="e">
        <f>CONCATENATE(Table6[[#This Row],[HS6_COD]],Table6[[#This Row],[HS8]],Table6[[#This Row],[HS10]])</f>
        <v>#VALUE!</v>
      </c>
      <c r="J980" s="17" t="s">
        <v>553</v>
      </c>
      <c r="K980" s="17"/>
      <c r="L980" s="30">
        <f>'Customs raw'!F980</f>
        <v>0</v>
      </c>
      <c r="M980" s="33">
        <v>10</v>
      </c>
      <c r="N980" s="33">
        <v>12.5</v>
      </c>
      <c r="O980" s="33"/>
      <c r="P980" s="33"/>
      <c r="Q980" s="33">
        <v>10</v>
      </c>
      <c r="R980" s="50" t="e">
        <f>VLOOKUP(Table6[[#This Row],[HS Concatenate]],'Customs raw'!$A$11:$N$305,12,FALSE)</f>
        <v>#VALUE!</v>
      </c>
      <c r="S980" s="226">
        <f>'Customs raw'!L980</f>
        <v>0</v>
      </c>
      <c r="T980" s="214"/>
      <c r="U980" s="217">
        <f>'Customs raw'!M980</f>
        <v>0</v>
      </c>
      <c r="V980" s="214"/>
      <c r="W980" s="226" t="e">
        <f>Table6[[#This Row],[Quantity (kg)2]]/1000</f>
        <v>#VALUE!</v>
      </c>
    </row>
    <row r="981" spans="1:23" ht="14.25" x14ac:dyDescent="0.2">
      <c r="A981" s="212">
        <f>'Customs raw'!B981</f>
        <v>0</v>
      </c>
      <c r="B981" s="213">
        <f t="shared" si="17"/>
        <v>0</v>
      </c>
      <c r="C981" s="214" t="e">
        <f>VLOOKUP(B981,'HS Heading Index'!$A$7:$B$29,2,FALSE)</f>
        <v>#N/A</v>
      </c>
      <c r="D981" s="214" t="s">
        <v>241</v>
      </c>
      <c r="E981" s="212">
        <f>'Customs raw'!C981</f>
        <v>0</v>
      </c>
      <c r="F981" s="215">
        <f>'Customs raw'!E981</f>
        <v>0</v>
      </c>
      <c r="G981" s="76" t="s">
        <v>19</v>
      </c>
      <c r="H981" s="33" t="s">
        <v>190</v>
      </c>
      <c r="I981" s="76" t="e">
        <f>CONCATENATE(Table6[[#This Row],[HS6_COD]],Table6[[#This Row],[HS8]],Table6[[#This Row],[HS10]])</f>
        <v>#VALUE!</v>
      </c>
      <c r="J981" s="17" t="s">
        <v>553</v>
      </c>
      <c r="K981" s="17"/>
      <c r="L981" s="30">
        <f>'Customs raw'!F981</f>
        <v>0</v>
      </c>
      <c r="M981" s="33">
        <v>10</v>
      </c>
      <c r="N981" s="33">
        <v>12.5</v>
      </c>
      <c r="O981" s="33"/>
      <c r="P981" s="33"/>
      <c r="Q981" s="33">
        <v>10</v>
      </c>
      <c r="R981" s="50" t="e">
        <f>VLOOKUP(Table6[[#This Row],[HS Concatenate]],'Customs raw'!$A$11:$N$305,12,FALSE)</f>
        <v>#VALUE!</v>
      </c>
      <c r="S981" s="226">
        <f>'Customs raw'!L981</f>
        <v>0</v>
      </c>
      <c r="T981" s="214"/>
      <c r="U981" s="217">
        <f>'Customs raw'!M981</f>
        <v>0</v>
      </c>
      <c r="V981" s="214"/>
      <c r="W981" s="226" t="e">
        <f>Table6[[#This Row],[Quantity (kg)2]]/1000</f>
        <v>#VALUE!</v>
      </c>
    </row>
    <row r="982" spans="1:23" ht="14.25" x14ac:dyDescent="0.2">
      <c r="A982" s="212">
        <f>'Customs raw'!B982</f>
        <v>0</v>
      </c>
      <c r="B982" s="213">
        <f t="shared" si="17"/>
        <v>0</v>
      </c>
      <c r="C982" s="214" t="e">
        <f>VLOOKUP(B982,'HS Heading Index'!$A$7:$B$29,2,FALSE)</f>
        <v>#N/A</v>
      </c>
      <c r="D982" s="214" t="s">
        <v>241</v>
      </c>
      <c r="E982" s="212">
        <f>'Customs raw'!C982</f>
        <v>0</v>
      </c>
      <c r="F982" s="215">
        <f>'Customs raw'!E982</f>
        <v>0</v>
      </c>
      <c r="G982" s="76" t="s">
        <v>19</v>
      </c>
      <c r="H982" s="33" t="s">
        <v>190</v>
      </c>
      <c r="I982" s="76" t="e">
        <f>CONCATENATE(Table6[[#This Row],[HS6_COD]],Table6[[#This Row],[HS8]],Table6[[#This Row],[HS10]])</f>
        <v>#VALUE!</v>
      </c>
      <c r="J982" s="17" t="s">
        <v>553</v>
      </c>
      <c r="K982" s="17"/>
      <c r="L982" s="30">
        <f>'Customs raw'!F982</f>
        <v>0</v>
      </c>
      <c r="M982" s="33">
        <v>10</v>
      </c>
      <c r="N982" s="33">
        <v>12.5</v>
      </c>
      <c r="O982" s="33"/>
      <c r="P982" s="33"/>
      <c r="Q982" s="33">
        <v>10</v>
      </c>
      <c r="R982" s="50" t="e">
        <f>VLOOKUP(Table6[[#This Row],[HS Concatenate]],'Customs raw'!$A$11:$N$305,12,FALSE)</f>
        <v>#VALUE!</v>
      </c>
      <c r="S982" s="226">
        <f>'Customs raw'!L982</f>
        <v>0</v>
      </c>
      <c r="T982" s="214"/>
      <c r="U982" s="217">
        <f>'Customs raw'!M982</f>
        <v>0</v>
      </c>
      <c r="V982" s="214"/>
      <c r="W982" s="226" t="e">
        <f>Table6[[#This Row],[Quantity (kg)2]]/1000</f>
        <v>#VALUE!</v>
      </c>
    </row>
    <row r="983" spans="1:23" ht="14.25" x14ac:dyDescent="0.2">
      <c r="A983" s="212">
        <f>'Customs raw'!B983</f>
        <v>0</v>
      </c>
      <c r="B983" s="213">
        <f t="shared" si="17"/>
        <v>0</v>
      </c>
      <c r="C983" s="214" t="e">
        <f>VLOOKUP(B983,'HS Heading Index'!$A$7:$B$29,2,FALSE)</f>
        <v>#N/A</v>
      </c>
      <c r="D983" s="214" t="s">
        <v>241</v>
      </c>
      <c r="E983" s="212">
        <f>'Customs raw'!C983</f>
        <v>0</v>
      </c>
      <c r="F983" s="215">
        <f>'Customs raw'!E983</f>
        <v>0</v>
      </c>
      <c r="G983" s="76" t="s">
        <v>19</v>
      </c>
      <c r="H983" s="33" t="s">
        <v>190</v>
      </c>
      <c r="I983" s="76" t="e">
        <f>CONCATENATE(Table6[[#This Row],[HS6_COD]],Table6[[#This Row],[HS8]],Table6[[#This Row],[HS10]])</f>
        <v>#VALUE!</v>
      </c>
      <c r="J983" s="17" t="s">
        <v>553</v>
      </c>
      <c r="K983" s="17"/>
      <c r="L983" s="30">
        <f>'Customs raw'!F983</f>
        <v>0</v>
      </c>
      <c r="M983" s="33">
        <v>10</v>
      </c>
      <c r="N983" s="33">
        <v>12.5</v>
      </c>
      <c r="O983" s="33"/>
      <c r="P983" s="33"/>
      <c r="Q983" s="33">
        <v>10</v>
      </c>
      <c r="R983" s="50" t="e">
        <f>VLOOKUP(Table6[[#This Row],[HS Concatenate]],'Customs raw'!$A$11:$N$305,12,FALSE)</f>
        <v>#VALUE!</v>
      </c>
      <c r="S983" s="226">
        <f>'Customs raw'!L983</f>
        <v>0</v>
      </c>
      <c r="T983" s="214"/>
      <c r="U983" s="217">
        <f>'Customs raw'!M983</f>
        <v>0</v>
      </c>
      <c r="V983" s="214"/>
      <c r="W983" s="226" t="e">
        <f>Table6[[#This Row],[Quantity (kg)2]]/1000</f>
        <v>#VALUE!</v>
      </c>
    </row>
    <row r="984" spans="1:23" ht="14.25" x14ac:dyDescent="0.2">
      <c r="A984" s="212">
        <f>'Customs raw'!B984</f>
        <v>0</v>
      </c>
      <c r="B984" s="213">
        <f t="shared" si="17"/>
        <v>0</v>
      </c>
      <c r="C984" s="214" t="e">
        <f>VLOOKUP(B984,'HS Heading Index'!$A$7:$B$29,2,FALSE)</f>
        <v>#N/A</v>
      </c>
      <c r="D984" s="214" t="s">
        <v>241</v>
      </c>
      <c r="E984" s="212">
        <f>'Customs raw'!C984</f>
        <v>0</v>
      </c>
      <c r="F984" s="215">
        <f>'Customs raw'!E984</f>
        <v>0</v>
      </c>
      <c r="G984" s="76" t="s">
        <v>19</v>
      </c>
      <c r="H984" s="33" t="s">
        <v>190</v>
      </c>
      <c r="I984" s="76" t="e">
        <f>CONCATENATE(Table6[[#This Row],[HS6_COD]],Table6[[#This Row],[HS8]],Table6[[#This Row],[HS10]])</f>
        <v>#VALUE!</v>
      </c>
      <c r="J984" s="17" t="s">
        <v>553</v>
      </c>
      <c r="K984" s="17"/>
      <c r="L984" s="30">
        <f>'Customs raw'!F984</f>
        <v>0</v>
      </c>
      <c r="M984" s="33">
        <v>10</v>
      </c>
      <c r="N984" s="33">
        <v>12.5</v>
      </c>
      <c r="O984" s="33"/>
      <c r="P984" s="33"/>
      <c r="Q984" s="33">
        <v>10</v>
      </c>
      <c r="R984" s="50" t="e">
        <f>VLOOKUP(Table6[[#This Row],[HS Concatenate]],'Customs raw'!$A$11:$N$305,12,FALSE)</f>
        <v>#VALUE!</v>
      </c>
      <c r="S984" s="226">
        <f>'Customs raw'!L984</f>
        <v>0</v>
      </c>
      <c r="T984" s="214"/>
      <c r="U984" s="217">
        <f>'Customs raw'!M984</f>
        <v>0</v>
      </c>
      <c r="V984" s="214"/>
      <c r="W984" s="226" t="e">
        <f>Table6[[#This Row],[Quantity (kg)2]]/1000</f>
        <v>#VALUE!</v>
      </c>
    </row>
    <row r="985" spans="1:23" ht="14.25" x14ac:dyDescent="0.2">
      <c r="A985" s="212">
        <f>'Customs raw'!B985</f>
        <v>0</v>
      </c>
      <c r="B985" s="213">
        <f t="shared" si="17"/>
        <v>0</v>
      </c>
      <c r="C985" s="214" t="e">
        <f>VLOOKUP(B985,'HS Heading Index'!$A$7:$B$29,2,FALSE)</f>
        <v>#N/A</v>
      </c>
      <c r="D985" s="214" t="s">
        <v>241</v>
      </c>
      <c r="E985" s="212">
        <f>'Customs raw'!C985</f>
        <v>0</v>
      </c>
      <c r="F985" s="215">
        <f>'Customs raw'!E985</f>
        <v>0</v>
      </c>
      <c r="G985" s="76" t="s">
        <v>19</v>
      </c>
      <c r="H985" s="33" t="s">
        <v>190</v>
      </c>
      <c r="I985" s="76" t="e">
        <f>CONCATENATE(Table6[[#This Row],[HS6_COD]],Table6[[#This Row],[HS8]],Table6[[#This Row],[HS10]])</f>
        <v>#VALUE!</v>
      </c>
      <c r="J985" s="17" t="s">
        <v>553</v>
      </c>
      <c r="K985" s="17"/>
      <c r="L985" s="30">
        <f>'Customs raw'!F985</f>
        <v>0</v>
      </c>
      <c r="M985" s="33">
        <v>10</v>
      </c>
      <c r="N985" s="33">
        <v>12.5</v>
      </c>
      <c r="O985" s="33"/>
      <c r="P985" s="33"/>
      <c r="Q985" s="33">
        <v>10</v>
      </c>
      <c r="R985" s="50" t="e">
        <f>VLOOKUP(Table6[[#This Row],[HS Concatenate]],'Customs raw'!$A$11:$N$305,12,FALSE)</f>
        <v>#VALUE!</v>
      </c>
      <c r="S985" s="226">
        <f>'Customs raw'!L985</f>
        <v>0</v>
      </c>
      <c r="T985" s="214"/>
      <c r="U985" s="217">
        <f>'Customs raw'!M985</f>
        <v>0</v>
      </c>
      <c r="V985" s="214"/>
      <c r="W985" s="226" t="e">
        <f>Table6[[#This Row],[Quantity (kg)2]]/1000</f>
        <v>#VALUE!</v>
      </c>
    </row>
    <row r="986" spans="1:23" ht="14.25" x14ac:dyDescent="0.2">
      <c r="A986" s="212">
        <f>'Customs raw'!B986</f>
        <v>0</v>
      </c>
      <c r="B986" s="213">
        <f t="shared" si="17"/>
        <v>0</v>
      </c>
      <c r="C986" s="214" t="e">
        <f>VLOOKUP(B986,'HS Heading Index'!$A$7:$B$29,2,FALSE)</f>
        <v>#N/A</v>
      </c>
      <c r="D986" s="214" t="s">
        <v>241</v>
      </c>
      <c r="E986" s="212">
        <f>'Customs raw'!C986</f>
        <v>0</v>
      </c>
      <c r="F986" s="215">
        <f>'Customs raw'!E986</f>
        <v>0</v>
      </c>
      <c r="G986" s="76" t="s">
        <v>19</v>
      </c>
      <c r="H986" s="33" t="s">
        <v>190</v>
      </c>
      <c r="I986" s="76" t="e">
        <f>CONCATENATE(Table6[[#This Row],[HS6_COD]],Table6[[#This Row],[HS8]],Table6[[#This Row],[HS10]])</f>
        <v>#VALUE!</v>
      </c>
      <c r="J986" s="17" t="s">
        <v>553</v>
      </c>
      <c r="K986" s="17"/>
      <c r="L986" s="30">
        <f>'Customs raw'!F986</f>
        <v>0</v>
      </c>
      <c r="M986" s="33">
        <v>10</v>
      </c>
      <c r="N986" s="33">
        <v>12.5</v>
      </c>
      <c r="O986" s="33"/>
      <c r="P986" s="33"/>
      <c r="Q986" s="33">
        <v>10</v>
      </c>
      <c r="R986" s="50" t="e">
        <f>VLOOKUP(Table6[[#This Row],[HS Concatenate]],'Customs raw'!$A$11:$N$305,12,FALSE)</f>
        <v>#VALUE!</v>
      </c>
      <c r="S986" s="226">
        <f>'Customs raw'!L986</f>
        <v>0</v>
      </c>
      <c r="T986" s="214"/>
      <c r="U986" s="217">
        <f>'Customs raw'!M986</f>
        <v>0</v>
      </c>
      <c r="V986" s="214"/>
      <c r="W986" s="226" t="e">
        <f>Table6[[#This Row],[Quantity (kg)2]]/1000</f>
        <v>#VALUE!</v>
      </c>
    </row>
    <row r="987" spans="1:23" ht="14.25" x14ac:dyDescent="0.2">
      <c r="A987" s="212">
        <f>'Customs raw'!B987</f>
        <v>0</v>
      </c>
      <c r="B987" s="213">
        <f t="shared" si="17"/>
        <v>0</v>
      </c>
      <c r="C987" s="214" t="e">
        <f>VLOOKUP(B987,'HS Heading Index'!$A$7:$B$29,2,FALSE)</f>
        <v>#N/A</v>
      </c>
      <c r="D987" s="214" t="s">
        <v>241</v>
      </c>
      <c r="E987" s="212">
        <f>'Customs raw'!C987</f>
        <v>0</v>
      </c>
      <c r="F987" s="215">
        <f>'Customs raw'!E987</f>
        <v>0</v>
      </c>
      <c r="G987" s="76" t="s">
        <v>19</v>
      </c>
      <c r="H987" s="33" t="s">
        <v>190</v>
      </c>
      <c r="I987" s="76" t="e">
        <f>CONCATENATE(Table6[[#This Row],[HS6_COD]],Table6[[#This Row],[HS8]],Table6[[#This Row],[HS10]])</f>
        <v>#VALUE!</v>
      </c>
      <c r="J987" s="17" t="s">
        <v>553</v>
      </c>
      <c r="K987" s="17"/>
      <c r="L987" s="30">
        <f>'Customs raw'!F987</f>
        <v>0</v>
      </c>
      <c r="M987" s="33">
        <v>10</v>
      </c>
      <c r="N987" s="33">
        <v>12.5</v>
      </c>
      <c r="O987" s="33"/>
      <c r="P987" s="33"/>
      <c r="Q987" s="33">
        <v>10</v>
      </c>
      <c r="R987" s="50" t="e">
        <f>VLOOKUP(Table6[[#This Row],[HS Concatenate]],'Customs raw'!$A$11:$N$305,12,FALSE)</f>
        <v>#VALUE!</v>
      </c>
      <c r="S987" s="226">
        <f>'Customs raw'!L987</f>
        <v>0</v>
      </c>
      <c r="T987" s="214"/>
      <c r="U987" s="217">
        <f>'Customs raw'!M987</f>
        <v>0</v>
      </c>
      <c r="V987" s="214"/>
      <c r="W987" s="226" t="e">
        <f>Table6[[#This Row],[Quantity (kg)2]]/1000</f>
        <v>#VALUE!</v>
      </c>
    </row>
    <row r="988" spans="1:23" ht="14.25" x14ac:dyDescent="0.2">
      <c r="A988" s="212">
        <f>'Customs raw'!B988</f>
        <v>0</v>
      </c>
      <c r="B988" s="213">
        <f t="shared" si="17"/>
        <v>0</v>
      </c>
      <c r="C988" s="214" t="e">
        <f>VLOOKUP(B988,'HS Heading Index'!$A$7:$B$29,2,FALSE)</f>
        <v>#N/A</v>
      </c>
      <c r="D988" s="214" t="s">
        <v>241</v>
      </c>
      <c r="E988" s="212">
        <f>'Customs raw'!C988</f>
        <v>0</v>
      </c>
      <c r="F988" s="215">
        <f>'Customs raw'!E988</f>
        <v>0</v>
      </c>
      <c r="G988" s="76" t="s">
        <v>19</v>
      </c>
      <c r="H988" s="33" t="s">
        <v>190</v>
      </c>
      <c r="I988" s="76" t="e">
        <f>CONCATENATE(Table6[[#This Row],[HS6_COD]],Table6[[#This Row],[HS8]],Table6[[#This Row],[HS10]])</f>
        <v>#VALUE!</v>
      </c>
      <c r="J988" s="17" t="s">
        <v>553</v>
      </c>
      <c r="K988" s="17"/>
      <c r="L988" s="30">
        <f>'Customs raw'!F988</f>
        <v>0</v>
      </c>
      <c r="M988" s="33">
        <v>10</v>
      </c>
      <c r="N988" s="33">
        <v>12.5</v>
      </c>
      <c r="O988" s="33"/>
      <c r="P988" s="33"/>
      <c r="Q988" s="33">
        <v>10</v>
      </c>
      <c r="R988" s="50" t="e">
        <f>VLOOKUP(Table6[[#This Row],[HS Concatenate]],'Customs raw'!$A$11:$N$305,12,FALSE)</f>
        <v>#VALUE!</v>
      </c>
      <c r="S988" s="226">
        <f>'Customs raw'!L988</f>
        <v>0</v>
      </c>
      <c r="T988" s="214"/>
      <c r="U988" s="217">
        <f>'Customs raw'!M988</f>
        <v>0</v>
      </c>
      <c r="V988" s="214"/>
      <c r="W988" s="226" t="e">
        <f>Table6[[#This Row],[Quantity (kg)2]]/1000</f>
        <v>#VALUE!</v>
      </c>
    </row>
    <row r="989" spans="1:23" ht="14.25" x14ac:dyDescent="0.2">
      <c r="A989" s="212">
        <f>'Customs raw'!B989</f>
        <v>0</v>
      </c>
      <c r="B989" s="213">
        <f t="shared" si="17"/>
        <v>0</v>
      </c>
      <c r="C989" s="214" t="e">
        <f>VLOOKUP(B989,'HS Heading Index'!$A$7:$B$29,2,FALSE)</f>
        <v>#N/A</v>
      </c>
      <c r="D989" s="214" t="s">
        <v>241</v>
      </c>
      <c r="E989" s="212">
        <f>'Customs raw'!C989</f>
        <v>0</v>
      </c>
      <c r="F989" s="215">
        <f>'Customs raw'!E989</f>
        <v>0</v>
      </c>
      <c r="G989" s="76" t="s">
        <v>19</v>
      </c>
      <c r="H989" s="33" t="s">
        <v>190</v>
      </c>
      <c r="I989" s="76" t="e">
        <f>CONCATENATE(Table6[[#This Row],[HS6_COD]],Table6[[#This Row],[HS8]],Table6[[#This Row],[HS10]])</f>
        <v>#VALUE!</v>
      </c>
      <c r="J989" s="17" t="s">
        <v>553</v>
      </c>
      <c r="K989" s="17"/>
      <c r="L989" s="30">
        <f>'Customs raw'!F989</f>
        <v>0</v>
      </c>
      <c r="M989" s="33">
        <v>10</v>
      </c>
      <c r="N989" s="33">
        <v>12.5</v>
      </c>
      <c r="O989" s="33"/>
      <c r="P989" s="33"/>
      <c r="Q989" s="33">
        <v>10</v>
      </c>
      <c r="R989" s="50" t="e">
        <f>VLOOKUP(Table6[[#This Row],[HS Concatenate]],'Customs raw'!$A$11:$N$305,12,FALSE)</f>
        <v>#VALUE!</v>
      </c>
      <c r="S989" s="226">
        <f>'Customs raw'!L989</f>
        <v>0</v>
      </c>
      <c r="T989" s="214"/>
      <c r="U989" s="217">
        <f>'Customs raw'!M989</f>
        <v>0</v>
      </c>
      <c r="V989" s="214"/>
      <c r="W989" s="226" t="e">
        <f>Table6[[#This Row],[Quantity (kg)2]]/1000</f>
        <v>#VALUE!</v>
      </c>
    </row>
    <row r="990" spans="1:23" ht="14.25" x14ac:dyDescent="0.2">
      <c r="A990" s="212">
        <f>'Customs raw'!B990</f>
        <v>0</v>
      </c>
      <c r="B990" s="213">
        <f t="shared" si="17"/>
        <v>0</v>
      </c>
      <c r="C990" s="214" t="e">
        <f>VLOOKUP(B990,'HS Heading Index'!$A$7:$B$29,2,FALSE)</f>
        <v>#N/A</v>
      </c>
      <c r="D990" s="214" t="s">
        <v>241</v>
      </c>
      <c r="E990" s="212">
        <f>'Customs raw'!C990</f>
        <v>0</v>
      </c>
      <c r="F990" s="215">
        <f>'Customs raw'!E990</f>
        <v>0</v>
      </c>
      <c r="G990" s="76" t="s">
        <v>19</v>
      </c>
      <c r="H990" s="33" t="s">
        <v>190</v>
      </c>
      <c r="I990" s="76" t="e">
        <f>CONCATENATE(Table6[[#This Row],[HS6_COD]],Table6[[#This Row],[HS8]],Table6[[#This Row],[HS10]])</f>
        <v>#VALUE!</v>
      </c>
      <c r="J990" s="17" t="s">
        <v>553</v>
      </c>
      <c r="K990" s="17"/>
      <c r="L990" s="30">
        <f>'Customs raw'!F990</f>
        <v>0</v>
      </c>
      <c r="M990" s="33">
        <v>10</v>
      </c>
      <c r="N990" s="33">
        <v>12.5</v>
      </c>
      <c r="O990" s="33"/>
      <c r="P990" s="33"/>
      <c r="Q990" s="33">
        <v>10</v>
      </c>
      <c r="R990" s="50" t="e">
        <f>VLOOKUP(Table6[[#This Row],[HS Concatenate]],'Customs raw'!$A$11:$N$305,12,FALSE)</f>
        <v>#VALUE!</v>
      </c>
      <c r="S990" s="226">
        <f>'Customs raw'!L990</f>
        <v>0</v>
      </c>
      <c r="T990" s="214"/>
      <c r="U990" s="217">
        <f>'Customs raw'!M990</f>
        <v>0</v>
      </c>
      <c r="V990" s="214"/>
      <c r="W990" s="226" t="e">
        <f>Table6[[#This Row],[Quantity (kg)2]]/1000</f>
        <v>#VALUE!</v>
      </c>
    </row>
    <row r="991" spans="1:23" ht="14.25" x14ac:dyDescent="0.2">
      <c r="A991" s="212">
        <f>'Customs raw'!B991</f>
        <v>0</v>
      </c>
      <c r="B991" s="213">
        <f t="shared" si="17"/>
        <v>0</v>
      </c>
      <c r="C991" s="214" t="e">
        <f>VLOOKUP(B991,'HS Heading Index'!$A$7:$B$29,2,FALSE)</f>
        <v>#N/A</v>
      </c>
      <c r="D991" s="214" t="s">
        <v>241</v>
      </c>
      <c r="E991" s="212">
        <f>'Customs raw'!C991</f>
        <v>0</v>
      </c>
      <c r="F991" s="215">
        <f>'Customs raw'!E991</f>
        <v>0</v>
      </c>
      <c r="G991" s="76" t="s">
        <v>19</v>
      </c>
      <c r="H991" s="33" t="s">
        <v>190</v>
      </c>
      <c r="I991" s="76" t="e">
        <f>CONCATENATE(Table6[[#This Row],[HS6_COD]],Table6[[#This Row],[HS8]],Table6[[#This Row],[HS10]])</f>
        <v>#VALUE!</v>
      </c>
      <c r="J991" s="17" t="s">
        <v>553</v>
      </c>
      <c r="K991" s="17"/>
      <c r="L991" s="30">
        <f>'Customs raw'!F991</f>
        <v>0</v>
      </c>
      <c r="M991" s="33">
        <v>10</v>
      </c>
      <c r="N991" s="33">
        <v>12.5</v>
      </c>
      <c r="O991" s="33"/>
      <c r="P991" s="33"/>
      <c r="Q991" s="33">
        <v>10</v>
      </c>
      <c r="R991" s="50" t="e">
        <f>VLOOKUP(Table6[[#This Row],[HS Concatenate]],'Customs raw'!$A$11:$N$305,12,FALSE)</f>
        <v>#VALUE!</v>
      </c>
      <c r="S991" s="226">
        <f>'Customs raw'!L991</f>
        <v>0</v>
      </c>
      <c r="T991" s="214"/>
      <c r="U991" s="217">
        <f>'Customs raw'!M991</f>
        <v>0</v>
      </c>
      <c r="V991" s="214"/>
      <c r="W991" s="226" t="e">
        <f>Table6[[#This Row],[Quantity (kg)2]]/1000</f>
        <v>#VALUE!</v>
      </c>
    </row>
    <row r="992" spans="1:23" ht="14.25" x14ac:dyDescent="0.2">
      <c r="A992" s="212">
        <f>'Customs raw'!B992</f>
        <v>0</v>
      </c>
      <c r="B992" s="213">
        <f t="shared" si="17"/>
        <v>0</v>
      </c>
      <c r="C992" s="214" t="e">
        <f>VLOOKUP(B992,'HS Heading Index'!$A$7:$B$29,2,FALSE)</f>
        <v>#N/A</v>
      </c>
      <c r="D992" s="214" t="s">
        <v>241</v>
      </c>
      <c r="E992" s="212">
        <f>'Customs raw'!C992</f>
        <v>0</v>
      </c>
      <c r="F992" s="215">
        <f>'Customs raw'!E992</f>
        <v>0</v>
      </c>
      <c r="G992" s="76" t="s">
        <v>19</v>
      </c>
      <c r="H992" s="33" t="s">
        <v>190</v>
      </c>
      <c r="I992" s="76" t="e">
        <f>CONCATENATE(Table6[[#This Row],[HS6_COD]],Table6[[#This Row],[HS8]],Table6[[#This Row],[HS10]])</f>
        <v>#VALUE!</v>
      </c>
      <c r="J992" s="17" t="s">
        <v>553</v>
      </c>
      <c r="K992" s="17"/>
      <c r="L992" s="30">
        <f>'Customs raw'!F992</f>
        <v>0</v>
      </c>
      <c r="M992" s="33">
        <v>10</v>
      </c>
      <c r="N992" s="33">
        <v>12.5</v>
      </c>
      <c r="O992" s="33"/>
      <c r="P992" s="33"/>
      <c r="Q992" s="33">
        <v>10</v>
      </c>
      <c r="R992" s="50" t="e">
        <f>VLOOKUP(Table6[[#This Row],[HS Concatenate]],'Customs raw'!$A$11:$N$305,12,FALSE)</f>
        <v>#VALUE!</v>
      </c>
      <c r="S992" s="226">
        <f>'Customs raw'!L992</f>
        <v>0</v>
      </c>
      <c r="T992" s="214"/>
      <c r="U992" s="217">
        <f>'Customs raw'!M992</f>
        <v>0</v>
      </c>
      <c r="V992" s="214"/>
      <c r="W992" s="226" t="e">
        <f>Table6[[#This Row],[Quantity (kg)2]]/1000</f>
        <v>#VALUE!</v>
      </c>
    </row>
    <row r="993" spans="1:23" ht="14.25" x14ac:dyDescent="0.2">
      <c r="A993" s="212">
        <f>'Customs raw'!B993</f>
        <v>0</v>
      </c>
      <c r="B993" s="213">
        <f t="shared" si="17"/>
        <v>0</v>
      </c>
      <c r="C993" s="214" t="e">
        <f>VLOOKUP(B993,'HS Heading Index'!$A$7:$B$29,2,FALSE)</f>
        <v>#N/A</v>
      </c>
      <c r="D993" s="214" t="s">
        <v>241</v>
      </c>
      <c r="E993" s="212">
        <f>'Customs raw'!C993</f>
        <v>0</v>
      </c>
      <c r="F993" s="215">
        <f>'Customs raw'!E993</f>
        <v>0</v>
      </c>
      <c r="G993" s="76" t="s">
        <v>19</v>
      </c>
      <c r="H993" s="33" t="s">
        <v>190</v>
      </c>
      <c r="I993" s="76" t="e">
        <f>CONCATENATE(Table6[[#This Row],[HS6_COD]],Table6[[#This Row],[HS8]],Table6[[#This Row],[HS10]])</f>
        <v>#VALUE!</v>
      </c>
      <c r="J993" s="17" t="s">
        <v>553</v>
      </c>
      <c r="K993" s="17"/>
      <c r="L993" s="30">
        <f>'Customs raw'!F993</f>
        <v>0</v>
      </c>
      <c r="M993" s="33">
        <v>10</v>
      </c>
      <c r="N993" s="33">
        <v>12.5</v>
      </c>
      <c r="O993" s="33"/>
      <c r="P993" s="33"/>
      <c r="Q993" s="33">
        <v>10</v>
      </c>
      <c r="R993" s="50" t="e">
        <f>VLOOKUP(Table6[[#This Row],[HS Concatenate]],'Customs raw'!$A$11:$N$305,12,FALSE)</f>
        <v>#VALUE!</v>
      </c>
      <c r="S993" s="226">
        <f>'Customs raw'!L993</f>
        <v>0</v>
      </c>
      <c r="T993" s="214"/>
      <c r="U993" s="217">
        <f>'Customs raw'!M993</f>
        <v>0</v>
      </c>
      <c r="V993" s="214"/>
      <c r="W993" s="226" t="e">
        <f>Table6[[#This Row],[Quantity (kg)2]]/1000</f>
        <v>#VALUE!</v>
      </c>
    </row>
    <row r="994" spans="1:23" ht="14.25" x14ac:dyDescent="0.2">
      <c r="A994" s="212">
        <f>'Customs raw'!B994</f>
        <v>0</v>
      </c>
      <c r="B994" s="213">
        <f t="shared" si="17"/>
        <v>0</v>
      </c>
      <c r="C994" s="214" t="e">
        <f>VLOOKUP(B994,'HS Heading Index'!$A$7:$B$29,2,FALSE)</f>
        <v>#N/A</v>
      </c>
      <c r="D994" s="214" t="s">
        <v>241</v>
      </c>
      <c r="E994" s="212">
        <f>'Customs raw'!C994</f>
        <v>0</v>
      </c>
      <c r="F994" s="215">
        <f>'Customs raw'!E994</f>
        <v>0</v>
      </c>
      <c r="G994" s="76" t="s">
        <v>19</v>
      </c>
      <c r="H994" s="33" t="s">
        <v>190</v>
      </c>
      <c r="I994" s="76" t="e">
        <f>CONCATENATE(Table6[[#This Row],[HS6_COD]],Table6[[#This Row],[HS8]],Table6[[#This Row],[HS10]])</f>
        <v>#VALUE!</v>
      </c>
      <c r="J994" s="17" t="s">
        <v>553</v>
      </c>
      <c r="K994" s="17"/>
      <c r="L994" s="30">
        <f>'Customs raw'!F994</f>
        <v>0</v>
      </c>
      <c r="M994" s="33">
        <v>10</v>
      </c>
      <c r="N994" s="33">
        <v>12.5</v>
      </c>
      <c r="O994" s="33"/>
      <c r="P994" s="33"/>
      <c r="Q994" s="33">
        <v>10</v>
      </c>
      <c r="R994" s="50" t="e">
        <f>VLOOKUP(Table6[[#This Row],[HS Concatenate]],'Customs raw'!$A$11:$N$305,12,FALSE)</f>
        <v>#VALUE!</v>
      </c>
      <c r="S994" s="226">
        <f>'Customs raw'!L994</f>
        <v>0</v>
      </c>
      <c r="T994" s="214"/>
      <c r="U994" s="217">
        <f>'Customs raw'!M994</f>
        <v>0</v>
      </c>
      <c r="V994" s="214"/>
      <c r="W994" s="226" t="e">
        <f>Table6[[#This Row],[Quantity (kg)2]]/1000</f>
        <v>#VALUE!</v>
      </c>
    </row>
    <row r="995" spans="1:23" ht="14.25" x14ac:dyDescent="0.2">
      <c r="A995" s="212">
        <f>'Customs raw'!B995</f>
        <v>0</v>
      </c>
      <c r="B995" s="213">
        <f t="shared" si="17"/>
        <v>0</v>
      </c>
      <c r="C995" s="214" t="e">
        <f>VLOOKUP(B995,'HS Heading Index'!$A$7:$B$29,2,FALSE)</f>
        <v>#N/A</v>
      </c>
      <c r="D995" s="214" t="s">
        <v>241</v>
      </c>
      <c r="E995" s="212">
        <f>'Customs raw'!C995</f>
        <v>0</v>
      </c>
      <c r="F995" s="215">
        <f>'Customs raw'!E995</f>
        <v>0</v>
      </c>
      <c r="G995" s="76" t="s">
        <v>19</v>
      </c>
      <c r="H995" s="33" t="s">
        <v>190</v>
      </c>
      <c r="I995" s="76" t="e">
        <f>CONCATENATE(Table6[[#This Row],[HS6_COD]],Table6[[#This Row],[HS8]],Table6[[#This Row],[HS10]])</f>
        <v>#VALUE!</v>
      </c>
      <c r="J995" s="17" t="s">
        <v>553</v>
      </c>
      <c r="K995" s="17"/>
      <c r="L995" s="30">
        <f>'Customs raw'!F995</f>
        <v>0</v>
      </c>
      <c r="M995" s="33">
        <v>10</v>
      </c>
      <c r="N995" s="33">
        <v>12.5</v>
      </c>
      <c r="O995" s="33"/>
      <c r="P995" s="33"/>
      <c r="Q995" s="33">
        <v>10</v>
      </c>
      <c r="R995" s="50" t="e">
        <f>VLOOKUP(Table6[[#This Row],[HS Concatenate]],'Customs raw'!$A$11:$N$305,12,FALSE)</f>
        <v>#VALUE!</v>
      </c>
      <c r="S995" s="226">
        <f>'Customs raw'!L995</f>
        <v>0</v>
      </c>
      <c r="T995" s="214"/>
      <c r="U995" s="217">
        <f>'Customs raw'!M995</f>
        <v>0</v>
      </c>
      <c r="V995" s="214"/>
      <c r="W995" s="226" t="e">
        <f>Table6[[#This Row],[Quantity (kg)2]]/1000</f>
        <v>#VALUE!</v>
      </c>
    </row>
    <row r="996" spans="1:23" ht="14.25" x14ac:dyDescent="0.2">
      <c r="A996" s="212">
        <f>'Customs raw'!B996</f>
        <v>0</v>
      </c>
      <c r="B996" s="213">
        <f t="shared" si="17"/>
        <v>0</v>
      </c>
      <c r="C996" s="214" t="e">
        <f>VLOOKUP(B996,'HS Heading Index'!$A$7:$B$29,2,FALSE)</f>
        <v>#N/A</v>
      </c>
      <c r="D996" s="214" t="s">
        <v>241</v>
      </c>
      <c r="E996" s="212">
        <f>'Customs raw'!C996</f>
        <v>0</v>
      </c>
      <c r="F996" s="215">
        <f>'Customs raw'!E996</f>
        <v>0</v>
      </c>
      <c r="G996" s="76" t="s">
        <v>19</v>
      </c>
      <c r="H996" s="33" t="s">
        <v>190</v>
      </c>
      <c r="I996" s="76" t="e">
        <f>CONCATENATE(Table6[[#This Row],[HS6_COD]],Table6[[#This Row],[HS8]],Table6[[#This Row],[HS10]])</f>
        <v>#VALUE!</v>
      </c>
      <c r="J996" s="17" t="s">
        <v>553</v>
      </c>
      <c r="K996" s="17"/>
      <c r="L996" s="30">
        <f>'Customs raw'!F996</f>
        <v>0</v>
      </c>
      <c r="M996" s="33">
        <v>10</v>
      </c>
      <c r="N996" s="33">
        <v>12.5</v>
      </c>
      <c r="O996" s="33"/>
      <c r="P996" s="33"/>
      <c r="Q996" s="33">
        <v>10</v>
      </c>
      <c r="R996" s="50" t="e">
        <f>VLOOKUP(Table6[[#This Row],[HS Concatenate]],'Customs raw'!$A$11:$N$305,12,FALSE)</f>
        <v>#VALUE!</v>
      </c>
      <c r="S996" s="226">
        <f>'Customs raw'!L996</f>
        <v>0</v>
      </c>
      <c r="T996" s="214"/>
      <c r="U996" s="217">
        <f>'Customs raw'!M996</f>
        <v>0</v>
      </c>
      <c r="V996" s="214"/>
      <c r="W996" s="226" t="e">
        <f>Table6[[#This Row],[Quantity (kg)2]]/1000</f>
        <v>#VALUE!</v>
      </c>
    </row>
    <row r="997" spans="1:23" ht="14.25" x14ac:dyDescent="0.2">
      <c r="A997" s="212">
        <f>'Customs raw'!B997</f>
        <v>0</v>
      </c>
      <c r="B997" s="213">
        <f t="shared" si="17"/>
        <v>0</v>
      </c>
      <c r="C997" s="214" t="e">
        <f>VLOOKUP(B997,'HS Heading Index'!$A$7:$B$29,2,FALSE)</f>
        <v>#N/A</v>
      </c>
      <c r="D997" s="214" t="s">
        <v>241</v>
      </c>
      <c r="E997" s="212">
        <f>'Customs raw'!C997</f>
        <v>0</v>
      </c>
      <c r="F997" s="215">
        <f>'Customs raw'!E997</f>
        <v>0</v>
      </c>
      <c r="G997" s="76" t="s">
        <v>19</v>
      </c>
      <c r="H997" s="33" t="s">
        <v>190</v>
      </c>
      <c r="I997" s="76" t="e">
        <f>CONCATENATE(Table6[[#This Row],[HS6_COD]],Table6[[#This Row],[HS8]],Table6[[#This Row],[HS10]])</f>
        <v>#VALUE!</v>
      </c>
      <c r="J997" s="17" t="s">
        <v>553</v>
      </c>
      <c r="K997" s="17"/>
      <c r="L997" s="30">
        <f>'Customs raw'!F997</f>
        <v>0</v>
      </c>
      <c r="M997" s="33">
        <v>10</v>
      </c>
      <c r="N997" s="33">
        <v>12.5</v>
      </c>
      <c r="O997" s="33"/>
      <c r="P997" s="33"/>
      <c r="Q997" s="33">
        <v>10</v>
      </c>
      <c r="R997" s="50" t="e">
        <f>VLOOKUP(Table6[[#This Row],[HS Concatenate]],'Customs raw'!$A$11:$N$305,12,FALSE)</f>
        <v>#VALUE!</v>
      </c>
      <c r="S997" s="226">
        <f>'Customs raw'!L997</f>
        <v>0</v>
      </c>
      <c r="T997" s="214"/>
      <c r="U997" s="217">
        <f>'Customs raw'!M997</f>
        <v>0</v>
      </c>
      <c r="V997" s="214"/>
      <c r="W997" s="226" t="e">
        <f>Table6[[#This Row],[Quantity (kg)2]]/1000</f>
        <v>#VALUE!</v>
      </c>
    </row>
    <row r="998" spans="1:23" ht="14.25" x14ac:dyDescent="0.2">
      <c r="A998" s="212">
        <f>'Customs raw'!B998</f>
        <v>0</v>
      </c>
      <c r="B998" s="213">
        <f t="shared" si="17"/>
        <v>0</v>
      </c>
      <c r="C998" s="214" t="e">
        <f>VLOOKUP(B998,'HS Heading Index'!$A$7:$B$29,2,FALSE)</f>
        <v>#N/A</v>
      </c>
      <c r="D998" s="214" t="s">
        <v>241</v>
      </c>
      <c r="E998" s="212">
        <f>'Customs raw'!C998</f>
        <v>0</v>
      </c>
      <c r="F998" s="215">
        <f>'Customs raw'!E998</f>
        <v>0</v>
      </c>
      <c r="G998" s="76" t="s">
        <v>19</v>
      </c>
      <c r="H998" s="33" t="s">
        <v>190</v>
      </c>
      <c r="I998" s="76" t="e">
        <f>CONCATENATE(Table6[[#This Row],[HS6_COD]],Table6[[#This Row],[HS8]],Table6[[#This Row],[HS10]])</f>
        <v>#VALUE!</v>
      </c>
      <c r="J998" s="17" t="s">
        <v>553</v>
      </c>
      <c r="K998" s="17"/>
      <c r="L998" s="30">
        <f>'Customs raw'!F998</f>
        <v>0</v>
      </c>
      <c r="M998" s="33">
        <v>10</v>
      </c>
      <c r="N998" s="33">
        <v>12.5</v>
      </c>
      <c r="O998" s="33"/>
      <c r="P998" s="33"/>
      <c r="Q998" s="33">
        <v>10</v>
      </c>
      <c r="R998" s="50" t="e">
        <f>VLOOKUP(Table6[[#This Row],[HS Concatenate]],'Customs raw'!$A$11:$N$305,12,FALSE)</f>
        <v>#VALUE!</v>
      </c>
      <c r="S998" s="226">
        <f>'Customs raw'!L998</f>
        <v>0</v>
      </c>
      <c r="T998" s="214"/>
      <c r="U998" s="217">
        <f>'Customs raw'!M998</f>
        <v>0</v>
      </c>
      <c r="V998" s="214"/>
      <c r="W998" s="226" t="e">
        <f>Table6[[#This Row],[Quantity (kg)2]]/1000</f>
        <v>#VALUE!</v>
      </c>
    </row>
    <row r="999" spans="1:23" ht="14.25" x14ac:dyDescent="0.2">
      <c r="A999" s="212">
        <f>'Customs raw'!B999</f>
        <v>0</v>
      </c>
      <c r="B999" s="213">
        <f t="shared" si="17"/>
        <v>0</v>
      </c>
      <c r="C999" s="214" t="e">
        <f>VLOOKUP(B999,'HS Heading Index'!$A$7:$B$29,2,FALSE)</f>
        <v>#N/A</v>
      </c>
      <c r="D999" s="214" t="s">
        <v>241</v>
      </c>
      <c r="E999" s="212">
        <f>'Customs raw'!C999</f>
        <v>0</v>
      </c>
      <c r="F999" s="215">
        <f>'Customs raw'!E999</f>
        <v>0</v>
      </c>
      <c r="G999" s="76" t="s">
        <v>19</v>
      </c>
      <c r="H999" s="33" t="s">
        <v>190</v>
      </c>
      <c r="I999" s="76" t="e">
        <f>CONCATENATE(Table6[[#This Row],[HS6_COD]],Table6[[#This Row],[HS8]],Table6[[#This Row],[HS10]])</f>
        <v>#VALUE!</v>
      </c>
      <c r="J999" s="17" t="s">
        <v>553</v>
      </c>
      <c r="K999" s="17"/>
      <c r="L999" s="30">
        <f>'Customs raw'!F999</f>
        <v>0</v>
      </c>
      <c r="M999" s="33">
        <v>10</v>
      </c>
      <c r="N999" s="33">
        <v>12.5</v>
      </c>
      <c r="O999" s="33"/>
      <c r="P999" s="33"/>
      <c r="Q999" s="33">
        <v>10</v>
      </c>
      <c r="R999" s="50" t="e">
        <f>VLOOKUP(Table6[[#This Row],[HS Concatenate]],'Customs raw'!$A$11:$N$305,12,FALSE)</f>
        <v>#VALUE!</v>
      </c>
      <c r="S999" s="226">
        <f>'Customs raw'!L999</f>
        <v>0</v>
      </c>
      <c r="T999" s="214"/>
      <c r="U999" s="217">
        <f>'Customs raw'!M999</f>
        <v>0</v>
      </c>
      <c r="V999" s="214"/>
      <c r="W999" s="226" t="e">
        <f>Table6[[#This Row],[Quantity (kg)2]]/1000</f>
        <v>#VALUE!</v>
      </c>
    </row>
    <row r="1000" spans="1:23" ht="14.25" x14ac:dyDescent="0.2">
      <c r="A1000" s="212">
        <f>'Customs raw'!B1000</f>
        <v>0</v>
      </c>
      <c r="B1000" s="213">
        <f t="shared" si="17"/>
        <v>0</v>
      </c>
      <c r="C1000" s="214" t="e">
        <f>VLOOKUP(B1000,'HS Heading Index'!$A$7:$B$29,2,FALSE)</f>
        <v>#N/A</v>
      </c>
      <c r="D1000" s="214" t="s">
        <v>241</v>
      </c>
      <c r="E1000" s="212">
        <f>'Customs raw'!C1000</f>
        <v>0</v>
      </c>
      <c r="F1000" s="215">
        <f>'Customs raw'!E1000</f>
        <v>0</v>
      </c>
      <c r="G1000" s="76" t="s">
        <v>19</v>
      </c>
      <c r="H1000" s="33" t="s">
        <v>190</v>
      </c>
      <c r="I1000" s="76" t="e">
        <f>CONCATENATE(Table6[[#This Row],[HS6_COD]],Table6[[#This Row],[HS8]],Table6[[#This Row],[HS10]])</f>
        <v>#VALUE!</v>
      </c>
      <c r="J1000" s="17" t="s">
        <v>553</v>
      </c>
      <c r="K1000" s="17"/>
      <c r="L1000" s="30">
        <f>'Customs raw'!F1000</f>
        <v>0</v>
      </c>
      <c r="M1000" s="33">
        <v>10</v>
      </c>
      <c r="N1000" s="33">
        <v>12.5</v>
      </c>
      <c r="O1000" s="33"/>
      <c r="P1000" s="33"/>
      <c r="Q1000" s="33">
        <v>10</v>
      </c>
      <c r="R1000" s="50" t="e">
        <f>VLOOKUP(Table6[[#This Row],[HS Concatenate]],'Customs raw'!$A$11:$N$305,12,FALSE)</f>
        <v>#VALUE!</v>
      </c>
      <c r="S1000" s="226">
        <f>'Customs raw'!L1000</f>
        <v>0</v>
      </c>
      <c r="T1000" s="214"/>
      <c r="U1000" s="217">
        <f>'Customs raw'!M1000</f>
        <v>0</v>
      </c>
      <c r="V1000" s="214"/>
      <c r="W1000" s="226" t="e">
        <f>Table6[[#This Row],[Quantity (kg)2]]/1000</f>
        <v>#VALUE!</v>
      </c>
    </row>
    <row r="1001" spans="1:23" ht="14.25" x14ac:dyDescent="0.2">
      <c r="A1001" s="212">
        <f>'Customs raw'!B1001</f>
        <v>0</v>
      </c>
      <c r="B1001" s="213">
        <f t="shared" si="17"/>
        <v>0</v>
      </c>
      <c r="C1001" s="214" t="e">
        <f>VLOOKUP(B1001,'HS Heading Index'!$A$7:$B$29,2,FALSE)</f>
        <v>#N/A</v>
      </c>
      <c r="D1001" s="214" t="s">
        <v>241</v>
      </c>
      <c r="E1001" s="212">
        <f>'Customs raw'!C1001</f>
        <v>0</v>
      </c>
      <c r="F1001" s="215">
        <f>'Customs raw'!E1001</f>
        <v>0</v>
      </c>
      <c r="G1001" s="76" t="s">
        <v>19</v>
      </c>
      <c r="H1001" s="33" t="s">
        <v>190</v>
      </c>
      <c r="I1001" s="76" t="e">
        <f>CONCATENATE(Table6[[#This Row],[HS6_COD]],Table6[[#This Row],[HS8]],Table6[[#This Row],[HS10]])</f>
        <v>#VALUE!</v>
      </c>
      <c r="J1001" s="17" t="s">
        <v>553</v>
      </c>
      <c r="K1001" s="17"/>
      <c r="L1001" s="30">
        <f>'Customs raw'!F1001</f>
        <v>0</v>
      </c>
      <c r="M1001" s="33">
        <v>10</v>
      </c>
      <c r="N1001" s="33">
        <v>12.5</v>
      </c>
      <c r="O1001" s="33"/>
      <c r="P1001" s="33"/>
      <c r="Q1001" s="33">
        <v>10</v>
      </c>
      <c r="R1001" s="50" t="e">
        <f>VLOOKUP(Table6[[#This Row],[HS Concatenate]],'Customs raw'!$A$11:$N$305,12,FALSE)</f>
        <v>#VALUE!</v>
      </c>
      <c r="S1001" s="226">
        <f>'Customs raw'!L1001</f>
        <v>0</v>
      </c>
      <c r="T1001" s="214"/>
      <c r="U1001" s="217">
        <f>'Customs raw'!M1001</f>
        <v>0</v>
      </c>
      <c r="V1001" s="214"/>
      <c r="W1001" s="226" t="e">
        <f>Table6[[#This Row],[Quantity (kg)2]]/1000</f>
        <v>#VALUE!</v>
      </c>
    </row>
    <row r="1002" spans="1:23" ht="14.25" x14ac:dyDescent="0.2">
      <c r="A1002" s="212">
        <f>'Customs raw'!B1002</f>
        <v>0</v>
      </c>
      <c r="B1002" s="213">
        <f t="shared" si="17"/>
        <v>0</v>
      </c>
      <c r="C1002" s="214" t="e">
        <f>VLOOKUP(B1002,'HS Heading Index'!$A$7:$B$29,2,FALSE)</f>
        <v>#N/A</v>
      </c>
      <c r="D1002" s="214" t="s">
        <v>241</v>
      </c>
      <c r="E1002" s="212">
        <f>'Customs raw'!C1002</f>
        <v>0</v>
      </c>
      <c r="F1002" s="215">
        <f>'Customs raw'!E1002</f>
        <v>0</v>
      </c>
      <c r="G1002" s="76" t="s">
        <v>19</v>
      </c>
      <c r="H1002" s="33" t="s">
        <v>190</v>
      </c>
      <c r="I1002" s="76" t="e">
        <f>CONCATENATE(Table6[[#This Row],[HS6_COD]],Table6[[#This Row],[HS8]],Table6[[#This Row],[HS10]])</f>
        <v>#VALUE!</v>
      </c>
      <c r="J1002" s="17" t="s">
        <v>553</v>
      </c>
      <c r="K1002" s="17"/>
      <c r="L1002" s="30">
        <f>'Customs raw'!F1002</f>
        <v>0</v>
      </c>
      <c r="M1002" s="33">
        <v>10</v>
      </c>
      <c r="N1002" s="33">
        <v>12.5</v>
      </c>
      <c r="O1002" s="33"/>
      <c r="P1002" s="33"/>
      <c r="Q1002" s="33">
        <v>10</v>
      </c>
      <c r="R1002" s="50" t="e">
        <f>VLOOKUP(Table6[[#This Row],[HS Concatenate]],'Customs raw'!$A$11:$N$305,12,FALSE)</f>
        <v>#VALUE!</v>
      </c>
      <c r="S1002" s="226">
        <f>'Customs raw'!L1002</f>
        <v>0</v>
      </c>
      <c r="T1002" s="214"/>
      <c r="U1002" s="217">
        <f>'Customs raw'!M1002</f>
        <v>0</v>
      </c>
      <c r="V1002" s="214"/>
      <c r="W1002" s="226" t="e">
        <f>Table6[[#This Row],[Quantity (kg)2]]/1000</f>
        <v>#VALUE!</v>
      </c>
    </row>
    <row r="1003" spans="1:23" ht="14.25" x14ac:dyDescent="0.2">
      <c r="A1003" s="212">
        <f>'Customs raw'!B1003</f>
        <v>0</v>
      </c>
      <c r="B1003" s="213">
        <f t="shared" si="17"/>
        <v>0</v>
      </c>
      <c r="C1003" s="214" t="e">
        <f>VLOOKUP(B1003,'HS Heading Index'!$A$7:$B$29,2,FALSE)</f>
        <v>#N/A</v>
      </c>
      <c r="D1003" s="214" t="s">
        <v>241</v>
      </c>
      <c r="E1003" s="212">
        <f>'Customs raw'!C1003</f>
        <v>0</v>
      </c>
      <c r="F1003" s="215">
        <f>'Customs raw'!E1003</f>
        <v>0</v>
      </c>
      <c r="G1003" s="76" t="s">
        <v>19</v>
      </c>
      <c r="H1003" s="33" t="s">
        <v>190</v>
      </c>
      <c r="I1003" s="76" t="e">
        <f>CONCATENATE(Table6[[#This Row],[HS6_COD]],Table6[[#This Row],[HS8]],Table6[[#This Row],[HS10]])</f>
        <v>#VALUE!</v>
      </c>
      <c r="J1003" s="17" t="s">
        <v>553</v>
      </c>
      <c r="K1003" s="17"/>
      <c r="L1003" s="30">
        <f>'Customs raw'!F1003</f>
        <v>0</v>
      </c>
      <c r="M1003" s="33">
        <v>10</v>
      </c>
      <c r="N1003" s="33">
        <v>12.5</v>
      </c>
      <c r="O1003" s="33"/>
      <c r="P1003" s="33"/>
      <c r="Q1003" s="33">
        <v>10</v>
      </c>
      <c r="R1003" s="50" t="e">
        <f>VLOOKUP(Table6[[#This Row],[HS Concatenate]],'Customs raw'!$A$11:$N$305,12,FALSE)</f>
        <v>#VALUE!</v>
      </c>
      <c r="S1003" s="226">
        <f>'Customs raw'!L1003</f>
        <v>0</v>
      </c>
      <c r="T1003" s="214"/>
      <c r="U1003" s="217">
        <f>'Customs raw'!M1003</f>
        <v>0</v>
      </c>
      <c r="V1003" s="214"/>
      <c r="W1003" s="226" t="e">
        <f>Table6[[#This Row],[Quantity (kg)2]]/1000</f>
        <v>#VALUE!</v>
      </c>
    </row>
    <row r="1004" spans="1:23" ht="14.25" x14ac:dyDescent="0.2">
      <c r="A1004" s="212">
        <f>'Customs raw'!B1004</f>
        <v>0</v>
      </c>
      <c r="B1004" s="213">
        <f t="shared" si="17"/>
        <v>0</v>
      </c>
      <c r="C1004" s="214" t="e">
        <f>VLOOKUP(B1004,'HS Heading Index'!$A$7:$B$29,2,FALSE)</f>
        <v>#N/A</v>
      </c>
      <c r="D1004" s="214" t="s">
        <v>241</v>
      </c>
      <c r="E1004" s="212">
        <f>'Customs raw'!C1004</f>
        <v>0</v>
      </c>
      <c r="F1004" s="215">
        <f>'Customs raw'!E1004</f>
        <v>0</v>
      </c>
      <c r="G1004" s="76" t="s">
        <v>19</v>
      </c>
      <c r="H1004" s="33" t="s">
        <v>190</v>
      </c>
      <c r="I1004" s="76" t="e">
        <f>CONCATENATE(Table6[[#This Row],[HS6_COD]],Table6[[#This Row],[HS8]],Table6[[#This Row],[HS10]])</f>
        <v>#VALUE!</v>
      </c>
      <c r="J1004" s="17" t="s">
        <v>553</v>
      </c>
      <c r="K1004" s="17"/>
      <c r="L1004" s="30">
        <f>'Customs raw'!F1004</f>
        <v>0</v>
      </c>
      <c r="M1004" s="33">
        <v>10</v>
      </c>
      <c r="N1004" s="33">
        <v>12.5</v>
      </c>
      <c r="O1004" s="33"/>
      <c r="P1004" s="33"/>
      <c r="Q1004" s="33">
        <v>10</v>
      </c>
      <c r="R1004" s="50" t="e">
        <f>VLOOKUP(Table6[[#This Row],[HS Concatenate]],'Customs raw'!$A$11:$N$305,12,FALSE)</f>
        <v>#VALUE!</v>
      </c>
      <c r="S1004" s="226">
        <f>'Customs raw'!L1004</f>
        <v>0</v>
      </c>
      <c r="T1004" s="214"/>
      <c r="U1004" s="217">
        <f>'Customs raw'!M1004</f>
        <v>0</v>
      </c>
      <c r="V1004" s="214"/>
      <c r="W1004" s="226" t="e">
        <f>Table6[[#This Row],[Quantity (kg)2]]/1000</f>
        <v>#VALUE!</v>
      </c>
    </row>
    <row r="1005" spans="1:23" ht="14.25" x14ac:dyDescent="0.2">
      <c r="A1005" s="212">
        <f>'Customs raw'!B1005</f>
        <v>0</v>
      </c>
      <c r="B1005" s="213">
        <f t="shared" si="17"/>
        <v>0</v>
      </c>
      <c r="C1005" s="214" t="e">
        <f>VLOOKUP(B1005,'HS Heading Index'!$A$7:$B$29,2,FALSE)</f>
        <v>#N/A</v>
      </c>
      <c r="D1005" s="214" t="s">
        <v>241</v>
      </c>
      <c r="E1005" s="212">
        <f>'Customs raw'!C1005</f>
        <v>0</v>
      </c>
      <c r="F1005" s="215">
        <f>'Customs raw'!E1005</f>
        <v>0</v>
      </c>
      <c r="G1005" s="76" t="s">
        <v>19</v>
      </c>
      <c r="H1005" s="33" t="s">
        <v>190</v>
      </c>
      <c r="I1005" s="76" t="e">
        <f>CONCATENATE(Table6[[#This Row],[HS6_COD]],Table6[[#This Row],[HS8]],Table6[[#This Row],[HS10]])</f>
        <v>#VALUE!</v>
      </c>
      <c r="J1005" s="17" t="s">
        <v>553</v>
      </c>
      <c r="K1005" s="17"/>
      <c r="L1005" s="30">
        <f>'Customs raw'!F1005</f>
        <v>0</v>
      </c>
      <c r="M1005" s="33">
        <v>10</v>
      </c>
      <c r="N1005" s="33">
        <v>12.5</v>
      </c>
      <c r="O1005" s="33"/>
      <c r="P1005" s="33"/>
      <c r="Q1005" s="33">
        <v>10</v>
      </c>
      <c r="R1005" s="50" t="e">
        <f>VLOOKUP(Table6[[#This Row],[HS Concatenate]],'Customs raw'!$A$11:$N$305,12,FALSE)</f>
        <v>#VALUE!</v>
      </c>
      <c r="S1005" s="226">
        <f>'Customs raw'!L1005</f>
        <v>0</v>
      </c>
      <c r="T1005" s="214"/>
      <c r="U1005" s="217">
        <f>'Customs raw'!M1005</f>
        <v>0</v>
      </c>
      <c r="V1005" s="214"/>
      <c r="W1005" s="226" t="e">
        <f>Table6[[#This Row],[Quantity (kg)2]]/1000</f>
        <v>#VALUE!</v>
      </c>
    </row>
    <row r="1006" spans="1:23" ht="14.25" x14ac:dyDescent="0.2">
      <c r="A1006" s="212">
        <f>'Customs raw'!B1006</f>
        <v>0</v>
      </c>
      <c r="B1006" s="213">
        <f t="shared" si="17"/>
        <v>0</v>
      </c>
      <c r="C1006" s="214" t="e">
        <f>VLOOKUP(B1006,'HS Heading Index'!$A$7:$B$29,2,FALSE)</f>
        <v>#N/A</v>
      </c>
      <c r="D1006" s="214" t="s">
        <v>241</v>
      </c>
      <c r="E1006" s="212">
        <f>'Customs raw'!C1006</f>
        <v>0</v>
      </c>
      <c r="F1006" s="215">
        <f>'Customs raw'!E1006</f>
        <v>0</v>
      </c>
      <c r="G1006" s="76" t="s">
        <v>19</v>
      </c>
      <c r="H1006" s="33" t="s">
        <v>190</v>
      </c>
      <c r="I1006" s="76" t="e">
        <f>CONCATENATE(Table6[[#This Row],[HS6_COD]],Table6[[#This Row],[HS8]],Table6[[#This Row],[HS10]])</f>
        <v>#VALUE!</v>
      </c>
      <c r="J1006" s="17" t="s">
        <v>553</v>
      </c>
      <c r="K1006" s="17"/>
      <c r="L1006" s="30">
        <f>'Customs raw'!F1006</f>
        <v>0</v>
      </c>
      <c r="M1006" s="33">
        <v>10</v>
      </c>
      <c r="N1006" s="33">
        <v>12.5</v>
      </c>
      <c r="O1006" s="33"/>
      <c r="P1006" s="33"/>
      <c r="Q1006" s="33">
        <v>10</v>
      </c>
      <c r="R1006" s="50" t="e">
        <f>VLOOKUP(Table6[[#This Row],[HS Concatenate]],'Customs raw'!$A$11:$N$305,12,FALSE)</f>
        <v>#VALUE!</v>
      </c>
      <c r="S1006" s="226">
        <f>'Customs raw'!L1006</f>
        <v>0</v>
      </c>
      <c r="T1006" s="214"/>
      <c r="U1006" s="217">
        <f>'Customs raw'!M1006</f>
        <v>0</v>
      </c>
      <c r="V1006" s="214"/>
      <c r="W1006" s="226" t="e">
        <f>Table6[[#This Row],[Quantity (kg)2]]/1000</f>
        <v>#VALUE!</v>
      </c>
    </row>
    <row r="1007" spans="1:23" ht="14.25" x14ac:dyDescent="0.2">
      <c r="A1007" s="212">
        <f>'Customs raw'!B1007</f>
        <v>0</v>
      </c>
      <c r="B1007" s="213">
        <f t="shared" si="17"/>
        <v>0</v>
      </c>
      <c r="C1007" s="214" t="e">
        <f>VLOOKUP(B1007,'HS Heading Index'!$A$7:$B$29,2,FALSE)</f>
        <v>#N/A</v>
      </c>
      <c r="D1007" s="214" t="s">
        <v>241</v>
      </c>
      <c r="E1007" s="212">
        <f>'Customs raw'!C1007</f>
        <v>0</v>
      </c>
      <c r="F1007" s="215">
        <f>'Customs raw'!E1007</f>
        <v>0</v>
      </c>
      <c r="G1007" s="76" t="s">
        <v>19</v>
      </c>
      <c r="H1007" s="33" t="s">
        <v>190</v>
      </c>
      <c r="I1007" s="76" t="e">
        <f>CONCATENATE(Table6[[#This Row],[HS6_COD]],Table6[[#This Row],[HS8]],Table6[[#This Row],[HS10]])</f>
        <v>#VALUE!</v>
      </c>
      <c r="J1007" s="17" t="s">
        <v>553</v>
      </c>
      <c r="K1007" s="17"/>
      <c r="L1007" s="30">
        <f>'Customs raw'!F1007</f>
        <v>0</v>
      </c>
      <c r="M1007" s="33">
        <v>10</v>
      </c>
      <c r="N1007" s="33">
        <v>12.5</v>
      </c>
      <c r="O1007" s="33"/>
      <c r="P1007" s="33"/>
      <c r="Q1007" s="33">
        <v>10</v>
      </c>
      <c r="R1007" s="50" t="e">
        <f>VLOOKUP(Table6[[#This Row],[HS Concatenate]],'Customs raw'!$A$11:$N$305,12,FALSE)</f>
        <v>#VALUE!</v>
      </c>
      <c r="S1007" s="226">
        <f>'Customs raw'!L1007</f>
        <v>0</v>
      </c>
      <c r="T1007" s="214"/>
      <c r="U1007" s="217">
        <f>'Customs raw'!M1007</f>
        <v>0</v>
      </c>
      <c r="V1007" s="214"/>
      <c r="W1007" s="226" t="e">
        <f>Table6[[#This Row],[Quantity (kg)2]]/1000</f>
        <v>#VALUE!</v>
      </c>
    </row>
    <row r="1008" spans="1:23" ht="14.25" x14ac:dyDescent="0.2">
      <c r="A1008" s="212">
        <f>'Customs raw'!B1008</f>
        <v>0</v>
      </c>
      <c r="B1008" s="213">
        <f t="shared" si="17"/>
        <v>0</v>
      </c>
      <c r="C1008" s="214" t="e">
        <f>VLOOKUP(B1008,'HS Heading Index'!$A$7:$B$29,2,FALSE)</f>
        <v>#N/A</v>
      </c>
      <c r="D1008" s="214" t="s">
        <v>241</v>
      </c>
      <c r="E1008" s="212">
        <f>'Customs raw'!C1008</f>
        <v>0</v>
      </c>
      <c r="F1008" s="215">
        <f>'Customs raw'!E1008</f>
        <v>0</v>
      </c>
      <c r="G1008" s="76" t="s">
        <v>19</v>
      </c>
      <c r="H1008" s="33" t="s">
        <v>190</v>
      </c>
      <c r="I1008" s="76" t="e">
        <f>CONCATENATE(Table6[[#This Row],[HS6_COD]],Table6[[#This Row],[HS8]],Table6[[#This Row],[HS10]])</f>
        <v>#VALUE!</v>
      </c>
      <c r="J1008" s="17" t="s">
        <v>553</v>
      </c>
      <c r="K1008" s="17"/>
      <c r="L1008" s="30">
        <f>'Customs raw'!F1008</f>
        <v>0</v>
      </c>
      <c r="M1008" s="33">
        <v>10</v>
      </c>
      <c r="N1008" s="33">
        <v>12.5</v>
      </c>
      <c r="O1008" s="33"/>
      <c r="P1008" s="33"/>
      <c r="Q1008" s="33">
        <v>10</v>
      </c>
      <c r="R1008" s="50" t="e">
        <f>VLOOKUP(Table6[[#This Row],[HS Concatenate]],'Customs raw'!$A$11:$N$305,12,FALSE)</f>
        <v>#VALUE!</v>
      </c>
      <c r="S1008" s="226">
        <f>'Customs raw'!L1008</f>
        <v>0</v>
      </c>
      <c r="T1008" s="214"/>
      <c r="U1008" s="217">
        <f>'Customs raw'!M1008</f>
        <v>0</v>
      </c>
      <c r="V1008" s="214"/>
      <c r="W1008" s="226" t="e">
        <f>Table6[[#This Row],[Quantity (kg)2]]/1000</f>
        <v>#VALUE!</v>
      </c>
    </row>
    <row r="1009" spans="1:23" ht="14.25" x14ac:dyDescent="0.2">
      <c r="A1009" s="212">
        <f>'Customs raw'!B1009</f>
        <v>0</v>
      </c>
      <c r="B1009" s="213">
        <f t="shared" si="17"/>
        <v>0</v>
      </c>
      <c r="C1009" s="214" t="e">
        <f>VLOOKUP(B1009,'HS Heading Index'!$A$7:$B$29,2,FALSE)</f>
        <v>#N/A</v>
      </c>
      <c r="D1009" s="214" t="s">
        <v>241</v>
      </c>
      <c r="E1009" s="212">
        <f>'Customs raw'!C1009</f>
        <v>0</v>
      </c>
      <c r="F1009" s="215">
        <f>'Customs raw'!E1009</f>
        <v>0</v>
      </c>
      <c r="G1009" s="76" t="s">
        <v>19</v>
      </c>
      <c r="H1009" s="33" t="s">
        <v>190</v>
      </c>
      <c r="I1009" s="76" t="e">
        <f>CONCATENATE(Table6[[#This Row],[HS6_COD]],Table6[[#This Row],[HS8]],Table6[[#This Row],[HS10]])</f>
        <v>#VALUE!</v>
      </c>
      <c r="J1009" s="17" t="s">
        <v>553</v>
      </c>
      <c r="K1009" s="17"/>
      <c r="L1009" s="30">
        <f>'Customs raw'!F1009</f>
        <v>0</v>
      </c>
      <c r="M1009" s="33">
        <v>10</v>
      </c>
      <c r="N1009" s="33">
        <v>12.5</v>
      </c>
      <c r="O1009" s="33"/>
      <c r="P1009" s="33"/>
      <c r="Q1009" s="33">
        <v>10</v>
      </c>
      <c r="R1009" s="50" t="e">
        <f>VLOOKUP(Table6[[#This Row],[HS Concatenate]],'Customs raw'!$A$11:$N$305,12,FALSE)</f>
        <v>#VALUE!</v>
      </c>
      <c r="S1009" s="226">
        <f>'Customs raw'!L1009</f>
        <v>0</v>
      </c>
      <c r="T1009" s="214"/>
      <c r="U1009" s="217">
        <f>'Customs raw'!M1009</f>
        <v>0</v>
      </c>
      <c r="V1009" s="214"/>
      <c r="W1009" s="226" t="e">
        <f>Table6[[#This Row],[Quantity (kg)2]]/1000</f>
        <v>#VALUE!</v>
      </c>
    </row>
    <row r="1010" spans="1:23" ht="14.25" x14ac:dyDescent="0.2">
      <c r="A1010" s="212">
        <f>'Customs raw'!B1010</f>
        <v>0</v>
      </c>
      <c r="B1010" s="213">
        <f t="shared" si="17"/>
        <v>0</v>
      </c>
      <c r="C1010" s="214" t="e">
        <f>VLOOKUP(B1010,'HS Heading Index'!$A$7:$B$29,2,FALSE)</f>
        <v>#N/A</v>
      </c>
      <c r="D1010" s="214" t="s">
        <v>241</v>
      </c>
      <c r="E1010" s="212">
        <f>'Customs raw'!C1010</f>
        <v>0</v>
      </c>
      <c r="F1010" s="215">
        <f>'Customs raw'!E1010</f>
        <v>0</v>
      </c>
      <c r="G1010" s="76" t="s">
        <v>19</v>
      </c>
      <c r="H1010" s="33" t="s">
        <v>190</v>
      </c>
      <c r="I1010" s="76" t="e">
        <f>CONCATENATE(Table6[[#This Row],[HS6_COD]],Table6[[#This Row],[HS8]],Table6[[#This Row],[HS10]])</f>
        <v>#VALUE!</v>
      </c>
      <c r="J1010" s="17" t="s">
        <v>553</v>
      </c>
      <c r="K1010" s="17"/>
      <c r="L1010" s="30">
        <f>'Customs raw'!F1010</f>
        <v>0</v>
      </c>
      <c r="M1010" s="33">
        <v>10</v>
      </c>
      <c r="N1010" s="33">
        <v>12.5</v>
      </c>
      <c r="O1010" s="33"/>
      <c r="P1010" s="33"/>
      <c r="Q1010" s="33">
        <v>10</v>
      </c>
      <c r="R1010" s="50" t="e">
        <f>VLOOKUP(Table6[[#This Row],[HS Concatenate]],'Customs raw'!$A$11:$N$305,12,FALSE)</f>
        <v>#VALUE!</v>
      </c>
      <c r="S1010" s="226">
        <f>'Customs raw'!L1010</f>
        <v>0</v>
      </c>
      <c r="T1010" s="214"/>
      <c r="U1010" s="217">
        <f>'Customs raw'!M1010</f>
        <v>0</v>
      </c>
      <c r="V1010" s="214"/>
      <c r="W1010" s="226" t="e">
        <f>Table6[[#This Row],[Quantity (kg)2]]/1000</f>
        <v>#VALUE!</v>
      </c>
    </row>
    <row r="1011" spans="1:23" ht="14.25" x14ac:dyDescent="0.2">
      <c r="A1011" s="212">
        <f>'Customs raw'!B1011</f>
        <v>0</v>
      </c>
      <c r="B1011" s="213">
        <f t="shared" si="17"/>
        <v>0</v>
      </c>
      <c r="C1011" s="214" t="e">
        <f>VLOOKUP(B1011,'HS Heading Index'!$A$7:$B$29,2,FALSE)</f>
        <v>#N/A</v>
      </c>
      <c r="D1011" s="214" t="s">
        <v>241</v>
      </c>
      <c r="E1011" s="212">
        <f>'Customs raw'!C1011</f>
        <v>0</v>
      </c>
      <c r="F1011" s="215">
        <f>'Customs raw'!E1011</f>
        <v>0</v>
      </c>
      <c r="G1011" s="76" t="s">
        <v>19</v>
      </c>
      <c r="H1011" s="33" t="s">
        <v>190</v>
      </c>
      <c r="I1011" s="76" t="e">
        <f>CONCATENATE(Table6[[#This Row],[HS6_COD]],Table6[[#This Row],[HS8]],Table6[[#This Row],[HS10]])</f>
        <v>#VALUE!</v>
      </c>
      <c r="J1011" s="17" t="s">
        <v>553</v>
      </c>
      <c r="K1011" s="17"/>
      <c r="L1011" s="30">
        <f>'Customs raw'!F1011</f>
        <v>0</v>
      </c>
      <c r="M1011" s="33">
        <v>10</v>
      </c>
      <c r="N1011" s="33">
        <v>12.5</v>
      </c>
      <c r="O1011" s="33"/>
      <c r="P1011" s="33"/>
      <c r="Q1011" s="33">
        <v>10</v>
      </c>
      <c r="R1011" s="50" t="e">
        <f>VLOOKUP(Table6[[#This Row],[HS Concatenate]],'Customs raw'!$A$11:$N$305,12,FALSE)</f>
        <v>#VALUE!</v>
      </c>
      <c r="S1011" s="226">
        <f>'Customs raw'!L1011</f>
        <v>0</v>
      </c>
      <c r="T1011" s="214"/>
      <c r="U1011" s="217">
        <f>'Customs raw'!M1011</f>
        <v>0</v>
      </c>
      <c r="V1011" s="214"/>
      <c r="W1011" s="226" t="e">
        <f>Table6[[#This Row],[Quantity (kg)2]]/1000</f>
        <v>#VALUE!</v>
      </c>
    </row>
    <row r="1012" spans="1:23" ht="14.25" x14ac:dyDescent="0.2">
      <c r="A1012" s="212">
        <f>'Customs raw'!B1012</f>
        <v>0</v>
      </c>
      <c r="B1012" s="213">
        <f t="shared" si="17"/>
        <v>0</v>
      </c>
      <c r="C1012" s="214" t="e">
        <f>VLOOKUP(B1012,'HS Heading Index'!$A$7:$B$29,2,FALSE)</f>
        <v>#N/A</v>
      </c>
      <c r="D1012" s="214" t="s">
        <v>241</v>
      </c>
      <c r="E1012" s="212">
        <f>'Customs raw'!C1012</f>
        <v>0</v>
      </c>
      <c r="F1012" s="215">
        <f>'Customs raw'!E1012</f>
        <v>0</v>
      </c>
      <c r="G1012" s="76" t="s">
        <v>19</v>
      </c>
      <c r="H1012" s="33" t="s">
        <v>190</v>
      </c>
      <c r="I1012" s="76" t="e">
        <f>CONCATENATE(Table6[[#This Row],[HS6_COD]],Table6[[#This Row],[HS8]],Table6[[#This Row],[HS10]])</f>
        <v>#VALUE!</v>
      </c>
      <c r="J1012" s="17" t="s">
        <v>553</v>
      </c>
      <c r="K1012" s="17"/>
      <c r="L1012" s="30">
        <f>'Customs raw'!F1012</f>
        <v>0</v>
      </c>
      <c r="M1012" s="33">
        <v>10</v>
      </c>
      <c r="N1012" s="33">
        <v>12.5</v>
      </c>
      <c r="O1012" s="33"/>
      <c r="P1012" s="33"/>
      <c r="Q1012" s="33">
        <v>10</v>
      </c>
      <c r="R1012" s="50" t="e">
        <f>VLOOKUP(Table6[[#This Row],[HS Concatenate]],'Customs raw'!$A$11:$N$305,12,FALSE)</f>
        <v>#VALUE!</v>
      </c>
      <c r="S1012" s="226">
        <f>'Customs raw'!L1012</f>
        <v>0</v>
      </c>
      <c r="T1012" s="214"/>
      <c r="U1012" s="217">
        <f>'Customs raw'!M1012</f>
        <v>0</v>
      </c>
      <c r="V1012" s="214"/>
      <c r="W1012" s="226" t="e">
        <f>Table6[[#This Row],[Quantity (kg)2]]/1000</f>
        <v>#VALUE!</v>
      </c>
    </row>
    <row r="1013" spans="1:23" ht="14.25" x14ac:dyDescent="0.2">
      <c r="A1013" s="212">
        <f>'Customs raw'!B1013</f>
        <v>0</v>
      </c>
      <c r="B1013" s="213">
        <f t="shared" si="17"/>
        <v>0</v>
      </c>
      <c r="C1013" s="214" t="e">
        <f>VLOOKUP(B1013,'HS Heading Index'!$A$7:$B$29,2,FALSE)</f>
        <v>#N/A</v>
      </c>
      <c r="D1013" s="214" t="s">
        <v>241</v>
      </c>
      <c r="E1013" s="212">
        <f>'Customs raw'!C1013</f>
        <v>0</v>
      </c>
      <c r="F1013" s="215">
        <f>'Customs raw'!E1013</f>
        <v>0</v>
      </c>
      <c r="G1013" s="76" t="s">
        <v>19</v>
      </c>
      <c r="H1013" s="33" t="s">
        <v>190</v>
      </c>
      <c r="I1013" s="76" t="e">
        <f>CONCATENATE(Table6[[#This Row],[HS6_COD]],Table6[[#This Row],[HS8]],Table6[[#This Row],[HS10]])</f>
        <v>#VALUE!</v>
      </c>
      <c r="J1013" s="17" t="s">
        <v>553</v>
      </c>
      <c r="K1013" s="17"/>
      <c r="L1013" s="30">
        <f>'Customs raw'!F1013</f>
        <v>0</v>
      </c>
      <c r="M1013" s="33">
        <v>10</v>
      </c>
      <c r="N1013" s="33">
        <v>12.5</v>
      </c>
      <c r="O1013" s="33"/>
      <c r="P1013" s="33"/>
      <c r="Q1013" s="33">
        <v>10</v>
      </c>
      <c r="R1013" s="50" t="e">
        <f>VLOOKUP(Table6[[#This Row],[HS Concatenate]],'Customs raw'!$A$11:$N$305,12,FALSE)</f>
        <v>#VALUE!</v>
      </c>
      <c r="S1013" s="226">
        <f>'Customs raw'!L1013</f>
        <v>0</v>
      </c>
      <c r="T1013" s="214"/>
      <c r="U1013" s="217">
        <f>'Customs raw'!M1013</f>
        <v>0</v>
      </c>
      <c r="V1013" s="214"/>
      <c r="W1013" s="226" t="e">
        <f>Table6[[#This Row],[Quantity (kg)2]]/1000</f>
        <v>#VALUE!</v>
      </c>
    </row>
    <row r="1014" spans="1:23" ht="14.25" x14ac:dyDescent="0.2">
      <c r="A1014" s="212">
        <f>'Customs raw'!B1014</f>
        <v>0</v>
      </c>
      <c r="B1014" s="213">
        <f t="shared" si="17"/>
        <v>0</v>
      </c>
      <c r="C1014" s="214" t="e">
        <f>VLOOKUP(B1014,'HS Heading Index'!$A$7:$B$29,2,FALSE)</f>
        <v>#N/A</v>
      </c>
      <c r="D1014" s="214" t="s">
        <v>241</v>
      </c>
      <c r="E1014" s="212">
        <f>'Customs raw'!C1014</f>
        <v>0</v>
      </c>
      <c r="F1014" s="215">
        <f>'Customs raw'!E1014</f>
        <v>0</v>
      </c>
      <c r="G1014" s="76" t="s">
        <v>19</v>
      </c>
      <c r="H1014" s="33" t="s">
        <v>190</v>
      </c>
      <c r="I1014" s="76" t="e">
        <f>CONCATENATE(Table6[[#This Row],[HS6_COD]],Table6[[#This Row],[HS8]],Table6[[#This Row],[HS10]])</f>
        <v>#VALUE!</v>
      </c>
      <c r="J1014" s="17" t="s">
        <v>553</v>
      </c>
      <c r="K1014" s="17"/>
      <c r="L1014" s="30">
        <f>'Customs raw'!F1014</f>
        <v>0</v>
      </c>
      <c r="M1014" s="33">
        <v>10</v>
      </c>
      <c r="N1014" s="33">
        <v>12.5</v>
      </c>
      <c r="O1014" s="33"/>
      <c r="P1014" s="33"/>
      <c r="Q1014" s="33">
        <v>10</v>
      </c>
      <c r="R1014" s="50" t="e">
        <f>VLOOKUP(Table6[[#This Row],[HS Concatenate]],'Customs raw'!$A$11:$N$305,12,FALSE)</f>
        <v>#VALUE!</v>
      </c>
      <c r="S1014" s="226">
        <f>'Customs raw'!L1014</f>
        <v>0</v>
      </c>
      <c r="T1014" s="214"/>
      <c r="U1014" s="217">
        <f>'Customs raw'!M1014</f>
        <v>0</v>
      </c>
      <c r="V1014" s="214"/>
      <c r="W1014" s="226" t="e">
        <f>Table6[[#This Row],[Quantity (kg)2]]/1000</f>
        <v>#VALUE!</v>
      </c>
    </row>
    <row r="1015" spans="1:23" ht="14.25" x14ac:dyDescent="0.2">
      <c r="A1015" s="212">
        <f>'Customs raw'!B1015</f>
        <v>0</v>
      </c>
      <c r="B1015" s="213">
        <f t="shared" si="17"/>
        <v>0</v>
      </c>
      <c r="C1015" s="214" t="e">
        <f>VLOOKUP(B1015,'HS Heading Index'!$A$7:$B$29,2,FALSE)</f>
        <v>#N/A</v>
      </c>
      <c r="D1015" s="214" t="s">
        <v>241</v>
      </c>
      <c r="E1015" s="212">
        <f>'Customs raw'!C1015</f>
        <v>0</v>
      </c>
      <c r="F1015" s="215">
        <f>'Customs raw'!E1015</f>
        <v>0</v>
      </c>
      <c r="G1015" s="76" t="s">
        <v>19</v>
      </c>
      <c r="H1015" s="33" t="s">
        <v>190</v>
      </c>
      <c r="I1015" s="76" t="e">
        <f>CONCATENATE(Table6[[#This Row],[HS6_COD]],Table6[[#This Row],[HS8]],Table6[[#This Row],[HS10]])</f>
        <v>#VALUE!</v>
      </c>
      <c r="J1015" s="17" t="s">
        <v>553</v>
      </c>
      <c r="K1015" s="17"/>
      <c r="L1015" s="30">
        <f>'Customs raw'!F1015</f>
        <v>0</v>
      </c>
      <c r="M1015" s="33">
        <v>10</v>
      </c>
      <c r="N1015" s="33">
        <v>12.5</v>
      </c>
      <c r="O1015" s="33"/>
      <c r="P1015" s="33"/>
      <c r="Q1015" s="33">
        <v>10</v>
      </c>
      <c r="R1015" s="50" t="e">
        <f>VLOOKUP(Table6[[#This Row],[HS Concatenate]],'Customs raw'!$A$11:$N$305,12,FALSE)</f>
        <v>#VALUE!</v>
      </c>
      <c r="S1015" s="226">
        <f>'Customs raw'!L1015</f>
        <v>0</v>
      </c>
      <c r="T1015" s="214"/>
      <c r="U1015" s="217">
        <f>'Customs raw'!M1015</f>
        <v>0</v>
      </c>
      <c r="V1015" s="214"/>
      <c r="W1015" s="226" t="e">
        <f>Table6[[#This Row],[Quantity (kg)2]]/1000</f>
        <v>#VALUE!</v>
      </c>
    </row>
    <row r="1016" spans="1:23" ht="14.25" x14ac:dyDescent="0.2">
      <c r="A1016" s="212">
        <f>'Customs raw'!B1016</f>
        <v>0</v>
      </c>
      <c r="B1016" s="213">
        <f t="shared" si="17"/>
        <v>0</v>
      </c>
      <c r="C1016" s="214" t="e">
        <f>VLOOKUP(B1016,'HS Heading Index'!$A$7:$B$29,2,FALSE)</f>
        <v>#N/A</v>
      </c>
      <c r="D1016" s="214" t="s">
        <v>241</v>
      </c>
      <c r="E1016" s="212">
        <f>'Customs raw'!C1016</f>
        <v>0</v>
      </c>
      <c r="F1016" s="215">
        <f>'Customs raw'!E1016</f>
        <v>0</v>
      </c>
      <c r="G1016" s="76" t="s">
        <v>19</v>
      </c>
      <c r="H1016" s="33" t="s">
        <v>190</v>
      </c>
      <c r="I1016" s="76" t="e">
        <f>CONCATENATE(Table6[[#This Row],[HS6_COD]],Table6[[#This Row],[HS8]],Table6[[#This Row],[HS10]])</f>
        <v>#VALUE!</v>
      </c>
      <c r="J1016" s="17" t="s">
        <v>553</v>
      </c>
      <c r="K1016" s="17"/>
      <c r="L1016" s="30">
        <f>'Customs raw'!F1016</f>
        <v>0</v>
      </c>
      <c r="M1016" s="33">
        <v>10</v>
      </c>
      <c r="N1016" s="33">
        <v>12.5</v>
      </c>
      <c r="O1016" s="33"/>
      <c r="P1016" s="33"/>
      <c r="Q1016" s="33">
        <v>10</v>
      </c>
      <c r="R1016" s="50" t="e">
        <f>VLOOKUP(Table6[[#This Row],[HS Concatenate]],'Customs raw'!$A$11:$N$305,12,FALSE)</f>
        <v>#VALUE!</v>
      </c>
      <c r="S1016" s="226">
        <f>'Customs raw'!L1016</f>
        <v>0</v>
      </c>
      <c r="T1016" s="214"/>
      <c r="U1016" s="217">
        <f>'Customs raw'!M1016</f>
        <v>0</v>
      </c>
      <c r="V1016" s="214"/>
      <c r="W1016" s="226" t="e">
        <f>Table6[[#This Row],[Quantity (kg)2]]/1000</f>
        <v>#VALUE!</v>
      </c>
    </row>
    <row r="1017" spans="1:23" ht="14.25" x14ac:dyDescent="0.2">
      <c r="A1017" s="212">
        <f>'Customs raw'!B1017</f>
        <v>0</v>
      </c>
      <c r="B1017" s="213">
        <f t="shared" si="17"/>
        <v>0</v>
      </c>
      <c r="C1017" s="214" t="e">
        <f>VLOOKUP(B1017,'HS Heading Index'!$A$7:$B$29,2,FALSE)</f>
        <v>#N/A</v>
      </c>
      <c r="D1017" s="214" t="s">
        <v>241</v>
      </c>
      <c r="E1017" s="212">
        <f>'Customs raw'!C1017</f>
        <v>0</v>
      </c>
      <c r="F1017" s="215">
        <f>'Customs raw'!E1017</f>
        <v>0</v>
      </c>
      <c r="G1017" s="76" t="s">
        <v>19</v>
      </c>
      <c r="H1017" s="33" t="s">
        <v>190</v>
      </c>
      <c r="I1017" s="76" t="e">
        <f>CONCATENATE(Table6[[#This Row],[HS6_COD]],Table6[[#This Row],[HS8]],Table6[[#This Row],[HS10]])</f>
        <v>#VALUE!</v>
      </c>
      <c r="J1017" s="17" t="s">
        <v>553</v>
      </c>
      <c r="K1017" s="17"/>
      <c r="L1017" s="30">
        <f>'Customs raw'!F1017</f>
        <v>0</v>
      </c>
      <c r="M1017" s="33">
        <v>10</v>
      </c>
      <c r="N1017" s="33">
        <v>12.5</v>
      </c>
      <c r="O1017" s="33"/>
      <c r="P1017" s="33"/>
      <c r="Q1017" s="33">
        <v>10</v>
      </c>
      <c r="R1017" s="50" t="e">
        <f>VLOOKUP(Table6[[#This Row],[HS Concatenate]],'Customs raw'!$A$11:$N$305,12,FALSE)</f>
        <v>#VALUE!</v>
      </c>
      <c r="S1017" s="226">
        <f>'Customs raw'!L1017</f>
        <v>0</v>
      </c>
      <c r="T1017" s="214"/>
      <c r="U1017" s="217">
        <f>'Customs raw'!M1017</f>
        <v>0</v>
      </c>
      <c r="V1017" s="214"/>
      <c r="W1017" s="226" t="e">
        <f>Table6[[#This Row],[Quantity (kg)2]]/1000</f>
        <v>#VALUE!</v>
      </c>
    </row>
    <row r="1018" spans="1:23" ht="14.25" x14ac:dyDescent="0.2">
      <c r="A1018" s="212">
        <f>'Customs raw'!B1018</f>
        <v>0</v>
      </c>
      <c r="B1018" s="213">
        <f t="shared" si="17"/>
        <v>0</v>
      </c>
      <c r="C1018" s="214" t="e">
        <f>VLOOKUP(B1018,'HS Heading Index'!$A$7:$B$29,2,FALSE)</f>
        <v>#N/A</v>
      </c>
      <c r="D1018" s="214" t="s">
        <v>241</v>
      </c>
      <c r="E1018" s="212">
        <f>'Customs raw'!C1018</f>
        <v>0</v>
      </c>
      <c r="F1018" s="215">
        <f>'Customs raw'!E1018</f>
        <v>0</v>
      </c>
      <c r="G1018" s="76" t="s">
        <v>19</v>
      </c>
      <c r="H1018" s="33" t="s">
        <v>190</v>
      </c>
      <c r="I1018" s="76" t="e">
        <f>CONCATENATE(Table6[[#This Row],[HS6_COD]],Table6[[#This Row],[HS8]],Table6[[#This Row],[HS10]])</f>
        <v>#VALUE!</v>
      </c>
      <c r="J1018" s="17" t="s">
        <v>553</v>
      </c>
      <c r="K1018" s="17"/>
      <c r="L1018" s="30">
        <f>'Customs raw'!F1018</f>
        <v>0</v>
      </c>
      <c r="M1018" s="33">
        <v>10</v>
      </c>
      <c r="N1018" s="33">
        <v>12.5</v>
      </c>
      <c r="O1018" s="33"/>
      <c r="P1018" s="33"/>
      <c r="Q1018" s="33">
        <v>10</v>
      </c>
      <c r="R1018" s="50" t="e">
        <f>VLOOKUP(Table6[[#This Row],[HS Concatenate]],'Customs raw'!$A$11:$N$305,12,FALSE)</f>
        <v>#VALUE!</v>
      </c>
      <c r="S1018" s="226">
        <f>'Customs raw'!L1018</f>
        <v>0</v>
      </c>
      <c r="T1018" s="214"/>
      <c r="U1018" s="217">
        <f>'Customs raw'!M1018</f>
        <v>0</v>
      </c>
      <c r="V1018" s="214"/>
      <c r="W1018" s="226" t="e">
        <f>Table6[[#This Row],[Quantity (kg)2]]/1000</f>
        <v>#VALUE!</v>
      </c>
    </row>
    <row r="1019" spans="1:23" ht="14.25" x14ac:dyDescent="0.2">
      <c r="A1019" s="212">
        <f>'Customs raw'!B1019</f>
        <v>0</v>
      </c>
      <c r="B1019" s="213">
        <f t="shared" si="17"/>
        <v>0</v>
      </c>
      <c r="C1019" s="214" t="e">
        <f>VLOOKUP(B1019,'HS Heading Index'!$A$7:$B$29,2,FALSE)</f>
        <v>#N/A</v>
      </c>
      <c r="D1019" s="214" t="s">
        <v>241</v>
      </c>
      <c r="E1019" s="212">
        <f>'Customs raw'!C1019</f>
        <v>0</v>
      </c>
      <c r="F1019" s="215">
        <f>'Customs raw'!E1019</f>
        <v>0</v>
      </c>
      <c r="G1019" s="76" t="s">
        <v>19</v>
      </c>
      <c r="H1019" s="33" t="s">
        <v>190</v>
      </c>
      <c r="I1019" s="76" t="e">
        <f>CONCATENATE(Table6[[#This Row],[HS6_COD]],Table6[[#This Row],[HS8]],Table6[[#This Row],[HS10]])</f>
        <v>#VALUE!</v>
      </c>
      <c r="J1019" s="17" t="s">
        <v>553</v>
      </c>
      <c r="K1019" s="17"/>
      <c r="L1019" s="30">
        <f>'Customs raw'!F1019</f>
        <v>0</v>
      </c>
      <c r="M1019" s="33">
        <v>10</v>
      </c>
      <c r="N1019" s="33">
        <v>12.5</v>
      </c>
      <c r="O1019" s="33"/>
      <c r="P1019" s="33"/>
      <c r="Q1019" s="33">
        <v>10</v>
      </c>
      <c r="R1019" s="50" t="e">
        <f>VLOOKUP(Table6[[#This Row],[HS Concatenate]],'Customs raw'!$A$11:$N$305,12,FALSE)</f>
        <v>#VALUE!</v>
      </c>
      <c r="S1019" s="226">
        <f>'Customs raw'!L1019</f>
        <v>0</v>
      </c>
      <c r="T1019" s="214"/>
      <c r="U1019" s="217">
        <f>'Customs raw'!M1019</f>
        <v>0</v>
      </c>
      <c r="V1019" s="214"/>
      <c r="W1019" s="226" t="e">
        <f>Table6[[#This Row],[Quantity (kg)2]]/1000</f>
        <v>#VALUE!</v>
      </c>
    </row>
    <row r="1020" spans="1:23" ht="14.25" x14ac:dyDescent="0.2">
      <c r="A1020" s="212">
        <f>'Customs raw'!B1020</f>
        <v>0</v>
      </c>
      <c r="B1020" s="213">
        <f t="shared" si="17"/>
        <v>0</v>
      </c>
      <c r="C1020" s="214" t="e">
        <f>VLOOKUP(B1020,'HS Heading Index'!$A$7:$B$29,2,FALSE)</f>
        <v>#N/A</v>
      </c>
      <c r="D1020" s="214" t="s">
        <v>241</v>
      </c>
      <c r="E1020" s="212">
        <f>'Customs raw'!C1020</f>
        <v>0</v>
      </c>
      <c r="F1020" s="215">
        <f>'Customs raw'!E1020</f>
        <v>0</v>
      </c>
      <c r="G1020" s="76" t="s">
        <v>19</v>
      </c>
      <c r="H1020" s="33" t="s">
        <v>190</v>
      </c>
      <c r="I1020" s="76" t="e">
        <f>CONCATENATE(Table6[[#This Row],[HS6_COD]],Table6[[#This Row],[HS8]],Table6[[#This Row],[HS10]])</f>
        <v>#VALUE!</v>
      </c>
      <c r="J1020" s="17" t="s">
        <v>553</v>
      </c>
      <c r="K1020" s="17"/>
      <c r="L1020" s="30">
        <f>'Customs raw'!F1020</f>
        <v>0</v>
      </c>
      <c r="M1020" s="33">
        <v>10</v>
      </c>
      <c r="N1020" s="33">
        <v>12.5</v>
      </c>
      <c r="O1020" s="33"/>
      <c r="P1020" s="33"/>
      <c r="Q1020" s="33">
        <v>10</v>
      </c>
      <c r="R1020" s="50" t="e">
        <f>VLOOKUP(Table6[[#This Row],[HS Concatenate]],'Customs raw'!$A$11:$N$305,12,FALSE)</f>
        <v>#VALUE!</v>
      </c>
      <c r="S1020" s="226">
        <f>'Customs raw'!L1020</f>
        <v>0</v>
      </c>
      <c r="T1020" s="214"/>
      <c r="U1020" s="217">
        <f>'Customs raw'!M1020</f>
        <v>0</v>
      </c>
      <c r="V1020" s="214"/>
      <c r="W1020" s="226" t="e">
        <f>Table6[[#This Row],[Quantity (kg)2]]/1000</f>
        <v>#VALUE!</v>
      </c>
    </row>
    <row r="1021" spans="1:23" ht="14.25" x14ac:dyDescent="0.2">
      <c r="A1021" s="212">
        <f>'Customs raw'!B1021</f>
        <v>0</v>
      </c>
      <c r="B1021" s="213">
        <f t="shared" si="17"/>
        <v>0</v>
      </c>
      <c r="C1021" s="214" t="e">
        <f>VLOOKUP(B1021,'HS Heading Index'!$A$7:$B$29,2,FALSE)</f>
        <v>#N/A</v>
      </c>
      <c r="D1021" s="214" t="s">
        <v>241</v>
      </c>
      <c r="E1021" s="212">
        <f>'Customs raw'!C1021</f>
        <v>0</v>
      </c>
      <c r="F1021" s="215">
        <f>'Customs raw'!E1021</f>
        <v>0</v>
      </c>
      <c r="G1021" s="76" t="s">
        <v>19</v>
      </c>
      <c r="H1021" s="33" t="s">
        <v>190</v>
      </c>
      <c r="I1021" s="76" t="e">
        <f>CONCATENATE(Table6[[#This Row],[HS6_COD]],Table6[[#This Row],[HS8]],Table6[[#This Row],[HS10]])</f>
        <v>#VALUE!</v>
      </c>
      <c r="J1021" s="17" t="s">
        <v>553</v>
      </c>
      <c r="K1021" s="17"/>
      <c r="L1021" s="30">
        <f>'Customs raw'!F1021</f>
        <v>0</v>
      </c>
      <c r="M1021" s="33">
        <v>10</v>
      </c>
      <c r="N1021" s="33">
        <v>12.5</v>
      </c>
      <c r="O1021" s="33"/>
      <c r="P1021" s="33"/>
      <c r="Q1021" s="33">
        <v>10</v>
      </c>
      <c r="R1021" s="50" t="e">
        <f>VLOOKUP(Table6[[#This Row],[HS Concatenate]],'Customs raw'!$A$11:$N$305,12,FALSE)</f>
        <v>#VALUE!</v>
      </c>
      <c r="S1021" s="226">
        <f>'Customs raw'!L1021</f>
        <v>0</v>
      </c>
      <c r="T1021" s="214"/>
      <c r="U1021" s="217">
        <f>'Customs raw'!M1021</f>
        <v>0</v>
      </c>
      <c r="V1021" s="214"/>
      <c r="W1021" s="226" t="e">
        <f>Table6[[#This Row],[Quantity (kg)2]]/1000</f>
        <v>#VALUE!</v>
      </c>
    </row>
    <row r="1022" spans="1:23" ht="14.25" x14ac:dyDescent="0.2">
      <c r="A1022" s="212">
        <f>'Customs raw'!B1022</f>
        <v>0</v>
      </c>
      <c r="B1022" s="213">
        <f t="shared" si="17"/>
        <v>0</v>
      </c>
      <c r="C1022" s="214" t="e">
        <f>VLOOKUP(B1022,'HS Heading Index'!$A$7:$B$29,2,FALSE)</f>
        <v>#N/A</v>
      </c>
      <c r="D1022" s="214" t="s">
        <v>241</v>
      </c>
      <c r="E1022" s="212">
        <f>'Customs raw'!C1022</f>
        <v>0</v>
      </c>
      <c r="F1022" s="215">
        <f>'Customs raw'!E1022</f>
        <v>0</v>
      </c>
      <c r="G1022" s="76" t="s">
        <v>19</v>
      </c>
      <c r="H1022" s="33" t="s">
        <v>190</v>
      </c>
      <c r="I1022" s="76" t="e">
        <f>CONCATENATE(Table6[[#This Row],[HS6_COD]],Table6[[#This Row],[HS8]],Table6[[#This Row],[HS10]])</f>
        <v>#VALUE!</v>
      </c>
      <c r="J1022" s="17" t="s">
        <v>553</v>
      </c>
      <c r="K1022" s="17"/>
      <c r="L1022" s="30">
        <f>'Customs raw'!F1022</f>
        <v>0</v>
      </c>
      <c r="M1022" s="33">
        <v>10</v>
      </c>
      <c r="N1022" s="33">
        <v>12.5</v>
      </c>
      <c r="O1022" s="33"/>
      <c r="P1022" s="33"/>
      <c r="Q1022" s="33">
        <v>10</v>
      </c>
      <c r="R1022" s="50" t="e">
        <f>VLOOKUP(Table6[[#This Row],[HS Concatenate]],'Customs raw'!$A$11:$N$305,12,FALSE)</f>
        <v>#VALUE!</v>
      </c>
      <c r="S1022" s="226">
        <f>'Customs raw'!L1022</f>
        <v>0</v>
      </c>
      <c r="T1022" s="214"/>
      <c r="U1022" s="217">
        <f>'Customs raw'!M1022</f>
        <v>0</v>
      </c>
      <c r="V1022" s="214"/>
      <c r="W1022" s="226" t="e">
        <f>Table6[[#This Row],[Quantity (kg)2]]/1000</f>
        <v>#VALUE!</v>
      </c>
    </row>
    <row r="1023" spans="1:23" ht="14.25" x14ac:dyDescent="0.2">
      <c r="A1023" s="212">
        <f>'Customs raw'!B1023</f>
        <v>0</v>
      </c>
      <c r="B1023" s="213">
        <f t="shared" si="17"/>
        <v>0</v>
      </c>
      <c r="C1023" s="214" t="e">
        <f>VLOOKUP(B1023,'HS Heading Index'!$A$7:$B$29,2,FALSE)</f>
        <v>#N/A</v>
      </c>
      <c r="D1023" s="214" t="s">
        <v>241</v>
      </c>
      <c r="E1023" s="212">
        <f>'Customs raw'!C1023</f>
        <v>0</v>
      </c>
      <c r="F1023" s="215">
        <f>'Customs raw'!E1023</f>
        <v>0</v>
      </c>
      <c r="G1023" s="76" t="s">
        <v>19</v>
      </c>
      <c r="H1023" s="33" t="s">
        <v>190</v>
      </c>
      <c r="I1023" s="76" t="e">
        <f>CONCATENATE(Table6[[#This Row],[HS6_COD]],Table6[[#This Row],[HS8]],Table6[[#This Row],[HS10]])</f>
        <v>#VALUE!</v>
      </c>
      <c r="J1023" s="17" t="s">
        <v>553</v>
      </c>
      <c r="K1023" s="17"/>
      <c r="L1023" s="30">
        <f>'Customs raw'!F1023</f>
        <v>0</v>
      </c>
      <c r="M1023" s="33">
        <v>10</v>
      </c>
      <c r="N1023" s="33">
        <v>12.5</v>
      </c>
      <c r="O1023" s="33"/>
      <c r="P1023" s="33"/>
      <c r="Q1023" s="33">
        <v>10</v>
      </c>
      <c r="R1023" s="50" t="e">
        <f>VLOOKUP(Table6[[#This Row],[HS Concatenate]],'Customs raw'!$A$11:$N$305,12,FALSE)</f>
        <v>#VALUE!</v>
      </c>
      <c r="S1023" s="226">
        <f>'Customs raw'!L1023</f>
        <v>0</v>
      </c>
      <c r="T1023" s="214"/>
      <c r="U1023" s="217">
        <f>'Customs raw'!M1023</f>
        <v>0</v>
      </c>
      <c r="V1023" s="214"/>
      <c r="W1023" s="226" t="e">
        <f>Table6[[#This Row],[Quantity (kg)2]]/1000</f>
        <v>#VALUE!</v>
      </c>
    </row>
    <row r="1024" spans="1:23" ht="14.25" x14ac:dyDescent="0.2">
      <c r="A1024" s="212">
        <f>'Customs raw'!B1024</f>
        <v>0</v>
      </c>
      <c r="B1024" s="213">
        <f t="shared" si="17"/>
        <v>0</v>
      </c>
      <c r="C1024" s="214" t="e">
        <f>VLOOKUP(B1024,'HS Heading Index'!$A$7:$B$29,2,FALSE)</f>
        <v>#N/A</v>
      </c>
      <c r="D1024" s="214" t="s">
        <v>241</v>
      </c>
      <c r="E1024" s="212">
        <f>'Customs raw'!C1024</f>
        <v>0</v>
      </c>
      <c r="F1024" s="215">
        <f>'Customs raw'!E1024</f>
        <v>0</v>
      </c>
      <c r="G1024" s="76" t="s">
        <v>19</v>
      </c>
      <c r="H1024" s="33" t="s">
        <v>190</v>
      </c>
      <c r="I1024" s="76" t="e">
        <f>CONCATENATE(Table6[[#This Row],[HS6_COD]],Table6[[#This Row],[HS8]],Table6[[#This Row],[HS10]])</f>
        <v>#VALUE!</v>
      </c>
      <c r="J1024" s="17" t="s">
        <v>553</v>
      </c>
      <c r="K1024" s="17"/>
      <c r="L1024" s="30">
        <f>'Customs raw'!F1024</f>
        <v>0</v>
      </c>
      <c r="M1024" s="33">
        <v>10</v>
      </c>
      <c r="N1024" s="33">
        <v>12.5</v>
      </c>
      <c r="O1024" s="33"/>
      <c r="P1024" s="33"/>
      <c r="Q1024" s="33">
        <v>10</v>
      </c>
      <c r="R1024" s="50" t="e">
        <f>VLOOKUP(Table6[[#This Row],[HS Concatenate]],'Customs raw'!$A$11:$N$305,12,FALSE)</f>
        <v>#VALUE!</v>
      </c>
      <c r="S1024" s="226">
        <f>'Customs raw'!L1024</f>
        <v>0</v>
      </c>
      <c r="T1024" s="214"/>
      <c r="U1024" s="217">
        <f>'Customs raw'!M1024</f>
        <v>0</v>
      </c>
      <c r="V1024" s="214"/>
      <c r="W1024" s="226" t="e">
        <f>Table6[[#This Row],[Quantity (kg)2]]/1000</f>
        <v>#VALUE!</v>
      </c>
    </row>
    <row r="1025" spans="1:23" ht="14.25" x14ac:dyDescent="0.2">
      <c r="A1025" s="212">
        <f>'Customs raw'!B1025</f>
        <v>0</v>
      </c>
      <c r="B1025" s="213">
        <f t="shared" si="17"/>
        <v>0</v>
      </c>
      <c r="C1025" s="214" t="e">
        <f>VLOOKUP(B1025,'HS Heading Index'!$A$7:$B$29,2,FALSE)</f>
        <v>#N/A</v>
      </c>
      <c r="D1025" s="214" t="s">
        <v>241</v>
      </c>
      <c r="E1025" s="212">
        <f>'Customs raw'!C1025</f>
        <v>0</v>
      </c>
      <c r="F1025" s="215">
        <f>'Customs raw'!E1025</f>
        <v>0</v>
      </c>
      <c r="G1025" s="76" t="s">
        <v>19</v>
      </c>
      <c r="H1025" s="33" t="s">
        <v>190</v>
      </c>
      <c r="I1025" s="76" t="e">
        <f>CONCATENATE(Table6[[#This Row],[HS6_COD]],Table6[[#This Row],[HS8]],Table6[[#This Row],[HS10]])</f>
        <v>#VALUE!</v>
      </c>
      <c r="J1025" s="17" t="s">
        <v>553</v>
      </c>
      <c r="K1025" s="17"/>
      <c r="L1025" s="30">
        <f>'Customs raw'!F1025</f>
        <v>0</v>
      </c>
      <c r="M1025" s="33">
        <v>10</v>
      </c>
      <c r="N1025" s="33">
        <v>12.5</v>
      </c>
      <c r="O1025" s="33"/>
      <c r="P1025" s="33"/>
      <c r="Q1025" s="33">
        <v>10</v>
      </c>
      <c r="R1025" s="50" t="e">
        <f>VLOOKUP(Table6[[#This Row],[HS Concatenate]],'Customs raw'!$A$11:$N$305,12,FALSE)</f>
        <v>#VALUE!</v>
      </c>
      <c r="S1025" s="226">
        <f>'Customs raw'!L1025</f>
        <v>0</v>
      </c>
      <c r="T1025" s="214"/>
      <c r="U1025" s="217">
        <f>'Customs raw'!M1025</f>
        <v>0</v>
      </c>
      <c r="V1025" s="214"/>
      <c r="W1025" s="226" t="e">
        <f>Table6[[#This Row],[Quantity (kg)2]]/1000</f>
        <v>#VALUE!</v>
      </c>
    </row>
    <row r="1026" spans="1:23" ht="14.25" x14ac:dyDescent="0.2">
      <c r="A1026" s="212">
        <f>'Customs raw'!B1026</f>
        <v>0</v>
      </c>
      <c r="B1026" s="213">
        <f t="shared" si="17"/>
        <v>0</v>
      </c>
      <c r="C1026" s="214" t="e">
        <f>VLOOKUP(B1026,'HS Heading Index'!$A$7:$B$29,2,FALSE)</f>
        <v>#N/A</v>
      </c>
      <c r="D1026" s="214" t="s">
        <v>241</v>
      </c>
      <c r="E1026" s="212">
        <f>'Customs raw'!C1026</f>
        <v>0</v>
      </c>
      <c r="F1026" s="215">
        <f>'Customs raw'!E1026</f>
        <v>0</v>
      </c>
      <c r="G1026" s="76" t="s">
        <v>19</v>
      </c>
      <c r="H1026" s="33" t="s">
        <v>190</v>
      </c>
      <c r="I1026" s="76" t="e">
        <f>CONCATENATE(Table6[[#This Row],[HS6_COD]],Table6[[#This Row],[HS8]],Table6[[#This Row],[HS10]])</f>
        <v>#VALUE!</v>
      </c>
      <c r="J1026" s="17" t="s">
        <v>553</v>
      </c>
      <c r="K1026" s="17"/>
      <c r="L1026" s="30">
        <f>'Customs raw'!F1026</f>
        <v>0</v>
      </c>
      <c r="M1026" s="33">
        <v>10</v>
      </c>
      <c r="N1026" s="33">
        <v>12.5</v>
      </c>
      <c r="O1026" s="33"/>
      <c r="P1026" s="33"/>
      <c r="Q1026" s="33">
        <v>10</v>
      </c>
      <c r="R1026" s="50" t="e">
        <f>VLOOKUP(Table6[[#This Row],[HS Concatenate]],'Customs raw'!$A$11:$N$305,12,FALSE)</f>
        <v>#VALUE!</v>
      </c>
      <c r="S1026" s="226">
        <f>'Customs raw'!L1026</f>
        <v>0</v>
      </c>
      <c r="T1026" s="214"/>
      <c r="U1026" s="217">
        <f>'Customs raw'!M1026</f>
        <v>0</v>
      </c>
      <c r="V1026" s="214"/>
      <c r="W1026" s="226" t="e">
        <f>Table6[[#This Row],[Quantity (kg)2]]/1000</f>
        <v>#VALUE!</v>
      </c>
    </row>
    <row r="1027" spans="1:23" ht="14.25" x14ac:dyDescent="0.2">
      <c r="A1027" s="212">
        <f>'Customs raw'!B1027</f>
        <v>0</v>
      </c>
      <c r="B1027" s="213">
        <f t="shared" si="17"/>
        <v>0</v>
      </c>
      <c r="C1027" s="214" t="e">
        <f>VLOOKUP(B1027,'HS Heading Index'!$A$7:$B$29,2,FALSE)</f>
        <v>#N/A</v>
      </c>
      <c r="D1027" s="214" t="s">
        <v>241</v>
      </c>
      <c r="E1027" s="212">
        <f>'Customs raw'!C1027</f>
        <v>0</v>
      </c>
      <c r="F1027" s="215">
        <f>'Customs raw'!E1027</f>
        <v>0</v>
      </c>
      <c r="G1027" s="76" t="s">
        <v>19</v>
      </c>
      <c r="H1027" s="33" t="s">
        <v>190</v>
      </c>
      <c r="I1027" s="76" t="e">
        <f>CONCATENATE(Table6[[#This Row],[HS6_COD]],Table6[[#This Row],[HS8]],Table6[[#This Row],[HS10]])</f>
        <v>#VALUE!</v>
      </c>
      <c r="J1027" s="17" t="s">
        <v>553</v>
      </c>
      <c r="K1027" s="17"/>
      <c r="L1027" s="30">
        <f>'Customs raw'!F1027</f>
        <v>0</v>
      </c>
      <c r="M1027" s="33">
        <v>10</v>
      </c>
      <c r="N1027" s="33">
        <v>12.5</v>
      </c>
      <c r="O1027" s="33"/>
      <c r="P1027" s="33"/>
      <c r="Q1027" s="33">
        <v>10</v>
      </c>
      <c r="R1027" s="50" t="e">
        <f>VLOOKUP(Table6[[#This Row],[HS Concatenate]],'Customs raw'!$A$11:$N$305,12,FALSE)</f>
        <v>#VALUE!</v>
      </c>
      <c r="S1027" s="226">
        <f>'Customs raw'!L1027</f>
        <v>0</v>
      </c>
      <c r="T1027" s="214"/>
      <c r="U1027" s="217">
        <f>'Customs raw'!M1027</f>
        <v>0</v>
      </c>
      <c r="V1027" s="214"/>
      <c r="W1027" s="226" t="e">
        <f>Table6[[#This Row],[Quantity (kg)2]]/1000</f>
        <v>#VALUE!</v>
      </c>
    </row>
    <row r="1028" spans="1:23" ht="14.25" x14ac:dyDescent="0.2">
      <c r="A1028" s="212">
        <f>'Customs raw'!B1028</f>
        <v>0</v>
      </c>
      <c r="B1028" s="213">
        <f t="shared" ref="B1028:B1091" si="18">ROUNDDOWN(A1028/10000,2)</f>
        <v>0</v>
      </c>
      <c r="C1028" s="214" t="e">
        <f>VLOOKUP(B1028,'HS Heading Index'!$A$7:$B$29,2,FALSE)</f>
        <v>#N/A</v>
      </c>
      <c r="D1028" s="214" t="s">
        <v>241</v>
      </c>
      <c r="E1028" s="212">
        <f>'Customs raw'!C1028</f>
        <v>0</v>
      </c>
      <c r="F1028" s="215">
        <f>'Customs raw'!E1028</f>
        <v>0</v>
      </c>
      <c r="G1028" s="76" t="s">
        <v>19</v>
      </c>
      <c r="H1028" s="33" t="s">
        <v>190</v>
      </c>
      <c r="I1028" s="76" t="e">
        <f>CONCATENATE(Table6[[#This Row],[HS6_COD]],Table6[[#This Row],[HS8]],Table6[[#This Row],[HS10]])</f>
        <v>#VALUE!</v>
      </c>
      <c r="J1028" s="17" t="s">
        <v>553</v>
      </c>
      <c r="K1028" s="17"/>
      <c r="L1028" s="30">
        <f>'Customs raw'!F1028</f>
        <v>0</v>
      </c>
      <c r="M1028" s="33">
        <v>10</v>
      </c>
      <c r="N1028" s="33">
        <v>12.5</v>
      </c>
      <c r="O1028" s="33"/>
      <c r="P1028" s="33"/>
      <c r="Q1028" s="33">
        <v>10</v>
      </c>
      <c r="R1028" s="50" t="e">
        <f>VLOOKUP(Table6[[#This Row],[HS Concatenate]],'Customs raw'!$A$11:$N$305,12,FALSE)</f>
        <v>#VALUE!</v>
      </c>
      <c r="S1028" s="226">
        <f>'Customs raw'!L1028</f>
        <v>0</v>
      </c>
      <c r="T1028" s="214"/>
      <c r="U1028" s="217">
        <f>'Customs raw'!M1028</f>
        <v>0</v>
      </c>
      <c r="V1028" s="214"/>
      <c r="W1028" s="226" t="e">
        <f>Table6[[#This Row],[Quantity (kg)2]]/1000</f>
        <v>#VALUE!</v>
      </c>
    </row>
    <row r="1029" spans="1:23" ht="14.25" x14ac:dyDescent="0.2">
      <c r="A1029" s="212">
        <f>'Customs raw'!B1029</f>
        <v>0</v>
      </c>
      <c r="B1029" s="213">
        <f t="shared" si="18"/>
        <v>0</v>
      </c>
      <c r="C1029" s="214" t="e">
        <f>VLOOKUP(B1029,'HS Heading Index'!$A$7:$B$29,2,FALSE)</f>
        <v>#N/A</v>
      </c>
      <c r="D1029" s="214" t="s">
        <v>241</v>
      </c>
      <c r="E1029" s="212">
        <f>'Customs raw'!C1029</f>
        <v>0</v>
      </c>
      <c r="F1029" s="215">
        <f>'Customs raw'!E1029</f>
        <v>0</v>
      </c>
      <c r="G1029" s="76" t="s">
        <v>19</v>
      </c>
      <c r="H1029" s="33" t="s">
        <v>190</v>
      </c>
      <c r="I1029" s="76" t="e">
        <f>CONCATENATE(Table6[[#This Row],[HS6_COD]],Table6[[#This Row],[HS8]],Table6[[#This Row],[HS10]])</f>
        <v>#VALUE!</v>
      </c>
      <c r="J1029" s="17" t="s">
        <v>553</v>
      </c>
      <c r="K1029" s="17"/>
      <c r="L1029" s="30">
        <f>'Customs raw'!F1029</f>
        <v>0</v>
      </c>
      <c r="M1029" s="33">
        <v>10</v>
      </c>
      <c r="N1029" s="33">
        <v>12.5</v>
      </c>
      <c r="O1029" s="33"/>
      <c r="P1029" s="33"/>
      <c r="Q1029" s="33">
        <v>10</v>
      </c>
      <c r="R1029" s="50" t="e">
        <f>VLOOKUP(Table6[[#This Row],[HS Concatenate]],'Customs raw'!$A$11:$N$305,12,FALSE)</f>
        <v>#VALUE!</v>
      </c>
      <c r="S1029" s="226">
        <f>'Customs raw'!L1029</f>
        <v>0</v>
      </c>
      <c r="T1029" s="214"/>
      <c r="U1029" s="217">
        <f>'Customs raw'!M1029</f>
        <v>0</v>
      </c>
      <c r="V1029" s="214"/>
      <c r="W1029" s="226" t="e">
        <f>Table6[[#This Row],[Quantity (kg)2]]/1000</f>
        <v>#VALUE!</v>
      </c>
    </row>
    <row r="1030" spans="1:23" ht="14.25" x14ac:dyDescent="0.2">
      <c r="A1030" s="212">
        <f>'Customs raw'!B1030</f>
        <v>0</v>
      </c>
      <c r="B1030" s="213">
        <f t="shared" si="18"/>
        <v>0</v>
      </c>
      <c r="C1030" s="214" t="e">
        <f>VLOOKUP(B1030,'HS Heading Index'!$A$7:$B$29,2,FALSE)</f>
        <v>#N/A</v>
      </c>
      <c r="D1030" s="214" t="s">
        <v>241</v>
      </c>
      <c r="E1030" s="212">
        <f>'Customs raw'!C1030</f>
        <v>0</v>
      </c>
      <c r="F1030" s="215">
        <f>'Customs raw'!E1030</f>
        <v>0</v>
      </c>
      <c r="G1030" s="76" t="s">
        <v>19</v>
      </c>
      <c r="H1030" s="33" t="s">
        <v>190</v>
      </c>
      <c r="I1030" s="76" t="e">
        <f>CONCATENATE(Table6[[#This Row],[HS6_COD]],Table6[[#This Row],[HS8]],Table6[[#This Row],[HS10]])</f>
        <v>#VALUE!</v>
      </c>
      <c r="J1030" s="17" t="s">
        <v>553</v>
      </c>
      <c r="K1030" s="17"/>
      <c r="L1030" s="30">
        <f>'Customs raw'!F1030</f>
        <v>0</v>
      </c>
      <c r="M1030" s="33">
        <v>10</v>
      </c>
      <c r="N1030" s="33">
        <v>12.5</v>
      </c>
      <c r="O1030" s="33"/>
      <c r="P1030" s="33"/>
      <c r="Q1030" s="33">
        <v>10</v>
      </c>
      <c r="R1030" s="50" t="e">
        <f>VLOOKUP(Table6[[#This Row],[HS Concatenate]],'Customs raw'!$A$11:$N$305,12,FALSE)</f>
        <v>#VALUE!</v>
      </c>
      <c r="S1030" s="226">
        <f>'Customs raw'!L1030</f>
        <v>0</v>
      </c>
      <c r="T1030" s="214"/>
      <c r="U1030" s="217">
        <f>'Customs raw'!M1030</f>
        <v>0</v>
      </c>
      <c r="V1030" s="214"/>
      <c r="W1030" s="226" t="e">
        <f>Table6[[#This Row],[Quantity (kg)2]]/1000</f>
        <v>#VALUE!</v>
      </c>
    </row>
    <row r="1031" spans="1:23" ht="14.25" x14ac:dyDescent="0.2">
      <c r="A1031" s="212">
        <f>'Customs raw'!B1031</f>
        <v>0</v>
      </c>
      <c r="B1031" s="213">
        <f t="shared" si="18"/>
        <v>0</v>
      </c>
      <c r="C1031" s="214" t="e">
        <f>VLOOKUP(B1031,'HS Heading Index'!$A$7:$B$29,2,FALSE)</f>
        <v>#N/A</v>
      </c>
      <c r="D1031" s="214" t="s">
        <v>241</v>
      </c>
      <c r="E1031" s="212">
        <f>'Customs raw'!C1031</f>
        <v>0</v>
      </c>
      <c r="F1031" s="215">
        <f>'Customs raw'!E1031</f>
        <v>0</v>
      </c>
      <c r="G1031" s="76" t="s">
        <v>19</v>
      </c>
      <c r="H1031" s="33" t="s">
        <v>190</v>
      </c>
      <c r="I1031" s="76" t="e">
        <f>CONCATENATE(Table6[[#This Row],[HS6_COD]],Table6[[#This Row],[HS8]],Table6[[#This Row],[HS10]])</f>
        <v>#VALUE!</v>
      </c>
      <c r="J1031" s="17" t="s">
        <v>553</v>
      </c>
      <c r="K1031" s="17"/>
      <c r="L1031" s="30">
        <f>'Customs raw'!F1031</f>
        <v>0</v>
      </c>
      <c r="M1031" s="33">
        <v>10</v>
      </c>
      <c r="N1031" s="33">
        <v>12.5</v>
      </c>
      <c r="O1031" s="33"/>
      <c r="P1031" s="33"/>
      <c r="Q1031" s="33">
        <v>10</v>
      </c>
      <c r="R1031" s="50" t="e">
        <f>VLOOKUP(Table6[[#This Row],[HS Concatenate]],'Customs raw'!$A$11:$N$305,12,FALSE)</f>
        <v>#VALUE!</v>
      </c>
      <c r="S1031" s="226">
        <f>'Customs raw'!L1031</f>
        <v>0</v>
      </c>
      <c r="T1031" s="214"/>
      <c r="U1031" s="217">
        <f>'Customs raw'!M1031</f>
        <v>0</v>
      </c>
      <c r="V1031" s="214"/>
      <c r="W1031" s="226" t="e">
        <f>Table6[[#This Row],[Quantity (kg)2]]/1000</f>
        <v>#VALUE!</v>
      </c>
    </row>
    <row r="1032" spans="1:23" ht="14.25" x14ac:dyDescent="0.2">
      <c r="A1032" s="212">
        <f>'Customs raw'!B1032</f>
        <v>0</v>
      </c>
      <c r="B1032" s="213">
        <f t="shared" si="18"/>
        <v>0</v>
      </c>
      <c r="C1032" s="214" t="e">
        <f>VLOOKUP(B1032,'HS Heading Index'!$A$7:$B$29,2,FALSE)</f>
        <v>#N/A</v>
      </c>
      <c r="D1032" s="214" t="s">
        <v>241</v>
      </c>
      <c r="E1032" s="212">
        <f>'Customs raw'!C1032</f>
        <v>0</v>
      </c>
      <c r="F1032" s="215">
        <f>'Customs raw'!E1032</f>
        <v>0</v>
      </c>
      <c r="G1032" s="76" t="s">
        <v>19</v>
      </c>
      <c r="H1032" s="33" t="s">
        <v>190</v>
      </c>
      <c r="I1032" s="76" t="e">
        <f>CONCATENATE(Table6[[#This Row],[HS6_COD]],Table6[[#This Row],[HS8]],Table6[[#This Row],[HS10]])</f>
        <v>#VALUE!</v>
      </c>
      <c r="J1032" s="17" t="s">
        <v>553</v>
      </c>
      <c r="K1032" s="17"/>
      <c r="L1032" s="30">
        <f>'Customs raw'!F1032</f>
        <v>0</v>
      </c>
      <c r="M1032" s="33">
        <v>10</v>
      </c>
      <c r="N1032" s="33">
        <v>12.5</v>
      </c>
      <c r="O1032" s="33"/>
      <c r="P1032" s="33"/>
      <c r="Q1032" s="33">
        <v>10</v>
      </c>
      <c r="R1032" s="50" t="e">
        <f>VLOOKUP(Table6[[#This Row],[HS Concatenate]],'Customs raw'!$A$11:$N$305,12,FALSE)</f>
        <v>#VALUE!</v>
      </c>
      <c r="S1032" s="226">
        <f>'Customs raw'!L1032</f>
        <v>0</v>
      </c>
      <c r="T1032" s="214"/>
      <c r="U1032" s="217">
        <f>'Customs raw'!M1032</f>
        <v>0</v>
      </c>
      <c r="V1032" s="214"/>
      <c r="W1032" s="226" t="e">
        <f>Table6[[#This Row],[Quantity (kg)2]]/1000</f>
        <v>#VALUE!</v>
      </c>
    </row>
    <row r="1033" spans="1:23" ht="14.25" x14ac:dyDescent="0.2">
      <c r="A1033" s="212">
        <f>'Customs raw'!B1033</f>
        <v>0</v>
      </c>
      <c r="B1033" s="213">
        <f t="shared" si="18"/>
        <v>0</v>
      </c>
      <c r="C1033" s="214" t="e">
        <f>VLOOKUP(B1033,'HS Heading Index'!$A$7:$B$29,2,FALSE)</f>
        <v>#N/A</v>
      </c>
      <c r="D1033" s="214" t="s">
        <v>241</v>
      </c>
      <c r="E1033" s="212">
        <f>'Customs raw'!C1033</f>
        <v>0</v>
      </c>
      <c r="F1033" s="215">
        <f>'Customs raw'!E1033</f>
        <v>0</v>
      </c>
      <c r="G1033" s="76" t="s">
        <v>19</v>
      </c>
      <c r="H1033" s="33" t="s">
        <v>190</v>
      </c>
      <c r="I1033" s="76" t="e">
        <f>CONCATENATE(Table6[[#This Row],[HS6_COD]],Table6[[#This Row],[HS8]],Table6[[#This Row],[HS10]])</f>
        <v>#VALUE!</v>
      </c>
      <c r="J1033" s="17" t="s">
        <v>553</v>
      </c>
      <c r="K1033" s="17"/>
      <c r="L1033" s="30">
        <f>'Customs raw'!F1033</f>
        <v>0</v>
      </c>
      <c r="M1033" s="33">
        <v>10</v>
      </c>
      <c r="N1033" s="33">
        <v>12.5</v>
      </c>
      <c r="O1033" s="33"/>
      <c r="P1033" s="33"/>
      <c r="Q1033" s="33">
        <v>10</v>
      </c>
      <c r="R1033" s="50" t="e">
        <f>VLOOKUP(Table6[[#This Row],[HS Concatenate]],'Customs raw'!$A$11:$N$305,12,FALSE)</f>
        <v>#VALUE!</v>
      </c>
      <c r="S1033" s="226">
        <f>'Customs raw'!L1033</f>
        <v>0</v>
      </c>
      <c r="T1033" s="214"/>
      <c r="U1033" s="217">
        <f>'Customs raw'!M1033</f>
        <v>0</v>
      </c>
      <c r="V1033" s="214"/>
      <c r="W1033" s="226" t="e">
        <f>Table6[[#This Row],[Quantity (kg)2]]/1000</f>
        <v>#VALUE!</v>
      </c>
    </row>
    <row r="1034" spans="1:23" ht="14.25" x14ac:dyDescent="0.2">
      <c r="A1034" s="212">
        <f>'Customs raw'!B1034</f>
        <v>0</v>
      </c>
      <c r="B1034" s="213">
        <f t="shared" si="18"/>
        <v>0</v>
      </c>
      <c r="C1034" s="214" t="e">
        <f>VLOOKUP(B1034,'HS Heading Index'!$A$7:$B$29,2,FALSE)</f>
        <v>#N/A</v>
      </c>
      <c r="D1034" s="214" t="s">
        <v>241</v>
      </c>
      <c r="E1034" s="212">
        <f>'Customs raw'!C1034</f>
        <v>0</v>
      </c>
      <c r="F1034" s="215">
        <f>'Customs raw'!E1034</f>
        <v>0</v>
      </c>
      <c r="G1034" s="76" t="s">
        <v>19</v>
      </c>
      <c r="H1034" s="33" t="s">
        <v>190</v>
      </c>
      <c r="I1034" s="76" t="e">
        <f>CONCATENATE(Table6[[#This Row],[HS6_COD]],Table6[[#This Row],[HS8]],Table6[[#This Row],[HS10]])</f>
        <v>#VALUE!</v>
      </c>
      <c r="J1034" s="17" t="s">
        <v>553</v>
      </c>
      <c r="K1034" s="17"/>
      <c r="L1034" s="30">
        <f>'Customs raw'!F1034</f>
        <v>0</v>
      </c>
      <c r="M1034" s="33">
        <v>10</v>
      </c>
      <c r="N1034" s="33">
        <v>12.5</v>
      </c>
      <c r="O1034" s="33"/>
      <c r="P1034" s="33"/>
      <c r="Q1034" s="33">
        <v>10</v>
      </c>
      <c r="R1034" s="50" t="e">
        <f>VLOOKUP(Table6[[#This Row],[HS Concatenate]],'Customs raw'!$A$11:$N$305,12,FALSE)</f>
        <v>#VALUE!</v>
      </c>
      <c r="S1034" s="226">
        <f>'Customs raw'!L1034</f>
        <v>0</v>
      </c>
      <c r="T1034" s="214"/>
      <c r="U1034" s="217">
        <f>'Customs raw'!M1034</f>
        <v>0</v>
      </c>
      <c r="V1034" s="214"/>
      <c r="W1034" s="226" t="e">
        <f>Table6[[#This Row],[Quantity (kg)2]]/1000</f>
        <v>#VALUE!</v>
      </c>
    </row>
    <row r="1035" spans="1:23" ht="14.25" x14ac:dyDescent="0.2">
      <c r="A1035" s="212">
        <f>'Customs raw'!B1035</f>
        <v>0</v>
      </c>
      <c r="B1035" s="213">
        <f t="shared" si="18"/>
        <v>0</v>
      </c>
      <c r="C1035" s="214" t="e">
        <f>VLOOKUP(B1035,'HS Heading Index'!$A$7:$B$29,2,FALSE)</f>
        <v>#N/A</v>
      </c>
      <c r="D1035" s="214" t="s">
        <v>241</v>
      </c>
      <c r="E1035" s="212">
        <f>'Customs raw'!C1035</f>
        <v>0</v>
      </c>
      <c r="F1035" s="215">
        <f>'Customs raw'!E1035</f>
        <v>0</v>
      </c>
      <c r="G1035" s="76" t="s">
        <v>19</v>
      </c>
      <c r="H1035" s="33" t="s">
        <v>190</v>
      </c>
      <c r="I1035" s="76" t="e">
        <f>CONCATENATE(Table6[[#This Row],[HS6_COD]],Table6[[#This Row],[HS8]],Table6[[#This Row],[HS10]])</f>
        <v>#VALUE!</v>
      </c>
      <c r="J1035" s="17" t="s">
        <v>553</v>
      </c>
      <c r="K1035" s="17"/>
      <c r="L1035" s="30">
        <f>'Customs raw'!F1035</f>
        <v>0</v>
      </c>
      <c r="M1035" s="33">
        <v>10</v>
      </c>
      <c r="N1035" s="33">
        <v>12.5</v>
      </c>
      <c r="O1035" s="33"/>
      <c r="P1035" s="33"/>
      <c r="Q1035" s="33">
        <v>10</v>
      </c>
      <c r="R1035" s="50" t="e">
        <f>VLOOKUP(Table6[[#This Row],[HS Concatenate]],'Customs raw'!$A$11:$N$305,12,FALSE)</f>
        <v>#VALUE!</v>
      </c>
      <c r="S1035" s="226">
        <f>'Customs raw'!L1035</f>
        <v>0</v>
      </c>
      <c r="T1035" s="214"/>
      <c r="U1035" s="217">
        <f>'Customs raw'!M1035</f>
        <v>0</v>
      </c>
      <c r="V1035" s="214"/>
      <c r="W1035" s="226" t="e">
        <f>Table6[[#This Row],[Quantity (kg)2]]/1000</f>
        <v>#VALUE!</v>
      </c>
    </row>
    <row r="1036" spans="1:23" ht="14.25" x14ac:dyDescent="0.2">
      <c r="A1036" s="212">
        <f>'Customs raw'!B1036</f>
        <v>0</v>
      </c>
      <c r="B1036" s="213">
        <f t="shared" si="18"/>
        <v>0</v>
      </c>
      <c r="C1036" s="214" t="e">
        <f>VLOOKUP(B1036,'HS Heading Index'!$A$7:$B$29,2,FALSE)</f>
        <v>#N/A</v>
      </c>
      <c r="D1036" s="214" t="s">
        <v>241</v>
      </c>
      <c r="E1036" s="212">
        <f>'Customs raw'!C1036</f>
        <v>0</v>
      </c>
      <c r="F1036" s="215">
        <f>'Customs raw'!E1036</f>
        <v>0</v>
      </c>
      <c r="G1036" s="76" t="s">
        <v>19</v>
      </c>
      <c r="H1036" s="33" t="s">
        <v>190</v>
      </c>
      <c r="I1036" s="76" t="e">
        <f>CONCATENATE(Table6[[#This Row],[HS6_COD]],Table6[[#This Row],[HS8]],Table6[[#This Row],[HS10]])</f>
        <v>#VALUE!</v>
      </c>
      <c r="J1036" s="17" t="s">
        <v>553</v>
      </c>
      <c r="K1036" s="17"/>
      <c r="L1036" s="30">
        <f>'Customs raw'!F1036</f>
        <v>0</v>
      </c>
      <c r="M1036" s="33">
        <v>10</v>
      </c>
      <c r="N1036" s="33">
        <v>12.5</v>
      </c>
      <c r="O1036" s="33"/>
      <c r="P1036" s="33"/>
      <c r="Q1036" s="33">
        <v>10</v>
      </c>
      <c r="R1036" s="50" t="e">
        <f>VLOOKUP(Table6[[#This Row],[HS Concatenate]],'Customs raw'!$A$11:$N$305,12,FALSE)</f>
        <v>#VALUE!</v>
      </c>
      <c r="S1036" s="226">
        <f>'Customs raw'!L1036</f>
        <v>0</v>
      </c>
      <c r="T1036" s="214"/>
      <c r="U1036" s="217">
        <f>'Customs raw'!M1036</f>
        <v>0</v>
      </c>
      <c r="V1036" s="214"/>
      <c r="W1036" s="226" t="e">
        <f>Table6[[#This Row],[Quantity (kg)2]]/1000</f>
        <v>#VALUE!</v>
      </c>
    </row>
    <row r="1037" spans="1:23" ht="14.25" x14ac:dyDescent="0.2">
      <c r="A1037" s="212">
        <f>'Customs raw'!B1037</f>
        <v>0</v>
      </c>
      <c r="B1037" s="213">
        <f t="shared" si="18"/>
        <v>0</v>
      </c>
      <c r="C1037" s="214" t="e">
        <f>VLOOKUP(B1037,'HS Heading Index'!$A$7:$B$29,2,FALSE)</f>
        <v>#N/A</v>
      </c>
      <c r="D1037" s="214" t="s">
        <v>241</v>
      </c>
      <c r="E1037" s="212">
        <f>'Customs raw'!C1037</f>
        <v>0</v>
      </c>
      <c r="F1037" s="215">
        <f>'Customs raw'!E1037</f>
        <v>0</v>
      </c>
      <c r="G1037" s="76" t="s">
        <v>19</v>
      </c>
      <c r="H1037" s="33" t="s">
        <v>190</v>
      </c>
      <c r="I1037" s="76" t="e">
        <f>CONCATENATE(Table6[[#This Row],[HS6_COD]],Table6[[#This Row],[HS8]],Table6[[#This Row],[HS10]])</f>
        <v>#VALUE!</v>
      </c>
      <c r="J1037" s="17" t="s">
        <v>553</v>
      </c>
      <c r="K1037" s="17"/>
      <c r="L1037" s="30">
        <f>'Customs raw'!F1037</f>
        <v>0</v>
      </c>
      <c r="M1037" s="33">
        <v>10</v>
      </c>
      <c r="N1037" s="33">
        <v>12.5</v>
      </c>
      <c r="O1037" s="33"/>
      <c r="P1037" s="33"/>
      <c r="Q1037" s="33">
        <v>10</v>
      </c>
      <c r="R1037" s="50" t="e">
        <f>VLOOKUP(Table6[[#This Row],[HS Concatenate]],'Customs raw'!$A$11:$N$305,12,FALSE)</f>
        <v>#VALUE!</v>
      </c>
      <c r="S1037" s="226">
        <f>'Customs raw'!L1037</f>
        <v>0</v>
      </c>
      <c r="T1037" s="214"/>
      <c r="U1037" s="217">
        <f>'Customs raw'!M1037</f>
        <v>0</v>
      </c>
      <c r="V1037" s="214"/>
      <c r="W1037" s="226" t="e">
        <f>Table6[[#This Row],[Quantity (kg)2]]/1000</f>
        <v>#VALUE!</v>
      </c>
    </row>
    <row r="1038" spans="1:23" ht="14.25" x14ac:dyDescent="0.2">
      <c r="A1038" s="212">
        <f>'Customs raw'!B1038</f>
        <v>0</v>
      </c>
      <c r="B1038" s="213">
        <f t="shared" si="18"/>
        <v>0</v>
      </c>
      <c r="C1038" s="214" t="e">
        <f>VLOOKUP(B1038,'HS Heading Index'!$A$7:$B$29,2,FALSE)</f>
        <v>#N/A</v>
      </c>
      <c r="D1038" s="214" t="s">
        <v>241</v>
      </c>
      <c r="E1038" s="212">
        <f>'Customs raw'!C1038</f>
        <v>0</v>
      </c>
      <c r="F1038" s="215">
        <f>'Customs raw'!E1038</f>
        <v>0</v>
      </c>
      <c r="G1038" s="76" t="s">
        <v>19</v>
      </c>
      <c r="H1038" s="33" t="s">
        <v>190</v>
      </c>
      <c r="I1038" s="76" t="e">
        <f>CONCATENATE(Table6[[#This Row],[HS6_COD]],Table6[[#This Row],[HS8]],Table6[[#This Row],[HS10]])</f>
        <v>#VALUE!</v>
      </c>
      <c r="J1038" s="17" t="s">
        <v>553</v>
      </c>
      <c r="K1038" s="17"/>
      <c r="L1038" s="30">
        <f>'Customs raw'!F1038</f>
        <v>0</v>
      </c>
      <c r="M1038" s="33">
        <v>10</v>
      </c>
      <c r="N1038" s="33">
        <v>12.5</v>
      </c>
      <c r="O1038" s="33"/>
      <c r="P1038" s="33"/>
      <c r="Q1038" s="33">
        <v>10</v>
      </c>
      <c r="R1038" s="50" t="e">
        <f>VLOOKUP(Table6[[#This Row],[HS Concatenate]],'Customs raw'!$A$11:$N$305,12,FALSE)</f>
        <v>#VALUE!</v>
      </c>
      <c r="S1038" s="226">
        <f>'Customs raw'!L1038</f>
        <v>0</v>
      </c>
      <c r="T1038" s="214"/>
      <c r="U1038" s="217">
        <f>'Customs raw'!M1038</f>
        <v>0</v>
      </c>
      <c r="V1038" s="214"/>
      <c r="W1038" s="226" t="e">
        <f>Table6[[#This Row],[Quantity (kg)2]]/1000</f>
        <v>#VALUE!</v>
      </c>
    </row>
    <row r="1039" spans="1:23" ht="14.25" x14ac:dyDescent="0.2">
      <c r="A1039" s="212">
        <f>'Customs raw'!B1039</f>
        <v>0</v>
      </c>
      <c r="B1039" s="213">
        <f t="shared" si="18"/>
        <v>0</v>
      </c>
      <c r="C1039" s="214" t="e">
        <f>VLOOKUP(B1039,'HS Heading Index'!$A$7:$B$29,2,FALSE)</f>
        <v>#N/A</v>
      </c>
      <c r="D1039" s="214" t="s">
        <v>241</v>
      </c>
      <c r="E1039" s="212">
        <f>'Customs raw'!C1039</f>
        <v>0</v>
      </c>
      <c r="F1039" s="215">
        <f>'Customs raw'!E1039</f>
        <v>0</v>
      </c>
      <c r="G1039" s="76" t="s">
        <v>19</v>
      </c>
      <c r="H1039" s="33" t="s">
        <v>190</v>
      </c>
      <c r="I1039" s="76" t="e">
        <f>CONCATENATE(Table6[[#This Row],[HS6_COD]],Table6[[#This Row],[HS8]],Table6[[#This Row],[HS10]])</f>
        <v>#VALUE!</v>
      </c>
      <c r="J1039" s="17" t="s">
        <v>553</v>
      </c>
      <c r="K1039" s="17"/>
      <c r="L1039" s="30">
        <f>'Customs raw'!F1039</f>
        <v>0</v>
      </c>
      <c r="M1039" s="33">
        <v>10</v>
      </c>
      <c r="N1039" s="33">
        <v>12.5</v>
      </c>
      <c r="O1039" s="33"/>
      <c r="P1039" s="33"/>
      <c r="Q1039" s="33">
        <v>10</v>
      </c>
      <c r="R1039" s="50" t="e">
        <f>VLOOKUP(Table6[[#This Row],[HS Concatenate]],'Customs raw'!$A$11:$N$305,12,FALSE)</f>
        <v>#VALUE!</v>
      </c>
      <c r="S1039" s="226">
        <f>'Customs raw'!L1039</f>
        <v>0</v>
      </c>
      <c r="T1039" s="214"/>
      <c r="U1039" s="217">
        <f>'Customs raw'!M1039</f>
        <v>0</v>
      </c>
      <c r="V1039" s="214"/>
      <c r="W1039" s="226" t="e">
        <f>Table6[[#This Row],[Quantity (kg)2]]/1000</f>
        <v>#VALUE!</v>
      </c>
    </row>
    <row r="1040" spans="1:23" ht="14.25" x14ac:dyDescent="0.2">
      <c r="A1040" s="212">
        <f>'Customs raw'!B1040</f>
        <v>0</v>
      </c>
      <c r="B1040" s="213">
        <f t="shared" si="18"/>
        <v>0</v>
      </c>
      <c r="C1040" s="214" t="e">
        <f>VLOOKUP(B1040,'HS Heading Index'!$A$7:$B$29,2,FALSE)</f>
        <v>#N/A</v>
      </c>
      <c r="D1040" s="214" t="s">
        <v>241</v>
      </c>
      <c r="E1040" s="212">
        <f>'Customs raw'!C1040</f>
        <v>0</v>
      </c>
      <c r="F1040" s="215">
        <f>'Customs raw'!E1040</f>
        <v>0</v>
      </c>
      <c r="G1040" s="76" t="s">
        <v>19</v>
      </c>
      <c r="H1040" s="33" t="s">
        <v>190</v>
      </c>
      <c r="I1040" s="76" t="e">
        <f>CONCATENATE(Table6[[#This Row],[HS6_COD]],Table6[[#This Row],[HS8]],Table6[[#This Row],[HS10]])</f>
        <v>#VALUE!</v>
      </c>
      <c r="J1040" s="17" t="s">
        <v>553</v>
      </c>
      <c r="K1040" s="17"/>
      <c r="L1040" s="30">
        <f>'Customs raw'!F1040</f>
        <v>0</v>
      </c>
      <c r="M1040" s="33">
        <v>10</v>
      </c>
      <c r="N1040" s="33">
        <v>12.5</v>
      </c>
      <c r="O1040" s="33"/>
      <c r="P1040" s="33"/>
      <c r="Q1040" s="33">
        <v>10</v>
      </c>
      <c r="R1040" s="50" t="e">
        <f>VLOOKUP(Table6[[#This Row],[HS Concatenate]],'Customs raw'!$A$11:$N$305,12,FALSE)</f>
        <v>#VALUE!</v>
      </c>
      <c r="S1040" s="226">
        <f>'Customs raw'!L1040</f>
        <v>0</v>
      </c>
      <c r="T1040" s="214"/>
      <c r="U1040" s="217">
        <f>'Customs raw'!M1040</f>
        <v>0</v>
      </c>
      <c r="V1040" s="214"/>
      <c r="W1040" s="226" t="e">
        <f>Table6[[#This Row],[Quantity (kg)2]]/1000</f>
        <v>#VALUE!</v>
      </c>
    </row>
    <row r="1041" spans="1:23" ht="14.25" x14ac:dyDescent="0.2">
      <c r="A1041" s="212">
        <f>'Customs raw'!B1041</f>
        <v>0</v>
      </c>
      <c r="B1041" s="213">
        <f t="shared" si="18"/>
        <v>0</v>
      </c>
      <c r="C1041" s="214" t="e">
        <f>VLOOKUP(B1041,'HS Heading Index'!$A$7:$B$29,2,FALSE)</f>
        <v>#N/A</v>
      </c>
      <c r="D1041" s="214" t="s">
        <v>241</v>
      </c>
      <c r="E1041" s="212">
        <f>'Customs raw'!C1041</f>
        <v>0</v>
      </c>
      <c r="F1041" s="215">
        <f>'Customs raw'!E1041</f>
        <v>0</v>
      </c>
      <c r="G1041" s="76" t="s">
        <v>19</v>
      </c>
      <c r="H1041" s="33" t="s">
        <v>190</v>
      </c>
      <c r="I1041" s="76" t="e">
        <f>CONCATENATE(Table6[[#This Row],[HS6_COD]],Table6[[#This Row],[HS8]],Table6[[#This Row],[HS10]])</f>
        <v>#VALUE!</v>
      </c>
      <c r="J1041" s="17" t="s">
        <v>553</v>
      </c>
      <c r="K1041" s="17"/>
      <c r="L1041" s="30">
        <f>'Customs raw'!F1041</f>
        <v>0</v>
      </c>
      <c r="M1041" s="33">
        <v>10</v>
      </c>
      <c r="N1041" s="33">
        <v>12.5</v>
      </c>
      <c r="O1041" s="33"/>
      <c r="P1041" s="33"/>
      <c r="Q1041" s="33">
        <v>10</v>
      </c>
      <c r="R1041" s="50" t="e">
        <f>VLOOKUP(Table6[[#This Row],[HS Concatenate]],'Customs raw'!$A$11:$N$305,12,FALSE)</f>
        <v>#VALUE!</v>
      </c>
      <c r="S1041" s="226">
        <f>'Customs raw'!L1041</f>
        <v>0</v>
      </c>
      <c r="T1041" s="214"/>
      <c r="U1041" s="217">
        <f>'Customs raw'!M1041</f>
        <v>0</v>
      </c>
      <c r="V1041" s="214"/>
      <c r="W1041" s="226" t="e">
        <f>Table6[[#This Row],[Quantity (kg)2]]/1000</f>
        <v>#VALUE!</v>
      </c>
    </row>
    <row r="1042" spans="1:23" ht="14.25" x14ac:dyDescent="0.2">
      <c r="A1042" s="212">
        <f>'Customs raw'!B1042</f>
        <v>0</v>
      </c>
      <c r="B1042" s="213">
        <f t="shared" si="18"/>
        <v>0</v>
      </c>
      <c r="C1042" s="214" t="e">
        <f>VLOOKUP(B1042,'HS Heading Index'!$A$7:$B$29,2,FALSE)</f>
        <v>#N/A</v>
      </c>
      <c r="D1042" s="214" t="s">
        <v>241</v>
      </c>
      <c r="E1042" s="212">
        <f>'Customs raw'!C1042</f>
        <v>0</v>
      </c>
      <c r="F1042" s="215">
        <f>'Customs raw'!E1042</f>
        <v>0</v>
      </c>
      <c r="G1042" s="76" t="s">
        <v>19</v>
      </c>
      <c r="H1042" s="33" t="s">
        <v>190</v>
      </c>
      <c r="I1042" s="76" t="e">
        <f>CONCATENATE(Table6[[#This Row],[HS6_COD]],Table6[[#This Row],[HS8]],Table6[[#This Row],[HS10]])</f>
        <v>#VALUE!</v>
      </c>
      <c r="J1042" s="17" t="s">
        <v>553</v>
      </c>
      <c r="K1042" s="17"/>
      <c r="L1042" s="30">
        <f>'Customs raw'!F1042</f>
        <v>0</v>
      </c>
      <c r="M1042" s="33">
        <v>10</v>
      </c>
      <c r="N1042" s="33">
        <v>12.5</v>
      </c>
      <c r="O1042" s="33"/>
      <c r="P1042" s="33"/>
      <c r="Q1042" s="33">
        <v>10</v>
      </c>
      <c r="R1042" s="50" t="e">
        <f>VLOOKUP(Table6[[#This Row],[HS Concatenate]],'Customs raw'!$A$11:$N$305,12,FALSE)</f>
        <v>#VALUE!</v>
      </c>
      <c r="S1042" s="226">
        <f>'Customs raw'!L1042</f>
        <v>0</v>
      </c>
      <c r="T1042" s="214"/>
      <c r="U1042" s="217">
        <f>'Customs raw'!M1042</f>
        <v>0</v>
      </c>
      <c r="V1042" s="214"/>
      <c r="W1042" s="226" t="e">
        <f>Table6[[#This Row],[Quantity (kg)2]]/1000</f>
        <v>#VALUE!</v>
      </c>
    </row>
    <row r="1043" spans="1:23" ht="14.25" x14ac:dyDescent="0.2">
      <c r="A1043" s="212">
        <f>'Customs raw'!B1043</f>
        <v>0</v>
      </c>
      <c r="B1043" s="213">
        <f t="shared" si="18"/>
        <v>0</v>
      </c>
      <c r="C1043" s="214" t="e">
        <f>VLOOKUP(B1043,'HS Heading Index'!$A$7:$B$29,2,FALSE)</f>
        <v>#N/A</v>
      </c>
      <c r="D1043" s="214" t="s">
        <v>241</v>
      </c>
      <c r="E1043" s="212">
        <f>'Customs raw'!C1043</f>
        <v>0</v>
      </c>
      <c r="F1043" s="215">
        <f>'Customs raw'!E1043</f>
        <v>0</v>
      </c>
      <c r="G1043" s="76" t="s">
        <v>19</v>
      </c>
      <c r="H1043" s="33" t="s">
        <v>190</v>
      </c>
      <c r="I1043" s="76" t="e">
        <f>CONCATENATE(Table6[[#This Row],[HS6_COD]],Table6[[#This Row],[HS8]],Table6[[#This Row],[HS10]])</f>
        <v>#VALUE!</v>
      </c>
      <c r="J1043" s="17" t="s">
        <v>553</v>
      </c>
      <c r="K1043" s="17"/>
      <c r="L1043" s="30">
        <f>'Customs raw'!F1043</f>
        <v>0</v>
      </c>
      <c r="M1043" s="33">
        <v>10</v>
      </c>
      <c r="N1043" s="33">
        <v>12.5</v>
      </c>
      <c r="O1043" s="33"/>
      <c r="P1043" s="33"/>
      <c r="Q1043" s="33">
        <v>10</v>
      </c>
      <c r="R1043" s="50" t="e">
        <f>VLOOKUP(Table6[[#This Row],[HS Concatenate]],'Customs raw'!$A$11:$N$305,12,FALSE)</f>
        <v>#VALUE!</v>
      </c>
      <c r="S1043" s="226">
        <f>'Customs raw'!L1043</f>
        <v>0</v>
      </c>
      <c r="T1043" s="214"/>
      <c r="U1043" s="217">
        <f>'Customs raw'!M1043</f>
        <v>0</v>
      </c>
      <c r="V1043" s="214"/>
      <c r="W1043" s="226" t="e">
        <f>Table6[[#This Row],[Quantity (kg)2]]/1000</f>
        <v>#VALUE!</v>
      </c>
    </row>
    <row r="1044" spans="1:23" ht="14.25" x14ac:dyDescent="0.2">
      <c r="A1044" s="212">
        <f>'Customs raw'!B1044</f>
        <v>0</v>
      </c>
      <c r="B1044" s="213">
        <f t="shared" si="18"/>
        <v>0</v>
      </c>
      <c r="C1044" s="214" t="e">
        <f>VLOOKUP(B1044,'HS Heading Index'!$A$7:$B$29,2,FALSE)</f>
        <v>#N/A</v>
      </c>
      <c r="D1044" s="214" t="s">
        <v>241</v>
      </c>
      <c r="E1044" s="212">
        <f>'Customs raw'!C1044</f>
        <v>0</v>
      </c>
      <c r="F1044" s="215">
        <f>'Customs raw'!E1044</f>
        <v>0</v>
      </c>
      <c r="G1044" s="76" t="s">
        <v>19</v>
      </c>
      <c r="H1044" s="33" t="s">
        <v>190</v>
      </c>
      <c r="I1044" s="76" t="e">
        <f>CONCATENATE(Table6[[#This Row],[HS6_COD]],Table6[[#This Row],[HS8]],Table6[[#This Row],[HS10]])</f>
        <v>#VALUE!</v>
      </c>
      <c r="J1044" s="17" t="s">
        <v>553</v>
      </c>
      <c r="K1044" s="17"/>
      <c r="L1044" s="30">
        <f>'Customs raw'!F1044</f>
        <v>0</v>
      </c>
      <c r="M1044" s="33">
        <v>10</v>
      </c>
      <c r="N1044" s="33">
        <v>12.5</v>
      </c>
      <c r="O1044" s="33"/>
      <c r="P1044" s="33"/>
      <c r="Q1044" s="33">
        <v>10</v>
      </c>
      <c r="R1044" s="50" t="e">
        <f>VLOOKUP(Table6[[#This Row],[HS Concatenate]],'Customs raw'!$A$11:$N$305,12,FALSE)</f>
        <v>#VALUE!</v>
      </c>
      <c r="S1044" s="226">
        <f>'Customs raw'!L1044</f>
        <v>0</v>
      </c>
      <c r="T1044" s="214"/>
      <c r="U1044" s="217">
        <f>'Customs raw'!M1044</f>
        <v>0</v>
      </c>
      <c r="V1044" s="214"/>
      <c r="W1044" s="226" t="e">
        <f>Table6[[#This Row],[Quantity (kg)2]]/1000</f>
        <v>#VALUE!</v>
      </c>
    </row>
    <row r="1045" spans="1:23" ht="14.25" x14ac:dyDescent="0.2">
      <c r="A1045" s="212">
        <f>'Customs raw'!B1045</f>
        <v>0</v>
      </c>
      <c r="B1045" s="213">
        <f t="shared" si="18"/>
        <v>0</v>
      </c>
      <c r="C1045" s="214" t="e">
        <f>VLOOKUP(B1045,'HS Heading Index'!$A$7:$B$29,2,FALSE)</f>
        <v>#N/A</v>
      </c>
      <c r="D1045" s="214" t="s">
        <v>241</v>
      </c>
      <c r="E1045" s="212">
        <f>'Customs raw'!C1045</f>
        <v>0</v>
      </c>
      <c r="F1045" s="215">
        <f>'Customs raw'!E1045</f>
        <v>0</v>
      </c>
      <c r="G1045" s="76" t="s">
        <v>19</v>
      </c>
      <c r="H1045" s="33" t="s">
        <v>190</v>
      </c>
      <c r="I1045" s="76" t="e">
        <f>CONCATENATE(Table6[[#This Row],[HS6_COD]],Table6[[#This Row],[HS8]],Table6[[#This Row],[HS10]])</f>
        <v>#VALUE!</v>
      </c>
      <c r="J1045" s="17" t="s">
        <v>553</v>
      </c>
      <c r="K1045" s="17"/>
      <c r="L1045" s="30">
        <f>'Customs raw'!F1045</f>
        <v>0</v>
      </c>
      <c r="M1045" s="33">
        <v>10</v>
      </c>
      <c r="N1045" s="33">
        <v>12.5</v>
      </c>
      <c r="O1045" s="33"/>
      <c r="P1045" s="33"/>
      <c r="Q1045" s="33">
        <v>10</v>
      </c>
      <c r="R1045" s="50" t="e">
        <f>VLOOKUP(Table6[[#This Row],[HS Concatenate]],'Customs raw'!$A$11:$N$305,12,FALSE)</f>
        <v>#VALUE!</v>
      </c>
      <c r="S1045" s="226">
        <f>'Customs raw'!L1045</f>
        <v>0</v>
      </c>
      <c r="T1045" s="214"/>
      <c r="U1045" s="217">
        <f>'Customs raw'!M1045</f>
        <v>0</v>
      </c>
      <c r="V1045" s="214"/>
      <c r="W1045" s="226" t="e">
        <f>Table6[[#This Row],[Quantity (kg)2]]/1000</f>
        <v>#VALUE!</v>
      </c>
    </row>
    <row r="1046" spans="1:23" ht="14.25" x14ac:dyDescent="0.2">
      <c r="A1046" s="212">
        <f>'Customs raw'!B1046</f>
        <v>0</v>
      </c>
      <c r="B1046" s="213">
        <f t="shared" si="18"/>
        <v>0</v>
      </c>
      <c r="C1046" s="214" t="e">
        <f>VLOOKUP(B1046,'HS Heading Index'!$A$7:$B$29,2,FALSE)</f>
        <v>#N/A</v>
      </c>
      <c r="D1046" s="214" t="s">
        <v>241</v>
      </c>
      <c r="E1046" s="212">
        <f>'Customs raw'!C1046</f>
        <v>0</v>
      </c>
      <c r="F1046" s="215">
        <f>'Customs raw'!E1046</f>
        <v>0</v>
      </c>
      <c r="G1046" s="76" t="s">
        <v>19</v>
      </c>
      <c r="H1046" s="33" t="s">
        <v>190</v>
      </c>
      <c r="I1046" s="76" t="e">
        <f>CONCATENATE(Table6[[#This Row],[HS6_COD]],Table6[[#This Row],[HS8]],Table6[[#This Row],[HS10]])</f>
        <v>#VALUE!</v>
      </c>
      <c r="J1046" s="17" t="s">
        <v>553</v>
      </c>
      <c r="K1046" s="17"/>
      <c r="L1046" s="30">
        <f>'Customs raw'!F1046</f>
        <v>0</v>
      </c>
      <c r="M1046" s="33">
        <v>10</v>
      </c>
      <c r="N1046" s="33">
        <v>12.5</v>
      </c>
      <c r="O1046" s="33"/>
      <c r="P1046" s="33"/>
      <c r="Q1046" s="33">
        <v>10</v>
      </c>
      <c r="R1046" s="50" t="e">
        <f>VLOOKUP(Table6[[#This Row],[HS Concatenate]],'Customs raw'!$A$11:$N$305,12,FALSE)</f>
        <v>#VALUE!</v>
      </c>
      <c r="S1046" s="226">
        <f>'Customs raw'!L1046</f>
        <v>0</v>
      </c>
      <c r="T1046" s="214"/>
      <c r="U1046" s="217">
        <f>'Customs raw'!M1046</f>
        <v>0</v>
      </c>
      <c r="V1046" s="214"/>
      <c r="W1046" s="226" t="e">
        <f>Table6[[#This Row],[Quantity (kg)2]]/1000</f>
        <v>#VALUE!</v>
      </c>
    </row>
    <row r="1047" spans="1:23" ht="14.25" x14ac:dyDescent="0.2">
      <c r="A1047" s="212">
        <f>'Customs raw'!B1047</f>
        <v>0</v>
      </c>
      <c r="B1047" s="213">
        <f t="shared" si="18"/>
        <v>0</v>
      </c>
      <c r="C1047" s="214" t="e">
        <f>VLOOKUP(B1047,'HS Heading Index'!$A$7:$B$29,2,FALSE)</f>
        <v>#N/A</v>
      </c>
      <c r="D1047" s="214" t="s">
        <v>241</v>
      </c>
      <c r="E1047" s="212">
        <f>'Customs raw'!C1047</f>
        <v>0</v>
      </c>
      <c r="F1047" s="215">
        <f>'Customs raw'!E1047</f>
        <v>0</v>
      </c>
      <c r="G1047" s="76" t="s">
        <v>19</v>
      </c>
      <c r="H1047" s="33" t="s">
        <v>190</v>
      </c>
      <c r="I1047" s="76" t="e">
        <f>CONCATENATE(Table6[[#This Row],[HS6_COD]],Table6[[#This Row],[HS8]],Table6[[#This Row],[HS10]])</f>
        <v>#VALUE!</v>
      </c>
      <c r="J1047" s="17" t="s">
        <v>553</v>
      </c>
      <c r="K1047" s="17"/>
      <c r="L1047" s="30">
        <f>'Customs raw'!F1047</f>
        <v>0</v>
      </c>
      <c r="M1047" s="33">
        <v>10</v>
      </c>
      <c r="N1047" s="33">
        <v>12.5</v>
      </c>
      <c r="O1047" s="33"/>
      <c r="P1047" s="33"/>
      <c r="Q1047" s="33">
        <v>10</v>
      </c>
      <c r="R1047" s="50" t="e">
        <f>VLOOKUP(Table6[[#This Row],[HS Concatenate]],'Customs raw'!$A$11:$N$305,12,FALSE)</f>
        <v>#VALUE!</v>
      </c>
      <c r="S1047" s="226">
        <f>'Customs raw'!L1047</f>
        <v>0</v>
      </c>
      <c r="T1047" s="214"/>
      <c r="U1047" s="217">
        <f>'Customs raw'!M1047</f>
        <v>0</v>
      </c>
      <c r="V1047" s="214"/>
      <c r="W1047" s="226" t="e">
        <f>Table6[[#This Row],[Quantity (kg)2]]/1000</f>
        <v>#VALUE!</v>
      </c>
    </row>
    <row r="1048" spans="1:23" ht="14.25" x14ac:dyDescent="0.2">
      <c r="A1048" s="212">
        <f>'Customs raw'!B1048</f>
        <v>0</v>
      </c>
      <c r="B1048" s="213">
        <f t="shared" si="18"/>
        <v>0</v>
      </c>
      <c r="C1048" s="214" t="e">
        <f>VLOOKUP(B1048,'HS Heading Index'!$A$7:$B$29,2,FALSE)</f>
        <v>#N/A</v>
      </c>
      <c r="D1048" s="214" t="s">
        <v>241</v>
      </c>
      <c r="E1048" s="212">
        <f>'Customs raw'!C1048</f>
        <v>0</v>
      </c>
      <c r="F1048" s="215">
        <f>'Customs raw'!E1048</f>
        <v>0</v>
      </c>
      <c r="G1048" s="76" t="s">
        <v>19</v>
      </c>
      <c r="H1048" s="33" t="s">
        <v>190</v>
      </c>
      <c r="I1048" s="76" t="e">
        <f>CONCATENATE(Table6[[#This Row],[HS6_COD]],Table6[[#This Row],[HS8]],Table6[[#This Row],[HS10]])</f>
        <v>#VALUE!</v>
      </c>
      <c r="J1048" s="17" t="s">
        <v>553</v>
      </c>
      <c r="K1048" s="17"/>
      <c r="L1048" s="30">
        <f>'Customs raw'!F1048</f>
        <v>0</v>
      </c>
      <c r="M1048" s="33">
        <v>10</v>
      </c>
      <c r="N1048" s="33">
        <v>12.5</v>
      </c>
      <c r="O1048" s="33"/>
      <c r="P1048" s="33"/>
      <c r="Q1048" s="33">
        <v>10</v>
      </c>
      <c r="R1048" s="50" t="e">
        <f>VLOOKUP(Table6[[#This Row],[HS Concatenate]],'Customs raw'!$A$11:$N$305,12,FALSE)</f>
        <v>#VALUE!</v>
      </c>
      <c r="S1048" s="226">
        <f>'Customs raw'!L1048</f>
        <v>0</v>
      </c>
      <c r="T1048" s="214"/>
      <c r="U1048" s="217">
        <f>'Customs raw'!M1048</f>
        <v>0</v>
      </c>
      <c r="V1048" s="214"/>
      <c r="W1048" s="226" t="e">
        <f>Table6[[#This Row],[Quantity (kg)2]]/1000</f>
        <v>#VALUE!</v>
      </c>
    </row>
    <row r="1049" spans="1:23" ht="14.25" x14ac:dyDescent="0.2">
      <c r="A1049" s="212">
        <f>'Customs raw'!B1049</f>
        <v>0</v>
      </c>
      <c r="B1049" s="213">
        <f t="shared" si="18"/>
        <v>0</v>
      </c>
      <c r="C1049" s="214" t="e">
        <f>VLOOKUP(B1049,'HS Heading Index'!$A$7:$B$29,2,FALSE)</f>
        <v>#N/A</v>
      </c>
      <c r="D1049" s="214" t="s">
        <v>241</v>
      </c>
      <c r="E1049" s="212">
        <f>'Customs raw'!C1049</f>
        <v>0</v>
      </c>
      <c r="F1049" s="215">
        <f>'Customs raw'!E1049</f>
        <v>0</v>
      </c>
      <c r="G1049" s="76" t="s">
        <v>19</v>
      </c>
      <c r="H1049" s="33" t="s">
        <v>190</v>
      </c>
      <c r="I1049" s="76" t="e">
        <f>CONCATENATE(Table6[[#This Row],[HS6_COD]],Table6[[#This Row],[HS8]],Table6[[#This Row],[HS10]])</f>
        <v>#VALUE!</v>
      </c>
      <c r="J1049" s="17" t="s">
        <v>553</v>
      </c>
      <c r="K1049" s="17"/>
      <c r="L1049" s="30">
        <f>'Customs raw'!F1049</f>
        <v>0</v>
      </c>
      <c r="M1049" s="33">
        <v>10</v>
      </c>
      <c r="N1049" s="33">
        <v>12.5</v>
      </c>
      <c r="O1049" s="33"/>
      <c r="P1049" s="33"/>
      <c r="Q1049" s="33">
        <v>10</v>
      </c>
      <c r="R1049" s="50" t="e">
        <f>VLOOKUP(Table6[[#This Row],[HS Concatenate]],'Customs raw'!$A$11:$N$305,12,FALSE)</f>
        <v>#VALUE!</v>
      </c>
      <c r="S1049" s="226">
        <f>'Customs raw'!L1049</f>
        <v>0</v>
      </c>
      <c r="T1049" s="214"/>
      <c r="U1049" s="217">
        <f>'Customs raw'!M1049</f>
        <v>0</v>
      </c>
      <c r="V1049" s="214"/>
      <c r="W1049" s="226" t="e">
        <f>Table6[[#This Row],[Quantity (kg)2]]/1000</f>
        <v>#VALUE!</v>
      </c>
    </row>
    <row r="1050" spans="1:23" ht="14.25" x14ac:dyDescent="0.2">
      <c r="A1050" s="212">
        <f>'Customs raw'!B1050</f>
        <v>0</v>
      </c>
      <c r="B1050" s="213">
        <f t="shared" si="18"/>
        <v>0</v>
      </c>
      <c r="C1050" s="214" t="e">
        <f>VLOOKUP(B1050,'HS Heading Index'!$A$7:$B$29,2,FALSE)</f>
        <v>#N/A</v>
      </c>
      <c r="D1050" s="214" t="s">
        <v>241</v>
      </c>
      <c r="E1050" s="212">
        <f>'Customs raw'!C1050</f>
        <v>0</v>
      </c>
      <c r="F1050" s="215">
        <f>'Customs raw'!E1050</f>
        <v>0</v>
      </c>
      <c r="G1050" s="76" t="s">
        <v>19</v>
      </c>
      <c r="H1050" s="33" t="s">
        <v>190</v>
      </c>
      <c r="I1050" s="76" t="e">
        <f>CONCATENATE(Table6[[#This Row],[HS6_COD]],Table6[[#This Row],[HS8]],Table6[[#This Row],[HS10]])</f>
        <v>#VALUE!</v>
      </c>
      <c r="J1050" s="17" t="s">
        <v>553</v>
      </c>
      <c r="K1050" s="17"/>
      <c r="L1050" s="30">
        <f>'Customs raw'!F1050</f>
        <v>0</v>
      </c>
      <c r="M1050" s="33">
        <v>10</v>
      </c>
      <c r="N1050" s="33">
        <v>12.5</v>
      </c>
      <c r="O1050" s="33"/>
      <c r="P1050" s="33"/>
      <c r="Q1050" s="33">
        <v>10</v>
      </c>
      <c r="R1050" s="50" t="e">
        <f>VLOOKUP(Table6[[#This Row],[HS Concatenate]],'Customs raw'!$A$11:$N$305,12,FALSE)</f>
        <v>#VALUE!</v>
      </c>
      <c r="S1050" s="226">
        <f>'Customs raw'!L1050</f>
        <v>0</v>
      </c>
      <c r="T1050" s="214"/>
      <c r="U1050" s="217">
        <f>'Customs raw'!M1050</f>
        <v>0</v>
      </c>
      <c r="V1050" s="214"/>
      <c r="W1050" s="226" t="e">
        <f>Table6[[#This Row],[Quantity (kg)2]]/1000</f>
        <v>#VALUE!</v>
      </c>
    </row>
    <row r="1051" spans="1:23" ht="14.25" x14ac:dyDescent="0.2">
      <c r="A1051" s="212">
        <f>'Customs raw'!B1051</f>
        <v>0</v>
      </c>
      <c r="B1051" s="213">
        <f t="shared" si="18"/>
        <v>0</v>
      </c>
      <c r="C1051" s="214" t="e">
        <f>VLOOKUP(B1051,'HS Heading Index'!$A$7:$B$29,2,FALSE)</f>
        <v>#N/A</v>
      </c>
      <c r="D1051" s="214" t="s">
        <v>241</v>
      </c>
      <c r="E1051" s="212">
        <f>'Customs raw'!C1051</f>
        <v>0</v>
      </c>
      <c r="F1051" s="215">
        <f>'Customs raw'!E1051</f>
        <v>0</v>
      </c>
      <c r="G1051" s="76" t="s">
        <v>19</v>
      </c>
      <c r="H1051" s="33" t="s">
        <v>190</v>
      </c>
      <c r="I1051" s="76" t="e">
        <f>CONCATENATE(Table6[[#This Row],[HS6_COD]],Table6[[#This Row],[HS8]],Table6[[#This Row],[HS10]])</f>
        <v>#VALUE!</v>
      </c>
      <c r="J1051" s="17" t="s">
        <v>553</v>
      </c>
      <c r="K1051" s="17"/>
      <c r="L1051" s="30">
        <f>'Customs raw'!F1051</f>
        <v>0</v>
      </c>
      <c r="M1051" s="33">
        <v>10</v>
      </c>
      <c r="N1051" s="33">
        <v>12.5</v>
      </c>
      <c r="O1051" s="33"/>
      <c r="P1051" s="33"/>
      <c r="Q1051" s="33">
        <v>10</v>
      </c>
      <c r="R1051" s="50" t="e">
        <f>VLOOKUP(Table6[[#This Row],[HS Concatenate]],'Customs raw'!$A$11:$N$305,12,FALSE)</f>
        <v>#VALUE!</v>
      </c>
      <c r="S1051" s="226">
        <f>'Customs raw'!L1051</f>
        <v>0</v>
      </c>
      <c r="T1051" s="214"/>
      <c r="U1051" s="217">
        <f>'Customs raw'!M1051</f>
        <v>0</v>
      </c>
      <c r="V1051" s="214"/>
      <c r="W1051" s="226" t="e">
        <f>Table6[[#This Row],[Quantity (kg)2]]/1000</f>
        <v>#VALUE!</v>
      </c>
    </row>
    <row r="1052" spans="1:23" ht="14.25" x14ac:dyDescent="0.2">
      <c r="A1052" s="212">
        <f>'Customs raw'!B1052</f>
        <v>0</v>
      </c>
      <c r="B1052" s="213">
        <f t="shared" si="18"/>
        <v>0</v>
      </c>
      <c r="C1052" s="214" t="e">
        <f>VLOOKUP(B1052,'HS Heading Index'!$A$7:$B$29,2,FALSE)</f>
        <v>#N/A</v>
      </c>
      <c r="D1052" s="214" t="s">
        <v>241</v>
      </c>
      <c r="E1052" s="212">
        <f>'Customs raw'!C1052</f>
        <v>0</v>
      </c>
      <c r="F1052" s="215">
        <f>'Customs raw'!E1052</f>
        <v>0</v>
      </c>
      <c r="G1052" s="76" t="s">
        <v>19</v>
      </c>
      <c r="H1052" s="33" t="s">
        <v>190</v>
      </c>
      <c r="I1052" s="76" t="e">
        <f>CONCATENATE(Table6[[#This Row],[HS6_COD]],Table6[[#This Row],[HS8]],Table6[[#This Row],[HS10]])</f>
        <v>#VALUE!</v>
      </c>
      <c r="J1052" s="17" t="s">
        <v>553</v>
      </c>
      <c r="K1052" s="17"/>
      <c r="L1052" s="30">
        <f>'Customs raw'!F1052</f>
        <v>0</v>
      </c>
      <c r="M1052" s="33">
        <v>10</v>
      </c>
      <c r="N1052" s="33">
        <v>12.5</v>
      </c>
      <c r="O1052" s="33"/>
      <c r="P1052" s="33"/>
      <c r="Q1052" s="33">
        <v>10</v>
      </c>
      <c r="R1052" s="50" t="e">
        <f>VLOOKUP(Table6[[#This Row],[HS Concatenate]],'Customs raw'!$A$11:$N$305,12,FALSE)</f>
        <v>#VALUE!</v>
      </c>
      <c r="S1052" s="226">
        <f>'Customs raw'!L1052</f>
        <v>0</v>
      </c>
      <c r="T1052" s="214"/>
      <c r="U1052" s="217">
        <f>'Customs raw'!M1052</f>
        <v>0</v>
      </c>
      <c r="V1052" s="214"/>
      <c r="W1052" s="226" t="e">
        <f>Table6[[#This Row],[Quantity (kg)2]]/1000</f>
        <v>#VALUE!</v>
      </c>
    </row>
    <row r="1053" spans="1:23" ht="14.25" x14ac:dyDescent="0.2">
      <c r="A1053" s="212">
        <f>'Customs raw'!B1053</f>
        <v>0</v>
      </c>
      <c r="B1053" s="213">
        <f t="shared" si="18"/>
        <v>0</v>
      </c>
      <c r="C1053" s="214" t="e">
        <f>VLOOKUP(B1053,'HS Heading Index'!$A$7:$B$29,2,FALSE)</f>
        <v>#N/A</v>
      </c>
      <c r="D1053" s="214" t="s">
        <v>241</v>
      </c>
      <c r="E1053" s="212">
        <f>'Customs raw'!C1053</f>
        <v>0</v>
      </c>
      <c r="F1053" s="215">
        <f>'Customs raw'!E1053</f>
        <v>0</v>
      </c>
      <c r="G1053" s="76" t="s">
        <v>19</v>
      </c>
      <c r="H1053" s="33" t="s">
        <v>190</v>
      </c>
      <c r="I1053" s="76" t="e">
        <f>CONCATENATE(Table6[[#This Row],[HS6_COD]],Table6[[#This Row],[HS8]],Table6[[#This Row],[HS10]])</f>
        <v>#VALUE!</v>
      </c>
      <c r="J1053" s="17" t="s">
        <v>553</v>
      </c>
      <c r="K1053" s="17"/>
      <c r="L1053" s="30">
        <f>'Customs raw'!F1053</f>
        <v>0</v>
      </c>
      <c r="M1053" s="33">
        <v>10</v>
      </c>
      <c r="N1053" s="33">
        <v>12.5</v>
      </c>
      <c r="O1053" s="33"/>
      <c r="P1053" s="33"/>
      <c r="Q1053" s="33">
        <v>10</v>
      </c>
      <c r="R1053" s="50" t="e">
        <f>VLOOKUP(Table6[[#This Row],[HS Concatenate]],'Customs raw'!$A$11:$N$305,12,FALSE)</f>
        <v>#VALUE!</v>
      </c>
      <c r="S1053" s="226">
        <f>'Customs raw'!L1053</f>
        <v>0</v>
      </c>
      <c r="T1053" s="214"/>
      <c r="U1053" s="217">
        <f>'Customs raw'!M1053</f>
        <v>0</v>
      </c>
      <c r="V1053" s="214"/>
      <c r="W1053" s="226" t="e">
        <f>Table6[[#This Row],[Quantity (kg)2]]/1000</f>
        <v>#VALUE!</v>
      </c>
    </row>
    <row r="1054" spans="1:23" ht="14.25" x14ac:dyDescent="0.2">
      <c r="A1054" s="212">
        <f>'Customs raw'!B1054</f>
        <v>0</v>
      </c>
      <c r="B1054" s="213">
        <f t="shared" si="18"/>
        <v>0</v>
      </c>
      <c r="C1054" s="214" t="e">
        <f>VLOOKUP(B1054,'HS Heading Index'!$A$7:$B$29,2,FALSE)</f>
        <v>#N/A</v>
      </c>
      <c r="D1054" s="214" t="s">
        <v>241</v>
      </c>
      <c r="E1054" s="212">
        <f>'Customs raw'!C1054</f>
        <v>0</v>
      </c>
      <c r="F1054" s="215">
        <f>'Customs raw'!E1054</f>
        <v>0</v>
      </c>
      <c r="G1054" s="76" t="s">
        <v>19</v>
      </c>
      <c r="H1054" s="33" t="s">
        <v>190</v>
      </c>
      <c r="I1054" s="76" t="e">
        <f>CONCATENATE(Table6[[#This Row],[HS6_COD]],Table6[[#This Row],[HS8]],Table6[[#This Row],[HS10]])</f>
        <v>#VALUE!</v>
      </c>
      <c r="J1054" s="17" t="s">
        <v>553</v>
      </c>
      <c r="K1054" s="17"/>
      <c r="L1054" s="30">
        <f>'Customs raw'!F1054</f>
        <v>0</v>
      </c>
      <c r="M1054" s="33">
        <v>10</v>
      </c>
      <c r="N1054" s="33">
        <v>12.5</v>
      </c>
      <c r="O1054" s="33"/>
      <c r="P1054" s="33"/>
      <c r="Q1054" s="33">
        <v>10</v>
      </c>
      <c r="R1054" s="50" t="e">
        <f>VLOOKUP(Table6[[#This Row],[HS Concatenate]],'Customs raw'!$A$11:$N$305,12,FALSE)</f>
        <v>#VALUE!</v>
      </c>
      <c r="S1054" s="226">
        <f>'Customs raw'!L1054</f>
        <v>0</v>
      </c>
      <c r="T1054" s="214"/>
      <c r="U1054" s="217">
        <f>'Customs raw'!M1054</f>
        <v>0</v>
      </c>
      <c r="V1054" s="214"/>
      <c r="W1054" s="226" t="e">
        <f>Table6[[#This Row],[Quantity (kg)2]]/1000</f>
        <v>#VALUE!</v>
      </c>
    </row>
    <row r="1055" spans="1:23" ht="14.25" x14ac:dyDescent="0.2">
      <c r="A1055" s="212">
        <f>'Customs raw'!B1055</f>
        <v>0</v>
      </c>
      <c r="B1055" s="213">
        <f t="shared" si="18"/>
        <v>0</v>
      </c>
      <c r="C1055" s="214" t="e">
        <f>VLOOKUP(B1055,'HS Heading Index'!$A$7:$B$29,2,FALSE)</f>
        <v>#N/A</v>
      </c>
      <c r="D1055" s="214" t="s">
        <v>241</v>
      </c>
      <c r="E1055" s="212">
        <f>'Customs raw'!C1055</f>
        <v>0</v>
      </c>
      <c r="F1055" s="215">
        <f>'Customs raw'!E1055</f>
        <v>0</v>
      </c>
      <c r="G1055" s="76" t="s">
        <v>19</v>
      </c>
      <c r="H1055" s="33" t="s">
        <v>190</v>
      </c>
      <c r="I1055" s="76" t="e">
        <f>CONCATENATE(Table6[[#This Row],[HS6_COD]],Table6[[#This Row],[HS8]],Table6[[#This Row],[HS10]])</f>
        <v>#VALUE!</v>
      </c>
      <c r="J1055" s="17" t="s">
        <v>553</v>
      </c>
      <c r="K1055" s="17"/>
      <c r="L1055" s="30">
        <f>'Customs raw'!F1055</f>
        <v>0</v>
      </c>
      <c r="M1055" s="33">
        <v>10</v>
      </c>
      <c r="N1055" s="33">
        <v>12.5</v>
      </c>
      <c r="O1055" s="33"/>
      <c r="P1055" s="33"/>
      <c r="Q1055" s="33">
        <v>10</v>
      </c>
      <c r="R1055" s="50" t="e">
        <f>VLOOKUP(Table6[[#This Row],[HS Concatenate]],'Customs raw'!$A$11:$N$305,12,FALSE)</f>
        <v>#VALUE!</v>
      </c>
      <c r="S1055" s="226">
        <f>'Customs raw'!L1055</f>
        <v>0</v>
      </c>
      <c r="T1055" s="214"/>
      <c r="U1055" s="217">
        <f>'Customs raw'!M1055</f>
        <v>0</v>
      </c>
      <c r="V1055" s="214"/>
      <c r="W1055" s="226" t="e">
        <f>Table6[[#This Row],[Quantity (kg)2]]/1000</f>
        <v>#VALUE!</v>
      </c>
    </row>
    <row r="1056" spans="1:23" ht="14.25" x14ac:dyDescent="0.2">
      <c r="A1056" s="212">
        <f>'Customs raw'!B1056</f>
        <v>0</v>
      </c>
      <c r="B1056" s="213">
        <f t="shared" si="18"/>
        <v>0</v>
      </c>
      <c r="C1056" s="214" t="e">
        <f>VLOOKUP(B1056,'HS Heading Index'!$A$7:$B$29,2,FALSE)</f>
        <v>#N/A</v>
      </c>
      <c r="D1056" s="214" t="s">
        <v>241</v>
      </c>
      <c r="E1056" s="212">
        <f>'Customs raw'!C1056</f>
        <v>0</v>
      </c>
      <c r="F1056" s="215">
        <f>'Customs raw'!E1056</f>
        <v>0</v>
      </c>
      <c r="G1056" s="76" t="s">
        <v>19</v>
      </c>
      <c r="H1056" s="33" t="s">
        <v>190</v>
      </c>
      <c r="I1056" s="76" t="e">
        <f>CONCATENATE(Table6[[#This Row],[HS6_COD]],Table6[[#This Row],[HS8]],Table6[[#This Row],[HS10]])</f>
        <v>#VALUE!</v>
      </c>
      <c r="J1056" s="17" t="s">
        <v>553</v>
      </c>
      <c r="K1056" s="17"/>
      <c r="L1056" s="30">
        <f>'Customs raw'!F1056</f>
        <v>0</v>
      </c>
      <c r="M1056" s="33">
        <v>10</v>
      </c>
      <c r="N1056" s="33">
        <v>12.5</v>
      </c>
      <c r="O1056" s="33"/>
      <c r="P1056" s="33"/>
      <c r="Q1056" s="33">
        <v>10</v>
      </c>
      <c r="R1056" s="50" t="e">
        <f>VLOOKUP(Table6[[#This Row],[HS Concatenate]],'Customs raw'!$A$11:$N$305,12,FALSE)</f>
        <v>#VALUE!</v>
      </c>
      <c r="S1056" s="226">
        <f>'Customs raw'!L1056</f>
        <v>0</v>
      </c>
      <c r="T1056" s="214"/>
      <c r="U1056" s="217">
        <f>'Customs raw'!M1056</f>
        <v>0</v>
      </c>
      <c r="V1056" s="214"/>
      <c r="W1056" s="226" t="e">
        <f>Table6[[#This Row],[Quantity (kg)2]]/1000</f>
        <v>#VALUE!</v>
      </c>
    </row>
    <row r="1057" spans="1:23" ht="14.25" x14ac:dyDescent="0.2">
      <c r="A1057" s="212">
        <f>'Customs raw'!B1057</f>
        <v>0</v>
      </c>
      <c r="B1057" s="213">
        <f t="shared" si="18"/>
        <v>0</v>
      </c>
      <c r="C1057" s="214" t="e">
        <f>VLOOKUP(B1057,'HS Heading Index'!$A$7:$B$29,2,FALSE)</f>
        <v>#N/A</v>
      </c>
      <c r="D1057" s="214" t="s">
        <v>241</v>
      </c>
      <c r="E1057" s="212">
        <f>'Customs raw'!C1057</f>
        <v>0</v>
      </c>
      <c r="F1057" s="215">
        <f>'Customs raw'!E1057</f>
        <v>0</v>
      </c>
      <c r="G1057" s="76" t="s">
        <v>19</v>
      </c>
      <c r="H1057" s="33" t="s">
        <v>190</v>
      </c>
      <c r="I1057" s="76" t="e">
        <f>CONCATENATE(Table6[[#This Row],[HS6_COD]],Table6[[#This Row],[HS8]],Table6[[#This Row],[HS10]])</f>
        <v>#VALUE!</v>
      </c>
      <c r="J1057" s="17" t="s">
        <v>553</v>
      </c>
      <c r="K1057" s="17"/>
      <c r="L1057" s="30">
        <f>'Customs raw'!F1057</f>
        <v>0</v>
      </c>
      <c r="M1057" s="33">
        <v>10</v>
      </c>
      <c r="N1057" s="33">
        <v>12.5</v>
      </c>
      <c r="O1057" s="33"/>
      <c r="P1057" s="33"/>
      <c r="Q1057" s="33">
        <v>10</v>
      </c>
      <c r="R1057" s="50" t="e">
        <f>VLOOKUP(Table6[[#This Row],[HS Concatenate]],'Customs raw'!$A$11:$N$305,12,FALSE)</f>
        <v>#VALUE!</v>
      </c>
      <c r="S1057" s="226">
        <f>'Customs raw'!L1057</f>
        <v>0</v>
      </c>
      <c r="T1057" s="214"/>
      <c r="U1057" s="217">
        <f>'Customs raw'!M1057</f>
        <v>0</v>
      </c>
      <c r="V1057" s="214"/>
      <c r="W1057" s="226" t="e">
        <f>Table6[[#This Row],[Quantity (kg)2]]/1000</f>
        <v>#VALUE!</v>
      </c>
    </row>
    <row r="1058" spans="1:23" ht="14.25" x14ac:dyDescent="0.2">
      <c r="A1058" s="212">
        <f>'Customs raw'!B1058</f>
        <v>0</v>
      </c>
      <c r="B1058" s="213">
        <f t="shared" si="18"/>
        <v>0</v>
      </c>
      <c r="C1058" s="214" t="e">
        <f>VLOOKUP(B1058,'HS Heading Index'!$A$7:$B$29,2,FALSE)</f>
        <v>#N/A</v>
      </c>
      <c r="D1058" s="214" t="s">
        <v>241</v>
      </c>
      <c r="E1058" s="212">
        <f>'Customs raw'!C1058</f>
        <v>0</v>
      </c>
      <c r="F1058" s="215">
        <f>'Customs raw'!E1058</f>
        <v>0</v>
      </c>
      <c r="G1058" s="76" t="s">
        <v>19</v>
      </c>
      <c r="H1058" s="33" t="s">
        <v>190</v>
      </c>
      <c r="I1058" s="76" t="e">
        <f>CONCATENATE(Table6[[#This Row],[HS6_COD]],Table6[[#This Row],[HS8]],Table6[[#This Row],[HS10]])</f>
        <v>#VALUE!</v>
      </c>
      <c r="J1058" s="17" t="s">
        <v>553</v>
      </c>
      <c r="K1058" s="17"/>
      <c r="L1058" s="30">
        <f>'Customs raw'!F1058</f>
        <v>0</v>
      </c>
      <c r="M1058" s="33">
        <v>10</v>
      </c>
      <c r="N1058" s="33">
        <v>12.5</v>
      </c>
      <c r="O1058" s="33"/>
      <c r="P1058" s="33"/>
      <c r="Q1058" s="33">
        <v>10</v>
      </c>
      <c r="R1058" s="50" t="e">
        <f>VLOOKUP(Table6[[#This Row],[HS Concatenate]],'Customs raw'!$A$11:$N$305,12,FALSE)</f>
        <v>#VALUE!</v>
      </c>
      <c r="S1058" s="226">
        <f>'Customs raw'!L1058</f>
        <v>0</v>
      </c>
      <c r="T1058" s="214"/>
      <c r="U1058" s="217">
        <f>'Customs raw'!M1058</f>
        <v>0</v>
      </c>
      <c r="V1058" s="214"/>
      <c r="W1058" s="226" t="e">
        <f>Table6[[#This Row],[Quantity (kg)2]]/1000</f>
        <v>#VALUE!</v>
      </c>
    </row>
    <row r="1059" spans="1:23" ht="14.25" x14ac:dyDescent="0.2">
      <c r="A1059" s="212">
        <f>'Customs raw'!B1059</f>
        <v>0</v>
      </c>
      <c r="B1059" s="213">
        <f t="shared" si="18"/>
        <v>0</v>
      </c>
      <c r="C1059" s="214" t="e">
        <f>VLOOKUP(B1059,'HS Heading Index'!$A$7:$B$29,2,FALSE)</f>
        <v>#N/A</v>
      </c>
      <c r="D1059" s="214" t="s">
        <v>241</v>
      </c>
      <c r="E1059" s="212">
        <f>'Customs raw'!C1059</f>
        <v>0</v>
      </c>
      <c r="F1059" s="215">
        <f>'Customs raw'!E1059</f>
        <v>0</v>
      </c>
      <c r="G1059" s="76" t="s">
        <v>19</v>
      </c>
      <c r="H1059" s="33" t="s">
        <v>190</v>
      </c>
      <c r="I1059" s="76" t="e">
        <f>CONCATENATE(Table6[[#This Row],[HS6_COD]],Table6[[#This Row],[HS8]],Table6[[#This Row],[HS10]])</f>
        <v>#VALUE!</v>
      </c>
      <c r="J1059" s="17" t="s">
        <v>553</v>
      </c>
      <c r="K1059" s="17"/>
      <c r="L1059" s="30">
        <f>'Customs raw'!F1059</f>
        <v>0</v>
      </c>
      <c r="M1059" s="33">
        <v>10</v>
      </c>
      <c r="N1059" s="33">
        <v>12.5</v>
      </c>
      <c r="O1059" s="33"/>
      <c r="P1059" s="33"/>
      <c r="Q1059" s="33">
        <v>10</v>
      </c>
      <c r="R1059" s="50" t="e">
        <f>VLOOKUP(Table6[[#This Row],[HS Concatenate]],'Customs raw'!$A$11:$N$305,12,FALSE)</f>
        <v>#VALUE!</v>
      </c>
      <c r="S1059" s="226">
        <f>'Customs raw'!L1059</f>
        <v>0</v>
      </c>
      <c r="T1059" s="214"/>
      <c r="U1059" s="217">
        <f>'Customs raw'!M1059</f>
        <v>0</v>
      </c>
      <c r="V1059" s="214"/>
      <c r="W1059" s="226" t="e">
        <f>Table6[[#This Row],[Quantity (kg)2]]/1000</f>
        <v>#VALUE!</v>
      </c>
    </row>
    <row r="1060" spans="1:23" ht="14.25" x14ac:dyDescent="0.2">
      <c r="A1060" s="212">
        <f>'Customs raw'!B1060</f>
        <v>0</v>
      </c>
      <c r="B1060" s="213">
        <f t="shared" si="18"/>
        <v>0</v>
      </c>
      <c r="C1060" s="214" t="e">
        <f>VLOOKUP(B1060,'HS Heading Index'!$A$7:$B$29,2,FALSE)</f>
        <v>#N/A</v>
      </c>
      <c r="D1060" s="214" t="s">
        <v>241</v>
      </c>
      <c r="E1060" s="212">
        <f>'Customs raw'!C1060</f>
        <v>0</v>
      </c>
      <c r="F1060" s="215">
        <f>'Customs raw'!E1060</f>
        <v>0</v>
      </c>
      <c r="G1060" s="76" t="s">
        <v>19</v>
      </c>
      <c r="H1060" s="33" t="s">
        <v>190</v>
      </c>
      <c r="I1060" s="76" t="e">
        <f>CONCATENATE(Table6[[#This Row],[HS6_COD]],Table6[[#This Row],[HS8]],Table6[[#This Row],[HS10]])</f>
        <v>#VALUE!</v>
      </c>
      <c r="J1060" s="17" t="s">
        <v>553</v>
      </c>
      <c r="K1060" s="17"/>
      <c r="L1060" s="30">
        <f>'Customs raw'!F1060</f>
        <v>0</v>
      </c>
      <c r="M1060" s="33">
        <v>10</v>
      </c>
      <c r="N1060" s="33">
        <v>12.5</v>
      </c>
      <c r="O1060" s="33"/>
      <c r="P1060" s="33"/>
      <c r="Q1060" s="33">
        <v>10</v>
      </c>
      <c r="R1060" s="50" t="e">
        <f>VLOOKUP(Table6[[#This Row],[HS Concatenate]],'Customs raw'!$A$11:$N$305,12,FALSE)</f>
        <v>#VALUE!</v>
      </c>
      <c r="S1060" s="226">
        <f>'Customs raw'!L1060</f>
        <v>0</v>
      </c>
      <c r="T1060" s="214"/>
      <c r="U1060" s="217">
        <f>'Customs raw'!M1060</f>
        <v>0</v>
      </c>
      <c r="V1060" s="214"/>
      <c r="W1060" s="226" t="e">
        <f>Table6[[#This Row],[Quantity (kg)2]]/1000</f>
        <v>#VALUE!</v>
      </c>
    </row>
    <row r="1061" spans="1:23" ht="14.25" x14ac:dyDescent="0.2">
      <c r="A1061" s="212">
        <f>'Customs raw'!B1061</f>
        <v>0</v>
      </c>
      <c r="B1061" s="213">
        <f t="shared" si="18"/>
        <v>0</v>
      </c>
      <c r="C1061" s="214" t="e">
        <f>VLOOKUP(B1061,'HS Heading Index'!$A$7:$B$29,2,FALSE)</f>
        <v>#N/A</v>
      </c>
      <c r="D1061" s="214" t="s">
        <v>241</v>
      </c>
      <c r="E1061" s="212">
        <f>'Customs raw'!C1061</f>
        <v>0</v>
      </c>
      <c r="F1061" s="215">
        <f>'Customs raw'!E1061</f>
        <v>0</v>
      </c>
      <c r="G1061" s="76" t="s">
        <v>19</v>
      </c>
      <c r="H1061" s="33" t="s">
        <v>190</v>
      </c>
      <c r="I1061" s="76" t="e">
        <f>CONCATENATE(Table6[[#This Row],[HS6_COD]],Table6[[#This Row],[HS8]],Table6[[#This Row],[HS10]])</f>
        <v>#VALUE!</v>
      </c>
      <c r="J1061" s="17" t="s">
        <v>553</v>
      </c>
      <c r="K1061" s="17"/>
      <c r="L1061" s="30">
        <f>'Customs raw'!F1061</f>
        <v>0</v>
      </c>
      <c r="M1061" s="33">
        <v>10</v>
      </c>
      <c r="N1061" s="33">
        <v>12.5</v>
      </c>
      <c r="O1061" s="33"/>
      <c r="P1061" s="33"/>
      <c r="Q1061" s="33">
        <v>10</v>
      </c>
      <c r="R1061" s="50" t="e">
        <f>VLOOKUP(Table6[[#This Row],[HS Concatenate]],'Customs raw'!$A$11:$N$305,12,FALSE)</f>
        <v>#VALUE!</v>
      </c>
      <c r="S1061" s="226">
        <f>'Customs raw'!L1061</f>
        <v>0</v>
      </c>
      <c r="T1061" s="214"/>
      <c r="U1061" s="217">
        <f>'Customs raw'!M1061</f>
        <v>0</v>
      </c>
      <c r="V1061" s="214"/>
      <c r="W1061" s="226" t="e">
        <f>Table6[[#This Row],[Quantity (kg)2]]/1000</f>
        <v>#VALUE!</v>
      </c>
    </row>
    <row r="1062" spans="1:23" ht="14.25" x14ac:dyDescent="0.2">
      <c r="A1062" s="212">
        <f>'Customs raw'!B1062</f>
        <v>0</v>
      </c>
      <c r="B1062" s="213">
        <f t="shared" si="18"/>
        <v>0</v>
      </c>
      <c r="C1062" s="214" t="e">
        <f>VLOOKUP(B1062,'HS Heading Index'!$A$7:$B$29,2,FALSE)</f>
        <v>#N/A</v>
      </c>
      <c r="D1062" s="214" t="s">
        <v>241</v>
      </c>
      <c r="E1062" s="212">
        <f>'Customs raw'!C1062</f>
        <v>0</v>
      </c>
      <c r="F1062" s="215">
        <f>'Customs raw'!E1062</f>
        <v>0</v>
      </c>
      <c r="G1062" s="76" t="s">
        <v>19</v>
      </c>
      <c r="H1062" s="33" t="s">
        <v>190</v>
      </c>
      <c r="I1062" s="76" t="e">
        <f>CONCATENATE(Table6[[#This Row],[HS6_COD]],Table6[[#This Row],[HS8]],Table6[[#This Row],[HS10]])</f>
        <v>#VALUE!</v>
      </c>
      <c r="J1062" s="17" t="s">
        <v>553</v>
      </c>
      <c r="K1062" s="17"/>
      <c r="L1062" s="30">
        <f>'Customs raw'!F1062</f>
        <v>0</v>
      </c>
      <c r="M1062" s="33">
        <v>10</v>
      </c>
      <c r="N1062" s="33">
        <v>12.5</v>
      </c>
      <c r="O1062" s="33"/>
      <c r="P1062" s="33"/>
      <c r="Q1062" s="33">
        <v>10</v>
      </c>
      <c r="R1062" s="50" t="e">
        <f>VLOOKUP(Table6[[#This Row],[HS Concatenate]],'Customs raw'!$A$11:$N$305,12,FALSE)</f>
        <v>#VALUE!</v>
      </c>
      <c r="S1062" s="226">
        <f>'Customs raw'!L1062</f>
        <v>0</v>
      </c>
      <c r="T1062" s="214"/>
      <c r="U1062" s="217">
        <f>'Customs raw'!M1062</f>
        <v>0</v>
      </c>
      <c r="V1062" s="214"/>
      <c r="W1062" s="226" t="e">
        <f>Table6[[#This Row],[Quantity (kg)2]]/1000</f>
        <v>#VALUE!</v>
      </c>
    </row>
    <row r="1063" spans="1:23" ht="14.25" x14ac:dyDescent="0.2">
      <c r="A1063" s="212">
        <f>'Customs raw'!B1063</f>
        <v>0</v>
      </c>
      <c r="B1063" s="213">
        <f t="shared" si="18"/>
        <v>0</v>
      </c>
      <c r="C1063" s="214" t="e">
        <f>VLOOKUP(B1063,'HS Heading Index'!$A$7:$B$29,2,FALSE)</f>
        <v>#N/A</v>
      </c>
      <c r="D1063" s="214" t="s">
        <v>241</v>
      </c>
      <c r="E1063" s="212">
        <f>'Customs raw'!C1063</f>
        <v>0</v>
      </c>
      <c r="F1063" s="215">
        <f>'Customs raw'!E1063</f>
        <v>0</v>
      </c>
      <c r="G1063" s="76" t="s">
        <v>19</v>
      </c>
      <c r="H1063" s="33" t="s">
        <v>190</v>
      </c>
      <c r="I1063" s="76" t="e">
        <f>CONCATENATE(Table6[[#This Row],[HS6_COD]],Table6[[#This Row],[HS8]],Table6[[#This Row],[HS10]])</f>
        <v>#VALUE!</v>
      </c>
      <c r="J1063" s="17" t="s">
        <v>553</v>
      </c>
      <c r="K1063" s="17"/>
      <c r="L1063" s="30">
        <f>'Customs raw'!F1063</f>
        <v>0</v>
      </c>
      <c r="M1063" s="33">
        <v>10</v>
      </c>
      <c r="N1063" s="33">
        <v>12.5</v>
      </c>
      <c r="O1063" s="33"/>
      <c r="P1063" s="33"/>
      <c r="Q1063" s="33">
        <v>10</v>
      </c>
      <c r="R1063" s="50" t="e">
        <f>VLOOKUP(Table6[[#This Row],[HS Concatenate]],'Customs raw'!$A$11:$N$305,12,FALSE)</f>
        <v>#VALUE!</v>
      </c>
      <c r="S1063" s="226">
        <f>'Customs raw'!L1063</f>
        <v>0</v>
      </c>
      <c r="T1063" s="214"/>
      <c r="U1063" s="217">
        <f>'Customs raw'!M1063</f>
        <v>0</v>
      </c>
      <c r="V1063" s="214"/>
      <c r="W1063" s="226" t="e">
        <f>Table6[[#This Row],[Quantity (kg)2]]/1000</f>
        <v>#VALUE!</v>
      </c>
    </row>
    <row r="1064" spans="1:23" ht="14.25" x14ac:dyDescent="0.2">
      <c r="A1064" s="212">
        <f>'Customs raw'!B1064</f>
        <v>0</v>
      </c>
      <c r="B1064" s="213">
        <f t="shared" si="18"/>
        <v>0</v>
      </c>
      <c r="C1064" s="214" t="e">
        <f>VLOOKUP(B1064,'HS Heading Index'!$A$7:$B$29,2,FALSE)</f>
        <v>#N/A</v>
      </c>
      <c r="D1064" s="214" t="s">
        <v>241</v>
      </c>
      <c r="E1064" s="212">
        <f>'Customs raw'!C1064</f>
        <v>0</v>
      </c>
      <c r="F1064" s="215">
        <f>'Customs raw'!E1064</f>
        <v>0</v>
      </c>
      <c r="G1064" s="76" t="s">
        <v>19</v>
      </c>
      <c r="H1064" s="33" t="s">
        <v>190</v>
      </c>
      <c r="I1064" s="76" t="e">
        <f>CONCATENATE(Table6[[#This Row],[HS6_COD]],Table6[[#This Row],[HS8]],Table6[[#This Row],[HS10]])</f>
        <v>#VALUE!</v>
      </c>
      <c r="J1064" s="17" t="s">
        <v>553</v>
      </c>
      <c r="K1064" s="17"/>
      <c r="L1064" s="30">
        <f>'Customs raw'!F1064</f>
        <v>0</v>
      </c>
      <c r="M1064" s="33">
        <v>10</v>
      </c>
      <c r="N1064" s="33">
        <v>12.5</v>
      </c>
      <c r="O1064" s="33"/>
      <c r="P1064" s="33"/>
      <c r="Q1064" s="33">
        <v>10</v>
      </c>
      <c r="R1064" s="50" t="e">
        <f>VLOOKUP(Table6[[#This Row],[HS Concatenate]],'Customs raw'!$A$11:$N$305,12,FALSE)</f>
        <v>#VALUE!</v>
      </c>
      <c r="S1064" s="226">
        <f>'Customs raw'!L1064</f>
        <v>0</v>
      </c>
      <c r="T1064" s="214"/>
      <c r="U1064" s="217">
        <f>'Customs raw'!M1064</f>
        <v>0</v>
      </c>
      <c r="V1064" s="214"/>
      <c r="W1064" s="226" t="e">
        <f>Table6[[#This Row],[Quantity (kg)2]]/1000</f>
        <v>#VALUE!</v>
      </c>
    </row>
    <row r="1065" spans="1:23" ht="14.25" x14ac:dyDescent="0.2">
      <c r="A1065" s="212">
        <f>'Customs raw'!B1065</f>
        <v>0</v>
      </c>
      <c r="B1065" s="213">
        <f t="shared" si="18"/>
        <v>0</v>
      </c>
      <c r="C1065" s="214" t="e">
        <f>VLOOKUP(B1065,'HS Heading Index'!$A$7:$B$29,2,FALSE)</f>
        <v>#N/A</v>
      </c>
      <c r="D1065" s="214" t="s">
        <v>241</v>
      </c>
      <c r="E1065" s="212">
        <f>'Customs raw'!C1065</f>
        <v>0</v>
      </c>
      <c r="F1065" s="215">
        <f>'Customs raw'!E1065</f>
        <v>0</v>
      </c>
      <c r="G1065" s="76" t="s">
        <v>19</v>
      </c>
      <c r="H1065" s="33" t="s">
        <v>190</v>
      </c>
      <c r="I1065" s="76" t="e">
        <f>CONCATENATE(Table6[[#This Row],[HS6_COD]],Table6[[#This Row],[HS8]],Table6[[#This Row],[HS10]])</f>
        <v>#VALUE!</v>
      </c>
      <c r="J1065" s="17" t="s">
        <v>553</v>
      </c>
      <c r="K1065" s="17"/>
      <c r="L1065" s="30">
        <f>'Customs raw'!F1065</f>
        <v>0</v>
      </c>
      <c r="M1065" s="33">
        <v>10</v>
      </c>
      <c r="N1065" s="33">
        <v>12.5</v>
      </c>
      <c r="O1065" s="33"/>
      <c r="P1065" s="33"/>
      <c r="Q1065" s="33">
        <v>10</v>
      </c>
      <c r="R1065" s="50" t="e">
        <f>VLOOKUP(Table6[[#This Row],[HS Concatenate]],'Customs raw'!$A$11:$N$305,12,FALSE)</f>
        <v>#VALUE!</v>
      </c>
      <c r="S1065" s="226">
        <f>'Customs raw'!L1065</f>
        <v>0</v>
      </c>
      <c r="T1065" s="214"/>
      <c r="U1065" s="217">
        <f>'Customs raw'!M1065</f>
        <v>0</v>
      </c>
      <c r="V1065" s="214"/>
      <c r="W1065" s="226" t="e">
        <f>Table6[[#This Row],[Quantity (kg)2]]/1000</f>
        <v>#VALUE!</v>
      </c>
    </row>
    <row r="1066" spans="1:23" ht="14.25" x14ac:dyDescent="0.2">
      <c r="A1066" s="212">
        <f>'Customs raw'!B1066</f>
        <v>0</v>
      </c>
      <c r="B1066" s="213">
        <f t="shared" si="18"/>
        <v>0</v>
      </c>
      <c r="C1066" s="214" t="e">
        <f>VLOOKUP(B1066,'HS Heading Index'!$A$7:$B$29,2,FALSE)</f>
        <v>#N/A</v>
      </c>
      <c r="D1066" s="214" t="s">
        <v>241</v>
      </c>
      <c r="E1066" s="212">
        <f>'Customs raw'!C1066</f>
        <v>0</v>
      </c>
      <c r="F1066" s="215">
        <f>'Customs raw'!E1066</f>
        <v>0</v>
      </c>
      <c r="G1066" s="76" t="s">
        <v>19</v>
      </c>
      <c r="H1066" s="33" t="s">
        <v>190</v>
      </c>
      <c r="I1066" s="76" t="e">
        <f>CONCATENATE(Table6[[#This Row],[HS6_COD]],Table6[[#This Row],[HS8]],Table6[[#This Row],[HS10]])</f>
        <v>#VALUE!</v>
      </c>
      <c r="J1066" s="17" t="s">
        <v>553</v>
      </c>
      <c r="K1066" s="17"/>
      <c r="L1066" s="30">
        <f>'Customs raw'!F1066</f>
        <v>0</v>
      </c>
      <c r="M1066" s="33">
        <v>10</v>
      </c>
      <c r="N1066" s="33">
        <v>12.5</v>
      </c>
      <c r="O1066" s="33"/>
      <c r="P1066" s="33"/>
      <c r="Q1066" s="33">
        <v>10</v>
      </c>
      <c r="R1066" s="50" t="e">
        <f>VLOOKUP(Table6[[#This Row],[HS Concatenate]],'Customs raw'!$A$11:$N$305,12,FALSE)</f>
        <v>#VALUE!</v>
      </c>
      <c r="S1066" s="226">
        <f>'Customs raw'!L1066</f>
        <v>0</v>
      </c>
      <c r="T1066" s="214"/>
      <c r="U1066" s="217">
        <f>'Customs raw'!M1066</f>
        <v>0</v>
      </c>
      <c r="V1066" s="214"/>
      <c r="W1066" s="226" t="e">
        <f>Table6[[#This Row],[Quantity (kg)2]]/1000</f>
        <v>#VALUE!</v>
      </c>
    </row>
    <row r="1067" spans="1:23" ht="14.25" x14ac:dyDescent="0.2">
      <c r="A1067" s="212">
        <f>'Customs raw'!B1067</f>
        <v>0</v>
      </c>
      <c r="B1067" s="213">
        <f t="shared" si="18"/>
        <v>0</v>
      </c>
      <c r="C1067" s="214" t="e">
        <f>VLOOKUP(B1067,'HS Heading Index'!$A$7:$B$29,2,FALSE)</f>
        <v>#N/A</v>
      </c>
      <c r="D1067" s="214" t="s">
        <v>241</v>
      </c>
      <c r="E1067" s="212">
        <f>'Customs raw'!C1067</f>
        <v>0</v>
      </c>
      <c r="F1067" s="215">
        <f>'Customs raw'!E1067</f>
        <v>0</v>
      </c>
      <c r="G1067" s="76" t="s">
        <v>19</v>
      </c>
      <c r="H1067" s="33" t="s">
        <v>190</v>
      </c>
      <c r="I1067" s="76" t="e">
        <f>CONCATENATE(Table6[[#This Row],[HS6_COD]],Table6[[#This Row],[HS8]],Table6[[#This Row],[HS10]])</f>
        <v>#VALUE!</v>
      </c>
      <c r="J1067" s="17" t="s">
        <v>553</v>
      </c>
      <c r="K1067" s="17"/>
      <c r="L1067" s="30">
        <f>'Customs raw'!F1067</f>
        <v>0</v>
      </c>
      <c r="M1067" s="33">
        <v>10</v>
      </c>
      <c r="N1067" s="33">
        <v>12.5</v>
      </c>
      <c r="O1067" s="33"/>
      <c r="P1067" s="33"/>
      <c r="Q1067" s="33">
        <v>10</v>
      </c>
      <c r="R1067" s="50" t="e">
        <f>VLOOKUP(Table6[[#This Row],[HS Concatenate]],'Customs raw'!$A$11:$N$305,12,FALSE)</f>
        <v>#VALUE!</v>
      </c>
      <c r="S1067" s="226">
        <f>'Customs raw'!L1067</f>
        <v>0</v>
      </c>
      <c r="T1067" s="214"/>
      <c r="U1067" s="217">
        <f>'Customs raw'!M1067</f>
        <v>0</v>
      </c>
      <c r="V1067" s="214"/>
      <c r="W1067" s="226" t="e">
        <f>Table6[[#This Row],[Quantity (kg)2]]/1000</f>
        <v>#VALUE!</v>
      </c>
    </row>
    <row r="1068" spans="1:23" ht="14.25" x14ac:dyDescent="0.2">
      <c r="A1068" s="212">
        <f>'Customs raw'!B1068</f>
        <v>0</v>
      </c>
      <c r="B1068" s="213">
        <f t="shared" si="18"/>
        <v>0</v>
      </c>
      <c r="C1068" s="214" t="e">
        <f>VLOOKUP(B1068,'HS Heading Index'!$A$7:$B$29,2,FALSE)</f>
        <v>#N/A</v>
      </c>
      <c r="D1068" s="214" t="s">
        <v>241</v>
      </c>
      <c r="E1068" s="212">
        <f>'Customs raw'!C1068</f>
        <v>0</v>
      </c>
      <c r="F1068" s="215">
        <f>'Customs raw'!E1068</f>
        <v>0</v>
      </c>
      <c r="G1068" s="76" t="s">
        <v>19</v>
      </c>
      <c r="H1068" s="33" t="s">
        <v>190</v>
      </c>
      <c r="I1068" s="76" t="e">
        <f>CONCATENATE(Table6[[#This Row],[HS6_COD]],Table6[[#This Row],[HS8]],Table6[[#This Row],[HS10]])</f>
        <v>#VALUE!</v>
      </c>
      <c r="J1068" s="17" t="s">
        <v>553</v>
      </c>
      <c r="K1068" s="17"/>
      <c r="L1068" s="30">
        <f>'Customs raw'!F1068</f>
        <v>0</v>
      </c>
      <c r="M1068" s="33">
        <v>10</v>
      </c>
      <c r="N1068" s="33">
        <v>12.5</v>
      </c>
      <c r="O1068" s="33"/>
      <c r="P1068" s="33"/>
      <c r="Q1068" s="33">
        <v>10</v>
      </c>
      <c r="R1068" s="50" t="e">
        <f>VLOOKUP(Table6[[#This Row],[HS Concatenate]],'Customs raw'!$A$11:$N$305,12,FALSE)</f>
        <v>#VALUE!</v>
      </c>
      <c r="S1068" s="226">
        <f>'Customs raw'!L1068</f>
        <v>0</v>
      </c>
      <c r="T1068" s="214"/>
      <c r="U1068" s="217">
        <f>'Customs raw'!M1068</f>
        <v>0</v>
      </c>
      <c r="V1068" s="214"/>
      <c r="W1068" s="226" t="e">
        <f>Table6[[#This Row],[Quantity (kg)2]]/1000</f>
        <v>#VALUE!</v>
      </c>
    </row>
    <row r="1069" spans="1:23" ht="14.25" x14ac:dyDescent="0.2">
      <c r="A1069" s="212">
        <f>'Customs raw'!B1069</f>
        <v>0</v>
      </c>
      <c r="B1069" s="213">
        <f t="shared" si="18"/>
        <v>0</v>
      </c>
      <c r="C1069" s="214" t="e">
        <f>VLOOKUP(B1069,'HS Heading Index'!$A$7:$B$29,2,FALSE)</f>
        <v>#N/A</v>
      </c>
      <c r="D1069" s="214" t="s">
        <v>241</v>
      </c>
      <c r="E1069" s="212">
        <f>'Customs raw'!C1069</f>
        <v>0</v>
      </c>
      <c r="F1069" s="215">
        <f>'Customs raw'!E1069</f>
        <v>0</v>
      </c>
      <c r="G1069" s="76" t="s">
        <v>19</v>
      </c>
      <c r="H1069" s="33" t="s">
        <v>190</v>
      </c>
      <c r="I1069" s="76" t="e">
        <f>CONCATENATE(Table6[[#This Row],[HS6_COD]],Table6[[#This Row],[HS8]],Table6[[#This Row],[HS10]])</f>
        <v>#VALUE!</v>
      </c>
      <c r="J1069" s="17" t="s">
        <v>553</v>
      </c>
      <c r="K1069" s="17"/>
      <c r="L1069" s="30">
        <f>'Customs raw'!F1069</f>
        <v>0</v>
      </c>
      <c r="M1069" s="33">
        <v>10</v>
      </c>
      <c r="N1069" s="33">
        <v>12.5</v>
      </c>
      <c r="O1069" s="33"/>
      <c r="P1069" s="33"/>
      <c r="Q1069" s="33">
        <v>10</v>
      </c>
      <c r="R1069" s="50" t="e">
        <f>VLOOKUP(Table6[[#This Row],[HS Concatenate]],'Customs raw'!$A$11:$N$305,12,FALSE)</f>
        <v>#VALUE!</v>
      </c>
      <c r="S1069" s="226">
        <f>'Customs raw'!L1069</f>
        <v>0</v>
      </c>
      <c r="T1069" s="214"/>
      <c r="U1069" s="217">
        <f>'Customs raw'!M1069</f>
        <v>0</v>
      </c>
      <c r="V1069" s="214"/>
      <c r="W1069" s="226" t="e">
        <f>Table6[[#This Row],[Quantity (kg)2]]/1000</f>
        <v>#VALUE!</v>
      </c>
    </row>
    <row r="1070" spans="1:23" ht="14.25" x14ac:dyDescent="0.2">
      <c r="A1070" s="212">
        <f>'Customs raw'!B1070</f>
        <v>0</v>
      </c>
      <c r="B1070" s="213">
        <f t="shared" si="18"/>
        <v>0</v>
      </c>
      <c r="C1070" s="214" t="e">
        <f>VLOOKUP(B1070,'HS Heading Index'!$A$7:$B$29,2,FALSE)</f>
        <v>#N/A</v>
      </c>
      <c r="D1070" s="214" t="s">
        <v>241</v>
      </c>
      <c r="E1070" s="212">
        <f>'Customs raw'!C1070</f>
        <v>0</v>
      </c>
      <c r="F1070" s="215">
        <f>'Customs raw'!E1070</f>
        <v>0</v>
      </c>
      <c r="G1070" s="76" t="s">
        <v>19</v>
      </c>
      <c r="H1070" s="33" t="s">
        <v>190</v>
      </c>
      <c r="I1070" s="76" t="e">
        <f>CONCATENATE(Table6[[#This Row],[HS6_COD]],Table6[[#This Row],[HS8]],Table6[[#This Row],[HS10]])</f>
        <v>#VALUE!</v>
      </c>
      <c r="J1070" s="17" t="s">
        <v>553</v>
      </c>
      <c r="K1070" s="17"/>
      <c r="L1070" s="30">
        <f>'Customs raw'!F1070</f>
        <v>0</v>
      </c>
      <c r="M1070" s="33">
        <v>10</v>
      </c>
      <c r="N1070" s="33">
        <v>12.5</v>
      </c>
      <c r="O1070" s="33"/>
      <c r="P1070" s="33"/>
      <c r="Q1070" s="33">
        <v>10</v>
      </c>
      <c r="R1070" s="50" t="e">
        <f>VLOOKUP(Table6[[#This Row],[HS Concatenate]],'Customs raw'!$A$11:$N$305,12,FALSE)</f>
        <v>#VALUE!</v>
      </c>
      <c r="S1070" s="226">
        <f>'Customs raw'!L1070</f>
        <v>0</v>
      </c>
      <c r="T1070" s="214"/>
      <c r="U1070" s="217">
        <f>'Customs raw'!M1070</f>
        <v>0</v>
      </c>
      <c r="V1070" s="214"/>
      <c r="W1070" s="226" t="e">
        <f>Table6[[#This Row],[Quantity (kg)2]]/1000</f>
        <v>#VALUE!</v>
      </c>
    </row>
    <row r="1071" spans="1:23" ht="14.25" x14ac:dyDescent="0.2">
      <c r="A1071" s="212">
        <f>'Customs raw'!B1071</f>
        <v>0</v>
      </c>
      <c r="B1071" s="213">
        <f t="shared" si="18"/>
        <v>0</v>
      </c>
      <c r="C1071" s="214" t="e">
        <f>VLOOKUP(B1071,'HS Heading Index'!$A$7:$B$29,2,FALSE)</f>
        <v>#N/A</v>
      </c>
      <c r="D1071" s="214" t="s">
        <v>241</v>
      </c>
      <c r="E1071" s="212">
        <f>'Customs raw'!C1071</f>
        <v>0</v>
      </c>
      <c r="F1071" s="215">
        <f>'Customs raw'!E1071</f>
        <v>0</v>
      </c>
      <c r="G1071" s="76" t="s">
        <v>19</v>
      </c>
      <c r="H1071" s="33" t="s">
        <v>190</v>
      </c>
      <c r="I1071" s="76" t="e">
        <f>CONCATENATE(Table6[[#This Row],[HS6_COD]],Table6[[#This Row],[HS8]],Table6[[#This Row],[HS10]])</f>
        <v>#VALUE!</v>
      </c>
      <c r="J1071" s="17" t="s">
        <v>553</v>
      </c>
      <c r="K1071" s="17"/>
      <c r="L1071" s="30">
        <f>'Customs raw'!F1071</f>
        <v>0</v>
      </c>
      <c r="M1071" s="33">
        <v>10</v>
      </c>
      <c r="N1071" s="33">
        <v>12.5</v>
      </c>
      <c r="O1071" s="33"/>
      <c r="P1071" s="33"/>
      <c r="Q1071" s="33">
        <v>10</v>
      </c>
      <c r="R1071" s="50" t="e">
        <f>VLOOKUP(Table6[[#This Row],[HS Concatenate]],'Customs raw'!$A$11:$N$305,12,FALSE)</f>
        <v>#VALUE!</v>
      </c>
      <c r="S1071" s="226">
        <f>'Customs raw'!L1071</f>
        <v>0</v>
      </c>
      <c r="T1071" s="214"/>
      <c r="U1071" s="217">
        <f>'Customs raw'!M1071</f>
        <v>0</v>
      </c>
      <c r="V1071" s="214"/>
      <c r="W1071" s="226" t="e">
        <f>Table6[[#This Row],[Quantity (kg)2]]/1000</f>
        <v>#VALUE!</v>
      </c>
    </row>
    <row r="1072" spans="1:23" ht="14.25" x14ac:dyDescent="0.2">
      <c r="A1072" s="212">
        <f>'Customs raw'!B1072</f>
        <v>0</v>
      </c>
      <c r="B1072" s="213">
        <f t="shared" si="18"/>
        <v>0</v>
      </c>
      <c r="C1072" s="214" t="e">
        <f>VLOOKUP(B1072,'HS Heading Index'!$A$7:$B$29,2,FALSE)</f>
        <v>#N/A</v>
      </c>
      <c r="D1072" s="214" t="s">
        <v>241</v>
      </c>
      <c r="E1072" s="212">
        <f>'Customs raw'!C1072</f>
        <v>0</v>
      </c>
      <c r="F1072" s="215">
        <f>'Customs raw'!E1072</f>
        <v>0</v>
      </c>
      <c r="G1072" s="76" t="s">
        <v>19</v>
      </c>
      <c r="H1072" s="33" t="s">
        <v>190</v>
      </c>
      <c r="I1072" s="76" t="e">
        <f>CONCATENATE(Table6[[#This Row],[HS6_COD]],Table6[[#This Row],[HS8]],Table6[[#This Row],[HS10]])</f>
        <v>#VALUE!</v>
      </c>
      <c r="J1072" s="17" t="s">
        <v>553</v>
      </c>
      <c r="K1072" s="17"/>
      <c r="L1072" s="30">
        <f>'Customs raw'!F1072</f>
        <v>0</v>
      </c>
      <c r="M1072" s="33">
        <v>10</v>
      </c>
      <c r="N1072" s="33">
        <v>12.5</v>
      </c>
      <c r="O1072" s="33"/>
      <c r="P1072" s="33"/>
      <c r="Q1072" s="33">
        <v>10</v>
      </c>
      <c r="R1072" s="50" t="e">
        <f>VLOOKUP(Table6[[#This Row],[HS Concatenate]],'Customs raw'!$A$11:$N$305,12,FALSE)</f>
        <v>#VALUE!</v>
      </c>
      <c r="S1072" s="226">
        <f>'Customs raw'!L1072</f>
        <v>0</v>
      </c>
      <c r="T1072" s="214"/>
      <c r="U1072" s="217">
        <f>'Customs raw'!M1072</f>
        <v>0</v>
      </c>
      <c r="V1072" s="214"/>
      <c r="W1072" s="226" t="e">
        <f>Table6[[#This Row],[Quantity (kg)2]]/1000</f>
        <v>#VALUE!</v>
      </c>
    </row>
    <row r="1073" spans="1:23" ht="14.25" x14ac:dyDescent="0.2">
      <c r="A1073" s="212">
        <f>'Customs raw'!B1073</f>
        <v>0</v>
      </c>
      <c r="B1073" s="213">
        <f t="shared" si="18"/>
        <v>0</v>
      </c>
      <c r="C1073" s="214" t="e">
        <f>VLOOKUP(B1073,'HS Heading Index'!$A$7:$B$29,2,FALSE)</f>
        <v>#N/A</v>
      </c>
      <c r="D1073" s="214" t="s">
        <v>241</v>
      </c>
      <c r="E1073" s="212">
        <f>'Customs raw'!C1073</f>
        <v>0</v>
      </c>
      <c r="F1073" s="215">
        <f>'Customs raw'!E1073</f>
        <v>0</v>
      </c>
      <c r="G1073" s="76" t="s">
        <v>19</v>
      </c>
      <c r="H1073" s="33" t="s">
        <v>190</v>
      </c>
      <c r="I1073" s="76" t="e">
        <f>CONCATENATE(Table6[[#This Row],[HS6_COD]],Table6[[#This Row],[HS8]],Table6[[#This Row],[HS10]])</f>
        <v>#VALUE!</v>
      </c>
      <c r="J1073" s="17" t="s">
        <v>553</v>
      </c>
      <c r="K1073" s="17"/>
      <c r="L1073" s="30">
        <f>'Customs raw'!F1073</f>
        <v>0</v>
      </c>
      <c r="M1073" s="33">
        <v>10</v>
      </c>
      <c r="N1073" s="33">
        <v>12.5</v>
      </c>
      <c r="O1073" s="33"/>
      <c r="P1073" s="33"/>
      <c r="Q1073" s="33">
        <v>10</v>
      </c>
      <c r="R1073" s="50" t="e">
        <f>VLOOKUP(Table6[[#This Row],[HS Concatenate]],'Customs raw'!$A$11:$N$305,12,FALSE)</f>
        <v>#VALUE!</v>
      </c>
      <c r="S1073" s="226">
        <f>'Customs raw'!L1073</f>
        <v>0</v>
      </c>
      <c r="T1073" s="214"/>
      <c r="U1073" s="217">
        <f>'Customs raw'!M1073</f>
        <v>0</v>
      </c>
      <c r="V1073" s="214"/>
      <c r="W1073" s="226" t="e">
        <f>Table6[[#This Row],[Quantity (kg)2]]/1000</f>
        <v>#VALUE!</v>
      </c>
    </row>
    <row r="1074" spans="1:23" ht="14.25" x14ac:dyDescent="0.2">
      <c r="A1074" s="212">
        <f>'Customs raw'!B1074</f>
        <v>0</v>
      </c>
      <c r="B1074" s="213">
        <f t="shared" si="18"/>
        <v>0</v>
      </c>
      <c r="C1074" s="214" t="e">
        <f>VLOOKUP(B1074,'HS Heading Index'!$A$7:$B$29,2,FALSE)</f>
        <v>#N/A</v>
      </c>
      <c r="D1074" s="214" t="s">
        <v>241</v>
      </c>
      <c r="E1074" s="212">
        <f>'Customs raw'!C1074</f>
        <v>0</v>
      </c>
      <c r="F1074" s="215">
        <f>'Customs raw'!E1074</f>
        <v>0</v>
      </c>
      <c r="G1074" s="76" t="s">
        <v>19</v>
      </c>
      <c r="H1074" s="33" t="s">
        <v>190</v>
      </c>
      <c r="I1074" s="76" t="e">
        <f>CONCATENATE(Table6[[#This Row],[HS6_COD]],Table6[[#This Row],[HS8]],Table6[[#This Row],[HS10]])</f>
        <v>#VALUE!</v>
      </c>
      <c r="J1074" s="17" t="s">
        <v>553</v>
      </c>
      <c r="K1074" s="17"/>
      <c r="L1074" s="30">
        <f>'Customs raw'!F1074</f>
        <v>0</v>
      </c>
      <c r="M1074" s="33">
        <v>10</v>
      </c>
      <c r="N1074" s="33">
        <v>12.5</v>
      </c>
      <c r="O1074" s="33"/>
      <c r="P1074" s="33"/>
      <c r="Q1074" s="33">
        <v>10</v>
      </c>
      <c r="R1074" s="50" t="e">
        <f>VLOOKUP(Table6[[#This Row],[HS Concatenate]],'Customs raw'!$A$11:$N$305,12,FALSE)</f>
        <v>#VALUE!</v>
      </c>
      <c r="S1074" s="226">
        <f>'Customs raw'!L1074</f>
        <v>0</v>
      </c>
      <c r="T1074" s="214"/>
      <c r="U1074" s="217">
        <f>'Customs raw'!M1074</f>
        <v>0</v>
      </c>
      <c r="V1074" s="214"/>
      <c r="W1074" s="226" t="e">
        <f>Table6[[#This Row],[Quantity (kg)2]]/1000</f>
        <v>#VALUE!</v>
      </c>
    </row>
    <row r="1075" spans="1:23" ht="14.25" x14ac:dyDescent="0.2">
      <c r="A1075" s="212">
        <f>'Customs raw'!B1075</f>
        <v>0</v>
      </c>
      <c r="B1075" s="213">
        <f t="shared" si="18"/>
        <v>0</v>
      </c>
      <c r="C1075" s="214" t="e">
        <f>VLOOKUP(B1075,'HS Heading Index'!$A$7:$B$29,2,FALSE)</f>
        <v>#N/A</v>
      </c>
      <c r="D1075" s="214" t="s">
        <v>241</v>
      </c>
      <c r="E1075" s="212">
        <f>'Customs raw'!C1075</f>
        <v>0</v>
      </c>
      <c r="F1075" s="215">
        <f>'Customs raw'!E1075</f>
        <v>0</v>
      </c>
      <c r="G1075" s="76" t="s">
        <v>19</v>
      </c>
      <c r="H1075" s="33" t="s">
        <v>190</v>
      </c>
      <c r="I1075" s="76" t="e">
        <f>CONCATENATE(Table6[[#This Row],[HS6_COD]],Table6[[#This Row],[HS8]],Table6[[#This Row],[HS10]])</f>
        <v>#VALUE!</v>
      </c>
      <c r="J1075" s="17" t="s">
        <v>553</v>
      </c>
      <c r="K1075" s="17"/>
      <c r="L1075" s="30">
        <f>'Customs raw'!F1075</f>
        <v>0</v>
      </c>
      <c r="M1075" s="33">
        <v>10</v>
      </c>
      <c r="N1075" s="33">
        <v>12.5</v>
      </c>
      <c r="O1075" s="33"/>
      <c r="P1075" s="33"/>
      <c r="Q1075" s="33">
        <v>10</v>
      </c>
      <c r="R1075" s="50" t="e">
        <f>VLOOKUP(Table6[[#This Row],[HS Concatenate]],'Customs raw'!$A$11:$N$305,12,FALSE)</f>
        <v>#VALUE!</v>
      </c>
      <c r="S1075" s="226">
        <f>'Customs raw'!L1075</f>
        <v>0</v>
      </c>
      <c r="T1075" s="214"/>
      <c r="U1075" s="217">
        <f>'Customs raw'!M1075</f>
        <v>0</v>
      </c>
      <c r="V1075" s="214"/>
      <c r="W1075" s="226" t="e">
        <f>Table6[[#This Row],[Quantity (kg)2]]/1000</f>
        <v>#VALUE!</v>
      </c>
    </row>
    <row r="1076" spans="1:23" ht="14.25" x14ac:dyDescent="0.2">
      <c r="A1076" s="212">
        <f>'Customs raw'!B1076</f>
        <v>0</v>
      </c>
      <c r="B1076" s="213">
        <f t="shared" si="18"/>
        <v>0</v>
      </c>
      <c r="C1076" s="214" t="e">
        <f>VLOOKUP(B1076,'HS Heading Index'!$A$7:$B$29,2,FALSE)</f>
        <v>#N/A</v>
      </c>
      <c r="D1076" s="214" t="s">
        <v>241</v>
      </c>
      <c r="E1076" s="212">
        <f>'Customs raw'!C1076</f>
        <v>0</v>
      </c>
      <c r="F1076" s="215">
        <f>'Customs raw'!E1076</f>
        <v>0</v>
      </c>
      <c r="G1076" s="76" t="s">
        <v>19</v>
      </c>
      <c r="H1076" s="33" t="s">
        <v>190</v>
      </c>
      <c r="I1076" s="76" t="e">
        <f>CONCATENATE(Table6[[#This Row],[HS6_COD]],Table6[[#This Row],[HS8]],Table6[[#This Row],[HS10]])</f>
        <v>#VALUE!</v>
      </c>
      <c r="J1076" s="17" t="s">
        <v>553</v>
      </c>
      <c r="K1076" s="17"/>
      <c r="L1076" s="30">
        <f>'Customs raw'!F1076</f>
        <v>0</v>
      </c>
      <c r="M1076" s="33">
        <v>10</v>
      </c>
      <c r="N1076" s="33">
        <v>12.5</v>
      </c>
      <c r="O1076" s="33"/>
      <c r="P1076" s="33"/>
      <c r="Q1076" s="33">
        <v>10</v>
      </c>
      <c r="R1076" s="50" t="e">
        <f>VLOOKUP(Table6[[#This Row],[HS Concatenate]],'Customs raw'!$A$11:$N$305,12,FALSE)</f>
        <v>#VALUE!</v>
      </c>
      <c r="S1076" s="226">
        <f>'Customs raw'!L1076</f>
        <v>0</v>
      </c>
      <c r="T1076" s="214"/>
      <c r="U1076" s="217">
        <f>'Customs raw'!M1076</f>
        <v>0</v>
      </c>
      <c r="V1076" s="214"/>
      <c r="W1076" s="226" t="e">
        <f>Table6[[#This Row],[Quantity (kg)2]]/1000</f>
        <v>#VALUE!</v>
      </c>
    </row>
    <row r="1077" spans="1:23" ht="14.25" x14ac:dyDescent="0.2">
      <c r="A1077" s="212">
        <f>'Customs raw'!B1077</f>
        <v>0</v>
      </c>
      <c r="B1077" s="213">
        <f t="shared" si="18"/>
        <v>0</v>
      </c>
      <c r="C1077" s="214" t="e">
        <f>VLOOKUP(B1077,'HS Heading Index'!$A$7:$B$29,2,FALSE)</f>
        <v>#N/A</v>
      </c>
      <c r="D1077" s="214" t="s">
        <v>241</v>
      </c>
      <c r="E1077" s="212">
        <f>'Customs raw'!C1077</f>
        <v>0</v>
      </c>
      <c r="F1077" s="215">
        <f>'Customs raw'!E1077</f>
        <v>0</v>
      </c>
      <c r="G1077" s="76" t="s">
        <v>19</v>
      </c>
      <c r="H1077" s="33" t="s">
        <v>190</v>
      </c>
      <c r="I1077" s="76" t="e">
        <f>CONCATENATE(Table6[[#This Row],[HS6_COD]],Table6[[#This Row],[HS8]],Table6[[#This Row],[HS10]])</f>
        <v>#VALUE!</v>
      </c>
      <c r="J1077" s="17" t="s">
        <v>553</v>
      </c>
      <c r="K1077" s="17"/>
      <c r="L1077" s="30">
        <f>'Customs raw'!F1077</f>
        <v>0</v>
      </c>
      <c r="M1077" s="33">
        <v>10</v>
      </c>
      <c r="N1077" s="33">
        <v>12.5</v>
      </c>
      <c r="O1077" s="33"/>
      <c r="P1077" s="33"/>
      <c r="Q1077" s="33">
        <v>10</v>
      </c>
      <c r="R1077" s="50" t="e">
        <f>VLOOKUP(Table6[[#This Row],[HS Concatenate]],'Customs raw'!$A$11:$N$305,12,FALSE)</f>
        <v>#VALUE!</v>
      </c>
      <c r="S1077" s="226">
        <f>'Customs raw'!L1077</f>
        <v>0</v>
      </c>
      <c r="T1077" s="214"/>
      <c r="U1077" s="217">
        <f>'Customs raw'!M1077</f>
        <v>0</v>
      </c>
      <c r="V1077" s="214"/>
      <c r="W1077" s="226" t="e">
        <f>Table6[[#This Row],[Quantity (kg)2]]/1000</f>
        <v>#VALUE!</v>
      </c>
    </row>
    <row r="1078" spans="1:23" ht="14.25" x14ac:dyDescent="0.2">
      <c r="A1078" s="212">
        <f>'Customs raw'!B1078</f>
        <v>0</v>
      </c>
      <c r="B1078" s="213">
        <f t="shared" si="18"/>
        <v>0</v>
      </c>
      <c r="C1078" s="214" t="e">
        <f>VLOOKUP(B1078,'HS Heading Index'!$A$7:$B$29,2,FALSE)</f>
        <v>#N/A</v>
      </c>
      <c r="D1078" s="214" t="s">
        <v>241</v>
      </c>
      <c r="E1078" s="212">
        <f>'Customs raw'!C1078</f>
        <v>0</v>
      </c>
      <c r="F1078" s="215">
        <f>'Customs raw'!E1078</f>
        <v>0</v>
      </c>
      <c r="G1078" s="76" t="s">
        <v>19</v>
      </c>
      <c r="H1078" s="33" t="s">
        <v>190</v>
      </c>
      <c r="I1078" s="76" t="e">
        <f>CONCATENATE(Table6[[#This Row],[HS6_COD]],Table6[[#This Row],[HS8]],Table6[[#This Row],[HS10]])</f>
        <v>#VALUE!</v>
      </c>
      <c r="J1078" s="17" t="s">
        <v>553</v>
      </c>
      <c r="K1078" s="17"/>
      <c r="L1078" s="30">
        <f>'Customs raw'!F1078</f>
        <v>0</v>
      </c>
      <c r="M1078" s="33">
        <v>10</v>
      </c>
      <c r="N1078" s="33">
        <v>12.5</v>
      </c>
      <c r="O1078" s="33"/>
      <c r="P1078" s="33"/>
      <c r="Q1078" s="33">
        <v>10</v>
      </c>
      <c r="R1078" s="50" t="e">
        <f>VLOOKUP(Table6[[#This Row],[HS Concatenate]],'Customs raw'!$A$11:$N$305,12,FALSE)</f>
        <v>#VALUE!</v>
      </c>
      <c r="S1078" s="226">
        <f>'Customs raw'!L1078</f>
        <v>0</v>
      </c>
      <c r="T1078" s="214"/>
      <c r="U1078" s="217">
        <f>'Customs raw'!M1078</f>
        <v>0</v>
      </c>
      <c r="V1078" s="214"/>
      <c r="W1078" s="226" t="e">
        <f>Table6[[#This Row],[Quantity (kg)2]]/1000</f>
        <v>#VALUE!</v>
      </c>
    </row>
    <row r="1079" spans="1:23" ht="14.25" x14ac:dyDescent="0.2">
      <c r="A1079" s="212">
        <f>'Customs raw'!B1079</f>
        <v>0</v>
      </c>
      <c r="B1079" s="213">
        <f t="shared" si="18"/>
        <v>0</v>
      </c>
      <c r="C1079" s="214" t="e">
        <f>VLOOKUP(B1079,'HS Heading Index'!$A$7:$B$29,2,FALSE)</f>
        <v>#N/A</v>
      </c>
      <c r="D1079" s="214" t="s">
        <v>241</v>
      </c>
      <c r="E1079" s="212">
        <f>'Customs raw'!C1079</f>
        <v>0</v>
      </c>
      <c r="F1079" s="215">
        <f>'Customs raw'!E1079</f>
        <v>0</v>
      </c>
      <c r="G1079" s="76" t="s">
        <v>19</v>
      </c>
      <c r="H1079" s="33" t="s">
        <v>190</v>
      </c>
      <c r="I1079" s="76" t="e">
        <f>CONCATENATE(Table6[[#This Row],[HS6_COD]],Table6[[#This Row],[HS8]],Table6[[#This Row],[HS10]])</f>
        <v>#VALUE!</v>
      </c>
      <c r="J1079" s="17" t="s">
        <v>553</v>
      </c>
      <c r="K1079" s="17"/>
      <c r="L1079" s="30">
        <f>'Customs raw'!F1079</f>
        <v>0</v>
      </c>
      <c r="M1079" s="33">
        <v>10</v>
      </c>
      <c r="N1079" s="33">
        <v>12.5</v>
      </c>
      <c r="O1079" s="33"/>
      <c r="P1079" s="33"/>
      <c r="Q1079" s="33">
        <v>10</v>
      </c>
      <c r="R1079" s="50" t="e">
        <f>VLOOKUP(Table6[[#This Row],[HS Concatenate]],'Customs raw'!$A$11:$N$305,12,FALSE)</f>
        <v>#VALUE!</v>
      </c>
      <c r="S1079" s="226">
        <f>'Customs raw'!L1079</f>
        <v>0</v>
      </c>
      <c r="T1079" s="214"/>
      <c r="U1079" s="217">
        <f>'Customs raw'!M1079</f>
        <v>0</v>
      </c>
      <c r="V1079" s="214"/>
      <c r="W1079" s="226" t="e">
        <f>Table6[[#This Row],[Quantity (kg)2]]/1000</f>
        <v>#VALUE!</v>
      </c>
    </row>
    <row r="1080" spans="1:23" ht="14.25" x14ac:dyDescent="0.2">
      <c r="A1080" s="212">
        <f>'Customs raw'!B1080</f>
        <v>0</v>
      </c>
      <c r="B1080" s="213">
        <f t="shared" si="18"/>
        <v>0</v>
      </c>
      <c r="C1080" s="214" t="e">
        <f>VLOOKUP(B1080,'HS Heading Index'!$A$7:$B$29,2,FALSE)</f>
        <v>#N/A</v>
      </c>
      <c r="D1080" s="214" t="s">
        <v>241</v>
      </c>
      <c r="E1080" s="212">
        <f>'Customs raw'!C1080</f>
        <v>0</v>
      </c>
      <c r="F1080" s="215">
        <f>'Customs raw'!E1080</f>
        <v>0</v>
      </c>
      <c r="G1080" s="76" t="s">
        <v>19</v>
      </c>
      <c r="H1080" s="33" t="s">
        <v>190</v>
      </c>
      <c r="I1080" s="76" t="e">
        <f>CONCATENATE(Table6[[#This Row],[HS6_COD]],Table6[[#This Row],[HS8]],Table6[[#This Row],[HS10]])</f>
        <v>#VALUE!</v>
      </c>
      <c r="J1080" s="17" t="s">
        <v>553</v>
      </c>
      <c r="K1080" s="17"/>
      <c r="L1080" s="30">
        <f>'Customs raw'!F1080</f>
        <v>0</v>
      </c>
      <c r="M1080" s="33">
        <v>10</v>
      </c>
      <c r="N1080" s="33">
        <v>12.5</v>
      </c>
      <c r="O1080" s="33"/>
      <c r="P1080" s="33"/>
      <c r="Q1080" s="33">
        <v>10</v>
      </c>
      <c r="R1080" s="50" t="e">
        <f>VLOOKUP(Table6[[#This Row],[HS Concatenate]],'Customs raw'!$A$11:$N$305,12,FALSE)</f>
        <v>#VALUE!</v>
      </c>
      <c r="S1080" s="226">
        <f>'Customs raw'!L1080</f>
        <v>0</v>
      </c>
      <c r="T1080" s="214"/>
      <c r="U1080" s="217">
        <f>'Customs raw'!M1080</f>
        <v>0</v>
      </c>
      <c r="V1080" s="214"/>
      <c r="W1080" s="226" t="e">
        <f>Table6[[#This Row],[Quantity (kg)2]]/1000</f>
        <v>#VALUE!</v>
      </c>
    </row>
    <row r="1081" spans="1:23" ht="14.25" x14ac:dyDescent="0.2">
      <c r="A1081" s="212">
        <f>'Customs raw'!B1081</f>
        <v>0</v>
      </c>
      <c r="B1081" s="213">
        <f t="shared" si="18"/>
        <v>0</v>
      </c>
      <c r="C1081" s="214" t="e">
        <f>VLOOKUP(B1081,'HS Heading Index'!$A$7:$B$29,2,FALSE)</f>
        <v>#N/A</v>
      </c>
      <c r="D1081" s="214" t="s">
        <v>241</v>
      </c>
      <c r="E1081" s="212">
        <f>'Customs raw'!C1081</f>
        <v>0</v>
      </c>
      <c r="F1081" s="215">
        <f>'Customs raw'!E1081</f>
        <v>0</v>
      </c>
      <c r="G1081" s="76" t="s">
        <v>19</v>
      </c>
      <c r="H1081" s="33" t="s">
        <v>190</v>
      </c>
      <c r="I1081" s="76" t="e">
        <f>CONCATENATE(Table6[[#This Row],[HS6_COD]],Table6[[#This Row],[HS8]],Table6[[#This Row],[HS10]])</f>
        <v>#VALUE!</v>
      </c>
      <c r="J1081" s="17" t="s">
        <v>553</v>
      </c>
      <c r="K1081" s="17"/>
      <c r="L1081" s="30">
        <f>'Customs raw'!F1081</f>
        <v>0</v>
      </c>
      <c r="M1081" s="33">
        <v>10</v>
      </c>
      <c r="N1081" s="33">
        <v>12.5</v>
      </c>
      <c r="O1081" s="33"/>
      <c r="P1081" s="33"/>
      <c r="Q1081" s="33">
        <v>10</v>
      </c>
      <c r="R1081" s="50" t="e">
        <f>VLOOKUP(Table6[[#This Row],[HS Concatenate]],'Customs raw'!$A$11:$N$305,12,FALSE)</f>
        <v>#VALUE!</v>
      </c>
      <c r="S1081" s="226">
        <f>'Customs raw'!L1081</f>
        <v>0</v>
      </c>
      <c r="T1081" s="214"/>
      <c r="U1081" s="217">
        <f>'Customs raw'!M1081</f>
        <v>0</v>
      </c>
      <c r="V1081" s="214"/>
      <c r="W1081" s="226" t="e">
        <f>Table6[[#This Row],[Quantity (kg)2]]/1000</f>
        <v>#VALUE!</v>
      </c>
    </row>
    <row r="1082" spans="1:23" ht="14.25" x14ac:dyDescent="0.2">
      <c r="A1082" s="212">
        <f>'Customs raw'!B1082</f>
        <v>0</v>
      </c>
      <c r="B1082" s="213">
        <f t="shared" si="18"/>
        <v>0</v>
      </c>
      <c r="C1082" s="214" t="e">
        <f>VLOOKUP(B1082,'HS Heading Index'!$A$7:$B$29,2,FALSE)</f>
        <v>#N/A</v>
      </c>
      <c r="D1082" s="214" t="s">
        <v>241</v>
      </c>
      <c r="E1082" s="212">
        <f>'Customs raw'!C1082</f>
        <v>0</v>
      </c>
      <c r="F1082" s="215">
        <f>'Customs raw'!E1082</f>
        <v>0</v>
      </c>
      <c r="G1082" s="76" t="s">
        <v>19</v>
      </c>
      <c r="H1082" s="33" t="s">
        <v>190</v>
      </c>
      <c r="I1082" s="76" t="e">
        <f>CONCATENATE(Table6[[#This Row],[HS6_COD]],Table6[[#This Row],[HS8]],Table6[[#This Row],[HS10]])</f>
        <v>#VALUE!</v>
      </c>
      <c r="J1082" s="17" t="s">
        <v>553</v>
      </c>
      <c r="K1082" s="17"/>
      <c r="L1082" s="30">
        <f>'Customs raw'!F1082</f>
        <v>0</v>
      </c>
      <c r="M1082" s="33">
        <v>10</v>
      </c>
      <c r="N1082" s="33">
        <v>12.5</v>
      </c>
      <c r="O1082" s="33"/>
      <c r="P1082" s="33"/>
      <c r="Q1082" s="33">
        <v>10</v>
      </c>
      <c r="R1082" s="50" t="e">
        <f>VLOOKUP(Table6[[#This Row],[HS Concatenate]],'Customs raw'!$A$11:$N$305,12,FALSE)</f>
        <v>#VALUE!</v>
      </c>
      <c r="S1082" s="226">
        <f>'Customs raw'!L1082</f>
        <v>0</v>
      </c>
      <c r="T1082" s="214"/>
      <c r="U1082" s="217">
        <f>'Customs raw'!M1082</f>
        <v>0</v>
      </c>
      <c r="V1082" s="214"/>
      <c r="W1082" s="226" t="e">
        <f>Table6[[#This Row],[Quantity (kg)2]]/1000</f>
        <v>#VALUE!</v>
      </c>
    </row>
    <row r="1083" spans="1:23" ht="14.25" x14ac:dyDescent="0.2">
      <c r="A1083" s="212">
        <f>'Customs raw'!B1083</f>
        <v>0</v>
      </c>
      <c r="B1083" s="213">
        <f t="shared" si="18"/>
        <v>0</v>
      </c>
      <c r="C1083" s="214" t="e">
        <f>VLOOKUP(B1083,'HS Heading Index'!$A$7:$B$29,2,FALSE)</f>
        <v>#N/A</v>
      </c>
      <c r="D1083" s="214" t="s">
        <v>241</v>
      </c>
      <c r="E1083" s="212">
        <f>'Customs raw'!C1083</f>
        <v>0</v>
      </c>
      <c r="F1083" s="215">
        <f>'Customs raw'!E1083</f>
        <v>0</v>
      </c>
      <c r="G1083" s="76" t="s">
        <v>19</v>
      </c>
      <c r="H1083" s="33" t="s">
        <v>190</v>
      </c>
      <c r="I1083" s="76" t="e">
        <f>CONCATENATE(Table6[[#This Row],[HS6_COD]],Table6[[#This Row],[HS8]],Table6[[#This Row],[HS10]])</f>
        <v>#VALUE!</v>
      </c>
      <c r="J1083" s="17" t="s">
        <v>553</v>
      </c>
      <c r="K1083" s="17"/>
      <c r="L1083" s="30">
        <f>'Customs raw'!F1083</f>
        <v>0</v>
      </c>
      <c r="M1083" s="33">
        <v>10</v>
      </c>
      <c r="N1083" s="33">
        <v>12.5</v>
      </c>
      <c r="O1083" s="33"/>
      <c r="P1083" s="33"/>
      <c r="Q1083" s="33">
        <v>10</v>
      </c>
      <c r="R1083" s="50" t="e">
        <f>VLOOKUP(Table6[[#This Row],[HS Concatenate]],'Customs raw'!$A$11:$N$305,12,FALSE)</f>
        <v>#VALUE!</v>
      </c>
      <c r="S1083" s="226">
        <f>'Customs raw'!L1083</f>
        <v>0</v>
      </c>
      <c r="T1083" s="214"/>
      <c r="U1083" s="217">
        <f>'Customs raw'!M1083</f>
        <v>0</v>
      </c>
      <c r="V1083" s="214"/>
      <c r="W1083" s="226" t="e">
        <f>Table6[[#This Row],[Quantity (kg)2]]/1000</f>
        <v>#VALUE!</v>
      </c>
    </row>
    <row r="1084" spans="1:23" ht="14.25" x14ac:dyDescent="0.2">
      <c r="A1084" s="212">
        <f>'Customs raw'!B1084</f>
        <v>0</v>
      </c>
      <c r="B1084" s="213">
        <f t="shared" si="18"/>
        <v>0</v>
      </c>
      <c r="C1084" s="214" t="e">
        <f>VLOOKUP(B1084,'HS Heading Index'!$A$7:$B$29,2,FALSE)</f>
        <v>#N/A</v>
      </c>
      <c r="D1084" s="214" t="s">
        <v>241</v>
      </c>
      <c r="E1084" s="212">
        <f>'Customs raw'!C1084</f>
        <v>0</v>
      </c>
      <c r="F1084" s="215">
        <f>'Customs raw'!E1084</f>
        <v>0</v>
      </c>
      <c r="G1084" s="76" t="s">
        <v>19</v>
      </c>
      <c r="H1084" s="33" t="s">
        <v>190</v>
      </c>
      <c r="I1084" s="76" t="e">
        <f>CONCATENATE(Table6[[#This Row],[HS6_COD]],Table6[[#This Row],[HS8]],Table6[[#This Row],[HS10]])</f>
        <v>#VALUE!</v>
      </c>
      <c r="J1084" s="17" t="s">
        <v>553</v>
      </c>
      <c r="K1084" s="17"/>
      <c r="L1084" s="30">
        <f>'Customs raw'!F1084</f>
        <v>0</v>
      </c>
      <c r="M1084" s="33">
        <v>10</v>
      </c>
      <c r="N1084" s="33">
        <v>12.5</v>
      </c>
      <c r="O1084" s="33"/>
      <c r="P1084" s="33"/>
      <c r="Q1084" s="33">
        <v>10</v>
      </c>
      <c r="R1084" s="50" t="e">
        <f>VLOOKUP(Table6[[#This Row],[HS Concatenate]],'Customs raw'!$A$11:$N$305,12,FALSE)</f>
        <v>#VALUE!</v>
      </c>
      <c r="S1084" s="226">
        <f>'Customs raw'!L1084</f>
        <v>0</v>
      </c>
      <c r="T1084" s="214"/>
      <c r="U1084" s="217">
        <f>'Customs raw'!M1084</f>
        <v>0</v>
      </c>
      <c r="V1084" s="214"/>
      <c r="W1084" s="226" t="e">
        <f>Table6[[#This Row],[Quantity (kg)2]]/1000</f>
        <v>#VALUE!</v>
      </c>
    </row>
    <row r="1085" spans="1:23" ht="14.25" x14ac:dyDescent="0.2">
      <c r="A1085" s="212">
        <f>'Customs raw'!B1085</f>
        <v>0</v>
      </c>
      <c r="B1085" s="213">
        <f t="shared" si="18"/>
        <v>0</v>
      </c>
      <c r="C1085" s="214" t="e">
        <f>VLOOKUP(B1085,'HS Heading Index'!$A$7:$B$29,2,FALSE)</f>
        <v>#N/A</v>
      </c>
      <c r="D1085" s="214" t="s">
        <v>241</v>
      </c>
      <c r="E1085" s="212">
        <f>'Customs raw'!C1085</f>
        <v>0</v>
      </c>
      <c r="F1085" s="215">
        <f>'Customs raw'!E1085</f>
        <v>0</v>
      </c>
      <c r="G1085" s="76" t="s">
        <v>19</v>
      </c>
      <c r="H1085" s="33" t="s">
        <v>190</v>
      </c>
      <c r="I1085" s="76" t="e">
        <f>CONCATENATE(Table6[[#This Row],[HS6_COD]],Table6[[#This Row],[HS8]],Table6[[#This Row],[HS10]])</f>
        <v>#VALUE!</v>
      </c>
      <c r="J1085" s="17" t="s">
        <v>553</v>
      </c>
      <c r="K1085" s="17"/>
      <c r="L1085" s="30">
        <f>'Customs raw'!F1085</f>
        <v>0</v>
      </c>
      <c r="M1085" s="33">
        <v>10</v>
      </c>
      <c r="N1085" s="33">
        <v>12.5</v>
      </c>
      <c r="O1085" s="33"/>
      <c r="P1085" s="33"/>
      <c r="Q1085" s="33">
        <v>10</v>
      </c>
      <c r="R1085" s="50" t="e">
        <f>VLOOKUP(Table6[[#This Row],[HS Concatenate]],'Customs raw'!$A$11:$N$305,12,FALSE)</f>
        <v>#VALUE!</v>
      </c>
      <c r="S1085" s="226">
        <f>'Customs raw'!L1085</f>
        <v>0</v>
      </c>
      <c r="T1085" s="214"/>
      <c r="U1085" s="217">
        <f>'Customs raw'!M1085</f>
        <v>0</v>
      </c>
      <c r="V1085" s="214"/>
      <c r="W1085" s="226" t="e">
        <f>Table6[[#This Row],[Quantity (kg)2]]/1000</f>
        <v>#VALUE!</v>
      </c>
    </row>
    <row r="1086" spans="1:23" ht="14.25" x14ac:dyDescent="0.2">
      <c r="A1086" s="212">
        <f>'Customs raw'!B1086</f>
        <v>0</v>
      </c>
      <c r="B1086" s="213">
        <f t="shared" si="18"/>
        <v>0</v>
      </c>
      <c r="C1086" s="214" t="e">
        <f>VLOOKUP(B1086,'HS Heading Index'!$A$7:$B$29,2,FALSE)</f>
        <v>#N/A</v>
      </c>
      <c r="D1086" s="214" t="s">
        <v>241</v>
      </c>
      <c r="E1086" s="212">
        <f>'Customs raw'!C1086</f>
        <v>0</v>
      </c>
      <c r="F1086" s="215">
        <f>'Customs raw'!E1086</f>
        <v>0</v>
      </c>
      <c r="G1086" s="76" t="s">
        <v>19</v>
      </c>
      <c r="H1086" s="33" t="s">
        <v>190</v>
      </c>
      <c r="I1086" s="76" t="e">
        <f>CONCATENATE(Table6[[#This Row],[HS6_COD]],Table6[[#This Row],[HS8]],Table6[[#This Row],[HS10]])</f>
        <v>#VALUE!</v>
      </c>
      <c r="J1086" s="17" t="s">
        <v>553</v>
      </c>
      <c r="K1086" s="17"/>
      <c r="L1086" s="30">
        <f>'Customs raw'!F1086</f>
        <v>0</v>
      </c>
      <c r="M1086" s="33">
        <v>10</v>
      </c>
      <c r="N1086" s="33">
        <v>12.5</v>
      </c>
      <c r="O1086" s="33"/>
      <c r="P1086" s="33"/>
      <c r="Q1086" s="33">
        <v>10</v>
      </c>
      <c r="R1086" s="50" t="e">
        <f>VLOOKUP(Table6[[#This Row],[HS Concatenate]],'Customs raw'!$A$11:$N$305,12,FALSE)</f>
        <v>#VALUE!</v>
      </c>
      <c r="S1086" s="226">
        <f>'Customs raw'!L1086</f>
        <v>0</v>
      </c>
      <c r="T1086" s="214"/>
      <c r="U1086" s="217">
        <f>'Customs raw'!M1086</f>
        <v>0</v>
      </c>
      <c r="V1086" s="214"/>
      <c r="W1086" s="226" t="e">
        <f>Table6[[#This Row],[Quantity (kg)2]]/1000</f>
        <v>#VALUE!</v>
      </c>
    </row>
    <row r="1087" spans="1:23" ht="14.25" x14ac:dyDescent="0.2">
      <c r="A1087" s="212">
        <f>'Customs raw'!B1087</f>
        <v>0</v>
      </c>
      <c r="B1087" s="213">
        <f t="shared" si="18"/>
        <v>0</v>
      </c>
      <c r="C1087" s="214" t="e">
        <f>VLOOKUP(B1087,'HS Heading Index'!$A$7:$B$29,2,FALSE)</f>
        <v>#N/A</v>
      </c>
      <c r="D1087" s="214" t="s">
        <v>241</v>
      </c>
      <c r="E1087" s="212">
        <f>'Customs raw'!C1087</f>
        <v>0</v>
      </c>
      <c r="F1087" s="215">
        <f>'Customs raw'!E1087</f>
        <v>0</v>
      </c>
      <c r="G1087" s="76" t="s">
        <v>19</v>
      </c>
      <c r="H1087" s="33" t="s">
        <v>190</v>
      </c>
      <c r="I1087" s="76" t="e">
        <f>CONCATENATE(Table6[[#This Row],[HS6_COD]],Table6[[#This Row],[HS8]],Table6[[#This Row],[HS10]])</f>
        <v>#VALUE!</v>
      </c>
      <c r="J1087" s="17" t="s">
        <v>553</v>
      </c>
      <c r="K1087" s="17"/>
      <c r="L1087" s="30">
        <f>'Customs raw'!F1087</f>
        <v>0</v>
      </c>
      <c r="M1087" s="33">
        <v>10</v>
      </c>
      <c r="N1087" s="33">
        <v>12.5</v>
      </c>
      <c r="O1087" s="33"/>
      <c r="P1087" s="33"/>
      <c r="Q1087" s="33">
        <v>10</v>
      </c>
      <c r="R1087" s="50" t="e">
        <f>VLOOKUP(Table6[[#This Row],[HS Concatenate]],'Customs raw'!$A$11:$N$305,12,FALSE)</f>
        <v>#VALUE!</v>
      </c>
      <c r="S1087" s="226">
        <f>'Customs raw'!L1087</f>
        <v>0</v>
      </c>
      <c r="T1087" s="214"/>
      <c r="U1087" s="217">
        <f>'Customs raw'!M1087</f>
        <v>0</v>
      </c>
      <c r="V1087" s="214"/>
      <c r="W1087" s="226" t="e">
        <f>Table6[[#This Row],[Quantity (kg)2]]/1000</f>
        <v>#VALUE!</v>
      </c>
    </row>
    <row r="1088" spans="1:23" ht="14.25" x14ac:dyDescent="0.2">
      <c r="A1088" s="212">
        <f>'Customs raw'!B1088</f>
        <v>0</v>
      </c>
      <c r="B1088" s="213">
        <f t="shared" si="18"/>
        <v>0</v>
      </c>
      <c r="C1088" s="214" t="e">
        <f>VLOOKUP(B1088,'HS Heading Index'!$A$7:$B$29,2,FALSE)</f>
        <v>#N/A</v>
      </c>
      <c r="D1088" s="214" t="s">
        <v>241</v>
      </c>
      <c r="E1088" s="212">
        <f>'Customs raw'!C1088</f>
        <v>0</v>
      </c>
      <c r="F1088" s="215">
        <f>'Customs raw'!E1088</f>
        <v>0</v>
      </c>
      <c r="G1088" s="76" t="s">
        <v>19</v>
      </c>
      <c r="H1088" s="33" t="s">
        <v>190</v>
      </c>
      <c r="I1088" s="76" t="e">
        <f>CONCATENATE(Table6[[#This Row],[HS6_COD]],Table6[[#This Row],[HS8]],Table6[[#This Row],[HS10]])</f>
        <v>#VALUE!</v>
      </c>
      <c r="J1088" s="17" t="s">
        <v>553</v>
      </c>
      <c r="K1088" s="17"/>
      <c r="L1088" s="30">
        <f>'Customs raw'!F1088</f>
        <v>0</v>
      </c>
      <c r="M1088" s="33">
        <v>10</v>
      </c>
      <c r="N1088" s="33">
        <v>12.5</v>
      </c>
      <c r="O1088" s="33"/>
      <c r="P1088" s="33"/>
      <c r="Q1088" s="33">
        <v>10</v>
      </c>
      <c r="R1088" s="50" t="e">
        <f>VLOOKUP(Table6[[#This Row],[HS Concatenate]],'Customs raw'!$A$11:$N$305,12,FALSE)</f>
        <v>#VALUE!</v>
      </c>
      <c r="S1088" s="226">
        <f>'Customs raw'!L1088</f>
        <v>0</v>
      </c>
      <c r="T1088" s="214"/>
      <c r="U1088" s="217">
        <f>'Customs raw'!M1088</f>
        <v>0</v>
      </c>
      <c r="V1088" s="214"/>
      <c r="W1088" s="226" t="e">
        <f>Table6[[#This Row],[Quantity (kg)2]]/1000</f>
        <v>#VALUE!</v>
      </c>
    </row>
    <row r="1089" spans="1:23" ht="14.25" x14ac:dyDescent="0.2">
      <c r="A1089" s="212">
        <f>'Customs raw'!B1089</f>
        <v>0</v>
      </c>
      <c r="B1089" s="213">
        <f t="shared" si="18"/>
        <v>0</v>
      </c>
      <c r="C1089" s="214" t="e">
        <f>VLOOKUP(B1089,'HS Heading Index'!$A$7:$B$29,2,FALSE)</f>
        <v>#N/A</v>
      </c>
      <c r="D1089" s="214" t="s">
        <v>241</v>
      </c>
      <c r="E1089" s="212">
        <f>'Customs raw'!C1089</f>
        <v>0</v>
      </c>
      <c r="F1089" s="215">
        <f>'Customs raw'!E1089</f>
        <v>0</v>
      </c>
      <c r="G1089" s="76" t="s">
        <v>19</v>
      </c>
      <c r="H1089" s="33" t="s">
        <v>190</v>
      </c>
      <c r="I1089" s="76" t="e">
        <f>CONCATENATE(Table6[[#This Row],[HS6_COD]],Table6[[#This Row],[HS8]],Table6[[#This Row],[HS10]])</f>
        <v>#VALUE!</v>
      </c>
      <c r="J1089" s="17" t="s">
        <v>553</v>
      </c>
      <c r="K1089" s="17"/>
      <c r="L1089" s="30">
        <f>'Customs raw'!F1089</f>
        <v>0</v>
      </c>
      <c r="M1089" s="33">
        <v>10</v>
      </c>
      <c r="N1089" s="33">
        <v>12.5</v>
      </c>
      <c r="O1089" s="33"/>
      <c r="P1089" s="33"/>
      <c r="Q1089" s="33">
        <v>10</v>
      </c>
      <c r="R1089" s="50" t="e">
        <f>VLOOKUP(Table6[[#This Row],[HS Concatenate]],'Customs raw'!$A$11:$N$305,12,FALSE)</f>
        <v>#VALUE!</v>
      </c>
      <c r="S1089" s="226">
        <f>'Customs raw'!L1089</f>
        <v>0</v>
      </c>
      <c r="T1089" s="214"/>
      <c r="U1089" s="217">
        <f>'Customs raw'!M1089</f>
        <v>0</v>
      </c>
      <c r="V1089" s="214"/>
      <c r="W1089" s="226" t="e">
        <f>Table6[[#This Row],[Quantity (kg)2]]/1000</f>
        <v>#VALUE!</v>
      </c>
    </row>
    <row r="1090" spans="1:23" ht="14.25" x14ac:dyDescent="0.2">
      <c r="A1090" s="212">
        <f>'Customs raw'!B1090</f>
        <v>0</v>
      </c>
      <c r="B1090" s="213">
        <f t="shared" si="18"/>
        <v>0</v>
      </c>
      <c r="C1090" s="214" t="e">
        <f>VLOOKUP(B1090,'HS Heading Index'!$A$7:$B$29,2,FALSE)</f>
        <v>#N/A</v>
      </c>
      <c r="D1090" s="214" t="s">
        <v>241</v>
      </c>
      <c r="E1090" s="212">
        <f>'Customs raw'!C1090</f>
        <v>0</v>
      </c>
      <c r="F1090" s="215">
        <f>'Customs raw'!E1090</f>
        <v>0</v>
      </c>
      <c r="G1090" s="76" t="s">
        <v>19</v>
      </c>
      <c r="H1090" s="33" t="s">
        <v>190</v>
      </c>
      <c r="I1090" s="76" t="e">
        <f>CONCATENATE(Table6[[#This Row],[HS6_COD]],Table6[[#This Row],[HS8]],Table6[[#This Row],[HS10]])</f>
        <v>#VALUE!</v>
      </c>
      <c r="J1090" s="17" t="s">
        <v>553</v>
      </c>
      <c r="K1090" s="17"/>
      <c r="L1090" s="30">
        <f>'Customs raw'!F1090</f>
        <v>0</v>
      </c>
      <c r="M1090" s="33">
        <v>10</v>
      </c>
      <c r="N1090" s="33">
        <v>12.5</v>
      </c>
      <c r="O1090" s="33"/>
      <c r="P1090" s="33"/>
      <c r="Q1090" s="33">
        <v>10</v>
      </c>
      <c r="R1090" s="50" t="e">
        <f>VLOOKUP(Table6[[#This Row],[HS Concatenate]],'Customs raw'!$A$11:$N$305,12,FALSE)</f>
        <v>#VALUE!</v>
      </c>
      <c r="S1090" s="226">
        <f>'Customs raw'!L1090</f>
        <v>0</v>
      </c>
      <c r="T1090" s="214"/>
      <c r="U1090" s="217">
        <f>'Customs raw'!M1090</f>
        <v>0</v>
      </c>
      <c r="V1090" s="214"/>
      <c r="W1090" s="226" t="e">
        <f>Table6[[#This Row],[Quantity (kg)2]]/1000</f>
        <v>#VALUE!</v>
      </c>
    </row>
    <row r="1091" spans="1:23" ht="14.25" x14ac:dyDescent="0.2">
      <c r="A1091" s="212">
        <f>'Customs raw'!B1091</f>
        <v>0</v>
      </c>
      <c r="B1091" s="213">
        <f t="shared" si="18"/>
        <v>0</v>
      </c>
      <c r="C1091" s="214" t="e">
        <f>VLOOKUP(B1091,'HS Heading Index'!$A$7:$B$29,2,FALSE)</f>
        <v>#N/A</v>
      </c>
      <c r="D1091" s="214" t="s">
        <v>241</v>
      </c>
      <c r="E1091" s="212">
        <f>'Customs raw'!C1091</f>
        <v>0</v>
      </c>
      <c r="F1091" s="215">
        <f>'Customs raw'!E1091</f>
        <v>0</v>
      </c>
      <c r="G1091" s="76" t="s">
        <v>19</v>
      </c>
      <c r="H1091" s="33" t="s">
        <v>190</v>
      </c>
      <c r="I1091" s="76" t="e">
        <f>CONCATENATE(Table6[[#This Row],[HS6_COD]],Table6[[#This Row],[HS8]],Table6[[#This Row],[HS10]])</f>
        <v>#VALUE!</v>
      </c>
      <c r="J1091" s="17" t="s">
        <v>553</v>
      </c>
      <c r="K1091" s="17"/>
      <c r="L1091" s="30">
        <f>'Customs raw'!F1091</f>
        <v>0</v>
      </c>
      <c r="M1091" s="33">
        <v>10</v>
      </c>
      <c r="N1091" s="33">
        <v>12.5</v>
      </c>
      <c r="O1091" s="33"/>
      <c r="P1091" s="33"/>
      <c r="Q1091" s="33">
        <v>10</v>
      </c>
      <c r="R1091" s="50" t="e">
        <f>VLOOKUP(Table6[[#This Row],[HS Concatenate]],'Customs raw'!$A$11:$N$305,12,FALSE)</f>
        <v>#VALUE!</v>
      </c>
      <c r="S1091" s="226">
        <f>'Customs raw'!L1091</f>
        <v>0</v>
      </c>
      <c r="T1091" s="214"/>
      <c r="U1091" s="217">
        <f>'Customs raw'!M1091</f>
        <v>0</v>
      </c>
      <c r="V1091" s="214"/>
      <c r="W1091" s="226" t="e">
        <f>Table6[[#This Row],[Quantity (kg)2]]/1000</f>
        <v>#VALUE!</v>
      </c>
    </row>
    <row r="1092" spans="1:23" ht="14.25" x14ac:dyDescent="0.2">
      <c r="A1092" s="212">
        <f>'Customs raw'!B1092</f>
        <v>0</v>
      </c>
      <c r="B1092" s="213">
        <f t="shared" ref="B1092:B1155" si="19">ROUNDDOWN(A1092/10000,2)</f>
        <v>0</v>
      </c>
      <c r="C1092" s="214" t="e">
        <f>VLOOKUP(B1092,'HS Heading Index'!$A$7:$B$29,2,FALSE)</f>
        <v>#N/A</v>
      </c>
      <c r="D1092" s="214" t="s">
        <v>241</v>
      </c>
      <c r="E1092" s="212">
        <f>'Customs raw'!C1092</f>
        <v>0</v>
      </c>
      <c r="F1092" s="215">
        <f>'Customs raw'!E1092</f>
        <v>0</v>
      </c>
      <c r="G1092" s="76" t="s">
        <v>19</v>
      </c>
      <c r="H1092" s="33" t="s">
        <v>190</v>
      </c>
      <c r="I1092" s="76" t="e">
        <f>CONCATENATE(Table6[[#This Row],[HS6_COD]],Table6[[#This Row],[HS8]],Table6[[#This Row],[HS10]])</f>
        <v>#VALUE!</v>
      </c>
      <c r="J1092" s="17" t="s">
        <v>553</v>
      </c>
      <c r="K1092" s="17"/>
      <c r="L1092" s="30">
        <f>'Customs raw'!F1092</f>
        <v>0</v>
      </c>
      <c r="M1092" s="33">
        <v>10</v>
      </c>
      <c r="N1092" s="33">
        <v>12.5</v>
      </c>
      <c r="O1092" s="33"/>
      <c r="P1092" s="33"/>
      <c r="Q1092" s="33">
        <v>10</v>
      </c>
      <c r="R1092" s="50" t="e">
        <f>VLOOKUP(Table6[[#This Row],[HS Concatenate]],'Customs raw'!$A$11:$N$305,12,FALSE)</f>
        <v>#VALUE!</v>
      </c>
      <c r="S1092" s="226">
        <f>'Customs raw'!L1092</f>
        <v>0</v>
      </c>
      <c r="T1092" s="214"/>
      <c r="U1092" s="217">
        <f>'Customs raw'!M1092</f>
        <v>0</v>
      </c>
      <c r="V1092" s="214"/>
      <c r="W1092" s="226" t="e">
        <f>Table6[[#This Row],[Quantity (kg)2]]/1000</f>
        <v>#VALUE!</v>
      </c>
    </row>
    <row r="1093" spans="1:23" ht="14.25" x14ac:dyDescent="0.2">
      <c r="A1093" s="212">
        <f>'Customs raw'!B1093</f>
        <v>0</v>
      </c>
      <c r="B1093" s="213">
        <f t="shared" si="19"/>
        <v>0</v>
      </c>
      <c r="C1093" s="214" t="e">
        <f>VLOOKUP(B1093,'HS Heading Index'!$A$7:$B$29,2,FALSE)</f>
        <v>#N/A</v>
      </c>
      <c r="D1093" s="214" t="s">
        <v>241</v>
      </c>
      <c r="E1093" s="212">
        <f>'Customs raw'!C1093</f>
        <v>0</v>
      </c>
      <c r="F1093" s="215">
        <f>'Customs raw'!E1093</f>
        <v>0</v>
      </c>
      <c r="G1093" s="76" t="s">
        <v>19</v>
      </c>
      <c r="H1093" s="33" t="s">
        <v>190</v>
      </c>
      <c r="I1093" s="76" t="e">
        <f>CONCATENATE(Table6[[#This Row],[HS6_COD]],Table6[[#This Row],[HS8]],Table6[[#This Row],[HS10]])</f>
        <v>#VALUE!</v>
      </c>
      <c r="J1093" s="17" t="s">
        <v>553</v>
      </c>
      <c r="K1093" s="17"/>
      <c r="L1093" s="30">
        <f>'Customs raw'!F1093</f>
        <v>0</v>
      </c>
      <c r="M1093" s="33">
        <v>10</v>
      </c>
      <c r="N1093" s="33">
        <v>12.5</v>
      </c>
      <c r="O1093" s="33"/>
      <c r="P1093" s="33"/>
      <c r="Q1093" s="33">
        <v>10</v>
      </c>
      <c r="R1093" s="50" t="e">
        <f>VLOOKUP(Table6[[#This Row],[HS Concatenate]],'Customs raw'!$A$11:$N$305,12,FALSE)</f>
        <v>#VALUE!</v>
      </c>
      <c r="S1093" s="226">
        <f>'Customs raw'!L1093</f>
        <v>0</v>
      </c>
      <c r="T1093" s="214"/>
      <c r="U1093" s="217">
        <f>'Customs raw'!M1093</f>
        <v>0</v>
      </c>
      <c r="V1093" s="214"/>
      <c r="W1093" s="226" t="e">
        <f>Table6[[#This Row],[Quantity (kg)2]]/1000</f>
        <v>#VALUE!</v>
      </c>
    </row>
    <row r="1094" spans="1:23" ht="14.25" x14ac:dyDescent="0.2">
      <c r="A1094" s="212">
        <f>'Customs raw'!B1094</f>
        <v>0</v>
      </c>
      <c r="B1094" s="213">
        <f t="shared" si="19"/>
        <v>0</v>
      </c>
      <c r="C1094" s="214" t="e">
        <f>VLOOKUP(B1094,'HS Heading Index'!$A$7:$B$29,2,FALSE)</f>
        <v>#N/A</v>
      </c>
      <c r="D1094" s="214" t="s">
        <v>241</v>
      </c>
      <c r="E1094" s="212">
        <f>'Customs raw'!C1094</f>
        <v>0</v>
      </c>
      <c r="F1094" s="215">
        <f>'Customs raw'!E1094</f>
        <v>0</v>
      </c>
      <c r="G1094" s="76" t="s">
        <v>19</v>
      </c>
      <c r="H1094" s="33" t="s">
        <v>190</v>
      </c>
      <c r="I1094" s="76" t="e">
        <f>CONCATENATE(Table6[[#This Row],[HS6_COD]],Table6[[#This Row],[HS8]],Table6[[#This Row],[HS10]])</f>
        <v>#VALUE!</v>
      </c>
      <c r="J1094" s="17" t="s">
        <v>553</v>
      </c>
      <c r="K1094" s="17"/>
      <c r="L1094" s="30">
        <f>'Customs raw'!F1094</f>
        <v>0</v>
      </c>
      <c r="M1094" s="33">
        <v>10</v>
      </c>
      <c r="N1094" s="33">
        <v>12.5</v>
      </c>
      <c r="O1094" s="33"/>
      <c r="P1094" s="33"/>
      <c r="Q1094" s="33">
        <v>10</v>
      </c>
      <c r="R1094" s="50" t="e">
        <f>VLOOKUP(Table6[[#This Row],[HS Concatenate]],'Customs raw'!$A$11:$N$305,12,FALSE)</f>
        <v>#VALUE!</v>
      </c>
      <c r="S1094" s="226">
        <f>'Customs raw'!L1094</f>
        <v>0</v>
      </c>
      <c r="T1094" s="214"/>
      <c r="U1094" s="217">
        <f>'Customs raw'!M1094</f>
        <v>0</v>
      </c>
      <c r="V1094" s="214"/>
      <c r="W1094" s="226" t="e">
        <f>Table6[[#This Row],[Quantity (kg)2]]/1000</f>
        <v>#VALUE!</v>
      </c>
    </row>
    <row r="1095" spans="1:23" ht="14.25" x14ac:dyDescent="0.2">
      <c r="A1095" s="212">
        <f>'Customs raw'!B1095</f>
        <v>0</v>
      </c>
      <c r="B1095" s="213">
        <f t="shared" si="19"/>
        <v>0</v>
      </c>
      <c r="C1095" s="214" t="e">
        <f>VLOOKUP(B1095,'HS Heading Index'!$A$7:$B$29,2,FALSE)</f>
        <v>#N/A</v>
      </c>
      <c r="D1095" s="214" t="s">
        <v>241</v>
      </c>
      <c r="E1095" s="212">
        <f>'Customs raw'!C1095</f>
        <v>0</v>
      </c>
      <c r="F1095" s="215">
        <f>'Customs raw'!E1095</f>
        <v>0</v>
      </c>
      <c r="G1095" s="76" t="s">
        <v>19</v>
      </c>
      <c r="H1095" s="33" t="s">
        <v>190</v>
      </c>
      <c r="I1095" s="76" t="e">
        <f>CONCATENATE(Table6[[#This Row],[HS6_COD]],Table6[[#This Row],[HS8]],Table6[[#This Row],[HS10]])</f>
        <v>#VALUE!</v>
      </c>
      <c r="J1095" s="17" t="s">
        <v>553</v>
      </c>
      <c r="K1095" s="17"/>
      <c r="L1095" s="30">
        <f>'Customs raw'!F1095</f>
        <v>0</v>
      </c>
      <c r="M1095" s="33">
        <v>10</v>
      </c>
      <c r="N1095" s="33">
        <v>12.5</v>
      </c>
      <c r="O1095" s="33"/>
      <c r="P1095" s="33"/>
      <c r="Q1095" s="33">
        <v>10</v>
      </c>
      <c r="R1095" s="50" t="e">
        <f>VLOOKUP(Table6[[#This Row],[HS Concatenate]],'Customs raw'!$A$11:$N$305,12,FALSE)</f>
        <v>#VALUE!</v>
      </c>
      <c r="S1095" s="226">
        <f>'Customs raw'!L1095</f>
        <v>0</v>
      </c>
      <c r="T1095" s="214"/>
      <c r="U1095" s="217">
        <f>'Customs raw'!M1095</f>
        <v>0</v>
      </c>
      <c r="V1095" s="214"/>
      <c r="W1095" s="226" t="e">
        <f>Table6[[#This Row],[Quantity (kg)2]]/1000</f>
        <v>#VALUE!</v>
      </c>
    </row>
    <row r="1096" spans="1:23" ht="14.25" x14ac:dyDescent="0.2">
      <c r="A1096" s="212">
        <f>'Customs raw'!B1096</f>
        <v>0</v>
      </c>
      <c r="B1096" s="213">
        <f t="shared" si="19"/>
        <v>0</v>
      </c>
      <c r="C1096" s="214" t="e">
        <f>VLOOKUP(B1096,'HS Heading Index'!$A$7:$B$29,2,FALSE)</f>
        <v>#N/A</v>
      </c>
      <c r="D1096" s="214" t="s">
        <v>241</v>
      </c>
      <c r="E1096" s="212">
        <f>'Customs raw'!C1096</f>
        <v>0</v>
      </c>
      <c r="F1096" s="215">
        <f>'Customs raw'!E1096</f>
        <v>0</v>
      </c>
      <c r="G1096" s="76" t="s">
        <v>19</v>
      </c>
      <c r="H1096" s="33" t="s">
        <v>190</v>
      </c>
      <c r="I1096" s="76" t="e">
        <f>CONCATENATE(Table6[[#This Row],[HS6_COD]],Table6[[#This Row],[HS8]],Table6[[#This Row],[HS10]])</f>
        <v>#VALUE!</v>
      </c>
      <c r="J1096" s="17" t="s">
        <v>553</v>
      </c>
      <c r="K1096" s="17"/>
      <c r="L1096" s="30">
        <f>'Customs raw'!F1096</f>
        <v>0</v>
      </c>
      <c r="M1096" s="33">
        <v>10</v>
      </c>
      <c r="N1096" s="33">
        <v>12.5</v>
      </c>
      <c r="O1096" s="33"/>
      <c r="P1096" s="33"/>
      <c r="Q1096" s="33">
        <v>10</v>
      </c>
      <c r="R1096" s="50" t="e">
        <f>VLOOKUP(Table6[[#This Row],[HS Concatenate]],'Customs raw'!$A$11:$N$305,12,FALSE)</f>
        <v>#VALUE!</v>
      </c>
      <c r="S1096" s="226">
        <f>'Customs raw'!L1096</f>
        <v>0</v>
      </c>
      <c r="T1096" s="214"/>
      <c r="U1096" s="217">
        <f>'Customs raw'!M1096</f>
        <v>0</v>
      </c>
      <c r="V1096" s="214"/>
      <c r="W1096" s="226" t="e">
        <f>Table6[[#This Row],[Quantity (kg)2]]/1000</f>
        <v>#VALUE!</v>
      </c>
    </row>
    <row r="1097" spans="1:23" ht="14.25" x14ac:dyDescent="0.2">
      <c r="A1097" s="212">
        <f>'Customs raw'!B1097</f>
        <v>0</v>
      </c>
      <c r="B1097" s="213">
        <f t="shared" si="19"/>
        <v>0</v>
      </c>
      <c r="C1097" s="214" t="e">
        <f>VLOOKUP(B1097,'HS Heading Index'!$A$7:$B$29,2,FALSE)</f>
        <v>#N/A</v>
      </c>
      <c r="D1097" s="214" t="s">
        <v>241</v>
      </c>
      <c r="E1097" s="212">
        <f>'Customs raw'!C1097</f>
        <v>0</v>
      </c>
      <c r="F1097" s="215">
        <f>'Customs raw'!E1097</f>
        <v>0</v>
      </c>
      <c r="G1097" s="76" t="s">
        <v>19</v>
      </c>
      <c r="H1097" s="33" t="s">
        <v>190</v>
      </c>
      <c r="I1097" s="76" t="e">
        <f>CONCATENATE(Table6[[#This Row],[HS6_COD]],Table6[[#This Row],[HS8]],Table6[[#This Row],[HS10]])</f>
        <v>#VALUE!</v>
      </c>
      <c r="J1097" s="17" t="s">
        <v>553</v>
      </c>
      <c r="K1097" s="17"/>
      <c r="L1097" s="30">
        <f>'Customs raw'!F1097</f>
        <v>0</v>
      </c>
      <c r="M1097" s="33">
        <v>10</v>
      </c>
      <c r="N1097" s="33">
        <v>12.5</v>
      </c>
      <c r="O1097" s="33"/>
      <c r="P1097" s="33"/>
      <c r="Q1097" s="33">
        <v>10</v>
      </c>
      <c r="R1097" s="50" t="e">
        <f>VLOOKUP(Table6[[#This Row],[HS Concatenate]],'Customs raw'!$A$11:$N$305,12,FALSE)</f>
        <v>#VALUE!</v>
      </c>
      <c r="S1097" s="226">
        <f>'Customs raw'!L1097</f>
        <v>0</v>
      </c>
      <c r="T1097" s="214"/>
      <c r="U1097" s="217">
        <f>'Customs raw'!M1097</f>
        <v>0</v>
      </c>
      <c r="V1097" s="214"/>
      <c r="W1097" s="226" t="e">
        <f>Table6[[#This Row],[Quantity (kg)2]]/1000</f>
        <v>#VALUE!</v>
      </c>
    </row>
    <row r="1098" spans="1:23" ht="14.25" x14ac:dyDescent="0.2">
      <c r="A1098" s="212">
        <f>'Customs raw'!B1098</f>
        <v>0</v>
      </c>
      <c r="B1098" s="213">
        <f t="shared" si="19"/>
        <v>0</v>
      </c>
      <c r="C1098" s="214" t="e">
        <f>VLOOKUP(B1098,'HS Heading Index'!$A$7:$B$29,2,FALSE)</f>
        <v>#N/A</v>
      </c>
      <c r="D1098" s="214" t="s">
        <v>241</v>
      </c>
      <c r="E1098" s="212">
        <f>'Customs raw'!C1098</f>
        <v>0</v>
      </c>
      <c r="F1098" s="215">
        <f>'Customs raw'!E1098</f>
        <v>0</v>
      </c>
      <c r="G1098" s="76" t="s">
        <v>19</v>
      </c>
      <c r="H1098" s="33" t="s">
        <v>190</v>
      </c>
      <c r="I1098" s="76" t="e">
        <f>CONCATENATE(Table6[[#This Row],[HS6_COD]],Table6[[#This Row],[HS8]],Table6[[#This Row],[HS10]])</f>
        <v>#VALUE!</v>
      </c>
      <c r="J1098" s="17" t="s">
        <v>553</v>
      </c>
      <c r="K1098" s="17"/>
      <c r="L1098" s="30">
        <f>'Customs raw'!F1098</f>
        <v>0</v>
      </c>
      <c r="M1098" s="33">
        <v>10</v>
      </c>
      <c r="N1098" s="33">
        <v>12.5</v>
      </c>
      <c r="O1098" s="33"/>
      <c r="P1098" s="33"/>
      <c r="Q1098" s="33">
        <v>10</v>
      </c>
      <c r="R1098" s="50" t="e">
        <f>VLOOKUP(Table6[[#This Row],[HS Concatenate]],'Customs raw'!$A$11:$N$305,12,FALSE)</f>
        <v>#VALUE!</v>
      </c>
      <c r="S1098" s="226">
        <f>'Customs raw'!L1098</f>
        <v>0</v>
      </c>
      <c r="T1098" s="214"/>
      <c r="U1098" s="217">
        <f>'Customs raw'!M1098</f>
        <v>0</v>
      </c>
      <c r="V1098" s="214"/>
      <c r="W1098" s="226" t="e">
        <f>Table6[[#This Row],[Quantity (kg)2]]/1000</f>
        <v>#VALUE!</v>
      </c>
    </row>
    <row r="1099" spans="1:23" ht="14.25" x14ac:dyDescent="0.2">
      <c r="A1099" s="212">
        <f>'Customs raw'!B1099</f>
        <v>0</v>
      </c>
      <c r="B1099" s="213">
        <f t="shared" si="19"/>
        <v>0</v>
      </c>
      <c r="C1099" s="214" t="e">
        <f>VLOOKUP(B1099,'HS Heading Index'!$A$7:$B$29,2,FALSE)</f>
        <v>#N/A</v>
      </c>
      <c r="D1099" s="214" t="s">
        <v>241</v>
      </c>
      <c r="E1099" s="212">
        <f>'Customs raw'!C1099</f>
        <v>0</v>
      </c>
      <c r="F1099" s="215">
        <f>'Customs raw'!E1099</f>
        <v>0</v>
      </c>
      <c r="G1099" s="76" t="s">
        <v>19</v>
      </c>
      <c r="H1099" s="33" t="s">
        <v>190</v>
      </c>
      <c r="I1099" s="76" t="e">
        <f>CONCATENATE(Table6[[#This Row],[HS6_COD]],Table6[[#This Row],[HS8]],Table6[[#This Row],[HS10]])</f>
        <v>#VALUE!</v>
      </c>
      <c r="J1099" s="17" t="s">
        <v>553</v>
      </c>
      <c r="K1099" s="17"/>
      <c r="L1099" s="30">
        <f>'Customs raw'!F1099</f>
        <v>0</v>
      </c>
      <c r="M1099" s="33">
        <v>10</v>
      </c>
      <c r="N1099" s="33">
        <v>12.5</v>
      </c>
      <c r="O1099" s="33"/>
      <c r="P1099" s="33"/>
      <c r="Q1099" s="33">
        <v>10</v>
      </c>
      <c r="R1099" s="50" t="e">
        <f>VLOOKUP(Table6[[#This Row],[HS Concatenate]],'Customs raw'!$A$11:$N$305,12,FALSE)</f>
        <v>#VALUE!</v>
      </c>
      <c r="S1099" s="226">
        <f>'Customs raw'!L1099</f>
        <v>0</v>
      </c>
      <c r="T1099" s="214"/>
      <c r="U1099" s="217">
        <f>'Customs raw'!M1099</f>
        <v>0</v>
      </c>
      <c r="V1099" s="214"/>
      <c r="W1099" s="226" t="e">
        <f>Table6[[#This Row],[Quantity (kg)2]]/1000</f>
        <v>#VALUE!</v>
      </c>
    </row>
    <row r="1100" spans="1:23" ht="14.25" x14ac:dyDescent="0.2">
      <c r="A1100" s="212">
        <f>'Customs raw'!B1100</f>
        <v>0</v>
      </c>
      <c r="B1100" s="213">
        <f t="shared" si="19"/>
        <v>0</v>
      </c>
      <c r="C1100" s="214" t="e">
        <f>VLOOKUP(B1100,'HS Heading Index'!$A$7:$B$29,2,FALSE)</f>
        <v>#N/A</v>
      </c>
      <c r="D1100" s="214" t="s">
        <v>241</v>
      </c>
      <c r="E1100" s="212">
        <f>'Customs raw'!C1100</f>
        <v>0</v>
      </c>
      <c r="F1100" s="215">
        <f>'Customs raw'!E1100</f>
        <v>0</v>
      </c>
      <c r="G1100" s="76" t="s">
        <v>19</v>
      </c>
      <c r="H1100" s="33" t="s">
        <v>190</v>
      </c>
      <c r="I1100" s="76" t="e">
        <f>CONCATENATE(Table6[[#This Row],[HS6_COD]],Table6[[#This Row],[HS8]],Table6[[#This Row],[HS10]])</f>
        <v>#VALUE!</v>
      </c>
      <c r="J1100" s="17" t="s">
        <v>553</v>
      </c>
      <c r="K1100" s="17"/>
      <c r="L1100" s="30">
        <f>'Customs raw'!F1100</f>
        <v>0</v>
      </c>
      <c r="M1100" s="33">
        <v>10</v>
      </c>
      <c r="N1100" s="33">
        <v>12.5</v>
      </c>
      <c r="O1100" s="33"/>
      <c r="P1100" s="33"/>
      <c r="Q1100" s="33">
        <v>10</v>
      </c>
      <c r="R1100" s="50" t="e">
        <f>VLOOKUP(Table6[[#This Row],[HS Concatenate]],'Customs raw'!$A$11:$N$305,12,FALSE)</f>
        <v>#VALUE!</v>
      </c>
      <c r="S1100" s="226">
        <f>'Customs raw'!L1100</f>
        <v>0</v>
      </c>
      <c r="T1100" s="214"/>
      <c r="U1100" s="217">
        <f>'Customs raw'!M1100</f>
        <v>0</v>
      </c>
      <c r="V1100" s="214"/>
      <c r="W1100" s="226" t="e">
        <f>Table6[[#This Row],[Quantity (kg)2]]/1000</f>
        <v>#VALUE!</v>
      </c>
    </row>
    <row r="1101" spans="1:23" ht="14.25" x14ac:dyDescent="0.2">
      <c r="A1101" s="212">
        <f>'Customs raw'!B1101</f>
        <v>0</v>
      </c>
      <c r="B1101" s="213">
        <f t="shared" si="19"/>
        <v>0</v>
      </c>
      <c r="C1101" s="214" t="e">
        <f>VLOOKUP(B1101,'HS Heading Index'!$A$7:$B$29,2,FALSE)</f>
        <v>#N/A</v>
      </c>
      <c r="D1101" s="214" t="s">
        <v>241</v>
      </c>
      <c r="E1101" s="212">
        <f>'Customs raw'!C1101</f>
        <v>0</v>
      </c>
      <c r="F1101" s="215">
        <f>'Customs raw'!E1101</f>
        <v>0</v>
      </c>
      <c r="G1101" s="76" t="s">
        <v>19</v>
      </c>
      <c r="H1101" s="33" t="s">
        <v>190</v>
      </c>
      <c r="I1101" s="76" t="e">
        <f>CONCATENATE(Table6[[#This Row],[HS6_COD]],Table6[[#This Row],[HS8]],Table6[[#This Row],[HS10]])</f>
        <v>#VALUE!</v>
      </c>
      <c r="J1101" s="17" t="s">
        <v>553</v>
      </c>
      <c r="K1101" s="17"/>
      <c r="L1101" s="30">
        <f>'Customs raw'!F1101</f>
        <v>0</v>
      </c>
      <c r="M1101" s="33">
        <v>10</v>
      </c>
      <c r="N1101" s="33">
        <v>12.5</v>
      </c>
      <c r="O1101" s="33"/>
      <c r="P1101" s="33"/>
      <c r="Q1101" s="33">
        <v>10</v>
      </c>
      <c r="R1101" s="50" t="e">
        <f>VLOOKUP(Table6[[#This Row],[HS Concatenate]],'Customs raw'!$A$11:$N$305,12,FALSE)</f>
        <v>#VALUE!</v>
      </c>
      <c r="S1101" s="226">
        <f>'Customs raw'!L1101</f>
        <v>0</v>
      </c>
      <c r="T1101" s="214"/>
      <c r="U1101" s="217">
        <f>'Customs raw'!M1101</f>
        <v>0</v>
      </c>
      <c r="V1101" s="214"/>
      <c r="W1101" s="226" t="e">
        <f>Table6[[#This Row],[Quantity (kg)2]]/1000</f>
        <v>#VALUE!</v>
      </c>
    </row>
    <row r="1102" spans="1:23" ht="14.25" x14ac:dyDescent="0.2">
      <c r="A1102" s="212">
        <f>'Customs raw'!B1102</f>
        <v>0</v>
      </c>
      <c r="B1102" s="213">
        <f t="shared" si="19"/>
        <v>0</v>
      </c>
      <c r="C1102" s="214" t="e">
        <f>VLOOKUP(B1102,'HS Heading Index'!$A$7:$B$29,2,FALSE)</f>
        <v>#N/A</v>
      </c>
      <c r="D1102" s="214" t="s">
        <v>241</v>
      </c>
      <c r="E1102" s="212">
        <f>'Customs raw'!C1102</f>
        <v>0</v>
      </c>
      <c r="F1102" s="215">
        <f>'Customs raw'!E1102</f>
        <v>0</v>
      </c>
      <c r="G1102" s="76" t="s">
        <v>19</v>
      </c>
      <c r="H1102" s="33" t="s">
        <v>190</v>
      </c>
      <c r="I1102" s="76" t="e">
        <f>CONCATENATE(Table6[[#This Row],[HS6_COD]],Table6[[#This Row],[HS8]],Table6[[#This Row],[HS10]])</f>
        <v>#VALUE!</v>
      </c>
      <c r="J1102" s="17" t="s">
        <v>553</v>
      </c>
      <c r="K1102" s="17"/>
      <c r="L1102" s="30">
        <f>'Customs raw'!F1102</f>
        <v>0</v>
      </c>
      <c r="M1102" s="33">
        <v>10</v>
      </c>
      <c r="N1102" s="33">
        <v>12.5</v>
      </c>
      <c r="O1102" s="33"/>
      <c r="P1102" s="33"/>
      <c r="Q1102" s="33">
        <v>10</v>
      </c>
      <c r="R1102" s="50" t="e">
        <f>VLOOKUP(Table6[[#This Row],[HS Concatenate]],'Customs raw'!$A$11:$N$305,12,FALSE)</f>
        <v>#VALUE!</v>
      </c>
      <c r="S1102" s="226">
        <f>'Customs raw'!L1102</f>
        <v>0</v>
      </c>
      <c r="T1102" s="214"/>
      <c r="U1102" s="217">
        <f>'Customs raw'!M1102</f>
        <v>0</v>
      </c>
      <c r="V1102" s="214"/>
      <c r="W1102" s="226" t="e">
        <f>Table6[[#This Row],[Quantity (kg)2]]/1000</f>
        <v>#VALUE!</v>
      </c>
    </row>
    <row r="1103" spans="1:23" ht="14.25" x14ac:dyDescent="0.2">
      <c r="A1103" s="212">
        <f>'Customs raw'!B1103</f>
        <v>0</v>
      </c>
      <c r="B1103" s="213">
        <f t="shared" si="19"/>
        <v>0</v>
      </c>
      <c r="C1103" s="214" t="e">
        <f>VLOOKUP(B1103,'HS Heading Index'!$A$7:$B$29,2,FALSE)</f>
        <v>#N/A</v>
      </c>
      <c r="D1103" s="214" t="s">
        <v>241</v>
      </c>
      <c r="E1103" s="212">
        <f>'Customs raw'!C1103</f>
        <v>0</v>
      </c>
      <c r="F1103" s="215">
        <f>'Customs raw'!E1103</f>
        <v>0</v>
      </c>
      <c r="G1103" s="76" t="s">
        <v>19</v>
      </c>
      <c r="H1103" s="33" t="s">
        <v>190</v>
      </c>
      <c r="I1103" s="76" t="e">
        <f>CONCATENATE(Table6[[#This Row],[HS6_COD]],Table6[[#This Row],[HS8]],Table6[[#This Row],[HS10]])</f>
        <v>#VALUE!</v>
      </c>
      <c r="J1103" s="17" t="s">
        <v>553</v>
      </c>
      <c r="K1103" s="17"/>
      <c r="L1103" s="30">
        <f>'Customs raw'!F1103</f>
        <v>0</v>
      </c>
      <c r="M1103" s="33">
        <v>10</v>
      </c>
      <c r="N1103" s="33">
        <v>12.5</v>
      </c>
      <c r="O1103" s="33"/>
      <c r="P1103" s="33"/>
      <c r="Q1103" s="33">
        <v>10</v>
      </c>
      <c r="R1103" s="50" t="e">
        <f>VLOOKUP(Table6[[#This Row],[HS Concatenate]],'Customs raw'!$A$11:$N$305,12,FALSE)</f>
        <v>#VALUE!</v>
      </c>
      <c r="S1103" s="226">
        <f>'Customs raw'!L1103</f>
        <v>0</v>
      </c>
      <c r="T1103" s="214"/>
      <c r="U1103" s="217">
        <f>'Customs raw'!M1103</f>
        <v>0</v>
      </c>
      <c r="V1103" s="214"/>
      <c r="W1103" s="226" t="e">
        <f>Table6[[#This Row],[Quantity (kg)2]]/1000</f>
        <v>#VALUE!</v>
      </c>
    </row>
    <row r="1104" spans="1:23" ht="14.25" x14ac:dyDescent="0.2">
      <c r="A1104" s="212">
        <f>'Customs raw'!B1104</f>
        <v>0</v>
      </c>
      <c r="B1104" s="213">
        <f t="shared" si="19"/>
        <v>0</v>
      </c>
      <c r="C1104" s="214" t="e">
        <f>VLOOKUP(B1104,'HS Heading Index'!$A$7:$B$29,2,FALSE)</f>
        <v>#N/A</v>
      </c>
      <c r="D1104" s="214" t="s">
        <v>241</v>
      </c>
      <c r="E1104" s="212">
        <f>'Customs raw'!C1104</f>
        <v>0</v>
      </c>
      <c r="F1104" s="215">
        <f>'Customs raw'!E1104</f>
        <v>0</v>
      </c>
      <c r="G1104" s="76" t="s">
        <v>19</v>
      </c>
      <c r="H1104" s="33" t="s">
        <v>190</v>
      </c>
      <c r="I1104" s="76" t="e">
        <f>CONCATENATE(Table6[[#This Row],[HS6_COD]],Table6[[#This Row],[HS8]],Table6[[#This Row],[HS10]])</f>
        <v>#VALUE!</v>
      </c>
      <c r="J1104" s="17" t="s">
        <v>553</v>
      </c>
      <c r="K1104" s="17"/>
      <c r="L1104" s="30">
        <f>'Customs raw'!F1104</f>
        <v>0</v>
      </c>
      <c r="M1104" s="33">
        <v>10</v>
      </c>
      <c r="N1104" s="33">
        <v>12.5</v>
      </c>
      <c r="O1104" s="33"/>
      <c r="P1104" s="33"/>
      <c r="Q1104" s="33">
        <v>10</v>
      </c>
      <c r="R1104" s="50" t="e">
        <f>VLOOKUP(Table6[[#This Row],[HS Concatenate]],'Customs raw'!$A$11:$N$305,12,FALSE)</f>
        <v>#VALUE!</v>
      </c>
      <c r="S1104" s="226">
        <f>'Customs raw'!L1104</f>
        <v>0</v>
      </c>
      <c r="T1104" s="214"/>
      <c r="U1104" s="217">
        <f>'Customs raw'!M1104</f>
        <v>0</v>
      </c>
      <c r="V1104" s="214"/>
      <c r="W1104" s="226" t="e">
        <f>Table6[[#This Row],[Quantity (kg)2]]/1000</f>
        <v>#VALUE!</v>
      </c>
    </row>
    <row r="1105" spans="1:23" ht="14.25" x14ac:dyDescent="0.2">
      <c r="A1105" s="212">
        <f>'Customs raw'!B1105</f>
        <v>0</v>
      </c>
      <c r="B1105" s="213">
        <f t="shared" si="19"/>
        <v>0</v>
      </c>
      <c r="C1105" s="214" t="e">
        <f>VLOOKUP(B1105,'HS Heading Index'!$A$7:$B$29,2,FALSE)</f>
        <v>#N/A</v>
      </c>
      <c r="D1105" s="214" t="s">
        <v>241</v>
      </c>
      <c r="E1105" s="212">
        <f>'Customs raw'!C1105</f>
        <v>0</v>
      </c>
      <c r="F1105" s="215">
        <f>'Customs raw'!E1105</f>
        <v>0</v>
      </c>
      <c r="G1105" s="76" t="s">
        <v>19</v>
      </c>
      <c r="H1105" s="33" t="s">
        <v>190</v>
      </c>
      <c r="I1105" s="76" t="e">
        <f>CONCATENATE(Table6[[#This Row],[HS6_COD]],Table6[[#This Row],[HS8]],Table6[[#This Row],[HS10]])</f>
        <v>#VALUE!</v>
      </c>
      <c r="J1105" s="17" t="s">
        <v>553</v>
      </c>
      <c r="K1105" s="17"/>
      <c r="L1105" s="30">
        <f>'Customs raw'!F1105</f>
        <v>0</v>
      </c>
      <c r="M1105" s="33">
        <v>10</v>
      </c>
      <c r="N1105" s="33">
        <v>12.5</v>
      </c>
      <c r="O1105" s="33"/>
      <c r="P1105" s="33"/>
      <c r="Q1105" s="33">
        <v>10</v>
      </c>
      <c r="R1105" s="50" t="e">
        <f>VLOOKUP(Table6[[#This Row],[HS Concatenate]],'Customs raw'!$A$11:$N$305,12,FALSE)</f>
        <v>#VALUE!</v>
      </c>
      <c r="S1105" s="226">
        <f>'Customs raw'!L1105</f>
        <v>0</v>
      </c>
      <c r="T1105" s="214"/>
      <c r="U1105" s="217">
        <f>'Customs raw'!M1105</f>
        <v>0</v>
      </c>
      <c r="V1105" s="214"/>
      <c r="W1105" s="226" t="e">
        <f>Table6[[#This Row],[Quantity (kg)2]]/1000</f>
        <v>#VALUE!</v>
      </c>
    </row>
    <row r="1106" spans="1:23" ht="14.25" x14ac:dyDescent="0.2">
      <c r="A1106" s="212">
        <f>'Customs raw'!B1106</f>
        <v>0</v>
      </c>
      <c r="B1106" s="213">
        <f t="shared" si="19"/>
        <v>0</v>
      </c>
      <c r="C1106" s="214" t="e">
        <f>VLOOKUP(B1106,'HS Heading Index'!$A$7:$B$29,2,FALSE)</f>
        <v>#N/A</v>
      </c>
      <c r="D1106" s="214" t="s">
        <v>241</v>
      </c>
      <c r="E1106" s="212">
        <f>'Customs raw'!C1106</f>
        <v>0</v>
      </c>
      <c r="F1106" s="215">
        <f>'Customs raw'!E1106</f>
        <v>0</v>
      </c>
      <c r="G1106" s="76" t="s">
        <v>19</v>
      </c>
      <c r="H1106" s="33" t="s">
        <v>190</v>
      </c>
      <c r="I1106" s="76" t="e">
        <f>CONCATENATE(Table6[[#This Row],[HS6_COD]],Table6[[#This Row],[HS8]],Table6[[#This Row],[HS10]])</f>
        <v>#VALUE!</v>
      </c>
      <c r="J1106" s="17" t="s">
        <v>553</v>
      </c>
      <c r="K1106" s="17"/>
      <c r="L1106" s="30">
        <f>'Customs raw'!F1106</f>
        <v>0</v>
      </c>
      <c r="M1106" s="33">
        <v>10</v>
      </c>
      <c r="N1106" s="33">
        <v>12.5</v>
      </c>
      <c r="O1106" s="33"/>
      <c r="P1106" s="33"/>
      <c r="Q1106" s="33">
        <v>10</v>
      </c>
      <c r="R1106" s="50" t="e">
        <f>VLOOKUP(Table6[[#This Row],[HS Concatenate]],'Customs raw'!$A$11:$N$305,12,FALSE)</f>
        <v>#VALUE!</v>
      </c>
      <c r="S1106" s="226">
        <f>'Customs raw'!L1106</f>
        <v>0</v>
      </c>
      <c r="T1106" s="214"/>
      <c r="U1106" s="217">
        <f>'Customs raw'!M1106</f>
        <v>0</v>
      </c>
      <c r="V1106" s="214"/>
      <c r="W1106" s="226" t="e">
        <f>Table6[[#This Row],[Quantity (kg)2]]/1000</f>
        <v>#VALUE!</v>
      </c>
    </row>
    <row r="1107" spans="1:23" ht="14.25" x14ac:dyDescent="0.2">
      <c r="A1107" s="212">
        <f>'Customs raw'!B1107</f>
        <v>0</v>
      </c>
      <c r="B1107" s="213">
        <f t="shared" si="19"/>
        <v>0</v>
      </c>
      <c r="C1107" s="214" t="e">
        <f>VLOOKUP(B1107,'HS Heading Index'!$A$7:$B$29,2,FALSE)</f>
        <v>#N/A</v>
      </c>
      <c r="D1107" s="214" t="s">
        <v>241</v>
      </c>
      <c r="E1107" s="212">
        <f>'Customs raw'!C1107</f>
        <v>0</v>
      </c>
      <c r="F1107" s="215">
        <f>'Customs raw'!E1107</f>
        <v>0</v>
      </c>
      <c r="G1107" s="76" t="s">
        <v>19</v>
      </c>
      <c r="H1107" s="33" t="s">
        <v>190</v>
      </c>
      <c r="I1107" s="76" t="e">
        <f>CONCATENATE(Table6[[#This Row],[HS6_COD]],Table6[[#This Row],[HS8]],Table6[[#This Row],[HS10]])</f>
        <v>#VALUE!</v>
      </c>
      <c r="J1107" s="17" t="s">
        <v>553</v>
      </c>
      <c r="K1107" s="17"/>
      <c r="L1107" s="30">
        <f>'Customs raw'!F1107</f>
        <v>0</v>
      </c>
      <c r="M1107" s="33">
        <v>10</v>
      </c>
      <c r="N1107" s="33">
        <v>12.5</v>
      </c>
      <c r="O1107" s="33"/>
      <c r="P1107" s="33"/>
      <c r="Q1107" s="33">
        <v>10</v>
      </c>
      <c r="R1107" s="50" t="e">
        <f>VLOOKUP(Table6[[#This Row],[HS Concatenate]],'Customs raw'!$A$11:$N$305,12,FALSE)</f>
        <v>#VALUE!</v>
      </c>
      <c r="S1107" s="226">
        <f>'Customs raw'!L1107</f>
        <v>0</v>
      </c>
      <c r="T1107" s="214"/>
      <c r="U1107" s="217">
        <f>'Customs raw'!M1107</f>
        <v>0</v>
      </c>
      <c r="V1107" s="214"/>
      <c r="W1107" s="226" t="e">
        <f>Table6[[#This Row],[Quantity (kg)2]]/1000</f>
        <v>#VALUE!</v>
      </c>
    </row>
    <row r="1108" spans="1:23" ht="14.25" x14ac:dyDescent="0.2">
      <c r="A1108" s="212">
        <f>'Customs raw'!B1108</f>
        <v>0</v>
      </c>
      <c r="B1108" s="213">
        <f t="shared" si="19"/>
        <v>0</v>
      </c>
      <c r="C1108" s="214" t="e">
        <f>VLOOKUP(B1108,'HS Heading Index'!$A$7:$B$29,2,FALSE)</f>
        <v>#N/A</v>
      </c>
      <c r="D1108" s="214" t="s">
        <v>241</v>
      </c>
      <c r="E1108" s="212">
        <f>'Customs raw'!C1108</f>
        <v>0</v>
      </c>
      <c r="F1108" s="215">
        <f>'Customs raw'!E1108</f>
        <v>0</v>
      </c>
      <c r="G1108" s="76" t="s">
        <v>19</v>
      </c>
      <c r="H1108" s="33" t="s">
        <v>190</v>
      </c>
      <c r="I1108" s="76" t="e">
        <f>CONCATENATE(Table6[[#This Row],[HS6_COD]],Table6[[#This Row],[HS8]],Table6[[#This Row],[HS10]])</f>
        <v>#VALUE!</v>
      </c>
      <c r="J1108" s="17" t="s">
        <v>553</v>
      </c>
      <c r="K1108" s="17"/>
      <c r="L1108" s="30">
        <f>'Customs raw'!F1108</f>
        <v>0</v>
      </c>
      <c r="M1108" s="33">
        <v>10</v>
      </c>
      <c r="N1108" s="33">
        <v>12.5</v>
      </c>
      <c r="O1108" s="33"/>
      <c r="P1108" s="33"/>
      <c r="Q1108" s="33">
        <v>10</v>
      </c>
      <c r="R1108" s="50" t="e">
        <f>VLOOKUP(Table6[[#This Row],[HS Concatenate]],'Customs raw'!$A$11:$N$305,12,FALSE)</f>
        <v>#VALUE!</v>
      </c>
      <c r="S1108" s="226">
        <f>'Customs raw'!L1108</f>
        <v>0</v>
      </c>
      <c r="T1108" s="214"/>
      <c r="U1108" s="217">
        <f>'Customs raw'!M1108</f>
        <v>0</v>
      </c>
      <c r="V1108" s="214"/>
      <c r="W1108" s="226" t="e">
        <f>Table6[[#This Row],[Quantity (kg)2]]/1000</f>
        <v>#VALUE!</v>
      </c>
    </row>
    <row r="1109" spans="1:23" ht="14.25" x14ac:dyDescent="0.2">
      <c r="A1109" s="212">
        <f>'Customs raw'!B1109</f>
        <v>0</v>
      </c>
      <c r="B1109" s="213">
        <f t="shared" si="19"/>
        <v>0</v>
      </c>
      <c r="C1109" s="214" t="e">
        <f>VLOOKUP(B1109,'HS Heading Index'!$A$7:$B$29,2,FALSE)</f>
        <v>#N/A</v>
      </c>
      <c r="D1109" s="214" t="s">
        <v>241</v>
      </c>
      <c r="E1109" s="212">
        <f>'Customs raw'!C1109</f>
        <v>0</v>
      </c>
      <c r="F1109" s="215">
        <f>'Customs raw'!E1109</f>
        <v>0</v>
      </c>
      <c r="G1109" s="76" t="s">
        <v>19</v>
      </c>
      <c r="H1109" s="33" t="s">
        <v>190</v>
      </c>
      <c r="I1109" s="76" t="e">
        <f>CONCATENATE(Table6[[#This Row],[HS6_COD]],Table6[[#This Row],[HS8]],Table6[[#This Row],[HS10]])</f>
        <v>#VALUE!</v>
      </c>
      <c r="J1109" s="17" t="s">
        <v>553</v>
      </c>
      <c r="K1109" s="17"/>
      <c r="L1109" s="30">
        <f>'Customs raw'!F1109</f>
        <v>0</v>
      </c>
      <c r="M1109" s="33">
        <v>10</v>
      </c>
      <c r="N1109" s="33">
        <v>12.5</v>
      </c>
      <c r="O1109" s="33"/>
      <c r="P1109" s="33"/>
      <c r="Q1109" s="33">
        <v>10</v>
      </c>
      <c r="R1109" s="50" t="e">
        <f>VLOOKUP(Table6[[#This Row],[HS Concatenate]],'Customs raw'!$A$11:$N$305,12,FALSE)</f>
        <v>#VALUE!</v>
      </c>
      <c r="S1109" s="226">
        <f>'Customs raw'!L1109</f>
        <v>0</v>
      </c>
      <c r="T1109" s="214"/>
      <c r="U1109" s="217">
        <f>'Customs raw'!M1109</f>
        <v>0</v>
      </c>
      <c r="V1109" s="214"/>
      <c r="W1109" s="226" t="e">
        <f>Table6[[#This Row],[Quantity (kg)2]]/1000</f>
        <v>#VALUE!</v>
      </c>
    </row>
    <row r="1110" spans="1:23" ht="14.25" x14ac:dyDescent="0.2">
      <c r="A1110" s="212">
        <f>'Customs raw'!B1110</f>
        <v>0</v>
      </c>
      <c r="B1110" s="213">
        <f t="shared" si="19"/>
        <v>0</v>
      </c>
      <c r="C1110" s="214" t="e">
        <f>VLOOKUP(B1110,'HS Heading Index'!$A$7:$B$29,2,FALSE)</f>
        <v>#N/A</v>
      </c>
      <c r="D1110" s="214" t="s">
        <v>241</v>
      </c>
      <c r="E1110" s="212">
        <f>'Customs raw'!C1110</f>
        <v>0</v>
      </c>
      <c r="F1110" s="215">
        <f>'Customs raw'!E1110</f>
        <v>0</v>
      </c>
      <c r="G1110" s="76" t="s">
        <v>19</v>
      </c>
      <c r="H1110" s="33" t="s">
        <v>190</v>
      </c>
      <c r="I1110" s="76" t="e">
        <f>CONCATENATE(Table6[[#This Row],[HS6_COD]],Table6[[#This Row],[HS8]],Table6[[#This Row],[HS10]])</f>
        <v>#VALUE!</v>
      </c>
      <c r="J1110" s="17" t="s">
        <v>553</v>
      </c>
      <c r="K1110" s="17"/>
      <c r="L1110" s="30">
        <f>'Customs raw'!F1110</f>
        <v>0</v>
      </c>
      <c r="M1110" s="33">
        <v>10</v>
      </c>
      <c r="N1110" s="33">
        <v>12.5</v>
      </c>
      <c r="O1110" s="33"/>
      <c r="P1110" s="33"/>
      <c r="Q1110" s="33">
        <v>10</v>
      </c>
      <c r="R1110" s="50" t="e">
        <f>VLOOKUP(Table6[[#This Row],[HS Concatenate]],'Customs raw'!$A$11:$N$305,12,FALSE)</f>
        <v>#VALUE!</v>
      </c>
      <c r="S1110" s="226">
        <f>'Customs raw'!L1110</f>
        <v>0</v>
      </c>
      <c r="T1110" s="214"/>
      <c r="U1110" s="217">
        <f>'Customs raw'!M1110</f>
        <v>0</v>
      </c>
      <c r="V1110" s="214"/>
      <c r="W1110" s="226" t="e">
        <f>Table6[[#This Row],[Quantity (kg)2]]/1000</f>
        <v>#VALUE!</v>
      </c>
    </row>
    <row r="1111" spans="1:23" ht="14.25" x14ac:dyDescent="0.2">
      <c r="A1111" s="212">
        <f>'Customs raw'!B1111</f>
        <v>0</v>
      </c>
      <c r="B1111" s="213">
        <f t="shared" si="19"/>
        <v>0</v>
      </c>
      <c r="C1111" s="214" t="e">
        <f>VLOOKUP(B1111,'HS Heading Index'!$A$7:$B$29,2,FALSE)</f>
        <v>#N/A</v>
      </c>
      <c r="D1111" s="214" t="s">
        <v>241</v>
      </c>
      <c r="E1111" s="212">
        <f>'Customs raw'!C1111</f>
        <v>0</v>
      </c>
      <c r="F1111" s="215">
        <f>'Customs raw'!E1111</f>
        <v>0</v>
      </c>
      <c r="G1111" s="76" t="s">
        <v>19</v>
      </c>
      <c r="H1111" s="33" t="s">
        <v>190</v>
      </c>
      <c r="I1111" s="76" t="e">
        <f>CONCATENATE(Table6[[#This Row],[HS6_COD]],Table6[[#This Row],[HS8]],Table6[[#This Row],[HS10]])</f>
        <v>#VALUE!</v>
      </c>
      <c r="J1111" s="17" t="s">
        <v>553</v>
      </c>
      <c r="K1111" s="17"/>
      <c r="L1111" s="30">
        <f>'Customs raw'!F1111</f>
        <v>0</v>
      </c>
      <c r="M1111" s="33">
        <v>10</v>
      </c>
      <c r="N1111" s="33">
        <v>12.5</v>
      </c>
      <c r="O1111" s="33"/>
      <c r="P1111" s="33"/>
      <c r="Q1111" s="33">
        <v>10</v>
      </c>
      <c r="R1111" s="50" t="e">
        <f>VLOOKUP(Table6[[#This Row],[HS Concatenate]],'Customs raw'!$A$11:$N$305,12,FALSE)</f>
        <v>#VALUE!</v>
      </c>
      <c r="S1111" s="226">
        <f>'Customs raw'!L1111</f>
        <v>0</v>
      </c>
      <c r="T1111" s="214"/>
      <c r="U1111" s="217">
        <f>'Customs raw'!M1111</f>
        <v>0</v>
      </c>
      <c r="V1111" s="214"/>
      <c r="W1111" s="226" t="e">
        <f>Table6[[#This Row],[Quantity (kg)2]]/1000</f>
        <v>#VALUE!</v>
      </c>
    </row>
    <row r="1112" spans="1:23" ht="14.25" x14ac:dyDescent="0.2">
      <c r="A1112" s="212">
        <f>'Customs raw'!B1112</f>
        <v>0</v>
      </c>
      <c r="B1112" s="213">
        <f t="shared" si="19"/>
        <v>0</v>
      </c>
      <c r="C1112" s="214" t="e">
        <f>VLOOKUP(B1112,'HS Heading Index'!$A$7:$B$29,2,FALSE)</f>
        <v>#N/A</v>
      </c>
      <c r="D1112" s="214" t="s">
        <v>241</v>
      </c>
      <c r="E1112" s="212">
        <f>'Customs raw'!C1112</f>
        <v>0</v>
      </c>
      <c r="F1112" s="215">
        <f>'Customs raw'!E1112</f>
        <v>0</v>
      </c>
      <c r="G1112" s="76" t="s">
        <v>19</v>
      </c>
      <c r="H1112" s="33" t="s">
        <v>190</v>
      </c>
      <c r="I1112" s="76" t="e">
        <f>CONCATENATE(Table6[[#This Row],[HS6_COD]],Table6[[#This Row],[HS8]],Table6[[#This Row],[HS10]])</f>
        <v>#VALUE!</v>
      </c>
      <c r="J1112" s="17" t="s">
        <v>553</v>
      </c>
      <c r="K1112" s="17"/>
      <c r="L1112" s="30">
        <f>'Customs raw'!F1112</f>
        <v>0</v>
      </c>
      <c r="M1112" s="33">
        <v>10</v>
      </c>
      <c r="N1112" s="33">
        <v>12.5</v>
      </c>
      <c r="O1112" s="33"/>
      <c r="P1112" s="33"/>
      <c r="Q1112" s="33">
        <v>10</v>
      </c>
      <c r="R1112" s="50" t="e">
        <f>VLOOKUP(Table6[[#This Row],[HS Concatenate]],'Customs raw'!$A$11:$N$305,12,FALSE)</f>
        <v>#VALUE!</v>
      </c>
      <c r="S1112" s="226">
        <f>'Customs raw'!L1112</f>
        <v>0</v>
      </c>
      <c r="T1112" s="214"/>
      <c r="U1112" s="217">
        <f>'Customs raw'!M1112</f>
        <v>0</v>
      </c>
      <c r="V1112" s="214"/>
      <c r="W1112" s="226" t="e">
        <f>Table6[[#This Row],[Quantity (kg)2]]/1000</f>
        <v>#VALUE!</v>
      </c>
    </row>
    <row r="1113" spans="1:23" ht="14.25" x14ac:dyDescent="0.2">
      <c r="A1113" s="212">
        <f>'Customs raw'!B1113</f>
        <v>0</v>
      </c>
      <c r="B1113" s="213">
        <f t="shared" si="19"/>
        <v>0</v>
      </c>
      <c r="C1113" s="214" t="e">
        <f>VLOOKUP(B1113,'HS Heading Index'!$A$7:$B$29,2,FALSE)</f>
        <v>#N/A</v>
      </c>
      <c r="D1113" s="214" t="s">
        <v>241</v>
      </c>
      <c r="E1113" s="212">
        <f>'Customs raw'!C1113</f>
        <v>0</v>
      </c>
      <c r="F1113" s="215">
        <f>'Customs raw'!E1113</f>
        <v>0</v>
      </c>
      <c r="G1113" s="76" t="s">
        <v>19</v>
      </c>
      <c r="H1113" s="33" t="s">
        <v>190</v>
      </c>
      <c r="I1113" s="76" t="e">
        <f>CONCATENATE(Table6[[#This Row],[HS6_COD]],Table6[[#This Row],[HS8]],Table6[[#This Row],[HS10]])</f>
        <v>#VALUE!</v>
      </c>
      <c r="J1113" s="17" t="s">
        <v>553</v>
      </c>
      <c r="K1113" s="17"/>
      <c r="L1113" s="30">
        <f>'Customs raw'!F1113</f>
        <v>0</v>
      </c>
      <c r="M1113" s="33">
        <v>10</v>
      </c>
      <c r="N1113" s="33">
        <v>12.5</v>
      </c>
      <c r="O1113" s="33"/>
      <c r="P1113" s="33"/>
      <c r="Q1113" s="33">
        <v>10</v>
      </c>
      <c r="R1113" s="50" t="e">
        <f>VLOOKUP(Table6[[#This Row],[HS Concatenate]],'Customs raw'!$A$11:$N$305,12,FALSE)</f>
        <v>#VALUE!</v>
      </c>
      <c r="S1113" s="226">
        <f>'Customs raw'!L1113</f>
        <v>0</v>
      </c>
      <c r="T1113" s="214"/>
      <c r="U1113" s="217">
        <f>'Customs raw'!M1113</f>
        <v>0</v>
      </c>
      <c r="V1113" s="214"/>
      <c r="W1113" s="226" t="e">
        <f>Table6[[#This Row],[Quantity (kg)2]]/1000</f>
        <v>#VALUE!</v>
      </c>
    </row>
    <row r="1114" spans="1:23" ht="14.25" x14ac:dyDescent="0.2">
      <c r="A1114" s="212">
        <f>'Customs raw'!B1114</f>
        <v>0</v>
      </c>
      <c r="B1114" s="213">
        <f t="shared" si="19"/>
        <v>0</v>
      </c>
      <c r="C1114" s="214" t="e">
        <f>VLOOKUP(B1114,'HS Heading Index'!$A$7:$B$29,2,FALSE)</f>
        <v>#N/A</v>
      </c>
      <c r="D1114" s="214" t="s">
        <v>241</v>
      </c>
      <c r="E1114" s="212">
        <f>'Customs raw'!C1114</f>
        <v>0</v>
      </c>
      <c r="F1114" s="215">
        <f>'Customs raw'!E1114</f>
        <v>0</v>
      </c>
      <c r="G1114" s="76" t="s">
        <v>19</v>
      </c>
      <c r="H1114" s="33" t="s">
        <v>190</v>
      </c>
      <c r="I1114" s="76" t="e">
        <f>CONCATENATE(Table6[[#This Row],[HS6_COD]],Table6[[#This Row],[HS8]],Table6[[#This Row],[HS10]])</f>
        <v>#VALUE!</v>
      </c>
      <c r="J1114" s="17" t="s">
        <v>553</v>
      </c>
      <c r="K1114" s="17"/>
      <c r="L1114" s="30">
        <f>'Customs raw'!F1114</f>
        <v>0</v>
      </c>
      <c r="M1114" s="33">
        <v>10</v>
      </c>
      <c r="N1114" s="33">
        <v>12.5</v>
      </c>
      <c r="O1114" s="33"/>
      <c r="P1114" s="33"/>
      <c r="Q1114" s="33">
        <v>10</v>
      </c>
      <c r="R1114" s="50" t="e">
        <f>VLOOKUP(Table6[[#This Row],[HS Concatenate]],'Customs raw'!$A$11:$N$305,12,FALSE)</f>
        <v>#VALUE!</v>
      </c>
      <c r="S1114" s="226">
        <f>'Customs raw'!L1114</f>
        <v>0</v>
      </c>
      <c r="T1114" s="214"/>
      <c r="U1114" s="217">
        <f>'Customs raw'!M1114</f>
        <v>0</v>
      </c>
      <c r="V1114" s="214"/>
      <c r="W1114" s="226" t="e">
        <f>Table6[[#This Row],[Quantity (kg)2]]/1000</f>
        <v>#VALUE!</v>
      </c>
    </row>
    <row r="1115" spans="1:23" ht="14.25" x14ac:dyDescent="0.2">
      <c r="A1115" s="212">
        <f>'Customs raw'!B1115</f>
        <v>0</v>
      </c>
      <c r="B1115" s="213">
        <f t="shared" si="19"/>
        <v>0</v>
      </c>
      <c r="C1115" s="214" t="e">
        <f>VLOOKUP(B1115,'HS Heading Index'!$A$7:$B$29,2,FALSE)</f>
        <v>#N/A</v>
      </c>
      <c r="D1115" s="214" t="s">
        <v>241</v>
      </c>
      <c r="E1115" s="212">
        <f>'Customs raw'!C1115</f>
        <v>0</v>
      </c>
      <c r="F1115" s="215">
        <f>'Customs raw'!E1115</f>
        <v>0</v>
      </c>
      <c r="G1115" s="76" t="s">
        <v>19</v>
      </c>
      <c r="H1115" s="33" t="s">
        <v>190</v>
      </c>
      <c r="I1115" s="76" t="e">
        <f>CONCATENATE(Table6[[#This Row],[HS6_COD]],Table6[[#This Row],[HS8]],Table6[[#This Row],[HS10]])</f>
        <v>#VALUE!</v>
      </c>
      <c r="J1115" s="17" t="s">
        <v>553</v>
      </c>
      <c r="K1115" s="17"/>
      <c r="L1115" s="30">
        <f>'Customs raw'!F1115</f>
        <v>0</v>
      </c>
      <c r="M1115" s="33">
        <v>10</v>
      </c>
      <c r="N1115" s="33">
        <v>12.5</v>
      </c>
      <c r="O1115" s="33"/>
      <c r="P1115" s="33"/>
      <c r="Q1115" s="33">
        <v>10</v>
      </c>
      <c r="R1115" s="50" t="e">
        <f>VLOOKUP(Table6[[#This Row],[HS Concatenate]],'Customs raw'!$A$11:$N$305,12,FALSE)</f>
        <v>#VALUE!</v>
      </c>
      <c r="S1115" s="226">
        <f>'Customs raw'!L1115</f>
        <v>0</v>
      </c>
      <c r="T1115" s="214"/>
      <c r="U1115" s="217">
        <f>'Customs raw'!M1115</f>
        <v>0</v>
      </c>
      <c r="V1115" s="214"/>
      <c r="W1115" s="226" t="e">
        <f>Table6[[#This Row],[Quantity (kg)2]]/1000</f>
        <v>#VALUE!</v>
      </c>
    </row>
    <row r="1116" spans="1:23" ht="14.25" x14ac:dyDescent="0.2">
      <c r="A1116" s="212">
        <f>'Customs raw'!B1116</f>
        <v>0</v>
      </c>
      <c r="B1116" s="213">
        <f t="shared" si="19"/>
        <v>0</v>
      </c>
      <c r="C1116" s="214" t="e">
        <f>VLOOKUP(B1116,'HS Heading Index'!$A$7:$B$29,2,FALSE)</f>
        <v>#N/A</v>
      </c>
      <c r="D1116" s="214" t="s">
        <v>241</v>
      </c>
      <c r="E1116" s="212">
        <f>'Customs raw'!C1116</f>
        <v>0</v>
      </c>
      <c r="F1116" s="215">
        <f>'Customs raw'!E1116</f>
        <v>0</v>
      </c>
      <c r="G1116" s="76" t="s">
        <v>19</v>
      </c>
      <c r="H1116" s="33" t="s">
        <v>190</v>
      </c>
      <c r="I1116" s="76" t="e">
        <f>CONCATENATE(Table6[[#This Row],[HS6_COD]],Table6[[#This Row],[HS8]],Table6[[#This Row],[HS10]])</f>
        <v>#VALUE!</v>
      </c>
      <c r="J1116" s="17" t="s">
        <v>553</v>
      </c>
      <c r="K1116" s="17"/>
      <c r="L1116" s="30">
        <f>'Customs raw'!F1116</f>
        <v>0</v>
      </c>
      <c r="M1116" s="33">
        <v>10</v>
      </c>
      <c r="N1116" s="33">
        <v>12.5</v>
      </c>
      <c r="O1116" s="33"/>
      <c r="P1116" s="33"/>
      <c r="Q1116" s="33">
        <v>10</v>
      </c>
      <c r="R1116" s="50" t="e">
        <f>VLOOKUP(Table6[[#This Row],[HS Concatenate]],'Customs raw'!$A$11:$N$305,12,FALSE)</f>
        <v>#VALUE!</v>
      </c>
      <c r="S1116" s="226">
        <f>'Customs raw'!L1116</f>
        <v>0</v>
      </c>
      <c r="T1116" s="214"/>
      <c r="U1116" s="217">
        <f>'Customs raw'!M1116</f>
        <v>0</v>
      </c>
      <c r="V1116" s="214"/>
      <c r="W1116" s="226" t="e">
        <f>Table6[[#This Row],[Quantity (kg)2]]/1000</f>
        <v>#VALUE!</v>
      </c>
    </row>
    <row r="1117" spans="1:23" ht="14.25" x14ac:dyDescent="0.2">
      <c r="A1117" s="212">
        <f>'Customs raw'!B1117</f>
        <v>0</v>
      </c>
      <c r="B1117" s="213">
        <f t="shared" si="19"/>
        <v>0</v>
      </c>
      <c r="C1117" s="214" t="e">
        <f>VLOOKUP(B1117,'HS Heading Index'!$A$7:$B$29,2,FALSE)</f>
        <v>#N/A</v>
      </c>
      <c r="D1117" s="214" t="s">
        <v>241</v>
      </c>
      <c r="E1117" s="212">
        <f>'Customs raw'!C1117</f>
        <v>0</v>
      </c>
      <c r="F1117" s="215">
        <f>'Customs raw'!E1117</f>
        <v>0</v>
      </c>
      <c r="G1117" s="76" t="s">
        <v>19</v>
      </c>
      <c r="H1117" s="33" t="s">
        <v>190</v>
      </c>
      <c r="I1117" s="76" t="e">
        <f>CONCATENATE(Table6[[#This Row],[HS6_COD]],Table6[[#This Row],[HS8]],Table6[[#This Row],[HS10]])</f>
        <v>#VALUE!</v>
      </c>
      <c r="J1117" s="17" t="s">
        <v>553</v>
      </c>
      <c r="K1117" s="17"/>
      <c r="L1117" s="30">
        <f>'Customs raw'!F1117</f>
        <v>0</v>
      </c>
      <c r="M1117" s="33">
        <v>10</v>
      </c>
      <c r="N1117" s="33">
        <v>12.5</v>
      </c>
      <c r="O1117" s="33"/>
      <c r="P1117" s="33"/>
      <c r="Q1117" s="33">
        <v>10</v>
      </c>
      <c r="R1117" s="50" t="e">
        <f>VLOOKUP(Table6[[#This Row],[HS Concatenate]],'Customs raw'!$A$11:$N$305,12,FALSE)</f>
        <v>#VALUE!</v>
      </c>
      <c r="S1117" s="226">
        <f>'Customs raw'!L1117</f>
        <v>0</v>
      </c>
      <c r="T1117" s="214"/>
      <c r="U1117" s="217">
        <f>'Customs raw'!M1117</f>
        <v>0</v>
      </c>
      <c r="V1117" s="214"/>
      <c r="W1117" s="226" t="e">
        <f>Table6[[#This Row],[Quantity (kg)2]]/1000</f>
        <v>#VALUE!</v>
      </c>
    </row>
    <row r="1118" spans="1:23" ht="14.25" x14ac:dyDescent="0.2">
      <c r="A1118" s="212">
        <f>'Customs raw'!B1118</f>
        <v>0</v>
      </c>
      <c r="B1118" s="213">
        <f t="shared" si="19"/>
        <v>0</v>
      </c>
      <c r="C1118" s="214" t="e">
        <f>VLOOKUP(B1118,'HS Heading Index'!$A$7:$B$29,2,FALSE)</f>
        <v>#N/A</v>
      </c>
      <c r="D1118" s="214" t="s">
        <v>241</v>
      </c>
      <c r="E1118" s="212">
        <f>'Customs raw'!C1118</f>
        <v>0</v>
      </c>
      <c r="F1118" s="215">
        <f>'Customs raw'!E1118</f>
        <v>0</v>
      </c>
      <c r="G1118" s="76" t="s">
        <v>19</v>
      </c>
      <c r="H1118" s="33" t="s">
        <v>190</v>
      </c>
      <c r="I1118" s="76" t="e">
        <f>CONCATENATE(Table6[[#This Row],[HS6_COD]],Table6[[#This Row],[HS8]],Table6[[#This Row],[HS10]])</f>
        <v>#VALUE!</v>
      </c>
      <c r="J1118" s="17" t="s">
        <v>553</v>
      </c>
      <c r="K1118" s="17"/>
      <c r="L1118" s="30">
        <f>'Customs raw'!F1118</f>
        <v>0</v>
      </c>
      <c r="M1118" s="33">
        <v>10</v>
      </c>
      <c r="N1118" s="33">
        <v>12.5</v>
      </c>
      <c r="O1118" s="33"/>
      <c r="P1118" s="33"/>
      <c r="Q1118" s="33">
        <v>10</v>
      </c>
      <c r="R1118" s="50" t="e">
        <f>VLOOKUP(Table6[[#This Row],[HS Concatenate]],'Customs raw'!$A$11:$N$305,12,FALSE)</f>
        <v>#VALUE!</v>
      </c>
      <c r="S1118" s="226">
        <f>'Customs raw'!L1118</f>
        <v>0</v>
      </c>
      <c r="T1118" s="214"/>
      <c r="U1118" s="217">
        <f>'Customs raw'!M1118</f>
        <v>0</v>
      </c>
      <c r="V1118" s="214"/>
      <c r="W1118" s="226" t="e">
        <f>Table6[[#This Row],[Quantity (kg)2]]/1000</f>
        <v>#VALUE!</v>
      </c>
    </row>
    <row r="1119" spans="1:23" ht="14.25" x14ac:dyDescent="0.2">
      <c r="A1119" s="212">
        <f>'Customs raw'!B1119</f>
        <v>0</v>
      </c>
      <c r="B1119" s="213">
        <f t="shared" si="19"/>
        <v>0</v>
      </c>
      <c r="C1119" s="214" t="e">
        <f>VLOOKUP(B1119,'HS Heading Index'!$A$7:$B$29,2,FALSE)</f>
        <v>#N/A</v>
      </c>
      <c r="D1119" s="214" t="s">
        <v>241</v>
      </c>
      <c r="E1119" s="212">
        <f>'Customs raw'!C1119</f>
        <v>0</v>
      </c>
      <c r="F1119" s="215">
        <f>'Customs raw'!E1119</f>
        <v>0</v>
      </c>
      <c r="G1119" s="76" t="s">
        <v>19</v>
      </c>
      <c r="H1119" s="33" t="s">
        <v>190</v>
      </c>
      <c r="I1119" s="76" t="e">
        <f>CONCATENATE(Table6[[#This Row],[HS6_COD]],Table6[[#This Row],[HS8]],Table6[[#This Row],[HS10]])</f>
        <v>#VALUE!</v>
      </c>
      <c r="J1119" s="17" t="s">
        <v>553</v>
      </c>
      <c r="K1119" s="17"/>
      <c r="L1119" s="30">
        <f>'Customs raw'!F1119</f>
        <v>0</v>
      </c>
      <c r="M1119" s="33">
        <v>10</v>
      </c>
      <c r="N1119" s="33">
        <v>12.5</v>
      </c>
      <c r="O1119" s="33"/>
      <c r="P1119" s="33"/>
      <c r="Q1119" s="33">
        <v>10</v>
      </c>
      <c r="R1119" s="50" t="e">
        <f>VLOOKUP(Table6[[#This Row],[HS Concatenate]],'Customs raw'!$A$11:$N$305,12,FALSE)</f>
        <v>#VALUE!</v>
      </c>
      <c r="S1119" s="226">
        <f>'Customs raw'!L1119</f>
        <v>0</v>
      </c>
      <c r="T1119" s="214"/>
      <c r="U1119" s="217">
        <f>'Customs raw'!M1119</f>
        <v>0</v>
      </c>
      <c r="V1119" s="214"/>
      <c r="W1119" s="226" t="e">
        <f>Table6[[#This Row],[Quantity (kg)2]]/1000</f>
        <v>#VALUE!</v>
      </c>
    </row>
    <row r="1120" spans="1:23" ht="14.25" x14ac:dyDescent="0.2">
      <c r="A1120" s="212">
        <f>'Customs raw'!B1120</f>
        <v>0</v>
      </c>
      <c r="B1120" s="213">
        <f t="shared" si="19"/>
        <v>0</v>
      </c>
      <c r="C1120" s="214" t="e">
        <f>VLOOKUP(B1120,'HS Heading Index'!$A$7:$B$29,2,FALSE)</f>
        <v>#N/A</v>
      </c>
      <c r="D1120" s="214" t="s">
        <v>241</v>
      </c>
      <c r="E1120" s="212">
        <f>'Customs raw'!C1120</f>
        <v>0</v>
      </c>
      <c r="F1120" s="215">
        <f>'Customs raw'!E1120</f>
        <v>0</v>
      </c>
      <c r="G1120" s="76" t="s">
        <v>19</v>
      </c>
      <c r="H1120" s="33" t="s">
        <v>190</v>
      </c>
      <c r="I1120" s="76" t="e">
        <f>CONCATENATE(Table6[[#This Row],[HS6_COD]],Table6[[#This Row],[HS8]],Table6[[#This Row],[HS10]])</f>
        <v>#VALUE!</v>
      </c>
      <c r="J1120" s="17" t="s">
        <v>553</v>
      </c>
      <c r="K1120" s="17"/>
      <c r="L1120" s="30">
        <f>'Customs raw'!F1120</f>
        <v>0</v>
      </c>
      <c r="M1120" s="33">
        <v>10</v>
      </c>
      <c r="N1120" s="33">
        <v>12.5</v>
      </c>
      <c r="O1120" s="33"/>
      <c r="P1120" s="33"/>
      <c r="Q1120" s="33">
        <v>10</v>
      </c>
      <c r="R1120" s="50" t="e">
        <f>VLOOKUP(Table6[[#This Row],[HS Concatenate]],'Customs raw'!$A$11:$N$305,12,FALSE)</f>
        <v>#VALUE!</v>
      </c>
      <c r="S1120" s="226">
        <f>'Customs raw'!L1120</f>
        <v>0</v>
      </c>
      <c r="T1120" s="214"/>
      <c r="U1120" s="217">
        <f>'Customs raw'!M1120</f>
        <v>0</v>
      </c>
      <c r="V1120" s="214"/>
      <c r="W1120" s="226" t="e">
        <f>Table6[[#This Row],[Quantity (kg)2]]/1000</f>
        <v>#VALUE!</v>
      </c>
    </row>
    <row r="1121" spans="1:23" ht="14.25" x14ac:dyDescent="0.2">
      <c r="A1121" s="212">
        <f>'Customs raw'!B1121</f>
        <v>0</v>
      </c>
      <c r="B1121" s="213">
        <f t="shared" si="19"/>
        <v>0</v>
      </c>
      <c r="C1121" s="214" t="e">
        <f>VLOOKUP(B1121,'HS Heading Index'!$A$7:$B$29,2,FALSE)</f>
        <v>#N/A</v>
      </c>
      <c r="D1121" s="214" t="s">
        <v>241</v>
      </c>
      <c r="E1121" s="212">
        <f>'Customs raw'!C1121</f>
        <v>0</v>
      </c>
      <c r="F1121" s="215">
        <f>'Customs raw'!E1121</f>
        <v>0</v>
      </c>
      <c r="G1121" s="76" t="s">
        <v>19</v>
      </c>
      <c r="H1121" s="33" t="s">
        <v>190</v>
      </c>
      <c r="I1121" s="76" t="e">
        <f>CONCATENATE(Table6[[#This Row],[HS6_COD]],Table6[[#This Row],[HS8]],Table6[[#This Row],[HS10]])</f>
        <v>#VALUE!</v>
      </c>
      <c r="J1121" s="17" t="s">
        <v>553</v>
      </c>
      <c r="K1121" s="17"/>
      <c r="L1121" s="30">
        <f>'Customs raw'!F1121</f>
        <v>0</v>
      </c>
      <c r="M1121" s="33">
        <v>10</v>
      </c>
      <c r="N1121" s="33">
        <v>12.5</v>
      </c>
      <c r="O1121" s="33"/>
      <c r="P1121" s="33"/>
      <c r="Q1121" s="33">
        <v>10</v>
      </c>
      <c r="R1121" s="50" t="e">
        <f>VLOOKUP(Table6[[#This Row],[HS Concatenate]],'Customs raw'!$A$11:$N$305,12,FALSE)</f>
        <v>#VALUE!</v>
      </c>
      <c r="S1121" s="226">
        <f>'Customs raw'!L1121</f>
        <v>0</v>
      </c>
      <c r="T1121" s="214"/>
      <c r="U1121" s="217">
        <f>'Customs raw'!M1121</f>
        <v>0</v>
      </c>
      <c r="V1121" s="214"/>
      <c r="W1121" s="226" t="e">
        <f>Table6[[#This Row],[Quantity (kg)2]]/1000</f>
        <v>#VALUE!</v>
      </c>
    </row>
    <row r="1122" spans="1:23" ht="14.25" x14ac:dyDescent="0.2">
      <c r="A1122" s="212">
        <f>'Customs raw'!B1122</f>
        <v>0</v>
      </c>
      <c r="B1122" s="213">
        <f t="shared" si="19"/>
        <v>0</v>
      </c>
      <c r="C1122" s="214" t="e">
        <f>VLOOKUP(B1122,'HS Heading Index'!$A$7:$B$29,2,FALSE)</f>
        <v>#N/A</v>
      </c>
      <c r="D1122" s="214" t="s">
        <v>241</v>
      </c>
      <c r="E1122" s="212">
        <f>'Customs raw'!C1122</f>
        <v>0</v>
      </c>
      <c r="F1122" s="215">
        <f>'Customs raw'!E1122</f>
        <v>0</v>
      </c>
      <c r="G1122" s="76" t="s">
        <v>19</v>
      </c>
      <c r="H1122" s="33" t="s">
        <v>190</v>
      </c>
      <c r="I1122" s="76" t="e">
        <f>CONCATENATE(Table6[[#This Row],[HS6_COD]],Table6[[#This Row],[HS8]],Table6[[#This Row],[HS10]])</f>
        <v>#VALUE!</v>
      </c>
      <c r="J1122" s="17" t="s">
        <v>553</v>
      </c>
      <c r="K1122" s="17"/>
      <c r="L1122" s="30">
        <f>'Customs raw'!F1122</f>
        <v>0</v>
      </c>
      <c r="M1122" s="33">
        <v>10</v>
      </c>
      <c r="N1122" s="33">
        <v>12.5</v>
      </c>
      <c r="O1122" s="33"/>
      <c r="P1122" s="33"/>
      <c r="Q1122" s="33">
        <v>10</v>
      </c>
      <c r="R1122" s="50" t="e">
        <f>VLOOKUP(Table6[[#This Row],[HS Concatenate]],'Customs raw'!$A$11:$N$305,12,FALSE)</f>
        <v>#VALUE!</v>
      </c>
      <c r="S1122" s="226">
        <f>'Customs raw'!L1122</f>
        <v>0</v>
      </c>
      <c r="T1122" s="214"/>
      <c r="U1122" s="217">
        <f>'Customs raw'!M1122</f>
        <v>0</v>
      </c>
      <c r="V1122" s="214"/>
      <c r="W1122" s="226" t="e">
        <f>Table6[[#This Row],[Quantity (kg)2]]/1000</f>
        <v>#VALUE!</v>
      </c>
    </row>
    <row r="1123" spans="1:23" ht="14.25" x14ac:dyDescent="0.2">
      <c r="A1123" s="212">
        <f>'Customs raw'!B1123</f>
        <v>0</v>
      </c>
      <c r="B1123" s="213">
        <f t="shared" si="19"/>
        <v>0</v>
      </c>
      <c r="C1123" s="214" t="e">
        <f>VLOOKUP(B1123,'HS Heading Index'!$A$7:$B$29,2,FALSE)</f>
        <v>#N/A</v>
      </c>
      <c r="D1123" s="214" t="s">
        <v>241</v>
      </c>
      <c r="E1123" s="212">
        <f>'Customs raw'!C1123</f>
        <v>0</v>
      </c>
      <c r="F1123" s="215">
        <f>'Customs raw'!E1123</f>
        <v>0</v>
      </c>
      <c r="G1123" s="76" t="s">
        <v>19</v>
      </c>
      <c r="H1123" s="33" t="s">
        <v>190</v>
      </c>
      <c r="I1123" s="76" t="e">
        <f>CONCATENATE(Table6[[#This Row],[HS6_COD]],Table6[[#This Row],[HS8]],Table6[[#This Row],[HS10]])</f>
        <v>#VALUE!</v>
      </c>
      <c r="J1123" s="17" t="s">
        <v>553</v>
      </c>
      <c r="K1123" s="17"/>
      <c r="L1123" s="30">
        <f>'Customs raw'!F1123</f>
        <v>0</v>
      </c>
      <c r="M1123" s="33">
        <v>10</v>
      </c>
      <c r="N1123" s="33">
        <v>12.5</v>
      </c>
      <c r="O1123" s="33"/>
      <c r="P1123" s="33"/>
      <c r="Q1123" s="33">
        <v>10</v>
      </c>
      <c r="R1123" s="50" t="e">
        <f>VLOOKUP(Table6[[#This Row],[HS Concatenate]],'Customs raw'!$A$11:$N$305,12,FALSE)</f>
        <v>#VALUE!</v>
      </c>
      <c r="S1123" s="226">
        <f>'Customs raw'!L1123</f>
        <v>0</v>
      </c>
      <c r="T1123" s="214"/>
      <c r="U1123" s="217">
        <f>'Customs raw'!M1123</f>
        <v>0</v>
      </c>
      <c r="V1123" s="214"/>
      <c r="W1123" s="226" t="e">
        <f>Table6[[#This Row],[Quantity (kg)2]]/1000</f>
        <v>#VALUE!</v>
      </c>
    </row>
    <row r="1124" spans="1:23" ht="14.25" x14ac:dyDescent="0.2">
      <c r="A1124" s="212">
        <f>'Customs raw'!B1124</f>
        <v>0</v>
      </c>
      <c r="B1124" s="213">
        <f t="shared" si="19"/>
        <v>0</v>
      </c>
      <c r="C1124" s="214" t="e">
        <f>VLOOKUP(B1124,'HS Heading Index'!$A$7:$B$29,2,FALSE)</f>
        <v>#N/A</v>
      </c>
      <c r="D1124" s="214" t="s">
        <v>241</v>
      </c>
      <c r="E1124" s="212">
        <f>'Customs raw'!C1124</f>
        <v>0</v>
      </c>
      <c r="F1124" s="215">
        <f>'Customs raw'!E1124</f>
        <v>0</v>
      </c>
      <c r="G1124" s="76" t="s">
        <v>19</v>
      </c>
      <c r="H1124" s="33" t="s">
        <v>190</v>
      </c>
      <c r="I1124" s="76" t="e">
        <f>CONCATENATE(Table6[[#This Row],[HS6_COD]],Table6[[#This Row],[HS8]],Table6[[#This Row],[HS10]])</f>
        <v>#VALUE!</v>
      </c>
      <c r="J1124" s="17" t="s">
        <v>553</v>
      </c>
      <c r="K1124" s="17"/>
      <c r="L1124" s="30">
        <f>'Customs raw'!F1124</f>
        <v>0</v>
      </c>
      <c r="M1124" s="33">
        <v>10</v>
      </c>
      <c r="N1124" s="33">
        <v>12.5</v>
      </c>
      <c r="O1124" s="33"/>
      <c r="P1124" s="33"/>
      <c r="Q1124" s="33">
        <v>10</v>
      </c>
      <c r="R1124" s="50" t="e">
        <f>VLOOKUP(Table6[[#This Row],[HS Concatenate]],'Customs raw'!$A$11:$N$305,12,FALSE)</f>
        <v>#VALUE!</v>
      </c>
      <c r="S1124" s="226">
        <f>'Customs raw'!L1124</f>
        <v>0</v>
      </c>
      <c r="T1124" s="214"/>
      <c r="U1124" s="217">
        <f>'Customs raw'!M1124</f>
        <v>0</v>
      </c>
      <c r="V1124" s="214"/>
      <c r="W1124" s="226" t="e">
        <f>Table6[[#This Row],[Quantity (kg)2]]/1000</f>
        <v>#VALUE!</v>
      </c>
    </row>
    <row r="1125" spans="1:23" ht="14.25" x14ac:dyDescent="0.2">
      <c r="A1125" s="212">
        <f>'Customs raw'!B1125</f>
        <v>0</v>
      </c>
      <c r="B1125" s="213">
        <f t="shared" si="19"/>
        <v>0</v>
      </c>
      <c r="C1125" s="214" t="e">
        <f>VLOOKUP(B1125,'HS Heading Index'!$A$7:$B$29,2,FALSE)</f>
        <v>#N/A</v>
      </c>
      <c r="D1125" s="214" t="s">
        <v>241</v>
      </c>
      <c r="E1125" s="212">
        <f>'Customs raw'!C1125</f>
        <v>0</v>
      </c>
      <c r="F1125" s="215">
        <f>'Customs raw'!E1125</f>
        <v>0</v>
      </c>
      <c r="G1125" s="76" t="s">
        <v>19</v>
      </c>
      <c r="H1125" s="33" t="s">
        <v>190</v>
      </c>
      <c r="I1125" s="76" t="e">
        <f>CONCATENATE(Table6[[#This Row],[HS6_COD]],Table6[[#This Row],[HS8]],Table6[[#This Row],[HS10]])</f>
        <v>#VALUE!</v>
      </c>
      <c r="J1125" s="17" t="s">
        <v>553</v>
      </c>
      <c r="K1125" s="17"/>
      <c r="L1125" s="30">
        <f>'Customs raw'!F1125</f>
        <v>0</v>
      </c>
      <c r="M1125" s="33">
        <v>10</v>
      </c>
      <c r="N1125" s="33">
        <v>12.5</v>
      </c>
      <c r="O1125" s="33"/>
      <c r="P1125" s="33"/>
      <c r="Q1125" s="33">
        <v>10</v>
      </c>
      <c r="R1125" s="50" t="e">
        <f>VLOOKUP(Table6[[#This Row],[HS Concatenate]],'Customs raw'!$A$11:$N$305,12,FALSE)</f>
        <v>#VALUE!</v>
      </c>
      <c r="S1125" s="226">
        <f>'Customs raw'!L1125</f>
        <v>0</v>
      </c>
      <c r="T1125" s="214"/>
      <c r="U1125" s="217">
        <f>'Customs raw'!M1125</f>
        <v>0</v>
      </c>
      <c r="V1125" s="214"/>
      <c r="W1125" s="226" t="e">
        <f>Table6[[#This Row],[Quantity (kg)2]]/1000</f>
        <v>#VALUE!</v>
      </c>
    </row>
    <row r="1126" spans="1:23" ht="14.25" x14ac:dyDescent="0.2">
      <c r="A1126" s="212">
        <f>'Customs raw'!B1126</f>
        <v>0</v>
      </c>
      <c r="B1126" s="213">
        <f t="shared" si="19"/>
        <v>0</v>
      </c>
      <c r="C1126" s="214" t="e">
        <f>VLOOKUP(B1126,'HS Heading Index'!$A$7:$B$29,2,FALSE)</f>
        <v>#N/A</v>
      </c>
      <c r="D1126" s="214" t="s">
        <v>241</v>
      </c>
      <c r="E1126" s="212">
        <f>'Customs raw'!C1126</f>
        <v>0</v>
      </c>
      <c r="F1126" s="215">
        <f>'Customs raw'!E1126</f>
        <v>0</v>
      </c>
      <c r="G1126" s="76" t="s">
        <v>19</v>
      </c>
      <c r="H1126" s="33" t="s">
        <v>190</v>
      </c>
      <c r="I1126" s="76" t="e">
        <f>CONCATENATE(Table6[[#This Row],[HS6_COD]],Table6[[#This Row],[HS8]],Table6[[#This Row],[HS10]])</f>
        <v>#VALUE!</v>
      </c>
      <c r="J1126" s="17" t="s">
        <v>553</v>
      </c>
      <c r="K1126" s="17"/>
      <c r="L1126" s="30">
        <f>'Customs raw'!F1126</f>
        <v>0</v>
      </c>
      <c r="M1126" s="33">
        <v>10</v>
      </c>
      <c r="N1126" s="33">
        <v>12.5</v>
      </c>
      <c r="O1126" s="33"/>
      <c r="P1126" s="33"/>
      <c r="Q1126" s="33">
        <v>10</v>
      </c>
      <c r="R1126" s="50" t="e">
        <f>VLOOKUP(Table6[[#This Row],[HS Concatenate]],'Customs raw'!$A$11:$N$305,12,FALSE)</f>
        <v>#VALUE!</v>
      </c>
      <c r="S1126" s="226">
        <f>'Customs raw'!L1126</f>
        <v>0</v>
      </c>
      <c r="T1126" s="214"/>
      <c r="U1126" s="217">
        <f>'Customs raw'!M1126</f>
        <v>0</v>
      </c>
      <c r="V1126" s="214"/>
      <c r="W1126" s="226" t="e">
        <f>Table6[[#This Row],[Quantity (kg)2]]/1000</f>
        <v>#VALUE!</v>
      </c>
    </row>
    <row r="1127" spans="1:23" ht="14.25" x14ac:dyDescent="0.2">
      <c r="A1127" s="212">
        <f>'Customs raw'!B1127</f>
        <v>0</v>
      </c>
      <c r="B1127" s="213">
        <f t="shared" si="19"/>
        <v>0</v>
      </c>
      <c r="C1127" s="214" t="e">
        <f>VLOOKUP(B1127,'HS Heading Index'!$A$7:$B$29,2,FALSE)</f>
        <v>#N/A</v>
      </c>
      <c r="D1127" s="214" t="s">
        <v>241</v>
      </c>
      <c r="E1127" s="212">
        <f>'Customs raw'!C1127</f>
        <v>0</v>
      </c>
      <c r="F1127" s="215">
        <f>'Customs raw'!E1127</f>
        <v>0</v>
      </c>
      <c r="G1127" s="76" t="s">
        <v>19</v>
      </c>
      <c r="H1127" s="33" t="s">
        <v>190</v>
      </c>
      <c r="I1127" s="76" t="e">
        <f>CONCATENATE(Table6[[#This Row],[HS6_COD]],Table6[[#This Row],[HS8]],Table6[[#This Row],[HS10]])</f>
        <v>#VALUE!</v>
      </c>
      <c r="J1127" s="17" t="s">
        <v>553</v>
      </c>
      <c r="K1127" s="17"/>
      <c r="L1127" s="30">
        <f>'Customs raw'!F1127</f>
        <v>0</v>
      </c>
      <c r="M1127" s="33">
        <v>10</v>
      </c>
      <c r="N1127" s="33">
        <v>12.5</v>
      </c>
      <c r="O1127" s="33"/>
      <c r="P1127" s="33"/>
      <c r="Q1127" s="33">
        <v>10</v>
      </c>
      <c r="R1127" s="50" t="e">
        <f>VLOOKUP(Table6[[#This Row],[HS Concatenate]],'Customs raw'!$A$11:$N$305,12,FALSE)</f>
        <v>#VALUE!</v>
      </c>
      <c r="S1127" s="226">
        <f>'Customs raw'!L1127</f>
        <v>0</v>
      </c>
      <c r="T1127" s="214"/>
      <c r="U1127" s="217">
        <f>'Customs raw'!M1127</f>
        <v>0</v>
      </c>
      <c r="V1127" s="214"/>
      <c r="W1127" s="226" t="e">
        <f>Table6[[#This Row],[Quantity (kg)2]]/1000</f>
        <v>#VALUE!</v>
      </c>
    </row>
    <row r="1128" spans="1:23" ht="14.25" x14ac:dyDescent="0.2">
      <c r="A1128" s="212">
        <f>'Customs raw'!B1128</f>
        <v>0</v>
      </c>
      <c r="B1128" s="213">
        <f t="shared" si="19"/>
        <v>0</v>
      </c>
      <c r="C1128" s="214" t="e">
        <f>VLOOKUP(B1128,'HS Heading Index'!$A$7:$B$29,2,FALSE)</f>
        <v>#N/A</v>
      </c>
      <c r="D1128" s="214" t="s">
        <v>241</v>
      </c>
      <c r="E1128" s="212">
        <f>'Customs raw'!C1128</f>
        <v>0</v>
      </c>
      <c r="F1128" s="215">
        <f>'Customs raw'!E1128</f>
        <v>0</v>
      </c>
      <c r="G1128" s="76" t="s">
        <v>19</v>
      </c>
      <c r="H1128" s="33" t="s">
        <v>190</v>
      </c>
      <c r="I1128" s="76" t="e">
        <f>CONCATENATE(Table6[[#This Row],[HS6_COD]],Table6[[#This Row],[HS8]],Table6[[#This Row],[HS10]])</f>
        <v>#VALUE!</v>
      </c>
      <c r="J1128" s="17" t="s">
        <v>553</v>
      </c>
      <c r="K1128" s="17"/>
      <c r="L1128" s="30">
        <f>'Customs raw'!F1128</f>
        <v>0</v>
      </c>
      <c r="M1128" s="33">
        <v>10</v>
      </c>
      <c r="N1128" s="33">
        <v>12.5</v>
      </c>
      <c r="O1128" s="33"/>
      <c r="P1128" s="33"/>
      <c r="Q1128" s="33">
        <v>10</v>
      </c>
      <c r="R1128" s="50" t="e">
        <f>VLOOKUP(Table6[[#This Row],[HS Concatenate]],'Customs raw'!$A$11:$N$305,12,FALSE)</f>
        <v>#VALUE!</v>
      </c>
      <c r="S1128" s="226">
        <f>'Customs raw'!L1128</f>
        <v>0</v>
      </c>
      <c r="T1128" s="214"/>
      <c r="U1128" s="217">
        <f>'Customs raw'!M1128</f>
        <v>0</v>
      </c>
      <c r="V1128" s="214"/>
      <c r="W1128" s="226" t="e">
        <f>Table6[[#This Row],[Quantity (kg)2]]/1000</f>
        <v>#VALUE!</v>
      </c>
    </row>
    <row r="1129" spans="1:23" ht="14.25" x14ac:dyDescent="0.2">
      <c r="A1129" s="212">
        <f>'Customs raw'!B1129</f>
        <v>0</v>
      </c>
      <c r="B1129" s="213">
        <f t="shared" si="19"/>
        <v>0</v>
      </c>
      <c r="C1129" s="214" t="e">
        <f>VLOOKUP(B1129,'HS Heading Index'!$A$7:$B$29,2,FALSE)</f>
        <v>#N/A</v>
      </c>
      <c r="D1129" s="214" t="s">
        <v>241</v>
      </c>
      <c r="E1129" s="212">
        <f>'Customs raw'!C1129</f>
        <v>0</v>
      </c>
      <c r="F1129" s="215">
        <f>'Customs raw'!E1129</f>
        <v>0</v>
      </c>
      <c r="G1129" s="76" t="s">
        <v>19</v>
      </c>
      <c r="H1129" s="33" t="s">
        <v>190</v>
      </c>
      <c r="I1129" s="76" t="e">
        <f>CONCATENATE(Table6[[#This Row],[HS6_COD]],Table6[[#This Row],[HS8]],Table6[[#This Row],[HS10]])</f>
        <v>#VALUE!</v>
      </c>
      <c r="J1129" s="17" t="s">
        <v>553</v>
      </c>
      <c r="K1129" s="17"/>
      <c r="L1129" s="30">
        <f>'Customs raw'!F1129</f>
        <v>0</v>
      </c>
      <c r="M1129" s="33">
        <v>10</v>
      </c>
      <c r="N1129" s="33">
        <v>12.5</v>
      </c>
      <c r="O1129" s="33"/>
      <c r="P1129" s="33"/>
      <c r="Q1129" s="33">
        <v>10</v>
      </c>
      <c r="R1129" s="50" t="e">
        <f>VLOOKUP(Table6[[#This Row],[HS Concatenate]],'Customs raw'!$A$11:$N$305,12,FALSE)</f>
        <v>#VALUE!</v>
      </c>
      <c r="S1129" s="226">
        <f>'Customs raw'!L1129</f>
        <v>0</v>
      </c>
      <c r="T1129" s="214"/>
      <c r="U1129" s="217">
        <f>'Customs raw'!M1129</f>
        <v>0</v>
      </c>
      <c r="V1129" s="214"/>
      <c r="W1129" s="226" t="e">
        <f>Table6[[#This Row],[Quantity (kg)2]]/1000</f>
        <v>#VALUE!</v>
      </c>
    </row>
    <row r="1130" spans="1:23" ht="14.25" x14ac:dyDescent="0.2">
      <c r="A1130" s="212">
        <f>'Customs raw'!B1130</f>
        <v>0</v>
      </c>
      <c r="B1130" s="213">
        <f t="shared" si="19"/>
        <v>0</v>
      </c>
      <c r="C1130" s="214" t="e">
        <f>VLOOKUP(B1130,'HS Heading Index'!$A$7:$B$29,2,FALSE)</f>
        <v>#N/A</v>
      </c>
      <c r="D1130" s="214" t="s">
        <v>241</v>
      </c>
      <c r="E1130" s="212">
        <f>'Customs raw'!C1130</f>
        <v>0</v>
      </c>
      <c r="F1130" s="215">
        <f>'Customs raw'!E1130</f>
        <v>0</v>
      </c>
      <c r="G1130" s="76" t="s">
        <v>19</v>
      </c>
      <c r="H1130" s="33" t="s">
        <v>190</v>
      </c>
      <c r="I1130" s="76" t="e">
        <f>CONCATENATE(Table6[[#This Row],[HS6_COD]],Table6[[#This Row],[HS8]],Table6[[#This Row],[HS10]])</f>
        <v>#VALUE!</v>
      </c>
      <c r="J1130" s="17" t="s">
        <v>553</v>
      </c>
      <c r="K1130" s="17"/>
      <c r="L1130" s="30">
        <f>'Customs raw'!F1130</f>
        <v>0</v>
      </c>
      <c r="M1130" s="33">
        <v>10</v>
      </c>
      <c r="N1130" s="33">
        <v>12.5</v>
      </c>
      <c r="O1130" s="33"/>
      <c r="P1130" s="33"/>
      <c r="Q1130" s="33">
        <v>10</v>
      </c>
      <c r="R1130" s="50" t="e">
        <f>VLOOKUP(Table6[[#This Row],[HS Concatenate]],'Customs raw'!$A$11:$N$305,12,FALSE)</f>
        <v>#VALUE!</v>
      </c>
      <c r="S1130" s="226">
        <f>'Customs raw'!L1130</f>
        <v>0</v>
      </c>
      <c r="T1130" s="214"/>
      <c r="U1130" s="217">
        <f>'Customs raw'!M1130</f>
        <v>0</v>
      </c>
      <c r="V1130" s="214"/>
      <c r="W1130" s="226" t="e">
        <f>Table6[[#This Row],[Quantity (kg)2]]/1000</f>
        <v>#VALUE!</v>
      </c>
    </row>
    <row r="1131" spans="1:23" ht="14.25" x14ac:dyDescent="0.2">
      <c r="A1131" s="212">
        <f>'Customs raw'!B1131</f>
        <v>0</v>
      </c>
      <c r="B1131" s="213">
        <f t="shared" si="19"/>
        <v>0</v>
      </c>
      <c r="C1131" s="214" t="e">
        <f>VLOOKUP(B1131,'HS Heading Index'!$A$7:$B$29,2,FALSE)</f>
        <v>#N/A</v>
      </c>
      <c r="D1131" s="214" t="s">
        <v>241</v>
      </c>
      <c r="E1131" s="212">
        <f>'Customs raw'!C1131</f>
        <v>0</v>
      </c>
      <c r="F1131" s="215">
        <f>'Customs raw'!E1131</f>
        <v>0</v>
      </c>
      <c r="G1131" s="76" t="s">
        <v>19</v>
      </c>
      <c r="H1131" s="33" t="s">
        <v>190</v>
      </c>
      <c r="I1131" s="76" t="e">
        <f>CONCATENATE(Table6[[#This Row],[HS6_COD]],Table6[[#This Row],[HS8]],Table6[[#This Row],[HS10]])</f>
        <v>#VALUE!</v>
      </c>
      <c r="J1131" s="17" t="s">
        <v>553</v>
      </c>
      <c r="K1131" s="17"/>
      <c r="L1131" s="30">
        <f>'Customs raw'!F1131</f>
        <v>0</v>
      </c>
      <c r="M1131" s="33">
        <v>10</v>
      </c>
      <c r="N1131" s="33">
        <v>12.5</v>
      </c>
      <c r="O1131" s="33"/>
      <c r="P1131" s="33"/>
      <c r="Q1131" s="33">
        <v>10</v>
      </c>
      <c r="R1131" s="50" t="e">
        <f>VLOOKUP(Table6[[#This Row],[HS Concatenate]],'Customs raw'!$A$11:$N$305,12,FALSE)</f>
        <v>#VALUE!</v>
      </c>
      <c r="S1131" s="226">
        <f>'Customs raw'!L1131</f>
        <v>0</v>
      </c>
      <c r="T1131" s="214"/>
      <c r="U1131" s="217">
        <f>'Customs raw'!M1131</f>
        <v>0</v>
      </c>
      <c r="V1131" s="214"/>
      <c r="W1131" s="226" t="e">
        <f>Table6[[#This Row],[Quantity (kg)2]]/1000</f>
        <v>#VALUE!</v>
      </c>
    </row>
    <row r="1132" spans="1:23" ht="14.25" x14ac:dyDescent="0.2">
      <c r="A1132" s="212">
        <f>'Customs raw'!B1132</f>
        <v>0</v>
      </c>
      <c r="B1132" s="213">
        <f t="shared" si="19"/>
        <v>0</v>
      </c>
      <c r="C1132" s="214" t="e">
        <f>VLOOKUP(B1132,'HS Heading Index'!$A$7:$B$29,2,FALSE)</f>
        <v>#N/A</v>
      </c>
      <c r="D1132" s="214" t="s">
        <v>241</v>
      </c>
      <c r="E1132" s="212">
        <f>'Customs raw'!C1132</f>
        <v>0</v>
      </c>
      <c r="F1132" s="215">
        <f>'Customs raw'!E1132</f>
        <v>0</v>
      </c>
      <c r="G1132" s="76" t="s">
        <v>19</v>
      </c>
      <c r="H1132" s="33" t="s">
        <v>190</v>
      </c>
      <c r="I1132" s="76" t="e">
        <f>CONCATENATE(Table6[[#This Row],[HS6_COD]],Table6[[#This Row],[HS8]],Table6[[#This Row],[HS10]])</f>
        <v>#VALUE!</v>
      </c>
      <c r="J1132" s="17" t="s">
        <v>553</v>
      </c>
      <c r="K1132" s="17"/>
      <c r="L1132" s="30">
        <f>'Customs raw'!F1132</f>
        <v>0</v>
      </c>
      <c r="M1132" s="33">
        <v>10</v>
      </c>
      <c r="N1132" s="33">
        <v>12.5</v>
      </c>
      <c r="O1132" s="33"/>
      <c r="P1132" s="33"/>
      <c r="Q1132" s="33">
        <v>10</v>
      </c>
      <c r="R1132" s="50" t="e">
        <f>VLOOKUP(Table6[[#This Row],[HS Concatenate]],'Customs raw'!$A$11:$N$305,12,FALSE)</f>
        <v>#VALUE!</v>
      </c>
      <c r="S1132" s="226">
        <f>'Customs raw'!L1132</f>
        <v>0</v>
      </c>
      <c r="T1132" s="214"/>
      <c r="U1132" s="217">
        <f>'Customs raw'!M1132</f>
        <v>0</v>
      </c>
      <c r="V1132" s="214"/>
      <c r="W1132" s="226" t="e">
        <f>Table6[[#This Row],[Quantity (kg)2]]/1000</f>
        <v>#VALUE!</v>
      </c>
    </row>
    <row r="1133" spans="1:23" ht="14.25" x14ac:dyDescent="0.2">
      <c r="A1133" s="212">
        <f>'Customs raw'!B1133</f>
        <v>0</v>
      </c>
      <c r="B1133" s="213">
        <f t="shared" si="19"/>
        <v>0</v>
      </c>
      <c r="C1133" s="214" t="e">
        <f>VLOOKUP(B1133,'HS Heading Index'!$A$7:$B$29,2,FALSE)</f>
        <v>#N/A</v>
      </c>
      <c r="D1133" s="214" t="s">
        <v>241</v>
      </c>
      <c r="E1133" s="212">
        <f>'Customs raw'!C1133</f>
        <v>0</v>
      </c>
      <c r="F1133" s="215">
        <f>'Customs raw'!E1133</f>
        <v>0</v>
      </c>
      <c r="G1133" s="76" t="s">
        <v>19</v>
      </c>
      <c r="H1133" s="33" t="s">
        <v>190</v>
      </c>
      <c r="I1133" s="76" t="e">
        <f>CONCATENATE(Table6[[#This Row],[HS6_COD]],Table6[[#This Row],[HS8]],Table6[[#This Row],[HS10]])</f>
        <v>#VALUE!</v>
      </c>
      <c r="J1133" s="17" t="s">
        <v>553</v>
      </c>
      <c r="K1133" s="17"/>
      <c r="L1133" s="30">
        <f>'Customs raw'!F1133</f>
        <v>0</v>
      </c>
      <c r="M1133" s="33">
        <v>10</v>
      </c>
      <c r="N1133" s="33">
        <v>12.5</v>
      </c>
      <c r="O1133" s="33"/>
      <c r="P1133" s="33"/>
      <c r="Q1133" s="33">
        <v>10</v>
      </c>
      <c r="R1133" s="50" t="e">
        <f>VLOOKUP(Table6[[#This Row],[HS Concatenate]],'Customs raw'!$A$11:$N$305,12,FALSE)</f>
        <v>#VALUE!</v>
      </c>
      <c r="S1133" s="226">
        <f>'Customs raw'!L1133</f>
        <v>0</v>
      </c>
      <c r="T1133" s="214"/>
      <c r="U1133" s="217">
        <f>'Customs raw'!M1133</f>
        <v>0</v>
      </c>
      <c r="V1133" s="214"/>
      <c r="W1133" s="226" t="e">
        <f>Table6[[#This Row],[Quantity (kg)2]]/1000</f>
        <v>#VALUE!</v>
      </c>
    </row>
    <row r="1134" spans="1:23" ht="14.25" x14ac:dyDescent="0.2">
      <c r="A1134" s="212">
        <f>'Customs raw'!B1134</f>
        <v>0</v>
      </c>
      <c r="B1134" s="213">
        <f t="shared" si="19"/>
        <v>0</v>
      </c>
      <c r="C1134" s="214" t="e">
        <f>VLOOKUP(B1134,'HS Heading Index'!$A$7:$B$29,2,FALSE)</f>
        <v>#N/A</v>
      </c>
      <c r="D1134" s="214" t="s">
        <v>241</v>
      </c>
      <c r="E1134" s="212">
        <f>'Customs raw'!C1134</f>
        <v>0</v>
      </c>
      <c r="F1134" s="215">
        <f>'Customs raw'!E1134</f>
        <v>0</v>
      </c>
      <c r="G1134" s="76" t="s">
        <v>19</v>
      </c>
      <c r="H1134" s="33" t="s">
        <v>190</v>
      </c>
      <c r="I1134" s="76" t="e">
        <f>CONCATENATE(Table6[[#This Row],[HS6_COD]],Table6[[#This Row],[HS8]],Table6[[#This Row],[HS10]])</f>
        <v>#VALUE!</v>
      </c>
      <c r="J1134" s="17" t="s">
        <v>553</v>
      </c>
      <c r="K1134" s="17"/>
      <c r="L1134" s="30">
        <f>'Customs raw'!F1134</f>
        <v>0</v>
      </c>
      <c r="M1134" s="33">
        <v>10</v>
      </c>
      <c r="N1134" s="33">
        <v>12.5</v>
      </c>
      <c r="O1134" s="33"/>
      <c r="P1134" s="33"/>
      <c r="Q1134" s="33">
        <v>10</v>
      </c>
      <c r="R1134" s="50" t="e">
        <f>VLOOKUP(Table6[[#This Row],[HS Concatenate]],'Customs raw'!$A$11:$N$305,12,FALSE)</f>
        <v>#VALUE!</v>
      </c>
      <c r="S1134" s="226">
        <f>'Customs raw'!L1134</f>
        <v>0</v>
      </c>
      <c r="T1134" s="214"/>
      <c r="U1134" s="217">
        <f>'Customs raw'!M1134</f>
        <v>0</v>
      </c>
      <c r="V1134" s="214"/>
      <c r="W1134" s="226" t="e">
        <f>Table6[[#This Row],[Quantity (kg)2]]/1000</f>
        <v>#VALUE!</v>
      </c>
    </row>
    <row r="1135" spans="1:23" ht="14.25" x14ac:dyDescent="0.2">
      <c r="A1135" s="212">
        <f>'Customs raw'!B1135</f>
        <v>0</v>
      </c>
      <c r="B1135" s="213">
        <f t="shared" si="19"/>
        <v>0</v>
      </c>
      <c r="C1135" s="214" t="e">
        <f>VLOOKUP(B1135,'HS Heading Index'!$A$7:$B$29,2,FALSE)</f>
        <v>#N/A</v>
      </c>
      <c r="D1135" s="214" t="s">
        <v>241</v>
      </c>
      <c r="E1135" s="212">
        <f>'Customs raw'!C1135</f>
        <v>0</v>
      </c>
      <c r="F1135" s="215">
        <f>'Customs raw'!E1135</f>
        <v>0</v>
      </c>
      <c r="G1135" s="76" t="s">
        <v>19</v>
      </c>
      <c r="H1135" s="33" t="s">
        <v>190</v>
      </c>
      <c r="I1135" s="76" t="e">
        <f>CONCATENATE(Table6[[#This Row],[HS6_COD]],Table6[[#This Row],[HS8]],Table6[[#This Row],[HS10]])</f>
        <v>#VALUE!</v>
      </c>
      <c r="J1135" s="17" t="s">
        <v>553</v>
      </c>
      <c r="K1135" s="17"/>
      <c r="L1135" s="30">
        <f>'Customs raw'!F1135</f>
        <v>0</v>
      </c>
      <c r="M1135" s="33">
        <v>10</v>
      </c>
      <c r="N1135" s="33">
        <v>12.5</v>
      </c>
      <c r="O1135" s="33"/>
      <c r="P1135" s="33"/>
      <c r="Q1135" s="33">
        <v>10</v>
      </c>
      <c r="R1135" s="50" t="e">
        <f>VLOOKUP(Table6[[#This Row],[HS Concatenate]],'Customs raw'!$A$11:$N$305,12,FALSE)</f>
        <v>#VALUE!</v>
      </c>
      <c r="S1135" s="226">
        <f>'Customs raw'!L1135</f>
        <v>0</v>
      </c>
      <c r="T1135" s="214"/>
      <c r="U1135" s="217">
        <f>'Customs raw'!M1135</f>
        <v>0</v>
      </c>
      <c r="V1135" s="214"/>
      <c r="W1135" s="226" t="e">
        <f>Table6[[#This Row],[Quantity (kg)2]]/1000</f>
        <v>#VALUE!</v>
      </c>
    </row>
    <row r="1136" spans="1:23" ht="14.25" x14ac:dyDescent="0.2">
      <c r="A1136" s="212">
        <f>'Customs raw'!B1136</f>
        <v>0</v>
      </c>
      <c r="B1136" s="213">
        <f t="shared" si="19"/>
        <v>0</v>
      </c>
      <c r="C1136" s="214" t="e">
        <f>VLOOKUP(B1136,'HS Heading Index'!$A$7:$B$29,2,FALSE)</f>
        <v>#N/A</v>
      </c>
      <c r="D1136" s="214" t="s">
        <v>241</v>
      </c>
      <c r="E1136" s="212">
        <f>'Customs raw'!C1136</f>
        <v>0</v>
      </c>
      <c r="F1136" s="215">
        <f>'Customs raw'!E1136</f>
        <v>0</v>
      </c>
      <c r="G1136" s="76" t="s">
        <v>19</v>
      </c>
      <c r="H1136" s="33" t="s">
        <v>190</v>
      </c>
      <c r="I1136" s="76" t="e">
        <f>CONCATENATE(Table6[[#This Row],[HS6_COD]],Table6[[#This Row],[HS8]],Table6[[#This Row],[HS10]])</f>
        <v>#VALUE!</v>
      </c>
      <c r="J1136" s="17" t="s">
        <v>553</v>
      </c>
      <c r="K1136" s="17"/>
      <c r="L1136" s="30">
        <f>'Customs raw'!F1136</f>
        <v>0</v>
      </c>
      <c r="M1136" s="33">
        <v>10</v>
      </c>
      <c r="N1136" s="33">
        <v>12.5</v>
      </c>
      <c r="O1136" s="33"/>
      <c r="P1136" s="33"/>
      <c r="Q1136" s="33">
        <v>10</v>
      </c>
      <c r="R1136" s="50" t="e">
        <f>VLOOKUP(Table6[[#This Row],[HS Concatenate]],'Customs raw'!$A$11:$N$305,12,FALSE)</f>
        <v>#VALUE!</v>
      </c>
      <c r="S1136" s="226">
        <f>'Customs raw'!L1136</f>
        <v>0</v>
      </c>
      <c r="T1136" s="214"/>
      <c r="U1136" s="217">
        <f>'Customs raw'!M1136</f>
        <v>0</v>
      </c>
      <c r="V1136" s="214"/>
      <c r="W1136" s="226" t="e">
        <f>Table6[[#This Row],[Quantity (kg)2]]/1000</f>
        <v>#VALUE!</v>
      </c>
    </row>
    <row r="1137" spans="1:23" ht="14.25" x14ac:dyDescent="0.2">
      <c r="A1137" s="212">
        <f>'Customs raw'!B1137</f>
        <v>0</v>
      </c>
      <c r="B1137" s="213">
        <f t="shared" si="19"/>
        <v>0</v>
      </c>
      <c r="C1137" s="214" t="e">
        <f>VLOOKUP(B1137,'HS Heading Index'!$A$7:$B$29,2,FALSE)</f>
        <v>#N/A</v>
      </c>
      <c r="D1137" s="214" t="s">
        <v>241</v>
      </c>
      <c r="E1137" s="212">
        <f>'Customs raw'!C1137</f>
        <v>0</v>
      </c>
      <c r="F1137" s="215">
        <f>'Customs raw'!E1137</f>
        <v>0</v>
      </c>
      <c r="G1137" s="76" t="s">
        <v>19</v>
      </c>
      <c r="H1137" s="33" t="s">
        <v>190</v>
      </c>
      <c r="I1137" s="76" t="e">
        <f>CONCATENATE(Table6[[#This Row],[HS6_COD]],Table6[[#This Row],[HS8]],Table6[[#This Row],[HS10]])</f>
        <v>#VALUE!</v>
      </c>
      <c r="J1137" s="17" t="s">
        <v>553</v>
      </c>
      <c r="K1137" s="17"/>
      <c r="L1137" s="30">
        <f>'Customs raw'!F1137</f>
        <v>0</v>
      </c>
      <c r="M1137" s="33">
        <v>10</v>
      </c>
      <c r="N1137" s="33">
        <v>12.5</v>
      </c>
      <c r="O1137" s="33"/>
      <c r="P1137" s="33"/>
      <c r="Q1137" s="33">
        <v>10</v>
      </c>
      <c r="R1137" s="50" t="e">
        <f>VLOOKUP(Table6[[#This Row],[HS Concatenate]],'Customs raw'!$A$11:$N$305,12,FALSE)</f>
        <v>#VALUE!</v>
      </c>
      <c r="S1137" s="226">
        <f>'Customs raw'!L1137</f>
        <v>0</v>
      </c>
      <c r="T1137" s="214"/>
      <c r="U1137" s="217">
        <f>'Customs raw'!M1137</f>
        <v>0</v>
      </c>
      <c r="V1137" s="214"/>
      <c r="W1137" s="226" t="e">
        <f>Table6[[#This Row],[Quantity (kg)2]]/1000</f>
        <v>#VALUE!</v>
      </c>
    </row>
    <row r="1138" spans="1:23" ht="14.25" x14ac:dyDescent="0.2">
      <c r="A1138" s="212">
        <f>'Customs raw'!B1138</f>
        <v>0</v>
      </c>
      <c r="B1138" s="213">
        <f t="shared" si="19"/>
        <v>0</v>
      </c>
      <c r="C1138" s="214" t="e">
        <f>VLOOKUP(B1138,'HS Heading Index'!$A$7:$B$29,2,FALSE)</f>
        <v>#N/A</v>
      </c>
      <c r="D1138" s="214" t="s">
        <v>241</v>
      </c>
      <c r="E1138" s="212">
        <f>'Customs raw'!C1138</f>
        <v>0</v>
      </c>
      <c r="F1138" s="215">
        <f>'Customs raw'!E1138</f>
        <v>0</v>
      </c>
      <c r="G1138" s="76" t="s">
        <v>19</v>
      </c>
      <c r="H1138" s="33" t="s">
        <v>190</v>
      </c>
      <c r="I1138" s="76" t="e">
        <f>CONCATENATE(Table6[[#This Row],[HS6_COD]],Table6[[#This Row],[HS8]],Table6[[#This Row],[HS10]])</f>
        <v>#VALUE!</v>
      </c>
      <c r="J1138" s="17" t="s">
        <v>553</v>
      </c>
      <c r="K1138" s="17"/>
      <c r="L1138" s="30">
        <f>'Customs raw'!F1138</f>
        <v>0</v>
      </c>
      <c r="M1138" s="33">
        <v>10</v>
      </c>
      <c r="N1138" s="33">
        <v>12.5</v>
      </c>
      <c r="O1138" s="33"/>
      <c r="P1138" s="33"/>
      <c r="Q1138" s="33">
        <v>10</v>
      </c>
      <c r="R1138" s="50" t="e">
        <f>VLOOKUP(Table6[[#This Row],[HS Concatenate]],'Customs raw'!$A$11:$N$305,12,FALSE)</f>
        <v>#VALUE!</v>
      </c>
      <c r="S1138" s="226">
        <f>'Customs raw'!L1138</f>
        <v>0</v>
      </c>
      <c r="T1138" s="214"/>
      <c r="U1138" s="217">
        <f>'Customs raw'!M1138</f>
        <v>0</v>
      </c>
      <c r="V1138" s="214"/>
      <c r="W1138" s="226" t="e">
        <f>Table6[[#This Row],[Quantity (kg)2]]/1000</f>
        <v>#VALUE!</v>
      </c>
    </row>
    <row r="1139" spans="1:23" ht="14.25" x14ac:dyDescent="0.2">
      <c r="A1139" s="212">
        <f>'Customs raw'!B1139</f>
        <v>0</v>
      </c>
      <c r="B1139" s="213">
        <f t="shared" si="19"/>
        <v>0</v>
      </c>
      <c r="C1139" s="214" t="e">
        <f>VLOOKUP(B1139,'HS Heading Index'!$A$7:$B$29,2,FALSE)</f>
        <v>#N/A</v>
      </c>
      <c r="D1139" s="214" t="s">
        <v>241</v>
      </c>
      <c r="E1139" s="212">
        <f>'Customs raw'!C1139</f>
        <v>0</v>
      </c>
      <c r="F1139" s="215">
        <f>'Customs raw'!E1139</f>
        <v>0</v>
      </c>
      <c r="G1139" s="76" t="s">
        <v>19</v>
      </c>
      <c r="H1139" s="33" t="s">
        <v>190</v>
      </c>
      <c r="I1139" s="76" t="e">
        <f>CONCATENATE(Table6[[#This Row],[HS6_COD]],Table6[[#This Row],[HS8]],Table6[[#This Row],[HS10]])</f>
        <v>#VALUE!</v>
      </c>
      <c r="J1139" s="17" t="s">
        <v>553</v>
      </c>
      <c r="K1139" s="17"/>
      <c r="L1139" s="30">
        <f>'Customs raw'!F1139</f>
        <v>0</v>
      </c>
      <c r="M1139" s="33">
        <v>10</v>
      </c>
      <c r="N1139" s="33">
        <v>12.5</v>
      </c>
      <c r="O1139" s="33"/>
      <c r="P1139" s="33"/>
      <c r="Q1139" s="33">
        <v>10</v>
      </c>
      <c r="R1139" s="50" t="e">
        <f>VLOOKUP(Table6[[#This Row],[HS Concatenate]],'Customs raw'!$A$11:$N$305,12,FALSE)</f>
        <v>#VALUE!</v>
      </c>
      <c r="S1139" s="226">
        <f>'Customs raw'!L1139</f>
        <v>0</v>
      </c>
      <c r="T1139" s="214"/>
      <c r="U1139" s="217">
        <f>'Customs raw'!M1139</f>
        <v>0</v>
      </c>
      <c r="V1139" s="214"/>
      <c r="W1139" s="226" t="e">
        <f>Table6[[#This Row],[Quantity (kg)2]]/1000</f>
        <v>#VALUE!</v>
      </c>
    </row>
    <row r="1140" spans="1:23" ht="14.25" x14ac:dyDescent="0.2">
      <c r="A1140" s="212">
        <f>'Customs raw'!B1140</f>
        <v>0</v>
      </c>
      <c r="B1140" s="213">
        <f t="shared" si="19"/>
        <v>0</v>
      </c>
      <c r="C1140" s="214" t="e">
        <f>VLOOKUP(B1140,'HS Heading Index'!$A$7:$B$29,2,FALSE)</f>
        <v>#N/A</v>
      </c>
      <c r="D1140" s="214" t="s">
        <v>241</v>
      </c>
      <c r="E1140" s="212">
        <f>'Customs raw'!C1140</f>
        <v>0</v>
      </c>
      <c r="F1140" s="215">
        <f>'Customs raw'!E1140</f>
        <v>0</v>
      </c>
      <c r="G1140" s="76" t="s">
        <v>19</v>
      </c>
      <c r="H1140" s="33" t="s">
        <v>190</v>
      </c>
      <c r="I1140" s="76" t="e">
        <f>CONCATENATE(Table6[[#This Row],[HS6_COD]],Table6[[#This Row],[HS8]],Table6[[#This Row],[HS10]])</f>
        <v>#VALUE!</v>
      </c>
      <c r="J1140" s="17" t="s">
        <v>553</v>
      </c>
      <c r="K1140" s="17"/>
      <c r="L1140" s="30">
        <f>'Customs raw'!F1140</f>
        <v>0</v>
      </c>
      <c r="M1140" s="33">
        <v>10</v>
      </c>
      <c r="N1140" s="33">
        <v>12.5</v>
      </c>
      <c r="O1140" s="33"/>
      <c r="P1140" s="33"/>
      <c r="Q1140" s="33">
        <v>10</v>
      </c>
      <c r="R1140" s="50" t="e">
        <f>VLOOKUP(Table6[[#This Row],[HS Concatenate]],'Customs raw'!$A$11:$N$305,12,FALSE)</f>
        <v>#VALUE!</v>
      </c>
      <c r="S1140" s="226">
        <f>'Customs raw'!L1140</f>
        <v>0</v>
      </c>
      <c r="T1140" s="214"/>
      <c r="U1140" s="217">
        <f>'Customs raw'!M1140</f>
        <v>0</v>
      </c>
      <c r="V1140" s="214"/>
      <c r="W1140" s="226" t="e">
        <f>Table6[[#This Row],[Quantity (kg)2]]/1000</f>
        <v>#VALUE!</v>
      </c>
    </row>
    <row r="1141" spans="1:23" ht="14.25" x14ac:dyDescent="0.2">
      <c r="A1141" s="212">
        <f>'Customs raw'!B1141</f>
        <v>0</v>
      </c>
      <c r="B1141" s="213">
        <f t="shared" si="19"/>
        <v>0</v>
      </c>
      <c r="C1141" s="214" t="e">
        <f>VLOOKUP(B1141,'HS Heading Index'!$A$7:$B$29,2,FALSE)</f>
        <v>#N/A</v>
      </c>
      <c r="D1141" s="214" t="s">
        <v>241</v>
      </c>
      <c r="E1141" s="212">
        <f>'Customs raw'!C1141</f>
        <v>0</v>
      </c>
      <c r="F1141" s="215">
        <f>'Customs raw'!E1141</f>
        <v>0</v>
      </c>
      <c r="G1141" s="76" t="s">
        <v>19</v>
      </c>
      <c r="H1141" s="33" t="s">
        <v>190</v>
      </c>
      <c r="I1141" s="76" t="e">
        <f>CONCATENATE(Table6[[#This Row],[HS6_COD]],Table6[[#This Row],[HS8]],Table6[[#This Row],[HS10]])</f>
        <v>#VALUE!</v>
      </c>
      <c r="J1141" s="17" t="s">
        <v>553</v>
      </c>
      <c r="K1141" s="17"/>
      <c r="L1141" s="30">
        <f>'Customs raw'!F1141</f>
        <v>0</v>
      </c>
      <c r="M1141" s="33">
        <v>10</v>
      </c>
      <c r="N1141" s="33">
        <v>12.5</v>
      </c>
      <c r="O1141" s="33"/>
      <c r="P1141" s="33"/>
      <c r="Q1141" s="33">
        <v>10</v>
      </c>
      <c r="R1141" s="50" t="e">
        <f>VLOOKUP(Table6[[#This Row],[HS Concatenate]],'Customs raw'!$A$11:$N$305,12,FALSE)</f>
        <v>#VALUE!</v>
      </c>
      <c r="S1141" s="226">
        <f>'Customs raw'!L1141</f>
        <v>0</v>
      </c>
      <c r="T1141" s="214"/>
      <c r="U1141" s="217">
        <f>'Customs raw'!M1141</f>
        <v>0</v>
      </c>
      <c r="V1141" s="214"/>
      <c r="W1141" s="226" t="e">
        <f>Table6[[#This Row],[Quantity (kg)2]]/1000</f>
        <v>#VALUE!</v>
      </c>
    </row>
    <row r="1142" spans="1:23" ht="14.25" x14ac:dyDescent="0.2">
      <c r="A1142" s="212">
        <f>'Customs raw'!B1142</f>
        <v>0</v>
      </c>
      <c r="B1142" s="213">
        <f t="shared" si="19"/>
        <v>0</v>
      </c>
      <c r="C1142" s="214" t="e">
        <f>VLOOKUP(B1142,'HS Heading Index'!$A$7:$B$29,2,FALSE)</f>
        <v>#N/A</v>
      </c>
      <c r="D1142" s="214" t="s">
        <v>241</v>
      </c>
      <c r="E1142" s="212">
        <f>'Customs raw'!C1142</f>
        <v>0</v>
      </c>
      <c r="F1142" s="215">
        <f>'Customs raw'!E1142</f>
        <v>0</v>
      </c>
      <c r="G1142" s="76" t="s">
        <v>19</v>
      </c>
      <c r="H1142" s="33" t="s">
        <v>190</v>
      </c>
      <c r="I1142" s="76" t="e">
        <f>CONCATENATE(Table6[[#This Row],[HS6_COD]],Table6[[#This Row],[HS8]],Table6[[#This Row],[HS10]])</f>
        <v>#VALUE!</v>
      </c>
      <c r="J1142" s="17" t="s">
        <v>553</v>
      </c>
      <c r="K1142" s="17"/>
      <c r="L1142" s="30">
        <f>'Customs raw'!F1142</f>
        <v>0</v>
      </c>
      <c r="M1142" s="33">
        <v>10</v>
      </c>
      <c r="N1142" s="33">
        <v>12.5</v>
      </c>
      <c r="O1142" s="33"/>
      <c r="P1142" s="33"/>
      <c r="Q1142" s="33">
        <v>10</v>
      </c>
      <c r="R1142" s="50" t="e">
        <f>VLOOKUP(Table6[[#This Row],[HS Concatenate]],'Customs raw'!$A$11:$N$305,12,FALSE)</f>
        <v>#VALUE!</v>
      </c>
      <c r="S1142" s="226">
        <f>'Customs raw'!L1142</f>
        <v>0</v>
      </c>
      <c r="T1142" s="214"/>
      <c r="U1142" s="217">
        <f>'Customs raw'!M1142</f>
        <v>0</v>
      </c>
      <c r="V1142" s="214"/>
      <c r="W1142" s="226" t="e">
        <f>Table6[[#This Row],[Quantity (kg)2]]/1000</f>
        <v>#VALUE!</v>
      </c>
    </row>
    <row r="1143" spans="1:23" ht="14.25" x14ac:dyDescent="0.2">
      <c r="A1143" s="212">
        <f>'Customs raw'!B1143</f>
        <v>0</v>
      </c>
      <c r="B1143" s="213">
        <f t="shared" si="19"/>
        <v>0</v>
      </c>
      <c r="C1143" s="214" t="e">
        <f>VLOOKUP(B1143,'HS Heading Index'!$A$7:$B$29,2,FALSE)</f>
        <v>#N/A</v>
      </c>
      <c r="D1143" s="214" t="s">
        <v>241</v>
      </c>
      <c r="E1143" s="212">
        <f>'Customs raw'!C1143</f>
        <v>0</v>
      </c>
      <c r="F1143" s="215">
        <f>'Customs raw'!E1143</f>
        <v>0</v>
      </c>
      <c r="G1143" s="76" t="s">
        <v>19</v>
      </c>
      <c r="H1143" s="33" t="s">
        <v>190</v>
      </c>
      <c r="I1143" s="76" t="e">
        <f>CONCATENATE(Table6[[#This Row],[HS6_COD]],Table6[[#This Row],[HS8]],Table6[[#This Row],[HS10]])</f>
        <v>#VALUE!</v>
      </c>
      <c r="J1143" s="17" t="s">
        <v>553</v>
      </c>
      <c r="K1143" s="17"/>
      <c r="L1143" s="30">
        <f>'Customs raw'!F1143</f>
        <v>0</v>
      </c>
      <c r="M1143" s="33">
        <v>10</v>
      </c>
      <c r="N1143" s="33">
        <v>12.5</v>
      </c>
      <c r="O1143" s="33"/>
      <c r="P1143" s="33"/>
      <c r="Q1143" s="33">
        <v>10</v>
      </c>
      <c r="R1143" s="50" t="e">
        <f>VLOOKUP(Table6[[#This Row],[HS Concatenate]],'Customs raw'!$A$11:$N$305,12,FALSE)</f>
        <v>#VALUE!</v>
      </c>
      <c r="S1143" s="226">
        <f>'Customs raw'!L1143</f>
        <v>0</v>
      </c>
      <c r="T1143" s="214"/>
      <c r="U1143" s="217">
        <f>'Customs raw'!M1143</f>
        <v>0</v>
      </c>
      <c r="V1143" s="214"/>
      <c r="W1143" s="226" t="e">
        <f>Table6[[#This Row],[Quantity (kg)2]]/1000</f>
        <v>#VALUE!</v>
      </c>
    </row>
    <row r="1144" spans="1:23" ht="14.25" x14ac:dyDescent="0.2">
      <c r="A1144" s="212">
        <f>'Customs raw'!B1144</f>
        <v>0</v>
      </c>
      <c r="B1144" s="213">
        <f t="shared" si="19"/>
        <v>0</v>
      </c>
      <c r="C1144" s="214" t="e">
        <f>VLOOKUP(B1144,'HS Heading Index'!$A$7:$B$29,2,FALSE)</f>
        <v>#N/A</v>
      </c>
      <c r="D1144" s="214" t="s">
        <v>241</v>
      </c>
      <c r="E1144" s="212">
        <f>'Customs raw'!C1144</f>
        <v>0</v>
      </c>
      <c r="F1144" s="215">
        <f>'Customs raw'!E1144</f>
        <v>0</v>
      </c>
      <c r="G1144" s="76" t="s">
        <v>19</v>
      </c>
      <c r="H1144" s="33" t="s">
        <v>190</v>
      </c>
      <c r="I1144" s="76" t="e">
        <f>CONCATENATE(Table6[[#This Row],[HS6_COD]],Table6[[#This Row],[HS8]],Table6[[#This Row],[HS10]])</f>
        <v>#VALUE!</v>
      </c>
      <c r="J1144" s="17" t="s">
        <v>553</v>
      </c>
      <c r="K1144" s="17"/>
      <c r="L1144" s="30">
        <f>'Customs raw'!F1144</f>
        <v>0</v>
      </c>
      <c r="M1144" s="33">
        <v>10</v>
      </c>
      <c r="N1144" s="33">
        <v>12.5</v>
      </c>
      <c r="O1144" s="33"/>
      <c r="P1144" s="33"/>
      <c r="Q1144" s="33">
        <v>10</v>
      </c>
      <c r="R1144" s="50" t="e">
        <f>VLOOKUP(Table6[[#This Row],[HS Concatenate]],'Customs raw'!$A$11:$N$305,12,FALSE)</f>
        <v>#VALUE!</v>
      </c>
      <c r="S1144" s="226">
        <f>'Customs raw'!L1144</f>
        <v>0</v>
      </c>
      <c r="T1144" s="214"/>
      <c r="U1144" s="217">
        <f>'Customs raw'!M1144</f>
        <v>0</v>
      </c>
      <c r="V1144" s="214"/>
      <c r="W1144" s="226" t="e">
        <f>Table6[[#This Row],[Quantity (kg)2]]/1000</f>
        <v>#VALUE!</v>
      </c>
    </row>
    <row r="1145" spans="1:23" ht="14.25" x14ac:dyDescent="0.2">
      <c r="A1145" s="212">
        <f>'Customs raw'!B1145</f>
        <v>0</v>
      </c>
      <c r="B1145" s="213">
        <f t="shared" si="19"/>
        <v>0</v>
      </c>
      <c r="C1145" s="214" t="e">
        <f>VLOOKUP(B1145,'HS Heading Index'!$A$7:$B$29,2,FALSE)</f>
        <v>#N/A</v>
      </c>
      <c r="D1145" s="214" t="s">
        <v>241</v>
      </c>
      <c r="E1145" s="212">
        <f>'Customs raw'!C1145</f>
        <v>0</v>
      </c>
      <c r="F1145" s="215">
        <f>'Customs raw'!E1145</f>
        <v>0</v>
      </c>
      <c r="G1145" s="76" t="s">
        <v>19</v>
      </c>
      <c r="H1145" s="33" t="s">
        <v>190</v>
      </c>
      <c r="I1145" s="76" t="e">
        <f>CONCATENATE(Table6[[#This Row],[HS6_COD]],Table6[[#This Row],[HS8]],Table6[[#This Row],[HS10]])</f>
        <v>#VALUE!</v>
      </c>
      <c r="J1145" s="17" t="s">
        <v>553</v>
      </c>
      <c r="K1145" s="17"/>
      <c r="L1145" s="30">
        <f>'Customs raw'!F1145</f>
        <v>0</v>
      </c>
      <c r="M1145" s="33">
        <v>10</v>
      </c>
      <c r="N1145" s="33">
        <v>12.5</v>
      </c>
      <c r="O1145" s="33"/>
      <c r="P1145" s="33"/>
      <c r="Q1145" s="33">
        <v>10</v>
      </c>
      <c r="R1145" s="50" t="e">
        <f>VLOOKUP(Table6[[#This Row],[HS Concatenate]],'Customs raw'!$A$11:$N$305,12,FALSE)</f>
        <v>#VALUE!</v>
      </c>
      <c r="S1145" s="226">
        <f>'Customs raw'!L1145</f>
        <v>0</v>
      </c>
      <c r="T1145" s="214"/>
      <c r="U1145" s="217">
        <f>'Customs raw'!M1145</f>
        <v>0</v>
      </c>
      <c r="V1145" s="214"/>
      <c r="W1145" s="226" t="e">
        <f>Table6[[#This Row],[Quantity (kg)2]]/1000</f>
        <v>#VALUE!</v>
      </c>
    </row>
    <row r="1146" spans="1:23" ht="14.25" x14ac:dyDescent="0.2">
      <c r="A1146" s="212">
        <f>'Customs raw'!B1146</f>
        <v>0</v>
      </c>
      <c r="B1146" s="213">
        <f t="shared" si="19"/>
        <v>0</v>
      </c>
      <c r="C1146" s="214" t="e">
        <f>VLOOKUP(B1146,'HS Heading Index'!$A$7:$B$29,2,FALSE)</f>
        <v>#N/A</v>
      </c>
      <c r="D1146" s="214" t="s">
        <v>241</v>
      </c>
      <c r="E1146" s="212">
        <f>'Customs raw'!C1146</f>
        <v>0</v>
      </c>
      <c r="F1146" s="215">
        <f>'Customs raw'!E1146</f>
        <v>0</v>
      </c>
      <c r="G1146" s="76" t="s">
        <v>19</v>
      </c>
      <c r="H1146" s="33" t="s">
        <v>190</v>
      </c>
      <c r="I1146" s="76" t="e">
        <f>CONCATENATE(Table6[[#This Row],[HS6_COD]],Table6[[#This Row],[HS8]],Table6[[#This Row],[HS10]])</f>
        <v>#VALUE!</v>
      </c>
      <c r="J1146" s="17" t="s">
        <v>553</v>
      </c>
      <c r="K1146" s="17"/>
      <c r="L1146" s="30">
        <f>'Customs raw'!F1146</f>
        <v>0</v>
      </c>
      <c r="M1146" s="33">
        <v>10</v>
      </c>
      <c r="N1146" s="33">
        <v>12.5</v>
      </c>
      <c r="O1146" s="33"/>
      <c r="P1146" s="33"/>
      <c r="Q1146" s="33">
        <v>10</v>
      </c>
      <c r="R1146" s="50" t="e">
        <f>VLOOKUP(Table6[[#This Row],[HS Concatenate]],'Customs raw'!$A$11:$N$305,12,FALSE)</f>
        <v>#VALUE!</v>
      </c>
      <c r="S1146" s="226">
        <f>'Customs raw'!L1146</f>
        <v>0</v>
      </c>
      <c r="T1146" s="214"/>
      <c r="U1146" s="217">
        <f>'Customs raw'!M1146</f>
        <v>0</v>
      </c>
      <c r="V1146" s="214"/>
      <c r="W1146" s="226" t="e">
        <f>Table6[[#This Row],[Quantity (kg)2]]/1000</f>
        <v>#VALUE!</v>
      </c>
    </row>
    <row r="1147" spans="1:23" ht="14.25" x14ac:dyDescent="0.2">
      <c r="A1147" s="212">
        <f>'Customs raw'!B1147</f>
        <v>0</v>
      </c>
      <c r="B1147" s="213">
        <f t="shared" si="19"/>
        <v>0</v>
      </c>
      <c r="C1147" s="214" t="e">
        <f>VLOOKUP(B1147,'HS Heading Index'!$A$7:$B$29,2,FALSE)</f>
        <v>#N/A</v>
      </c>
      <c r="D1147" s="214" t="s">
        <v>241</v>
      </c>
      <c r="E1147" s="212">
        <f>'Customs raw'!C1147</f>
        <v>0</v>
      </c>
      <c r="F1147" s="215">
        <f>'Customs raw'!E1147</f>
        <v>0</v>
      </c>
      <c r="G1147" s="76" t="s">
        <v>19</v>
      </c>
      <c r="H1147" s="33" t="s">
        <v>190</v>
      </c>
      <c r="I1147" s="76" t="e">
        <f>CONCATENATE(Table6[[#This Row],[HS6_COD]],Table6[[#This Row],[HS8]],Table6[[#This Row],[HS10]])</f>
        <v>#VALUE!</v>
      </c>
      <c r="J1147" s="17" t="s">
        <v>553</v>
      </c>
      <c r="K1147" s="17"/>
      <c r="L1147" s="30">
        <f>'Customs raw'!F1147</f>
        <v>0</v>
      </c>
      <c r="M1147" s="33">
        <v>10</v>
      </c>
      <c r="N1147" s="33">
        <v>12.5</v>
      </c>
      <c r="O1147" s="33"/>
      <c r="P1147" s="33"/>
      <c r="Q1147" s="33">
        <v>10</v>
      </c>
      <c r="R1147" s="50" t="e">
        <f>VLOOKUP(Table6[[#This Row],[HS Concatenate]],'Customs raw'!$A$11:$N$305,12,FALSE)</f>
        <v>#VALUE!</v>
      </c>
      <c r="S1147" s="226">
        <f>'Customs raw'!L1147</f>
        <v>0</v>
      </c>
      <c r="T1147" s="214"/>
      <c r="U1147" s="217">
        <f>'Customs raw'!M1147</f>
        <v>0</v>
      </c>
      <c r="V1147" s="214"/>
      <c r="W1147" s="226" t="e">
        <f>Table6[[#This Row],[Quantity (kg)2]]/1000</f>
        <v>#VALUE!</v>
      </c>
    </row>
    <row r="1148" spans="1:23" ht="14.25" x14ac:dyDescent="0.2">
      <c r="A1148" s="212">
        <f>'Customs raw'!B1148</f>
        <v>0</v>
      </c>
      <c r="B1148" s="213">
        <f t="shared" si="19"/>
        <v>0</v>
      </c>
      <c r="C1148" s="214" t="e">
        <f>VLOOKUP(B1148,'HS Heading Index'!$A$7:$B$29,2,FALSE)</f>
        <v>#N/A</v>
      </c>
      <c r="D1148" s="214" t="s">
        <v>241</v>
      </c>
      <c r="E1148" s="212">
        <f>'Customs raw'!C1148</f>
        <v>0</v>
      </c>
      <c r="F1148" s="215">
        <f>'Customs raw'!E1148</f>
        <v>0</v>
      </c>
      <c r="G1148" s="76" t="s">
        <v>19</v>
      </c>
      <c r="H1148" s="33" t="s">
        <v>190</v>
      </c>
      <c r="I1148" s="76" t="e">
        <f>CONCATENATE(Table6[[#This Row],[HS6_COD]],Table6[[#This Row],[HS8]],Table6[[#This Row],[HS10]])</f>
        <v>#VALUE!</v>
      </c>
      <c r="J1148" s="17" t="s">
        <v>553</v>
      </c>
      <c r="K1148" s="17"/>
      <c r="L1148" s="30">
        <f>'Customs raw'!F1148</f>
        <v>0</v>
      </c>
      <c r="M1148" s="33">
        <v>10</v>
      </c>
      <c r="N1148" s="33">
        <v>12.5</v>
      </c>
      <c r="O1148" s="33"/>
      <c r="P1148" s="33"/>
      <c r="Q1148" s="33">
        <v>10</v>
      </c>
      <c r="R1148" s="50" t="e">
        <f>VLOOKUP(Table6[[#This Row],[HS Concatenate]],'Customs raw'!$A$11:$N$305,12,FALSE)</f>
        <v>#VALUE!</v>
      </c>
      <c r="S1148" s="226">
        <f>'Customs raw'!L1148</f>
        <v>0</v>
      </c>
      <c r="T1148" s="214"/>
      <c r="U1148" s="217">
        <f>'Customs raw'!M1148</f>
        <v>0</v>
      </c>
      <c r="V1148" s="214"/>
      <c r="W1148" s="226" t="e">
        <f>Table6[[#This Row],[Quantity (kg)2]]/1000</f>
        <v>#VALUE!</v>
      </c>
    </row>
    <row r="1149" spans="1:23" ht="14.25" x14ac:dyDescent="0.2">
      <c r="A1149" s="212">
        <f>'Customs raw'!B1149</f>
        <v>0</v>
      </c>
      <c r="B1149" s="213">
        <f t="shared" si="19"/>
        <v>0</v>
      </c>
      <c r="C1149" s="214" t="e">
        <f>VLOOKUP(B1149,'HS Heading Index'!$A$7:$B$29,2,FALSE)</f>
        <v>#N/A</v>
      </c>
      <c r="D1149" s="214" t="s">
        <v>241</v>
      </c>
      <c r="E1149" s="212">
        <f>'Customs raw'!C1149</f>
        <v>0</v>
      </c>
      <c r="F1149" s="215">
        <f>'Customs raw'!E1149</f>
        <v>0</v>
      </c>
      <c r="G1149" s="76" t="s">
        <v>19</v>
      </c>
      <c r="H1149" s="33" t="s">
        <v>190</v>
      </c>
      <c r="I1149" s="76" t="e">
        <f>CONCATENATE(Table6[[#This Row],[HS6_COD]],Table6[[#This Row],[HS8]],Table6[[#This Row],[HS10]])</f>
        <v>#VALUE!</v>
      </c>
      <c r="J1149" s="17" t="s">
        <v>553</v>
      </c>
      <c r="K1149" s="17"/>
      <c r="L1149" s="30">
        <f>'Customs raw'!F1149</f>
        <v>0</v>
      </c>
      <c r="M1149" s="33">
        <v>10</v>
      </c>
      <c r="N1149" s="33">
        <v>12.5</v>
      </c>
      <c r="O1149" s="33"/>
      <c r="P1149" s="33"/>
      <c r="Q1149" s="33">
        <v>10</v>
      </c>
      <c r="R1149" s="50" t="e">
        <f>VLOOKUP(Table6[[#This Row],[HS Concatenate]],'Customs raw'!$A$11:$N$305,12,FALSE)</f>
        <v>#VALUE!</v>
      </c>
      <c r="S1149" s="226">
        <f>'Customs raw'!L1149</f>
        <v>0</v>
      </c>
      <c r="T1149" s="214"/>
      <c r="U1149" s="217">
        <f>'Customs raw'!M1149</f>
        <v>0</v>
      </c>
      <c r="V1149" s="214"/>
      <c r="W1149" s="226" t="e">
        <f>Table6[[#This Row],[Quantity (kg)2]]/1000</f>
        <v>#VALUE!</v>
      </c>
    </row>
    <row r="1150" spans="1:23" ht="14.25" x14ac:dyDescent="0.2">
      <c r="A1150" s="212">
        <f>'Customs raw'!B1150</f>
        <v>0</v>
      </c>
      <c r="B1150" s="213">
        <f t="shared" si="19"/>
        <v>0</v>
      </c>
      <c r="C1150" s="214" t="e">
        <f>VLOOKUP(B1150,'HS Heading Index'!$A$7:$B$29,2,FALSE)</f>
        <v>#N/A</v>
      </c>
      <c r="D1150" s="214" t="s">
        <v>241</v>
      </c>
      <c r="E1150" s="212">
        <f>'Customs raw'!C1150</f>
        <v>0</v>
      </c>
      <c r="F1150" s="215">
        <f>'Customs raw'!E1150</f>
        <v>0</v>
      </c>
      <c r="G1150" s="76" t="s">
        <v>19</v>
      </c>
      <c r="H1150" s="33" t="s">
        <v>190</v>
      </c>
      <c r="I1150" s="76" t="e">
        <f>CONCATENATE(Table6[[#This Row],[HS6_COD]],Table6[[#This Row],[HS8]],Table6[[#This Row],[HS10]])</f>
        <v>#VALUE!</v>
      </c>
      <c r="J1150" s="17" t="s">
        <v>553</v>
      </c>
      <c r="K1150" s="17"/>
      <c r="L1150" s="30">
        <f>'Customs raw'!F1150</f>
        <v>0</v>
      </c>
      <c r="M1150" s="33">
        <v>10</v>
      </c>
      <c r="N1150" s="33">
        <v>12.5</v>
      </c>
      <c r="O1150" s="33"/>
      <c r="P1150" s="33"/>
      <c r="Q1150" s="33">
        <v>10</v>
      </c>
      <c r="R1150" s="50" t="e">
        <f>VLOOKUP(Table6[[#This Row],[HS Concatenate]],'Customs raw'!$A$11:$N$305,12,FALSE)</f>
        <v>#VALUE!</v>
      </c>
      <c r="S1150" s="226">
        <f>'Customs raw'!L1150</f>
        <v>0</v>
      </c>
      <c r="T1150" s="214"/>
      <c r="U1150" s="217">
        <f>'Customs raw'!M1150</f>
        <v>0</v>
      </c>
      <c r="V1150" s="214"/>
      <c r="W1150" s="226" t="e">
        <f>Table6[[#This Row],[Quantity (kg)2]]/1000</f>
        <v>#VALUE!</v>
      </c>
    </row>
    <row r="1151" spans="1:23" ht="14.25" x14ac:dyDescent="0.2">
      <c r="A1151" s="212">
        <f>'Customs raw'!B1151</f>
        <v>0</v>
      </c>
      <c r="B1151" s="213">
        <f t="shared" si="19"/>
        <v>0</v>
      </c>
      <c r="C1151" s="214" t="e">
        <f>VLOOKUP(B1151,'HS Heading Index'!$A$7:$B$29,2,FALSE)</f>
        <v>#N/A</v>
      </c>
      <c r="D1151" s="214" t="s">
        <v>241</v>
      </c>
      <c r="E1151" s="212">
        <f>'Customs raw'!C1151</f>
        <v>0</v>
      </c>
      <c r="F1151" s="215">
        <f>'Customs raw'!E1151</f>
        <v>0</v>
      </c>
      <c r="G1151" s="76" t="s">
        <v>19</v>
      </c>
      <c r="H1151" s="33" t="s">
        <v>190</v>
      </c>
      <c r="I1151" s="76" t="e">
        <f>CONCATENATE(Table6[[#This Row],[HS6_COD]],Table6[[#This Row],[HS8]],Table6[[#This Row],[HS10]])</f>
        <v>#VALUE!</v>
      </c>
      <c r="J1151" s="17" t="s">
        <v>553</v>
      </c>
      <c r="K1151" s="17"/>
      <c r="L1151" s="30">
        <f>'Customs raw'!F1151</f>
        <v>0</v>
      </c>
      <c r="M1151" s="33">
        <v>10</v>
      </c>
      <c r="N1151" s="33">
        <v>12.5</v>
      </c>
      <c r="O1151" s="33"/>
      <c r="P1151" s="33"/>
      <c r="Q1151" s="33">
        <v>10</v>
      </c>
      <c r="R1151" s="50" t="e">
        <f>VLOOKUP(Table6[[#This Row],[HS Concatenate]],'Customs raw'!$A$11:$N$305,12,FALSE)</f>
        <v>#VALUE!</v>
      </c>
      <c r="S1151" s="226">
        <f>'Customs raw'!L1151</f>
        <v>0</v>
      </c>
      <c r="T1151" s="214"/>
      <c r="U1151" s="217">
        <f>'Customs raw'!M1151</f>
        <v>0</v>
      </c>
      <c r="V1151" s="214"/>
      <c r="W1151" s="226" t="e">
        <f>Table6[[#This Row],[Quantity (kg)2]]/1000</f>
        <v>#VALUE!</v>
      </c>
    </row>
    <row r="1152" spans="1:23" ht="14.25" x14ac:dyDescent="0.2">
      <c r="A1152" s="212">
        <f>'Customs raw'!B1152</f>
        <v>0</v>
      </c>
      <c r="B1152" s="213">
        <f t="shared" si="19"/>
        <v>0</v>
      </c>
      <c r="C1152" s="214" t="e">
        <f>VLOOKUP(B1152,'HS Heading Index'!$A$7:$B$29,2,FALSE)</f>
        <v>#N/A</v>
      </c>
      <c r="D1152" s="214" t="s">
        <v>241</v>
      </c>
      <c r="E1152" s="212">
        <f>'Customs raw'!C1152</f>
        <v>0</v>
      </c>
      <c r="F1152" s="215">
        <f>'Customs raw'!E1152</f>
        <v>0</v>
      </c>
      <c r="G1152" s="76" t="s">
        <v>19</v>
      </c>
      <c r="H1152" s="33" t="s">
        <v>190</v>
      </c>
      <c r="I1152" s="76" t="e">
        <f>CONCATENATE(Table6[[#This Row],[HS6_COD]],Table6[[#This Row],[HS8]],Table6[[#This Row],[HS10]])</f>
        <v>#VALUE!</v>
      </c>
      <c r="J1152" s="17" t="s">
        <v>553</v>
      </c>
      <c r="K1152" s="17"/>
      <c r="L1152" s="30">
        <f>'Customs raw'!F1152</f>
        <v>0</v>
      </c>
      <c r="M1152" s="33">
        <v>10</v>
      </c>
      <c r="N1152" s="33">
        <v>12.5</v>
      </c>
      <c r="O1152" s="33"/>
      <c r="P1152" s="33"/>
      <c r="Q1152" s="33">
        <v>10</v>
      </c>
      <c r="R1152" s="50" t="e">
        <f>VLOOKUP(Table6[[#This Row],[HS Concatenate]],'Customs raw'!$A$11:$N$305,12,FALSE)</f>
        <v>#VALUE!</v>
      </c>
      <c r="S1152" s="226">
        <f>'Customs raw'!L1152</f>
        <v>0</v>
      </c>
      <c r="T1152" s="214"/>
      <c r="U1152" s="217">
        <f>'Customs raw'!M1152</f>
        <v>0</v>
      </c>
      <c r="V1152" s="214"/>
      <c r="W1152" s="226" t="e">
        <f>Table6[[#This Row],[Quantity (kg)2]]/1000</f>
        <v>#VALUE!</v>
      </c>
    </row>
    <row r="1153" spans="1:23" ht="14.25" x14ac:dyDescent="0.2">
      <c r="A1153" s="212">
        <f>'Customs raw'!B1153</f>
        <v>0</v>
      </c>
      <c r="B1153" s="213">
        <f t="shared" si="19"/>
        <v>0</v>
      </c>
      <c r="C1153" s="214" t="e">
        <f>VLOOKUP(B1153,'HS Heading Index'!$A$7:$B$29,2,FALSE)</f>
        <v>#N/A</v>
      </c>
      <c r="D1153" s="214" t="s">
        <v>241</v>
      </c>
      <c r="E1153" s="212">
        <f>'Customs raw'!C1153</f>
        <v>0</v>
      </c>
      <c r="F1153" s="215">
        <f>'Customs raw'!E1153</f>
        <v>0</v>
      </c>
      <c r="G1153" s="76" t="s">
        <v>19</v>
      </c>
      <c r="H1153" s="33" t="s">
        <v>190</v>
      </c>
      <c r="I1153" s="76" t="e">
        <f>CONCATENATE(Table6[[#This Row],[HS6_COD]],Table6[[#This Row],[HS8]],Table6[[#This Row],[HS10]])</f>
        <v>#VALUE!</v>
      </c>
      <c r="J1153" s="17" t="s">
        <v>553</v>
      </c>
      <c r="K1153" s="17"/>
      <c r="L1153" s="30">
        <f>'Customs raw'!F1153</f>
        <v>0</v>
      </c>
      <c r="M1153" s="33">
        <v>10</v>
      </c>
      <c r="N1153" s="33">
        <v>12.5</v>
      </c>
      <c r="O1153" s="33"/>
      <c r="P1153" s="33"/>
      <c r="Q1153" s="33">
        <v>10</v>
      </c>
      <c r="R1153" s="50" t="e">
        <f>VLOOKUP(Table6[[#This Row],[HS Concatenate]],'Customs raw'!$A$11:$N$305,12,FALSE)</f>
        <v>#VALUE!</v>
      </c>
      <c r="S1153" s="226">
        <f>'Customs raw'!L1153</f>
        <v>0</v>
      </c>
      <c r="T1153" s="214"/>
      <c r="U1153" s="217">
        <f>'Customs raw'!M1153</f>
        <v>0</v>
      </c>
      <c r="V1153" s="214"/>
      <c r="W1153" s="226" t="e">
        <f>Table6[[#This Row],[Quantity (kg)2]]/1000</f>
        <v>#VALUE!</v>
      </c>
    </row>
    <row r="1154" spans="1:23" ht="14.25" x14ac:dyDescent="0.2">
      <c r="A1154" s="212">
        <f>'Customs raw'!B1154</f>
        <v>0</v>
      </c>
      <c r="B1154" s="213">
        <f t="shared" si="19"/>
        <v>0</v>
      </c>
      <c r="C1154" s="214" t="e">
        <f>VLOOKUP(B1154,'HS Heading Index'!$A$7:$B$29,2,FALSE)</f>
        <v>#N/A</v>
      </c>
      <c r="D1154" s="214" t="s">
        <v>241</v>
      </c>
      <c r="E1154" s="212">
        <f>'Customs raw'!C1154</f>
        <v>0</v>
      </c>
      <c r="F1154" s="215">
        <f>'Customs raw'!E1154</f>
        <v>0</v>
      </c>
      <c r="G1154" s="76" t="s">
        <v>19</v>
      </c>
      <c r="H1154" s="33" t="s">
        <v>190</v>
      </c>
      <c r="I1154" s="76" t="e">
        <f>CONCATENATE(Table6[[#This Row],[HS6_COD]],Table6[[#This Row],[HS8]],Table6[[#This Row],[HS10]])</f>
        <v>#VALUE!</v>
      </c>
      <c r="J1154" s="17" t="s">
        <v>553</v>
      </c>
      <c r="K1154" s="17"/>
      <c r="L1154" s="30">
        <f>'Customs raw'!F1154</f>
        <v>0</v>
      </c>
      <c r="M1154" s="33">
        <v>10</v>
      </c>
      <c r="N1154" s="33">
        <v>12.5</v>
      </c>
      <c r="O1154" s="33"/>
      <c r="P1154" s="33"/>
      <c r="Q1154" s="33">
        <v>10</v>
      </c>
      <c r="R1154" s="50" t="e">
        <f>VLOOKUP(Table6[[#This Row],[HS Concatenate]],'Customs raw'!$A$11:$N$305,12,FALSE)</f>
        <v>#VALUE!</v>
      </c>
      <c r="S1154" s="226">
        <f>'Customs raw'!L1154</f>
        <v>0</v>
      </c>
      <c r="T1154" s="214"/>
      <c r="U1154" s="217">
        <f>'Customs raw'!M1154</f>
        <v>0</v>
      </c>
      <c r="V1154" s="214"/>
      <c r="W1154" s="226" t="e">
        <f>Table6[[#This Row],[Quantity (kg)2]]/1000</f>
        <v>#VALUE!</v>
      </c>
    </row>
    <row r="1155" spans="1:23" ht="14.25" x14ac:dyDescent="0.2">
      <c r="A1155" s="212">
        <f>'Customs raw'!B1155</f>
        <v>0</v>
      </c>
      <c r="B1155" s="213">
        <f t="shared" si="19"/>
        <v>0</v>
      </c>
      <c r="C1155" s="214" t="e">
        <f>VLOOKUP(B1155,'HS Heading Index'!$A$7:$B$29,2,FALSE)</f>
        <v>#N/A</v>
      </c>
      <c r="D1155" s="214" t="s">
        <v>241</v>
      </c>
      <c r="E1155" s="212">
        <f>'Customs raw'!C1155</f>
        <v>0</v>
      </c>
      <c r="F1155" s="215">
        <f>'Customs raw'!E1155</f>
        <v>0</v>
      </c>
      <c r="G1155" s="76" t="s">
        <v>19</v>
      </c>
      <c r="H1155" s="33" t="s">
        <v>190</v>
      </c>
      <c r="I1155" s="76" t="e">
        <f>CONCATENATE(Table6[[#This Row],[HS6_COD]],Table6[[#This Row],[HS8]],Table6[[#This Row],[HS10]])</f>
        <v>#VALUE!</v>
      </c>
      <c r="J1155" s="17" t="s">
        <v>553</v>
      </c>
      <c r="K1155" s="17"/>
      <c r="L1155" s="30">
        <f>'Customs raw'!F1155</f>
        <v>0</v>
      </c>
      <c r="M1155" s="33">
        <v>10</v>
      </c>
      <c r="N1155" s="33">
        <v>12.5</v>
      </c>
      <c r="O1155" s="33"/>
      <c r="P1155" s="33"/>
      <c r="Q1155" s="33">
        <v>10</v>
      </c>
      <c r="R1155" s="50" t="e">
        <f>VLOOKUP(Table6[[#This Row],[HS Concatenate]],'Customs raw'!$A$11:$N$305,12,FALSE)</f>
        <v>#VALUE!</v>
      </c>
      <c r="S1155" s="226">
        <f>'Customs raw'!L1155</f>
        <v>0</v>
      </c>
      <c r="T1155" s="214"/>
      <c r="U1155" s="217">
        <f>'Customs raw'!M1155</f>
        <v>0</v>
      </c>
      <c r="V1155" s="214"/>
      <c r="W1155" s="226" t="e">
        <f>Table6[[#This Row],[Quantity (kg)2]]/1000</f>
        <v>#VALUE!</v>
      </c>
    </row>
    <row r="1156" spans="1:23" ht="14.25" x14ac:dyDescent="0.2">
      <c r="A1156" s="212">
        <f>'Customs raw'!B1156</f>
        <v>0</v>
      </c>
      <c r="B1156" s="213">
        <f t="shared" ref="B1156:B1219" si="20">ROUNDDOWN(A1156/10000,2)</f>
        <v>0</v>
      </c>
      <c r="C1156" s="214" t="e">
        <f>VLOOKUP(B1156,'HS Heading Index'!$A$7:$B$29,2,FALSE)</f>
        <v>#N/A</v>
      </c>
      <c r="D1156" s="214" t="s">
        <v>241</v>
      </c>
      <c r="E1156" s="212">
        <f>'Customs raw'!C1156</f>
        <v>0</v>
      </c>
      <c r="F1156" s="215">
        <f>'Customs raw'!E1156</f>
        <v>0</v>
      </c>
      <c r="G1156" s="76" t="s">
        <v>19</v>
      </c>
      <c r="H1156" s="33" t="s">
        <v>190</v>
      </c>
      <c r="I1156" s="76" t="e">
        <f>CONCATENATE(Table6[[#This Row],[HS6_COD]],Table6[[#This Row],[HS8]],Table6[[#This Row],[HS10]])</f>
        <v>#VALUE!</v>
      </c>
      <c r="J1156" s="17" t="s">
        <v>553</v>
      </c>
      <c r="K1156" s="17"/>
      <c r="L1156" s="30">
        <f>'Customs raw'!F1156</f>
        <v>0</v>
      </c>
      <c r="M1156" s="33">
        <v>10</v>
      </c>
      <c r="N1156" s="33">
        <v>12.5</v>
      </c>
      <c r="O1156" s="33"/>
      <c r="P1156" s="33"/>
      <c r="Q1156" s="33">
        <v>10</v>
      </c>
      <c r="R1156" s="50" t="e">
        <f>VLOOKUP(Table6[[#This Row],[HS Concatenate]],'Customs raw'!$A$11:$N$305,12,FALSE)</f>
        <v>#VALUE!</v>
      </c>
      <c r="S1156" s="226">
        <f>'Customs raw'!L1156</f>
        <v>0</v>
      </c>
      <c r="T1156" s="214"/>
      <c r="U1156" s="217">
        <f>'Customs raw'!M1156</f>
        <v>0</v>
      </c>
      <c r="V1156" s="214"/>
      <c r="W1156" s="226" t="e">
        <f>Table6[[#This Row],[Quantity (kg)2]]/1000</f>
        <v>#VALUE!</v>
      </c>
    </row>
    <row r="1157" spans="1:23" ht="14.25" x14ac:dyDescent="0.2">
      <c r="A1157" s="212">
        <f>'Customs raw'!B1157</f>
        <v>0</v>
      </c>
      <c r="B1157" s="213">
        <f t="shared" si="20"/>
        <v>0</v>
      </c>
      <c r="C1157" s="214" t="e">
        <f>VLOOKUP(B1157,'HS Heading Index'!$A$7:$B$29,2,FALSE)</f>
        <v>#N/A</v>
      </c>
      <c r="D1157" s="214" t="s">
        <v>241</v>
      </c>
      <c r="E1157" s="212">
        <f>'Customs raw'!C1157</f>
        <v>0</v>
      </c>
      <c r="F1157" s="215">
        <f>'Customs raw'!E1157</f>
        <v>0</v>
      </c>
      <c r="G1157" s="76" t="s">
        <v>19</v>
      </c>
      <c r="H1157" s="33" t="s">
        <v>190</v>
      </c>
      <c r="I1157" s="76" t="e">
        <f>CONCATENATE(Table6[[#This Row],[HS6_COD]],Table6[[#This Row],[HS8]],Table6[[#This Row],[HS10]])</f>
        <v>#VALUE!</v>
      </c>
      <c r="J1157" s="17" t="s">
        <v>553</v>
      </c>
      <c r="K1157" s="17"/>
      <c r="L1157" s="30">
        <f>'Customs raw'!F1157</f>
        <v>0</v>
      </c>
      <c r="M1157" s="33">
        <v>10</v>
      </c>
      <c r="N1157" s="33">
        <v>12.5</v>
      </c>
      <c r="O1157" s="33"/>
      <c r="P1157" s="33"/>
      <c r="Q1157" s="33">
        <v>10</v>
      </c>
      <c r="R1157" s="50" t="e">
        <f>VLOOKUP(Table6[[#This Row],[HS Concatenate]],'Customs raw'!$A$11:$N$305,12,FALSE)</f>
        <v>#VALUE!</v>
      </c>
      <c r="S1157" s="226">
        <f>'Customs raw'!L1157</f>
        <v>0</v>
      </c>
      <c r="T1157" s="214"/>
      <c r="U1157" s="217">
        <f>'Customs raw'!M1157</f>
        <v>0</v>
      </c>
      <c r="V1157" s="214"/>
      <c r="W1157" s="226" t="e">
        <f>Table6[[#This Row],[Quantity (kg)2]]/1000</f>
        <v>#VALUE!</v>
      </c>
    </row>
    <row r="1158" spans="1:23" ht="14.25" x14ac:dyDescent="0.2">
      <c r="A1158" s="212">
        <f>'Customs raw'!B1158</f>
        <v>0</v>
      </c>
      <c r="B1158" s="213">
        <f t="shared" si="20"/>
        <v>0</v>
      </c>
      <c r="C1158" s="214" t="e">
        <f>VLOOKUP(B1158,'HS Heading Index'!$A$7:$B$29,2,FALSE)</f>
        <v>#N/A</v>
      </c>
      <c r="D1158" s="214" t="s">
        <v>241</v>
      </c>
      <c r="E1158" s="212">
        <f>'Customs raw'!C1158</f>
        <v>0</v>
      </c>
      <c r="F1158" s="215">
        <f>'Customs raw'!E1158</f>
        <v>0</v>
      </c>
      <c r="G1158" s="76" t="s">
        <v>19</v>
      </c>
      <c r="H1158" s="33" t="s">
        <v>190</v>
      </c>
      <c r="I1158" s="76" t="e">
        <f>CONCATENATE(Table6[[#This Row],[HS6_COD]],Table6[[#This Row],[HS8]],Table6[[#This Row],[HS10]])</f>
        <v>#VALUE!</v>
      </c>
      <c r="J1158" s="17" t="s">
        <v>553</v>
      </c>
      <c r="K1158" s="17"/>
      <c r="L1158" s="30">
        <f>'Customs raw'!F1158</f>
        <v>0</v>
      </c>
      <c r="M1158" s="33">
        <v>10</v>
      </c>
      <c r="N1158" s="33">
        <v>12.5</v>
      </c>
      <c r="O1158" s="33"/>
      <c r="P1158" s="33"/>
      <c r="Q1158" s="33">
        <v>10</v>
      </c>
      <c r="R1158" s="50" t="e">
        <f>VLOOKUP(Table6[[#This Row],[HS Concatenate]],'Customs raw'!$A$11:$N$305,12,FALSE)</f>
        <v>#VALUE!</v>
      </c>
      <c r="S1158" s="226">
        <f>'Customs raw'!L1158</f>
        <v>0</v>
      </c>
      <c r="T1158" s="214"/>
      <c r="U1158" s="217">
        <f>'Customs raw'!M1158</f>
        <v>0</v>
      </c>
      <c r="V1158" s="214"/>
      <c r="W1158" s="226" t="e">
        <f>Table6[[#This Row],[Quantity (kg)2]]/1000</f>
        <v>#VALUE!</v>
      </c>
    </row>
    <row r="1159" spans="1:23" ht="14.25" x14ac:dyDescent="0.2">
      <c r="A1159" s="212">
        <f>'Customs raw'!B1159</f>
        <v>0</v>
      </c>
      <c r="B1159" s="213">
        <f t="shared" si="20"/>
        <v>0</v>
      </c>
      <c r="C1159" s="214" t="e">
        <f>VLOOKUP(B1159,'HS Heading Index'!$A$7:$B$29,2,FALSE)</f>
        <v>#N/A</v>
      </c>
      <c r="D1159" s="214" t="s">
        <v>241</v>
      </c>
      <c r="E1159" s="212">
        <f>'Customs raw'!C1159</f>
        <v>0</v>
      </c>
      <c r="F1159" s="215">
        <f>'Customs raw'!E1159</f>
        <v>0</v>
      </c>
      <c r="G1159" s="76" t="s">
        <v>19</v>
      </c>
      <c r="H1159" s="33" t="s">
        <v>190</v>
      </c>
      <c r="I1159" s="76" t="e">
        <f>CONCATENATE(Table6[[#This Row],[HS6_COD]],Table6[[#This Row],[HS8]],Table6[[#This Row],[HS10]])</f>
        <v>#VALUE!</v>
      </c>
      <c r="J1159" s="17" t="s">
        <v>553</v>
      </c>
      <c r="K1159" s="17"/>
      <c r="L1159" s="30">
        <f>'Customs raw'!F1159</f>
        <v>0</v>
      </c>
      <c r="M1159" s="33">
        <v>10</v>
      </c>
      <c r="N1159" s="33">
        <v>12.5</v>
      </c>
      <c r="O1159" s="33"/>
      <c r="P1159" s="33"/>
      <c r="Q1159" s="33">
        <v>10</v>
      </c>
      <c r="R1159" s="50" t="e">
        <f>VLOOKUP(Table6[[#This Row],[HS Concatenate]],'Customs raw'!$A$11:$N$305,12,FALSE)</f>
        <v>#VALUE!</v>
      </c>
      <c r="S1159" s="226">
        <f>'Customs raw'!L1159</f>
        <v>0</v>
      </c>
      <c r="T1159" s="214"/>
      <c r="U1159" s="217">
        <f>'Customs raw'!M1159</f>
        <v>0</v>
      </c>
      <c r="V1159" s="214"/>
      <c r="W1159" s="226" t="e">
        <f>Table6[[#This Row],[Quantity (kg)2]]/1000</f>
        <v>#VALUE!</v>
      </c>
    </row>
    <row r="1160" spans="1:23" ht="14.25" x14ac:dyDescent="0.2">
      <c r="A1160" s="212">
        <f>'Customs raw'!B1160</f>
        <v>0</v>
      </c>
      <c r="B1160" s="213">
        <f t="shared" si="20"/>
        <v>0</v>
      </c>
      <c r="C1160" s="214" t="e">
        <f>VLOOKUP(B1160,'HS Heading Index'!$A$7:$B$29,2,FALSE)</f>
        <v>#N/A</v>
      </c>
      <c r="D1160" s="214" t="s">
        <v>241</v>
      </c>
      <c r="E1160" s="212">
        <f>'Customs raw'!C1160</f>
        <v>0</v>
      </c>
      <c r="F1160" s="215">
        <f>'Customs raw'!E1160</f>
        <v>0</v>
      </c>
      <c r="G1160" s="76" t="s">
        <v>19</v>
      </c>
      <c r="H1160" s="33" t="s">
        <v>190</v>
      </c>
      <c r="I1160" s="76" t="e">
        <f>CONCATENATE(Table6[[#This Row],[HS6_COD]],Table6[[#This Row],[HS8]],Table6[[#This Row],[HS10]])</f>
        <v>#VALUE!</v>
      </c>
      <c r="J1160" s="17" t="s">
        <v>553</v>
      </c>
      <c r="K1160" s="17"/>
      <c r="L1160" s="30">
        <f>'Customs raw'!F1160</f>
        <v>0</v>
      </c>
      <c r="M1160" s="33">
        <v>10</v>
      </c>
      <c r="N1160" s="33">
        <v>12.5</v>
      </c>
      <c r="O1160" s="33"/>
      <c r="P1160" s="33"/>
      <c r="Q1160" s="33">
        <v>10</v>
      </c>
      <c r="R1160" s="50" t="e">
        <f>VLOOKUP(Table6[[#This Row],[HS Concatenate]],'Customs raw'!$A$11:$N$305,12,FALSE)</f>
        <v>#VALUE!</v>
      </c>
      <c r="S1160" s="226">
        <f>'Customs raw'!L1160</f>
        <v>0</v>
      </c>
      <c r="T1160" s="214"/>
      <c r="U1160" s="217">
        <f>'Customs raw'!M1160</f>
        <v>0</v>
      </c>
      <c r="V1160" s="214"/>
      <c r="W1160" s="226" t="e">
        <f>Table6[[#This Row],[Quantity (kg)2]]/1000</f>
        <v>#VALUE!</v>
      </c>
    </row>
    <row r="1161" spans="1:23" ht="14.25" x14ac:dyDescent="0.2">
      <c r="A1161" s="212">
        <f>'Customs raw'!B1161</f>
        <v>0</v>
      </c>
      <c r="B1161" s="213">
        <f t="shared" si="20"/>
        <v>0</v>
      </c>
      <c r="C1161" s="214" t="e">
        <f>VLOOKUP(B1161,'HS Heading Index'!$A$7:$B$29,2,FALSE)</f>
        <v>#N/A</v>
      </c>
      <c r="D1161" s="214" t="s">
        <v>241</v>
      </c>
      <c r="E1161" s="212">
        <f>'Customs raw'!C1161</f>
        <v>0</v>
      </c>
      <c r="F1161" s="215">
        <f>'Customs raw'!E1161</f>
        <v>0</v>
      </c>
      <c r="G1161" s="76" t="s">
        <v>19</v>
      </c>
      <c r="H1161" s="33" t="s">
        <v>190</v>
      </c>
      <c r="I1161" s="76" t="e">
        <f>CONCATENATE(Table6[[#This Row],[HS6_COD]],Table6[[#This Row],[HS8]],Table6[[#This Row],[HS10]])</f>
        <v>#VALUE!</v>
      </c>
      <c r="J1161" s="17" t="s">
        <v>553</v>
      </c>
      <c r="K1161" s="17"/>
      <c r="L1161" s="30">
        <f>'Customs raw'!F1161</f>
        <v>0</v>
      </c>
      <c r="M1161" s="33">
        <v>10</v>
      </c>
      <c r="N1161" s="33">
        <v>12.5</v>
      </c>
      <c r="O1161" s="33"/>
      <c r="P1161" s="33"/>
      <c r="Q1161" s="33">
        <v>10</v>
      </c>
      <c r="R1161" s="50" t="e">
        <f>VLOOKUP(Table6[[#This Row],[HS Concatenate]],'Customs raw'!$A$11:$N$305,12,FALSE)</f>
        <v>#VALUE!</v>
      </c>
      <c r="S1161" s="226">
        <f>'Customs raw'!L1161</f>
        <v>0</v>
      </c>
      <c r="T1161" s="214"/>
      <c r="U1161" s="217">
        <f>'Customs raw'!M1161</f>
        <v>0</v>
      </c>
      <c r="V1161" s="214"/>
      <c r="W1161" s="226" t="e">
        <f>Table6[[#This Row],[Quantity (kg)2]]/1000</f>
        <v>#VALUE!</v>
      </c>
    </row>
    <row r="1162" spans="1:23" ht="14.25" x14ac:dyDescent="0.2">
      <c r="A1162" s="212">
        <f>'Customs raw'!B1162</f>
        <v>0</v>
      </c>
      <c r="B1162" s="213">
        <f t="shared" si="20"/>
        <v>0</v>
      </c>
      <c r="C1162" s="214" t="e">
        <f>VLOOKUP(B1162,'HS Heading Index'!$A$7:$B$29,2,FALSE)</f>
        <v>#N/A</v>
      </c>
      <c r="D1162" s="214" t="s">
        <v>241</v>
      </c>
      <c r="E1162" s="212">
        <f>'Customs raw'!C1162</f>
        <v>0</v>
      </c>
      <c r="F1162" s="215">
        <f>'Customs raw'!E1162</f>
        <v>0</v>
      </c>
      <c r="G1162" s="76" t="s">
        <v>19</v>
      </c>
      <c r="H1162" s="33" t="s">
        <v>190</v>
      </c>
      <c r="I1162" s="76" t="e">
        <f>CONCATENATE(Table6[[#This Row],[HS6_COD]],Table6[[#This Row],[HS8]],Table6[[#This Row],[HS10]])</f>
        <v>#VALUE!</v>
      </c>
      <c r="J1162" s="17" t="s">
        <v>553</v>
      </c>
      <c r="K1162" s="17"/>
      <c r="L1162" s="30">
        <f>'Customs raw'!F1162</f>
        <v>0</v>
      </c>
      <c r="M1162" s="33">
        <v>10</v>
      </c>
      <c r="N1162" s="33">
        <v>12.5</v>
      </c>
      <c r="O1162" s="33"/>
      <c r="P1162" s="33"/>
      <c r="Q1162" s="33">
        <v>10</v>
      </c>
      <c r="R1162" s="50" t="e">
        <f>VLOOKUP(Table6[[#This Row],[HS Concatenate]],'Customs raw'!$A$11:$N$305,12,FALSE)</f>
        <v>#VALUE!</v>
      </c>
      <c r="S1162" s="226">
        <f>'Customs raw'!L1162</f>
        <v>0</v>
      </c>
      <c r="T1162" s="214"/>
      <c r="U1162" s="217">
        <f>'Customs raw'!M1162</f>
        <v>0</v>
      </c>
      <c r="V1162" s="214"/>
      <c r="W1162" s="226" t="e">
        <f>Table6[[#This Row],[Quantity (kg)2]]/1000</f>
        <v>#VALUE!</v>
      </c>
    </row>
    <row r="1163" spans="1:23" ht="14.25" x14ac:dyDescent="0.2">
      <c r="A1163" s="212">
        <f>'Customs raw'!B1163</f>
        <v>0</v>
      </c>
      <c r="B1163" s="213">
        <f t="shared" si="20"/>
        <v>0</v>
      </c>
      <c r="C1163" s="214" t="e">
        <f>VLOOKUP(B1163,'HS Heading Index'!$A$7:$B$29,2,FALSE)</f>
        <v>#N/A</v>
      </c>
      <c r="D1163" s="214" t="s">
        <v>241</v>
      </c>
      <c r="E1163" s="212">
        <f>'Customs raw'!C1163</f>
        <v>0</v>
      </c>
      <c r="F1163" s="215">
        <f>'Customs raw'!E1163</f>
        <v>0</v>
      </c>
      <c r="G1163" s="76" t="s">
        <v>19</v>
      </c>
      <c r="H1163" s="33" t="s">
        <v>190</v>
      </c>
      <c r="I1163" s="76" t="e">
        <f>CONCATENATE(Table6[[#This Row],[HS6_COD]],Table6[[#This Row],[HS8]],Table6[[#This Row],[HS10]])</f>
        <v>#VALUE!</v>
      </c>
      <c r="J1163" s="17" t="s">
        <v>553</v>
      </c>
      <c r="K1163" s="17"/>
      <c r="L1163" s="30">
        <f>'Customs raw'!F1163</f>
        <v>0</v>
      </c>
      <c r="M1163" s="33">
        <v>10</v>
      </c>
      <c r="N1163" s="33">
        <v>12.5</v>
      </c>
      <c r="O1163" s="33"/>
      <c r="P1163" s="33"/>
      <c r="Q1163" s="33">
        <v>10</v>
      </c>
      <c r="R1163" s="50" t="e">
        <f>VLOOKUP(Table6[[#This Row],[HS Concatenate]],'Customs raw'!$A$11:$N$305,12,FALSE)</f>
        <v>#VALUE!</v>
      </c>
      <c r="S1163" s="226">
        <f>'Customs raw'!L1163</f>
        <v>0</v>
      </c>
      <c r="T1163" s="214"/>
      <c r="U1163" s="217">
        <f>'Customs raw'!M1163</f>
        <v>0</v>
      </c>
      <c r="V1163" s="214"/>
      <c r="W1163" s="226" t="e">
        <f>Table6[[#This Row],[Quantity (kg)2]]/1000</f>
        <v>#VALUE!</v>
      </c>
    </row>
    <row r="1164" spans="1:23" ht="14.25" x14ac:dyDescent="0.2">
      <c r="A1164" s="212">
        <f>'Customs raw'!B1164</f>
        <v>0</v>
      </c>
      <c r="B1164" s="213">
        <f t="shared" si="20"/>
        <v>0</v>
      </c>
      <c r="C1164" s="214" t="e">
        <f>VLOOKUP(B1164,'HS Heading Index'!$A$7:$B$29,2,FALSE)</f>
        <v>#N/A</v>
      </c>
      <c r="D1164" s="214" t="s">
        <v>241</v>
      </c>
      <c r="E1164" s="212">
        <f>'Customs raw'!C1164</f>
        <v>0</v>
      </c>
      <c r="F1164" s="215">
        <f>'Customs raw'!E1164</f>
        <v>0</v>
      </c>
      <c r="G1164" s="76" t="s">
        <v>19</v>
      </c>
      <c r="H1164" s="33" t="s">
        <v>190</v>
      </c>
      <c r="I1164" s="76" t="e">
        <f>CONCATENATE(Table6[[#This Row],[HS6_COD]],Table6[[#This Row],[HS8]],Table6[[#This Row],[HS10]])</f>
        <v>#VALUE!</v>
      </c>
      <c r="J1164" s="17" t="s">
        <v>553</v>
      </c>
      <c r="K1164" s="17"/>
      <c r="L1164" s="30">
        <f>'Customs raw'!F1164</f>
        <v>0</v>
      </c>
      <c r="M1164" s="33">
        <v>10</v>
      </c>
      <c r="N1164" s="33">
        <v>12.5</v>
      </c>
      <c r="O1164" s="33"/>
      <c r="P1164" s="33"/>
      <c r="Q1164" s="33">
        <v>10</v>
      </c>
      <c r="R1164" s="50" t="e">
        <f>VLOOKUP(Table6[[#This Row],[HS Concatenate]],'Customs raw'!$A$11:$N$305,12,FALSE)</f>
        <v>#VALUE!</v>
      </c>
      <c r="S1164" s="226">
        <f>'Customs raw'!L1164</f>
        <v>0</v>
      </c>
      <c r="T1164" s="214"/>
      <c r="U1164" s="217">
        <f>'Customs raw'!M1164</f>
        <v>0</v>
      </c>
      <c r="V1164" s="214"/>
      <c r="W1164" s="226" t="e">
        <f>Table6[[#This Row],[Quantity (kg)2]]/1000</f>
        <v>#VALUE!</v>
      </c>
    </row>
    <row r="1165" spans="1:23" ht="14.25" x14ac:dyDescent="0.2">
      <c r="A1165" s="212">
        <f>'Customs raw'!B1165</f>
        <v>0</v>
      </c>
      <c r="B1165" s="213">
        <f t="shared" si="20"/>
        <v>0</v>
      </c>
      <c r="C1165" s="214" t="e">
        <f>VLOOKUP(B1165,'HS Heading Index'!$A$7:$B$29,2,FALSE)</f>
        <v>#N/A</v>
      </c>
      <c r="D1165" s="214" t="s">
        <v>241</v>
      </c>
      <c r="E1165" s="212">
        <f>'Customs raw'!C1165</f>
        <v>0</v>
      </c>
      <c r="F1165" s="215">
        <f>'Customs raw'!E1165</f>
        <v>0</v>
      </c>
      <c r="G1165" s="76" t="s">
        <v>19</v>
      </c>
      <c r="H1165" s="33" t="s">
        <v>190</v>
      </c>
      <c r="I1165" s="76" t="e">
        <f>CONCATENATE(Table6[[#This Row],[HS6_COD]],Table6[[#This Row],[HS8]],Table6[[#This Row],[HS10]])</f>
        <v>#VALUE!</v>
      </c>
      <c r="J1165" s="17" t="s">
        <v>553</v>
      </c>
      <c r="K1165" s="17"/>
      <c r="L1165" s="30">
        <f>'Customs raw'!F1165</f>
        <v>0</v>
      </c>
      <c r="M1165" s="33">
        <v>10</v>
      </c>
      <c r="N1165" s="33">
        <v>12.5</v>
      </c>
      <c r="O1165" s="33"/>
      <c r="P1165" s="33"/>
      <c r="Q1165" s="33">
        <v>10</v>
      </c>
      <c r="R1165" s="50" t="e">
        <f>VLOOKUP(Table6[[#This Row],[HS Concatenate]],'Customs raw'!$A$11:$N$305,12,FALSE)</f>
        <v>#VALUE!</v>
      </c>
      <c r="S1165" s="226">
        <f>'Customs raw'!L1165</f>
        <v>0</v>
      </c>
      <c r="T1165" s="214"/>
      <c r="U1165" s="217">
        <f>'Customs raw'!M1165</f>
        <v>0</v>
      </c>
      <c r="V1165" s="214"/>
      <c r="W1165" s="226" t="e">
        <f>Table6[[#This Row],[Quantity (kg)2]]/1000</f>
        <v>#VALUE!</v>
      </c>
    </row>
    <row r="1166" spans="1:23" ht="14.25" x14ac:dyDescent="0.2">
      <c r="A1166" s="212">
        <f>'Customs raw'!B1166</f>
        <v>0</v>
      </c>
      <c r="B1166" s="213">
        <f t="shared" si="20"/>
        <v>0</v>
      </c>
      <c r="C1166" s="214" t="e">
        <f>VLOOKUP(B1166,'HS Heading Index'!$A$7:$B$29,2,FALSE)</f>
        <v>#N/A</v>
      </c>
      <c r="D1166" s="214" t="s">
        <v>241</v>
      </c>
      <c r="E1166" s="212">
        <f>'Customs raw'!C1166</f>
        <v>0</v>
      </c>
      <c r="F1166" s="215">
        <f>'Customs raw'!E1166</f>
        <v>0</v>
      </c>
      <c r="G1166" s="76" t="s">
        <v>19</v>
      </c>
      <c r="H1166" s="33" t="s">
        <v>190</v>
      </c>
      <c r="I1166" s="76" t="e">
        <f>CONCATENATE(Table6[[#This Row],[HS6_COD]],Table6[[#This Row],[HS8]],Table6[[#This Row],[HS10]])</f>
        <v>#VALUE!</v>
      </c>
      <c r="J1166" s="17" t="s">
        <v>553</v>
      </c>
      <c r="K1166" s="17"/>
      <c r="L1166" s="30">
        <f>'Customs raw'!F1166</f>
        <v>0</v>
      </c>
      <c r="M1166" s="33">
        <v>10</v>
      </c>
      <c r="N1166" s="33">
        <v>12.5</v>
      </c>
      <c r="O1166" s="33"/>
      <c r="P1166" s="33"/>
      <c r="Q1166" s="33">
        <v>10</v>
      </c>
      <c r="R1166" s="50" t="e">
        <f>VLOOKUP(Table6[[#This Row],[HS Concatenate]],'Customs raw'!$A$11:$N$305,12,FALSE)</f>
        <v>#VALUE!</v>
      </c>
      <c r="S1166" s="226">
        <f>'Customs raw'!L1166</f>
        <v>0</v>
      </c>
      <c r="T1166" s="214"/>
      <c r="U1166" s="217">
        <f>'Customs raw'!M1166</f>
        <v>0</v>
      </c>
      <c r="V1166" s="214"/>
      <c r="W1166" s="226" t="e">
        <f>Table6[[#This Row],[Quantity (kg)2]]/1000</f>
        <v>#VALUE!</v>
      </c>
    </row>
    <row r="1167" spans="1:23" ht="14.25" x14ac:dyDescent="0.2">
      <c r="A1167" s="212">
        <f>'Customs raw'!B1167</f>
        <v>0</v>
      </c>
      <c r="B1167" s="213">
        <f t="shared" si="20"/>
        <v>0</v>
      </c>
      <c r="C1167" s="214" t="e">
        <f>VLOOKUP(B1167,'HS Heading Index'!$A$7:$B$29,2,FALSE)</f>
        <v>#N/A</v>
      </c>
      <c r="D1167" s="214" t="s">
        <v>241</v>
      </c>
      <c r="E1167" s="212">
        <f>'Customs raw'!C1167</f>
        <v>0</v>
      </c>
      <c r="F1167" s="215">
        <f>'Customs raw'!E1167</f>
        <v>0</v>
      </c>
      <c r="G1167" s="76" t="s">
        <v>19</v>
      </c>
      <c r="H1167" s="33" t="s">
        <v>190</v>
      </c>
      <c r="I1167" s="76" t="e">
        <f>CONCATENATE(Table6[[#This Row],[HS6_COD]],Table6[[#This Row],[HS8]],Table6[[#This Row],[HS10]])</f>
        <v>#VALUE!</v>
      </c>
      <c r="J1167" s="17" t="s">
        <v>553</v>
      </c>
      <c r="K1167" s="17"/>
      <c r="L1167" s="30">
        <f>'Customs raw'!F1167</f>
        <v>0</v>
      </c>
      <c r="M1167" s="33">
        <v>10</v>
      </c>
      <c r="N1167" s="33">
        <v>12.5</v>
      </c>
      <c r="O1167" s="33"/>
      <c r="P1167" s="33"/>
      <c r="Q1167" s="33">
        <v>10</v>
      </c>
      <c r="R1167" s="50" t="e">
        <f>VLOOKUP(Table6[[#This Row],[HS Concatenate]],'Customs raw'!$A$11:$N$305,12,FALSE)</f>
        <v>#VALUE!</v>
      </c>
      <c r="S1167" s="226">
        <f>'Customs raw'!L1167</f>
        <v>0</v>
      </c>
      <c r="T1167" s="214"/>
      <c r="U1167" s="217">
        <f>'Customs raw'!M1167</f>
        <v>0</v>
      </c>
      <c r="V1167" s="214"/>
      <c r="W1167" s="226" t="e">
        <f>Table6[[#This Row],[Quantity (kg)2]]/1000</f>
        <v>#VALUE!</v>
      </c>
    </row>
    <row r="1168" spans="1:23" ht="14.25" x14ac:dyDescent="0.2">
      <c r="A1168" s="212">
        <f>'Customs raw'!B1168</f>
        <v>0</v>
      </c>
      <c r="B1168" s="213">
        <f t="shared" si="20"/>
        <v>0</v>
      </c>
      <c r="C1168" s="214" t="e">
        <f>VLOOKUP(B1168,'HS Heading Index'!$A$7:$B$29,2,FALSE)</f>
        <v>#N/A</v>
      </c>
      <c r="D1168" s="214" t="s">
        <v>241</v>
      </c>
      <c r="E1168" s="212">
        <f>'Customs raw'!C1168</f>
        <v>0</v>
      </c>
      <c r="F1168" s="215">
        <f>'Customs raw'!E1168</f>
        <v>0</v>
      </c>
      <c r="G1168" s="76" t="s">
        <v>19</v>
      </c>
      <c r="H1168" s="33" t="s">
        <v>190</v>
      </c>
      <c r="I1168" s="76" t="e">
        <f>CONCATENATE(Table6[[#This Row],[HS6_COD]],Table6[[#This Row],[HS8]],Table6[[#This Row],[HS10]])</f>
        <v>#VALUE!</v>
      </c>
      <c r="J1168" s="17" t="s">
        <v>553</v>
      </c>
      <c r="K1168" s="17"/>
      <c r="L1168" s="30">
        <f>'Customs raw'!F1168</f>
        <v>0</v>
      </c>
      <c r="M1168" s="33">
        <v>10</v>
      </c>
      <c r="N1168" s="33">
        <v>12.5</v>
      </c>
      <c r="O1168" s="33"/>
      <c r="P1168" s="33"/>
      <c r="Q1168" s="33">
        <v>10</v>
      </c>
      <c r="R1168" s="50" t="e">
        <f>VLOOKUP(Table6[[#This Row],[HS Concatenate]],'Customs raw'!$A$11:$N$305,12,FALSE)</f>
        <v>#VALUE!</v>
      </c>
      <c r="S1168" s="226">
        <f>'Customs raw'!L1168</f>
        <v>0</v>
      </c>
      <c r="T1168" s="214"/>
      <c r="U1168" s="217">
        <f>'Customs raw'!M1168</f>
        <v>0</v>
      </c>
      <c r="V1168" s="214"/>
      <c r="W1168" s="226" t="e">
        <f>Table6[[#This Row],[Quantity (kg)2]]/1000</f>
        <v>#VALUE!</v>
      </c>
    </row>
    <row r="1169" spans="1:23" ht="14.25" x14ac:dyDescent="0.2">
      <c r="A1169" s="212">
        <f>'Customs raw'!B1169</f>
        <v>0</v>
      </c>
      <c r="B1169" s="213">
        <f t="shared" si="20"/>
        <v>0</v>
      </c>
      <c r="C1169" s="214" t="e">
        <f>VLOOKUP(B1169,'HS Heading Index'!$A$7:$B$29,2,FALSE)</f>
        <v>#N/A</v>
      </c>
      <c r="D1169" s="214" t="s">
        <v>241</v>
      </c>
      <c r="E1169" s="212">
        <f>'Customs raw'!C1169</f>
        <v>0</v>
      </c>
      <c r="F1169" s="215">
        <f>'Customs raw'!E1169</f>
        <v>0</v>
      </c>
      <c r="G1169" s="76" t="s">
        <v>19</v>
      </c>
      <c r="H1169" s="33" t="s">
        <v>190</v>
      </c>
      <c r="I1169" s="76" t="e">
        <f>CONCATENATE(Table6[[#This Row],[HS6_COD]],Table6[[#This Row],[HS8]],Table6[[#This Row],[HS10]])</f>
        <v>#VALUE!</v>
      </c>
      <c r="J1169" s="17" t="s">
        <v>553</v>
      </c>
      <c r="K1169" s="17"/>
      <c r="L1169" s="30">
        <f>'Customs raw'!F1169</f>
        <v>0</v>
      </c>
      <c r="M1169" s="33">
        <v>10</v>
      </c>
      <c r="N1169" s="33">
        <v>12.5</v>
      </c>
      <c r="O1169" s="33"/>
      <c r="P1169" s="33"/>
      <c r="Q1169" s="33">
        <v>10</v>
      </c>
      <c r="R1169" s="50" t="e">
        <f>VLOOKUP(Table6[[#This Row],[HS Concatenate]],'Customs raw'!$A$11:$N$305,12,FALSE)</f>
        <v>#VALUE!</v>
      </c>
      <c r="S1169" s="226">
        <f>'Customs raw'!L1169</f>
        <v>0</v>
      </c>
      <c r="T1169" s="214"/>
      <c r="U1169" s="217">
        <f>'Customs raw'!M1169</f>
        <v>0</v>
      </c>
      <c r="V1169" s="214"/>
      <c r="W1169" s="226" t="e">
        <f>Table6[[#This Row],[Quantity (kg)2]]/1000</f>
        <v>#VALUE!</v>
      </c>
    </row>
    <row r="1170" spans="1:23" ht="14.25" x14ac:dyDescent="0.2">
      <c r="A1170" s="212">
        <f>'Customs raw'!B1170</f>
        <v>0</v>
      </c>
      <c r="B1170" s="213">
        <f t="shared" si="20"/>
        <v>0</v>
      </c>
      <c r="C1170" s="214" t="e">
        <f>VLOOKUP(B1170,'HS Heading Index'!$A$7:$B$29,2,FALSE)</f>
        <v>#N/A</v>
      </c>
      <c r="D1170" s="214" t="s">
        <v>241</v>
      </c>
      <c r="E1170" s="212">
        <f>'Customs raw'!C1170</f>
        <v>0</v>
      </c>
      <c r="F1170" s="215">
        <f>'Customs raw'!E1170</f>
        <v>0</v>
      </c>
      <c r="G1170" s="76" t="s">
        <v>19</v>
      </c>
      <c r="H1170" s="33" t="s">
        <v>190</v>
      </c>
      <c r="I1170" s="76" t="e">
        <f>CONCATENATE(Table6[[#This Row],[HS6_COD]],Table6[[#This Row],[HS8]],Table6[[#This Row],[HS10]])</f>
        <v>#VALUE!</v>
      </c>
      <c r="J1170" s="17" t="s">
        <v>553</v>
      </c>
      <c r="K1170" s="17"/>
      <c r="L1170" s="30">
        <f>'Customs raw'!F1170</f>
        <v>0</v>
      </c>
      <c r="M1170" s="33">
        <v>10</v>
      </c>
      <c r="N1170" s="33">
        <v>12.5</v>
      </c>
      <c r="O1170" s="33"/>
      <c r="P1170" s="33"/>
      <c r="Q1170" s="33">
        <v>10</v>
      </c>
      <c r="R1170" s="50" t="e">
        <f>VLOOKUP(Table6[[#This Row],[HS Concatenate]],'Customs raw'!$A$11:$N$305,12,FALSE)</f>
        <v>#VALUE!</v>
      </c>
      <c r="S1170" s="226">
        <f>'Customs raw'!L1170</f>
        <v>0</v>
      </c>
      <c r="T1170" s="214"/>
      <c r="U1170" s="217">
        <f>'Customs raw'!M1170</f>
        <v>0</v>
      </c>
      <c r="V1170" s="214"/>
      <c r="W1170" s="226" t="e">
        <f>Table6[[#This Row],[Quantity (kg)2]]/1000</f>
        <v>#VALUE!</v>
      </c>
    </row>
    <row r="1171" spans="1:23" ht="14.25" x14ac:dyDescent="0.2">
      <c r="A1171" s="212">
        <f>'Customs raw'!B1171</f>
        <v>0</v>
      </c>
      <c r="B1171" s="213">
        <f t="shared" si="20"/>
        <v>0</v>
      </c>
      <c r="C1171" s="214" t="e">
        <f>VLOOKUP(B1171,'HS Heading Index'!$A$7:$B$29,2,FALSE)</f>
        <v>#N/A</v>
      </c>
      <c r="D1171" s="214" t="s">
        <v>241</v>
      </c>
      <c r="E1171" s="212">
        <f>'Customs raw'!C1171</f>
        <v>0</v>
      </c>
      <c r="F1171" s="215">
        <f>'Customs raw'!E1171</f>
        <v>0</v>
      </c>
      <c r="G1171" s="76" t="s">
        <v>19</v>
      </c>
      <c r="H1171" s="33" t="s">
        <v>190</v>
      </c>
      <c r="I1171" s="76" t="e">
        <f>CONCATENATE(Table6[[#This Row],[HS6_COD]],Table6[[#This Row],[HS8]],Table6[[#This Row],[HS10]])</f>
        <v>#VALUE!</v>
      </c>
      <c r="J1171" s="17" t="s">
        <v>553</v>
      </c>
      <c r="K1171" s="17"/>
      <c r="L1171" s="30">
        <f>'Customs raw'!F1171</f>
        <v>0</v>
      </c>
      <c r="M1171" s="33">
        <v>10</v>
      </c>
      <c r="N1171" s="33">
        <v>12.5</v>
      </c>
      <c r="O1171" s="33"/>
      <c r="P1171" s="33"/>
      <c r="Q1171" s="33">
        <v>10</v>
      </c>
      <c r="R1171" s="50" t="e">
        <f>VLOOKUP(Table6[[#This Row],[HS Concatenate]],'Customs raw'!$A$11:$N$305,12,FALSE)</f>
        <v>#VALUE!</v>
      </c>
      <c r="S1171" s="226">
        <f>'Customs raw'!L1171</f>
        <v>0</v>
      </c>
      <c r="T1171" s="214"/>
      <c r="U1171" s="217">
        <f>'Customs raw'!M1171</f>
        <v>0</v>
      </c>
      <c r="V1171" s="214"/>
      <c r="W1171" s="226" t="e">
        <f>Table6[[#This Row],[Quantity (kg)2]]/1000</f>
        <v>#VALUE!</v>
      </c>
    </row>
    <row r="1172" spans="1:23" ht="14.25" x14ac:dyDescent="0.2">
      <c r="A1172" s="212">
        <f>'Customs raw'!B1172</f>
        <v>0</v>
      </c>
      <c r="B1172" s="213">
        <f t="shared" si="20"/>
        <v>0</v>
      </c>
      <c r="C1172" s="214" t="e">
        <f>VLOOKUP(B1172,'HS Heading Index'!$A$7:$B$29,2,FALSE)</f>
        <v>#N/A</v>
      </c>
      <c r="D1172" s="214" t="s">
        <v>241</v>
      </c>
      <c r="E1172" s="212">
        <f>'Customs raw'!C1172</f>
        <v>0</v>
      </c>
      <c r="F1172" s="215">
        <f>'Customs raw'!E1172</f>
        <v>0</v>
      </c>
      <c r="G1172" s="76" t="s">
        <v>19</v>
      </c>
      <c r="H1172" s="33" t="s">
        <v>190</v>
      </c>
      <c r="I1172" s="76" t="e">
        <f>CONCATENATE(Table6[[#This Row],[HS6_COD]],Table6[[#This Row],[HS8]],Table6[[#This Row],[HS10]])</f>
        <v>#VALUE!</v>
      </c>
      <c r="J1172" s="17" t="s">
        <v>553</v>
      </c>
      <c r="K1172" s="17"/>
      <c r="L1172" s="30">
        <f>'Customs raw'!F1172</f>
        <v>0</v>
      </c>
      <c r="M1172" s="33">
        <v>10</v>
      </c>
      <c r="N1172" s="33">
        <v>12.5</v>
      </c>
      <c r="O1172" s="33"/>
      <c r="P1172" s="33"/>
      <c r="Q1172" s="33">
        <v>10</v>
      </c>
      <c r="R1172" s="50" t="e">
        <f>VLOOKUP(Table6[[#This Row],[HS Concatenate]],'Customs raw'!$A$11:$N$305,12,FALSE)</f>
        <v>#VALUE!</v>
      </c>
      <c r="S1172" s="226">
        <f>'Customs raw'!L1172</f>
        <v>0</v>
      </c>
      <c r="T1172" s="214"/>
      <c r="U1172" s="217">
        <f>'Customs raw'!M1172</f>
        <v>0</v>
      </c>
      <c r="V1172" s="214"/>
      <c r="W1172" s="226" t="e">
        <f>Table6[[#This Row],[Quantity (kg)2]]/1000</f>
        <v>#VALUE!</v>
      </c>
    </row>
    <row r="1173" spans="1:23" ht="14.25" x14ac:dyDescent="0.2">
      <c r="A1173" s="212">
        <f>'Customs raw'!B1173</f>
        <v>0</v>
      </c>
      <c r="B1173" s="213">
        <f t="shared" si="20"/>
        <v>0</v>
      </c>
      <c r="C1173" s="214" t="e">
        <f>VLOOKUP(B1173,'HS Heading Index'!$A$7:$B$29,2,FALSE)</f>
        <v>#N/A</v>
      </c>
      <c r="D1173" s="214" t="s">
        <v>241</v>
      </c>
      <c r="E1173" s="212">
        <f>'Customs raw'!C1173</f>
        <v>0</v>
      </c>
      <c r="F1173" s="215">
        <f>'Customs raw'!E1173</f>
        <v>0</v>
      </c>
      <c r="G1173" s="76" t="s">
        <v>19</v>
      </c>
      <c r="H1173" s="33" t="s">
        <v>190</v>
      </c>
      <c r="I1173" s="76" t="e">
        <f>CONCATENATE(Table6[[#This Row],[HS6_COD]],Table6[[#This Row],[HS8]],Table6[[#This Row],[HS10]])</f>
        <v>#VALUE!</v>
      </c>
      <c r="J1173" s="17" t="s">
        <v>553</v>
      </c>
      <c r="K1173" s="17"/>
      <c r="L1173" s="30">
        <f>'Customs raw'!F1173</f>
        <v>0</v>
      </c>
      <c r="M1173" s="33">
        <v>10</v>
      </c>
      <c r="N1173" s="33">
        <v>12.5</v>
      </c>
      <c r="O1173" s="33"/>
      <c r="P1173" s="33"/>
      <c r="Q1173" s="33">
        <v>10</v>
      </c>
      <c r="R1173" s="50" t="e">
        <f>VLOOKUP(Table6[[#This Row],[HS Concatenate]],'Customs raw'!$A$11:$N$305,12,FALSE)</f>
        <v>#VALUE!</v>
      </c>
      <c r="S1173" s="226">
        <f>'Customs raw'!L1173</f>
        <v>0</v>
      </c>
      <c r="T1173" s="214"/>
      <c r="U1173" s="217">
        <f>'Customs raw'!M1173</f>
        <v>0</v>
      </c>
      <c r="V1173" s="214"/>
      <c r="W1173" s="226" t="e">
        <f>Table6[[#This Row],[Quantity (kg)2]]/1000</f>
        <v>#VALUE!</v>
      </c>
    </row>
    <row r="1174" spans="1:23" ht="14.25" x14ac:dyDescent="0.2">
      <c r="A1174" s="212">
        <f>'Customs raw'!B1174</f>
        <v>0</v>
      </c>
      <c r="B1174" s="213">
        <f t="shared" si="20"/>
        <v>0</v>
      </c>
      <c r="C1174" s="214" t="e">
        <f>VLOOKUP(B1174,'HS Heading Index'!$A$7:$B$29,2,FALSE)</f>
        <v>#N/A</v>
      </c>
      <c r="D1174" s="214" t="s">
        <v>241</v>
      </c>
      <c r="E1174" s="212">
        <f>'Customs raw'!C1174</f>
        <v>0</v>
      </c>
      <c r="F1174" s="215">
        <f>'Customs raw'!E1174</f>
        <v>0</v>
      </c>
      <c r="G1174" s="76" t="s">
        <v>19</v>
      </c>
      <c r="H1174" s="33" t="s">
        <v>190</v>
      </c>
      <c r="I1174" s="76" t="e">
        <f>CONCATENATE(Table6[[#This Row],[HS6_COD]],Table6[[#This Row],[HS8]],Table6[[#This Row],[HS10]])</f>
        <v>#VALUE!</v>
      </c>
      <c r="J1174" s="17" t="s">
        <v>553</v>
      </c>
      <c r="K1174" s="17"/>
      <c r="L1174" s="30">
        <f>'Customs raw'!F1174</f>
        <v>0</v>
      </c>
      <c r="M1174" s="33">
        <v>10</v>
      </c>
      <c r="N1174" s="33">
        <v>12.5</v>
      </c>
      <c r="O1174" s="33"/>
      <c r="P1174" s="33"/>
      <c r="Q1174" s="33">
        <v>10</v>
      </c>
      <c r="R1174" s="50" t="e">
        <f>VLOOKUP(Table6[[#This Row],[HS Concatenate]],'Customs raw'!$A$11:$N$305,12,FALSE)</f>
        <v>#VALUE!</v>
      </c>
      <c r="S1174" s="226">
        <f>'Customs raw'!L1174</f>
        <v>0</v>
      </c>
      <c r="T1174" s="214"/>
      <c r="U1174" s="217">
        <f>'Customs raw'!M1174</f>
        <v>0</v>
      </c>
      <c r="V1174" s="214"/>
      <c r="W1174" s="226" t="e">
        <f>Table6[[#This Row],[Quantity (kg)2]]/1000</f>
        <v>#VALUE!</v>
      </c>
    </row>
    <row r="1175" spans="1:23" ht="14.25" x14ac:dyDescent="0.2">
      <c r="A1175" s="212">
        <f>'Customs raw'!B1175</f>
        <v>0</v>
      </c>
      <c r="B1175" s="213">
        <f t="shared" si="20"/>
        <v>0</v>
      </c>
      <c r="C1175" s="214" t="e">
        <f>VLOOKUP(B1175,'HS Heading Index'!$A$7:$B$29,2,FALSE)</f>
        <v>#N/A</v>
      </c>
      <c r="D1175" s="214" t="s">
        <v>241</v>
      </c>
      <c r="E1175" s="212">
        <f>'Customs raw'!C1175</f>
        <v>0</v>
      </c>
      <c r="F1175" s="215">
        <f>'Customs raw'!E1175</f>
        <v>0</v>
      </c>
      <c r="G1175" s="76" t="s">
        <v>19</v>
      </c>
      <c r="H1175" s="33" t="s">
        <v>190</v>
      </c>
      <c r="I1175" s="76" t="e">
        <f>CONCATENATE(Table6[[#This Row],[HS6_COD]],Table6[[#This Row],[HS8]],Table6[[#This Row],[HS10]])</f>
        <v>#VALUE!</v>
      </c>
      <c r="J1175" s="17" t="s">
        <v>553</v>
      </c>
      <c r="K1175" s="17"/>
      <c r="L1175" s="30">
        <f>'Customs raw'!F1175</f>
        <v>0</v>
      </c>
      <c r="M1175" s="33">
        <v>10</v>
      </c>
      <c r="N1175" s="33">
        <v>12.5</v>
      </c>
      <c r="O1175" s="33"/>
      <c r="P1175" s="33"/>
      <c r="Q1175" s="33">
        <v>10</v>
      </c>
      <c r="R1175" s="50" t="e">
        <f>VLOOKUP(Table6[[#This Row],[HS Concatenate]],'Customs raw'!$A$11:$N$305,12,FALSE)</f>
        <v>#VALUE!</v>
      </c>
      <c r="S1175" s="226">
        <f>'Customs raw'!L1175</f>
        <v>0</v>
      </c>
      <c r="T1175" s="214"/>
      <c r="U1175" s="217">
        <f>'Customs raw'!M1175</f>
        <v>0</v>
      </c>
      <c r="V1175" s="214"/>
      <c r="W1175" s="226" t="e">
        <f>Table6[[#This Row],[Quantity (kg)2]]/1000</f>
        <v>#VALUE!</v>
      </c>
    </row>
    <row r="1176" spans="1:23" ht="14.25" x14ac:dyDescent="0.2">
      <c r="A1176" s="212">
        <f>'Customs raw'!B1176</f>
        <v>0</v>
      </c>
      <c r="B1176" s="213">
        <f t="shared" si="20"/>
        <v>0</v>
      </c>
      <c r="C1176" s="214" t="e">
        <f>VLOOKUP(B1176,'HS Heading Index'!$A$7:$B$29,2,FALSE)</f>
        <v>#N/A</v>
      </c>
      <c r="D1176" s="214" t="s">
        <v>241</v>
      </c>
      <c r="E1176" s="212">
        <f>'Customs raw'!C1176</f>
        <v>0</v>
      </c>
      <c r="F1176" s="215">
        <f>'Customs raw'!E1176</f>
        <v>0</v>
      </c>
      <c r="G1176" s="76" t="s">
        <v>19</v>
      </c>
      <c r="H1176" s="33" t="s">
        <v>190</v>
      </c>
      <c r="I1176" s="76" t="e">
        <f>CONCATENATE(Table6[[#This Row],[HS6_COD]],Table6[[#This Row],[HS8]],Table6[[#This Row],[HS10]])</f>
        <v>#VALUE!</v>
      </c>
      <c r="J1176" s="17" t="s">
        <v>553</v>
      </c>
      <c r="K1176" s="17"/>
      <c r="L1176" s="30">
        <f>'Customs raw'!F1176</f>
        <v>0</v>
      </c>
      <c r="M1176" s="33">
        <v>10</v>
      </c>
      <c r="N1176" s="33">
        <v>12.5</v>
      </c>
      <c r="O1176" s="33"/>
      <c r="P1176" s="33"/>
      <c r="Q1176" s="33">
        <v>10</v>
      </c>
      <c r="R1176" s="50" t="e">
        <f>VLOOKUP(Table6[[#This Row],[HS Concatenate]],'Customs raw'!$A$11:$N$305,12,FALSE)</f>
        <v>#VALUE!</v>
      </c>
      <c r="S1176" s="226">
        <f>'Customs raw'!L1176</f>
        <v>0</v>
      </c>
      <c r="T1176" s="214"/>
      <c r="U1176" s="217">
        <f>'Customs raw'!M1176</f>
        <v>0</v>
      </c>
      <c r="V1176" s="214"/>
      <c r="W1176" s="226" t="e">
        <f>Table6[[#This Row],[Quantity (kg)2]]/1000</f>
        <v>#VALUE!</v>
      </c>
    </row>
    <row r="1177" spans="1:23" ht="14.25" x14ac:dyDescent="0.2">
      <c r="A1177" s="212">
        <f>'Customs raw'!B1177</f>
        <v>0</v>
      </c>
      <c r="B1177" s="213">
        <f t="shared" si="20"/>
        <v>0</v>
      </c>
      <c r="C1177" s="214" t="e">
        <f>VLOOKUP(B1177,'HS Heading Index'!$A$7:$B$29,2,FALSE)</f>
        <v>#N/A</v>
      </c>
      <c r="D1177" s="214" t="s">
        <v>241</v>
      </c>
      <c r="E1177" s="212">
        <f>'Customs raw'!C1177</f>
        <v>0</v>
      </c>
      <c r="F1177" s="215">
        <f>'Customs raw'!E1177</f>
        <v>0</v>
      </c>
      <c r="G1177" s="76" t="s">
        <v>19</v>
      </c>
      <c r="H1177" s="33" t="s">
        <v>190</v>
      </c>
      <c r="I1177" s="76" t="e">
        <f>CONCATENATE(Table6[[#This Row],[HS6_COD]],Table6[[#This Row],[HS8]],Table6[[#This Row],[HS10]])</f>
        <v>#VALUE!</v>
      </c>
      <c r="J1177" s="17" t="s">
        <v>553</v>
      </c>
      <c r="K1177" s="17"/>
      <c r="L1177" s="30">
        <f>'Customs raw'!F1177</f>
        <v>0</v>
      </c>
      <c r="M1177" s="33">
        <v>10</v>
      </c>
      <c r="N1177" s="33">
        <v>12.5</v>
      </c>
      <c r="O1177" s="33"/>
      <c r="P1177" s="33"/>
      <c r="Q1177" s="33">
        <v>10</v>
      </c>
      <c r="R1177" s="50" t="e">
        <f>VLOOKUP(Table6[[#This Row],[HS Concatenate]],'Customs raw'!$A$11:$N$305,12,FALSE)</f>
        <v>#VALUE!</v>
      </c>
      <c r="S1177" s="226">
        <f>'Customs raw'!L1177</f>
        <v>0</v>
      </c>
      <c r="T1177" s="214"/>
      <c r="U1177" s="217">
        <f>'Customs raw'!M1177</f>
        <v>0</v>
      </c>
      <c r="V1177" s="214"/>
      <c r="W1177" s="226" t="e">
        <f>Table6[[#This Row],[Quantity (kg)2]]/1000</f>
        <v>#VALUE!</v>
      </c>
    </row>
    <row r="1178" spans="1:23" ht="14.25" x14ac:dyDescent="0.2">
      <c r="A1178" s="212">
        <f>'Customs raw'!B1178</f>
        <v>0</v>
      </c>
      <c r="B1178" s="213">
        <f t="shared" si="20"/>
        <v>0</v>
      </c>
      <c r="C1178" s="214" t="e">
        <f>VLOOKUP(B1178,'HS Heading Index'!$A$7:$B$29,2,FALSE)</f>
        <v>#N/A</v>
      </c>
      <c r="D1178" s="214" t="s">
        <v>241</v>
      </c>
      <c r="E1178" s="212">
        <f>'Customs raw'!C1178</f>
        <v>0</v>
      </c>
      <c r="F1178" s="215">
        <f>'Customs raw'!E1178</f>
        <v>0</v>
      </c>
      <c r="G1178" s="76" t="s">
        <v>19</v>
      </c>
      <c r="H1178" s="33" t="s">
        <v>190</v>
      </c>
      <c r="I1178" s="76" t="e">
        <f>CONCATENATE(Table6[[#This Row],[HS6_COD]],Table6[[#This Row],[HS8]],Table6[[#This Row],[HS10]])</f>
        <v>#VALUE!</v>
      </c>
      <c r="J1178" s="17" t="s">
        <v>553</v>
      </c>
      <c r="K1178" s="17"/>
      <c r="L1178" s="30">
        <f>'Customs raw'!F1178</f>
        <v>0</v>
      </c>
      <c r="M1178" s="33">
        <v>10</v>
      </c>
      <c r="N1178" s="33">
        <v>12.5</v>
      </c>
      <c r="O1178" s="33"/>
      <c r="P1178" s="33"/>
      <c r="Q1178" s="33">
        <v>10</v>
      </c>
      <c r="R1178" s="50" t="e">
        <f>VLOOKUP(Table6[[#This Row],[HS Concatenate]],'Customs raw'!$A$11:$N$305,12,FALSE)</f>
        <v>#VALUE!</v>
      </c>
      <c r="S1178" s="226">
        <f>'Customs raw'!L1178</f>
        <v>0</v>
      </c>
      <c r="T1178" s="214"/>
      <c r="U1178" s="217">
        <f>'Customs raw'!M1178</f>
        <v>0</v>
      </c>
      <c r="V1178" s="214"/>
      <c r="W1178" s="226" t="e">
        <f>Table6[[#This Row],[Quantity (kg)2]]/1000</f>
        <v>#VALUE!</v>
      </c>
    </row>
    <row r="1179" spans="1:23" ht="14.25" x14ac:dyDescent="0.2">
      <c r="A1179" s="212">
        <f>'Customs raw'!B1179</f>
        <v>0</v>
      </c>
      <c r="B1179" s="213">
        <f t="shared" si="20"/>
        <v>0</v>
      </c>
      <c r="C1179" s="214" t="e">
        <f>VLOOKUP(B1179,'HS Heading Index'!$A$7:$B$29,2,FALSE)</f>
        <v>#N/A</v>
      </c>
      <c r="D1179" s="214" t="s">
        <v>241</v>
      </c>
      <c r="E1179" s="212">
        <f>'Customs raw'!C1179</f>
        <v>0</v>
      </c>
      <c r="F1179" s="215">
        <f>'Customs raw'!E1179</f>
        <v>0</v>
      </c>
      <c r="G1179" s="76" t="s">
        <v>19</v>
      </c>
      <c r="H1179" s="33" t="s">
        <v>190</v>
      </c>
      <c r="I1179" s="76" t="e">
        <f>CONCATENATE(Table6[[#This Row],[HS6_COD]],Table6[[#This Row],[HS8]],Table6[[#This Row],[HS10]])</f>
        <v>#VALUE!</v>
      </c>
      <c r="J1179" s="17" t="s">
        <v>553</v>
      </c>
      <c r="K1179" s="17"/>
      <c r="L1179" s="30">
        <f>'Customs raw'!F1179</f>
        <v>0</v>
      </c>
      <c r="M1179" s="33">
        <v>10</v>
      </c>
      <c r="N1179" s="33">
        <v>12.5</v>
      </c>
      <c r="O1179" s="33"/>
      <c r="P1179" s="33"/>
      <c r="Q1179" s="33">
        <v>10</v>
      </c>
      <c r="R1179" s="50" t="e">
        <f>VLOOKUP(Table6[[#This Row],[HS Concatenate]],'Customs raw'!$A$11:$N$305,12,FALSE)</f>
        <v>#VALUE!</v>
      </c>
      <c r="S1179" s="226">
        <f>'Customs raw'!L1179</f>
        <v>0</v>
      </c>
      <c r="T1179" s="214"/>
      <c r="U1179" s="217">
        <f>'Customs raw'!M1179</f>
        <v>0</v>
      </c>
      <c r="V1179" s="214"/>
      <c r="W1179" s="226" t="e">
        <f>Table6[[#This Row],[Quantity (kg)2]]/1000</f>
        <v>#VALUE!</v>
      </c>
    </row>
    <row r="1180" spans="1:23" ht="14.25" x14ac:dyDescent="0.2">
      <c r="A1180" s="212">
        <f>'Customs raw'!B1180</f>
        <v>0</v>
      </c>
      <c r="B1180" s="213">
        <f t="shared" si="20"/>
        <v>0</v>
      </c>
      <c r="C1180" s="214" t="e">
        <f>VLOOKUP(B1180,'HS Heading Index'!$A$7:$B$29,2,FALSE)</f>
        <v>#N/A</v>
      </c>
      <c r="D1180" s="214" t="s">
        <v>241</v>
      </c>
      <c r="E1180" s="212">
        <f>'Customs raw'!C1180</f>
        <v>0</v>
      </c>
      <c r="F1180" s="215">
        <f>'Customs raw'!E1180</f>
        <v>0</v>
      </c>
      <c r="G1180" s="76" t="s">
        <v>19</v>
      </c>
      <c r="H1180" s="33" t="s">
        <v>190</v>
      </c>
      <c r="I1180" s="76" t="e">
        <f>CONCATENATE(Table6[[#This Row],[HS6_COD]],Table6[[#This Row],[HS8]],Table6[[#This Row],[HS10]])</f>
        <v>#VALUE!</v>
      </c>
      <c r="J1180" s="17" t="s">
        <v>553</v>
      </c>
      <c r="K1180" s="17"/>
      <c r="L1180" s="30">
        <f>'Customs raw'!F1180</f>
        <v>0</v>
      </c>
      <c r="M1180" s="33">
        <v>10</v>
      </c>
      <c r="N1180" s="33">
        <v>12.5</v>
      </c>
      <c r="O1180" s="33"/>
      <c r="P1180" s="33"/>
      <c r="Q1180" s="33">
        <v>10</v>
      </c>
      <c r="R1180" s="50" t="e">
        <f>VLOOKUP(Table6[[#This Row],[HS Concatenate]],'Customs raw'!$A$11:$N$305,12,FALSE)</f>
        <v>#VALUE!</v>
      </c>
      <c r="S1180" s="226">
        <f>'Customs raw'!L1180</f>
        <v>0</v>
      </c>
      <c r="T1180" s="214"/>
      <c r="U1180" s="217">
        <f>'Customs raw'!M1180</f>
        <v>0</v>
      </c>
      <c r="V1180" s="214"/>
      <c r="W1180" s="226" t="e">
        <f>Table6[[#This Row],[Quantity (kg)2]]/1000</f>
        <v>#VALUE!</v>
      </c>
    </row>
    <row r="1181" spans="1:23" ht="14.25" x14ac:dyDescent="0.2">
      <c r="A1181" s="212">
        <f>'Customs raw'!B1181</f>
        <v>0</v>
      </c>
      <c r="B1181" s="213">
        <f t="shared" si="20"/>
        <v>0</v>
      </c>
      <c r="C1181" s="214" t="e">
        <f>VLOOKUP(B1181,'HS Heading Index'!$A$7:$B$29,2,FALSE)</f>
        <v>#N/A</v>
      </c>
      <c r="D1181" s="214" t="s">
        <v>241</v>
      </c>
      <c r="E1181" s="212">
        <f>'Customs raw'!C1181</f>
        <v>0</v>
      </c>
      <c r="F1181" s="215">
        <f>'Customs raw'!E1181</f>
        <v>0</v>
      </c>
      <c r="G1181" s="76" t="s">
        <v>19</v>
      </c>
      <c r="H1181" s="33" t="s">
        <v>190</v>
      </c>
      <c r="I1181" s="76" t="e">
        <f>CONCATENATE(Table6[[#This Row],[HS6_COD]],Table6[[#This Row],[HS8]],Table6[[#This Row],[HS10]])</f>
        <v>#VALUE!</v>
      </c>
      <c r="J1181" s="17" t="s">
        <v>553</v>
      </c>
      <c r="K1181" s="17"/>
      <c r="L1181" s="30">
        <f>'Customs raw'!F1181</f>
        <v>0</v>
      </c>
      <c r="M1181" s="33">
        <v>10</v>
      </c>
      <c r="N1181" s="33">
        <v>12.5</v>
      </c>
      <c r="O1181" s="33"/>
      <c r="P1181" s="33"/>
      <c r="Q1181" s="33">
        <v>10</v>
      </c>
      <c r="R1181" s="50" t="e">
        <f>VLOOKUP(Table6[[#This Row],[HS Concatenate]],'Customs raw'!$A$11:$N$305,12,FALSE)</f>
        <v>#VALUE!</v>
      </c>
      <c r="S1181" s="226">
        <f>'Customs raw'!L1181</f>
        <v>0</v>
      </c>
      <c r="T1181" s="214"/>
      <c r="U1181" s="217">
        <f>'Customs raw'!M1181</f>
        <v>0</v>
      </c>
      <c r="V1181" s="214"/>
      <c r="W1181" s="226" t="e">
        <f>Table6[[#This Row],[Quantity (kg)2]]/1000</f>
        <v>#VALUE!</v>
      </c>
    </row>
    <row r="1182" spans="1:23" ht="14.25" x14ac:dyDescent="0.2">
      <c r="A1182" s="212">
        <f>'Customs raw'!B1182</f>
        <v>0</v>
      </c>
      <c r="B1182" s="213">
        <f t="shared" si="20"/>
        <v>0</v>
      </c>
      <c r="C1182" s="214" t="e">
        <f>VLOOKUP(B1182,'HS Heading Index'!$A$7:$B$29,2,FALSE)</f>
        <v>#N/A</v>
      </c>
      <c r="D1182" s="214" t="s">
        <v>241</v>
      </c>
      <c r="E1182" s="212">
        <f>'Customs raw'!C1182</f>
        <v>0</v>
      </c>
      <c r="F1182" s="215">
        <f>'Customs raw'!E1182</f>
        <v>0</v>
      </c>
      <c r="G1182" s="76" t="s">
        <v>19</v>
      </c>
      <c r="H1182" s="33" t="s">
        <v>190</v>
      </c>
      <c r="I1182" s="76" t="e">
        <f>CONCATENATE(Table6[[#This Row],[HS6_COD]],Table6[[#This Row],[HS8]],Table6[[#This Row],[HS10]])</f>
        <v>#VALUE!</v>
      </c>
      <c r="J1182" s="17" t="s">
        <v>553</v>
      </c>
      <c r="K1182" s="17"/>
      <c r="L1182" s="30">
        <f>'Customs raw'!F1182</f>
        <v>0</v>
      </c>
      <c r="M1182" s="33">
        <v>10</v>
      </c>
      <c r="N1182" s="33">
        <v>12.5</v>
      </c>
      <c r="O1182" s="33"/>
      <c r="P1182" s="33"/>
      <c r="Q1182" s="33">
        <v>10</v>
      </c>
      <c r="R1182" s="50" t="e">
        <f>VLOOKUP(Table6[[#This Row],[HS Concatenate]],'Customs raw'!$A$11:$N$305,12,FALSE)</f>
        <v>#VALUE!</v>
      </c>
      <c r="S1182" s="226">
        <f>'Customs raw'!L1182</f>
        <v>0</v>
      </c>
      <c r="T1182" s="214"/>
      <c r="U1182" s="217">
        <f>'Customs raw'!M1182</f>
        <v>0</v>
      </c>
      <c r="V1182" s="214"/>
      <c r="W1182" s="226" t="e">
        <f>Table6[[#This Row],[Quantity (kg)2]]/1000</f>
        <v>#VALUE!</v>
      </c>
    </row>
    <row r="1183" spans="1:23" ht="14.25" x14ac:dyDescent="0.2">
      <c r="A1183" s="212">
        <f>'Customs raw'!B1183</f>
        <v>0</v>
      </c>
      <c r="B1183" s="213">
        <f t="shared" si="20"/>
        <v>0</v>
      </c>
      <c r="C1183" s="214" t="e">
        <f>VLOOKUP(B1183,'HS Heading Index'!$A$7:$B$29,2,FALSE)</f>
        <v>#N/A</v>
      </c>
      <c r="D1183" s="214" t="s">
        <v>241</v>
      </c>
      <c r="E1183" s="212">
        <f>'Customs raw'!C1183</f>
        <v>0</v>
      </c>
      <c r="F1183" s="215">
        <f>'Customs raw'!E1183</f>
        <v>0</v>
      </c>
      <c r="G1183" s="76" t="s">
        <v>19</v>
      </c>
      <c r="H1183" s="33" t="s">
        <v>190</v>
      </c>
      <c r="I1183" s="76" t="e">
        <f>CONCATENATE(Table6[[#This Row],[HS6_COD]],Table6[[#This Row],[HS8]],Table6[[#This Row],[HS10]])</f>
        <v>#VALUE!</v>
      </c>
      <c r="J1183" s="17" t="s">
        <v>553</v>
      </c>
      <c r="K1183" s="17"/>
      <c r="L1183" s="30">
        <f>'Customs raw'!F1183</f>
        <v>0</v>
      </c>
      <c r="M1183" s="33">
        <v>10</v>
      </c>
      <c r="N1183" s="33">
        <v>12.5</v>
      </c>
      <c r="O1183" s="33"/>
      <c r="P1183" s="33"/>
      <c r="Q1183" s="33">
        <v>10</v>
      </c>
      <c r="R1183" s="50" t="e">
        <f>VLOOKUP(Table6[[#This Row],[HS Concatenate]],'Customs raw'!$A$11:$N$305,12,FALSE)</f>
        <v>#VALUE!</v>
      </c>
      <c r="S1183" s="226">
        <f>'Customs raw'!L1183</f>
        <v>0</v>
      </c>
      <c r="T1183" s="214"/>
      <c r="U1183" s="217">
        <f>'Customs raw'!M1183</f>
        <v>0</v>
      </c>
      <c r="V1183" s="214"/>
      <c r="W1183" s="226" t="e">
        <f>Table6[[#This Row],[Quantity (kg)2]]/1000</f>
        <v>#VALUE!</v>
      </c>
    </row>
    <row r="1184" spans="1:23" ht="14.25" x14ac:dyDescent="0.2">
      <c r="A1184" s="212">
        <f>'Customs raw'!B1184</f>
        <v>0</v>
      </c>
      <c r="B1184" s="213">
        <f t="shared" si="20"/>
        <v>0</v>
      </c>
      <c r="C1184" s="214" t="e">
        <f>VLOOKUP(B1184,'HS Heading Index'!$A$7:$B$29,2,FALSE)</f>
        <v>#N/A</v>
      </c>
      <c r="D1184" s="214" t="s">
        <v>241</v>
      </c>
      <c r="E1184" s="212">
        <f>'Customs raw'!C1184</f>
        <v>0</v>
      </c>
      <c r="F1184" s="215">
        <f>'Customs raw'!E1184</f>
        <v>0</v>
      </c>
      <c r="G1184" s="76" t="s">
        <v>19</v>
      </c>
      <c r="H1184" s="33" t="s">
        <v>190</v>
      </c>
      <c r="I1184" s="76" t="e">
        <f>CONCATENATE(Table6[[#This Row],[HS6_COD]],Table6[[#This Row],[HS8]],Table6[[#This Row],[HS10]])</f>
        <v>#VALUE!</v>
      </c>
      <c r="J1184" s="17" t="s">
        <v>553</v>
      </c>
      <c r="K1184" s="17"/>
      <c r="L1184" s="30">
        <f>'Customs raw'!F1184</f>
        <v>0</v>
      </c>
      <c r="M1184" s="33">
        <v>10</v>
      </c>
      <c r="N1184" s="33">
        <v>12.5</v>
      </c>
      <c r="O1184" s="33"/>
      <c r="P1184" s="33"/>
      <c r="Q1184" s="33">
        <v>10</v>
      </c>
      <c r="R1184" s="50" t="e">
        <f>VLOOKUP(Table6[[#This Row],[HS Concatenate]],'Customs raw'!$A$11:$N$305,12,FALSE)</f>
        <v>#VALUE!</v>
      </c>
      <c r="S1184" s="226">
        <f>'Customs raw'!L1184</f>
        <v>0</v>
      </c>
      <c r="T1184" s="214"/>
      <c r="U1184" s="217">
        <f>'Customs raw'!M1184</f>
        <v>0</v>
      </c>
      <c r="V1184" s="214"/>
      <c r="W1184" s="226" t="e">
        <f>Table6[[#This Row],[Quantity (kg)2]]/1000</f>
        <v>#VALUE!</v>
      </c>
    </row>
    <row r="1185" spans="1:23" ht="14.25" x14ac:dyDescent="0.2">
      <c r="A1185" s="212">
        <f>'Customs raw'!B1185</f>
        <v>0</v>
      </c>
      <c r="B1185" s="213">
        <f t="shared" si="20"/>
        <v>0</v>
      </c>
      <c r="C1185" s="214" t="e">
        <f>VLOOKUP(B1185,'HS Heading Index'!$A$7:$B$29,2,FALSE)</f>
        <v>#N/A</v>
      </c>
      <c r="D1185" s="214" t="s">
        <v>241</v>
      </c>
      <c r="E1185" s="212">
        <f>'Customs raw'!C1185</f>
        <v>0</v>
      </c>
      <c r="F1185" s="215">
        <f>'Customs raw'!E1185</f>
        <v>0</v>
      </c>
      <c r="G1185" s="76" t="s">
        <v>19</v>
      </c>
      <c r="H1185" s="33" t="s">
        <v>190</v>
      </c>
      <c r="I1185" s="76" t="e">
        <f>CONCATENATE(Table6[[#This Row],[HS6_COD]],Table6[[#This Row],[HS8]],Table6[[#This Row],[HS10]])</f>
        <v>#VALUE!</v>
      </c>
      <c r="J1185" s="17" t="s">
        <v>553</v>
      </c>
      <c r="K1185" s="17"/>
      <c r="L1185" s="30">
        <f>'Customs raw'!F1185</f>
        <v>0</v>
      </c>
      <c r="M1185" s="33">
        <v>10</v>
      </c>
      <c r="N1185" s="33">
        <v>12.5</v>
      </c>
      <c r="O1185" s="33"/>
      <c r="P1185" s="33"/>
      <c r="Q1185" s="33">
        <v>10</v>
      </c>
      <c r="R1185" s="50" t="e">
        <f>VLOOKUP(Table6[[#This Row],[HS Concatenate]],'Customs raw'!$A$11:$N$305,12,FALSE)</f>
        <v>#VALUE!</v>
      </c>
      <c r="S1185" s="226">
        <f>'Customs raw'!L1185</f>
        <v>0</v>
      </c>
      <c r="T1185" s="214"/>
      <c r="U1185" s="217">
        <f>'Customs raw'!M1185</f>
        <v>0</v>
      </c>
      <c r="V1185" s="214"/>
      <c r="W1185" s="226" t="e">
        <f>Table6[[#This Row],[Quantity (kg)2]]/1000</f>
        <v>#VALUE!</v>
      </c>
    </row>
    <row r="1186" spans="1:23" ht="14.25" x14ac:dyDescent="0.2">
      <c r="A1186" s="212">
        <f>'Customs raw'!B1186</f>
        <v>0</v>
      </c>
      <c r="B1186" s="213">
        <f t="shared" si="20"/>
        <v>0</v>
      </c>
      <c r="C1186" s="214" t="e">
        <f>VLOOKUP(B1186,'HS Heading Index'!$A$7:$B$29,2,FALSE)</f>
        <v>#N/A</v>
      </c>
      <c r="D1186" s="214" t="s">
        <v>241</v>
      </c>
      <c r="E1186" s="212">
        <f>'Customs raw'!C1186</f>
        <v>0</v>
      </c>
      <c r="F1186" s="215">
        <f>'Customs raw'!E1186</f>
        <v>0</v>
      </c>
      <c r="G1186" s="76" t="s">
        <v>19</v>
      </c>
      <c r="H1186" s="33" t="s">
        <v>190</v>
      </c>
      <c r="I1186" s="76" t="e">
        <f>CONCATENATE(Table6[[#This Row],[HS6_COD]],Table6[[#This Row],[HS8]],Table6[[#This Row],[HS10]])</f>
        <v>#VALUE!</v>
      </c>
      <c r="J1186" s="17" t="s">
        <v>553</v>
      </c>
      <c r="K1186" s="17"/>
      <c r="L1186" s="30">
        <f>'Customs raw'!F1186</f>
        <v>0</v>
      </c>
      <c r="M1186" s="33">
        <v>10</v>
      </c>
      <c r="N1186" s="33">
        <v>12.5</v>
      </c>
      <c r="O1186" s="33"/>
      <c r="P1186" s="33"/>
      <c r="Q1186" s="33">
        <v>10</v>
      </c>
      <c r="R1186" s="50" t="e">
        <f>VLOOKUP(Table6[[#This Row],[HS Concatenate]],'Customs raw'!$A$11:$N$305,12,FALSE)</f>
        <v>#VALUE!</v>
      </c>
      <c r="S1186" s="226">
        <f>'Customs raw'!L1186</f>
        <v>0</v>
      </c>
      <c r="T1186" s="214"/>
      <c r="U1186" s="217">
        <f>'Customs raw'!M1186</f>
        <v>0</v>
      </c>
      <c r="V1186" s="214"/>
      <c r="W1186" s="226" t="e">
        <f>Table6[[#This Row],[Quantity (kg)2]]/1000</f>
        <v>#VALUE!</v>
      </c>
    </row>
    <row r="1187" spans="1:23" ht="14.25" x14ac:dyDescent="0.2">
      <c r="A1187" s="212">
        <f>'Customs raw'!B1187</f>
        <v>0</v>
      </c>
      <c r="B1187" s="213">
        <f t="shared" si="20"/>
        <v>0</v>
      </c>
      <c r="C1187" s="214" t="e">
        <f>VLOOKUP(B1187,'HS Heading Index'!$A$7:$B$29,2,FALSE)</f>
        <v>#N/A</v>
      </c>
      <c r="D1187" s="214" t="s">
        <v>241</v>
      </c>
      <c r="E1187" s="212">
        <f>'Customs raw'!C1187</f>
        <v>0</v>
      </c>
      <c r="F1187" s="215">
        <f>'Customs raw'!E1187</f>
        <v>0</v>
      </c>
      <c r="G1187" s="76" t="s">
        <v>19</v>
      </c>
      <c r="H1187" s="33" t="s">
        <v>190</v>
      </c>
      <c r="I1187" s="76" t="e">
        <f>CONCATENATE(Table6[[#This Row],[HS6_COD]],Table6[[#This Row],[HS8]],Table6[[#This Row],[HS10]])</f>
        <v>#VALUE!</v>
      </c>
      <c r="J1187" s="17" t="s">
        <v>553</v>
      </c>
      <c r="K1187" s="17"/>
      <c r="L1187" s="30">
        <f>'Customs raw'!F1187</f>
        <v>0</v>
      </c>
      <c r="M1187" s="33">
        <v>10</v>
      </c>
      <c r="N1187" s="33">
        <v>12.5</v>
      </c>
      <c r="O1187" s="33"/>
      <c r="P1187" s="33"/>
      <c r="Q1187" s="33">
        <v>10</v>
      </c>
      <c r="R1187" s="50" t="e">
        <f>VLOOKUP(Table6[[#This Row],[HS Concatenate]],'Customs raw'!$A$11:$N$305,12,FALSE)</f>
        <v>#VALUE!</v>
      </c>
      <c r="S1187" s="226">
        <f>'Customs raw'!L1187</f>
        <v>0</v>
      </c>
      <c r="T1187" s="214"/>
      <c r="U1187" s="217">
        <f>'Customs raw'!M1187</f>
        <v>0</v>
      </c>
      <c r="V1187" s="214"/>
      <c r="W1187" s="226" t="e">
        <f>Table6[[#This Row],[Quantity (kg)2]]/1000</f>
        <v>#VALUE!</v>
      </c>
    </row>
    <row r="1188" spans="1:23" ht="14.25" x14ac:dyDescent="0.2">
      <c r="A1188" s="212">
        <f>'Customs raw'!B1188</f>
        <v>0</v>
      </c>
      <c r="B1188" s="213">
        <f t="shared" si="20"/>
        <v>0</v>
      </c>
      <c r="C1188" s="214" t="e">
        <f>VLOOKUP(B1188,'HS Heading Index'!$A$7:$B$29,2,FALSE)</f>
        <v>#N/A</v>
      </c>
      <c r="D1188" s="214" t="s">
        <v>241</v>
      </c>
      <c r="E1188" s="212">
        <f>'Customs raw'!C1188</f>
        <v>0</v>
      </c>
      <c r="F1188" s="215">
        <f>'Customs raw'!E1188</f>
        <v>0</v>
      </c>
      <c r="G1188" s="76" t="s">
        <v>19</v>
      </c>
      <c r="H1188" s="33" t="s">
        <v>190</v>
      </c>
      <c r="I1188" s="76" t="e">
        <f>CONCATENATE(Table6[[#This Row],[HS6_COD]],Table6[[#This Row],[HS8]],Table6[[#This Row],[HS10]])</f>
        <v>#VALUE!</v>
      </c>
      <c r="J1188" s="17" t="s">
        <v>553</v>
      </c>
      <c r="K1188" s="17"/>
      <c r="L1188" s="30">
        <f>'Customs raw'!F1188</f>
        <v>0</v>
      </c>
      <c r="M1188" s="33">
        <v>10</v>
      </c>
      <c r="N1188" s="33">
        <v>12.5</v>
      </c>
      <c r="O1188" s="33"/>
      <c r="P1188" s="33"/>
      <c r="Q1188" s="33">
        <v>10</v>
      </c>
      <c r="R1188" s="50" t="e">
        <f>VLOOKUP(Table6[[#This Row],[HS Concatenate]],'Customs raw'!$A$11:$N$305,12,FALSE)</f>
        <v>#VALUE!</v>
      </c>
      <c r="S1188" s="226">
        <f>'Customs raw'!L1188</f>
        <v>0</v>
      </c>
      <c r="T1188" s="214"/>
      <c r="U1188" s="217">
        <f>'Customs raw'!M1188</f>
        <v>0</v>
      </c>
      <c r="V1188" s="214"/>
      <c r="W1188" s="226" t="e">
        <f>Table6[[#This Row],[Quantity (kg)2]]/1000</f>
        <v>#VALUE!</v>
      </c>
    </row>
    <row r="1189" spans="1:23" ht="14.25" x14ac:dyDescent="0.2">
      <c r="A1189" s="212">
        <f>'Customs raw'!B1189</f>
        <v>0</v>
      </c>
      <c r="B1189" s="213">
        <f t="shared" si="20"/>
        <v>0</v>
      </c>
      <c r="C1189" s="214" t="e">
        <f>VLOOKUP(B1189,'HS Heading Index'!$A$7:$B$29,2,FALSE)</f>
        <v>#N/A</v>
      </c>
      <c r="D1189" s="214" t="s">
        <v>241</v>
      </c>
      <c r="E1189" s="212">
        <f>'Customs raw'!C1189</f>
        <v>0</v>
      </c>
      <c r="F1189" s="215">
        <f>'Customs raw'!E1189</f>
        <v>0</v>
      </c>
      <c r="G1189" s="76" t="s">
        <v>19</v>
      </c>
      <c r="H1189" s="33" t="s">
        <v>190</v>
      </c>
      <c r="I1189" s="76" t="e">
        <f>CONCATENATE(Table6[[#This Row],[HS6_COD]],Table6[[#This Row],[HS8]],Table6[[#This Row],[HS10]])</f>
        <v>#VALUE!</v>
      </c>
      <c r="J1189" s="17" t="s">
        <v>553</v>
      </c>
      <c r="K1189" s="17"/>
      <c r="L1189" s="30">
        <f>'Customs raw'!F1189</f>
        <v>0</v>
      </c>
      <c r="M1189" s="33">
        <v>10</v>
      </c>
      <c r="N1189" s="33">
        <v>12.5</v>
      </c>
      <c r="O1189" s="33"/>
      <c r="P1189" s="33"/>
      <c r="Q1189" s="33">
        <v>10</v>
      </c>
      <c r="R1189" s="50" t="e">
        <f>VLOOKUP(Table6[[#This Row],[HS Concatenate]],'Customs raw'!$A$11:$N$305,12,FALSE)</f>
        <v>#VALUE!</v>
      </c>
      <c r="S1189" s="226">
        <f>'Customs raw'!L1189</f>
        <v>0</v>
      </c>
      <c r="T1189" s="214"/>
      <c r="U1189" s="217">
        <f>'Customs raw'!M1189</f>
        <v>0</v>
      </c>
      <c r="V1189" s="214"/>
      <c r="W1189" s="226" t="e">
        <f>Table6[[#This Row],[Quantity (kg)2]]/1000</f>
        <v>#VALUE!</v>
      </c>
    </row>
    <row r="1190" spans="1:23" ht="14.25" x14ac:dyDescent="0.2">
      <c r="A1190" s="212">
        <f>'Customs raw'!B1190</f>
        <v>0</v>
      </c>
      <c r="B1190" s="213">
        <f t="shared" si="20"/>
        <v>0</v>
      </c>
      <c r="C1190" s="214" t="e">
        <f>VLOOKUP(B1190,'HS Heading Index'!$A$7:$B$29,2,FALSE)</f>
        <v>#N/A</v>
      </c>
      <c r="D1190" s="214" t="s">
        <v>241</v>
      </c>
      <c r="E1190" s="212">
        <f>'Customs raw'!C1190</f>
        <v>0</v>
      </c>
      <c r="F1190" s="215">
        <f>'Customs raw'!E1190</f>
        <v>0</v>
      </c>
      <c r="G1190" s="76" t="s">
        <v>19</v>
      </c>
      <c r="H1190" s="33" t="s">
        <v>190</v>
      </c>
      <c r="I1190" s="76" t="e">
        <f>CONCATENATE(Table6[[#This Row],[HS6_COD]],Table6[[#This Row],[HS8]],Table6[[#This Row],[HS10]])</f>
        <v>#VALUE!</v>
      </c>
      <c r="J1190" s="17" t="s">
        <v>553</v>
      </c>
      <c r="K1190" s="17"/>
      <c r="L1190" s="30">
        <f>'Customs raw'!F1190</f>
        <v>0</v>
      </c>
      <c r="M1190" s="33">
        <v>10</v>
      </c>
      <c r="N1190" s="33">
        <v>12.5</v>
      </c>
      <c r="O1190" s="33"/>
      <c r="P1190" s="33"/>
      <c r="Q1190" s="33">
        <v>10</v>
      </c>
      <c r="R1190" s="50" t="e">
        <f>VLOOKUP(Table6[[#This Row],[HS Concatenate]],'Customs raw'!$A$11:$N$305,12,FALSE)</f>
        <v>#VALUE!</v>
      </c>
      <c r="S1190" s="226">
        <f>'Customs raw'!L1190</f>
        <v>0</v>
      </c>
      <c r="T1190" s="214"/>
      <c r="U1190" s="217">
        <f>'Customs raw'!M1190</f>
        <v>0</v>
      </c>
      <c r="V1190" s="214"/>
      <c r="W1190" s="226" t="e">
        <f>Table6[[#This Row],[Quantity (kg)2]]/1000</f>
        <v>#VALUE!</v>
      </c>
    </row>
    <row r="1191" spans="1:23" ht="14.25" x14ac:dyDescent="0.2">
      <c r="A1191" s="212">
        <f>'Customs raw'!B1191</f>
        <v>0</v>
      </c>
      <c r="B1191" s="213">
        <f t="shared" si="20"/>
        <v>0</v>
      </c>
      <c r="C1191" s="214" t="e">
        <f>VLOOKUP(B1191,'HS Heading Index'!$A$7:$B$29,2,FALSE)</f>
        <v>#N/A</v>
      </c>
      <c r="D1191" s="214" t="s">
        <v>241</v>
      </c>
      <c r="E1191" s="212">
        <f>'Customs raw'!C1191</f>
        <v>0</v>
      </c>
      <c r="F1191" s="215">
        <f>'Customs raw'!E1191</f>
        <v>0</v>
      </c>
      <c r="G1191" s="76" t="s">
        <v>19</v>
      </c>
      <c r="H1191" s="33" t="s">
        <v>190</v>
      </c>
      <c r="I1191" s="76" t="e">
        <f>CONCATENATE(Table6[[#This Row],[HS6_COD]],Table6[[#This Row],[HS8]],Table6[[#This Row],[HS10]])</f>
        <v>#VALUE!</v>
      </c>
      <c r="J1191" s="17" t="s">
        <v>553</v>
      </c>
      <c r="K1191" s="17"/>
      <c r="L1191" s="30">
        <f>'Customs raw'!F1191</f>
        <v>0</v>
      </c>
      <c r="M1191" s="33">
        <v>10</v>
      </c>
      <c r="N1191" s="33">
        <v>12.5</v>
      </c>
      <c r="O1191" s="33"/>
      <c r="P1191" s="33"/>
      <c r="Q1191" s="33">
        <v>10</v>
      </c>
      <c r="R1191" s="50" t="e">
        <f>VLOOKUP(Table6[[#This Row],[HS Concatenate]],'Customs raw'!$A$11:$N$305,12,FALSE)</f>
        <v>#VALUE!</v>
      </c>
      <c r="S1191" s="226">
        <f>'Customs raw'!L1191</f>
        <v>0</v>
      </c>
      <c r="T1191" s="214"/>
      <c r="U1191" s="217">
        <f>'Customs raw'!M1191</f>
        <v>0</v>
      </c>
      <c r="V1191" s="214"/>
      <c r="W1191" s="226" t="e">
        <f>Table6[[#This Row],[Quantity (kg)2]]/1000</f>
        <v>#VALUE!</v>
      </c>
    </row>
    <row r="1192" spans="1:23" ht="14.25" x14ac:dyDescent="0.2">
      <c r="A1192" s="212">
        <f>'Customs raw'!B1192</f>
        <v>0</v>
      </c>
      <c r="B1192" s="213">
        <f t="shared" si="20"/>
        <v>0</v>
      </c>
      <c r="C1192" s="214" t="e">
        <f>VLOOKUP(B1192,'HS Heading Index'!$A$7:$B$29,2,FALSE)</f>
        <v>#N/A</v>
      </c>
      <c r="D1192" s="214" t="s">
        <v>241</v>
      </c>
      <c r="E1192" s="212">
        <f>'Customs raw'!C1192</f>
        <v>0</v>
      </c>
      <c r="F1192" s="215">
        <f>'Customs raw'!E1192</f>
        <v>0</v>
      </c>
      <c r="G1192" s="76" t="s">
        <v>19</v>
      </c>
      <c r="H1192" s="33" t="s">
        <v>190</v>
      </c>
      <c r="I1192" s="76" t="e">
        <f>CONCATENATE(Table6[[#This Row],[HS6_COD]],Table6[[#This Row],[HS8]],Table6[[#This Row],[HS10]])</f>
        <v>#VALUE!</v>
      </c>
      <c r="J1192" s="17" t="s">
        <v>553</v>
      </c>
      <c r="K1192" s="17"/>
      <c r="L1192" s="30">
        <f>'Customs raw'!F1192</f>
        <v>0</v>
      </c>
      <c r="M1192" s="33">
        <v>10</v>
      </c>
      <c r="N1192" s="33">
        <v>12.5</v>
      </c>
      <c r="O1192" s="33"/>
      <c r="P1192" s="33"/>
      <c r="Q1192" s="33">
        <v>10</v>
      </c>
      <c r="R1192" s="50" t="e">
        <f>VLOOKUP(Table6[[#This Row],[HS Concatenate]],'Customs raw'!$A$11:$N$305,12,FALSE)</f>
        <v>#VALUE!</v>
      </c>
      <c r="S1192" s="226">
        <f>'Customs raw'!L1192</f>
        <v>0</v>
      </c>
      <c r="T1192" s="214"/>
      <c r="U1192" s="217">
        <f>'Customs raw'!M1192</f>
        <v>0</v>
      </c>
      <c r="V1192" s="214"/>
      <c r="W1192" s="226" t="e">
        <f>Table6[[#This Row],[Quantity (kg)2]]/1000</f>
        <v>#VALUE!</v>
      </c>
    </row>
    <row r="1193" spans="1:23" ht="14.25" x14ac:dyDescent="0.2">
      <c r="A1193" s="212">
        <f>'Customs raw'!B1193</f>
        <v>0</v>
      </c>
      <c r="B1193" s="213">
        <f t="shared" si="20"/>
        <v>0</v>
      </c>
      <c r="C1193" s="214" t="e">
        <f>VLOOKUP(B1193,'HS Heading Index'!$A$7:$B$29,2,FALSE)</f>
        <v>#N/A</v>
      </c>
      <c r="D1193" s="214" t="s">
        <v>241</v>
      </c>
      <c r="E1193" s="212">
        <f>'Customs raw'!C1193</f>
        <v>0</v>
      </c>
      <c r="F1193" s="215">
        <f>'Customs raw'!E1193</f>
        <v>0</v>
      </c>
      <c r="G1193" s="76" t="s">
        <v>19</v>
      </c>
      <c r="H1193" s="33" t="s">
        <v>190</v>
      </c>
      <c r="I1193" s="76" t="e">
        <f>CONCATENATE(Table6[[#This Row],[HS6_COD]],Table6[[#This Row],[HS8]],Table6[[#This Row],[HS10]])</f>
        <v>#VALUE!</v>
      </c>
      <c r="J1193" s="17" t="s">
        <v>553</v>
      </c>
      <c r="K1193" s="17"/>
      <c r="L1193" s="30">
        <f>'Customs raw'!F1193</f>
        <v>0</v>
      </c>
      <c r="M1193" s="33">
        <v>10</v>
      </c>
      <c r="N1193" s="33">
        <v>12.5</v>
      </c>
      <c r="O1193" s="33"/>
      <c r="P1193" s="33"/>
      <c r="Q1193" s="33">
        <v>10</v>
      </c>
      <c r="R1193" s="50" t="e">
        <f>VLOOKUP(Table6[[#This Row],[HS Concatenate]],'Customs raw'!$A$11:$N$305,12,FALSE)</f>
        <v>#VALUE!</v>
      </c>
      <c r="S1193" s="226">
        <f>'Customs raw'!L1193</f>
        <v>0</v>
      </c>
      <c r="T1193" s="214"/>
      <c r="U1193" s="217">
        <f>'Customs raw'!M1193</f>
        <v>0</v>
      </c>
      <c r="V1193" s="214"/>
      <c r="W1193" s="226" t="e">
        <f>Table6[[#This Row],[Quantity (kg)2]]/1000</f>
        <v>#VALUE!</v>
      </c>
    </row>
    <row r="1194" spans="1:23" ht="14.25" x14ac:dyDescent="0.2">
      <c r="A1194" s="212">
        <f>'Customs raw'!B1194</f>
        <v>0</v>
      </c>
      <c r="B1194" s="213">
        <f t="shared" si="20"/>
        <v>0</v>
      </c>
      <c r="C1194" s="214" t="e">
        <f>VLOOKUP(B1194,'HS Heading Index'!$A$7:$B$29,2,FALSE)</f>
        <v>#N/A</v>
      </c>
      <c r="D1194" s="214" t="s">
        <v>241</v>
      </c>
      <c r="E1194" s="212">
        <f>'Customs raw'!C1194</f>
        <v>0</v>
      </c>
      <c r="F1194" s="215">
        <f>'Customs raw'!E1194</f>
        <v>0</v>
      </c>
      <c r="G1194" s="76" t="s">
        <v>19</v>
      </c>
      <c r="H1194" s="33" t="s">
        <v>190</v>
      </c>
      <c r="I1194" s="76" t="e">
        <f>CONCATENATE(Table6[[#This Row],[HS6_COD]],Table6[[#This Row],[HS8]],Table6[[#This Row],[HS10]])</f>
        <v>#VALUE!</v>
      </c>
      <c r="J1194" s="17" t="s">
        <v>553</v>
      </c>
      <c r="K1194" s="17"/>
      <c r="L1194" s="30">
        <f>'Customs raw'!F1194</f>
        <v>0</v>
      </c>
      <c r="M1194" s="33">
        <v>10</v>
      </c>
      <c r="N1194" s="33">
        <v>12.5</v>
      </c>
      <c r="O1194" s="33"/>
      <c r="P1194" s="33"/>
      <c r="Q1194" s="33">
        <v>10</v>
      </c>
      <c r="R1194" s="50" t="e">
        <f>VLOOKUP(Table6[[#This Row],[HS Concatenate]],'Customs raw'!$A$11:$N$305,12,FALSE)</f>
        <v>#VALUE!</v>
      </c>
      <c r="S1194" s="226">
        <f>'Customs raw'!L1194</f>
        <v>0</v>
      </c>
      <c r="T1194" s="214"/>
      <c r="U1194" s="217">
        <f>'Customs raw'!M1194</f>
        <v>0</v>
      </c>
      <c r="V1194" s="214"/>
      <c r="W1194" s="226" t="e">
        <f>Table6[[#This Row],[Quantity (kg)2]]/1000</f>
        <v>#VALUE!</v>
      </c>
    </row>
    <row r="1195" spans="1:23" ht="14.25" x14ac:dyDescent="0.2">
      <c r="A1195" s="212">
        <f>'Customs raw'!B1195</f>
        <v>0</v>
      </c>
      <c r="B1195" s="213">
        <f t="shared" si="20"/>
        <v>0</v>
      </c>
      <c r="C1195" s="214" t="e">
        <f>VLOOKUP(B1195,'HS Heading Index'!$A$7:$B$29,2,FALSE)</f>
        <v>#N/A</v>
      </c>
      <c r="D1195" s="214" t="s">
        <v>241</v>
      </c>
      <c r="E1195" s="212">
        <f>'Customs raw'!C1195</f>
        <v>0</v>
      </c>
      <c r="F1195" s="215">
        <f>'Customs raw'!E1195</f>
        <v>0</v>
      </c>
      <c r="G1195" s="76" t="s">
        <v>19</v>
      </c>
      <c r="H1195" s="33" t="s">
        <v>190</v>
      </c>
      <c r="I1195" s="76" t="e">
        <f>CONCATENATE(Table6[[#This Row],[HS6_COD]],Table6[[#This Row],[HS8]],Table6[[#This Row],[HS10]])</f>
        <v>#VALUE!</v>
      </c>
      <c r="J1195" s="17" t="s">
        <v>553</v>
      </c>
      <c r="K1195" s="17"/>
      <c r="L1195" s="30">
        <f>'Customs raw'!F1195</f>
        <v>0</v>
      </c>
      <c r="M1195" s="33">
        <v>10</v>
      </c>
      <c r="N1195" s="33">
        <v>12.5</v>
      </c>
      <c r="O1195" s="33"/>
      <c r="P1195" s="33"/>
      <c r="Q1195" s="33">
        <v>10</v>
      </c>
      <c r="R1195" s="50" t="e">
        <f>VLOOKUP(Table6[[#This Row],[HS Concatenate]],'Customs raw'!$A$11:$N$305,12,FALSE)</f>
        <v>#VALUE!</v>
      </c>
      <c r="S1195" s="226">
        <f>'Customs raw'!L1195</f>
        <v>0</v>
      </c>
      <c r="T1195" s="214"/>
      <c r="U1195" s="217">
        <f>'Customs raw'!M1195</f>
        <v>0</v>
      </c>
      <c r="V1195" s="214"/>
      <c r="W1195" s="226" t="e">
        <f>Table6[[#This Row],[Quantity (kg)2]]/1000</f>
        <v>#VALUE!</v>
      </c>
    </row>
    <row r="1196" spans="1:23" ht="14.25" x14ac:dyDescent="0.2">
      <c r="A1196" s="212">
        <f>'Customs raw'!B1196</f>
        <v>0</v>
      </c>
      <c r="B1196" s="213">
        <f t="shared" si="20"/>
        <v>0</v>
      </c>
      <c r="C1196" s="214" t="e">
        <f>VLOOKUP(B1196,'HS Heading Index'!$A$7:$B$29,2,FALSE)</f>
        <v>#N/A</v>
      </c>
      <c r="D1196" s="214" t="s">
        <v>241</v>
      </c>
      <c r="E1196" s="212">
        <f>'Customs raw'!C1196</f>
        <v>0</v>
      </c>
      <c r="F1196" s="215">
        <f>'Customs raw'!E1196</f>
        <v>0</v>
      </c>
      <c r="G1196" s="76" t="s">
        <v>19</v>
      </c>
      <c r="H1196" s="33" t="s">
        <v>190</v>
      </c>
      <c r="I1196" s="76" t="e">
        <f>CONCATENATE(Table6[[#This Row],[HS6_COD]],Table6[[#This Row],[HS8]],Table6[[#This Row],[HS10]])</f>
        <v>#VALUE!</v>
      </c>
      <c r="J1196" s="17" t="s">
        <v>553</v>
      </c>
      <c r="K1196" s="17"/>
      <c r="L1196" s="30">
        <f>'Customs raw'!F1196</f>
        <v>0</v>
      </c>
      <c r="M1196" s="33">
        <v>10</v>
      </c>
      <c r="N1196" s="33">
        <v>12.5</v>
      </c>
      <c r="O1196" s="33"/>
      <c r="P1196" s="33"/>
      <c r="Q1196" s="33">
        <v>10</v>
      </c>
      <c r="R1196" s="50" t="e">
        <f>VLOOKUP(Table6[[#This Row],[HS Concatenate]],'Customs raw'!$A$11:$N$305,12,FALSE)</f>
        <v>#VALUE!</v>
      </c>
      <c r="S1196" s="226">
        <f>'Customs raw'!L1196</f>
        <v>0</v>
      </c>
      <c r="T1196" s="214"/>
      <c r="U1196" s="217">
        <f>'Customs raw'!M1196</f>
        <v>0</v>
      </c>
      <c r="V1196" s="214"/>
      <c r="W1196" s="226" t="e">
        <f>Table6[[#This Row],[Quantity (kg)2]]/1000</f>
        <v>#VALUE!</v>
      </c>
    </row>
    <row r="1197" spans="1:23" ht="14.25" x14ac:dyDescent="0.2">
      <c r="A1197" s="212">
        <f>'Customs raw'!B1197</f>
        <v>0</v>
      </c>
      <c r="B1197" s="213">
        <f t="shared" si="20"/>
        <v>0</v>
      </c>
      <c r="C1197" s="214" t="e">
        <f>VLOOKUP(B1197,'HS Heading Index'!$A$7:$B$29,2,FALSE)</f>
        <v>#N/A</v>
      </c>
      <c r="D1197" s="214" t="s">
        <v>241</v>
      </c>
      <c r="E1197" s="212">
        <f>'Customs raw'!C1197</f>
        <v>0</v>
      </c>
      <c r="F1197" s="215">
        <f>'Customs raw'!E1197</f>
        <v>0</v>
      </c>
      <c r="G1197" s="76" t="s">
        <v>19</v>
      </c>
      <c r="H1197" s="33" t="s">
        <v>190</v>
      </c>
      <c r="I1197" s="76" t="e">
        <f>CONCATENATE(Table6[[#This Row],[HS6_COD]],Table6[[#This Row],[HS8]],Table6[[#This Row],[HS10]])</f>
        <v>#VALUE!</v>
      </c>
      <c r="J1197" s="17" t="s">
        <v>553</v>
      </c>
      <c r="K1197" s="17"/>
      <c r="L1197" s="30">
        <f>'Customs raw'!F1197</f>
        <v>0</v>
      </c>
      <c r="M1197" s="33">
        <v>10</v>
      </c>
      <c r="N1197" s="33">
        <v>12.5</v>
      </c>
      <c r="O1197" s="33"/>
      <c r="P1197" s="33"/>
      <c r="Q1197" s="33">
        <v>10</v>
      </c>
      <c r="R1197" s="50" t="e">
        <f>VLOOKUP(Table6[[#This Row],[HS Concatenate]],'Customs raw'!$A$11:$N$305,12,FALSE)</f>
        <v>#VALUE!</v>
      </c>
      <c r="S1197" s="226">
        <f>'Customs raw'!L1197</f>
        <v>0</v>
      </c>
      <c r="T1197" s="214"/>
      <c r="U1197" s="217">
        <f>'Customs raw'!M1197</f>
        <v>0</v>
      </c>
      <c r="V1197" s="214"/>
      <c r="W1197" s="226" t="e">
        <f>Table6[[#This Row],[Quantity (kg)2]]/1000</f>
        <v>#VALUE!</v>
      </c>
    </row>
    <row r="1198" spans="1:23" ht="14.25" x14ac:dyDescent="0.2">
      <c r="A1198" s="212">
        <f>'Customs raw'!B1198</f>
        <v>0</v>
      </c>
      <c r="B1198" s="213">
        <f t="shared" si="20"/>
        <v>0</v>
      </c>
      <c r="C1198" s="214" t="e">
        <f>VLOOKUP(B1198,'HS Heading Index'!$A$7:$B$29,2,FALSE)</f>
        <v>#N/A</v>
      </c>
      <c r="D1198" s="214" t="s">
        <v>241</v>
      </c>
      <c r="E1198" s="212">
        <f>'Customs raw'!C1198</f>
        <v>0</v>
      </c>
      <c r="F1198" s="215">
        <f>'Customs raw'!E1198</f>
        <v>0</v>
      </c>
      <c r="G1198" s="76" t="s">
        <v>19</v>
      </c>
      <c r="H1198" s="33" t="s">
        <v>190</v>
      </c>
      <c r="I1198" s="76" t="e">
        <f>CONCATENATE(Table6[[#This Row],[HS6_COD]],Table6[[#This Row],[HS8]],Table6[[#This Row],[HS10]])</f>
        <v>#VALUE!</v>
      </c>
      <c r="J1198" s="17" t="s">
        <v>553</v>
      </c>
      <c r="K1198" s="17"/>
      <c r="L1198" s="30">
        <f>'Customs raw'!F1198</f>
        <v>0</v>
      </c>
      <c r="M1198" s="33">
        <v>10</v>
      </c>
      <c r="N1198" s="33">
        <v>12.5</v>
      </c>
      <c r="O1198" s="33"/>
      <c r="P1198" s="33"/>
      <c r="Q1198" s="33">
        <v>10</v>
      </c>
      <c r="R1198" s="50" t="e">
        <f>VLOOKUP(Table6[[#This Row],[HS Concatenate]],'Customs raw'!$A$11:$N$305,12,FALSE)</f>
        <v>#VALUE!</v>
      </c>
      <c r="S1198" s="226">
        <f>'Customs raw'!L1198</f>
        <v>0</v>
      </c>
      <c r="T1198" s="214"/>
      <c r="U1198" s="217">
        <f>'Customs raw'!M1198</f>
        <v>0</v>
      </c>
      <c r="V1198" s="214"/>
      <c r="W1198" s="226" t="e">
        <f>Table6[[#This Row],[Quantity (kg)2]]/1000</f>
        <v>#VALUE!</v>
      </c>
    </row>
    <row r="1199" spans="1:23" ht="14.25" x14ac:dyDescent="0.2">
      <c r="A1199" s="212">
        <f>'Customs raw'!B1199</f>
        <v>0</v>
      </c>
      <c r="B1199" s="213">
        <f t="shared" si="20"/>
        <v>0</v>
      </c>
      <c r="C1199" s="214" t="e">
        <f>VLOOKUP(B1199,'HS Heading Index'!$A$7:$B$29,2,FALSE)</f>
        <v>#N/A</v>
      </c>
      <c r="D1199" s="214" t="s">
        <v>241</v>
      </c>
      <c r="E1199" s="212">
        <f>'Customs raw'!C1199</f>
        <v>0</v>
      </c>
      <c r="F1199" s="215">
        <f>'Customs raw'!E1199</f>
        <v>0</v>
      </c>
      <c r="G1199" s="76" t="s">
        <v>19</v>
      </c>
      <c r="H1199" s="33" t="s">
        <v>190</v>
      </c>
      <c r="I1199" s="76" t="e">
        <f>CONCATENATE(Table6[[#This Row],[HS6_COD]],Table6[[#This Row],[HS8]],Table6[[#This Row],[HS10]])</f>
        <v>#VALUE!</v>
      </c>
      <c r="J1199" s="17" t="s">
        <v>553</v>
      </c>
      <c r="K1199" s="17"/>
      <c r="L1199" s="30">
        <f>'Customs raw'!F1199</f>
        <v>0</v>
      </c>
      <c r="M1199" s="33">
        <v>10</v>
      </c>
      <c r="N1199" s="33">
        <v>12.5</v>
      </c>
      <c r="O1199" s="33"/>
      <c r="P1199" s="33"/>
      <c r="Q1199" s="33">
        <v>10</v>
      </c>
      <c r="R1199" s="50" t="e">
        <f>VLOOKUP(Table6[[#This Row],[HS Concatenate]],'Customs raw'!$A$11:$N$305,12,FALSE)</f>
        <v>#VALUE!</v>
      </c>
      <c r="S1199" s="226">
        <f>'Customs raw'!L1199</f>
        <v>0</v>
      </c>
      <c r="T1199" s="214"/>
      <c r="U1199" s="217">
        <f>'Customs raw'!M1199</f>
        <v>0</v>
      </c>
      <c r="V1199" s="214"/>
      <c r="W1199" s="226" t="e">
        <f>Table6[[#This Row],[Quantity (kg)2]]/1000</f>
        <v>#VALUE!</v>
      </c>
    </row>
    <row r="1200" spans="1:23" ht="14.25" x14ac:dyDescent="0.2">
      <c r="A1200" s="212">
        <f>'Customs raw'!B1200</f>
        <v>0</v>
      </c>
      <c r="B1200" s="213">
        <f t="shared" si="20"/>
        <v>0</v>
      </c>
      <c r="C1200" s="214" t="e">
        <f>VLOOKUP(B1200,'HS Heading Index'!$A$7:$B$29,2,FALSE)</f>
        <v>#N/A</v>
      </c>
      <c r="D1200" s="214" t="s">
        <v>241</v>
      </c>
      <c r="E1200" s="212">
        <f>'Customs raw'!C1200</f>
        <v>0</v>
      </c>
      <c r="F1200" s="215">
        <f>'Customs raw'!E1200</f>
        <v>0</v>
      </c>
      <c r="G1200" s="76" t="s">
        <v>19</v>
      </c>
      <c r="H1200" s="33" t="s">
        <v>190</v>
      </c>
      <c r="I1200" s="76" t="e">
        <f>CONCATENATE(Table6[[#This Row],[HS6_COD]],Table6[[#This Row],[HS8]],Table6[[#This Row],[HS10]])</f>
        <v>#VALUE!</v>
      </c>
      <c r="J1200" s="17" t="s">
        <v>553</v>
      </c>
      <c r="K1200" s="17"/>
      <c r="L1200" s="30">
        <f>'Customs raw'!F1200</f>
        <v>0</v>
      </c>
      <c r="M1200" s="33">
        <v>10</v>
      </c>
      <c r="N1200" s="33">
        <v>12.5</v>
      </c>
      <c r="O1200" s="33"/>
      <c r="P1200" s="33"/>
      <c r="Q1200" s="33">
        <v>10</v>
      </c>
      <c r="R1200" s="50" t="e">
        <f>VLOOKUP(Table6[[#This Row],[HS Concatenate]],'Customs raw'!$A$11:$N$305,12,FALSE)</f>
        <v>#VALUE!</v>
      </c>
      <c r="S1200" s="226">
        <f>'Customs raw'!L1200</f>
        <v>0</v>
      </c>
      <c r="T1200" s="214"/>
      <c r="U1200" s="217">
        <f>'Customs raw'!M1200</f>
        <v>0</v>
      </c>
      <c r="V1200" s="214"/>
      <c r="W1200" s="226" t="e">
        <f>Table6[[#This Row],[Quantity (kg)2]]/1000</f>
        <v>#VALUE!</v>
      </c>
    </row>
    <row r="1201" spans="1:23" ht="14.25" x14ac:dyDescent="0.2">
      <c r="A1201" s="212">
        <f>'Customs raw'!B1201</f>
        <v>0</v>
      </c>
      <c r="B1201" s="213">
        <f t="shared" si="20"/>
        <v>0</v>
      </c>
      <c r="C1201" s="214" t="e">
        <f>VLOOKUP(B1201,'HS Heading Index'!$A$7:$B$29,2,FALSE)</f>
        <v>#N/A</v>
      </c>
      <c r="D1201" s="214" t="s">
        <v>241</v>
      </c>
      <c r="E1201" s="212">
        <f>'Customs raw'!C1201</f>
        <v>0</v>
      </c>
      <c r="F1201" s="215">
        <f>'Customs raw'!E1201</f>
        <v>0</v>
      </c>
      <c r="G1201" s="76" t="s">
        <v>19</v>
      </c>
      <c r="H1201" s="33" t="s">
        <v>190</v>
      </c>
      <c r="I1201" s="76" t="e">
        <f>CONCATENATE(Table6[[#This Row],[HS6_COD]],Table6[[#This Row],[HS8]],Table6[[#This Row],[HS10]])</f>
        <v>#VALUE!</v>
      </c>
      <c r="J1201" s="17" t="s">
        <v>553</v>
      </c>
      <c r="K1201" s="17"/>
      <c r="L1201" s="30">
        <f>'Customs raw'!F1201</f>
        <v>0</v>
      </c>
      <c r="M1201" s="33">
        <v>10</v>
      </c>
      <c r="N1201" s="33">
        <v>12.5</v>
      </c>
      <c r="O1201" s="33"/>
      <c r="P1201" s="33"/>
      <c r="Q1201" s="33">
        <v>10</v>
      </c>
      <c r="R1201" s="50" t="e">
        <f>VLOOKUP(Table6[[#This Row],[HS Concatenate]],'Customs raw'!$A$11:$N$305,12,FALSE)</f>
        <v>#VALUE!</v>
      </c>
      <c r="S1201" s="226">
        <f>'Customs raw'!L1201</f>
        <v>0</v>
      </c>
      <c r="T1201" s="214"/>
      <c r="U1201" s="217">
        <f>'Customs raw'!M1201</f>
        <v>0</v>
      </c>
      <c r="V1201" s="214"/>
      <c r="W1201" s="226" t="e">
        <f>Table6[[#This Row],[Quantity (kg)2]]/1000</f>
        <v>#VALUE!</v>
      </c>
    </row>
    <row r="1202" spans="1:23" ht="14.25" x14ac:dyDescent="0.2">
      <c r="A1202" s="212">
        <f>'Customs raw'!B1202</f>
        <v>0</v>
      </c>
      <c r="B1202" s="213">
        <f t="shared" si="20"/>
        <v>0</v>
      </c>
      <c r="C1202" s="214" t="e">
        <f>VLOOKUP(B1202,'HS Heading Index'!$A$7:$B$29,2,FALSE)</f>
        <v>#N/A</v>
      </c>
      <c r="D1202" s="214" t="s">
        <v>241</v>
      </c>
      <c r="E1202" s="212">
        <f>'Customs raw'!C1202</f>
        <v>0</v>
      </c>
      <c r="F1202" s="215">
        <f>'Customs raw'!E1202</f>
        <v>0</v>
      </c>
      <c r="G1202" s="76" t="s">
        <v>19</v>
      </c>
      <c r="H1202" s="33" t="s">
        <v>190</v>
      </c>
      <c r="I1202" s="76" t="e">
        <f>CONCATENATE(Table6[[#This Row],[HS6_COD]],Table6[[#This Row],[HS8]],Table6[[#This Row],[HS10]])</f>
        <v>#VALUE!</v>
      </c>
      <c r="J1202" s="17" t="s">
        <v>553</v>
      </c>
      <c r="K1202" s="17"/>
      <c r="L1202" s="30">
        <f>'Customs raw'!F1202</f>
        <v>0</v>
      </c>
      <c r="M1202" s="33">
        <v>10</v>
      </c>
      <c r="N1202" s="33">
        <v>12.5</v>
      </c>
      <c r="O1202" s="33"/>
      <c r="P1202" s="33"/>
      <c r="Q1202" s="33">
        <v>10</v>
      </c>
      <c r="R1202" s="50" t="e">
        <f>VLOOKUP(Table6[[#This Row],[HS Concatenate]],'Customs raw'!$A$11:$N$305,12,FALSE)</f>
        <v>#VALUE!</v>
      </c>
      <c r="S1202" s="226">
        <f>'Customs raw'!L1202</f>
        <v>0</v>
      </c>
      <c r="T1202" s="214"/>
      <c r="U1202" s="217">
        <f>'Customs raw'!M1202</f>
        <v>0</v>
      </c>
      <c r="V1202" s="214"/>
      <c r="W1202" s="226" t="e">
        <f>Table6[[#This Row],[Quantity (kg)2]]/1000</f>
        <v>#VALUE!</v>
      </c>
    </row>
    <row r="1203" spans="1:23" ht="14.25" x14ac:dyDescent="0.2">
      <c r="A1203" s="212">
        <f>'Customs raw'!B1203</f>
        <v>0</v>
      </c>
      <c r="B1203" s="213">
        <f t="shared" si="20"/>
        <v>0</v>
      </c>
      <c r="C1203" s="214" t="e">
        <f>VLOOKUP(B1203,'HS Heading Index'!$A$7:$B$29,2,FALSE)</f>
        <v>#N/A</v>
      </c>
      <c r="D1203" s="214" t="s">
        <v>241</v>
      </c>
      <c r="E1203" s="212">
        <f>'Customs raw'!C1203</f>
        <v>0</v>
      </c>
      <c r="F1203" s="215">
        <f>'Customs raw'!E1203</f>
        <v>0</v>
      </c>
      <c r="G1203" s="76" t="s">
        <v>19</v>
      </c>
      <c r="H1203" s="33" t="s">
        <v>190</v>
      </c>
      <c r="I1203" s="76" t="e">
        <f>CONCATENATE(Table6[[#This Row],[HS6_COD]],Table6[[#This Row],[HS8]],Table6[[#This Row],[HS10]])</f>
        <v>#VALUE!</v>
      </c>
      <c r="J1203" s="17" t="s">
        <v>553</v>
      </c>
      <c r="K1203" s="17"/>
      <c r="L1203" s="30">
        <f>'Customs raw'!F1203</f>
        <v>0</v>
      </c>
      <c r="M1203" s="33">
        <v>10</v>
      </c>
      <c r="N1203" s="33">
        <v>12.5</v>
      </c>
      <c r="O1203" s="33"/>
      <c r="P1203" s="33"/>
      <c r="Q1203" s="33">
        <v>10</v>
      </c>
      <c r="R1203" s="50" t="e">
        <f>VLOOKUP(Table6[[#This Row],[HS Concatenate]],'Customs raw'!$A$11:$N$305,12,FALSE)</f>
        <v>#VALUE!</v>
      </c>
      <c r="S1203" s="226">
        <f>'Customs raw'!L1203</f>
        <v>0</v>
      </c>
      <c r="T1203" s="214"/>
      <c r="U1203" s="217">
        <f>'Customs raw'!M1203</f>
        <v>0</v>
      </c>
      <c r="V1203" s="214"/>
      <c r="W1203" s="226" t="e">
        <f>Table6[[#This Row],[Quantity (kg)2]]/1000</f>
        <v>#VALUE!</v>
      </c>
    </row>
    <row r="1204" spans="1:23" ht="14.25" x14ac:dyDescent="0.2">
      <c r="A1204" s="212">
        <f>'Customs raw'!B1204</f>
        <v>0</v>
      </c>
      <c r="B1204" s="213">
        <f t="shared" si="20"/>
        <v>0</v>
      </c>
      <c r="C1204" s="214" t="e">
        <f>VLOOKUP(B1204,'HS Heading Index'!$A$7:$B$29,2,FALSE)</f>
        <v>#N/A</v>
      </c>
      <c r="D1204" s="214" t="s">
        <v>241</v>
      </c>
      <c r="E1204" s="212">
        <f>'Customs raw'!C1204</f>
        <v>0</v>
      </c>
      <c r="F1204" s="215">
        <f>'Customs raw'!E1204</f>
        <v>0</v>
      </c>
      <c r="G1204" s="76" t="s">
        <v>19</v>
      </c>
      <c r="H1204" s="33" t="s">
        <v>190</v>
      </c>
      <c r="I1204" s="76" t="e">
        <f>CONCATENATE(Table6[[#This Row],[HS6_COD]],Table6[[#This Row],[HS8]],Table6[[#This Row],[HS10]])</f>
        <v>#VALUE!</v>
      </c>
      <c r="J1204" s="17" t="s">
        <v>553</v>
      </c>
      <c r="K1204" s="17"/>
      <c r="L1204" s="30">
        <f>'Customs raw'!F1204</f>
        <v>0</v>
      </c>
      <c r="M1204" s="33">
        <v>10</v>
      </c>
      <c r="N1204" s="33">
        <v>12.5</v>
      </c>
      <c r="O1204" s="33"/>
      <c r="P1204" s="33"/>
      <c r="Q1204" s="33">
        <v>10</v>
      </c>
      <c r="R1204" s="50" t="e">
        <f>VLOOKUP(Table6[[#This Row],[HS Concatenate]],'Customs raw'!$A$11:$N$305,12,FALSE)</f>
        <v>#VALUE!</v>
      </c>
      <c r="S1204" s="226">
        <f>'Customs raw'!L1204</f>
        <v>0</v>
      </c>
      <c r="T1204" s="214"/>
      <c r="U1204" s="217">
        <f>'Customs raw'!M1204</f>
        <v>0</v>
      </c>
      <c r="V1204" s="214"/>
      <c r="W1204" s="226" t="e">
        <f>Table6[[#This Row],[Quantity (kg)2]]/1000</f>
        <v>#VALUE!</v>
      </c>
    </row>
    <row r="1205" spans="1:23" ht="14.25" x14ac:dyDescent="0.2">
      <c r="A1205" s="212">
        <f>'Customs raw'!B1205</f>
        <v>0</v>
      </c>
      <c r="B1205" s="213">
        <f t="shared" si="20"/>
        <v>0</v>
      </c>
      <c r="C1205" s="214" t="e">
        <f>VLOOKUP(B1205,'HS Heading Index'!$A$7:$B$29,2,FALSE)</f>
        <v>#N/A</v>
      </c>
      <c r="D1205" s="214" t="s">
        <v>241</v>
      </c>
      <c r="E1205" s="212">
        <f>'Customs raw'!C1205</f>
        <v>0</v>
      </c>
      <c r="F1205" s="215">
        <f>'Customs raw'!E1205</f>
        <v>0</v>
      </c>
      <c r="G1205" s="76" t="s">
        <v>19</v>
      </c>
      <c r="H1205" s="33" t="s">
        <v>190</v>
      </c>
      <c r="I1205" s="76" t="e">
        <f>CONCATENATE(Table6[[#This Row],[HS6_COD]],Table6[[#This Row],[HS8]],Table6[[#This Row],[HS10]])</f>
        <v>#VALUE!</v>
      </c>
      <c r="J1205" s="17" t="s">
        <v>553</v>
      </c>
      <c r="K1205" s="17"/>
      <c r="L1205" s="30">
        <f>'Customs raw'!F1205</f>
        <v>0</v>
      </c>
      <c r="M1205" s="33">
        <v>10</v>
      </c>
      <c r="N1205" s="33">
        <v>12.5</v>
      </c>
      <c r="O1205" s="33"/>
      <c r="P1205" s="33"/>
      <c r="Q1205" s="33">
        <v>10</v>
      </c>
      <c r="R1205" s="50" t="e">
        <f>VLOOKUP(Table6[[#This Row],[HS Concatenate]],'Customs raw'!$A$11:$N$305,12,FALSE)</f>
        <v>#VALUE!</v>
      </c>
      <c r="S1205" s="226">
        <f>'Customs raw'!L1205</f>
        <v>0</v>
      </c>
      <c r="T1205" s="214"/>
      <c r="U1205" s="217">
        <f>'Customs raw'!M1205</f>
        <v>0</v>
      </c>
      <c r="V1205" s="214"/>
      <c r="W1205" s="226" t="e">
        <f>Table6[[#This Row],[Quantity (kg)2]]/1000</f>
        <v>#VALUE!</v>
      </c>
    </row>
    <row r="1206" spans="1:23" ht="14.25" x14ac:dyDescent="0.2">
      <c r="A1206" s="212">
        <f>'Customs raw'!B1206</f>
        <v>0</v>
      </c>
      <c r="B1206" s="213">
        <f t="shared" si="20"/>
        <v>0</v>
      </c>
      <c r="C1206" s="214" t="e">
        <f>VLOOKUP(B1206,'HS Heading Index'!$A$7:$B$29,2,FALSE)</f>
        <v>#N/A</v>
      </c>
      <c r="D1206" s="214" t="s">
        <v>241</v>
      </c>
      <c r="E1206" s="212">
        <f>'Customs raw'!C1206</f>
        <v>0</v>
      </c>
      <c r="F1206" s="215">
        <f>'Customs raw'!E1206</f>
        <v>0</v>
      </c>
      <c r="G1206" s="76" t="s">
        <v>19</v>
      </c>
      <c r="H1206" s="33" t="s">
        <v>190</v>
      </c>
      <c r="I1206" s="76" t="e">
        <f>CONCATENATE(Table6[[#This Row],[HS6_COD]],Table6[[#This Row],[HS8]],Table6[[#This Row],[HS10]])</f>
        <v>#VALUE!</v>
      </c>
      <c r="J1206" s="17" t="s">
        <v>553</v>
      </c>
      <c r="K1206" s="17"/>
      <c r="L1206" s="30">
        <f>'Customs raw'!F1206</f>
        <v>0</v>
      </c>
      <c r="M1206" s="33">
        <v>10</v>
      </c>
      <c r="N1206" s="33">
        <v>12.5</v>
      </c>
      <c r="O1206" s="33"/>
      <c r="P1206" s="33"/>
      <c r="Q1206" s="33">
        <v>10</v>
      </c>
      <c r="R1206" s="50" t="e">
        <f>VLOOKUP(Table6[[#This Row],[HS Concatenate]],'Customs raw'!$A$11:$N$305,12,FALSE)</f>
        <v>#VALUE!</v>
      </c>
      <c r="S1206" s="226">
        <f>'Customs raw'!L1206</f>
        <v>0</v>
      </c>
      <c r="T1206" s="214"/>
      <c r="U1206" s="217">
        <f>'Customs raw'!M1206</f>
        <v>0</v>
      </c>
      <c r="V1206" s="214"/>
      <c r="W1206" s="226" t="e">
        <f>Table6[[#This Row],[Quantity (kg)2]]/1000</f>
        <v>#VALUE!</v>
      </c>
    </row>
    <row r="1207" spans="1:23" ht="14.25" x14ac:dyDescent="0.2">
      <c r="A1207" s="212">
        <f>'Customs raw'!B1207</f>
        <v>0</v>
      </c>
      <c r="B1207" s="213">
        <f t="shared" si="20"/>
        <v>0</v>
      </c>
      <c r="C1207" s="214" t="e">
        <f>VLOOKUP(B1207,'HS Heading Index'!$A$7:$B$29,2,FALSE)</f>
        <v>#N/A</v>
      </c>
      <c r="D1207" s="214" t="s">
        <v>241</v>
      </c>
      <c r="E1207" s="212">
        <f>'Customs raw'!C1207</f>
        <v>0</v>
      </c>
      <c r="F1207" s="215">
        <f>'Customs raw'!E1207</f>
        <v>0</v>
      </c>
      <c r="G1207" s="76" t="s">
        <v>19</v>
      </c>
      <c r="H1207" s="33" t="s">
        <v>190</v>
      </c>
      <c r="I1207" s="76" t="e">
        <f>CONCATENATE(Table6[[#This Row],[HS6_COD]],Table6[[#This Row],[HS8]],Table6[[#This Row],[HS10]])</f>
        <v>#VALUE!</v>
      </c>
      <c r="J1207" s="17" t="s">
        <v>553</v>
      </c>
      <c r="K1207" s="17"/>
      <c r="L1207" s="30">
        <f>'Customs raw'!F1207</f>
        <v>0</v>
      </c>
      <c r="M1207" s="33">
        <v>10</v>
      </c>
      <c r="N1207" s="33">
        <v>12.5</v>
      </c>
      <c r="O1207" s="33"/>
      <c r="P1207" s="33"/>
      <c r="Q1207" s="33">
        <v>10</v>
      </c>
      <c r="R1207" s="50" t="e">
        <f>VLOOKUP(Table6[[#This Row],[HS Concatenate]],'Customs raw'!$A$11:$N$305,12,FALSE)</f>
        <v>#VALUE!</v>
      </c>
      <c r="S1207" s="226">
        <f>'Customs raw'!L1207</f>
        <v>0</v>
      </c>
      <c r="T1207" s="214"/>
      <c r="U1207" s="217">
        <f>'Customs raw'!M1207</f>
        <v>0</v>
      </c>
      <c r="V1207" s="214"/>
      <c r="W1207" s="226" t="e">
        <f>Table6[[#This Row],[Quantity (kg)2]]/1000</f>
        <v>#VALUE!</v>
      </c>
    </row>
    <row r="1208" spans="1:23" ht="14.25" x14ac:dyDescent="0.2">
      <c r="A1208" s="212">
        <f>'Customs raw'!B1208</f>
        <v>0</v>
      </c>
      <c r="B1208" s="213">
        <f t="shared" si="20"/>
        <v>0</v>
      </c>
      <c r="C1208" s="214" t="e">
        <f>VLOOKUP(B1208,'HS Heading Index'!$A$7:$B$29,2,FALSE)</f>
        <v>#N/A</v>
      </c>
      <c r="D1208" s="214" t="s">
        <v>241</v>
      </c>
      <c r="E1208" s="212">
        <f>'Customs raw'!C1208</f>
        <v>0</v>
      </c>
      <c r="F1208" s="215">
        <f>'Customs raw'!E1208</f>
        <v>0</v>
      </c>
      <c r="G1208" s="76" t="s">
        <v>19</v>
      </c>
      <c r="H1208" s="33" t="s">
        <v>190</v>
      </c>
      <c r="I1208" s="76" t="e">
        <f>CONCATENATE(Table6[[#This Row],[HS6_COD]],Table6[[#This Row],[HS8]],Table6[[#This Row],[HS10]])</f>
        <v>#VALUE!</v>
      </c>
      <c r="J1208" s="17" t="s">
        <v>553</v>
      </c>
      <c r="K1208" s="17"/>
      <c r="L1208" s="30">
        <f>'Customs raw'!F1208</f>
        <v>0</v>
      </c>
      <c r="M1208" s="33">
        <v>10</v>
      </c>
      <c r="N1208" s="33">
        <v>12.5</v>
      </c>
      <c r="O1208" s="33"/>
      <c r="P1208" s="33"/>
      <c r="Q1208" s="33">
        <v>10</v>
      </c>
      <c r="R1208" s="50" t="e">
        <f>VLOOKUP(Table6[[#This Row],[HS Concatenate]],'Customs raw'!$A$11:$N$305,12,FALSE)</f>
        <v>#VALUE!</v>
      </c>
      <c r="S1208" s="226">
        <f>'Customs raw'!L1208</f>
        <v>0</v>
      </c>
      <c r="T1208" s="214"/>
      <c r="U1208" s="217">
        <f>'Customs raw'!M1208</f>
        <v>0</v>
      </c>
      <c r="V1208" s="214"/>
      <c r="W1208" s="226" t="e">
        <f>Table6[[#This Row],[Quantity (kg)2]]/1000</f>
        <v>#VALUE!</v>
      </c>
    </row>
    <row r="1209" spans="1:23" ht="14.25" x14ac:dyDescent="0.2">
      <c r="A1209" s="212">
        <f>'Customs raw'!B1209</f>
        <v>0</v>
      </c>
      <c r="B1209" s="213">
        <f t="shared" si="20"/>
        <v>0</v>
      </c>
      <c r="C1209" s="214" t="e">
        <f>VLOOKUP(B1209,'HS Heading Index'!$A$7:$B$29,2,FALSE)</f>
        <v>#N/A</v>
      </c>
      <c r="D1209" s="214" t="s">
        <v>241</v>
      </c>
      <c r="E1209" s="212">
        <f>'Customs raw'!C1209</f>
        <v>0</v>
      </c>
      <c r="F1209" s="215">
        <f>'Customs raw'!E1209</f>
        <v>0</v>
      </c>
      <c r="G1209" s="76" t="s">
        <v>19</v>
      </c>
      <c r="H1209" s="33" t="s">
        <v>190</v>
      </c>
      <c r="I1209" s="76" t="e">
        <f>CONCATENATE(Table6[[#This Row],[HS6_COD]],Table6[[#This Row],[HS8]],Table6[[#This Row],[HS10]])</f>
        <v>#VALUE!</v>
      </c>
      <c r="J1209" s="17" t="s">
        <v>553</v>
      </c>
      <c r="K1209" s="17"/>
      <c r="L1209" s="30">
        <f>'Customs raw'!F1209</f>
        <v>0</v>
      </c>
      <c r="M1209" s="33">
        <v>10</v>
      </c>
      <c r="N1209" s="33">
        <v>12.5</v>
      </c>
      <c r="O1209" s="33"/>
      <c r="P1209" s="33"/>
      <c r="Q1209" s="33">
        <v>10</v>
      </c>
      <c r="R1209" s="50" t="e">
        <f>VLOOKUP(Table6[[#This Row],[HS Concatenate]],'Customs raw'!$A$11:$N$305,12,FALSE)</f>
        <v>#VALUE!</v>
      </c>
      <c r="S1209" s="226">
        <f>'Customs raw'!L1209</f>
        <v>0</v>
      </c>
      <c r="T1209" s="214"/>
      <c r="U1209" s="217">
        <f>'Customs raw'!M1209</f>
        <v>0</v>
      </c>
      <c r="V1209" s="214"/>
      <c r="W1209" s="226" t="e">
        <f>Table6[[#This Row],[Quantity (kg)2]]/1000</f>
        <v>#VALUE!</v>
      </c>
    </row>
    <row r="1210" spans="1:23" ht="14.25" x14ac:dyDescent="0.2">
      <c r="A1210" s="212">
        <f>'Customs raw'!B1210</f>
        <v>0</v>
      </c>
      <c r="B1210" s="213">
        <f t="shared" si="20"/>
        <v>0</v>
      </c>
      <c r="C1210" s="214" t="e">
        <f>VLOOKUP(B1210,'HS Heading Index'!$A$7:$B$29,2,FALSE)</f>
        <v>#N/A</v>
      </c>
      <c r="D1210" s="214" t="s">
        <v>241</v>
      </c>
      <c r="E1210" s="212">
        <f>'Customs raw'!C1210</f>
        <v>0</v>
      </c>
      <c r="F1210" s="215">
        <f>'Customs raw'!E1210</f>
        <v>0</v>
      </c>
      <c r="G1210" s="76" t="s">
        <v>19</v>
      </c>
      <c r="H1210" s="33" t="s">
        <v>190</v>
      </c>
      <c r="I1210" s="76" t="e">
        <f>CONCATENATE(Table6[[#This Row],[HS6_COD]],Table6[[#This Row],[HS8]],Table6[[#This Row],[HS10]])</f>
        <v>#VALUE!</v>
      </c>
      <c r="J1210" s="17" t="s">
        <v>553</v>
      </c>
      <c r="K1210" s="17"/>
      <c r="L1210" s="30">
        <f>'Customs raw'!F1210</f>
        <v>0</v>
      </c>
      <c r="M1210" s="33">
        <v>10</v>
      </c>
      <c r="N1210" s="33">
        <v>12.5</v>
      </c>
      <c r="O1210" s="33"/>
      <c r="P1210" s="33"/>
      <c r="Q1210" s="33">
        <v>10</v>
      </c>
      <c r="R1210" s="50" t="e">
        <f>VLOOKUP(Table6[[#This Row],[HS Concatenate]],'Customs raw'!$A$11:$N$305,12,FALSE)</f>
        <v>#VALUE!</v>
      </c>
      <c r="S1210" s="226">
        <f>'Customs raw'!L1210</f>
        <v>0</v>
      </c>
      <c r="T1210" s="214"/>
      <c r="U1210" s="217">
        <f>'Customs raw'!M1210</f>
        <v>0</v>
      </c>
      <c r="V1210" s="214"/>
      <c r="W1210" s="226" t="e">
        <f>Table6[[#This Row],[Quantity (kg)2]]/1000</f>
        <v>#VALUE!</v>
      </c>
    </row>
    <row r="1211" spans="1:23" ht="14.25" x14ac:dyDescent="0.2">
      <c r="A1211" s="212">
        <f>'Customs raw'!B1211</f>
        <v>0</v>
      </c>
      <c r="B1211" s="213">
        <f t="shared" si="20"/>
        <v>0</v>
      </c>
      <c r="C1211" s="214" t="e">
        <f>VLOOKUP(B1211,'HS Heading Index'!$A$7:$B$29,2,FALSE)</f>
        <v>#N/A</v>
      </c>
      <c r="D1211" s="214" t="s">
        <v>241</v>
      </c>
      <c r="E1211" s="212">
        <f>'Customs raw'!C1211</f>
        <v>0</v>
      </c>
      <c r="F1211" s="215">
        <f>'Customs raw'!E1211</f>
        <v>0</v>
      </c>
      <c r="G1211" s="76" t="s">
        <v>19</v>
      </c>
      <c r="H1211" s="33" t="s">
        <v>190</v>
      </c>
      <c r="I1211" s="76" t="e">
        <f>CONCATENATE(Table6[[#This Row],[HS6_COD]],Table6[[#This Row],[HS8]],Table6[[#This Row],[HS10]])</f>
        <v>#VALUE!</v>
      </c>
      <c r="J1211" s="17" t="s">
        <v>553</v>
      </c>
      <c r="K1211" s="17"/>
      <c r="L1211" s="30">
        <f>'Customs raw'!F1211</f>
        <v>0</v>
      </c>
      <c r="M1211" s="33">
        <v>10</v>
      </c>
      <c r="N1211" s="33">
        <v>12.5</v>
      </c>
      <c r="O1211" s="33"/>
      <c r="P1211" s="33"/>
      <c r="Q1211" s="33">
        <v>10</v>
      </c>
      <c r="R1211" s="50" t="e">
        <f>VLOOKUP(Table6[[#This Row],[HS Concatenate]],'Customs raw'!$A$11:$N$305,12,FALSE)</f>
        <v>#VALUE!</v>
      </c>
      <c r="S1211" s="226">
        <f>'Customs raw'!L1211</f>
        <v>0</v>
      </c>
      <c r="T1211" s="214"/>
      <c r="U1211" s="217">
        <f>'Customs raw'!M1211</f>
        <v>0</v>
      </c>
      <c r="V1211" s="214"/>
      <c r="W1211" s="226" t="e">
        <f>Table6[[#This Row],[Quantity (kg)2]]/1000</f>
        <v>#VALUE!</v>
      </c>
    </row>
    <row r="1212" spans="1:23" ht="14.25" x14ac:dyDescent="0.2">
      <c r="A1212" s="212">
        <f>'Customs raw'!B1212</f>
        <v>0</v>
      </c>
      <c r="B1212" s="213">
        <f t="shared" si="20"/>
        <v>0</v>
      </c>
      <c r="C1212" s="214" t="e">
        <f>VLOOKUP(B1212,'HS Heading Index'!$A$7:$B$29,2,FALSE)</f>
        <v>#N/A</v>
      </c>
      <c r="D1212" s="214" t="s">
        <v>241</v>
      </c>
      <c r="E1212" s="212">
        <f>'Customs raw'!C1212</f>
        <v>0</v>
      </c>
      <c r="F1212" s="215">
        <f>'Customs raw'!E1212</f>
        <v>0</v>
      </c>
      <c r="G1212" s="76" t="s">
        <v>19</v>
      </c>
      <c r="H1212" s="33" t="s">
        <v>190</v>
      </c>
      <c r="I1212" s="76" t="e">
        <f>CONCATENATE(Table6[[#This Row],[HS6_COD]],Table6[[#This Row],[HS8]],Table6[[#This Row],[HS10]])</f>
        <v>#VALUE!</v>
      </c>
      <c r="J1212" s="17" t="s">
        <v>553</v>
      </c>
      <c r="K1212" s="17"/>
      <c r="L1212" s="30">
        <f>'Customs raw'!F1212</f>
        <v>0</v>
      </c>
      <c r="M1212" s="33">
        <v>10</v>
      </c>
      <c r="N1212" s="33">
        <v>12.5</v>
      </c>
      <c r="O1212" s="33"/>
      <c r="P1212" s="33"/>
      <c r="Q1212" s="33">
        <v>10</v>
      </c>
      <c r="R1212" s="50" t="e">
        <f>VLOOKUP(Table6[[#This Row],[HS Concatenate]],'Customs raw'!$A$11:$N$305,12,FALSE)</f>
        <v>#VALUE!</v>
      </c>
      <c r="S1212" s="226">
        <f>'Customs raw'!L1212</f>
        <v>0</v>
      </c>
      <c r="T1212" s="214"/>
      <c r="U1212" s="217">
        <f>'Customs raw'!M1212</f>
        <v>0</v>
      </c>
      <c r="V1212" s="214"/>
      <c r="W1212" s="226" t="e">
        <f>Table6[[#This Row],[Quantity (kg)2]]/1000</f>
        <v>#VALUE!</v>
      </c>
    </row>
    <row r="1213" spans="1:23" ht="14.25" x14ac:dyDescent="0.2">
      <c r="A1213" s="212">
        <f>'Customs raw'!B1213</f>
        <v>0</v>
      </c>
      <c r="B1213" s="213">
        <f t="shared" si="20"/>
        <v>0</v>
      </c>
      <c r="C1213" s="214" t="e">
        <f>VLOOKUP(B1213,'HS Heading Index'!$A$7:$B$29,2,FALSE)</f>
        <v>#N/A</v>
      </c>
      <c r="D1213" s="214" t="s">
        <v>241</v>
      </c>
      <c r="E1213" s="212">
        <f>'Customs raw'!C1213</f>
        <v>0</v>
      </c>
      <c r="F1213" s="215">
        <f>'Customs raw'!E1213</f>
        <v>0</v>
      </c>
      <c r="G1213" s="76" t="s">
        <v>19</v>
      </c>
      <c r="H1213" s="33" t="s">
        <v>190</v>
      </c>
      <c r="I1213" s="76" t="e">
        <f>CONCATENATE(Table6[[#This Row],[HS6_COD]],Table6[[#This Row],[HS8]],Table6[[#This Row],[HS10]])</f>
        <v>#VALUE!</v>
      </c>
      <c r="J1213" s="17" t="s">
        <v>553</v>
      </c>
      <c r="K1213" s="17"/>
      <c r="L1213" s="30">
        <f>'Customs raw'!F1213</f>
        <v>0</v>
      </c>
      <c r="M1213" s="33">
        <v>10</v>
      </c>
      <c r="N1213" s="33">
        <v>12.5</v>
      </c>
      <c r="O1213" s="33"/>
      <c r="P1213" s="33"/>
      <c r="Q1213" s="33">
        <v>10</v>
      </c>
      <c r="R1213" s="50" t="e">
        <f>VLOOKUP(Table6[[#This Row],[HS Concatenate]],'Customs raw'!$A$11:$N$305,12,FALSE)</f>
        <v>#VALUE!</v>
      </c>
      <c r="S1213" s="226">
        <f>'Customs raw'!L1213</f>
        <v>0</v>
      </c>
      <c r="T1213" s="214"/>
      <c r="U1213" s="217">
        <f>'Customs raw'!M1213</f>
        <v>0</v>
      </c>
      <c r="V1213" s="214"/>
      <c r="W1213" s="226" t="e">
        <f>Table6[[#This Row],[Quantity (kg)2]]/1000</f>
        <v>#VALUE!</v>
      </c>
    </row>
    <row r="1214" spans="1:23" ht="14.25" x14ac:dyDescent="0.2">
      <c r="A1214" s="212">
        <f>'Customs raw'!B1214</f>
        <v>0</v>
      </c>
      <c r="B1214" s="213">
        <f t="shared" si="20"/>
        <v>0</v>
      </c>
      <c r="C1214" s="214" t="e">
        <f>VLOOKUP(B1214,'HS Heading Index'!$A$7:$B$29,2,FALSE)</f>
        <v>#N/A</v>
      </c>
      <c r="D1214" s="214" t="s">
        <v>241</v>
      </c>
      <c r="E1214" s="212">
        <f>'Customs raw'!C1214</f>
        <v>0</v>
      </c>
      <c r="F1214" s="215">
        <f>'Customs raw'!E1214</f>
        <v>0</v>
      </c>
      <c r="G1214" s="76" t="s">
        <v>19</v>
      </c>
      <c r="H1214" s="33" t="s">
        <v>190</v>
      </c>
      <c r="I1214" s="76" t="e">
        <f>CONCATENATE(Table6[[#This Row],[HS6_COD]],Table6[[#This Row],[HS8]],Table6[[#This Row],[HS10]])</f>
        <v>#VALUE!</v>
      </c>
      <c r="J1214" s="17" t="s">
        <v>553</v>
      </c>
      <c r="K1214" s="17"/>
      <c r="L1214" s="30">
        <f>'Customs raw'!F1214</f>
        <v>0</v>
      </c>
      <c r="M1214" s="33">
        <v>10</v>
      </c>
      <c r="N1214" s="33">
        <v>12.5</v>
      </c>
      <c r="O1214" s="33"/>
      <c r="P1214" s="33"/>
      <c r="Q1214" s="33">
        <v>10</v>
      </c>
      <c r="R1214" s="50" t="e">
        <f>VLOOKUP(Table6[[#This Row],[HS Concatenate]],'Customs raw'!$A$11:$N$305,12,FALSE)</f>
        <v>#VALUE!</v>
      </c>
      <c r="S1214" s="226">
        <f>'Customs raw'!L1214</f>
        <v>0</v>
      </c>
      <c r="T1214" s="214"/>
      <c r="U1214" s="217">
        <f>'Customs raw'!M1214</f>
        <v>0</v>
      </c>
      <c r="V1214" s="214"/>
      <c r="W1214" s="226" t="e">
        <f>Table6[[#This Row],[Quantity (kg)2]]/1000</f>
        <v>#VALUE!</v>
      </c>
    </row>
    <row r="1215" spans="1:23" ht="14.25" x14ac:dyDescent="0.2">
      <c r="A1215" s="212">
        <f>'Customs raw'!B1215</f>
        <v>0</v>
      </c>
      <c r="B1215" s="213">
        <f t="shared" si="20"/>
        <v>0</v>
      </c>
      <c r="C1215" s="214" t="e">
        <f>VLOOKUP(B1215,'HS Heading Index'!$A$7:$B$29,2,FALSE)</f>
        <v>#N/A</v>
      </c>
      <c r="D1215" s="214" t="s">
        <v>241</v>
      </c>
      <c r="E1215" s="212">
        <f>'Customs raw'!C1215</f>
        <v>0</v>
      </c>
      <c r="F1215" s="215">
        <f>'Customs raw'!E1215</f>
        <v>0</v>
      </c>
      <c r="G1215" s="76" t="s">
        <v>19</v>
      </c>
      <c r="H1215" s="33" t="s">
        <v>190</v>
      </c>
      <c r="I1215" s="76" t="e">
        <f>CONCATENATE(Table6[[#This Row],[HS6_COD]],Table6[[#This Row],[HS8]],Table6[[#This Row],[HS10]])</f>
        <v>#VALUE!</v>
      </c>
      <c r="J1215" s="17" t="s">
        <v>553</v>
      </c>
      <c r="K1215" s="17"/>
      <c r="L1215" s="30">
        <f>'Customs raw'!F1215</f>
        <v>0</v>
      </c>
      <c r="M1215" s="33">
        <v>10</v>
      </c>
      <c r="N1215" s="33">
        <v>12.5</v>
      </c>
      <c r="O1215" s="33"/>
      <c r="P1215" s="33"/>
      <c r="Q1215" s="33">
        <v>10</v>
      </c>
      <c r="R1215" s="50" t="e">
        <f>VLOOKUP(Table6[[#This Row],[HS Concatenate]],'Customs raw'!$A$11:$N$305,12,FALSE)</f>
        <v>#VALUE!</v>
      </c>
      <c r="S1215" s="226">
        <f>'Customs raw'!L1215</f>
        <v>0</v>
      </c>
      <c r="T1215" s="214"/>
      <c r="U1215" s="217">
        <f>'Customs raw'!M1215</f>
        <v>0</v>
      </c>
      <c r="V1215" s="214"/>
      <c r="W1215" s="226" t="e">
        <f>Table6[[#This Row],[Quantity (kg)2]]/1000</f>
        <v>#VALUE!</v>
      </c>
    </row>
    <row r="1216" spans="1:23" ht="14.25" x14ac:dyDescent="0.2">
      <c r="A1216" s="212">
        <f>'Customs raw'!B1216</f>
        <v>0</v>
      </c>
      <c r="B1216" s="213">
        <f t="shared" si="20"/>
        <v>0</v>
      </c>
      <c r="C1216" s="214" t="e">
        <f>VLOOKUP(B1216,'HS Heading Index'!$A$7:$B$29,2,FALSE)</f>
        <v>#N/A</v>
      </c>
      <c r="D1216" s="214" t="s">
        <v>241</v>
      </c>
      <c r="E1216" s="212">
        <f>'Customs raw'!C1216</f>
        <v>0</v>
      </c>
      <c r="F1216" s="215">
        <f>'Customs raw'!E1216</f>
        <v>0</v>
      </c>
      <c r="G1216" s="76" t="s">
        <v>19</v>
      </c>
      <c r="H1216" s="33" t="s">
        <v>190</v>
      </c>
      <c r="I1216" s="76" t="e">
        <f>CONCATENATE(Table6[[#This Row],[HS6_COD]],Table6[[#This Row],[HS8]],Table6[[#This Row],[HS10]])</f>
        <v>#VALUE!</v>
      </c>
      <c r="J1216" s="17" t="s">
        <v>553</v>
      </c>
      <c r="K1216" s="17"/>
      <c r="L1216" s="30">
        <f>'Customs raw'!F1216</f>
        <v>0</v>
      </c>
      <c r="M1216" s="33">
        <v>10</v>
      </c>
      <c r="N1216" s="33">
        <v>12.5</v>
      </c>
      <c r="O1216" s="33"/>
      <c r="P1216" s="33"/>
      <c r="Q1216" s="33">
        <v>10</v>
      </c>
      <c r="R1216" s="50" t="e">
        <f>VLOOKUP(Table6[[#This Row],[HS Concatenate]],'Customs raw'!$A$11:$N$305,12,FALSE)</f>
        <v>#VALUE!</v>
      </c>
      <c r="S1216" s="226">
        <f>'Customs raw'!L1216</f>
        <v>0</v>
      </c>
      <c r="T1216" s="214"/>
      <c r="U1216" s="217">
        <f>'Customs raw'!M1216</f>
        <v>0</v>
      </c>
      <c r="V1216" s="214"/>
      <c r="W1216" s="226" t="e">
        <f>Table6[[#This Row],[Quantity (kg)2]]/1000</f>
        <v>#VALUE!</v>
      </c>
    </row>
    <row r="1217" spans="1:23" ht="14.25" x14ac:dyDescent="0.2">
      <c r="A1217" s="212">
        <f>'Customs raw'!B1217</f>
        <v>0</v>
      </c>
      <c r="B1217" s="213">
        <f t="shared" si="20"/>
        <v>0</v>
      </c>
      <c r="C1217" s="214" t="e">
        <f>VLOOKUP(B1217,'HS Heading Index'!$A$7:$B$29,2,FALSE)</f>
        <v>#N/A</v>
      </c>
      <c r="D1217" s="214" t="s">
        <v>241</v>
      </c>
      <c r="E1217" s="212">
        <f>'Customs raw'!C1217</f>
        <v>0</v>
      </c>
      <c r="F1217" s="215">
        <f>'Customs raw'!E1217</f>
        <v>0</v>
      </c>
      <c r="G1217" s="76" t="s">
        <v>19</v>
      </c>
      <c r="H1217" s="33" t="s">
        <v>190</v>
      </c>
      <c r="I1217" s="76" t="e">
        <f>CONCATENATE(Table6[[#This Row],[HS6_COD]],Table6[[#This Row],[HS8]],Table6[[#This Row],[HS10]])</f>
        <v>#VALUE!</v>
      </c>
      <c r="J1217" s="17" t="s">
        <v>553</v>
      </c>
      <c r="K1217" s="17"/>
      <c r="L1217" s="30">
        <f>'Customs raw'!F1217</f>
        <v>0</v>
      </c>
      <c r="M1217" s="33">
        <v>10</v>
      </c>
      <c r="N1217" s="33">
        <v>12.5</v>
      </c>
      <c r="O1217" s="33"/>
      <c r="P1217" s="33"/>
      <c r="Q1217" s="33">
        <v>10</v>
      </c>
      <c r="R1217" s="50" t="e">
        <f>VLOOKUP(Table6[[#This Row],[HS Concatenate]],'Customs raw'!$A$11:$N$305,12,FALSE)</f>
        <v>#VALUE!</v>
      </c>
      <c r="S1217" s="226">
        <f>'Customs raw'!L1217</f>
        <v>0</v>
      </c>
      <c r="T1217" s="214"/>
      <c r="U1217" s="217">
        <f>'Customs raw'!M1217</f>
        <v>0</v>
      </c>
      <c r="V1217" s="214"/>
      <c r="W1217" s="226" t="e">
        <f>Table6[[#This Row],[Quantity (kg)2]]/1000</f>
        <v>#VALUE!</v>
      </c>
    </row>
    <row r="1218" spans="1:23" ht="14.25" x14ac:dyDescent="0.2">
      <c r="A1218" s="212">
        <f>'Customs raw'!B1218</f>
        <v>0</v>
      </c>
      <c r="B1218" s="213">
        <f t="shared" si="20"/>
        <v>0</v>
      </c>
      <c r="C1218" s="214" t="e">
        <f>VLOOKUP(B1218,'HS Heading Index'!$A$7:$B$29,2,FALSE)</f>
        <v>#N/A</v>
      </c>
      <c r="D1218" s="214" t="s">
        <v>241</v>
      </c>
      <c r="E1218" s="212">
        <f>'Customs raw'!C1218</f>
        <v>0</v>
      </c>
      <c r="F1218" s="215">
        <f>'Customs raw'!E1218</f>
        <v>0</v>
      </c>
      <c r="G1218" s="76" t="s">
        <v>19</v>
      </c>
      <c r="H1218" s="33" t="s">
        <v>190</v>
      </c>
      <c r="I1218" s="76" t="e">
        <f>CONCATENATE(Table6[[#This Row],[HS6_COD]],Table6[[#This Row],[HS8]],Table6[[#This Row],[HS10]])</f>
        <v>#VALUE!</v>
      </c>
      <c r="J1218" s="17" t="s">
        <v>553</v>
      </c>
      <c r="K1218" s="17"/>
      <c r="L1218" s="30">
        <f>'Customs raw'!F1218</f>
        <v>0</v>
      </c>
      <c r="M1218" s="33">
        <v>10</v>
      </c>
      <c r="N1218" s="33">
        <v>12.5</v>
      </c>
      <c r="O1218" s="33"/>
      <c r="P1218" s="33"/>
      <c r="Q1218" s="33">
        <v>10</v>
      </c>
      <c r="R1218" s="50" t="e">
        <f>VLOOKUP(Table6[[#This Row],[HS Concatenate]],'Customs raw'!$A$11:$N$305,12,FALSE)</f>
        <v>#VALUE!</v>
      </c>
      <c r="S1218" s="226">
        <f>'Customs raw'!L1218</f>
        <v>0</v>
      </c>
      <c r="T1218" s="214"/>
      <c r="U1218" s="217">
        <f>'Customs raw'!M1218</f>
        <v>0</v>
      </c>
      <c r="V1218" s="214"/>
      <c r="W1218" s="226" t="e">
        <f>Table6[[#This Row],[Quantity (kg)2]]/1000</f>
        <v>#VALUE!</v>
      </c>
    </row>
    <row r="1219" spans="1:23" ht="14.25" x14ac:dyDescent="0.2">
      <c r="A1219" s="212">
        <f>'Customs raw'!B1219</f>
        <v>0</v>
      </c>
      <c r="B1219" s="213">
        <f t="shared" si="20"/>
        <v>0</v>
      </c>
      <c r="C1219" s="214" t="e">
        <f>VLOOKUP(B1219,'HS Heading Index'!$A$7:$B$29,2,FALSE)</f>
        <v>#N/A</v>
      </c>
      <c r="D1219" s="214" t="s">
        <v>241</v>
      </c>
      <c r="E1219" s="212">
        <f>'Customs raw'!C1219</f>
        <v>0</v>
      </c>
      <c r="F1219" s="215">
        <f>'Customs raw'!E1219</f>
        <v>0</v>
      </c>
      <c r="G1219" s="76" t="s">
        <v>19</v>
      </c>
      <c r="H1219" s="33" t="s">
        <v>190</v>
      </c>
      <c r="I1219" s="76" t="e">
        <f>CONCATENATE(Table6[[#This Row],[HS6_COD]],Table6[[#This Row],[HS8]],Table6[[#This Row],[HS10]])</f>
        <v>#VALUE!</v>
      </c>
      <c r="J1219" s="17" t="s">
        <v>553</v>
      </c>
      <c r="K1219" s="17"/>
      <c r="L1219" s="30">
        <f>'Customs raw'!F1219</f>
        <v>0</v>
      </c>
      <c r="M1219" s="33">
        <v>10</v>
      </c>
      <c r="N1219" s="33">
        <v>12.5</v>
      </c>
      <c r="O1219" s="33"/>
      <c r="P1219" s="33"/>
      <c r="Q1219" s="33">
        <v>10</v>
      </c>
      <c r="R1219" s="50" t="e">
        <f>VLOOKUP(Table6[[#This Row],[HS Concatenate]],'Customs raw'!$A$11:$N$305,12,FALSE)</f>
        <v>#VALUE!</v>
      </c>
      <c r="S1219" s="226">
        <f>'Customs raw'!L1219</f>
        <v>0</v>
      </c>
      <c r="T1219" s="214"/>
      <c r="U1219" s="217">
        <f>'Customs raw'!M1219</f>
        <v>0</v>
      </c>
      <c r="V1219" s="214"/>
      <c r="W1219" s="226" t="e">
        <f>Table6[[#This Row],[Quantity (kg)2]]/1000</f>
        <v>#VALUE!</v>
      </c>
    </row>
    <row r="1220" spans="1:23" ht="14.25" x14ac:dyDescent="0.2">
      <c r="A1220" s="212">
        <f>'Customs raw'!B1220</f>
        <v>0</v>
      </c>
      <c r="B1220" s="213">
        <f t="shared" ref="B1220:B1283" si="21">ROUNDDOWN(A1220/10000,2)</f>
        <v>0</v>
      </c>
      <c r="C1220" s="214" t="e">
        <f>VLOOKUP(B1220,'HS Heading Index'!$A$7:$B$29,2,FALSE)</f>
        <v>#N/A</v>
      </c>
      <c r="D1220" s="214" t="s">
        <v>241</v>
      </c>
      <c r="E1220" s="212">
        <f>'Customs raw'!C1220</f>
        <v>0</v>
      </c>
      <c r="F1220" s="215">
        <f>'Customs raw'!E1220</f>
        <v>0</v>
      </c>
      <c r="G1220" s="76" t="s">
        <v>19</v>
      </c>
      <c r="H1220" s="33" t="s">
        <v>190</v>
      </c>
      <c r="I1220" s="76" t="e">
        <f>CONCATENATE(Table6[[#This Row],[HS6_COD]],Table6[[#This Row],[HS8]],Table6[[#This Row],[HS10]])</f>
        <v>#VALUE!</v>
      </c>
      <c r="J1220" s="17" t="s">
        <v>553</v>
      </c>
      <c r="K1220" s="17"/>
      <c r="L1220" s="30">
        <f>'Customs raw'!F1220</f>
        <v>0</v>
      </c>
      <c r="M1220" s="33">
        <v>10</v>
      </c>
      <c r="N1220" s="33">
        <v>12.5</v>
      </c>
      <c r="O1220" s="33"/>
      <c r="P1220" s="33"/>
      <c r="Q1220" s="33">
        <v>10</v>
      </c>
      <c r="R1220" s="50" t="e">
        <f>VLOOKUP(Table6[[#This Row],[HS Concatenate]],'Customs raw'!$A$11:$N$305,12,FALSE)</f>
        <v>#VALUE!</v>
      </c>
      <c r="S1220" s="226">
        <f>'Customs raw'!L1220</f>
        <v>0</v>
      </c>
      <c r="T1220" s="214"/>
      <c r="U1220" s="217">
        <f>'Customs raw'!M1220</f>
        <v>0</v>
      </c>
      <c r="V1220" s="214"/>
      <c r="W1220" s="226" t="e">
        <f>Table6[[#This Row],[Quantity (kg)2]]/1000</f>
        <v>#VALUE!</v>
      </c>
    </row>
    <row r="1221" spans="1:23" ht="14.25" x14ac:dyDescent="0.2">
      <c r="A1221" s="212">
        <f>'Customs raw'!B1221</f>
        <v>0</v>
      </c>
      <c r="B1221" s="213">
        <f t="shared" si="21"/>
        <v>0</v>
      </c>
      <c r="C1221" s="214" t="e">
        <f>VLOOKUP(B1221,'HS Heading Index'!$A$7:$B$29,2,FALSE)</f>
        <v>#N/A</v>
      </c>
      <c r="D1221" s="214" t="s">
        <v>241</v>
      </c>
      <c r="E1221" s="212">
        <f>'Customs raw'!C1221</f>
        <v>0</v>
      </c>
      <c r="F1221" s="215">
        <f>'Customs raw'!E1221</f>
        <v>0</v>
      </c>
      <c r="G1221" s="76" t="s">
        <v>19</v>
      </c>
      <c r="H1221" s="33" t="s">
        <v>190</v>
      </c>
      <c r="I1221" s="76" t="e">
        <f>CONCATENATE(Table6[[#This Row],[HS6_COD]],Table6[[#This Row],[HS8]],Table6[[#This Row],[HS10]])</f>
        <v>#VALUE!</v>
      </c>
      <c r="J1221" s="17" t="s">
        <v>553</v>
      </c>
      <c r="K1221" s="17"/>
      <c r="L1221" s="30">
        <f>'Customs raw'!F1221</f>
        <v>0</v>
      </c>
      <c r="M1221" s="33">
        <v>10</v>
      </c>
      <c r="N1221" s="33">
        <v>12.5</v>
      </c>
      <c r="O1221" s="33"/>
      <c r="P1221" s="33"/>
      <c r="Q1221" s="33">
        <v>10</v>
      </c>
      <c r="R1221" s="50" t="e">
        <f>VLOOKUP(Table6[[#This Row],[HS Concatenate]],'Customs raw'!$A$11:$N$305,12,FALSE)</f>
        <v>#VALUE!</v>
      </c>
      <c r="S1221" s="226">
        <f>'Customs raw'!L1221</f>
        <v>0</v>
      </c>
      <c r="T1221" s="214"/>
      <c r="U1221" s="217">
        <f>'Customs raw'!M1221</f>
        <v>0</v>
      </c>
      <c r="V1221" s="214"/>
      <c r="W1221" s="226" t="e">
        <f>Table6[[#This Row],[Quantity (kg)2]]/1000</f>
        <v>#VALUE!</v>
      </c>
    </row>
    <row r="1222" spans="1:23" ht="14.25" x14ac:dyDescent="0.2">
      <c r="A1222" s="212">
        <f>'Customs raw'!B1222</f>
        <v>0</v>
      </c>
      <c r="B1222" s="213">
        <f t="shared" si="21"/>
        <v>0</v>
      </c>
      <c r="C1222" s="214" t="e">
        <f>VLOOKUP(B1222,'HS Heading Index'!$A$7:$B$29,2,FALSE)</f>
        <v>#N/A</v>
      </c>
      <c r="D1222" s="214" t="s">
        <v>241</v>
      </c>
      <c r="E1222" s="212">
        <f>'Customs raw'!C1222</f>
        <v>0</v>
      </c>
      <c r="F1222" s="215">
        <f>'Customs raw'!E1222</f>
        <v>0</v>
      </c>
      <c r="G1222" s="76" t="s">
        <v>19</v>
      </c>
      <c r="H1222" s="33" t="s">
        <v>190</v>
      </c>
      <c r="I1222" s="76" t="e">
        <f>CONCATENATE(Table6[[#This Row],[HS6_COD]],Table6[[#This Row],[HS8]],Table6[[#This Row],[HS10]])</f>
        <v>#VALUE!</v>
      </c>
      <c r="J1222" s="17" t="s">
        <v>553</v>
      </c>
      <c r="K1222" s="17"/>
      <c r="L1222" s="30">
        <f>'Customs raw'!F1222</f>
        <v>0</v>
      </c>
      <c r="M1222" s="33">
        <v>10</v>
      </c>
      <c r="N1222" s="33">
        <v>12.5</v>
      </c>
      <c r="O1222" s="33"/>
      <c r="P1222" s="33"/>
      <c r="Q1222" s="33">
        <v>10</v>
      </c>
      <c r="R1222" s="50" t="e">
        <f>VLOOKUP(Table6[[#This Row],[HS Concatenate]],'Customs raw'!$A$11:$N$305,12,FALSE)</f>
        <v>#VALUE!</v>
      </c>
      <c r="S1222" s="226">
        <f>'Customs raw'!L1222</f>
        <v>0</v>
      </c>
      <c r="T1222" s="214"/>
      <c r="U1222" s="217">
        <f>'Customs raw'!M1222</f>
        <v>0</v>
      </c>
      <c r="V1222" s="214"/>
      <c r="W1222" s="226" t="e">
        <f>Table6[[#This Row],[Quantity (kg)2]]/1000</f>
        <v>#VALUE!</v>
      </c>
    </row>
    <row r="1223" spans="1:23" ht="14.25" x14ac:dyDescent="0.2">
      <c r="A1223" s="212">
        <f>'Customs raw'!B1223</f>
        <v>0</v>
      </c>
      <c r="B1223" s="213">
        <f t="shared" si="21"/>
        <v>0</v>
      </c>
      <c r="C1223" s="214" t="e">
        <f>VLOOKUP(B1223,'HS Heading Index'!$A$7:$B$29,2,FALSE)</f>
        <v>#N/A</v>
      </c>
      <c r="D1223" s="214" t="s">
        <v>241</v>
      </c>
      <c r="E1223" s="212">
        <f>'Customs raw'!C1223</f>
        <v>0</v>
      </c>
      <c r="F1223" s="215">
        <f>'Customs raw'!E1223</f>
        <v>0</v>
      </c>
      <c r="G1223" s="76" t="s">
        <v>19</v>
      </c>
      <c r="H1223" s="33" t="s">
        <v>190</v>
      </c>
      <c r="I1223" s="76" t="e">
        <f>CONCATENATE(Table6[[#This Row],[HS6_COD]],Table6[[#This Row],[HS8]],Table6[[#This Row],[HS10]])</f>
        <v>#VALUE!</v>
      </c>
      <c r="J1223" s="17" t="s">
        <v>553</v>
      </c>
      <c r="K1223" s="17"/>
      <c r="L1223" s="30">
        <f>'Customs raw'!F1223</f>
        <v>0</v>
      </c>
      <c r="M1223" s="33">
        <v>10</v>
      </c>
      <c r="N1223" s="33">
        <v>12.5</v>
      </c>
      <c r="O1223" s="33"/>
      <c r="P1223" s="33"/>
      <c r="Q1223" s="33">
        <v>10</v>
      </c>
      <c r="R1223" s="50" t="e">
        <f>VLOOKUP(Table6[[#This Row],[HS Concatenate]],'Customs raw'!$A$11:$N$305,12,FALSE)</f>
        <v>#VALUE!</v>
      </c>
      <c r="S1223" s="226">
        <f>'Customs raw'!L1223</f>
        <v>0</v>
      </c>
      <c r="T1223" s="214"/>
      <c r="U1223" s="217">
        <f>'Customs raw'!M1223</f>
        <v>0</v>
      </c>
      <c r="V1223" s="214"/>
      <c r="W1223" s="226" t="e">
        <f>Table6[[#This Row],[Quantity (kg)2]]/1000</f>
        <v>#VALUE!</v>
      </c>
    </row>
    <row r="1224" spans="1:23" ht="14.25" x14ac:dyDescent="0.2">
      <c r="A1224" s="212">
        <f>'Customs raw'!B1224</f>
        <v>0</v>
      </c>
      <c r="B1224" s="213">
        <f t="shared" si="21"/>
        <v>0</v>
      </c>
      <c r="C1224" s="214" t="e">
        <f>VLOOKUP(B1224,'HS Heading Index'!$A$7:$B$29,2,FALSE)</f>
        <v>#N/A</v>
      </c>
      <c r="D1224" s="214" t="s">
        <v>241</v>
      </c>
      <c r="E1224" s="212">
        <f>'Customs raw'!C1224</f>
        <v>0</v>
      </c>
      <c r="F1224" s="215">
        <f>'Customs raw'!E1224</f>
        <v>0</v>
      </c>
      <c r="G1224" s="76" t="s">
        <v>19</v>
      </c>
      <c r="H1224" s="33" t="s">
        <v>190</v>
      </c>
      <c r="I1224" s="76" t="e">
        <f>CONCATENATE(Table6[[#This Row],[HS6_COD]],Table6[[#This Row],[HS8]],Table6[[#This Row],[HS10]])</f>
        <v>#VALUE!</v>
      </c>
      <c r="J1224" s="17" t="s">
        <v>553</v>
      </c>
      <c r="K1224" s="17"/>
      <c r="L1224" s="30">
        <f>'Customs raw'!F1224</f>
        <v>0</v>
      </c>
      <c r="M1224" s="33">
        <v>10</v>
      </c>
      <c r="N1224" s="33">
        <v>12.5</v>
      </c>
      <c r="O1224" s="33"/>
      <c r="P1224" s="33"/>
      <c r="Q1224" s="33">
        <v>10</v>
      </c>
      <c r="R1224" s="50" t="e">
        <f>VLOOKUP(Table6[[#This Row],[HS Concatenate]],'Customs raw'!$A$11:$N$305,12,FALSE)</f>
        <v>#VALUE!</v>
      </c>
      <c r="S1224" s="226">
        <f>'Customs raw'!L1224</f>
        <v>0</v>
      </c>
      <c r="T1224" s="214"/>
      <c r="U1224" s="217">
        <f>'Customs raw'!M1224</f>
        <v>0</v>
      </c>
      <c r="V1224" s="214"/>
      <c r="W1224" s="226" t="e">
        <f>Table6[[#This Row],[Quantity (kg)2]]/1000</f>
        <v>#VALUE!</v>
      </c>
    </row>
    <row r="1225" spans="1:23" ht="14.25" x14ac:dyDescent="0.2">
      <c r="A1225" s="212">
        <f>'Customs raw'!B1225</f>
        <v>0</v>
      </c>
      <c r="B1225" s="213">
        <f t="shared" si="21"/>
        <v>0</v>
      </c>
      <c r="C1225" s="214" t="e">
        <f>VLOOKUP(B1225,'HS Heading Index'!$A$7:$B$29,2,FALSE)</f>
        <v>#N/A</v>
      </c>
      <c r="D1225" s="214" t="s">
        <v>241</v>
      </c>
      <c r="E1225" s="212">
        <f>'Customs raw'!C1225</f>
        <v>0</v>
      </c>
      <c r="F1225" s="215">
        <f>'Customs raw'!E1225</f>
        <v>0</v>
      </c>
      <c r="G1225" s="76" t="s">
        <v>19</v>
      </c>
      <c r="H1225" s="33" t="s">
        <v>190</v>
      </c>
      <c r="I1225" s="76" t="e">
        <f>CONCATENATE(Table6[[#This Row],[HS6_COD]],Table6[[#This Row],[HS8]],Table6[[#This Row],[HS10]])</f>
        <v>#VALUE!</v>
      </c>
      <c r="J1225" s="17" t="s">
        <v>553</v>
      </c>
      <c r="K1225" s="17"/>
      <c r="L1225" s="30">
        <f>'Customs raw'!F1225</f>
        <v>0</v>
      </c>
      <c r="M1225" s="33">
        <v>10</v>
      </c>
      <c r="N1225" s="33">
        <v>12.5</v>
      </c>
      <c r="O1225" s="33"/>
      <c r="P1225" s="33"/>
      <c r="Q1225" s="33">
        <v>10</v>
      </c>
      <c r="R1225" s="50" t="e">
        <f>VLOOKUP(Table6[[#This Row],[HS Concatenate]],'Customs raw'!$A$11:$N$305,12,FALSE)</f>
        <v>#VALUE!</v>
      </c>
      <c r="S1225" s="226">
        <f>'Customs raw'!L1225</f>
        <v>0</v>
      </c>
      <c r="T1225" s="214"/>
      <c r="U1225" s="217">
        <f>'Customs raw'!M1225</f>
        <v>0</v>
      </c>
      <c r="V1225" s="214"/>
      <c r="W1225" s="226" t="e">
        <f>Table6[[#This Row],[Quantity (kg)2]]/1000</f>
        <v>#VALUE!</v>
      </c>
    </row>
    <row r="1226" spans="1:23" ht="14.25" x14ac:dyDescent="0.2">
      <c r="A1226" s="212">
        <f>'Customs raw'!B1226</f>
        <v>0</v>
      </c>
      <c r="B1226" s="213">
        <f t="shared" si="21"/>
        <v>0</v>
      </c>
      <c r="C1226" s="214" t="e">
        <f>VLOOKUP(B1226,'HS Heading Index'!$A$7:$B$29,2,FALSE)</f>
        <v>#N/A</v>
      </c>
      <c r="D1226" s="214" t="s">
        <v>241</v>
      </c>
      <c r="E1226" s="212">
        <f>'Customs raw'!C1226</f>
        <v>0</v>
      </c>
      <c r="F1226" s="215">
        <f>'Customs raw'!E1226</f>
        <v>0</v>
      </c>
      <c r="G1226" s="76" t="s">
        <v>19</v>
      </c>
      <c r="H1226" s="33" t="s">
        <v>190</v>
      </c>
      <c r="I1226" s="76" t="e">
        <f>CONCATENATE(Table6[[#This Row],[HS6_COD]],Table6[[#This Row],[HS8]],Table6[[#This Row],[HS10]])</f>
        <v>#VALUE!</v>
      </c>
      <c r="J1226" s="17" t="s">
        <v>553</v>
      </c>
      <c r="K1226" s="17"/>
      <c r="L1226" s="30">
        <f>'Customs raw'!F1226</f>
        <v>0</v>
      </c>
      <c r="M1226" s="33">
        <v>10</v>
      </c>
      <c r="N1226" s="33">
        <v>12.5</v>
      </c>
      <c r="O1226" s="33"/>
      <c r="P1226" s="33"/>
      <c r="Q1226" s="33">
        <v>10</v>
      </c>
      <c r="R1226" s="50" t="e">
        <f>VLOOKUP(Table6[[#This Row],[HS Concatenate]],'Customs raw'!$A$11:$N$305,12,FALSE)</f>
        <v>#VALUE!</v>
      </c>
      <c r="S1226" s="226">
        <f>'Customs raw'!L1226</f>
        <v>0</v>
      </c>
      <c r="T1226" s="214"/>
      <c r="U1226" s="217">
        <f>'Customs raw'!M1226</f>
        <v>0</v>
      </c>
      <c r="V1226" s="214"/>
      <c r="W1226" s="226" t="e">
        <f>Table6[[#This Row],[Quantity (kg)2]]/1000</f>
        <v>#VALUE!</v>
      </c>
    </row>
    <row r="1227" spans="1:23" ht="14.25" x14ac:dyDescent="0.2">
      <c r="A1227" s="212">
        <f>'Customs raw'!B1227</f>
        <v>0</v>
      </c>
      <c r="B1227" s="213">
        <f t="shared" si="21"/>
        <v>0</v>
      </c>
      <c r="C1227" s="214" t="e">
        <f>VLOOKUP(B1227,'HS Heading Index'!$A$7:$B$29,2,FALSE)</f>
        <v>#N/A</v>
      </c>
      <c r="D1227" s="214" t="s">
        <v>241</v>
      </c>
      <c r="E1227" s="212">
        <f>'Customs raw'!C1227</f>
        <v>0</v>
      </c>
      <c r="F1227" s="215">
        <f>'Customs raw'!E1227</f>
        <v>0</v>
      </c>
      <c r="G1227" s="76" t="s">
        <v>19</v>
      </c>
      <c r="H1227" s="33" t="s">
        <v>190</v>
      </c>
      <c r="I1227" s="76" t="e">
        <f>CONCATENATE(Table6[[#This Row],[HS6_COD]],Table6[[#This Row],[HS8]],Table6[[#This Row],[HS10]])</f>
        <v>#VALUE!</v>
      </c>
      <c r="J1227" s="17" t="s">
        <v>553</v>
      </c>
      <c r="K1227" s="17"/>
      <c r="L1227" s="30">
        <f>'Customs raw'!F1227</f>
        <v>0</v>
      </c>
      <c r="M1227" s="33">
        <v>10</v>
      </c>
      <c r="N1227" s="33">
        <v>12.5</v>
      </c>
      <c r="O1227" s="33"/>
      <c r="P1227" s="33"/>
      <c r="Q1227" s="33">
        <v>10</v>
      </c>
      <c r="R1227" s="50" t="e">
        <f>VLOOKUP(Table6[[#This Row],[HS Concatenate]],'Customs raw'!$A$11:$N$305,12,FALSE)</f>
        <v>#VALUE!</v>
      </c>
      <c r="S1227" s="226">
        <f>'Customs raw'!L1227</f>
        <v>0</v>
      </c>
      <c r="T1227" s="214"/>
      <c r="U1227" s="217">
        <f>'Customs raw'!M1227</f>
        <v>0</v>
      </c>
      <c r="V1227" s="214"/>
      <c r="W1227" s="226" t="e">
        <f>Table6[[#This Row],[Quantity (kg)2]]/1000</f>
        <v>#VALUE!</v>
      </c>
    </row>
    <row r="1228" spans="1:23" ht="14.25" x14ac:dyDescent="0.2">
      <c r="A1228" s="212">
        <f>'Customs raw'!B1228</f>
        <v>0</v>
      </c>
      <c r="B1228" s="213">
        <f t="shared" si="21"/>
        <v>0</v>
      </c>
      <c r="C1228" s="214" t="e">
        <f>VLOOKUP(B1228,'HS Heading Index'!$A$7:$B$29,2,FALSE)</f>
        <v>#N/A</v>
      </c>
      <c r="D1228" s="214" t="s">
        <v>241</v>
      </c>
      <c r="E1228" s="212">
        <f>'Customs raw'!C1228</f>
        <v>0</v>
      </c>
      <c r="F1228" s="215">
        <f>'Customs raw'!E1228</f>
        <v>0</v>
      </c>
      <c r="G1228" s="76" t="s">
        <v>19</v>
      </c>
      <c r="H1228" s="33" t="s">
        <v>190</v>
      </c>
      <c r="I1228" s="76" t="e">
        <f>CONCATENATE(Table6[[#This Row],[HS6_COD]],Table6[[#This Row],[HS8]],Table6[[#This Row],[HS10]])</f>
        <v>#VALUE!</v>
      </c>
      <c r="J1228" s="17" t="s">
        <v>553</v>
      </c>
      <c r="K1228" s="17"/>
      <c r="L1228" s="30">
        <f>'Customs raw'!F1228</f>
        <v>0</v>
      </c>
      <c r="M1228" s="33">
        <v>10</v>
      </c>
      <c r="N1228" s="33">
        <v>12.5</v>
      </c>
      <c r="O1228" s="33"/>
      <c r="P1228" s="33"/>
      <c r="Q1228" s="33">
        <v>10</v>
      </c>
      <c r="R1228" s="50" t="e">
        <f>VLOOKUP(Table6[[#This Row],[HS Concatenate]],'Customs raw'!$A$11:$N$305,12,FALSE)</f>
        <v>#VALUE!</v>
      </c>
      <c r="S1228" s="226">
        <f>'Customs raw'!L1228</f>
        <v>0</v>
      </c>
      <c r="T1228" s="214"/>
      <c r="U1228" s="217">
        <f>'Customs raw'!M1228</f>
        <v>0</v>
      </c>
      <c r="V1228" s="214"/>
      <c r="W1228" s="226" t="e">
        <f>Table6[[#This Row],[Quantity (kg)2]]/1000</f>
        <v>#VALUE!</v>
      </c>
    </row>
    <row r="1229" spans="1:23" ht="14.25" x14ac:dyDescent="0.2">
      <c r="A1229" s="212">
        <f>'Customs raw'!B1229</f>
        <v>0</v>
      </c>
      <c r="B1229" s="213">
        <f t="shared" si="21"/>
        <v>0</v>
      </c>
      <c r="C1229" s="214" t="e">
        <f>VLOOKUP(B1229,'HS Heading Index'!$A$7:$B$29,2,FALSE)</f>
        <v>#N/A</v>
      </c>
      <c r="D1229" s="214" t="s">
        <v>241</v>
      </c>
      <c r="E1229" s="212">
        <f>'Customs raw'!C1229</f>
        <v>0</v>
      </c>
      <c r="F1229" s="215">
        <f>'Customs raw'!E1229</f>
        <v>0</v>
      </c>
      <c r="G1229" s="76" t="s">
        <v>19</v>
      </c>
      <c r="H1229" s="33" t="s">
        <v>190</v>
      </c>
      <c r="I1229" s="76" t="e">
        <f>CONCATENATE(Table6[[#This Row],[HS6_COD]],Table6[[#This Row],[HS8]],Table6[[#This Row],[HS10]])</f>
        <v>#VALUE!</v>
      </c>
      <c r="J1229" s="17" t="s">
        <v>553</v>
      </c>
      <c r="K1229" s="17"/>
      <c r="L1229" s="30">
        <f>'Customs raw'!F1229</f>
        <v>0</v>
      </c>
      <c r="M1229" s="33">
        <v>10</v>
      </c>
      <c r="N1229" s="33">
        <v>12.5</v>
      </c>
      <c r="O1229" s="33"/>
      <c r="P1229" s="33"/>
      <c r="Q1229" s="33">
        <v>10</v>
      </c>
      <c r="R1229" s="50" t="e">
        <f>VLOOKUP(Table6[[#This Row],[HS Concatenate]],'Customs raw'!$A$11:$N$305,12,FALSE)</f>
        <v>#VALUE!</v>
      </c>
      <c r="S1229" s="226">
        <f>'Customs raw'!L1229</f>
        <v>0</v>
      </c>
      <c r="T1229" s="214"/>
      <c r="U1229" s="217">
        <f>'Customs raw'!M1229</f>
        <v>0</v>
      </c>
      <c r="V1229" s="214"/>
      <c r="W1229" s="226" t="e">
        <f>Table6[[#This Row],[Quantity (kg)2]]/1000</f>
        <v>#VALUE!</v>
      </c>
    </row>
    <row r="1230" spans="1:23" ht="14.25" x14ac:dyDescent="0.2">
      <c r="A1230" s="212">
        <f>'Customs raw'!B1230</f>
        <v>0</v>
      </c>
      <c r="B1230" s="213">
        <f t="shared" si="21"/>
        <v>0</v>
      </c>
      <c r="C1230" s="214" t="e">
        <f>VLOOKUP(B1230,'HS Heading Index'!$A$7:$B$29,2,FALSE)</f>
        <v>#N/A</v>
      </c>
      <c r="D1230" s="214" t="s">
        <v>241</v>
      </c>
      <c r="E1230" s="212">
        <f>'Customs raw'!C1230</f>
        <v>0</v>
      </c>
      <c r="F1230" s="215">
        <f>'Customs raw'!E1230</f>
        <v>0</v>
      </c>
      <c r="G1230" s="76" t="s">
        <v>19</v>
      </c>
      <c r="H1230" s="33" t="s">
        <v>190</v>
      </c>
      <c r="I1230" s="76" t="e">
        <f>CONCATENATE(Table6[[#This Row],[HS6_COD]],Table6[[#This Row],[HS8]],Table6[[#This Row],[HS10]])</f>
        <v>#VALUE!</v>
      </c>
      <c r="J1230" s="17" t="s">
        <v>553</v>
      </c>
      <c r="K1230" s="17"/>
      <c r="L1230" s="30">
        <f>'Customs raw'!F1230</f>
        <v>0</v>
      </c>
      <c r="M1230" s="33">
        <v>10</v>
      </c>
      <c r="N1230" s="33">
        <v>12.5</v>
      </c>
      <c r="O1230" s="33"/>
      <c r="P1230" s="33"/>
      <c r="Q1230" s="33">
        <v>10</v>
      </c>
      <c r="R1230" s="50" t="e">
        <f>VLOOKUP(Table6[[#This Row],[HS Concatenate]],'Customs raw'!$A$11:$N$305,12,FALSE)</f>
        <v>#VALUE!</v>
      </c>
      <c r="S1230" s="226">
        <f>'Customs raw'!L1230</f>
        <v>0</v>
      </c>
      <c r="T1230" s="214"/>
      <c r="U1230" s="217">
        <f>'Customs raw'!M1230</f>
        <v>0</v>
      </c>
      <c r="V1230" s="214"/>
      <c r="W1230" s="226" t="e">
        <f>Table6[[#This Row],[Quantity (kg)2]]/1000</f>
        <v>#VALUE!</v>
      </c>
    </row>
    <row r="1231" spans="1:23" ht="14.25" x14ac:dyDescent="0.2">
      <c r="A1231" s="212">
        <f>'Customs raw'!B1231</f>
        <v>0</v>
      </c>
      <c r="B1231" s="213">
        <f t="shared" si="21"/>
        <v>0</v>
      </c>
      <c r="C1231" s="214" t="e">
        <f>VLOOKUP(B1231,'HS Heading Index'!$A$7:$B$29,2,FALSE)</f>
        <v>#N/A</v>
      </c>
      <c r="D1231" s="214" t="s">
        <v>241</v>
      </c>
      <c r="E1231" s="212">
        <f>'Customs raw'!C1231</f>
        <v>0</v>
      </c>
      <c r="F1231" s="215">
        <f>'Customs raw'!E1231</f>
        <v>0</v>
      </c>
      <c r="G1231" s="76" t="s">
        <v>19</v>
      </c>
      <c r="H1231" s="33" t="s">
        <v>190</v>
      </c>
      <c r="I1231" s="76" t="e">
        <f>CONCATENATE(Table6[[#This Row],[HS6_COD]],Table6[[#This Row],[HS8]],Table6[[#This Row],[HS10]])</f>
        <v>#VALUE!</v>
      </c>
      <c r="J1231" s="17" t="s">
        <v>553</v>
      </c>
      <c r="K1231" s="17"/>
      <c r="L1231" s="30">
        <f>'Customs raw'!F1231</f>
        <v>0</v>
      </c>
      <c r="M1231" s="33">
        <v>10</v>
      </c>
      <c r="N1231" s="33">
        <v>12.5</v>
      </c>
      <c r="O1231" s="33"/>
      <c r="P1231" s="33"/>
      <c r="Q1231" s="33">
        <v>10</v>
      </c>
      <c r="R1231" s="50" t="e">
        <f>VLOOKUP(Table6[[#This Row],[HS Concatenate]],'Customs raw'!$A$11:$N$305,12,FALSE)</f>
        <v>#VALUE!</v>
      </c>
      <c r="S1231" s="226">
        <f>'Customs raw'!L1231</f>
        <v>0</v>
      </c>
      <c r="T1231" s="214"/>
      <c r="U1231" s="217">
        <f>'Customs raw'!M1231</f>
        <v>0</v>
      </c>
      <c r="V1231" s="214"/>
      <c r="W1231" s="226" t="e">
        <f>Table6[[#This Row],[Quantity (kg)2]]/1000</f>
        <v>#VALUE!</v>
      </c>
    </row>
    <row r="1232" spans="1:23" ht="14.25" x14ac:dyDescent="0.2">
      <c r="A1232" s="212">
        <f>'Customs raw'!B1232</f>
        <v>0</v>
      </c>
      <c r="B1232" s="213">
        <f t="shared" si="21"/>
        <v>0</v>
      </c>
      <c r="C1232" s="214" t="e">
        <f>VLOOKUP(B1232,'HS Heading Index'!$A$7:$B$29,2,FALSE)</f>
        <v>#N/A</v>
      </c>
      <c r="D1232" s="214" t="s">
        <v>241</v>
      </c>
      <c r="E1232" s="212">
        <f>'Customs raw'!C1232</f>
        <v>0</v>
      </c>
      <c r="F1232" s="215">
        <f>'Customs raw'!E1232</f>
        <v>0</v>
      </c>
      <c r="G1232" s="76" t="s">
        <v>19</v>
      </c>
      <c r="H1232" s="33" t="s">
        <v>190</v>
      </c>
      <c r="I1232" s="76" t="e">
        <f>CONCATENATE(Table6[[#This Row],[HS6_COD]],Table6[[#This Row],[HS8]],Table6[[#This Row],[HS10]])</f>
        <v>#VALUE!</v>
      </c>
      <c r="J1232" s="17" t="s">
        <v>553</v>
      </c>
      <c r="K1232" s="17"/>
      <c r="L1232" s="30">
        <f>'Customs raw'!F1232</f>
        <v>0</v>
      </c>
      <c r="M1232" s="33">
        <v>10</v>
      </c>
      <c r="N1232" s="33">
        <v>12.5</v>
      </c>
      <c r="O1232" s="33"/>
      <c r="P1232" s="33"/>
      <c r="Q1232" s="33">
        <v>10</v>
      </c>
      <c r="R1232" s="50" t="e">
        <f>VLOOKUP(Table6[[#This Row],[HS Concatenate]],'Customs raw'!$A$11:$N$305,12,FALSE)</f>
        <v>#VALUE!</v>
      </c>
      <c r="S1232" s="226">
        <f>'Customs raw'!L1232</f>
        <v>0</v>
      </c>
      <c r="T1232" s="214"/>
      <c r="U1232" s="217">
        <f>'Customs raw'!M1232</f>
        <v>0</v>
      </c>
      <c r="V1232" s="214"/>
      <c r="W1232" s="226" t="e">
        <f>Table6[[#This Row],[Quantity (kg)2]]/1000</f>
        <v>#VALUE!</v>
      </c>
    </row>
    <row r="1233" spans="1:23" ht="14.25" x14ac:dyDescent="0.2">
      <c r="A1233" s="212">
        <f>'Customs raw'!B1233</f>
        <v>0</v>
      </c>
      <c r="B1233" s="213">
        <f t="shared" si="21"/>
        <v>0</v>
      </c>
      <c r="C1233" s="214" t="e">
        <f>VLOOKUP(B1233,'HS Heading Index'!$A$7:$B$29,2,FALSE)</f>
        <v>#N/A</v>
      </c>
      <c r="D1233" s="214" t="s">
        <v>241</v>
      </c>
      <c r="E1233" s="212">
        <f>'Customs raw'!C1233</f>
        <v>0</v>
      </c>
      <c r="F1233" s="215">
        <f>'Customs raw'!E1233</f>
        <v>0</v>
      </c>
      <c r="G1233" s="76" t="s">
        <v>19</v>
      </c>
      <c r="H1233" s="33" t="s">
        <v>190</v>
      </c>
      <c r="I1233" s="76" t="e">
        <f>CONCATENATE(Table6[[#This Row],[HS6_COD]],Table6[[#This Row],[HS8]],Table6[[#This Row],[HS10]])</f>
        <v>#VALUE!</v>
      </c>
      <c r="J1233" s="17" t="s">
        <v>553</v>
      </c>
      <c r="K1233" s="17"/>
      <c r="L1233" s="30">
        <f>'Customs raw'!F1233</f>
        <v>0</v>
      </c>
      <c r="M1233" s="33">
        <v>10</v>
      </c>
      <c r="N1233" s="33">
        <v>12.5</v>
      </c>
      <c r="O1233" s="33"/>
      <c r="P1233" s="33"/>
      <c r="Q1233" s="33">
        <v>10</v>
      </c>
      <c r="R1233" s="50" t="e">
        <f>VLOOKUP(Table6[[#This Row],[HS Concatenate]],'Customs raw'!$A$11:$N$305,12,FALSE)</f>
        <v>#VALUE!</v>
      </c>
      <c r="S1233" s="226">
        <f>'Customs raw'!L1233</f>
        <v>0</v>
      </c>
      <c r="T1233" s="214"/>
      <c r="U1233" s="217">
        <f>'Customs raw'!M1233</f>
        <v>0</v>
      </c>
      <c r="V1233" s="214"/>
      <c r="W1233" s="226" t="e">
        <f>Table6[[#This Row],[Quantity (kg)2]]/1000</f>
        <v>#VALUE!</v>
      </c>
    </row>
    <row r="1234" spans="1:23" ht="14.25" x14ac:dyDescent="0.2">
      <c r="A1234" s="212">
        <f>'Customs raw'!B1234</f>
        <v>0</v>
      </c>
      <c r="B1234" s="213">
        <f t="shared" si="21"/>
        <v>0</v>
      </c>
      <c r="C1234" s="214" t="e">
        <f>VLOOKUP(B1234,'HS Heading Index'!$A$7:$B$29,2,FALSE)</f>
        <v>#N/A</v>
      </c>
      <c r="D1234" s="214" t="s">
        <v>241</v>
      </c>
      <c r="E1234" s="212">
        <f>'Customs raw'!C1234</f>
        <v>0</v>
      </c>
      <c r="F1234" s="215">
        <f>'Customs raw'!E1234</f>
        <v>0</v>
      </c>
      <c r="G1234" s="76" t="s">
        <v>19</v>
      </c>
      <c r="H1234" s="33" t="s">
        <v>190</v>
      </c>
      <c r="I1234" s="76" t="e">
        <f>CONCATENATE(Table6[[#This Row],[HS6_COD]],Table6[[#This Row],[HS8]],Table6[[#This Row],[HS10]])</f>
        <v>#VALUE!</v>
      </c>
      <c r="J1234" s="17" t="s">
        <v>553</v>
      </c>
      <c r="K1234" s="17"/>
      <c r="L1234" s="30">
        <f>'Customs raw'!F1234</f>
        <v>0</v>
      </c>
      <c r="M1234" s="33">
        <v>10</v>
      </c>
      <c r="N1234" s="33">
        <v>12.5</v>
      </c>
      <c r="O1234" s="33"/>
      <c r="P1234" s="33"/>
      <c r="Q1234" s="33">
        <v>10</v>
      </c>
      <c r="R1234" s="50" t="e">
        <f>VLOOKUP(Table6[[#This Row],[HS Concatenate]],'Customs raw'!$A$11:$N$305,12,FALSE)</f>
        <v>#VALUE!</v>
      </c>
      <c r="S1234" s="226">
        <f>'Customs raw'!L1234</f>
        <v>0</v>
      </c>
      <c r="T1234" s="214"/>
      <c r="U1234" s="217">
        <f>'Customs raw'!M1234</f>
        <v>0</v>
      </c>
      <c r="V1234" s="214"/>
      <c r="W1234" s="226" t="e">
        <f>Table6[[#This Row],[Quantity (kg)2]]/1000</f>
        <v>#VALUE!</v>
      </c>
    </row>
    <row r="1235" spans="1:23" ht="14.25" x14ac:dyDescent="0.2">
      <c r="A1235" s="212">
        <f>'Customs raw'!B1235</f>
        <v>0</v>
      </c>
      <c r="B1235" s="213">
        <f t="shared" si="21"/>
        <v>0</v>
      </c>
      <c r="C1235" s="214" t="e">
        <f>VLOOKUP(B1235,'HS Heading Index'!$A$7:$B$29,2,FALSE)</f>
        <v>#N/A</v>
      </c>
      <c r="D1235" s="214" t="s">
        <v>241</v>
      </c>
      <c r="E1235" s="212">
        <f>'Customs raw'!C1235</f>
        <v>0</v>
      </c>
      <c r="F1235" s="215">
        <f>'Customs raw'!E1235</f>
        <v>0</v>
      </c>
      <c r="G1235" s="76" t="s">
        <v>19</v>
      </c>
      <c r="H1235" s="33" t="s">
        <v>190</v>
      </c>
      <c r="I1235" s="76" t="e">
        <f>CONCATENATE(Table6[[#This Row],[HS6_COD]],Table6[[#This Row],[HS8]],Table6[[#This Row],[HS10]])</f>
        <v>#VALUE!</v>
      </c>
      <c r="J1235" s="17" t="s">
        <v>553</v>
      </c>
      <c r="K1235" s="17"/>
      <c r="L1235" s="30">
        <f>'Customs raw'!F1235</f>
        <v>0</v>
      </c>
      <c r="M1235" s="33">
        <v>10</v>
      </c>
      <c r="N1235" s="33">
        <v>12.5</v>
      </c>
      <c r="O1235" s="33"/>
      <c r="P1235" s="33"/>
      <c r="Q1235" s="33">
        <v>10</v>
      </c>
      <c r="R1235" s="50" t="e">
        <f>VLOOKUP(Table6[[#This Row],[HS Concatenate]],'Customs raw'!$A$11:$N$305,12,FALSE)</f>
        <v>#VALUE!</v>
      </c>
      <c r="S1235" s="226">
        <f>'Customs raw'!L1235</f>
        <v>0</v>
      </c>
      <c r="T1235" s="214"/>
      <c r="U1235" s="217">
        <f>'Customs raw'!M1235</f>
        <v>0</v>
      </c>
      <c r="V1235" s="214"/>
      <c r="W1235" s="226" t="e">
        <f>Table6[[#This Row],[Quantity (kg)2]]/1000</f>
        <v>#VALUE!</v>
      </c>
    </row>
    <row r="1236" spans="1:23" ht="14.25" x14ac:dyDescent="0.2">
      <c r="A1236" s="212">
        <f>'Customs raw'!B1236</f>
        <v>0</v>
      </c>
      <c r="B1236" s="213">
        <f t="shared" si="21"/>
        <v>0</v>
      </c>
      <c r="C1236" s="214" t="e">
        <f>VLOOKUP(B1236,'HS Heading Index'!$A$7:$B$29,2,FALSE)</f>
        <v>#N/A</v>
      </c>
      <c r="D1236" s="214" t="s">
        <v>241</v>
      </c>
      <c r="E1236" s="212">
        <f>'Customs raw'!C1236</f>
        <v>0</v>
      </c>
      <c r="F1236" s="215">
        <f>'Customs raw'!E1236</f>
        <v>0</v>
      </c>
      <c r="G1236" s="76" t="s">
        <v>19</v>
      </c>
      <c r="H1236" s="33" t="s">
        <v>190</v>
      </c>
      <c r="I1236" s="76" t="e">
        <f>CONCATENATE(Table6[[#This Row],[HS6_COD]],Table6[[#This Row],[HS8]],Table6[[#This Row],[HS10]])</f>
        <v>#VALUE!</v>
      </c>
      <c r="J1236" s="17" t="s">
        <v>553</v>
      </c>
      <c r="K1236" s="17"/>
      <c r="L1236" s="30">
        <f>'Customs raw'!F1236</f>
        <v>0</v>
      </c>
      <c r="M1236" s="33">
        <v>10</v>
      </c>
      <c r="N1236" s="33">
        <v>12.5</v>
      </c>
      <c r="O1236" s="33"/>
      <c r="P1236" s="33"/>
      <c r="Q1236" s="33">
        <v>10</v>
      </c>
      <c r="R1236" s="50" t="e">
        <f>VLOOKUP(Table6[[#This Row],[HS Concatenate]],'Customs raw'!$A$11:$N$305,12,FALSE)</f>
        <v>#VALUE!</v>
      </c>
      <c r="S1236" s="226">
        <f>'Customs raw'!L1236</f>
        <v>0</v>
      </c>
      <c r="T1236" s="214"/>
      <c r="U1236" s="217">
        <f>'Customs raw'!M1236</f>
        <v>0</v>
      </c>
      <c r="V1236" s="214"/>
      <c r="W1236" s="226" t="e">
        <f>Table6[[#This Row],[Quantity (kg)2]]/1000</f>
        <v>#VALUE!</v>
      </c>
    </row>
    <row r="1237" spans="1:23" ht="14.25" x14ac:dyDescent="0.2">
      <c r="A1237" s="212">
        <f>'Customs raw'!B1237</f>
        <v>0</v>
      </c>
      <c r="B1237" s="213">
        <f t="shared" si="21"/>
        <v>0</v>
      </c>
      <c r="C1237" s="214" t="e">
        <f>VLOOKUP(B1237,'HS Heading Index'!$A$7:$B$29,2,FALSE)</f>
        <v>#N/A</v>
      </c>
      <c r="D1237" s="214" t="s">
        <v>241</v>
      </c>
      <c r="E1237" s="212">
        <f>'Customs raw'!C1237</f>
        <v>0</v>
      </c>
      <c r="F1237" s="215">
        <f>'Customs raw'!E1237</f>
        <v>0</v>
      </c>
      <c r="G1237" s="76" t="s">
        <v>19</v>
      </c>
      <c r="H1237" s="33" t="s">
        <v>190</v>
      </c>
      <c r="I1237" s="76" t="e">
        <f>CONCATENATE(Table6[[#This Row],[HS6_COD]],Table6[[#This Row],[HS8]],Table6[[#This Row],[HS10]])</f>
        <v>#VALUE!</v>
      </c>
      <c r="J1237" s="17" t="s">
        <v>553</v>
      </c>
      <c r="K1237" s="17"/>
      <c r="L1237" s="30">
        <f>'Customs raw'!F1237</f>
        <v>0</v>
      </c>
      <c r="M1237" s="33">
        <v>10</v>
      </c>
      <c r="N1237" s="33">
        <v>12.5</v>
      </c>
      <c r="O1237" s="33"/>
      <c r="P1237" s="33"/>
      <c r="Q1237" s="33">
        <v>10</v>
      </c>
      <c r="R1237" s="50" t="e">
        <f>VLOOKUP(Table6[[#This Row],[HS Concatenate]],'Customs raw'!$A$11:$N$305,12,FALSE)</f>
        <v>#VALUE!</v>
      </c>
      <c r="S1237" s="226">
        <f>'Customs raw'!L1237</f>
        <v>0</v>
      </c>
      <c r="T1237" s="214"/>
      <c r="U1237" s="217">
        <f>'Customs raw'!M1237</f>
        <v>0</v>
      </c>
      <c r="V1237" s="214"/>
      <c r="W1237" s="226" t="e">
        <f>Table6[[#This Row],[Quantity (kg)2]]/1000</f>
        <v>#VALUE!</v>
      </c>
    </row>
    <row r="1238" spans="1:23" ht="14.25" x14ac:dyDescent="0.2">
      <c r="A1238" s="212">
        <f>'Customs raw'!B1238</f>
        <v>0</v>
      </c>
      <c r="B1238" s="213">
        <f t="shared" si="21"/>
        <v>0</v>
      </c>
      <c r="C1238" s="214" t="e">
        <f>VLOOKUP(B1238,'HS Heading Index'!$A$7:$B$29,2,FALSE)</f>
        <v>#N/A</v>
      </c>
      <c r="D1238" s="214" t="s">
        <v>241</v>
      </c>
      <c r="E1238" s="212">
        <f>'Customs raw'!C1238</f>
        <v>0</v>
      </c>
      <c r="F1238" s="215">
        <f>'Customs raw'!E1238</f>
        <v>0</v>
      </c>
      <c r="G1238" s="76" t="s">
        <v>19</v>
      </c>
      <c r="H1238" s="33" t="s">
        <v>190</v>
      </c>
      <c r="I1238" s="76" t="e">
        <f>CONCATENATE(Table6[[#This Row],[HS6_COD]],Table6[[#This Row],[HS8]],Table6[[#This Row],[HS10]])</f>
        <v>#VALUE!</v>
      </c>
      <c r="J1238" s="17" t="s">
        <v>553</v>
      </c>
      <c r="K1238" s="17"/>
      <c r="L1238" s="30">
        <f>'Customs raw'!F1238</f>
        <v>0</v>
      </c>
      <c r="M1238" s="33">
        <v>10</v>
      </c>
      <c r="N1238" s="33">
        <v>12.5</v>
      </c>
      <c r="O1238" s="33"/>
      <c r="P1238" s="33"/>
      <c r="Q1238" s="33">
        <v>10</v>
      </c>
      <c r="R1238" s="50" t="e">
        <f>VLOOKUP(Table6[[#This Row],[HS Concatenate]],'Customs raw'!$A$11:$N$305,12,FALSE)</f>
        <v>#VALUE!</v>
      </c>
      <c r="S1238" s="226">
        <f>'Customs raw'!L1238</f>
        <v>0</v>
      </c>
      <c r="T1238" s="214"/>
      <c r="U1238" s="217">
        <f>'Customs raw'!M1238</f>
        <v>0</v>
      </c>
      <c r="V1238" s="214"/>
      <c r="W1238" s="226" t="e">
        <f>Table6[[#This Row],[Quantity (kg)2]]/1000</f>
        <v>#VALUE!</v>
      </c>
    </row>
    <row r="1239" spans="1:23" ht="14.25" x14ac:dyDescent="0.2">
      <c r="A1239" s="212">
        <f>'Customs raw'!B1239</f>
        <v>0</v>
      </c>
      <c r="B1239" s="213">
        <f t="shared" si="21"/>
        <v>0</v>
      </c>
      <c r="C1239" s="214" t="e">
        <f>VLOOKUP(B1239,'HS Heading Index'!$A$7:$B$29,2,FALSE)</f>
        <v>#N/A</v>
      </c>
      <c r="D1239" s="214" t="s">
        <v>241</v>
      </c>
      <c r="E1239" s="212">
        <f>'Customs raw'!C1239</f>
        <v>0</v>
      </c>
      <c r="F1239" s="215">
        <f>'Customs raw'!E1239</f>
        <v>0</v>
      </c>
      <c r="G1239" s="76" t="s">
        <v>19</v>
      </c>
      <c r="H1239" s="33" t="s">
        <v>190</v>
      </c>
      <c r="I1239" s="76" t="e">
        <f>CONCATENATE(Table6[[#This Row],[HS6_COD]],Table6[[#This Row],[HS8]],Table6[[#This Row],[HS10]])</f>
        <v>#VALUE!</v>
      </c>
      <c r="J1239" s="17" t="s">
        <v>553</v>
      </c>
      <c r="K1239" s="17"/>
      <c r="L1239" s="30">
        <f>'Customs raw'!F1239</f>
        <v>0</v>
      </c>
      <c r="M1239" s="33">
        <v>10</v>
      </c>
      <c r="N1239" s="33">
        <v>12.5</v>
      </c>
      <c r="O1239" s="33"/>
      <c r="P1239" s="33"/>
      <c r="Q1239" s="33">
        <v>10</v>
      </c>
      <c r="R1239" s="50" t="e">
        <f>VLOOKUP(Table6[[#This Row],[HS Concatenate]],'Customs raw'!$A$11:$N$305,12,FALSE)</f>
        <v>#VALUE!</v>
      </c>
      <c r="S1239" s="226">
        <f>'Customs raw'!L1239</f>
        <v>0</v>
      </c>
      <c r="T1239" s="214"/>
      <c r="U1239" s="217">
        <f>'Customs raw'!M1239</f>
        <v>0</v>
      </c>
      <c r="V1239" s="214"/>
      <c r="W1239" s="226" t="e">
        <f>Table6[[#This Row],[Quantity (kg)2]]/1000</f>
        <v>#VALUE!</v>
      </c>
    </row>
    <row r="1240" spans="1:23" ht="14.25" x14ac:dyDescent="0.2">
      <c r="A1240" s="212">
        <f>'Customs raw'!B1240</f>
        <v>0</v>
      </c>
      <c r="B1240" s="213">
        <f t="shared" si="21"/>
        <v>0</v>
      </c>
      <c r="C1240" s="214" t="e">
        <f>VLOOKUP(B1240,'HS Heading Index'!$A$7:$B$29,2,FALSE)</f>
        <v>#N/A</v>
      </c>
      <c r="D1240" s="214" t="s">
        <v>241</v>
      </c>
      <c r="E1240" s="212">
        <f>'Customs raw'!C1240</f>
        <v>0</v>
      </c>
      <c r="F1240" s="215">
        <f>'Customs raw'!E1240</f>
        <v>0</v>
      </c>
      <c r="G1240" s="76" t="s">
        <v>19</v>
      </c>
      <c r="H1240" s="33" t="s">
        <v>190</v>
      </c>
      <c r="I1240" s="76" t="e">
        <f>CONCATENATE(Table6[[#This Row],[HS6_COD]],Table6[[#This Row],[HS8]],Table6[[#This Row],[HS10]])</f>
        <v>#VALUE!</v>
      </c>
      <c r="J1240" s="17" t="s">
        <v>553</v>
      </c>
      <c r="K1240" s="17"/>
      <c r="L1240" s="30">
        <f>'Customs raw'!F1240</f>
        <v>0</v>
      </c>
      <c r="M1240" s="33">
        <v>10</v>
      </c>
      <c r="N1240" s="33">
        <v>12.5</v>
      </c>
      <c r="O1240" s="33"/>
      <c r="P1240" s="33"/>
      <c r="Q1240" s="33">
        <v>10</v>
      </c>
      <c r="R1240" s="50" t="e">
        <f>VLOOKUP(Table6[[#This Row],[HS Concatenate]],'Customs raw'!$A$11:$N$305,12,FALSE)</f>
        <v>#VALUE!</v>
      </c>
      <c r="S1240" s="226">
        <f>'Customs raw'!L1240</f>
        <v>0</v>
      </c>
      <c r="T1240" s="214"/>
      <c r="U1240" s="217">
        <f>'Customs raw'!M1240</f>
        <v>0</v>
      </c>
      <c r="V1240" s="214"/>
      <c r="W1240" s="226" t="e">
        <f>Table6[[#This Row],[Quantity (kg)2]]/1000</f>
        <v>#VALUE!</v>
      </c>
    </row>
    <row r="1241" spans="1:23" ht="14.25" x14ac:dyDescent="0.2">
      <c r="A1241" s="212">
        <f>'Customs raw'!B1241</f>
        <v>0</v>
      </c>
      <c r="B1241" s="213">
        <f t="shared" si="21"/>
        <v>0</v>
      </c>
      <c r="C1241" s="214" t="e">
        <f>VLOOKUP(B1241,'HS Heading Index'!$A$7:$B$29,2,FALSE)</f>
        <v>#N/A</v>
      </c>
      <c r="D1241" s="214" t="s">
        <v>241</v>
      </c>
      <c r="E1241" s="212">
        <f>'Customs raw'!C1241</f>
        <v>0</v>
      </c>
      <c r="F1241" s="215">
        <f>'Customs raw'!E1241</f>
        <v>0</v>
      </c>
      <c r="G1241" s="76" t="s">
        <v>19</v>
      </c>
      <c r="H1241" s="33" t="s">
        <v>190</v>
      </c>
      <c r="I1241" s="76" t="e">
        <f>CONCATENATE(Table6[[#This Row],[HS6_COD]],Table6[[#This Row],[HS8]],Table6[[#This Row],[HS10]])</f>
        <v>#VALUE!</v>
      </c>
      <c r="J1241" s="17" t="s">
        <v>553</v>
      </c>
      <c r="K1241" s="17"/>
      <c r="L1241" s="30">
        <f>'Customs raw'!F1241</f>
        <v>0</v>
      </c>
      <c r="M1241" s="33">
        <v>10</v>
      </c>
      <c r="N1241" s="33">
        <v>12.5</v>
      </c>
      <c r="O1241" s="33"/>
      <c r="P1241" s="33"/>
      <c r="Q1241" s="33">
        <v>10</v>
      </c>
      <c r="R1241" s="50" t="e">
        <f>VLOOKUP(Table6[[#This Row],[HS Concatenate]],'Customs raw'!$A$11:$N$305,12,FALSE)</f>
        <v>#VALUE!</v>
      </c>
      <c r="S1241" s="226">
        <f>'Customs raw'!L1241</f>
        <v>0</v>
      </c>
      <c r="T1241" s="214"/>
      <c r="U1241" s="217">
        <f>'Customs raw'!M1241</f>
        <v>0</v>
      </c>
      <c r="V1241" s="214"/>
      <c r="W1241" s="226" t="e">
        <f>Table6[[#This Row],[Quantity (kg)2]]/1000</f>
        <v>#VALUE!</v>
      </c>
    </row>
    <row r="1242" spans="1:23" ht="14.25" x14ac:dyDescent="0.2">
      <c r="A1242" s="212">
        <f>'Customs raw'!B1242</f>
        <v>0</v>
      </c>
      <c r="B1242" s="213">
        <f t="shared" si="21"/>
        <v>0</v>
      </c>
      <c r="C1242" s="214" t="e">
        <f>VLOOKUP(B1242,'HS Heading Index'!$A$7:$B$29,2,FALSE)</f>
        <v>#N/A</v>
      </c>
      <c r="D1242" s="214" t="s">
        <v>241</v>
      </c>
      <c r="E1242" s="212">
        <f>'Customs raw'!C1242</f>
        <v>0</v>
      </c>
      <c r="F1242" s="215">
        <f>'Customs raw'!E1242</f>
        <v>0</v>
      </c>
      <c r="G1242" s="76" t="s">
        <v>19</v>
      </c>
      <c r="H1242" s="33" t="s">
        <v>190</v>
      </c>
      <c r="I1242" s="76" t="e">
        <f>CONCATENATE(Table6[[#This Row],[HS6_COD]],Table6[[#This Row],[HS8]],Table6[[#This Row],[HS10]])</f>
        <v>#VALUE!</v>
      </c>
      <c r="J1242" s="17" t="s">
        <v>553</v>
      </c>
      <c r="K1242" s="17"/>
      <c r="L1242" s="30">
        <f>'Customs raw'!F1242</f>
        <v>0</v>
      </c>
      <c r="M1242" s="33">
        <v>10</v>
      </c>
      <c r="N1242" s="33">
        <v>12.5</v>
      </c>
      <c r="O1242" s="33"/>
      <c r="P1242" s="33"/>
      <c r="Q1242" s="33">
        <v>10</v>
      </c>
      <c r="R1242" s="50" t="e">
        <f>VLOOKUP(Table6[[#This Row],[HS Concatenate]],'Customs raw'!$A$11:$N$305,12,FALSE)</f>
        <v>#VALUE!</v>
      </c>
      <c r="S1242" s="226">
        <f>'Customs raw'!L1242</f>
        <v>0</v>
      </c>
      <c r="T1242" s="214"/>
      <c r="U1242" s="217">
        <f>'Customs raw'!M1242</f>
        <v>0</v>
      </c>
      <c r="V1242" s="214"/>
      <c r="W1242" s="226" t="e">
        <f>Table6[[#This Row],[Quantity (kg)2]]/1000</f>
        <v>#VALUE!</v>
      </c>
    </row>
    <row r="1243" spans="1:23" ht="14.25" x14ac:dyDescent="0.2">
      <c r="A1243" s="212">
        <f>'Customs raw'!B1243</f>
        <v>0</v>
      </c>
      <c r="B1243" s="213">
        <f t="shared" si="21"/>
        <v>0</v>
      </c>
      <c r="C1243" s="214" t="e">
        <f>VLOOKUP(B1243,'HS Heading Index'!$A$7:$B$29,2,FALSE)</f>
        <v>#N/A</v>
      </c>
      <c r="D1243" s="214" t="s">
        <v>241</v>
      </c>
      <c r="E1243" s="212">
        <f>'Customs raw'!C1243</f>
        <v>0</v>
      </c>
      <c r="F1243" s="215">
        <f>'Customs raw'!E1243</f>
        <v>0</v>
      </c>
      <c r="G1243" s="76" t="s">
        <v>19</v>
      </c>
      <c r="H1243" s="33" t="s">
        <v>190</v>
      </c>
      <c r="I1243" s="76" t="e">
        <f>CONCATENATE(Table6[[#This Row],[HS6_COD]],Table6[[#This Row],[HS8]],Table6[[#This Row],[HS10]])</f>
        <v>#VALUE!</v>
      </c>
      <c r="J1243" s="17" t="s">
        <v>553</v>
      </c>
      <c r="K1243" s="17"/>
      <c r="L1243" s="30">
        <f>'Customs raw'!F1243</f>
        <v>0</v>
      </c>
      <c r="M1243" s="33">
        <v>10</v>
      </c>
      <c r="N1243" s="33">
        <v>12.5</v>
      </c>
      <c r="O1243" s="33"/>
      <c r="P1243" s="33"/>
      <c r="Q1243" s="33">
        <v>10</v>
      </c>
      <c r="R1243" s="50" t="e">
        <f>VLOOKUP(Table6[[#This Row],[HS Concatenate]],'Customs raw'!$A$11:$N$305,12,FALSE)</f>
        <v>#VALUE!</v>
      </c>
      <c r="S1243" s="226">
        <f>'Customs raw'!L1243</f>
        <v>0</v>
      </c>
      <c r="T1243" s="214"/>
      <c r="U1243" s="217">
        <f>'Customs raw'!M1243</f>
        <v>0</v>
      </c>
      <c r="V1243" s="214"/>
      <c r="W1243" s="226" t="e">
        <f>Table6[[#This Row],[Quantity (kg)2]]/1000</f>
        <v>#VALUE!</v>
      </c>
    </row>
    <row r="1244" spans="1:23" ht="14.25" x14ac:dyDescent="0.2">
      <c r="A1244" s="212">
        <f>'Customs raw'!B1244</f>
        <v>0</v>
      </c>
      <c r="B1244" s="213">
        <f t="shared" si="21"/>
        <v>0</v>
      </c>
      <c r="C1244" s="214" t="e">
        <f>VLOOKUP(B1244,'HS Heading Index'!$A$7:$B$29,2,FALSE)</f>
        <v>#N/A</v>
      </c>
      <c r="D1244" s="214" t="s">
        <v>241</v>
      </c>
      <c r="E1244" s="212">
        <f>'Customs raw'!C1244</f>
        <v>0</v>
      </c>
      <c r="F1244" s="215">
        <f>'Customs raw'!E1244</f>
        <v>0</v>
      </c>
      <c r="G1244" s="76" t="s">
        <v>19</v>
      </c>
      <c r="H1244" s="33" t="s">
        <v>190</v>
      </c>
      <c r="I1244" s="76" t="e">
        <f>CONCATENATE(Table6[[#This Row],[HS6_COD]],Table6[[#This Row],[HS8]],Table6[[#This Row],[HS10]])</f>
        <v>#VALUE!</v>
      </c>
      <c r="J1244" s="17" t="s">
        <v>553</v>
      </c>
      <c r="K1244" s="17"/>
      <c r="L1244" s="30">
        <f>'Customs raw'!F1244</f>
        <v>0</v>
      </c>
      <c r="M1244" s="33">
        <v>10</v>
      </c>
      <c r="N1244" s="33">
        <v>12.5</v>
      </c>
      <c r="O1244" s="33"/>
      <c r="P1244" s="33"/>
      <c r="Q1244" s="33">
        <v>10</v>
      </c>
      <c r="R1244" s="50" t="e">
        <f>VLOOKUP(Table6[[#This Row],[HS Concatenate]],'Customs raw'!$A$11:$N$305,12,FALSE)</f>
        <v>#VALUE!</v>
      </c>
      <c r="S1244" s="226">
        <f>'Customs raw'!L1244</f>
        <v>0</v>
      </c>
      <c r="T1244" s="214"/>
      <c r="U1244" s="217">
        <f>'Customs raw'!M1244</f>
        <v>0</v>
      </c>
      <c r="V1244" s="214"/>
      <c r="W1244" s="226" t="e">
        <f>Table6[[#This Row],[Quantity (kg)2]]/1000</f>
        <v>#VALUE!</v>
      </c>
    </row>
    <row r="1245" spans="1:23" ht="14.25" x14ac:dyDescent="0.2">
      <c r="A1245" s="212">
        <f>'Customs raw'!B1245</f>
        <v>0</v>
      </c>
      <c r="B1245" s="213">
        <f t="shared" si="21"/>
        <v>0</v>
      </c>
      <c r="C1245" s="214" t="e">
        <f>VLOOKUP(B1245,'HS Heading Index'!$A$7:$B$29,2,FALSE)</f>
        <v>#N/A</v>
      </c>
      <c r="D1245" s="214" t="s">
        <v>241</v>
      </c>
      <c r="E1245" s="212">
        <f>'Customs raw'!C1245</f>
        <v>0</v>
      </c>
      <c r="F1245" s="215">
        <f>'Customs raw'!E1245</f>
        <v>0</v>
      </c>
      <c r="G1245" s="76" t="s">
        <v>19</v>
      </c>
      <c r="H1245" s="33" t="s">
        <v>190</v>
      </c>
      <c r="I1245" s="76" t="e">
        <f>CONCATENATE(Table6[[#This Row],[HS6_COD]],Table6[[#This Row],[HS8]],Table6[[#This Row],[HS10]])</f>
        <v>#VALUE!</v>
      </c>
      <c r="J1245" s="17" t="s">
        <v>553</v>
      </c>
      <c r="K1245" s="17"/>
      <c r="L1245" s="30">
        <f>'Customs raw'!F1245</f>
        <v>0</v>
      </c>
      <c r="M1245" s="33">
        <v>10</v>
      </c>
      <c r="N1245" s="33">
        <v>12.5</v>
      </c>
      <c r="O1245" s="33"/>
      <c r="P1245" s="33"/>
      <c r="Q1245" s="33">
        <v>10</v>
      </c>
      <c r="R1245" s="50" t="e">
        <f>VLOOKUP(Table6[[#This Row],[HS Concatenate]],'Customs raw'!$A$11:$N$305,12,FALSE)</f>
        <v>#VALUE!</v>
      </c>
      <c r="S1245" s="226">
        <f>'Customs raw'!L1245</f>
        <v>0</v>
      </c>
      <c r="T1245" s="214"/>
      <c r="U1245" s="217">
        <f>'Customs raw'!M1245</f>
        <v>0</v>
      </c>
      <c r="V1245" s="214"/>
      <c r="W1245" s="226" t="e">
        <f>Table6[[#This Row],[Quantity (kg)2]]/1000</f>
        <v>#VALUE!</v>
      </c>
    </row>
    <row r="1246" spans="1:23" ht="14.25" x14ac:dyDescent="0.2">
      <c r="A1246" s="212">
        <f>'Customs raw'!B1246</f>
        <v>0</v>
      </c>
      <c r="B1246" s="213">
        <f t="shared" si="21"/>
        <v>0</v>
      </c>
      <c r="C1246" s="214" t="e">
        <f>VLOOKUP(B1246,'HS Heading Index'!$A$7:$B$29,2,FALSE)</f>
        <v>#N/A</v>
      </c>
      <c r="D1246" s="214" t="s">
        <v>241</v>
      </c>
      <c r="E1246" s="212">
        <f>'Customs raw'!C1246</f>
        <v>0</v>
      </c>
      <c r="F1246" s="215">
        <f>'Customs raw'!E1246</f>
        <v>0</v>
      </c>
      <c r="G1246" s="76" t="s">
        <v>19</v>
      </c>
      <c r="H1246" s="33" t="s">
        <v>190</v>
      </c>
      <c r="I1246" s="76" t="e">
        <f>CONCATENATE(Table6[[#This Row],[HS6_COD]],Table6[[#This Row],[HS8]],Table6[[#This Row],[HS10]])</f>
        <v>#VALUE!</v>
      </c>
      <c r="J1246" s="17" t="s">
        <v>553</v>
      </c>
      <c r="K1246" s="17"/>
      <c r="L1246" s="30">
        <f>'Customs raw'!F1246</f>
        <v>0</v>
      </c>
      <c r="M1246" s="33">
        <v>10</v>
      </c>
      <c r="N1246" s="33">
        <v>12.5</v>
      </c>
      <c r="O1246" s="33"/>
      <c r="P1246" s="33"/>
      <c r="Q1246" s="33">
        <v>10</v>
      </c>
      <c r="R1246" s="50" t="e">
        <f>VLOOKUP(Table6[[#This Row],[HS Concatenate]],'Customs raw'!$A$11:$N$305,12,FALSE)</f>
        <v>#VALUE!</v>
      </c>
      <c r="S1246" s="226">
        <f>'Customs raw'!L1246</f>
        <v>0</v>
      </c>
      <c r="T1246" s="214"/>
      <c r="U1246" s="217">
        <f>'Customs raw'!M1246</f>
        <v>0</v>
      </c>
      <c r="V1246" s="214"/>
      <c r="W1246" s="226" t="e">
        <f>Table6[[#This Row],[Quantity (kg)2]]/1000</f>
        <v>#VALUE!</v>
      </c>
    </row>
    <row r="1247" spans="1:23" ht="14.25" x14ac:dyDescent="0.2">
      <c r="A1247" s="212">
        <f>'Customs raw'!B1247</f>
        <v>0</v>
      </c>
      <c r="B1247" s="213">
        <f t="shared" si="21"/>
        <v>0</v>
      </c>
      <c r="C1247" s="214" t="e">
        <f>VLOOKUP(B1247,'HS Heading Index'!$A$7:$B$29,2,FALSE)</f>
        <v>#N/A</v>
      </c>
      <c r="D1247" s="214" t="s">
        <v>241</v>
      </c>
      <c r="E1247" s="212">
        <f>'Customs raw'!C1247</f>
        <v>0</v>
      </c>
      <c r="F1247" s="215">
        <f>'Customs raw'!E1247</f>
        <v>0</v>
      </c>
      <c r="G1247" s="76" t="s">
        <v>19</v>
      </c>
      <c r="H1247" s="33" t="s">
        <v>190</v>
      </c>
      <c r="I1247" s="76" t="e">
        <f>CONCATENATE(Table6[[#This Row],[HS6_COD]],Table6[[#This Row],[HS8]],Table6[[#This Row],[HS10]])</f>
        <v>#VALUE!</v>
      </c>
      <c r="J1247" s="17" t="s">
        <v>553</v>
      </c>
      <c r="K1247" s="17"/>
      <c r="L1247" s="30">
        <f>'Customs raw'!F1247</f>
        <v>0</v>
      </c>
      <c r="M1247" s="33">
        <v>10</v>
      </c>
      <c r="N1247" s="33">
        <v>12.5</v>
      </c>
      <c r="O1247" s="33"/>
      <c r="P1247" s="33"/>
      <c r="Q1247" s="33">
        <v>10</v>
      </c>
      <c r="R1247" s="50" t="e">
        <f>VLOOKUP(Table6[[#This Row],[HS Concatenate]],'Customs raw'!$A$11:$N$305,12,FALSE)</f>
        <v>#VALUE!</v>
      </c>
      <c r="S1247" s="226">
        <f>'Customs raw'!L1247</f>
        <v>0</v>
      </c>
      <c r="T1247" s="214"/>
      <c r="U1247" s="217">
        <f>'Customs raw'!M1247</f>
        <v>0</v>
      </c>
      <c r="V1247" s="214"/>
      <c r="W1247" s="226" t="e">
        <f>Table6[[#This Row],[Quantity (kg)2]]/1000</f>
        <v>#VALUE!</v>
      </c>
    </row>
    <row r="1248" spans="1:23" ht="14.25" x14ac:dyDescent="0.2">
      <c r="A1248" s="212">
        <f>'Customs raw'!B1248</f>
        <v>0</v>
      </c>
      <c r="B1248" s="213">
        <f t="shared" si="21"/>
        <v>0</v>
      </c>
      <c r="C1248" s="214" t="e">
        <f>VLOOKUP(B1248,'HS Heading Index'!$A$7:$B$29,2,FALSE)</f>
        <v>#N/A</v>
      </c>
      <c r="D1248" s="214" t="s">
        <v>241</v>
      </c>
      <c r="E1248" s="212">
        <f>'Customs raw'!C1248</f>
        <v>0</v>
      </c>
      <c r="F1248" s="215">
        <f>'Customs raw'!E1248</f>
        <v>0</v>
      </c>
      <c r="G1248" s="76" t="s">
        <v>19</v>
      </c>
      <c r="H1248" s="33" t="s">
        <v>190</v>
      </c>
      <c r="I1248" s="76" t="e">
        <f>CONCATENATE(Table6[[#This Row],[HS6_COD]],Table6[[#This Row],[HS8]],Table6[[#This Row],[HS10]])</f>
        <v>#VALUE!</v>
      </c>
      <c r="J1248" s="17" t="s">
        <v>553</v>
      </c>
      <c r="K1248" s="17"/>
      <c r="L1248" s="30">
        <f>'Customs raw'!F1248</f>
        <v>0</v>
      </c>
      <c r="M1248" s="33">
        <v>10</v>
      </c>
      <c r="N1248" s="33">
        <v>12.5</v>
      </c>
      <c r="O1248" s="33"/>
      <c r="P1248" s="33"/>
      <c r="Q1248" s="33">
        <v>10</v>
      </c>
      <c r="R1248" s="50" t="e">
        <f>VLOOKUP(Table6[[#This Row],[HS Concatenate]],'Customs raw'!$A$11:$N$305,12,FALSE)</f>
        <v>#VALUE!</v>
      </c>
      <c r="S1248" s="226">
        <f>'Customs raw'!L1248</f>
        <v>0</v>
      </c>
      <c r="T1248" s="214"/>
      <c r="U1248" s="217">
        <f>'Customs raw'!M1248</f>
        <v>0</v>
      </c>
      <c r="V1248" s="214"/>
      <c r="W1248" s="226" t="e">
        <f>Table6[[#This Row],[Quantity (kg)2]]/1000</f>
        <v>#VALUE!</v>
      </c>
    </row>
    <row r="1249" spans="1:23" ht="14.25" x14ac:dyDescent="0.2">
      <c r="A1249" s="212">
        <f>'Customs raw'!B1249</f>
        <v>0</v>
      </c>
      <c r="B1249" s="213">
        <f t="shared" si="21"/>
        <v>0</v>
      </c>
      <c r="C1249" s="214" t="e">
        <f>VLOOKUP(B1249,'HS Heading Index'!$A$7:$B$29,2,FALSE)</f>
        <v>#N/A</v>
      </c>
      <c r="D1249" s="214" t="s">
        <v>241</v>
      </c>
      <c r="E1249" s="212">
        <f>'Customs raw'!C1249</f>
        <v>0</v>
      </c>
      <c r="F1249" s="215">
        <f>'Customs raw'!E1249</f>
        <v>0</v>
      </c>
      <c r="G1249" s="76" t="s">
        <v>19</v>
      </c>
      <c r="H1249" s="33" t="s">
        <v>190</v>
      </c>
      <c r="I1249" s="76" t="e">
        <f>CONCATENATE(Table6[[#This Row],[HS6_COD]],Table6[[#This Row],[HS8]],Table6[[#This Row],[HS10]])</f>
        <v>#VALUE!</v>
      </c>
      <c r="J1249" s="17" t="s">
        <v>553</v>
      </c>
      <c r="K1249" s="17"/>
      <c r="L1249" s="30">
        <f>'Customs raw'!F1249</f>
        <v>0</v>
      </c>
      <c r="M1249" s="33">
        <v>10</v>
      </c>
      <c r="N1249" s="33">
        <v>12.5</v>
      </c>
      <c r="O1249" s="33"/>
      <c r="P1249" s="33"/>
      <c r="Q1249" s="33">
        <v>10</v>
      </c>
      <c r="R1249" s="50" t="e">
        <f>VLOOKUP(Table6[[#This Row],[HS Concatenate]],'Customs raw'!$A$11:$N$305,12,FALSE)</f>
        <v>#VALUE!</v>
      </c>
      <c r="S1249" s="226">
        <f>'Customs raw'!L1249</f>
        <v>0</v>
      </c>
      <c r="T1249" s="214"/>
      <c r="U1249" s="217">
        <f>'Customs raw'!M1249</f>
        <v>0</v>
      </c>
      <c r="V1249" s="214"/>
      <c r="W1249" s="226" t="e">
        <f>Table6[[#This Row],[Quantity (kg)2]]/1000</f>
        <v>#VALUE!</v>
      </c>
    </row>
    <row r="1250" spans="1:23" ht="14.25" x14ac:dyDescent="0.2">
      <c r="A1250" s="212">
        <f>'Customs raw'!B1250</f>
        <v>0</v>
      </c>
      <c r="B1250" s="213">
        <f t="shared" si="21"/>
        <v>0</v>
      </c>
      <c r="C1250" s="214" t="e">
        <f>VLOOKUP(B1250,'HS Heading Index'!$A$7:$B$29,2,FALSE)</f>
        <v>#N/A</v>
      </c>
      <c r="D1250" s="214" t="s">
        <v>241</v>
      </c>
      <c r="E1250" s="212">
        <f>'Customs raw'!C1250</f>
        <v>0</v>
      </c>
      <c r="F1250" s="215">
        <f>'Customs raw'!E1250</f>
        <v>0</v>
      </c>
      <c r="G1250" s="76" t="s">
        <v>19</v>
      </c>
      <c r="H1250" s="33" t="s">
        <v>190</v>
      </c>
      <c r="I1250" s="76" t="e">
        <f>CONCATENATE(Table6[[#This Row],[HS6_COD]],Table6[[#This Row],[HS8]],Table6[[#This Row],[HS10]])</f>
        <v>#VALUE!</v>
      </c>
      <c r="J1250" s="17" t="s">
        <v>553</v>
      </c>
      <c r="K1250" s="17"/>
      <c r="L1250" s="30">
        <f>'Customs raw'!F1250</f>
        <v>0</v>
      </c>
      <c r="M1250" s="33">
        <v>10</v>
      </c>
      <c r="N1250" s="33">
        <v>12.5</v>
      </c>
      <c r="O1250" s="33"/>
      <c r="P1250" s="33"/>
      <c r="Q1250" s="33">
        <v>10</v>
      </c>
      <c r="R1250" s="50" t="e">
        <f>VLOOKUP(Table6[[#This Row],[HS Concatenate]],'Customs raw'!$A$11:$N$305,12,FALSE)</f>
        <v>#VALUE!</v>
      </c>
      <c r="S1250" s="226">
        <f>'Customs raw'!L1250</f>
        <v>0</v>
      </c>
      <c r="T1250" s="214"/>
      <c r="U1250" s="217">
        <f>'Customs raw'!M1250</f>
        <v>0</v>
      </c>
      <c r="V1250" s="214"/>
      <c r="W1250" s="226" t="e">
        <f>Table6[[#This Row],[Quantity (kg)2]]/1000</f>
        <v>#VALUE!</v>
      </c>
    </row>
    <row r="1251" spans="1:23" ht="14.25" x14ac:dyDescent="0.2">
      <c r="A1251" s="212">
        <f>'Customs raw'!B1251</f>
        <v>0</v>
      </c>
      <c r="B1251" s="213">
        <f t="shared" si="21"/>
        <v>0</v>
      </c>
      <c r="C1251" s="214" t="e">
        <f>VLOOKUP(B1251,'HS Heading Index'!$A$7:$B$29,2,FALSE)</f>
        <v>#N/A</v>
      </c>
      <c r="D1251" s="214" t="s">
        <v>241</v>
      </c>
      <c r="E1251" s="212">
        <f>'Customs raw'!C1251</f>
        <v>0</v>
      </c>
      <c r="F1251" s="215">
        <f>'Customs raw'!E1251</f>
        <v>0</v>
      </c>
      <c r="G1251" s="76" t="s">
        <v>19</v>
      </c>
      <c r="H1251" s="33" t="s">
        <v>190</v>
      </c>
      <c r="I1251" s="76" t="e">
        <f>CONCATENATE(Table6[[#This Row],[HS6_COD]],Table6[[#This Row],[HS8]],Table6[[#This Row],[HS10]])</f>
        <v>#VALUE!</v>
      </c>
      <c r="J1251" s="17" t="s">
        <v>553</v>
      </c>
      <c r="K1251" s="17"/>
      <c r="L1251" s="30">
        <f>'Customs raw'!F1251</f>
        <v>0</v>
      </c>
      <c r="M1251" s="33">
        <v>10</v>
      </c>
      <c r="N1251" s="33">
        <v>12.5</v>
      </c>
      <c r="O1251" s="33"/>
      <c r="P1251" s="33"/>
      <c r="Q1251" s="33">
        <v>10</v>
      </c>
      <c r="R1251" s="50" t="e">
        <f>VLOOKUP(Table6[[#This Row],[HS Concatenate]],'Customs raw'!$A$11:$N$305,12,FALSE)</f>
        <v>#VALUE!</v>
      </c>
      <c r="S1251" s="226">
        <f>'Customs raw'!L1251</f>
        <v>0</v>
      </c>
      <c r="T1251" s="214"/>
      <c r="U1251" s="217">
        <f>'Customs raw'!M1251</f>
        <v>0</v>
      </c>
      <c r="V1251" s="214"/>
      <c r="W1251" s="226" t="e">
        <f>Table6[[#This Row],[Quantity (kg)2]]/1000</f>
        <v>#VALUE!</v>
      </c>
    </row>
    <row r="1252" spans="1:23" ht="14.25" x14ac:dyDescent="0.2">
      <c r="A1252" s="212">
        <f>'Customs raw'!B1252</f>
        <v>0</v>
      </c>
      <c r="B1252" s="213">
        <f t="shared" si="21"/>
        <v>0</v>
      </c>
      <c r="C1252" s="214" t="e">
        <f>VLOOKUP(B1252,'HS Heading Index'!$A$7:$B$29,2,FALSE)</f>
        <v>#N/A</v>
      </c>
      <c r="D1252" s="214" t="s">
        <v>241</v>
      </c>
      <c r="E1252" s="212">
        <f>'Customs raw'!C1252</f>
        <v>0</v>
      </c>
      <c r="F1252" s="215">
        <f>'Customs raw'!E1252</f>
        <v>0</v>
      </c>
      <c r="G1252" s="76" t="s">
        <v>19</v>
      </c>
      <c r="H1252" s="33" t="s">
        <v>190</v>
      </c>
      <c r="I1252" s="76" t="e">
        <f>CONCATENATE(Table6[[#This Row],[HS6_COD]],Table6[[#This Row],[HS8]],Table6[[#This Row],[HS10]])</f>
        <v>#VALUE!</v>
      </c>
      <c r="J1252" s="17" t="s">
        <v>553</v>
      </c>
      <c r="K1252" s="17"/>
      <c r="L1252" s="30">
        <f>'Customs raw'!F1252</f>
        <v>0</v>
      </c>
      <c r="M1252" s="33">
        <v>10</v>
      </c>
      <c r="N1252" s="33">
        <v>12.5</v>
      </c>
      <c r="O1252" s="33"/>
      <c r="P1252" s="33"/>
      <c r="Q1252" s="33">
        <v>10</v>
      </c>
      <c r="R1252" s="50" t="e">
        <f>VLOOKUP(Table6[[#This Row],[HS Concatenate]],'Customs raw'!$A$11:$N$305,12,FALSE)</f>
        <v>#VALUE!</v>
      </c>
      <c r="S1252" s="226">
        <f>'Customs raw'!L1252</f>
        <v>0</v>
      </c>
      <c r="T1252" s="214"/>
      <c r="U1252" s="217">
        <f>'Customs raw'!M1252</f>
        <v>0</v>
      </c>
      <c r="V1252" s="214"/>
      <c r="W1252" s="226" t="e">
        <f>Table6[[#This Row],[Quantity (kg)2]]/1000</f>
        <v>#VALUE!</v>
      </c>
    </row>
    <row r="1253" spans="1:23" ht="14.25" x14ac:dyDescent="0.2">
      <c r="A1253" s="212">
        <f>'Customs raw'!B1253</f>
        <v>0</v>
      </c>
      <c r="B1253" s="213">
        <f t="shared" si="21"/>
        <v>0</v>
      </c>
      <c r="C1253" s="214" t="e">
        <f>VLOOKUP(B1253,'HS Heading Index'!$A$7:$B$29,2,FALSE)</f>
        <v>#N/A</v>
      </c>
      <c r="D1253" s="214" t="s">
        <v>241</v>
      </c>
      <c r="E1253" s="212">
        <f>'Customs raw'!C1253</f>
        <v>0</v>
      </c>
      <c r="F1253" s="215">
        <f>'Customs raw'!E1253</f>
        <v>0</v>
      </c>
      <c r="G1253" s="76" t="s">
        <v>19</v>
      </c>
      <c r="H1253" s="33" t="s">
        <v>190</v>
      </c>
      <c r="I1253" s="76" t="e">
        <f>CONCATENATE(Table6[[#This Row],[HS6_COD]],Table6[[#This Row],[HS8]],Table6[[#This Row],[HS10]])</f>
        <v>#VALUE!</v>
      </c>
      <c r="J1253" s="17" t="s">
        <v>553</v>
      </c>
      <c r="K1253" s="17"/>
      <c r="L1253" s="30">
        <f>'Customs raw'!F1253</f>
        <v>0</v>
      </c>
      <c r="M1253" s="33">
        <v>10</v>
      </c>
      <c r="N1253" s="33">
        <v>12.5</v>
      </c>
      <c r="O1253" s="33"/>
      <c r="P1253" s="33"/>
      <c r="Q1253" s="33">
        <v>10</v>
      </c>
      <c r="R1253" s="50" t="e">
        <f>VLOOKUP(Table6[[#This Row],[HS Concatenate]],'Customs raw'!$A$11:$N$305,12,FALSE)</f>
        <v>#VALUE!</v>
      </c>
      <c r="S1253" s="226">
        <f>'Customs raw'!L1253</f>
        <v>0</v>
      </c>
      <c r="T1253" s="214"/>
      <c r="U1253" s="217">
        <f>'Customs raw'!M1253</f>
        <v>0</v>
      </c>
      <c r="V1253" s="214"/>
      <c r="W1253" s="226" t="e">
        <f>Table6[[#This Row],[Quantity (kg)2]]/1000</f>
        <v>#VALUE!</v>
      </c>
    </row>
    <row r="1254" spans="1:23" ht="14.25" x14ac:dyDescent="0.2">
      <c r="A1254" s="212">
        <f>'Customs raw'!B1254</f>
        <v>0</v>
      </c>
      <c r="B1254" s="213">
        <f t="shared" si="21"/>
        <v>0</v>
      </c>
      <c r="C1254" s="214" t="e">
        <f>VLOOKUP(B1254,'HS Heading Index'!$A$7:$B$29,2,FALSE)</f>
        <v>#N/A</v>
      </c>
      <c r="D1254" s="214" t="s">
        <v>241</v>
      </c>
      <c r="E1254" s="212">
        <f>'Customs raw'!C1254</f>
        <v>0</v>
      </c>
      <c r="F1254" s="215">
        <f>'Customs raw'!E1254</f>
        <v>0</v>
      </c>
      <c r="G1254" s="76" t="s">
        <v>19</v>
      </c>
      <c r="H1254" s="33" t="s">
        <v>190</v>
      </c>
      <c r="I1254" s="76" t="e">
        <f>CONCATENATE(Table6[[#This Row],[HS6_COD]],Table6[[#This Row],[HS8]],Table6[[#This Row],[HS10]])</f>
        <v>#VALUE!</v>
      </c>
      <c r="J1254" s="17" t="s">
        <v>553</v>
      </c>
      <c r="K1254" s="17"/>
      <c r="L1254" s="30">
        <f>'Customs raw'!F1254</f>
        <v>0</v>
      </c>
      <c r="M1254" s="33">
        <v>10</v>
      </c>
      <c r="N1254" s="33">
        <v>12.5</v>
      </c>
      <c r="O1254" s="33"/>
      <c r="P1254" s="33"/>
      <c r="Q1254" s="33">
        <v>10</v>
      </c>
      <c r="R1254" s="50" t="e">
        <f>VLOOKUP(Table6[[#This Row],[HS Concatenate]],'Customs raw'!$A$11:$N$305,12,FALSE)</f>
        <v>#VALUE!</v>
      </c>
      <c r="S1254" s="226">
        <f>'Customs raw'!L1254</f>
        <v>0</v>
      </c>
      <c r="T1254" s="214"/>
      <c r="U1254" s="217">
        <f>'Customs raw'!M1254</f>
        <v>0</v>
      </c>
      <c r="V1254" s="214"/>
      <c r="W1254" s="226" t="e">
        <f>Table6[[#This Row],[Quantity (kg)2]]/1000</f>
        <v>#VALUE!</v>
      </c>
    </row>
    <row r="1255" spans="1:23" ht="14.25" x14ac:dyDescent="0.2">
      <c r="A1255" s="212">
        <f>'Customs raw'!B1255</f>
        <v>0</v>
      </c>
      <c r="B1255" s="213">
        <f t="shared" si="21"/>
        <v>0</v>
      </c>
      <c r="C1255" s="214" t="e">
        <f>VLOOKUP(B1255,'HS Heading Index'!$A$7:$B$29,2,FALSE)</f>
        <v>#N/A</v>
      </c>
      <c r="D1255" s="214" t="s">
        <v>241</v>
      </c>
      <c r="E1255" s="212">
        <f>'Customs raw'!C1255</f>
        <v>0</v>
      </c>
      <c r="F1255" s="215">
        <f>'Customs raw'!E1255</f>
        <v>0</v>
      </c>
      <c r="G1255" s="76" t="s">
        <v>19</v>
      </c>
      <c r="H1255" s="33" t="s">
        <v>190</v>
      </c>
      <c r="I1255" s="76" t="e">
        <f>CONCATENATE(Table6[[#This Row],[HS6_COD]],Table6[[#This Row],[HS8]],Table6[[#This Row],[HS10]])</f>
        <v>#VALUE!</v>
      </c>
      <c r="J1255" s="17" t="s">
        <v>553</v>
      </c>
      <c r="K1255" s="17"/>
      <c r="L1255" s="30">
        <f>'Customs raw'!F1255</f>
        <v>0</v>
      </c>
      <c r="M1255" s="33">
        <v>10</v>
      </c>
      <c r="N1255" s="33">
        <v>12.5</v>
      </c>
      <c r="O1255" s="33"/>
      <c r="P1255" s="33"/>
      <c r="Q1255" s="33">
        <v>10</v>
      </c>
      <c r="R1255" s="50" t="e">
        <f>VLOOKUP(Table6[[#This Row],[HS Concatenate]],'Customs raw'!$A$11:$N$305,12,FALSE)</f>
        <v>#VALUE!</v>
      </c>
      <c r="S1255" s="226">
        <f>'Customs raw'!L1255</f>
        <v>0</v>
      </c>
      <c r="T1255" s="214"/>
      <c r="U1255" s="217">
        <f>'Customs raw'!M1255</f>
        <v>0</v>
      </c>
      <c r="V1255" s="214"/>
      <c r="W1255" s="226" t="e">
        <f>Table6[[#This Row],[Quantity (kg)2]]/1000</f>
        <v>#VALUE!</v>
      </c>
    </row>
    <row r="1256" spans="1:23" ht="14.25" x14ac:dyDescent="0.2">
      <c r="A1256" s="212">
        <f>'Customs raw'!B1256</f>
        <v>0</v>
      </c>
      <c r="B1256" s="213">
        <f t="shared" si="21"/>
        <v>0</v>
      </c>
      <c r="C1256" s="214" t="e">
        <f>VLOOKUP(B1256,'HS Heading Index'!$A$7:$B$29,2,FALSE)</f>
        <v>#N/A</v>
      </c>
      <c r="D1256" s="214" t="s">
        <v>241</v>
      </c>
      <c r="E1256" s="212">
        <f>'Customs raw'!C1256</f>
        <v>0</v>
      </c>
      <c r="F1256" s="215">
        <f>'Customs raw'!E1256</f>
        <v>0</v>
      </c>
      <c r="G1256" s="76" t="s">
        <v>19</v>
      </c>
      <c r="H1256" s="33" t="s">
        <v>190</v>
      </c>
      <c r="I1256" s="76" t="e">
        <f>CONCATENATE(Table6[[#This Row],[HS6_COD]],Table6[[#This Row],[HS8]],Table6[[#This Row],[HS10]])</f>
        <v>#VALUE!</v>
      </c>
      <c r="J1256" s="17" t="s">
        <v>553</v>
      </c>
      <c r="K1256" s="17"/>
      <c r="L1256" s="30">
        <f>'Customs raw'!F1256</f>
        <v>0</v>
      </c>
      <c r="M1256" s="33">
        <v>10</v>
      </c>
      <c r="N1256" s="33">
        <v>12.5</v>
      </c>
      <c r="O1256" s="33"/>
      <c r="P1256" s="33"/>
      <c r="Q1256" s="33">
        <v>10</v>
      </c>
      <c r="R1256" s="50" t="e">
        <f>VLOOKUP(Table6[[#This Row],[HS Concatenate]],'Customs raw'!$A$11:$N$305,12,FALSE)</f>
        <v>#VALUE!</v>
      </c>
      <c r="S1256" s="226">
        <f>'Customs raw'!L1256</f>
        <v>0</v>
      </c>
      <c r="T1256" s="214"/>
      <c r="U1256" s="217">
        <f>'Customs raw'!M1256</f>
        <v>0</v>
      </c>
      <c r="V1256" s="214"/>
      <c r="W1256" s="226" t="e">
        <f>Table6[[#This Row],[Quantity (kg)2]]/1000</f>
        <v>#VALUE!</v>
      </c>
    </row>
    <row r="1257" spans="1:23" ht="14.25" x14ac:dyDescent="0.2">
      <c r="A1257" s="212">
        <f>'Customs raw'!B1257</f>
        <v>0</v>
      </c>
      <c r="B1257" s="213">
        <f t="shared" si="21"/>
        <v>0</v>
      </c>
      <c r="C1257" s="214" t="e">
        <f>VLOOKUP(B1257,'HS Heading Index'!$A$7:$B$29,2,FALSE)</f>
        <v>#N/A</v>
      </c>
      <c r="D1257" s="214" t="s">
        <v>241</v>
      </c>
      <c r="E1257" s="212">
        <f>'Customs raw'!C1257</f>
        <v>0</v>
      </c>
      <c r="F1257" s="215">
        <f>'Customs raw'!E1257</f>
        <v>0</v>
      </c>
      <c r="G1257" s="76" t="s">
        <v>19</v>
      </c>
      <c r="H1257" s="33" t="s">
        <v>190</v>
      </c>
      <c r="I1257" s="76" t="e">
        <f>CONCATENATE(Table6[[#This Row],[HS6_COD]],Table6[[#This Row],[HS8]],Table6[[#This Row],[HS10]])</f>
        <v>#VALUE!</v>
      </c>
      <c r="J1257" s="17" t="s">
        <v>553</v>
      </c>
      <c r="K1257" s="17"/>
      <c r="L1257" s="30">
        <f>'Customs raw'!F1257</f>
        <v>0</v>
      </c>
      <c r="M1257" s="33">
        <v>10</v>
      </c>
      <c r="N1257" s="33">
        <v>12.5</v>
      </c>
      <c r="O1257" s="33"/>
      <c r="P1257" s="33"/>
      <c r="Q1257" s="33">
        <v>10</v>
      </c>
      <c r="R1257" s="50" t="e">
        <f>VLOOKUP(Table6[[#This Row],[HS Concatenate]],'Customs raw'!$A$11:$N$305,12,FALSE)</f>
        <v>#VALUE!</v>
      </c>
      <c r="S1257" s="226">
        <f>'Customs raw'!L1257</f>
        <v>0</v>
      </c>
      <c r="T1257" s="214"/>
      <c r="U1257" s="217">
        <f>'Customs raw'!M1257</f>
        <v>0</v>
      </c>
      <c r="V1257" s="214"/>
      <c r="W1257" s="226" t="e">
        <f>Table6[[#This Row],[Quantity (kg)2]]/1000</f>
        <v>#VALUE!</v>
      </c>
    </row>
    <row r="1258" spans="1:23" ht="14.25" x14ac:dyDescent="0.2">
      <c r="A1258" s="212">
        <f>'Customs raw'!B1258</f>
        <v>0</v>
      </c>
      <c r="B1258" s="213">
        <f t="shared" si="21"/>
        <v>0</v>
      </c>
      <c r="C1258" s="214" t="e">
        <f>VLOOKUP(B1258,'HS Heading Index'!$A$7:$B$29,2,FALSE)</f>
        <v>#N/A</v>
      </c>
      <c r="D1258" s="214" t="s">
        <v>241</v>
      </c>
      <c r="E1258" s="212">
        <f>'Customs raw'!C1258</f>
        <v>0</v>
      </c>
      <c r="F1258" s="215">
        <f>'Customs raw'!E1258</f>
        <v>0</v>
      </c>
      <c r="G1258" s="76" t="s">
        <v>19</v>
      </c>
      <c r="H1258" s="33" t="s">
        <v>190</v>
      </c>
      <c r="I1258" s="76" t="e">
        <f>CONCATENATE(Table6[[#This Row],[HS6_COD]],Table6[[#This Row],[HS8]],Table6[[#This Row],[HS10]])</f>
        <v>#VALUE!</v>
      </c>
      <c r="J1258" s="17" t="s">
        <v>553</v>
      </c>
      <c r="K1258" s="17"/>
      <c r="L1258" s="30">
        <f>'Customs raw'!F1258</f>
        <v>0</v>
      </c>
      <c r="M1258" s="33">
        <v>10</v>
      </c>
      <c r="N1258" s="33">
        <v>12.5</v>
      </c>
      <c r="O1258" s="33"/>
      <c r="P1258" s="33"/>
      <c r="Q1258" s="33">
        <v>10</v>
      </c>
      <c r="R1258" s="50" t="e">
        <f>VLOOKUP(Table6[[#This Row],[HS Concatenate]],'Customs raw'!$A$11:$N$305,12,FALSE)</f>
        <v>#VALUE!</v>
      </c>
      <c r="S1258" s="226">
        <f>'Customs raw'!L1258</f>
        <v>0</v>
      </c>
      <c r="T1258" s="214"/>
      <c r="U1258" s="217">
        <f>'Customs raw'!M1258</f>
        <v>0</v>
      </c>
      <c r="V1258" s="214"/>
      <c r="W1258" s="226" t="e">
        <f>Table6[[#This Row],[Quantity (kg)2]]/1000</f>
        <v>#VALUE!</v>
      </c>
    </row>
    <row r="1259" spans="1:23" ht="14.25" x14ac:dyDescent="0.2">
      <c r="A1259" s="212">
        <f>'Customs raw'!B1259</f>
        <v>0</v>
      </c>
      <c r="B1259" s="213">
        <f t="shared" si="21"/>
        <v>0</v>
      </c>
      <c r="C1259" s="214" t="e">
        <f>VLOOKUP(B1259,'HS Heading Index'!$A$7:$B$29,2,FALSE)</f>
        <v>#N/A</v>
      </c>
      <c r="D1259" s="214" t="s">
        <v>241</v>
      </c>
      <c r="E1259" s="212">
        <f>'Customs raw'!C1259</f>
        <v>0</v>
      </c>
      <c r="F1259" s="215">
        <f>'Customs raw'!E1259</f>
        <v>0</v>
      </c>
      <c r="G1259" s="76" t="s">
        <v>19</v>
      </c>
      <c r="H1259" s="33" t="s">
        <v>190</v>
      </c>
      <c r="I1259" s="76" t="e">
        <f>CONCATENATE(Table6[[#This Row],[HS6_COD]],Table6[[#This Row],[HS8]],Table6[[#This Row],[HS10]])</f>
        <v>#VALUE!</v>
      </c>
      <c r="J1259" s="17" t="s">
        <v>553</v>
      </c>
      <c r="K1259" s="17"/>
      <c r="L1259" s="30">
        <f>'Customs raw'!F1259</f>
        <v>0</v>
      </c>
      <c r="M1259" s="33">
        <v>10</v>
      </c>
      <c r="N1259" s="33">
        <v>12.5</v>
      </c>
      <c r="O1259" s="33"/>
      <c r="P1259" s="33"/>
      <c r="Q1259" s="33">
        <v>10</v>
      </c>
      <c r="R1259" s="50" t="e">
        <f>VLOOKUP(Table6[[#This Row],[HS Concatenate]],'Customs raw'!$A$11:$N$305,12,FALSE)</f>
        <v>#VALUE!</v>
      </c>
      <c r="S1259" s="226">
        <f>'Customs raw'!L1259</f>
        <v>0</v>
      </c>
      <c r="T1259" s="214"/>
      <c r="U1259" s="217">
        <f>'Customs raw'!M1259</f>
        <v>0</v>
      </c>
      <c r="V1259" s="214"/>
      <c r="W1259" s="226" t="e">
        <f>Table6[[#This Row],[Quantity (kg)2]]/1000</f>
        <v>#VALUE!</v>
      </c>
    </row>
    <row r="1260" spans="1:23" ht="14.25" x14ac:dyDescent="0.2">
      <c r="A1260" s="212">
        <f>'Customs raw'!B1260</f>
        <v>0</v>
      </c>
      <c r="B1260" s="213">
        <f t="shared" si="21"/>
        <v>0</v>
      </c>
      <c r="C1260" s="214" t="e">
        <f>VLOOKUP(B1260,'HS Heading Index'!$A$7:$B$29,2,FALSE)</f>
        <v>#N/A</v>
      </c>
      <c r="D1260" s="214" t="s">
        <v>241</v>
      </c>
      <c r="E1260" s="212">
        <f>'Customs raw'!C1260</f>
        <v>0</v>
      </c>
      <c r="F1260" s="215">
        <f>'Customs raw'!E1260</f>
        <v>0</v>
      </c>
      <c r="G1260" s="76" t="s">
        <v>19</v>
      </c>
      <c r="H1260" s="33" t="s">
        <v>190</v>
      </c>
      <c r="I1260" s="76" t="e">
        <f>CONCATENATE(Table6[[#This Row],[HS6_COD]],Table6[[#This Row],[HS8]],Table6[[#This Row],[HS10]])</f>
        <v>#VALUE!</v>
      </c>
      <c r="J1260" s="17" t="s">
        <v>553</v>
      </c>
      <c r="K1260" s="17"/>
      <c r="L1260" s="30">
        <f>'Customs raw'!F1260</f>
        <v>0</v>
      </c>
      <c r="M1260" s="33">
        <v>10</v>
      </c>
      <c r="N1260" s="33">
        <v>12.5</v>
      </c>
      <c r="O1260" s="33"/>
      <c r="P1260" s="33"/>
      <c r="Q1260" s="33">
        <v>10</v>
      </c>
      <c r="R1260" s="50" t="e">
        <f>VLOOKUP(Table6[[#This Row],[HS Concatenate]],'Customs raw'!$A$11:$N$305,12,FALSE)</f>
        <v>#VALUE!</v>
      </c>
      <c r="S1260" s="226">
        <f>'Customs raw'!L1260</f>
        <v>0</v>
      </c>
      <c r="T1260" s="214"/>
      <c r="U1260" s="217">
        <f>'Customs raw'!M1260</f>
        <v>0</v>
      </c>
      <c r="V1260" s="214"/>
      <c r="W1260" s="226" t="e">
        <f>Table6[[#This Row],[Quantity (kg)2]]/1000</f>
        <v>#VALUE!</v>
      </c>
    </row>
    <row r="1261" spans="1:23" ht="14.25" x14ac:dyDescent="0.2">
      <c r="A1261" s="212">
        <f>'Customs raw'!B1261</f>
        <v>0</v>
      </c>
      <c r="B1261" s="213">
        <f t="shared" si="21"/>
        <v>0</v>
      </c>
      <c r="C1261" s="214" t="e">
        <f>VLOOKUP(B1261,'HS Heading Index'!$A$7:$B$29,2,FALSE)</f>
        <v>#N/A</v>
      </c>
      <c r="D1261" s="214" t="s">
        <v>241</v>
      </c>
      <c r="E1261" s="212">
        <f>'Customs raw'!C1261</f>
        <v>0</v>
      </c>
      <c r="F1261" s="215">
        <f>'Customs raw'!E1261</f>
        <v>0</v>
      </c>
      <c r="G1261" s="76" t="s">
        <v>19</v>
      </c>
      <c r="H1261" s="33" t="s">
        <v>190</v>
      </c>
      <c r="I1261" s="76" t="e">
        <f>CONCATENATE(Table6[[#This Row],[HS6_COD]],Table6[[#This Row],[HS8]],Table6[[#This Row],[HS10]])</f>
        <v>#VALUE!</v>
      </c>
      <c r="J1261" s="17" t="s">
        <v>553</v>
      </c>
      <c r="K1261" s="17"/>
      <c r="L1261" s="30">
        <f>'Customs raw'!F1261</f>
        <v>0</v>
      </c>
      <c r="M1261" s="33">
        <v>10</v>
      </c>
      <c r="N1261" s="33">
        <v>12.5</v>
      </c>
      <c r="O1261" s="33"/>
      <c r="P1261" s="33"/>
      <c r="Q1261" s="33">
        <v>10</v>
      </c>
      <c r="R1261" s="50" t="e">
        <f>VLOOKUP(Table6[[#This Row],[HS Concatenate]],'Customs raw'!$A$11:$N$305,12,FALSE)</f>
        <v>#VALUE!</v>
      </c>
      <c r="S1261" s="226">
        <f>'Customs raw'!L1261</f>
        <v>0</v>
      </c>
      <c r="T1261" s="214"/>
      <c r="U1261" s="217">
        <f>'Customs raw'!M1261</f>
        <v>0</v>
      </c>
      <c r="V1261" s="214"/>
      <c r="W1261" s="226" t="e">
        <f>Table6[[#This Row],[Quantity (kg)2]]/1000</f>
        <v>#VALUE!</v>
      </c>
    </row>
    <row r="1262" spans="1:23" ht="14.25" x14ac:dyDescent="0.2">
      <c r="A1262" s="212">
        <f>'Customs raw'!B1262</f>
        <v>0</v>
      </c>
      <c r="B1262" s="213">
        <f t="shared" si="21"/>
        <v>0</v>
      </c>
      <c r="C1262" s="214" t="e">
        <f>VLOOKUP(B1262,'HS Heading Index'!$A$7:$B$29,2,FALSE)</f>
        <v>#N/A</v>
      </c>
      <c r="D1262" s="214" t="s">
        <v>241</v>
      </c>
      <c r="E1262" s="212">
        <f>'Customs raw'!C1262</f>
        <v>0</v>
      </c>
      <c r="F1262" s="215">
        <f>'Customs raw'!E1262</f>
        <v>0</v>
      </c>
      <c r="G1262" s="76" t="s">
        <v>19</v>
      </c>
      <c r="H1262" s="33" t="s">
        <v>190</v>
      </c>
      <c r="I1262" s="76" t="e">
        <f>CONCATENATE(Table6[[#This Row],[HS6_COD]],Table6[[#This Row],[HS8]],Table6[[#This Row],[HS10]])</f>
        <v>#VALUE!</v>
      </c>
      <c r="J1262" s="17" t="s">
        <v>553</v>
      </c>
      <c r="K1262" s="17"/>
      <c r="L1262" s="30">
        <f>'Customs raw'!F1262</f>
        <v>0</v>
      </c>
      <c r="M1262" s="33">
        <v>10</v>
      </c>
      <c r="N1262" s="33">
        <v>12.5</v>
      </c>
      <c r="O1262" s="33"/>
      <c r="P1262" s="33"/>
      <c r="Q1262" s="33">
        <v>10</v>
      </c>
      <c r="R1262" s="50" t="e">
        <f>VLOOKUP(Table6[[#This Row],[HS Concatenate]],'Customs raw'!$A$11:$N$305,12,FALSE)</f>
        <v>#VALUE!</v>
      </c>
      <c r="S1262" s="226">
        <f>'Customs raw'!L1262</f>
        <v>0</v>
      </c>
      <c r="T1262" s="214"/>
      <c r="U1262" s="217">
        <f>'Customs raw'!M1262</f>
        <v>0</v>
      </c>
      <c r="V1262" s="214"/>
      <c r="W1262" s="226" t="e">
        <f>Table6[[#This Row],[Quantity (kg)2]]/1000</f>
        <v>#VALUE!</v>
      </c>
    </row>
    <row r="1263" spans="1:23" ht="14.25" x14ac:dyDescent="0.2">
      <c r="A1263" s="212">
        <f>'Customs raw'!B1263</f>
        <v>0</v>
      </c>
      <c r="B1263" s="213">
        <f t="shared" si="21"/>
        <v>0</v>
      </c>
      <c r="C1263" s="214" t="e">
        <f>VLOOKUP(B1263,'HS Heading Index'!$A$7:$B$29,2,FALSE)</f>
        <v>#N/A</v>
      </c>
      <c r="D1263" s="214" t="s">
        <v>241</v>
      </c>
      <c r="E1263" s="212">
        <f>'Customs raw'!C1263</f>
        <v>0</v>
      </c>
      <c r="F1263" s="215">
        <f>'Customs raw'!E1263</f>
        <v>0</v>
      </c>
      <c r="G1263" s="76" t="s">
        <v>19</v>
      </c>
      <c r="H1263" s="33" t="s">
        <v>190</v>
      </c>
      <c r="I1263" s="76" t="e">
        <f>CONCATENATE(Table6[[#This Row],[HS6_COD]],Table6[[#This Row],[HS8]],Table6[[#This Row],[HS10]])</f>
        <v>#VALUE!</v>
      </c>
      <c r="J1263" s="17" t="s">
        <v>553</v>
      </c>
      <c r="K1263" s="17"/>
      <c r="L1263" s="30">
        <f>'Customs raw'!F1263</f>
        <v>0</v>
      </c>
      <c r="M1263" s="33">
        <v>10</v>
      </c>
      <c r="N1263" s="33">
        <v>12.5</v>
      </c>
      <c r="O1263" s="33"/>
      <c r="P1263" s="33"/>
      <c r="Q1263" s="33">
        <v>10</v>
      </c>
      <c r="R1263" s="50" t="e">
        <f>VLOOKUP(Table6[[#This Row],[HS Concatenate]],'Customs raw'!$A$11:$N$305,12,FALSE)</f>
        <v>#VALUE!</v>
      </c>
      <c r="S1263" s="226">
        <f>'Customs raw'!L1263</f>
        <v>0</v>
      </c>
      <c r="T1263" s="214"/>
      <c r="U1263" s="217">
        <f>'Customs raw'!M1263</f>
        <v>0</v>
      </c>
      <c r="V1263" s="214"/>
      <c r="W1263" s="226" t="e">
        <f>Table6[[#This Row],[Quantity (kg)2]]/1000</f>
        <v>#VALUE!</v>
      </c>
    </row>
    <row r="1264" spans="1:23" ht="14.25" x14ac:dyDescent="0.2">
      <c r="A1264" s="212">
        <f>'Customs raw'!B1264</f>
        <v>0</v>
      </c>
      <c r="B1264" s="213">
        <f t="shared" si="21"/>
        <v>0</v>
      </c>
      <c r="C1264" s="214" t="e">
        <f>VLOOKUP(B1264,'HS Heading Index'!$A$7:$B$29,2,FALSE)</f>
        <v>#N/A</v>
      </c>
      <c r="D1264" s="214" t="s">
        <v>241</v>
      </c>
      <c r="E1264" s="212">
        <f>'Customs raw'!C1264</f>
        <v>0</v>
      </c>
      <c r="F1264" s="215">
        <f>'Customs raw'!E1264</f>
        <v>0</v>
      </c>
      <c r="G1264" s="76" t="s">
        <v>19</v>
      </c>
      <c r="H1264" s="33" t="s">
        <v>190</v>
      </c>
      <c r="I1264" s="76" t="e">
        <f>CONCATENATE(Table6[[#This Row],[HS6_COD]],Table6[[#This Row],[HS8]],Table6[[#This Row],[HS10]])</f>
        <v>#VALUE!</v>
      </c>
      <c r="J1264" s="17" t="s">
        <v>553</v>
      </c>
      <c r="K1264" s="17"/>
      <c r="L1264" s="30">
        <f>'Customs raw'!F1264</f>
        <v>0</v>
      </c>
      <c r="M1264" s="33">
        <v>10</v>
      </c>
      <c r="N1264" s="33">
        <v>12.5</v>
      </c>
      <c r="O1264" s="33"/>
      <c r="P1264" s="33"/>
      <c r="Q1264" s="33">
        <v>10</v>
      </c>
      <c r="R1264" s="50" t="e">
        <f>VLOOKUP(Table6[[#This Row],[HS Concatenate]],'Customs raw'!$A$11:$N$305,12,FALSE)</f>
        <v>#VALUE!</v>
      </c>
      <c r="S1264" s="226">
        <f>'Customs raw'!L1264</f>
        <v>0</v>
      </c>
      <c r="T1264" s="214"/>
      <c r="U1264" s="217">
        <f>'Customs raw'!M1264</f>
        <v>0</v>
      </c>
      <c r="V1264" s="214"/>
      <c r="W1264" s="226" t="e">
        <f>Table6[[#This Row],[Quantity (kg)2]]/1000</f>
        <v>#VALUE!</v>
      </c>
    </row>
    <row r="1265" spans="1:23" ht="14.25" x14ac:dyDescent="0.2">
      <c r="A1265" s="212">
        <f>'Customs raw'!B1265</f>
        <v>0</v>
      </c>
      <c r="B1265" s="213">
        <f t="shared" si="21"/>
        <v>0</v>
      </c>
      <c r="C1265" s="214" t="e">
        <f>VLOOKUP(B1265,'HS Heading Index'!$A$7:$B$29,2,FALSE)</f>
        <v>#N/A</v>
      </c>
      <c r="D1265" s="214" t="s">
        <v>241</v>
      </c>
      <c r="E1265" s="212">
        <f>'Customs raw'!C1265</f>
        <v>0</v>
      </c>
      <c r="F1265" s="215">
        <f>'Customs raw'!E1265</f>
        <v>0</v>
      </c>
      <c r="G1265" s="76" t="s">
        <v>19</v>
      </c>
      <c r="H1265" s="33" t="s">
        <v>190</v>
      </c>
      <c r="I1265" s="76" t="e">
        <f>CONCATENATE(Table6[[#This Row],[HS6_COD]],Table6[[#This Row],[HS8]],Table6[[#This Row],[HS10]])</f>
        <v>#VALUE!</v>
      </c>
      <c r="J1265" s="17" t="s">
        <v>553</v>
      </c>
      <c r="K1265" s="17"/>
      <c r="L1265" s="30">
        <f>'Customs raw'!F1265</f>
        <v>0</v>
      </c>
      <c r="M1265" s="33">
        <v>10</v>
      </c>
      <c r="N1265" s="33">
        <v>12.5</v>
      </c>
      <c r="O1265" s="33"/>
      <c r="P1265" s="33"/>
      <c r="Q1265" s="33">
        <v>10</v>
      </c>
      <c r="R1265" s="50" t="e">
        <f>VLOOKUP(Table6[[#This Row],[HS Concatenate]],'Customs raw'!$A$11:$N$305,12,FALSE)</f>
        <v>#VALUE!</v>
      </c>
      <c r="S1265" s="226">
        <f>'Customs raw'!L1265</f>
        <v>0</v>
      </c>
      <c r="T1265" s="214"/>
      <c r="U1265" s="217">
        <f>'Customs raw'!M1265</f>
        <v>0</v>
      </c>
      <c r="V1265" s="214"/>
      <c r="W1265" s="226" t="e">
        <f>Table6[[#This Row],[Quantity (kg)2]]/1000</f>
        <v>#VALUE!</v>
      </c>
    </row>
    <row r="1266" spans="1:23" ht="14.25" x14ac:dyDescent="0.2">
      <c r="A1266" s="212">
        <f>'Customs raw'!B1266</f>
        <v>0</v>
      </c>
      <c r="B1266" s="213">
        <f t="shared" si="21"/>
        <v>0</v>
      </c>
      <c r="C1266" s="214" t="e">
        <f>VLOOKUP(B1266,'HS Heading Index'!$A$7:$B$29,2,FALSE)</f>
        <v>#N/A</v>
      </c>
      <c r="D1266" s="214" t="s">
        <v>241</v>
      </c>
      <c r="E1266" s="212">
        <f>'Customs raw'!C1266</f>
        <v>0</v>
      </c>
      <c r="F1266" s="215">
        <f>'Customs raw'!E1266</f>
        <v>0</v>
      </c>
      <c r="G1266" s="76" t="s">
        <v>19</v>
      </c>
      <c r="H1266" s="33" t="s">
        <v>190</v>
      </c>
      <c r="I1266" s="76" t="e">
        <f>CONCATENATE(Table6[[#This Row],[HS6_COD]],Table6[[#This Row],[HS8]],Table6[[#This Row],[HS10]])</f>
        <v>#VALUE!</v>
      </c>
      <c r="J1266" s="17" t="s">
        <v>553</v>
      </c>
      <c r="K1266" s="17"/>
      <c r="L1266" s="30">
        <f>'Customs raw'!F1266</f>
        <v>0</v>
      </c>
      <c r="M1266" s="33">
        <v>10</v>
      </c>
      <c r="N1266" s="33">
        <v>12.5</v>
      </c>
      <c r="O1266" s="33"/>
      <c r="P1266" s="33"/>
      <c r="Q1266" s="33">
        <v>10</v>
      </c>
      <c r="R1266" s="50" t="e">
        <f>VLOOKUP(Table6[[#This Row],[HS Concatenate]],'Customs raw'!$A$11:$N$305,12,FALSE)</f>
        <v>#VALUE!</v>
      </c>
      <c r="S1266" s="226">
        <f>'Customs raw'!L1266</f>
        <v>0</v>
      </c>
      <c r="T1266" s="214"/>
      <c r="U1266" s="217">
        <f>'Customs raw'!M1266</f>
        <v>0</v>
      </c>
      <c r="V1266" s="214"/>
      <c r="W1266" s="226" t="e">
        <f>Table6[[#This Row],[Quantity (kg)2]]/1000</f>
        <v>#VALUE!</v>
      </c>
    </row>
    <row r="1267" spans="1:23" ht="14.25" x14ac:dyDescent="0.2">
      <c r="A1267" s="212">
        <f>'Customs raw'!B1267</f>
        <v>0</v>
      </c>
      <c r="B1267" s="213">
        <f t="shared" si="21"/>
        <v>0</v>
      </c>
      <c r="C1267" s="214" t="e">
        <f>VLOOKUP(B1267,'HS Heading Index'!$A$7:$B$29,2,FALSE)</f>
        <v>#N/A</v>
      </c>
      <c r="D1267" s="214" t="s">
        <v>241</v>
      </c>
      <c r="E1267" s="212">
        <f>'Customs raw'!C1267</f>
        <v>0</v>
      </c>
      <c r="F1267" s="215">
        <f>'Customs raw'!E1267</f>
        <v>0</v>
      </c>
      <c r="G1267" s="76" t="s">
        <v>19</v>
      </c>
      <c r="H1267" s="33" t="s">
        <v>190</v>
      </c>
      <c r="I1267" s="76" t="e">
        <f>CONCATENATE(Table6[[#This Row],[HS6_COD]],Table6[[#This Row],[HS8]],Table6[[#This Row],[HS10]])</f>
        <v>#VALUE!</v>
      </c>
      <c r="J1267" s="17" t="s">
        <v>553</v>
      </c>
      <c r="K1267" s="17"/>
      <c r="L1267" s="30">
        <f>'Customs raw'!F1267</f>
        <v>0</v>
      </c>
      <c r="M1267" s="33">
        <v>10</v>
      </c>
      <c r="N1267" s="33">
        <v>12.5</v>
      </c>
      <c r="O1267" s="33"/>
      <c r="P1267" s="33"/>
      <c r="Q1267" s="33">
        <v>10</v>
      </c>
      <c r="R1267" s="50" t="e">
        <f>VLOOKUP(Table6[[#This Row],[HS Concatenate]],'Customs raw'!$A$11:$N$305,12,FALSE)</f>
        <v>#VALUE!</v>
      </c>
      <c r="S1267" s="226">
        <f>'Customs raw'!L1267</f>
        <v>0</v>
      </c>
      <c r="T1267" s="214"/>
      <c r="U1267" s="217">
        <f>'Customs raw'!M1267</f>
        <v>0</v>
      </c>
      <c r="V1267" s="214"/>
      <c r="W1267" s="226" t="e">
        <f>Table6[[#This Row],[Quantity (kg)2]]/1000</f>
        <v>#VALUE!</v>
      </c>
    </row>
    <row r="1268" spans="1:23" ht="14.25" x14ac:dyDescent="0.2">
      <c r="A1268" s="212">
        <f>'Customs raw'!B1268</f>
        <v>0</v>
      </c>
      <c r="B1268" s="213">
        <f t="shared" si="21"/>
        <v>0</v>
      </c>
      <c r="C1268" s="214" t="e">
        <f>VLOOKUP(B1268,'HS Heading Index'!$A$7:$B$29,2,FALSE)</f>
        <v>#N/A</v>
      </c>
      <c r="D1268" s="214" t="s">
        <v>241</v>
      </c>
      <c r="E1268" s="212">
        <f>'Customs raw'!C1268</f>
        <v>0</v>
      </c>
      <c r="F1268" s="215">
        <f>'Customs raw'!E1268</f>
        <v>0</v>
      </c>
      <c r="G1268" s="76" t="s">
        <v>19</v>
      </c>
      <c r="H1268" s="33" t="s">
        <v>190</v>
      </c>
      <c r="I1268" s="76" t="e">
        <f>CONCATENATE(Table6[[#This Row],[HS6_COD]],Table6[[#This Row],[HS8]],Table6[[#This Row],[HS10]])</f>
        <v>#VALUE!</v>
      </c>
      <c r="J1268" s="17" t="s">
        <v>553</v>
      </c>
      <c r="K1268" s="17"/>
      <c r="L1268" s="30">
        <f>'Customs raw'!F1268</f>
        <v>0</v>
      </c>
      <c r="M1268" s="33">
        <v>10</v>
      </c>
      <c r="N1268" s="33">
        <v>12.5</v>
      </c>
      <c r="O1268" s="33"/>
      <c r="P1268" s="33"/>
      <c r="Q1268" s="33">
        <v>10</v>
      </c>
      <c r="R1268" s="50" t="e">
        <f>VLOOKUP(Table6[[#This Row],[HS Concatenate]],'Customs raw'!$A$11:$N$305,12,FALSE)</f>
        <v>#VALUE!</v>
      </c>
      <c r="S1268" s="226">
        <f>'Customs raw'!L1268</f>
        <v>0</v>
      </c>
      <c r="T1268" s="214"/>
      <c r="U1268" s="217">
        <f>'Customs raw'!M1268</f>
        <v>0</v>
      </c>
      <c r="V1268" s="214"/>
      <c r="W1268" s="226" t="e">
        <f>Table6[[#This Row],[Quantity (kg)2]]/1000</f>
        <v>#VALUE!</v>
      </c>
    </row>
    <row r="1269" spans="1:23" ht="14.25" x14ac:dyDescent="0.2">
      <c r="A1269" s="212">
        <f>'Customs raw'!B1269</f>
        <v>0</v>
      </c>
      <c r="B1269" s="213">
        <f t="shared" si="21"/>
        <v>0</v>
      </c>
      <c r="C1269" s="214" t="e">
        <f>VLOOKUP(B1269,'HS Heading Index'!$A$7:$B$29,2,FALSE)</f>
        <v>#N/A</v>
      </c>
      <c r="D1269" s="214" t="s">
        <v>241</v>
      </c>
      <c r="E1269" s="212">
        <f>'Customs raw'!C1269</f>
        <v>0</v>
      </c>
      <c r="F1269" s="215">
        <f>'Customs raw'!E1269</f>
        <v>0</v>
      </c>
      <c r="G1269" s="76" t="s">
        <v>19</v>
      </c>
      <c r="H1269" s="33" t="s">
        <v>190</v>
      </c>
      <c r="I1269" s="76" t="e">
        <f>CONCATENATE(Table6[[#This Row],[HS6_COD]],Table6[[#This Row],[HS8]],Table6[[#This Row],[HS10]])</f>
        <v>#VALUE!</v>
      </c>
      <c r="J1269" s="17" t="s">
        <v>553</v>
      </c>
      <c r="K1269" s="17"/>
      <c r="L1269" s="30">
        <f>'Customs raw'!F1269</f>
        <v>0</v>
      </c>
      <c r="M1269" s="33">
        <v>10</v>
      </c>
      <c r="N1269" s="33">
        <v>12.5</v>
      </c>
      <c r="O1269" s="33"/>
      <c r="P1269" s="33"/>
      <c r="Q1269" s="33">
        <v>10</v>
      </c>
      <c r="R1269" s="50" t="e">
        <f>VLOOKUP(Table6[[#This Row],[HS Concatenate]],'Customs raw'!$A$11:$N$305,12,FALSE)</f>
        <v>#VALUE!</v>
      </c>
      <c r="S1269" s="226">
        <f>'Customs raw'!L1269</f>
        <v>0</v>
      </c>
      <c r="T1269" s="214"/>
      <c r="U1269" s="217">
        <f>'Customs raw'!M1269</f>
        <v>0</v>
      </c>
      <c r="V1269" s="214"/>
      <c r="W1269" s="226" t="e">
        <f>Table6[[#This Row],[Quantity (kg)2]]/1000</f>
        <v>#VALUE!</v>
      </c>
    </row>
    <row r="1270" spans="1:23" ht="14.25" x14ac:dyDescent="0.2">
      <c r="A1270" s="212">
        <f>'Customs raw'!B1270</f>
        <v>0</v>
      </c>
      <c r="B1270" s="213">
        <f t="shared" si="21"/>
        <v>0</v>
      </c>
      <c r="C1270" s="214" t="e">
        <f>VLOOKUP(B1270,'HS Heading Index'!$A$7:$B$29,2,FALSE)</f>
        <v>#N/A</v>
      </c>
      <c r="D1270" s="214" t="s">
        <v>241</v>
      </c>
      <c r="E1270" s="212">
        <f>'Customs raw'!C1270</f>
        <v>0</v>
      </c>
      <c r="F1270" s="215">
        <f>'Customs raw'!E1270</f>
        <v>0</v>
      </c>
      <c r="G1270" s="76" t="s">
        <v>19</v>
      </c>
      <c r="H1270" s="33" t="s">
        <v>190</v>
      </c>
      <c r="I1270" s="76" t="e">
        <f>CONCATENATE(Table6[[#This Row],[HS6_COD]],Table6[[#This Row],[HS8]],Table6[[#This Row],[HS10]])</f>
        <v>#VALUE!</v>
      </c>
      <c r="J1270" s="17" t="s">
        <v>553</v>
      </c>
      <c r="K1270" s="17"/>
      <c r="L1270" s="30">
        <f>'Customs raw'!F1270</f>
        <v>0</v>
      </c>
      <c r="M1270" s="33">
        <v>10</v>
      </c>
      <c r="N1270" s="33">
        <v>12.5</v>
      </c>
      <c r="O1270" s="33"/>
      <c r="P1270" s="33"/>
      <c r="Q1270" s="33">
        <v>10</v>
      </c>
      <c r="R1270" s="50" t="e">
        <f>VLOOKUP(Table6[[#This Row],[HS Concatenate]],'Customs raw'!$A$11:$N$305,12,FALSE)</f>
        <v>#VALUE!</v>
      </c>
      <c r="S1270" s="226">
        <f>'Customs raw'!L1270</f>
        <v>0</v>
      </c>
      <c r="T1270" s="214"/>
      <c r="U1270" s="217">
        <f>'Customs raw'!M1270</f>
        <v>0</v>
      </c>
      <c r="V1270" s="214"/>
      <c r="W1270" s="226" t="e">
        <f>Table6[[#This Row],[Quantity (kg)2]]/1000</f>
        <v>#VALUE!</v>
      </c>
    </row>
    <row r="1271" spans="1:23" ht="14.25" x14ac:dyDescent="0.2">
      <c r="A1271" s="212">
        <f>'Customs raw'!B1271</f>
        <v>0</v>
      </c>
      <c r="B1271" s="213">
        <f t="shared" si="21"/>
        <v>0</v>
      </c>
      <c r="C1271" s="214" t="e">
        <f>VLOOKUP(B1271,'HS Heading Index'!$A$7:$B$29,2,FALSE)</f>
        <v>#N/A</v>
      </c>
      <c r="D1271" s="214" t="s">
        <v>241</v>
      </c>
      <c r="E1271" s="212">
        <f>'Customs raw'!C1271</f>
        <v>0</v>
      </c>
      <c r="F1271" s="215">
        <f>'Customs raw'!E1271</f>
        <v>0</v>
      </c>
      <c r="G1271" s="76" t="s">
        <v>19</v>
      </c>
      <c r="H1271" s="33" t="s">
        <v>190</v>
      </c>
      <c r="I1271" s="76" t="e">
        <f>CONCATENATE(Table6[[#This Row],[HS6_COD]],Table6[[#This Row],[HS8]],Table6[[#This Row],[HS10]])</f>
        <v>#VALUE!</v>
      </c>
      <c r="J1271" s="17" t="s">
        <v>553</v>
      </c>
      <c r="K1271" s="17"/>
      <c r="L1271" s="30">
        <f>'Customs raw'!F1271</f>
        <v>0</v>
      </c>
      <c r="M1271" s="33">
        <v>10</v>
      </c>
      <c r="N1271" s="33">
        <v>12.5</v>
      </c>
      <c r="O1271" s="33"/>
      <c r="P1271" s="33"/>
      <c r="Q1271" s="33">
        <v>10</v>
      </c>
      <c r="R1271" s="50" t="e">
        <f>VLOOKUP(Table6[[#This Row],[HS Concatenate]],'Customs raw'!$A$11:$N$305,12,FALSE)</f>
        <v>#VALUE!</v>
      </c>
      <c r="S1271" s="226">
        <f>'Customs raw'!L1271</f>
        <v>0</v>
      </c>
      <c r="T1271" s="214"/>
      <c r="U1271" s="217">
        <f>'Customs raw'!M1271</f>
        <v>0</v>
      </c>
      <c r="V1271" s="214"/>
      <c r="W1271" s="226" t="e">
        <f>Table6[[#This Row],[Quantity (kg)2]]/1000</f>
        <v>#VALUE!</v>
      </c>
    </row>
    <row r="1272" spans="1:23" ht="14.25" x14ac:dyDescent="0.2">
      <c r="A1272" s="212">
        <f>'Customs raw'!B1272</f>
        <v>0</v>
      </c>
      <c r="B1272" s="213">
        <f t="shared" si="21"/>
        <v>0</v>
      </c>
      <c r="C1272" s="214" t="e">
        <f>VLOOKUP(B1272,'HS Heading Index'!$A$7:$B$29,2,FALSE)</f>
        <v>#N/A</v>
      </c>
      <c r="D1272" s="214" t="s">
        <v>241</v>
      </c>
      <c r="E1272" s="212">
        <f>'Customs raw'!C1272</f>
        <v>0</v>
      </c>
      <c r="F1272" s="215">
        <f>'Customs raw'!E1272</f>
        <v>0</v>
      </c>
      <c r="G1272" s="76" t="s">
        <v>19</v>
      </c>
      <c r="H1272" s="33" t="s">
        <v>190</v>
      </c>
      <c r="I1272" s="76" t="e">
        <f>CONCATENATE(Table6[[#This Row],[HS6_COD]],Table6[[#This Row],[HS8]],Table6[[#This Row],[HS10]])</f>
        <v>#VALUE!</v>
      </c>
      <c r="J1272" s="17" t="s">
        <v>553</v>
      </c>
      <c r="K1272" s="17"/>
      <c r="L1272" s="30">
        <f>'Customs raw'!F1272</f>
        <v>0</v>
      </c>
      <c r="M1272" s="33">
        <v>10</v>
      </c>
      <c r="N1272" s="33">
        <v>12.5</v>
      </c>
      <c r="O1272" s="33"/>
      <c r="P1272" s="33"/>
      <c r="Q1272" s="33">
        <v>10</v>
      </c>
      <c r="R1272" s="50" t="e">
        <f>VLOOKUP(Table6[[#This Row],[HS Concatenate]],'Customs raw'!$A$11:$N$305,12,FALSE)</f>
        <v>#VALUE!</v>
      </c>
      <c r="S1272" s="226">
        <f>'Customs raw'!L1272</f>
        <v>0</v>
      </c>
      <c r="T1272" s="214"/>
      <c r="U1272" s="217">
        <f>'Customs raw'!M1272</f>
        <v>0</v>
      </c>
      <c r="V1272" s="214"/>
      <c r="W1272" s="226" t="e">
        <f>Table6[[#This Row],[Quantity (kg)2]]/1000</f>
        <v>#VALUE!</v>
      </c>
    </row>
    <row r="1273" spans="1:23" ht="14.25" x14ac:dyDescent="0.2">
      <c r="A1273" s="212">
        <f>'Customs raw'!B1273</f>
        <v>0</v>
      </c>
      <c r="B1273" s="213">
        <f t="shared" si="21"/>
        <v>0</v>
      </c>
      <c r="C1273" s="214" t="e">
        <f>VLOOKUP(B1273,'HS Heading Index'!$A$7:$B$29,2,FALSE)</f>
        <v>#N/A</v>
      </c>
      <c r="D1273" s="214" t="s">
        <v>241</v>
      </c>
      <c r="E1273" s="212">
        <f>'Customs raw'!C1273</f>
        <v>0</v>
      </c>
      <c r="F1273" s="215">
        <f>'Customs raw'!E1273</f>
        <v>0</v>
      </c>
      <c r="G1273" s="76" t="s">
        <v>19</v>
      </c>
      <c r="H1273" s="33" t="s">
        <v>190</v>
      </c>
      <c r="I1273" s="76" t="e">
        <f>CONCATENATE(Table6[[#This Row],[HS6_COD]],Table6[[#This Row],[HS8]],Table6[[#This Row],[HS10]])</f>
        <v>#VALUE!</v>
      </c>
      <c r="J1273" s="17" t="s">
        <v>553</v>
      </c>
      <c r="K1273" s="17"/>
      <c r="L1273" s="30">
        <f>'Customs raw'!F1273</f>
        <v>0</v>
      </c>
      <c r="M1273" s="33">
        <v>10</v>
      </c>
      <c r="N1273" s="33">
        <v>12.5</v>
      </c>
      <c r="O1273" s="33"/>
      <c r="P1273" s="33"/>
      <c r="Q1273" s="33">
        <v>10</v>
      </c>
      <c r="R1273" s="50" t="e">
        <f>VLOOKUP(Table6[[#This Row],[HS Concatenate]],'Customs raw'!$A$11:$N$305,12,FALSE)</f>
        <v>#VALUE!</v>
      </c>
      <c r="S1273" s="226">
        <f>'Customs raw'!L1273</f>
        <v>0</v>
      </c>
      <c r="T1273" s="214"/>
      <c r="U1273" s="217">
        <f>'Customs raw'!M1273</f>
        <v>0</v>
      </c>
      <c r="V1273" s="214"/>
      <c r="W1273" s="226" t="e">
        <f>Table6[[#This Row],[Quantity (kg)2]]/1000</f>
        <v>#VALUE!</v>
      </c>
    </row>
    <row r="1274" spans="1:23" ht="14.25" x14ac:dyDescent="0.2">
      <c r="A1274" s="212">
        <f>'Customs raw'!B1274</f>
        <v>0</v>
      </c>
      <c r="B1274" s="213">
        <f t="shared" si="21"/>
        <v>0</v>
      </c>
      <c r="C1274" s="214" t="e">
        <f>VLOOKUP(B1274,'HS Heading Index'!$A$7:$B$29,2,FALSE)</f>
        <v>#N/A</v>
      </c>
      <c r="D1274" s="214" t="s">
        <v>241</v>
      </c>
      <c r="E1274" s="212">
        <f>'Customs raw'!C1274</f>
        <v>0</v>
      </c>
      <c r="F1274" s="215">
        <f>'Customs raw'!E1274</f>
        <v>0</v>
      </c>
      <c r="G1274" s="76" t="s">
        <v>19</v>
      </c>
      <c r="H1274" s="33" t="s">
        <v>190</v>
      </c>
      <c r="I1274" s="76" t="e">
        <f>CONCATENATE(Table6[[#This Row],[HS6_COD]],Table6[[#This Row],[HS8]],Table6[[#This Row],[HS10]])</f>
        <v>#VALUE!</v>
      </c>
      <c r="J1274" s="17" t="s">
        <v>553</v>
      </c>
      <c r="K1274" s="17"/>
      <c r="L1274" s="30">
        <f>'Customs raw'!F1274</f>
        <v>0</v>
      </c>
      <c r="M1274" s="33">
        <v>10</v>
      </c>
      <c r="N1274" s="33">
        <v>12.5</v>
      </c>
      <c r="O1274" s="33"/>
      <c r="P1274" s="33"/>
      <c r="Q1274" s="33">
        <v>10</v>
      </c>
      <c r="R1274" s="50" t="e">
        <f>VLOOKUP(Table6[[#This Row],[HS Concatenate]],'Customs raw'!$A$11:$N$305,12,FALSE)</f>
        <v>#VALUE!</v>
      </c>
      <c r="S1274" s="226">
        <f>'Customs raw'!L1274</f>
        <v>0</v>
      </c>
      <c r="T1274" s="214"/>
      <c r="U1274" s="217">
        <f>'Customs raw'!M1274</f>
        <v>0</v>
      </c>
      <c r="V1274" s="214"/>
      <c r="W1274" s="226" t="e">
        <f>Table6[[#This Row],[Quantity (kg)2]]/1000</f>
        <v>#VALUE!</v>
      </c>
    </row>
    <row r="1275" spans="1:23" ht="14.25" x14ac:dyDescent="0.2">
      <c r="A1275" s="212">
        <f>'Customs raw'!B1275</f>
        <v>0</v>
      </c>
      <c r="B1275" s="213">
        <f t="shared" si="21"/>
        <v>0</v>
      </c>
      <c r="C1275" s="214" t="e">
        <f>VLOOKUP(B1275,'HS Heading Index'!$A$7:$B$29,2,FALSE)</f>
        <v>#N/A</v>
      </c>
      <c r="D1275" s="214" t="s">
        <v>241</v>
      </c>
      <c r="E1275" s="212">
        <f>'Customs raw'!C1275</f>
        <v>0</v>
      </c>
      <c r="F1275" s="215">
        <f>'Customs raw'!E1275</f>
        <v>0</v>
      </c>
      <c r="G1275" s="76" t="s">
        <v>19</v>
      </c>
      <c r="H1275" s="33" t="s">
        <v>190</v>
      </c>
      <c r="I1275" s="76" t="e">
        <f>CONCATENATE(Table6[[#This Row],[HS6_COD]],Table6[[#This Row],[HS8]],Table6[[#This Row],[HS10]])</f>
        <v>#VALUE!</v>
      </c>
      <c r="J1275" s="17" t="s">
        <v>553</v>
      </c>
      <c r="K1275" s="17"/>
      <c r="L1275" s="30">
        <f>'Customs raw'!F1275</f>
        <v>0</v>
      </c>
      <c r="M1275" s="33">
        <v>10</v>
      </c>
      <c r="N1275" s="33">
        <v>12.5</v>
      </c>
      <c r="O1275" s="33"/>
      <c r="P1275" s="33"/>
      <c r="Q1275" s="33">
        <v>10</v>
      </c>
      <c r="R1275" s="50" t="e">
        <f>VLOOKUP(Table6[[#This Row],[HS Concatenate]],'Customs raw'!$A$11:$N$305,12,FALSE)</f>
        <v>#VALUE!</v>
      </c>
      <c r="S1275" s="226">
        <f>'Customs raw'!L1275</f>
        <v>0</v>
      </c>
      <c r="T1275" s="214"/>
      <c r="U1275" s="217">
        <f>'Customs raw'!M1275</f>
        <v>0</v>
      </c>
      <c r="V1275" s="214"/>
      <c r="W1275" s="226" t="e">
        <f>Table6[[#This Row],[Quantity (kg)2]]/1000</f>
        <v>#VALUE!</v>
      </c>
    </row>
    <row r="1276" spans="1:23" ht="14.25" x14ac:dyDescent="0.2">
      <c r="A1276" s="212">
        <f>'Customs raw'!B1276</f>
        <v>0</v>
      </c>
      <c r="B1276" s="213">
        <f t="shared" si="21"/>
        <v>0</v>
      </c>
      <c r="C1276" s="214" t="e">
        <f>VLOOKUP(B1276,'HS Heading Index'!$A$7:$B$29,2,FALSE)</f>
        <v>#N/A</v>
      </c>
      <c r="D1276" s="214" t="s">
        <v>241</v>
      </c>
      <c r="E1276" s="212">
        <f>'Customs raw'!C1276</f>
        <v>0</v>
      </c>
      <c r="F1276" s="215">
        <f>'Customs raw'!E1276</f>
        <v>0</v>
      </c>
      <c r="G1276" s="76" t="s">
        <v>19</v>
      </c>
      <c r="H1276" s="33" t="s">
        <v>190</v>
      </c>
      <c r="I1276" s="76" t="e">
        <f>CONCATENATE(Table6[[#This Row],[HS6_COD]],Table6[[#This Row],[HS8]],Table6[[#This Row],[HS10]])</f>
        <v>#VALUE!</v>
      </c>
      <c r="J1276" s="17" t="s">
        <v>553</v>
      </c>
      <c r="K1276" s="17"/>
      <c r="L1276" s="30">
        <f>'Customs raw'!F1276</f>
        <v>0</v>
      </c>
      <c r="M1276" s="33">
        <v>10</v>
      </c>
      <c r="N1276" s="33">
        <v>12.5</v>
      </c>
      <c r="O1276" s="33"/>
      <c r="P1276" s="33"/>
      <c r="Q1276" s="33">
        <v>10</v>
      </c>
      <c r="R1276" s="50" t="e">
        <f>VLOOKUP(Table6[[#This Row],[HS Concatenate]],'Customs raw'!$A$11:$N$305,12,FALSE)</f>
        <v>#VALUE!</v>
      </c>
      <c r="S1276" s="226">
        <f>'Customs raw'!L1276</f>
        <v>0</v>
      </c>
      <c r="T1276" s="214"/>
      <c r="U1276" s="217">
        <f>'Customs raw'!M1276</f>
        <v>0</v>
      </c>
      <c r="V1276" s="214"/>
      <c r="W1276" s="226" t="e">
        <f>Table6[[#This Row],[Quantity (kg)2]]/1000</f>
        <v>#VALUE!</v>
      </c>
    </row>
    <row r="1277" spans="1:23" ht="14.25" x14ac:dyDescent="0.2">
      <c r="A1277" s="212">
        <f>'Customs raw'!B1277</f>
        <v>0</v>
      </c>
      <c r="B1277" s="213">
        <f t="shared" si="21"/>
        <v>0</v>
      </c>
      <c r="C1277" s="214" t="e">
        <f>VLOOKUP(B1277,'HS Heading Index'!$A$7:$B$29,2,FALSE)</f>
        <v>#N/A</v>
      </c>
      <c r="D1277" s="214" t="s">
        <v>241</v>
      </c>
      <c r="E1277" s="212">
        <f>'Customs raw'!C1277</f>
        <v>0</v>
      </c>
      <c r="F1277" s="215">
        <f>'Customs raw'!E1277</f>
        <v>0</v>
      </c>
      <c r="G1277" s="76" t="s">
        <v>19</v>
      </c>
      <c r="H1277" s="33" t="s">
        <v>190</v>
      </c>
      <c r="I1277" s="76" t="e">
        <f>CONCATENATE(Table6[[#This Row],[HS6_COD]],Table6[[#This Row],[HS8]],Table6[[#This Row],[HS10]])</f>
        <v>#VALUE!</v>
      </c>
      <c r="J1277" s="17" t="s">
        <v>553</v>
      </c>
      <c r="K1277" s="17"/>
      <c r="L1277" s="30">
        <f>'Customs raw'!F1277</f>
        <v>0</v>
      </c>
      <c r="M1277" s="33">
        <v>10</v>
      </c>
      <c r="N1277" s="33">
        <v>12.5</v>
      </c>
      <c r="O1277" s="33"/>
      <c r="P1277" s="33"/>
      <c r="Q1277" s="33">
        <v>10</v>
      </c>
      <c r="R1277" s="50" t="e">
        <f>VLOOKUP(Table6[[#This Row],[HS Concatenate]],'Customs raw'!$A$11:$N$305,12,FALSE)</f>
        <v>#VALUE!</v>
      </c>
      <c r="S1277" s="226">
        <f>'Customs raw'!L1277</f>
        <v>0</v>
      </c>
      <c r="T1277" s="214"/>
      <c r="U1277" s="217">
        <f>'Customs raw'!M1277</f>
        <v>0</v>
      </c>
      <c r="V1277" s="214"/>
      <c r="W1277" s="226" t="e">
        <f>Table6[[#This Row],[Quantity (kg)2]]/1000</f>
        <v>#VALUE!</v>
      </c>
    </row>
    <row r="1278" spans="1:23" ht="14.25" x14ac:dyDescent="0.2">
      <c r="A1278" s="212">
        <f>'Customs raw'!B1278</f>
        <v>0</v>
      </c>
      <c r="B1278" s="213">
        <f t="shared" si="21"/>
        <v>0</v>
      </c>
      <c r="C1278" s="214" t="e">
        <f>VLOOKUP(B1278,'HS Heading Index'!$A$7:$B$29,2,FALSE)</f>
        <v>#N/A</v>
      </c>
      <c r="D1278" s="214" t="s">
        <v>241</v>
      </c>
      <c r="E1278" s="212">
        <f>'Customs raw'!C1278</f>
        <v>0</v>
      </c>
      <c r="F1278" s="215">
        <f>'Customs raw'!E1278</f>
        <v>0</v>
      </c>
      <c r="G1278" s="76" t="s">
        <v>19</v>
      </c>
      <c r="H1278" s="33" t="s">
        <v>190</v>
      </c>
      <c r="I1278" s="76" t="e">
        <f>CONCATENATE(Table6[[#This Row],[HS6_COD]],Table6[[#This Row],[HS8]],Table6[[#This Row],[HS10]])</f>
        <v>#VALUE!</v>
      </c>
      <c r="J1278" s="17" t="s">
        <v>553</v>
      </c>
      <c r="K1278" s="17"/>
      <c r="L1278" s="30">
        <f>'Customs raw'!F1278</f>
        <v>0</v>
      </c>
      <c r="M1278" s="33">
        <v>10</v>
      </c>
      <c r="N1278" s="33">
        <v>12.5</v>
      </c>
      <c r="O1278" s="33"/>
      <c r="P1278" s="33"/>
      <c r="Q1278" s="33">
        <v>10</v>
      </c>
      <c r="R1278" s="50" t="e">
        <f>VLOOKUP(Table6[[#This Row],[HS Concatenate]],'Customs raw'!$A$11:$N$305,12,FALSE)</f>
        <v>#VALUE!</v>
      </c>
      <c r="S1278" s="226">
        <f>'Customs raw'!L1278</f>
        <v>0</v>
      </c>
      <c r="T1278" s="214"/>
      <c r="U1278" s="217">
        <f>'Customs raw'!M1278</f>
        <v>0</v>
      </c>
      <c r="V1278" s="214"/>
      <c r="W1278" s="226" t="e">
        <f>Table6[[#This Row],[Quantity (kg)2]]/1000</f>
        <v>#VALUE!</v>
      </c>
    </row>
    <row r="1279" spans="1:23" ht="14.25" x14ac:dyDescent="0.2">
      <c r="A1279" s="212">
        <f>'Customs raw'!B1279</f>
        <v>0</v>
      </c>
      <c r="B1279" s="213">
        <f t="shared" si="21"/>
        <v>0</v>
      </c>
      <c r="C1279" s="214" t="e">
        <f>VLOOKUP(B1279,'HS Heading Index'!$A$7:$B$29,2,FALSE)</f>
        <v>#N/A</v>
      </c>
      <c r="D1279" s="214" t="s">
        <v>241</v>
      </c>
      <c r="E1279" s="212">
        <f>'Customs raw'!C1279</f>
        <v>0</v>
      </c>
      <c r="F1279" s="215">
        <f>'Customs raw'!E1279</f>
        <v>0</v>
      </c>
      <c r="G1279" s="76" t="s">
        <v>19</v>
      </c>
      <c r="H1279" s="33" t="s">
        <v>190</v>
      </c>
      <c r="I1279" s="76" t="e">
        <f>CONCATENATE(Table6[[#This Row],[HS6_COD]],Table6[[#This Row],[HS8]],Table6[[#This Row],[HS10]])</f>
        <v>#VALUE!</v>
      </c>
      <c r="J1279" s="17" t="s">
        <v>553</v>
      </c>
      <c r="K1279" s="17"/>
      <c r="L1279" s="30">
        <f>'Customs raw'!F1279</f>
        <v>0</v>
      </c>
      <c r="M1279" s="33">
        <v>10</v>
      </c>
      <c r="N1279" s="33">
        <v>12.5</v>
      </c>
      <c r="O1279" s="33"/>
      <c r="P1279" s="33"/>
      <c r="Q1279" s="33">
        <v>10</v>
      </c>
      <c r="R1279" s="50" t="e">
        <f>VLOOKUP(Table6[[#This Row],[HS Concatenate]],'Customs raw'!$A$11:$N$305,12,FALSE)</f>
        <v>#VALUE!</v>
      </c>
      <c r="S1279" s="226">
        <f>'Customs raw'!L1279</f>
        <v>0</v>
      </c>
      <c r="T1279" s="214"/>
      <c r="U1279" s="217">
        <f>'Customs raw'!M1279</f>
        <v>0</v>
      </c>
      <c r="V1279" s="214"/>
      <c r="W1279" s="226" t="e">
        <f>Table6[[#This Row],[Quantity (kg)2]]/1000</f>
        <v>#VALUE!</v>
      </c>
    </row>
    <row r="1280" spans="1:23" ht="14.25" x14ac:dyDescent="0.2">
      <c r="A1280" s="212">
        <f>'Customs raw'!B1280</f>
        <v>0</v>
      </c>
      <c r="B1280" s="213">
        <f t="shared" si="21"/>
        <v>0</v>
      </c>
      <c r="C1280" s="214" t="e">
        <f>VLOOKUP(B1280,'HS Heading Index'!$A$7:$B$29,2,FALSE)</f>
        <v>#N/A</v>
      </c>
      <c r="D1280" s="214" t="s">
        <v>241</v>
      </c>
      <c r="E1280" s="212">
        <f>'Customs raw'!C1280</f>
        <v>0</v>
      </c>
      <c r="F1280" s="215">
        <f>'Customs raw'!E1280</f>
        <v>0</v>
      </c>
      <c r="G1280" s="76" t="s">
        <v>19</v>
      </c>
      <c r="H1280" s="33" t="s">
        <v>190</v>
      </c>
      <c r="I1280" s="76" t="e">
        <f>CONCATENATE(Table6[[#This Row],[HS6_COD]],Table6[[#This Row],[HS8]],Table6[[#This Row],[HS10]])</f>
        <v>#VALUE!</v>
      </c>
      <c r="J1280" s="17" t="s">
        <v>553</v>
      </c>
      <c r="K1280" s="17"/>
      <c r="L1280" s="30">
        <f>'Customs raw'!F1280</f>
        <v>0</v>
      </c>
      <c r="M1280" s="33">
        <v>10</v>
      </c>
      <c r="N1280" s="33">
        <v>12.5</v>
      </c>
      <c r="O1280" s="33"/>
      <c r="P1280" s="33"/>
      <c r="Q1280" s="33">
        <v>10</v>
      </c>
      <c r="R1280" s="50" t="e">
        <f>VLOOKUP(Table6[[#This Row],[HS Concatenate]],'Customs raw'!$A$11:$N$305,12,FALSE)</f>
        <v>#VALUE!</v>
      </c>
      <c r="S1280" s="226">
        <f>'Customs raw'!L1280</f>
        <v>0</v>
      </c>
      <c r="T1280" s="214"/>
      <c r="U1280" s="217">
        <f>'Customs raw'!M1280</f>
        <v>0</v>
      </c>
      <c r="V1280" s="214"/>
      <c r="W1280" s="226" t="e">
        <f>Table6[[#This Row],[Quantity (kg)2]]/1000</f>
        <v>#VALUE!</v>
      </c>
    </row>
    <row r="1281" spans="1:23" ht="14.25" x14ac:dyDescent="0.2">
      <c r="A1281" s="212">
        <f>'Customs raw'!B1281</f>
        <v>0</v>
      </c>
      <c r="B1281" s="213">
        <f t="shared" si="21"/>
        <v>0</v>
      </c>
      <c r="C1281" s="214" t="e">
        <f>VLOOKUP(B1281,'HS Heading Index'!$A$7:$B$29,2,FALSE)</f>
        <v>#N/A</v>
      </c>
      <c r="D1281" s="214" t="s">
        <v>241</v>
      </c>
      <c r="E1281" s="212">
        <f>'Customs raw'!C1281</f>
        <v>0</v>
      </c>
      <c r="F1281" s="215">
        <f>'Customs raw'!E1281</f>
        <v>0</v>
      </c>
      <c r="G1281" s="76" t="s">
        <v>19</v>
      </c>
      <c r="H1281" s="33" t="s">
        <v>190</v>
      </c>
      <c r="I1281" s="76" t="e">
        <f>CONCATENATE(Table6[[#This Row],[HS6_COD]],Table6[[#This Row],[HS8]],Table6[[#This Row],[HS10]])</f>
        <v>#VALUE!</v>
      </c>
      <c r="J1281" s="17" t="s">
        <v>553</v>
      </c>
      <c r="K1281" s="17"/>
      <c r="L1281" s="30">
        <f>'Customs raw'!F1281</f>
        <v>0</v>
      </c>
      <c r="M1281" s="33">
        <v>10</v>
      </c>
      <c r="N1281" s="33">
        <v>12.5</v>
      </c>
      <c r="O1281" s="33"/>
      <c r="P1281" s="33"/>
      <c r="Q1281" s="33">
        <v>10</v>
      </c>
      <c r="R1281" s="50" t="e">
        <f>VLOOKUP(Table6[[#This Row],[HS Concatenate]],'Customs raw'!$A$11:$N$305,12,FALSE)</f>
        <v>#VALUE!</v>
      </c>
      <c r="S1281" s="226">
        <f>'Customs raw'!L1281</f>
        <v>0</v>
      </c>
      <c r="T1281" s="214"/>
      <c r="U1281" s="217">
        <f>'Customs raw'!M1281</f>
        <v>0</v>
      </c>
      <c r="V1281" s="214"/>
      <c r="W1281" s="226" t="e">
        <f>Table6[[#This Row],[Quantity (kg)2]]/1000</f>
        <v>#VALUE!</v>
      </c>
    </row>
    <row r="1282" spans="1:23" ht="14.25" x14ac:dyDescent="0.2">
      <c r="A1282" s="212">
        <f>'Customs raw'!B1282</f>
        <v>0</v>
      </c>
      <c r="B1282" s="213">
        <f t="shared" si="21"/>
        <v>0</v>
      </c>
      <c r="C1282" s="214" t="e">
        <f>VLOOKUP(B1282,'HS Heading Index'!$A$7:$B$29,2,FALSE)</f>
        <v>#N/A</v>
      </c>
      <c r="D1282" s="214" t="s">
        <v>241</v>
      </c>
      <c r="E1282" s="212">
        <f>'Customs raw'!C1282</f>
        <v>0</v>
      </c>
      <c r="F1282" s="215">
        <f>'Customs raw'!E1282</f>
        <v>0</v>
      </c>
      <c r="G1282" s="76" t="s">
        <v>19</v>
      </c>
      <c r="H1282" s="33" t="s">
        <v>190</v>
      </c>
      <c r="I1282" s="76" t="e">
        <f>CONCATENATE(Table6[[#This Row],[HS6_COD]],Table6[[#This Row],[HS8]],Table6[[#This Row],[HS10]])</f>
        <v>#VALUE!</v>
      </c>
      <c r="J1282" s="17" t="s">
        <v>553</v>
      </c>
      <c r="K1282" s="17"/>
      <c r="L1282" s="30">
        <f>'Customs raw'!F1282</f>
        <v>0</v>
      </c>
      <c r="M1282" s="33">
        <v>10</v>
      </c>
      <c r="N1282" s="33">
        <v>12.5</v>
      </c>
      <c r="O1282" s="33"/>
      <c r="P1282" s="33"/>
      <c r="Q1282" s="33">
        <v>10</v>
      </c>
      <c r="R1282" s="50" t="e">
        <f>VLOOKUP(Table6[[#This Row],[HS Concatenate]],'Customs raw'!$A$11:$N$305,12,FALSE)</f>
        <v>#VALUE!</v>
      </c>
      <c r="S1282" s="226">
        <f>'Customs raw'!L1282</f>
        <v>0</v>
      </c>
      <c r="T1282" s="214"/>
      <c r="U1282" s="217">
        <f>'Customs raw'!M1282</f>
        <v>0</v>
      </c>
      <c r="V1282" s="214"/>
      <c r="W1282" s="226" t="e">
        <f>Table6[[#This Row],[Quantity (kg)2]]/1000</f>
        <v>#VALUE!</v>
      </c>
    </row>
    <row r="1283" spans="1:23" ht="14.25" x14ac:dyDescent="0.2">
      <c r="A1283" s="212">
        <f>'Customs raw'!B1283</f>
        <v>0</v>
      </c>
      <c r="B1283" s="213">
        <f t="shared" si="21"/>
        <v>0</v>
      </c>
      <c r="C1283" s="214" t="e">
        <f>VLOOKUP(B1283,'HS Heading Index'!$A$7:$B$29,2,FALSE)</f>
        <v>#N/A</v>
      </c>
      <c r="D1283" s="214" t="s">
        <v>241</v>
      </c>
      <c r="E1283" s="212">
        <f>'Customs raw'!C1283</f>
        <v>0</v>
      </c>
      <c r="F1283" s="215">
        <f>'Customs raw'!E1283</f>
        <v>0</v>
      </c>
      <c r="G1283" s="76" t="s">
        <v>19</v>
      </c>
      <c r="H1283" s="33" t="s">
        <v>190</v>
      </c>
      <c r="I1283" s="76" t="e">
        <f>CONCATENATE(Table6[[#This Row],[HS6_COD]],Table6[[#This Row],[HS8]],Table6[[#This Row],[HS10]])</f>
        <v>#VALUE!</v>
      </c>
      <c r="J1283" s="17" t="s">
        <v>553</v>
      </c>
      <c r="K1283" s="17"/>
      <c r="L1283" s="30">
        <f>'Customs raw'!F1283</f>
        <v>0</v>
      </c>
      <c r="M1283" s="33">
        <v>10</v>
      </c>
      <c r="N1283" s="33">
        <v>12.5</v>
      </c>
      <c r="O1283" s="33"/>
      <c r="P1283" s="33"/>
      <c r="Q1283" s="33">
        <v>10</v>
      </c>
      <c r="R1283" s="50" t="e">
        <f>VLOOKUP(Table6[[#This Row],[HS Concatenate]],'Customs raw'!$A$11:$N$305,12,FALSE)</f>
        <v>#VALUE!</v>
      </c>
      <c r="S1283" s="226">
        <f>'Customs raw'!L1283</f>
        <v>0</v>
      </c>
      <c r="T1283" s="214"/>
      <c r="U1283" s="217">
        <f>'Customs raw'!M1283</f>
        <v>0</v>
      </c>
      <c r="V1283" s="214"/>
      <c r="W1283" s="226" t="e">
        <f>Table6[[#This Row],[Quantity (kg)2]]/1000</f>
        <v>#VALUE!</v>
      </c>
    </row>
    <row r="1284" spans="1:23" ht="14.25" x14ac:dyDescent="0.2">
      <c r="A1284" s="212">
        <f>'Customs raw'!B1284</f>
        <v>0</v>
      </c>
      <c r="B1284" s="213">
        <f t="shared" ref="B1284:B1347" si="22">ROUNDDOWN(A1284/10000,2)</f>
        <v>0</v>
      </c>
      <c r="C1284" s="214" t="e">
        <f>VLOOKUP(B1284,'HS Heading Index'!$A$7:$B$29,2,FALSE)</f>
        <v>#N/A</v>
      </c>
      <c r="D1284" s="214" t="s">
        <v>241</v>
      </c>
      <c r="E1284" s="212">
        <f>'Customs raw'!C1284</f>
        <v>0</v>
      </c>
      <c r="F1284" s="215">
        <f>'Customs raw'!E1284</f>
        <v>0</v>
      </c>
      <c r="G1284" s="76" t="s">
        <v>19</v>
      </c>
      <c r="H1284" s="33" t="s">
        <v>190</v>
      </c>
      <c r="I1284" s="76" t="e">
        <f>CONCATENATE(Table6[[#This Row],[HS6_COD]],Table6[[#This Row],[HS8]],Table6[[#This Row],[HS10]])</f>
        <v>#VALUE!</v>
      </c>
      <c r="J1284" s="17" t="s">
        <v>553</v>
      </c>
      <c r="K1284" s="17"/>
      <c r="L1284" s="30">
        <f>'Customs raw'!F1284</f>
        <v>0</v>
      </c>
      <c r="M1284" s="33">
        <v>10</v>
      </c>
      <c r="N1284" s="33">
        <v>12.5</v>
      </c>
      <c r="O1284" s="33"/>
      <c r="P1284" s="33"/>
      <c r="Q1284" s="33">
        <v>10</v>
      </c>
      <c r="R1284" s="50" t="e">
        <f>VLOOKUP(Table6[[#This Row],[HS Concatenate]],'Customs raw'!$A$11:$N$305,12,FALSE)</f>
        <v>#VALUE!</v>
      </c>
      <c r="S1284" s="226">
        <f>'Customs raw'!L1284</f>
        <v>0</v>
      </c>
      <c r="T1284" s="214"/>
      <c r="U1284" s="217">
        <f>'Customs raw'!M1284</f>
        <v>0</v>
      </c>
      <c r="V1284" s="214"/>
      <c r="W1284" s="226" t="e">
        <f>Table6[[#This Row],[Quantity (kg)2]]/1000</f>
        <v>#VALUE!</v>
      </c>
    </row>
    <row r="1285" spans="1:23" ht="14.25" x14ac:dyDescent="0.2">
      <c r="A1285" s="212">
        <f>'Customs raw'!B1285</f>
        <v>0</v>
      </c>
      <c r="B1285" s="213">
        <f t="shared" si="22"/>
        <v>0</v>
      </c>
      <c r="C1285" s="214" t="e">
        <f>VLOOKUP(B1285,'HS Heading Index'!$A$7:$B$29,2,FALSE)</f>
        <v>#N/A</v>
      </c>
      <c r="D1285" s="214" t="s">
        <v>241</v>
      </c>
      <c r="E1285" s="212">
        <f>'Customs raw'!C1285</f>
        <v>0</v>
      </c>
      <c r="F1285" s="215">
        <f>'Customs raw'!E1285</f>
        <v>0</v>
      </c>
      <c r="G1285" s="76" t="s">
        <v>19</v>
      </c>
      <c r="H1285" s="33" t="s">
        <v>190</v>
      </c>
      <c r="I1285" s="76" t="e">
        <f>CONCATENATE(Table6[[#This Row],[HS6_COD]],Table6[[#This Row],[HS8]],Table6[[#This Row],[HS10]])</f>
        <v>#VALUE!</v>
      </c>
      <c r="J1285" s="17" t="s">
        <v>553</v>
      </c>
      <c r="K1285" s="17"/>
      <c r="L1285" s="30">
        <f>'Customs raw'!F1285</f>
        <v>0</v>
      </c>
      <c r="M1285" s="33">
        <v>10</v>
      </c>
      <c r="N1285" s="33">
        <v>12.5</v>
      </c>
      <c r="O1285" s="33"/>
      <c r="P1285" s="33"/>
      <c r="Q1285" s="33">
        <v>10</v>
      </c>
      <c r="R1285" s="50" t="e">
        <f>VLOOKUP(Table6[[#This Row],[HS Concatenate]],'Customs raw'!$A$11:$N$305,12,FALSE)</f>
        <v>#VALUE!</v>
      </c>
      <c r="S1285" s="226">
        <f>'Customs raw'!L1285</f>
        <v>0</v>
      </c>
      <c r="T1285" s="214"/>
      <c r="U1285" s="217">
        <f>'Customs raw'!M1285</f>
        <v>0</v>
      </c>
      <c r="V1285" s="214"/>
      <c r="W1285" s="226" t="e">
        <f>Table6[[#This Row],[Quantity (kg)2]]/1000</f>
        <v>#VALUE!</v>
      </c>
    </row>
    <row r="1286" spans="1:23" ht="14.25" x14ac:dyDescent="0.2">
      <c r="A1286" s="212">
        <f>'Customs raw'!B1286</f>
        <v>0</v>
      </c>
      <c r="B1286" s="213">
        <f t="shared" si="22"/>
        <v>0</v>
      </c>
      <c r="C1286" s="214" t="e">
        <f>VLOOKUP(B1286,'HS Heading Index'!$A$7:$B$29,2,FALSE)</f>
        <v>#N/A</v>
      </c>
      <c r="D1286" s="214" t="s">
        <v>241</v>
      </c>
      <c r="E1286" s="212">
        <f>'Customs raw'!C1286</f>
        <v>0</v>
      </c>
      <c r="F1286" s="215">
        <f>'Customs raw'!E1286</f>
        <v>0</v>
      </c>
      <c r="G1286" s="76" t="s">
        <v>19</v>
      </c>
      <c r="H1286" s="33" t="s">
        <v>190</v>
      </c>
      <c r="I1286" s="76" t="e">
        <f>CONCATENATE(Table6[[#This Row],[HS6_COD]],Table6[[#This Row],[HS8]],Table6[[#This Row],[HS10]])</f>
        <v>#VALUE!</v>
      </c>
      <c r="J1286" s="17" t="s">
        <v>553</v>
      </c>
      <c r="K1286" s="17"/>
      <c r="L1286" s="30">
        <f>'Customs raw'!F1286</f>
        <v>0</v>
      </c>
      <c r="M1286" s="33">
        <v>10</v>
      </c>
      <c r="N1286" s="33">
        <v>12.5</v>
      </c>
      <c r="O1286" s="33"/>
      <c r="P1286" s="33"/>
      <c r="Q1286" s="33">
        <v>10</v>
      </c>
      <c r="R1286" s="50" t="e">
        <f>VLOOKUP(Table6[[#This Row],[HS Concatenate]],'Customs raw'!$A$11:$N$305,12,FALSE)</f>
        <v>#VALUE!</v>
      </c>
      <c r="S1286" s="226">
        <f>'Customs raw'!L1286</f>
        <v>0</v>
      </c>
      <c r="T1286" s="214"/>
      <c r="U1286" s="217">
        <f>'Customs raw'!M1286</f>
        <v>0</v>
      </c>
      <c r="V1286" s="214"/>
      <c r="W1286" s="226" t="e">
        <f>Table6[[#This Row],[Quantity (kg)2]]/1000</f>
        <v>#VALUE!</v>
      </c>
    </row>
    <row r="1287" spans="1:23" ht="14.25" x14ac:dyDescent="0.2">
      <c r="A1287" s="212">
        <f>'Customs raw'!B1287</f>
        <v>0</v>
      </c>
      <c r="B1287" s="213">
        <f t="shared" si="22"/>
        <v>0</v>
      </c>
      <c r="C1287" s="214" t="e">
        <f>VLOOKUP(B1287,'HS Heading Index'!$A$7:$B$29,2,FALSE)</f>
        <v>#N/A</v>
      </c>
      <c r="D1287" s="214" t="s">
        <v>241</v>
      </c>
      <c r="E1287" s="212">
        <f>'Customs raw'!C1287</f>
        <v>0</v>
      </c>
      <c r="F1287" s="215">
        <f>'Customs raw'!E1287</f>
        <v>0</v>
      </c>
      <c r="G1287" s="76" t="s">
        <v>19</v>
      </c>
      <c r="H1287" s="33" t="s">
        <v>190</v>
      </c>
      <c r="I1287" s="76" t="e">
        <f>CONCATENATE(Table6[[#This Row],[HS6_COD]],Table6[[#This Row],[HS8]],Table6[[#This Row],[HS10]])</f>
        <v>#VALUE!</v>
      </c>
      <c r="J1287" s="17" t="s">
        <v>553</v>
      </c>
      <c r="K1287" s="17"/>
      <c r="L1287" s="30">
        <f>'Customs raw'!F1287</f>
        <v>0</v>
      </c>
      <c r="M1287" s="33">
        <v>10</v>
      </c>
      <c r="N1287" s="33">
        <v>12.5</v>
      </c>
      <c r="O1287" s="33"/>
      <c r="P1287" s="33"/>
      <c r="Q1287" s="33">
        <v>10</v>
      </c>
      <c r="R1287" s="50" t="e">
        <f>VLOOKUP(Table6[[#This Row],[HS Concatenate]],'Customs raw'!$A$11:$N$305,12,FALSE)</f>
        <v>#VALUE!</v>
      </c>
      <c r="S1287" s="226">
        <f>'Customs raw'!L1287</f>
        <v>0</v>
      </c>
      <c r="T1287" s="214"/>
      <c r="U1287" s="217">
        <f>'Customs raw'!M1287</f>
        <v>0</v>
      </c>
      <c r="V1287" s="214"/>
      <c r="W1287" s="226" t="e">
        <f>Table6[[#This Row],[Quantity (kg)2]]/1000</f>
        <v>#VALUE!</v>
      </c>
    </row>
    <row r="1288" spans="1:23" ht="14.25" x14ac:dyDescent="0.2">
      <c r="A1288" s="212">
        <f>'Customs raw'!B1288</f>
        <v>0</v>
      </c>
      <c r="B1288" s="213">
        <f t="shared" si="22"/>
        <v>0</v>
      </c>
      <c r="C1288" s="214" t="e">
        <f>VLOOKUP(B1288,'HS Heading Index'!$A$7:$B$29,2,FALSE)</f>
        <v>#N/A</v>
      </c>
      <c r="D1288" s="214" t="s">
        <v>241</v>
      </c>
      <c r="E1288" s="212">
        <f>'Customs raw'!C1288</f>
        <v>0</v>
      </c>
      <c r="F1288" s="215">
        <f>'Customs raw'!E1288</f>
        <v>0</v>
      </c>
      <c r="G1288" s="76" t="s">
        <v>19</v>
      </c>
      <c r="H1288" s="33" t="s">
        <v>190</v>
      </c>
      <c r="I1288" s="76" t="e">
        <f>CONCATENATE(Table6[[#This Row],[HS6_COD]],Table6[[#This Row],[HS8]],Table6[[#This Row],[HS10]])</f>
        <v>#VALUE!</v>
      </c>
      <c r="J1288" s="17" t="s">
        <v>553</v>
      </c>
      <c r="K1288" s="17"/>
      <c r="L1288" s="30">
        <f>'Customs raw'!F1288</f>
        <v>0</v>
      </c>
      <c r="M1288" s="33">
        <v>10</v>
      </c>
      <c r="N1288" s="33">
        <v>12.5</v>
      </c>
      <c r="O1288" s="33"/>
      <c r="P1288" s="33"/>
      <c r="Q1288" s="33">
        <v>10</v>
      </c>
      <c r="R1288" s="50" t="e">
        <f>VLOOKUP(Table6[[#This Row],[HS Concatenate]],'Customs raw'!$A$11:$N$305,12,FALSE)</f>
        <v>#VALUE!</v>
      </c>
      <c r="S1288" s="226">
        <f>'Customs raw'!L1288</f>
        <v>0</v>
      </c>
      <c r="T1288" s="214"/>
      <c r="U1288" s="217">
        <f>'Customs raw'!M1288</f>
        <v>0</v>
      </c>
      <c r="V1288" s="214"/>
      <c r="W1288" s="226" t="e">
        <f>Table6[[#This Row],[Quantity (kg)2]]/1000</f>
        <v>#VALUE!</v>
      </c>
    </row>
    <row r="1289" spans="1:23" ht="14.25" x14ac:dyDescent="0.2">
      <c r="A1289" s="212">
        <f>'Customs raw'!B1289</f>
        <v>0</v>
      </c>
      <c r="B1289" s="213">
        <f t="shared" si="22"/>
        <v>0</v>
      </c>
      <c r="C1289" s="214" t="e">
        <f>VLOOKUP(B1289,'HS Heading Index'!$A$7:$B$29,2,FALSE)</f>
        <v>#N/A</v>
      </c>
      <c r="D1289" s="214" t="s">
        <v>241</v>
      </c>
      <c r="E1289" s="212">
        <f>'Customs raw'!C1289</f>
        <v>0</v>
      </c>
      <c r="F1289" s="215">
        <f>'Customs raw'!E1289</f>
        <v>0</v>
      </c>
      <c r="G1289" s="76" t="s">
        <v>19</v>
      </c>
      <c r="H1289" s="33" t="s">
        <v>190</v>
      </c>
      <c r="I1289" s="76" t="e">
        <f>CONCATENATE(Table6[[#This Row],[HS6_COD]],Table6[[#This Row],[HS8]],Table6[[#This Row],[HS10]])</f>
        <v>#VALUE!</v>
      </c>
      <c r="J1289" s="17" t="s">
        <v>553</v>
      </c>
      <c r="K1289" s="17"/>
      <c r="L1289" s="30">
        <f>'Customs raw'!F1289</f>
        <v>0</v>
      </c>
      <c r="M1289" s="33">
        <v>10</v>
      </c>
      <c r="N1289" s="33">
        <v>12.5</v>
      </c>
      <c r="O1289" s="33"/>
      <c r="P1289" s="33"/>
      <c r="Q1289" s="33">
        <v>10</v>
      </c>
      <c r="R1289" s="50" t="e">
        <f>VLOOKUP(Table6[[#This Row],[HS Concatenate]],'Customs raw'!$A$11:$N$305,12,FALSE)</f>
        <v>#VALUE!</v>
      </c>
      <c r="S1289" s="226">
        <f>'Customs raw'!L1289</f>
        <v>0</v>
      </c>
      <c r="T1289" s="214"/>
      <c r="U1289" s="217">
        <f>'Customs raw'!M1289</f>
        <v>0</v>
      </c>
      <c r="V1289" s="214"/>
      <c r="W1289" s="226" t="e">
        <f>Table6[[#This Row],[Quantity (kg)2]]/1000</f>
        <v>#VALUE!</v>
      </c>
    </row>
    <row r="1290" spans="1:23" ht="14.25" x14ac:dyDescent="0.2">
      <c r="A1290" s="212">
        <f>'Customs raw'!B1290</f>
        <v>0</v>
      </c>
      <c r="B1290" s="213">
        <f t="shared" si="22"/>
        <v>0</v>
      </c>
      <c r="C1290" s="214" t="e">
        <f>VLOOKUP(B1290,'HS Heading Index'!$A$7:$B$29,2,FALSE)</f>
        <v>#N/A</v>
      </c>
      <c r="D1290" s="214" t="s">
        <v>241</v>
      </c>
      <c r="E1290" s="212">
        <f>'Customs raw'!C1290</f>
        <v>0</v>
      </c>
      <c r="F1290" s="215">
        <f>'Customs raw'!E1290</f>
        <v>0</v>
      </c>
      <c r="G1290" s="76" t="s">
        <v>19</v>
      </c>
      <c r="H1290" s="33" t="s">
        <v>190</v>
      </c>
      <c r="I1290" s="76" t="e">
        <f>CONCATENATE(Table6[[#This Row],[HS6_COD]],Table6[[#This Row],[HS8]],Table6[[#This Row],[HS10]])</f>
        <v>#VALUE!</v>
      </c>
      <c r="J1290" s="17" t="s">
        <v>553</v>
      </c>
      <c r="K1290" s="17"/>
      <c r="L1290" s="30">
        <f>'Customs raw'!F1290</f>
        <v>0</v>
      </c>
      <c r="M1290" s="33">
        <v>10</v>
      </c>
      <c r="N1290" s="33">
        <v>12.5</v>
      </c>
      <c r="O1290" s="33"/>
      <c r="P1290" s="33"/>
      <c r="Q1290" s="33">
        <v>10</v>
      </c>
      <c r="R1290" s="50" t="e">
        <f>VLOOKUP(Table6[[#This Row],[HS Concatenate]],'Customs raw'!$A$11:$N$305,12,FALSE)</f>
        <v>#VALUE!</v>
      </c>
      <c r="S1290" s="226">
        <f>'Customs raw'!L1290</f>
        <v>0</v>
      </c>
      <c r="T1290" s="214"/>
      <c r="U1290" s="217">
        <f>'Customs raw'!M1290</f>
        <v>0</v>
      </c>
      <c r="V1290" s="214"/>
      <c r="W1290" s="226" t="e">
        <f>Table6[[#This Row],[Quantity (kg)2]]/1000</f>
        <v>#VALUE!</v>
      </c>
    </row>
    <row r="1291" spans="1:23" ht="14.25" x14ac:dyDescent="0.2">
      <c r="A1291" s="212">
        <f>'Customs raw'!B1291</f>
        <v>0</v>
      </c>
      <c r="B1291" s="213">
        <f t="shared" si="22"/>
        <v>0</v>
      </c>
      <c r="C1291" s="214" t="e">
        <f>VLOOKUP(B1291,'HS Heading Index'!$A$7:$B$29,2,FALSE)</f>
        <v>#N/A</v>
      </c>
      <c r="D1291" s="214" t="s">
        <v>241</v>
      </c>
      <c r="E1291" s="212">
        <f>'Customs raw'!C1291</f>
        <v>0</v>
      </c>
      <c r="F1291" s="215">
        <f>'Customs raw'!E1291</f>
        <v>0</v>
      </c>
      <c r="G1291" s="76" t="s">
        <v>19</v>
      </c>
      <c r="H1291" s="33" t="s">
        <v>190</v>
      </c>
      <c r="I1291" s="76" t="e">
        <f>CONCATENATE(Table6[[#This Row],[HS6_COD]],Table6[[#This Row],[HS8]],Table6[[#This Row],[HS10]])</f>
        <v>#VALUE!</v>
      </c>
      <c r="J1291" s="17" t="s">
        <v>553</v>
      </c>
      <c r="K1291" s="17"/>
      <c r="L1291" s="30">
        <f>'Customs raw'!F1291</f>
        <v>0</v>
      </c>
      <c r="M1291" s="33">
        <v>10</v>
      </c>
      <c r="N1291" s="33">
        <v>12.5</v>
      </c>
      <c r="O1291" s="33"/>
      <c r="P1291" s="33"/>
      <c r="Q1291" s="33">
        <v>10</v>
      </c>
      <c r="R1291" s="50" t="e">
        <f>VLOOKUP(Table6[[#This Row],[HS Concatenate]],'Customs raw'!$A$11:$N$305,12,FALSE)</f>
        <v>#VALUE!</v>
      </c>
      <c r="S1291" s="226">
        <f>'Customs raw'!L1291</f>
        <v>0</v>
      </c>
      <c r="T1291" s="214"/>
      <c r="U1291" s="217">
        <f>'Customs raw'!M1291</f>
        <v>0</v>
      </c>
      <c r="V1291" s="214"/>
      <c r="W1291" s="226" t="e">
        <f>Table6[[#This Row],[Quantity (kg)2]]/1000</f>
        <v>#VALUE!</v>
      </c>
    </row>
    <row r="1292" spans="1:23" ht="14.25" x14ac:dyDescent="0.2">
      <c r="A1292" s="212">
        <f>'Customs raw'!B1292</f>
        <v>0</v>
      </c>
      <c r="B1292" s="213">
        <f t="shared" si="22"/>
        <v>0</v>
      </c>
      <c r="C1292" s="214" t="e">
        <f>VLOOKUP(B1292,'HS Heading Index'!$A$7:$B$29,2,FALSE)</f>
        <v>#N/A</v>
      </c>
      <c r="D1292" s="214" t="s">
        <v>241</v>
      </c>
      <c r="E1292" s="212">
        <f>'Customs raw'!C1292</f>
        <v>0</v>
      </c>
      <c r="F1292" s="215">
        <f>'Customs raw'!E1292</f>
        <v>0</v>
      </c>
      <c r="G1292" s="76" t="s">
        <v>19</v>
      </c>
      <c r="H1292" s="33" t="s">
        <v>190</v>
      </c>
      <c r="I1292" s="76" t="e">
        <f>CONCATENATE(Table6[[#This Row],[HS6_COD]],Table6[[#This Row],[HS8]],Table6[[#This Row],[HS10]])</f>
        <v>#VALUE!</v>
      </c>
      <c r="J1292" s="17" t="s">
        <v>553</v>
      </c>
      <c r="K1292" s="17"/>
      <c r="L1292" s="30">
        <f>'Customs raw'!F1292</f>
        <v>0</v>
      </c>
      <c r="M1292" s="33">
        <v>10</v>
      </c>
      <c r="N1292" s="33">
        <v>12.5</v>
      </c>
      <c r="O1292" s="33"/>
      <c r="P1292" s="33"/>
      <c r="Q1292" s="33">
        <v>10</v>
      </c>
      <c r="R1292" s="50" t="e">
        <f>VLOOKUP(Table6[[#This Row],[HS Concatenate]],'Customs raw'!$A$11:$N$305,12,FALSE)</f>
        <v>#VALUE!</v>
      </c>
      <c r="S1292" s="226">
        <f>'Customs raw'!L1292</f>
        <v>0</v>
      </c>
      <c r="T1292" s="214"/>
      <c r="U1292" s="217">
        <f>'Customs raw'!M1292</f>
        <v>0</v>
      </c>
      <c r="V1292" s="214"/>
      <c r="W1292" s="226" t="e">
        <f>Table6[[#This Row],[Quantity (kg)2]]/1000</f>
        <v>#VALUE!</v>
      </c>
    </row>
    <row r="1293" spans="1:23" ht="14.25" x14ac:dyDescent="0.2">
      <c r="A1293" s="212">
        <f>'Customs raw'!B1293</f>
        <v>0</v>
      </c>
      <c r="B1293" s="213">
        <f t="shared" si="22"/>
        <v>0</v>
      </c>
      <c r="C1293" s="214" t="e">
        <f>VLOOKUP(B1293,'HS Heading Index'!$A$7:$B$29,2,FALSE)</f>
        <v>#N/A</v>
      </c>
      <c r="D1293" s="214" t="s">
        <v>241</v>
      </c>
      <c r="E1293" s="212">
        <f>'Customs raw'!C1293</f>
        <v>0</v>
      </c>
      <c r="F1293" s="215">
        <f>'Customs raw'!E1293</f>
        <v>0</v>
      </c>
      <c r="G1293" s="76" t="s">
        <v>19</v>
      </c>
      <c r="H1293" s="33" t="s">
        <v>190</v>
      </c>
      <c r="I1293" s="76" t="e">
        <f>CONCATENATE(Table6[[#This Row],[HS6_COD]],Table6[[#This Row],[HS8]],Table6[[#This Row],[HS10]])</f>
        <v>#VALUE!</v>
      </c>
      <c r="J1293" s="17" t="s">
        <v>553</v>
      </c>
      <c r="K1293" s="17"/>
      <c r="L1293" s="30">
        <f>'Customs raw'!F1293</f>
        <v>0</v>
      </c>
      <c r="M1293" s="33">
        <v>10</v>
      </c>
      <c r="N1293" s="33">
        <v>12.5</v>
      </c>
      <c r="O1293" s="33"/>
      <c r="P1293" s="33"/>
      <c r="Q1293" s="33">
        <v>10</v>
      </c>
      <c r="R1293" s="50" t="e">
        <f>VLOOKUP(Table6[[#This Row],[HS Concatenate]],'Customs raw'!$A$11:$N$305,12,FALSE)</f>
        <v>#VALUE!</v>
      </c>
      <c r="S1293" s="226">
        <f>'Customs raw'!L1293</f>
        <v>0</v>
      </c>
      <c r="T1293" s="214"/>
      <c r="U1293" s="217">
        <f>'Customs raw'!M1293</f>
        <v>0</v>
      </c>
      <c r="V1293" s="214"/>
      <c r="W1293" s="226" t="e">
        <f>Table6[[#This Row],[Quantity (kg)2]]/1000</f>
        <v>#VALUE!</v>
      </c>
    </row>
    <row r="1294" spans="1:23" ht="14.25" x14ac:dyDescent="0.2">
      <c r="A1294" s="212">
        <f>'Customs raw'!B1294</f>
        <v>0</v>
      </c>
      <c r="B1294" s="213">
        <f t="shared" si="22"/>
        <v>0</v>
      </c>
      <c r="C1294" s="214" t="e">
        <f>VLOOKUP(B1294,'HS Heading Index'!$A$7:$B$29,2,FALSE)</f>
        <v>#N/A</v>
      </c>
      <c r="D1294" s="214" t="s">
        <v>241</v>
      </c>
      <c r="E1294" s="212">
        <f>'Customs raw'!C1294</f>
        <v>0</v>
      </c>
      <c r="F1294" s="215">
        <f>'Customs raw'!E1294</f>
        <v>0</v>
      </c>
      <c r="G1294" s="76" t="s">
        <v>19</v>
      </c>
      <c r="H1294" s="33" t="s">
        <v>190</v>
      </c>
      <c r="I1294" s="76" t="e">
        <f>CONCATENATE(Table6[[#This Row],[HS6_COD]],Table6[[#This Row],[HS8]],Table6[[#This Row],[HS10]])</f>
        <v>#VALUE!</v>
      </c>
      <c r="J1294" s="17" t="s">
        <v>553</v>
      </c>
      <c r="K1294" s="17"/>
      <c r="L1294" s="30">
        <f>'Customs raw'!F1294</f>
        <v>0</v>
      </c>
      <c r="M1294" s="33">
        <v>10</v>
      </c>
      <c r="N1294" s="33">
        <v>12.5</v>
      </c>
      <c r="O1294" s="33"/>
      <c r="P1294" s="33"/>
      <c r="Q1294" s="33">
        <v>10</v>
      </c>
      <c r="R1294" s="50" t="e">
        <f>VLOOKUP(Table6[[#This Row],[HS Concatenate]],'Customs raw'!$A$11:$N$305,12,FALSE)</f>
        <v>#VALUE!</v>
      </c>
      <c r="S1294" s="226">
        <f>'Customs raw'!L1294</f>
        <v>0</v>
      </c>
      <c r="T1294" s="214"/>
      <c r="U1294" s="217">
        <f>'Customs raw'!M1294</f>
        <v>0</v>
      </c>
      <c r="V1294" s="214"/>
      <c r="W1294" s="226" t="e">
        <f>Table6[[#This Row],[Quantity (kg)2]]/1000</f>
        <v>#VALUE!</v>
      </c>
    </row>
    <row r="1295" spans="1:23" ht="14.25" x14ac:dyDescent="0.2">
      <c r="A1295" s="212">
        <f>'Customs raw'!B1295</f>
        <v>0</v>
      </c>
      <c r="B1295" s="213">
        <f t="shared" si="22"/>
        <v>0</v>
      </c>
      <c r="C1295" s="214" t="e">
        <f>VLOOKUP(B1295,'HS Heading Index'!$A$7:$B$29,2,FALSE)</f>
        <v>#N/A</v>
      </c>
      <c r="D1295" s="214" t="s">
        <v>241</v>
      </c>
      <c r="E1295" s="212">
        <f>'Customs raw'!C1295</f>
        <v>0</v>
      </c>
      <c r="F1295" s="215">
        <f>'Customs raw'!E1295</f>
        <v>0</v>
      </c>
      <c r="G1295" s="76" t="s">
        <v>19</v>
      </c>
      <c r="H1295" s="33" t="s">
        <v>190</v>
      </c>
      <c r="I1295" s="76" t="e">
        <f>CONCATENATE(Table6[[#This Row],[HS6_COD]],Table6[[#This Row],[HS8]],Table6[[#This Row],[HS10]])</f>
        <v>#VALUE!</v>
      </c>
      <c r="J1295" s="17" t="s">
        <v>553</v>
      </c>
      <c r="K1295" s="17"/>
      <c r="L1295" s="30">
        <f>'Customs raw'!F1295</f>
        <v>0</v>
      </c>
      <c r="M1295" s="33">
        <v>10</v>
      </c>
      <c r="N1295" s="33">
        <v>12.5</v>
      </c>
      <c r="O1295" s="33"/>
      <c r="P1295" s="33"/>
      <c r="Q1295" s="33">
        <v>10</v>
      </c>
      <c r="R1295" s="50" t="e">
        <f>VLOOKUP(Table6[[#This Row],[HS Concatenate]],'Customs raw'!$A$11:$N$305,12,FALSE)</f>
        <v>#VALUE!</v>
      </c>
      <c r="S1295" s="226">
        <f>'Customs raw'!L1295</f>
        <v>0</v>
      </c>
      <c r="T1295" s="214"/>
      <c r="U1295" s="217">
        <f>'Customs raw'!M1295</f>
        <v>0</v>
      </c>
      <c r="V1295" s="214"/>
      <c r="W1295" s="226" t="e">
        <f>Table6[[#This Row],[Quantity (kg)2]]/1000</f>
        <v>#VALUE!</v>
      </c>
    </row>
    <row r="1296" spans="1:23" ht="14.25" x14ac:dyDescent="0.2">
      <c r="A1296" s="212">
        <f>'Customs raw'!B1296</f>
        <v>0</v>
      </c>
      <c r="B1296" s="213">
        <f t="shared" si="22"/>
        <v>0</v>
      </c>
      <c r="C1296" s="214" t="e">
        <f>VLOOKUP(B1296,'HS Heading Index'!$A$7:$B$29,2,FALSE)</f>
        <v>#N/A</v>
      </c>
      <c r="D1296" s="214" t="s">
        <v>241</v>
      </c>
      <c r="E1296" s="212">
        <f>'Customs raw'!C1296</f>
        <v>0</v>
      </c>
      <c r="F1296" s="215">
        <f>'Customs raw'!E1296</f>
        <v>0</v>
      </c>
      <c r="G1296" s="76" t="s">
        <v>19</v>
      </c>
      <c r="H1296" s="33" t="s">
        <v>190</v>
      </c>
      <c r="I1296" s="76" t="e">
        <f>CONCATENATE(Table6[[#This Row],[HS6_COD]],Table6[[#This Row],[HS8]],Table6[[#This Row],[HS10]])</f>
        <v>#VALUE!</v>
      </c>
      <c r="J1296" s="17" t="s">
        <v>553</v>
      </c>
      <c r="K1296" s="17"/>
      <c r="L1296" s="30">
        <f>'Customs raw'!F1296</f>
        <v>0</v>
      </c>
      <c r="M1296" s="33">
        <v>10</v>
      </c>
      <c r="N1296" s="33">
        <v>12.5</v>
      </c>
      <c r="O1296" s="33"/>
      <c r="P1296" s="33"/>
      <c r="Q1296" s="33">
        <v>10</v>
      </c>
      <c r="R1296" s="50" t="e">
        <f>VLOOKUP(Table6[[#This Row],[HS Concatenate]],'Customs raw'!$A$11:$N$305,12,FALSE)</f>
        <v>#VALUE!</v>
      </c>
      <c r="S1296" s="226">
        <f>'Customs raw'!L1296</f>
        <v>0</v>
      </c>
      <c r="T1296" s="214"/>
      <c r="U1296" s="217">
        <f>'Customs raw'!M1296</f>
        <v>0</v>
      </c>
      <c r="V1296" s="214"/>
      <c r="W1296" s="226" t="e">
        <f>Table6[[#This Row],[Quantity (kg)2]]/1000</f>
        <v>#VALUE!</v>
      </c>
    </row>
    <row r="1297" spans="1:23" ht="14.25" x14ac:dyDescent="0.2">
      <c r="A1297" s="212">
        <f>'Customs raw'!B1297</f>
        <v>0</v>
      </c>
      <c r="B1297" s="213">
        <f t="shared" si="22"/>
        <v>0</v>
      </c>
      <c r="C1297" s="214" t="e">
        <f>VLOOKUP(B1297,'HS Heading Index'!$A$7:$B$29,2,FALSE)</f>
        <v>#N/A</v>
      </c>
      <c r="D1297" s="214" t="s">
        <v>241</v>
      </c>
      <c r="E1297" s="212">
        <f>'Customs raw'!C1297</f>
        <v>0</v>
      </c>
      <c r="F1297" s="215">
        <f>'Customs raw'!E1297</f>
        <v>0</v>
      </c>
      <c r="G1297" s="76" t="s">
        <v>19</v>
      </c>
      <c r="H1297" s="33" t="s">
        <v>190</v>
      </c>
      <c r="I1297" s="76" t="e">
        <f>CONCATENATE(Table6[[#This Row],[HS6_COD]],Table6[[#This Row],[HS8]],Table6[[#This Row],[HS10]])</f>
        <v>#VALUE!</v>
      </c>
      <c r="J1297" s="17" t="s">
        <v>553</v>
      </c>
      <c r="K1297" s="17"/>
      <c r="L1297" s="30">
        <f>'Customs raw'!F1297</f>
        <v>0</v>
      </c>
      <c r="M1297" s="33">
        <v>10</v>
      </c>
      <c r="N1297" s="33">
        <v>12.5</v>
      </c>
      <c r="O1297" s="33"/>
      <c r="P1297" s="33"/>
      <c r="Q1297" s="33">
        <v>10</v>
      </c>
      <c r="R1297" s="50" t="e">
        <f>VLOOKUP(Table6[[#This Row],[HS Concatenate]],'Customs raw'!$A$11:$N$305,12,FALSE)</f>
        <v>#VALUE!</v>
      </c>
      <c r="S1297" s="226">
        <f>'Customs raw'!L1297</f>
        <v>0</v>
      </c>
      <c r="T1297" s="214"/>
      <c r="U1297" s="217">
        <f>'Customs raw'!M1297</f>
        <v>0</v>
      </c>
      <c r="V1297" s="214"/>
      <c r="W1297" s="226" t="e">
        <f>Table6[[#This Row],[Quantity (kg)2]]/1000</f>
        <v>#VALUE!</v>
      </c>
    </row>
    <row r="1298" spans="1:23" ht="14.25" x14ac:dyDescent="0.2">
      <c r="A1298" s="212">
        <f>'Customs raw'!B1298</f>
        <v>0</v>
      </c>
      <c r="B1298" s="213">
        <f t="shared" si="22"/>
        <v>0</v>
      </c>
      <c r="C1298" s="214" t="e">
        <f>VLOOKUP(B1298,'HS Heading Index'!$A$7:$B$29,2,FALSE)</f>
        <v>#N/A</v>
      </c>
      <c r="D1298" s="214" t="s">
        <v>241</v>
      </c>
      <c r="E1298" s="212">
        <f>'Customs raw'!C1298</f>
        <v>0</v>
      </c>
      <c r="F1298" s="215">
        <f>'Customs raw'!E1298</f>
        <v>0</v>
      </c>
      <c r="G1298" s="76" t="s">
        <v>19</v>
      </c>
      <c r="H1298" s="33" t="s">
        <v>190</v>
      </c>
      <c r="I1298" s="76" t="e">
        <f>CONCATENATE(Table6[[#This Row],[HS6_COD]],Table6[[#This Row],[HS8]],Table6[[#This Row],[HS10]])</f>
        <v>#VALUE!</v>
      </c>
      <c r="J1298" s="17" t="s">
        <v>553</v>
      </c>
      <c r="K1298" s="17"/>
      <c r="L1298" s="30">
        <f>'Customs raw'!F1298</f>
        <v>0</v>
      </c>
      <c r="M1298" s="33">
        <v>10</v>
      </c>
      <c r="N1298" s="33">
        <v>12.5</v>
      </c>
      <c r="O1298" s="33"/>
      <c r="P1298" s="33"/>
      <c r="Q1298" s="33">
        <v>10</v>
      </c>
      <c r="R1298" s="50" t="e">
        <f>VLOOKUP(Table6[[#This Row],[HS Concatenate]],'Customs raw'!$A$11:$N$305,12,FALSE)</f>
        <v>#VALUE!</v>
      </c>
      <c r="S1298" s="226">
        <f>'Customs raw'!L1298</f>
        <v>0</v>
      </c>
      <c r="T1298" s="214"/>
      <c r="U1298" s="217">
        <f>'Customs raw'!M1298</f>
        <v>0</v>
      </c>
      <c r="V1298" s="214"/>
      <c r="W1298" s="226" t="e">
        <f>Table6[[#This Row],[Quantity (kg)2]]/1000</f>
        <v>#VALUE!</v>
      </c>
    </row>
    <row r="1299" spans="1:23" ht="14.25" x14ac:dyDescent="0.2">
      <c r="A1299" s="212">
        <f>'Customs raw'!B1299</f>
        <v>0</v>
      </c>
      <c r="B1299" s="213">
        <f t="shared" si="22"/>
        <v>0</v>
      </c>
      <c r="C1299" s="214" t="e">
        <f>VLOOKUP(B1299,'HS Heading Index'!$A$7:$B$29,2,FALSE)</f>
        <v>#N/A</v>
      </c>
      <c r="D1299" s="214" t="s">
        <v>241</v>
      </c>
      <c r="E1299" s="212">
        <f>'Customs raw'!C1299</f>
        <v>0</v>
      </c>
      <c r="F1299" s="215">
        <f>'Customs raw'!E1299</f>
        <v>0</v>
      </c>
      <c r="G1299" s="76" t="s">
        <v>19</v>
      </c>
      <c r="H1299" s="33" t="s">
        <v>190</v>
      </c>
      <c r="I1299" s="76" t="e">
        <f>CONCATENATE(Table6[[#This Row],[HS6_COD]],Table6[[#This Row],[HS8]],Table6[[#This Row],[HS10]])</f>
        <v>#VALUE!</v>
      </c>
      <c r="J1299" s="17" t="s">
        <v>553</v>
      </c>
      <c r="K1299" s="17"/>
      <c r="L1299" s="30">
        <f>'Customs raw'!F1299</f>
        <v>0</v>
      </c>
      <c r="M1299" s="33">
        <v>10</v>
      </c>
      <c r="N1299" s="33">
        <v>12.5</v>
      </c>
      <c r="O1299" s="33"/>
      <c r="P1299" s="33"/>
      <c r="Q1299" s="33">
        <v>10</v>
      </c>
      <c r="R1299" s="50" t="e">
        <f>VLOOKUP(Table6[[#This Row],[HS Concatenate]],'Customs raw'!$A$11:$N$305,12,FALSE)</f>
        <v>#VALUE!</v>
      </c>
      <c r="S1299" s="226">
        <f>'Customs raw'!L1299</f>
        <v>0</v>
      </c>
      <c r="T1299" s="214"/>
      <c r="U1299" s="217">
        <f>'Customs raw'!M1299</f>
        <v>0</v>
      </c>
      <c r="V1299" s="214"/>
      <c r="W1299" s="226" t="e">
        <f>Table6[[#This Row],[Quantity (kg)2]]/1000</f>
        <v>#VALUE!</v>
      </c>
    </row>
    <row r="1300" spans="1:23" ht="14.25" x14ac:dyDescent="0.2">
      <c r="A1300" s="212">
        <f>'Customs raw'!B1300</f>
        <v>0</v>
      </c>
      <c r="B1300" s="213">
        <f t="shared" si="22"/>
        <v>0</v>
      </c>
      <c r="C1300" s="214" t="e">
        <f>VLOOKUP(B1300,'HS Heading Index'!$A$7:$B$29,2,FALSE)</f>
        <v>#N/A</v>
      </c>
      <c r="D1300" s="214" t="s">
        <v>241</v>
      </c>
      <c r="E1300" s="212">
        <f>'Customs raw'!C1300</f>
        <v>0</v>
      </c>
      <c r="F1300" s="215">
        <f>'Customs raw'!E1300</f>
        <v>0</v>
      </c>
      <c r="G1300" s="76" t="s">
        <v>19</v>
      </c>
      <c r="H1300" s="33" t="s">
        <v>190</v>
      </c>
      <c r="I1300" s="76" t="e">
        <f>CONCATENATE(Table6[[#This Row],[HS6_COD]],Table6[[#This Row],[HS8]],Table6[[#This Row],[HS10]])</f>
        <v>#VALUE!</v>
      </c>
      <c r="J1300" s="17" t="s">
        <v>553</v>
      </c>
      <c r="K1300" s="17"/>
      <c r="L1300" s="30">
        <f>'Customs raw'!F1300</f>
        <v>0</v>
      </c>
      <c r="M1300" s="33">
        <v>10</v>
      </c>
      <c r="N1300" s="33">
        <v>12.5</v>
      </c>
      <c r="O1300" s="33"/>
      <c r="P1300" s="33"/>
      <c r="Q1300" s="33">
        <v>10</v>
      </c>
      <c r="R1300" s="50" t="e">
        <f>VLOOKUP(Table6[[#This Row],[HS Concatenate]],'Customs raw'!$A$11:$N$305,12,FALSE)</f>
        <v>#VALUE!</v>
      </c>
      <c r="S1300" s="226">
        <f>'Customs raw'!L1300</f>
        <v>0</v>
      </c>
      <c r="T1300" s="214"/>
      <c r="U1300" s="217">
        <f>'Customs raw'!M1300</f>
        <v>0</v>
      </c>
      <c r="V1300" s="214"/>
      <c r="W1300" s="226" t="e">
        <f>Table6[[#This Row],[Quantity (kg)2]]/1000</f>
        <v>#VALUE!</v>
      </c>
    </row>
    <row r="1301" spans="1:23" ht="14.25" x14ac:dyDescent="0.2">
      <c r="A1301" s="212">
        <f>'Customs raw'!B1301</f>
        <v>0</v>
      </c>
      <c r="B1301" s="213">
        <f t="shared" si="22"/>
        <v>0</v>
      </c>
      <c r="C1301" s="214" t="e">
        <f>VLOOKUP(B1301,'HS Heading Index'!$A$7:$B$29,2,FALSE)</f>
        <v>#N/A</v>
      </c>
      <c r="D1301" s="214" t="s">
        <v>241</v>
      </c>
      <c r="E1301" s="212">
        <f>'Customs raw'!C1301</f>
        <v>0</v>
      </c>
      <c r="F1301" s="215">
        <f>'Customs raw'!E1301</f>
        <v>0</v>
      </c>
      <c r="G1301" s="76" t="s">
        <v>19</v>
      </c>
      <c r="H1301" s="33" t="s">
        <v>190</v>
      </c>
      <c r="I1301" s="76" t="e">
        <f>CONCATENATE(Table6[[#This Row],[HS6_COD]],Table6[[#This Row],[HS8]],Table6[[#This Row],[HS10]])</f>
        <v>#VALUE!</v>
      </c>
      <c r="J1301" s="17" t="s">
        <v>553</v>
      </c>
      <c r="K1301" s="17"/>
      <c r="L1301" s="30">
        <f>'Customs raw'!F1301</f>
        <v>0</v>
      </c>
      <c r="M1301" s="33">
        <v>10</v>
      </c>
      <c r="N1301" s="33">
        <v>12.5</v>
      </c>
      <c r="O1301" s="33"/>
      <c r="P1301" s="33"/>
      <c r="Q1301" s="33">
        <v>10</v>
      </c>
      <c r="R1301" s="50" t="e">
        <f>VLOOKUP(Table6[[#This Row],[HS Concatenate]],'Customs raw'!$A$11:$N$305,12,FALSE)</f>
        <v>#VALUE!</v>
      </c>
      <c r="S1301" s="226">
        <f>'Customs raw'!L1301</f>
        <v>0</v>
      </c>
      <c r="T1301" s="214"/>
      <c r="U1301" s="217">
        <f>'Customs raw'!M1301</f>
        <v>0</v>
      </c>
      <c r="V1301" s="214"/>
      <c r="W1301" s="226" t="e">
        <f>Table6[[#This Row],[Quantity (kg)2]]/1000</f>
        <v>#VALUE!</v>
      </c>
    </row>
    <row r="1302" spans="1:23" ht="14.25" x14ac:dyDescent="0.2">
      <c r="A1302" s="212">
        <f>'Customs raw'!B1302</f>
        <v>0</v>
      </c>
      <c r="B1302" s="213">
        <f t="shared" si="22"/>
        <v>0</v>
      </c>
      <c r="C1302" s="214" t="e">
        <f>VLOOKUP(B1302,'HS Heading Index'!$A$7:$B$29,2,FALSE)</f>
        <v>#N/A</v>
      </c>
      <c r="D1302" s="214" t="s">
        <v>241</v>
      </c>
      <c r="E1302" s="212">
        <f>'Customs raw'!C1302</f>
        <v>0</v>
      </c>
      <c r="F1302" s="215">
        <f>'Customs raw'!E1302</f>
        <v>0</v>
      </c>
      <c r="G1302" s="76" t="s">
        <v>19</v>
      </c>
      <c r="H1302" s="33" t="s">
        <v>190</v>
      </c>
      <c r="I1302" s="76" t="e">
        <f>CONCATENATE(Table6[[#This Row],[HS6_COD]],Table6[[#This Row],[HS8]],Table6[[#This Row],[HS10]])</f>
        <v>#VALUE!</v>
      </c>
      <c r="J1302" s="17" t="s">
        <v>553</v>
      </c>
      <c r="K1302" s="17"/>
      <c r="L1302" s="30">
        <f>'Customs raw'!F1302</f>
        <v>0</v>
      </c>
      <c r="M1302" s="33">
        <v>10</v>
      </c>
      <c r="N1302" s="33">
        <v>12.5</v>
      </c>
      <c r="O1302" s="33"/>
      <c r="P1302" s="33"/>
      <c r="Q1302" s="33">
        <v>10</v>
      </c>
      <c r="R1302" s="50" t="e">
        <f>VLOOKUP(Table6[[#This Row],[HS Concatenate]],'Customs raw'!$A$11:$N$305,12,FALSE)</f>
        <v>#VALUE!</v>
      </c>
      <c r="S1302" s="226">
        <f>'Customs raw'!L1302</f>
        <v>0</v>
      </c>
      <c r="T1302" s="214"/>
      <c r="U1302" s="217">
        <f>'Customs raw'!M1302</f>
        <v>0</v>
      </c>
      <c r="V1302" s="214"/>
      <c r="W1302" s="226" t="e">
        <f>Table6[[#This Row],[Quantity (kg)2]]/1000</f>
        <v>#VALUE!</v>
      </c>
    </row>
    <row r="1303" spans="1:23" ht="14.25" x14ac:dyDescent="0.2">
      <c r="A1303" s="212">
        <f>'Customs raw'!B1303</f>
        <v>0</v>
      </c>
      <c r="B1303" s="213">
        <f t="shared" si="22"/>
        <v>0</v>
      </c>
      <c r="C1303" s="214" t="e">
        <f>VLOOKUP(B1303,'HS Heading Index'!$A$7:$B$29,2,FALSE)</f>
        <v>#N/A</v>
      </c>
      <c r="D1303" s="214" t="s">
        <v>241</v>
      </c>
      <c r="E1303" s="212">
        <f>'Customs raw'!C1303</f>
        <v>0</v>
      </c>
      <c r="F1303" s="215">
        <f>'Customs raw'!E1303</f>
        <v>0</v>
      </c>
      <c r="G1303" s="76" t="s">
        <v>19</v>
      </c>
      <c r="H1303" s="33" t="s">
        <v>190</v>
      </c>
      <c r="I1303" s="76" t="e">
        <f>CONCATENATE(Table6[[#This Row],[HS6_COD]],Table6[[#This Row],[HS8]],Table6[[#This Row],[HS10]])</f>
        <v>#VALUE!</v>
      </c>
      <c r="J1303" s="17" t="s">
        <v>553</v>
      </c>
      <c r="K1303" s="17"/>
      <c r="L1303" s="30">
        <f>'Customs raw'!F1303</f>
        <v>0</v>
      </c>
      <c r="M1303" s="33">
        <v>10</v>
      </c>
      <c r="N1303" s="33">
        <v>12.5</v>
      </c>
      <c r="O1303" s="33"/>
      <c r="P1303" s="33"/>
      <c r="Q1303" s="33">
        <v>10</v>
      </c>
      <c r="R1303" s="50" t="e">
        <f>VLOOKUP(Table6[[#This Row],[HS Concatenate]],'Customs raw'!$A$11:$N$305,12,FALSE)</f>
        <v>#VALUE!</v>
      </c>
      <c r="S1303" s="226">
        <f>'Customs raw'!L1303</f>
        <v>0</v>
      </c>
      <c r="T1303" s="214"/>
      <c r="U1303" s="217">
        <f>'Customs raw'!M1303</f>
        <v>0</v>
      </c>
      <c r="V1303" s="214"/>
      <c r="W1303" s="226" t="e">
        <f>Table6[[#This Row],[Quantity (kg)2]]/1000</f>
        <v>#VALUE!</v>
      </c>
    </row>
    <row r="1304" spans="1:23" ht="14.25" x14ac:dyDescent="0.2">
      <c r="A1304" s="212">
        <f>'Customs raw'!B1304</f>
        <v>0</v>
      </c>
      <c r="B1304" s="213">
        <f t="shared" si="22"/>
        <v>0</v>
      </c>
      <c r="C1304" s="214" t="e">
        <f>VLOOKUP(B1304,'HS Heading Index'!$A$7:$B$29,2,FALSE)</f>
        <v>#N/A</v>
      </c>
      <c r="D1304" s="214" t="s">
        <v>241</v>
      </c>
      <c r="E1304" s="212">
        <f>'Customs raw'!C1304</f>
        <v>0</v>
      </c>
      <c r="F1304" s="215">
        <f>'Customs raw'!E1304</f>
        <v>0</v>
      </c>
      <c r="G1304" s="76" t="s">
        <v>19</v>
      </c>
      <c r="H1304" s="33" t="s">
        <v>190</v>
      </c>
      <c r="I1304" s="76" t="e">
        <f>CONCATENATE(Table6[[#This Row],[HS6_COD]],Table6[[#This Row],[HS8]],Table6[[#This Row],[HS10]])</f>
        <v>#VALUE!</v>
      </c>
      <c r="J1304" s="17" t="s">
        <v>553</v>
      </c>
      <c r="K1304" s="17"/>
      <c r="L1304" s="30">
        <f>'Customs raw'!F1304</f>
        <v>0</v>
      </c>
      <c r="M1304" s="33">
        <v>10</v>
      </c>
      <c r="N1304" s="33">
        <v>12.5</v>
      </c>
      <c r="O1304" s="33"/>
      <c r="P1304" s="33"/>
      <c r="Q1304" s="33">
        <v>10</v>
      </c>
      <c r="R1304" s="50" t="e">
        <f>VLOOKUP(Table6[[#This Row],[HS Concatenate]],'Customs raw'!$A$11:$N$305,12,FALSE)</f>
        <v>#VALUE!</v>
      </c>
      <c r="S1304" s="226">
        <f>'Customs raw'!L1304</f>
        <v>0</v>
      </c>
      <c r="T1304" s="214"/>
      <c r="U1304" s="217">
        <f>'Customs raw'!M1304</f>
        <v>0</v>
      </c>
      <c r="V1304" s="214"/>
      <c r="W1304" s="226" t="e">
        <f>Table6[[#This Row],[Quantity (kg)2]]/1000</f>
        <v>#VALUE!</v>
      </c>
    </row>
    <row r="1305" spans="1:23" ht="14.25" x14ac:dyDescent="0.2">
      <c r="A1305" s="212">
        <f>'Customs raw'!B1305</f>
        <v>0</v>
      </c>
      <c r="B1305" s="213">
        <f t="shared" si="22"/>
        <v>0</v>
      </c>
      <c r="C1305" s="214" t="e">
        <f>VLOOKUP(B1305,'HS Heading Index'!$A$7:$B$29,2,FALSE)</f>
        <v>#N/A</v>
      </c>
      <c r="D1305" s="214" t="s">
        <v>241</v>
      </c>
      <c r="E1305" s="212">
        <f>'Customs raw'!C1305</f>
        <v>0</v>
      </c>
      <c r="F1305" s="215">
        <f>'Customs raw'!E1305</f>
        <v>0</v>
      </c>
      <c r="G1305" s="76" t="s">
        <v>19</v>
      </c>
      <c r="H1305" s="33" t="s">
        <v>190</v>
      </c>
      <c r="I1305" s="76" t="e">
        <f>CONCATENATE(Table6[[#This Row],[HS6_COD]],Table6[[#This Row],[HS8]],Table6[[#This Row],[HS10]])</f>
        <v>#VALUE!</v>
      </c>
      <c r="J1305" s="17" t="s">
        <v>553</v>
      </c>
      <c r="K1305" s="17"/>
      <c r="L1305" s="30">
        <f>'Customs raw'!F1305</f>
        <v>0</v>
      </c>
      <c r="M1305" s="33">
        <v>10</v>
      </c>
      <c r="N1305" s="33">
        <v>12.5</v>
      </c>
      <c r="O1305" s="33"/>
      <c r="P1305" s="33"/>
      <c r="Q1305" s="33">
        <v>10</v>
      </c>
      <c r="R1305" s="50" t="e">
        <f>VLOOKUP(Table6[[#This Row],[HS Concatenate]],'Customs raw'!$A$11:$N$305,12,FALSE)</f>
        <v>#VALUE!</v>
      </c>
      <c r="S1305" s="226">
        <f>'Customs raw'!L1305</f>
        <v>0</v>
      </c>
      <c r="T1305" s="214"/>
      <c r="U1305" s="217">
        <f>'Customs raw'!M1305</f>
        <v>0</v>
      </c>
      <c r="V1305" s="214"/>
      <c r="W1305" s="226" t="e">
        <f>Table6[[#This Row],[Quantity (kg)2]]/1000</f>
        <v>#VALUE!</v>
      </c>
    </row>
    <row r="1306" spans="1:23" ht="14.25" x14ac:dyDescent="0.2">
      <c r="A1306" s="212">
        <f>'Customs raw'!B1306</f>
        <v>0</v>
      </c>
      <c r="B1306" s="213">
        <f t="shared" si="22"/>
        <v>0</v>
      </c>
      <c r="C1306" s="214" t="e">
        <f>VLOOKUP(B1306,'HS Heading Index'!$A$7:$B$29,2,FALSE)</f>
        <v>#N/A</v>
      </c>
      <c r="D1306" s="214" t="s">
        <v>241</v>
      </c>
      <c r="E1306" s="212">
        <f>'Customs raw'!C1306</f>
        <v>0</v>
      </c>
      <c r="F1306" s="215">
        <f>'Customs raw'!E1306</f>
        <v>0</v>
      </c>
      <c r="G1306" s="76" t="s">
        <v>19</v>
      </c>
      <c r="H1306" s="33" t="s">
        <v>190</v>
      </c>
      <c r="I1306" s="76" t="e">
        <f>CONCATENATE(Table6[[#This Row],[HS6_COD]],Table6[[#This Row],[HS8]],Table6[[#This Row],[HS10]])</f>
        <v>#VALUE!</v>
      </c>
      <c r="J1306" s="17" t="s">
        <v>553</v>
      </c>
      <c r="K1306" s="17"/>
      <c r="L1306" s="30">
        <f>'Customs raw'!F1306</f>
        <v>0</v>
      </c>
      <c r="M1306" s="33">
        <v>10</v>
      </c>
      <c r="N1306" s="33">
        <v>12.5</v>
      </c>
      <c r="O1306" s="33"/>
      <c r="P1306" s="33"/>
      <c r="Q1306" s="33">
        <v>10</v>
      </c>
      <c r="R1306" s="50" t="e">
        <f>VLOOKUP(Table6[[#This Row],[HS Concatenate]],'Customs raw'!$A$11:$N$305,12,FALSE)</f>
        <v>#VALUE!</v>
      </c>
      <c r="S1306" s="226">
        <f>'Customs raw'!L1306</f>
        <v>0</v>
      </c>
      <c r="T1306" s="214"/>
      <c r="U1306" s="217">
        <f>'Customs raw'!M1306</f>
        <v>0</v>
      </c>
      <c r="V1306" s="214"/>
      <c r="W1306" s="226" t="e">
        <f>Table6[[#This Row],[Quantity (kg)2]]/1000</f>
        <v>#VALUE!</v>
      </c>
    </row>
    <row r="1307" spans="1:23" ht="14.25" x14ac:dyDescent="0.2">
      <c r="A1307" s="212">
        <f>'Customs raw'!B1307</f>
        <v>0</v>
      </c>
      <c r="B1307" s="213">
        <f t="shared" si="22"/>
        <v>0</v>
      </c>
      <c r="C1307" s="214" t="e">
        <f>VLOOKUP(B1307,'HS Heading Index'!$A$7:$B$29,2,FALSE)</f>
        <v>#N/A</v>
      </c>
      <c r="D1307" s="214" t="s">
        <v>241</v>
      </c>
      <c r="E1307" s="212">
        <f>'Customs raw'!C1307</f>
        <v>0</v>
      </c>
      <c r="F1307" s="215">
        <f>'Customs raw'!E1307</f>
        <v>0</v>
      </c>
      <c r="G1307" s="76" t="s">
        <v>19</v>
      </c>
      <c r="H1307" s="33" t="s">
        <v>190</v>
      </c>
      <c r="I1307" s="76" t="e">
        <f>CONCATENATE(Table6[[#This Row],[HS6_COD]],Table6[[#This Row],[HS8]],Table6[[#This Row],[HS10]])</f>
        <v>#VALUE!</v>
      </c>
      <c r="J1307" s="17" t="s">
        <v>553</v>
      </c>
      <c r="K1307" s="17"/>
      <c r="L1307" s="30">
        <f>'Customs raw'!F1307</f>
        <v>0</v>
      </c>
      <c r="M1307" s="33">
        <v>10</v>
      </c>
      <c r="N1307" s="33">
        <v>12.5</v>
      </c>
      <c r="O1307" s="33"/>
      <c r="P1307" s="33"/>
      <c r="Q1307" s="33">
        <v>10</v>
      </c>
      <c r="R1307" s="50" t="e">
        <f>VLOOKUP(Table6[[#This Row],[HS Concatenate]],'Customs raw'!$A$11:$N$305,12,FALSE)</f>
        <v>#VALUE!</v>
      </c>
      <c r="S1307" s="226">
        <f>'Customs raw'!L1307</f>
        <v>0</v>
      </c>
      <c r="T1307" s="214"/>
      <c r="U1307" s="217">
        <f>'Customs raw'!M1307</f>
        <v>0</v>
      </c>
      <c r="V1307" s="214"/>
      <c r="W1307" s="226" t="e">
        <f>Table6[[#This Row],[Quantity (kg)2]]/1000</f>
        <v>#VALUE!</v>
      </c>
    </row>
    <row r="1308" spans="1:23" ht="14.25" x14ac:dyDescent="0.2">
      <c r="A1308" s="212">
        <f>'Customs raw'!B1308</f>
        <v>0</v>
      </c>
      <c r="B1308" s="213">
        <f t="shared" si="22"/>
        <v>0</v>
      </c>
      <c r="C1308" s="214" t="e">
        <f>VLOOKUP(B1308,'HS Heading Index'!$A$7:$B$29,2,FALSE)</f>
        <v>#N/A</v>
      </c>
      <c r="D1308" s="214" t="s">
        <v>241</v>
      </c>
      <c r="E1308" s="212">
        <f>'Customs raw'!C1308</f>
        <v>0</v>
      </c>
      <c r="F1308" s="215">
        <f>'Customs raw'!E1308</f>
        <v>0</v>
      </c>
      <c r="G1308" s="76" t="s">
        <v>19</v>
      </c>
      <c r="H1308" s="33" t="s">
        <v>190</v>
      </c>
      <c r="I1308" s="76" t="e">
        <f>CONCATENATE(Table6[[#This Row],[HS6_COD]],Table6[[#This Row],[HS8]],Table6[[#This Row],[HS10]])</f>
        <v>#VALUE!</v>
      </c>
      <c r="J1308" s="17" t="s">
        <v>553</v>
      </c>
      <c r="K1308" s="17"/>
      <c r="L1308" s="30">
        <f>'Customs raw'!F1308</f>
        <v>0</v>
      </c>
      <c r="M1308" s="33">
        <v>10</v>
      </c>
      <c r="N1308" s="33">
        <v>12.5</v>
      </c>
      <c r="O1308" s="33"/>
      <c r="P1308" s="33"/>
      <c r="Q1308" s="33">
        <v>10</v>
      </c>
      <c r="R1308" s="50" t="e">
        <f>VLOOKUP(Table6[[#This Row],[HS Concatenate]],'Customs raw'!$A$11:$N$305,12,FALSE)</f>
        <v>#VALUE!</v>
      </c>
      <c r="S1308" s="226">
        <f>'Customs raw'!L1308</f>
        <v>0</v>
      </c>
      <c r="T1308" s="214"/>
      <c r="U1308" s="217">
        <f>'Customs raw'!M1308</f>
        <v>0</v>
      </c>
      <c r="V1308" s="214"/>
      <c r="W1308" s="226" t="e">
        <f>Table6[[#This Row],[Quantity (kg)2]]/1000</f>
        <v>#VALUE!</v>
      </c>
    </row>
    <row r="1309" spans="1:23" ht="14.25" x14ac:dyDescent="0.2">
      <c r="A1309" s="212">
        <f>'Customs raw'!B1309</f>
        <v>0</v>
      </c>
      <c r="B1309" s="213">
        <f t="shared" si="22"/>
        <v>0</v>
      </c>
      <c r="C1309" s="214" t="e">
        <f>VLOOKUP(B1309,'HS Heading Index'!$A$7:$B$29,2,FALSE)</f>
        <v>#N/A</v>
      </c>
      <c r="D1309" s="214" t="s">
        <v>241</v>
      </c>
      <c r="E1309" s="212">
        <f>'Customs raw'!C1309</f>
        <v>0</v>
      </c>
      <c r="F1309" s="215">
        <f>'Customs raw'!E1309</f>
        <v>0</v>
      </c>
      <c r="G1309" s="76" t="s">
        <v>19</v>
      </c>
      <c r="H1309" s="33" t="s">
        <v>190</v>
      </c>
      <c r="I1309" s="76" t="e">
        <f>CONCATENATE(Table6[[#This Row],[HS6_COD]],Table6[[#This Row],[HS8]],Table6[[#This Row],[HS10]])</f>
        <v>#VALUE!</v>
      </c>
      <c r="J1309" s="17" t="s">
        <v>553</v>
      </c>
      <c r="K1309" s="17"/>
      <c r="L1309" s="30">
        <f>'Customs raw'!F1309</f>
        <v>0</v>
      </c>
      <c r="M1309" s="33">
        <v>10</v>
      </c>
      <c r="N1309" s="33">
        <v>12.5</v>
      </c>
      <c r="O1309" s="33"/>
      <c r="P1309" s="33"/>
      <c r="Q1309" s="33">
        <v>10</v>
      </c>
      <c r="R1309" s="50" t="e">
        <f>VLOOKUP(Table6[[#This Row],[HS Concatenate]],'Customs raw'!$A$11:$N$305,12,FALSE)</f>
        <v>#VALUE!</v>
      </c>
      <c r="S1309" s="226">
        <f>'Customs raw'!L1309</f>
        <v>0</v>
      </c>
      <c r="T1309" s="214"/>
      <c r="U1309" s="217">
        <f>'Customs raw'!M1309</f>
        <v>0</v>
      </c>
      <c r="V1309" s="214"/>
      <c r="W1309" s="226" t="e">
        <f>Table6[[#This Row],[Quantity (kg)2]]/1000</f>
        <v>#VALUE!</v>
      </c>
    </row>
    <row r="1310" spans="1:23" ht="14.25" x14ac:dyDescent="0.2">
      <c r="A1310" s="212">
        <f>'Customs raw'!B1310</f>
        <v>0</v>
      </c>
      <c r="B1310" s="213">
        <f t="shared" si="22"/>
        <v>0</v>
      </c>
      <c r="C1310" s="214" t="e">
        <f>VLOOKUP(B1310,'HS Heading Index'!$A$7:$B$29,2,FALSE)</f>
        <v>#N/A</v>
      </c>
      <c r="D1310" s="214" t="s">
        <v>241</v>
      </c>
      <c r="E1310" s="212">
        <f>'Customs raw'!C1310</f>
        <v>0</v>
      </c>
      <c r="F1310" s="215">
        <f>'Customs raw'!E1310</f>
        <v>0</v>
      </c>
      <c r="G1310" s="76" t="s">
        <v>19</v>
      </c>
      <c r="H1310" s="33" t="s">
        <v>190</v>
      </c>
      <c r="I1310" s="76" t="e">
        <f>CONCATENATE(Table6[[#This Row],[HS6_COD]],Table6[[#This Row],[HS8]],Table6[[#This Row],[HS10]])</f>
        <v>#VALUE!</v>
      </c>
      <c r="J1310" s="17" t="s">
        <v>553</v>
      </c>
      <c r="K1310" s="17"/>
      <c r="L1310" s="30">
        <f>'Customs raw'!F1310</f>
        <v>0</v>
      </c>
      <c r="M1310" s="33">
        <v>10</v>
      </c>
      <c r="N1310" s="33">
        <v>12.5</v>
      </c>
      <c r="O1310" s="33"/>
      <c r="P1310" s="33"/>
      <c r="Q1310" s="33">
        <v>10</v>
      </c>
      <c r="R1310" s="50" t="e">
        <f>VLOOKUP(Table6[[#This Row],[HS Concatenate]],'Customs raw'!$A$11:$N$305,12,FALSE)</f>
        <v>#VALUE!</v>
      </c>
      <c r="S1310" s="226">
        <f>'Customs raw'!L1310</f>
        <v>0</v>
      </c>
      <c r="T1310" s="214"/>
      <c r="U1310" s="217">
        <f>'Customs raw'!M1310</f>
        <v>0</v>
      </c>
      <c r="V1310" s="214"/>
      <c r="W1310" s="226" t="e">
        <f>Table6[[#This Row],[Quantity (kg)2]]/1000</f>
        <v>#VALUE!</v>
      </c>
    </row>
    <row r="1311" spans="1:23" ht="14.25" x14ac:dyDescent="0.2">
      <c r="A1311" s="212">
        <f>'Customs raw'!B1311</f>
        <v>0</v>
      </c>
      <c r="B1311" s="213">
        <f t="shared" si="22"/>
        <v>0</v>
      </c>
      <c r="C1311" s="214" t="e">
        <f>VLOOKUP(B1311,'HS Heading Index'!$A$7:$B$29,2,FALSE)</f>
        <v>#N/A</v>
      </c>
      <c r="D1311" s="214" t="s">
        <v>241</v>
      </c>
      <c r="E1311" s="212">
        <f>'Customs raw'!C1311</f>
        <v>0</v>
      </c>
      <c r="F1311" s="215">
        <f>'Customs raw'!E1311</f>
        <v>0</v>
      </c>
      <c r="G1311" s="76" t="s">
        <v>19</v>
      </c>
      <c r="H1311" s="33" t="s">
        <v>190</v>
      </c>
      <c r="I1311" s="76" t="e">
        <f>CONCATENATE(Table6[[#This Row],[HS6_COD]],Table6[[#This Row],[HS8]],Table6[[#This Row],[HS10]])</f>
        <v>#VALUE!</v>
      </c>
      <c r="J1311" s="17" t="s">
        <v>553</v>
      </c>
      <c r="K1311" s="17"/>
      <c r="L1311" s="30">
        <f>'Customs raw'!F1311</f>
        <v>0</v>
      </c>
      <c r="M1311" s="33">
        <v>10</v>
      </c>
      <c r="N1311" s="33">
        <v>12.5</v>
      </c>
      <c r="O1311" s="33"/>
      <c r="P1311" s="33"/>
      <c r="Q1311" s="33">
        <v>10</v>
      </c>
      <c r="R1311" s="50" t="e">
        <f>VLOOKUP(Table6[[#This Row],[HS Concatenate]],'Customs raw'!$A$11:$N$305,12,FALSE)</f>
        <v>#VALUE!</v>
      </c>
      <c r="S1311" s="226">
        <f>'Customs raw'!L1311</f>
        <v>0</v>
      </c>
      <c r="T1311" s="214"/>
      <c r="U1311" s="217">
        <f>'Customs raw'!M1311</f>
        <v>0</v>
      </c>
      <c r="V1311" s="214"/>
      <c r="W1311" s="226" t="e">
        <f>Table6[[#This Row],[Quantity (kg)2]]/1000</f>
        <v>#VALUE!</v>
      </c>
    </row>
    <row r="1312" spans="1:23" ht="14.25" x14ac:dyDescent="0.2">
      <c r="A1312" s="212">
        <f>'Customs raw'!B1312</f>
        <v>0</v>
      </c>
      <c r="B1312" s="213">
        <f t="shared" si="22"/>
        <v>0</v>
      </c>
      <c r="C1312" s="214" t="e">
        <f>VLOOKUP(B1312,'HS Heading Index'!$A$7:$B$29,2,FALSE)</f>
        <v>#N/A</v>
      </c>
      <c r="D1312" s="214" t="s">
        <v>241</v>
      </c>
      <c r="E1312" s="212">
        <f>'Customs raw'!C1312</f>
        <v>0</v>
      </c>
      <c r="F1312" s="215">
        <f>'Customs raw'!E1312</f>
        <v>0</v>
      </c>
      <c r="G1312" s="76" t="s">
        <v>19</v>
      </c>
      <c r="H1312" s="33" t="s">
        <v>190</v>
      </c>
      <c r="I1312" s="76" t="e">
        <f>CONCATENATE(Table6[[#This Row],[HS6_COD]],Table6[[#This Row],[HS8]],Table6[[#This Row],[HS10]])</f>
        <v>#VALUE!</v>
      </c>
      <c r="J1312" s="17" t="s">
        <v>553</v>
      </c>
      <c r="K1312" s="17"/>
      <c r="L1312" s="30">
        <f>'Customs raw'!F1312</f>
        <v>0</v>
      </c>
      <c r="M1312" s="33">
        <v>10</v>
      </c>
      <c r="N1312" s="33">
        <v>12.5</v>
      </c>
      <c r="O1312" s="33"/>
      <c r="P1312" s="33"/>
      <c r="Q1312" s="33">
        <v>10</v>
      </c>
      <c r="R1312" s="50" t="e">
        <f>VLOOKUP(Table6[[#This Row],[HS Concatenate]],'Customs raw'!$A$11:$N$305,12,FALSE)</f>
        <v>#VALUE!</v>
      </c>
      <c r="S1312" s="226">
        <f>'Customs raw'!L1312</f>
        <v>0</v>
      </c>
      <c r="T1312" s="214"/>
      <c r="U1312" s="217">
        <f>'Customs raw'!M1312</f>
        <v>0</v>
      </c>
      <c r="V1312" s="214"/>
      <c r="W1312" s="226" t="e">
        <f>Table6[[#This Row],[Quantity (kg)2]]/1000</f>
        <v>#VALUE!</v>
      </c>
    </row>
    <row r="1313" spans="1:23" ht="14.25" x14ac:dyDescent="0.2">
      <c r="A1313" s="212">
        <f>'Customs raw'!B1313</f>
        <v>0</v>
      </c>
      <c r="B1313" s="213">
        <f t="shared" si="22"/>
        <v>0</v>
      </c>
      <c r="C1313" s="214" t="e">
        <f>VLOOKUP(B1313,'HS Heading Index'!$A$7:$B$29,2,FALSE)</f>
        <v>#N/A</v>
      </c>
      <c r="D1313" s="214" t="s">
        <v>241</v>
      </c>
      <c r="E1313" s="212">
        <f>'Customs raw'!C1313</f>
        <v>0</v>
      </c>
      <c r="F1313" s="215">
        <f>'Customs raw'!E1313</f>
        <v>0</v>
      </c>
      <c r="G1313" s="76" t="s">
        <v>19</v>
      </c>
      <c r="H1313" s="33" t="s">
        <v>190</v>
      </c>
      <c r="I1313" s="76" t="e">
        <f>CONCATENATE(Table6[[#This Row],[HS6_COD]],Table6[[#This Row],[HS8]],Table6[[#This Row],[HS10]])</f>
        <v>#VALUE!</v>
      </c>
      <c r="J1313" s="17" t="s">
        <v>553</v>
      </c>
      <c r="K1313" s="17"/>
      <c r="L1313" s="30">
        <f>'Customs raw'!F1313</f>
        <v>0</v>
      </c>
      <c r="M1313" s="33">
        <v>10</v>
      </c>
      <c r="N1313" s="33">
        <v>12.5</v>
      </c>
      <c r="O1313" s="33"/>
      <c r="P1313" s="33"/>
      <c r="Q1313" s="33">
        <v>10</v>
      </c>
      <c r="R1313" s="50" t="e">
        <f>VLOOKUP(Table6[[#This Row],[HS Concatenate]],'Customs raw'!$A$11:$N$305,12,FALSE)</f>
        <v>#VALUE!</v>
      </c>
      <c r="S1313" s="226">
        <f>'Customs raw'!L1313</f>
        <v>0</v>
      </c>
      <c r="T1313" s="214"/>
      <c r="U1313" s="217">
        <f>'Customs raw'!M1313</f>
        <v>0</v>
      </c>
      <c r="V1313" s="214"/>
      <c r="W1313" s="226" t="e">
        <f>Table6[[#This Row],[Quantity (kg)2]]/1000</f>
        <v>#VALUE!</v>
      </c>
    </row>
    <row r="1314" spans="1:23" ht="14.25" x14ac:dyDescent="0.2">
      <c r="A1314" s="212">
        <f>'Customs raw'!B1314</f>
        <v>0</v>
      </c>
      <c r="B1314" s="213">
        <f t="shared" si="22"/>
        <v>0</v>
      </c>
      <c r="C1314" s="214" t="e">
        <f>VLOOKUP(B1314,'HS Heading Index'!$A$7:$B$29,2,FALSE)</f>
        <v>#N/A</v>
      </c>
      <c r="D1314" s="214" t="s">
        <v>241</v>
      </c>
      <c r="E1314" s="212">
        <f>'Customs raw'!C1314</f>
        <v>0</v>
      </c>
      <c r="F1314" s="215">
        <f>'Customs raw'!E1314</f>
        <v>0</v>
      </c>
      <c r="G1314" s="76" t="s">
        <v>19</v>
      </c>
      <c r="H1314" s="33" t="s">
        <v>190</v>
      </c>
      <c r="I1314" s="76" t="e">
        <f>CONCATENATE(Table6[[#This Row],[HS6_COD]],Table6[[#This Row],[HS8]],Table6[[#This Row],[HS10]])</f>
        <v>#VALUE!</v>
      </c>
      <c r="J1314" s="17" t="s">
        <v>553</v>
      </c>
      <c r="K1314" s="17"/>
      <c r="L1314" s="30">
        <f>'Customs raw'!F1314</f>
        <v>0</v>
      </c>
      <c r="M1314" s="33">
        <v>10</v>
      </c>
      <c r="N1314" s="33">
        <v>12.5</v>
      </c>
      <c r="O1314" s="33"/>
      <c r="P1314" s="33"/>
      <c r="Q1314" s="33">
        <v>10</v>
      </c>
      <c r="R1314" s="50" t="e">
        <f>VLOOKUP(Table6[[#This Row],[HS Concatenate]],'Customs raw'!$A$11:$N$305,12,FALSE)</f>
        <v>#VALUE!</v>
      </c>
      <c r="S1314" s="226">
        <f>'Customs raw'!L1314</f>
        <v>0</v>
      </c>
      <c r="T1314" s="214"/>
      <c r="U1314" s="217">
        <f>'Customs raw'!M1314</f>
        <v>0</v>
      </c>
      <c r="V1314" s="214"/>
      <c r="W1314" s="226" t="e">
        <f>Table6[[#This Row],[Quantity (kg)2]]/1000</f>
        <v>#VALUE!</v>
      </c>
    </row>
    <row r="1315" spans="1:23" ht="14.25" x14ac:dyDescent="0.2">
      <c r="A1315" s="212">
        <f>'Customs raw'!B1315</f>
        <v>0</v>
      </c>
      <c r="B1315" s="213">
        <f t="shared" si="22"/>
        <v>0</v>
      </c>
      <c r="C1315" s="214" t="e">
        <f>VLOOKUP(B1315,'HS Heading Index'!$A$7:$B$29,2,FALSE)</f>
        <v>#N/A</v>
      </c>
      <c r="D1315" s="214" t="s">
        <v>241</v>
      </c>
      <c r="E1315" s="212">
        <f>'Customs raw'!C1315</f>
        <v>0</v>
      </c>
      <c r="F1315" s="215">
        <f>'Customs raw'!E1315</f>
        <v>0</v>
      </c>
      <c r="G1315" s="76" t="s">
        <v>19</v>
      </c>
      <c r="H1315" s="33" t="s">
        <v>190</v>
      </c>
      <c r="I1315" s="76" t="e">
        <f>CONCATENATE(Table6[[#This Row],[HS6_COD]],Table6[[#This Row],[HS8]],Table6[[#This Row],[HS10]])</f>
        <v>#VALUE!</v>
      </c>
      <c r="J1315" s="17" t="s">
        <v>553</v>
      </c>
      <c r="K1315" s="17"/>
      <c r="L1315" s="30">
        <f>'Customs raw'!F1315</f>
        <v>0</v>
      </c>
      <c r="M1315" s="33">
        <v>10</v>
      </c>
      <c r="N1315" s="33">
        <v>12.5</v>
      </c>
      <c r="O1315" s="33"/>
      <c r="P1315" s="33"/>
      <c r="Q1315" s="33">
        <v>10</v>
      </c>
      <c r="R1315" s="50" t="e">
        <f>VLOOKUP(Table6[[#This Row],[HS Concatenate]],'Customs raw'!$A$11:$N$305,12,FALSE)</f>
        <v>#VALUE!</v>
      </c>
      <c r="S1315" s="226">
        <f>'Customs raw'!L1315</f>
        <v>0</v>
      </c>
      <c r="T1315" s="214"/>
      <c r="U1315" s="217">
        <f>'Customs raw'!M1315</f>
        <v>0</v>
      </c>
      <c r="V1315" s="214"/>
      <c r="W1315" s="226" t="e">
        <f>Table6[[#This Row],[Quantity (kg)2]]/1000</f>
        <v>#VALUE!</v>
      </c>
    </row>
    <row r="1316" spans="1:23" ht="14.25" x14ac:dyDescent="0.2">
      <c r="A1316" s="212">
        <f>'Customs raw'!B1316</f>
        <v>0</v>
      </c>
      <c r="B1316" s="213">
        <f t="shared" si="22"/>
        <v>0</v>
      </c>
      <c r="C1316" s="214" t="e">
        <f>VLOOKUP(B1316,'HS Heading Index'!$A$7:$B$29,2,FALSE)</f>
        <v>#N/A</v>
      </c>
      <c r="D1316" s="214" t="s">
        <v>241</v>
      </c>
      <c r="E1316" s="212">
        <f>'Customs raw'!C1316</f>
        <v>0</v>
      </c>
      <c r="F1316" s="215">
        <f>'Customs raw'!E1316</f>
        <v>0</v>
      </c>
      <c r="G1316" s="76" t="s">
        <v>19</v>
      </c>
      <c r="H1316" s="33" t="s">
        <v>190</v>
      </c>
      <c r="I1316" s="76" t="e">
        <f>CONCATENATE(Table6[[#This Row],[HS6_COD]],Table6[[#This Row],[HS8]],Table6[[#This Row],[HS10]])</f>
        <v>#VALUE!</v>
      </c>
      <c r="J1316" s="17" t="s">
        <v>553</v>
      </c>
      <c r="K1316" s="17"/>
      <c r="L1316" s="30">
        <f>'Customs raw'!F1316</f>
        <v>0</v>
      </c>
      <c r="M1316" s="33">
        <v>10</v>
      </c>
      <c r="N1316" s="33">
        <v>12.5</v>
      </c>
      <c r="O1316" s="33"/>
      <c r="P1316" s="33"/>
      <c r="Q1316" s="33">
        <v>10</v>
      </c>
      <c r="R1316" s="50" t="e">
        <f>VLOOKUP(Table6[[#This Row],[HS Concatenate]],'Customs raw'!$A$11:$N$305,12,FALSE)</f>
        <v>#VALUE!</v>
      </c>
      <c r="S1316" s="226">
        <f>'Customs raw'!L1316</f>
        <v>0</v>
      </c>
      <c r="T1316" s="214"/>
      <c r="U1316" s="217">
        <f>'Customs raw'!M1316</f>
        <v>0</v>
      </c>
      <c r="V1316" s="214"/>
      <c r="W1316" s="226" t="e">
        <f>Table6[[#This Row],[Quantity (kg)2]]/1000</f>
        <v>#VALUE!</v>
      </c>
    </row>
    <row r="1317" spans="1:23" ht="14.25" x14ac:dyDescent="0.2">
      <c r="A1317" s="212">
        <f>'Customs raw'!B1317</f>
        <v>0</v>
      </c>
      <c r="B1317" s="213">
        <f t="shared" si="22"/>
        <v>0</v>
      </c>
      <c r="C1317" s="214" t="e">
        <f>VLOOKUP(B1317,'HS Heading Index'!$A$7:$B$29,2,FALSE)</f>
        <v>#N/A</v>
      </c>
      <c r="D1317" s="214" t="s">
        <v>241</v>
      </c>
      <c r="E1317" s="212">
        <f>'Customs raw'!C1317</f>
        <v>0</v>
      </c>
      <c r="F1317" s="215">
        <f>'Customs raw'!E1317</f>
        <v>0</v>
      </c>
      <c r="G1317" s="76" t="s">
        <v>19</v>
      </c>
      <c r="H1317" s="33" t="s">
        <v>190</v>
      </c>
      <c r="I1317" s="76" t="e">
        <f>CONCATENATE(Table6[[#This Row],[HS6_COD]],Table6[[#This Row],[HS8]],Table6[[#This Row],[HS10]])</f>
        <v>#VALUE!</v>
      </c>
      <c r="J1317" s="17" t="s">
        <v>553</v>
      </c>
      <c r="K1317" s="17"/>
      <c r="L1317" s="30">
        <f>'Customs raw'!F1317</f>
        <v>0</v>
      </c>
      <c r="M1317" s="33">
        <v>10</v>
      </c>
      <c r="N1317" s="33">
        <v>12.5</v>
      </c>
      <c r="O1317" s="33"/>
      <c r="P1317" s="33"/>
      <c r="Q1317" s="33">
        <v>10</v>
      </c>
      <c r="R1317" s="50" t="e">
        <f>VLOOKUP(Table6[[#This Row],[HS Concatenate]],'Customs raw'!$A$11:$N$305,12,FALSE)</f>
        <v>#VALUE!</v>
      </c>
      <c r="S1317" s="226">
        <f>'Customs raw'!L1317</f>
        <v>0</v>
      </c>
      <c r="T1317" s="214"/>
      <c r="U1317" s="217">
        <f>'Customs raw'!M1317</f>
        <v>0</v>
      </c>
      <c r="V1317" s="214"/>
      <c r="W1317" s="226" t="e">
        <f>Table6[[#This Row],[Quantity (kg)2]]/1000</f>
        <v>#VALUE!</v>
      </c>
    </row>
    <row r="1318" spans="1:23" ht="14.25" x14ac:dyDescent="0.2">
      <c r="A1318" s="212">
        <f>'Customs raw'!B1318</f>
        <v>0</v>
      </c>
      <c r="B1318" s="213">
        <f t="shared" si="22"/>
        <v>0</v>
      </c>
      <c r="C1318" s="214" t="e">
        <f>VLOOKUP(B1318,'HS Heading Index'!$A$7:$B$29,2,FALSE)</f>
        <v>#N/A</v>
      </c>
      <c r="D1318" s="214" t="s">
        <v>241</v>
      </c>
      <c r="E1318" s="212">
        <f>'Customs raw'!C1318</f>
        <v>0</v>
      </c>
      <c r="F1318" s="215">
        <f>'Customs raw'!E1318</f>
        <v>0</v>
      </c>
      <c r="G1318" s="76" t="s">
        <v>19</v>
      </c>
      <c r="H1318" s="33" t="s">
        <v>190</v>
      </c>
      <c r="I1318" s="76" t="e">
        <f>CONCATENATE(Table6[[#This Row],[HS6_COD]],Table6[[#This Row],[HS8]],Table6[[#This Row],[HS10]])</f>
        <v>#VALUE!</v>
      </c>
      <c r="J1318" s="17" t="s">
        <v>553</v>
      </c>
      <c r="K1318" s="17"/>
      <c r="L1318" s="30">
        <f>'Customs raw'!F1318</f>
        <v>0</v>
      </c>
      <c r="M1318" s="33">
        <v>10</v>
      </c>
      <c r="N1318" s="33">
        <v>12.5</v>
      </c>
      <c r="O1318" s="33"/>
      <c r="P1318" s="33"/>
      <c r="Q1318" s="33">
        <v>10</v>
      </c>
      <c r="R1318" s="50" t="e">
        <f>VLOOKUP(Table6[[#This Row],[HS Concatenate]],'Customs raw'!$A$11:$N$305,12,FALSE)</f>
        <v>#VALUE!</v>
      </c>
      <c r="S1318" s="226">
        <f>'Customs raw'!L1318</f>
        <v>0</v>
      </c>
      <c r="T1318" s="214"/>
      <c r="U1318" s="217">
        <f>'Customs raw'!M1318</f>
        <v>0</v>
      </c>
      <c r="V1318" s="214"/>
      <c r="W1318" s="226" t="e">
        <f>Table6[[#This Row],[Quantity (kg)2]]/1000</f>
        <v>#VALUE!</v>
      </c>
    </row>
    <row r="1319" spans="1:23" ht="14.25" x14ac:dyDescent="0.2">
      <c r="A1319" s="212">
        <f>'Customs raw'!B1319</f>
        <v>0</v>
      </c>
      <c r="B1319" s="213">
        <f t="shared" si="22"/>
        <v>0</v>
      </c>
      <c r="C1319" s="214" t="e">
        <f>VLOOKUP(B1319,'HS Heading Index'!$A$7:$B$29,2,FALSE)</f>
        <v>#N/A</v>
      </c>
      <c r="D1319" s="214" t="s">
        <v>241</v>
      </c>
      <c r="E1319" s="212">
        <f>'Customs raw'!C1319</f>
        <v>0</v>
      </c>
      <c r="F1319" s="215">
        <f>'Customs raw'!E1319</f>
        <v>0</v>
      </c>
      <c r="G1319" s="76" t="s">
        <v>19</v>
      </c>
      <c r="H1319" s="33" t="s">
        <v>190</v>
      </c>
      <c r="I1319" s="76" t="e">
        <f>CONCATENATE(Table6[[#This Row],[HS6_COD]],Table6[[#This Row],[HS8]],Table6[[#This Row],[HS10]])</f>
        <v>#VALUE!</v>
      </c>
      <c r="J1319" s="17" t="s">
        <v>553</v>
      </c>
      <c r="K1319" s="17"/>
      <c r="L1319" s="30">
        <f>'Customs raw'!F1319</f>
        <v>0</v>
      </c>
      <c r="M1319" s="33">
        <v>10</v>
      </c>
      <c r="N1319" s="33">
        <v>12.5</v>
      </c>
      <c r="O1319" s="33"/>
      <c r="P1319" s="33"/>
      <c r="Q1319" s="33">
        <v>10</v>
      </c>
      <c r="R1319" s="50" t="e">
        <f>VLOOKUP(Table6[[#This Row],[HS Concatenate]],'Customs raw'!$A$11:$N$305,12,FALSE)</f>
        <v>#VALUE!</v>
      </c>
      <c r="S1319" s="226">
        <f>'Customs raw'!L1319</f>
        <v>0</v>
      </c>
      <c r="T1319" s="214"/>
      <c r="U1319" s="217">
        <f>'Customs raw'!M1319</f>
        <v>0</v>
      </c>
      <c r="V1319" s="214"/>
      <c r="W1319" s="226" t="e">
        <f>Table6[[#This Row],[Quantity (kg)2]]/1000</f>
        <v>#VALUE!</v>
      </c>
    </row>
    <row r="1320" spans="1:23" ht="14.25" x14ac:dyDescent="0.2">
      <c r="A1320" s="212">
        <f>'Customs raw'!B1320</f>
        <v>0</v>
      </c>
      <c r="B1320" s="213">
        <f t="shared" si="22"/>
        <v>0</v>
      </c>
      <c r="C1320" s="214" t="e">
        <f>VLOOKUP(B1320,'HS Heading Index'!$A$7:$B$29,2,FALSE)</f>
        <v>#N/A</v>
      </c>
      <c r="D1320" s="214" t="s">
        <v>241</v>
      </c>
      <c r="E1320" s="212">
        <f>'Customs raw'!C1320</f>
        <v>0</v>
      </c>
      <c r="F1320" s="215">
        <f>'Customs raw'!E1320</f>
        <v>0</v>
      </c>
      <c r="G1320" s="76" t="s">
        <v>19</v>
      </c>
      <c r="H1320" s="33" t="s">
        <v>190</v>
      </c>
      <c r="I1320" s="76" t="e">
        <f>CONCATENATE(Table6[[#This Row],[HS6_COD]],Table6[[#This Row],[HS8]],Table6[[#This Row],[HS10]])</f>
        <v>#VALUE!</v>
      </c>
      <c r="J1320" s="17" t="s">
        <v>553</v>
      </c>
      <c r="K1320" s="17"/>
      <c r="L1320" s="30">
        <f>'Customs raw'!F1320</f>
        <v>0</v>
      </c>
      <c r="M1320" s="33">
        <v>10</v>
      </c>
      <c r="N1320" s="33">
        <v>12.5</v>
      </c>
      <c r="O1320" s="33"/>
      <c r="P1320" s="33"/>
      <c r="Q1320" s="33">
        <v>10</v>
      </c>
      <c r="R1320" s="50" t="e">
        <f>VLOOKUP(Table6[[#This Row],[HS Concatenate]],'Customs raw'!$A$11:$N$305,12,FALSE)</f>
        <v>#VALUE!</v>
      </c>
      <c r="S1320" s="226">
        <f>'Customs raw'!L1320</f>
        <v>0</v>
      </c>
      <c r="T1320" s="214"/>
      <c r="U1320" s="217">
        <f>'Customs raw'!M1320</f>
        <v>0</v>
      </c>
      <c r="V1320" s="214"/>
      <c r="W1320" s="226" t="e">
        <f>Table6[[#This Row],[Quantity (kg)2]]/1000</f>
        <v>#VALUE!</v>
      </c>
    </row>
    <row r="1321" spans="1:23" ht="14.25" x14ac:dyDescent="0.2">
      <c r="A1321" s="212">
        <f>'Customs raw'!B1321</f>
        <v>0</v>
      </c>
      <c r="B1321" s="213">
        <f t="shared" si="22"/>
        <v>0</v>
      </c>
      <c r="C1321" s="214" t="e">
        <f>VLOOKUP(B1321,'HS Heading Index'!$A$7:$B$29,2,FALSE)</f>
        <v>#N/A</v>
      </c>
      <c r="D1321" s="214" t="s">
        <v>241</v>
      </c>
      <c r="E1321" s="212">
        <f>'Customs raw'!C1321</f>
        <v>0</v>
      </c>
      <c r="F1321" s="215">
        <f>'Customs raw'!E1321</f>
        <v>0</v>
      </c>
      <c r="G1321" s="76" t="s">
        <v>19</v>
      </c>
      <c r="H1321" s="33" t="s">
        <v>190</v>
      </c>
      <c r="I1321" s="76" t="e">
        <f>CONCATENATE(Table6[[#This Row],[HS6_COD]],Table6[[#This Row],[HS8]],Table6[[#This Row],[HS10]])</f>
        <v>#VALUE!</v>
      </c>
      <c r="J1321" s="17" t="s">
        <v>553</v>
      </c>
      <c r="K1321" s="17"/>
      <c r="L1321" s="30">
        <f>'Customs raw'!F1321</f>
        <v>0</v>
      </c>
      <c r="M1321" s="33">
        <v>10</v>
      </c>
      <c r="N1321" s="33">
        <v>12.5</v>
      </c>
      <c r="O1321" s="33"/>
      <c r="P1321" s="33"/>
      <c r="Q1321" s="33">
        <v>10</v>
      </c>
      <c r="R1321" s="50" t="e">
        <f>VLOOKUP(Table6[[#This Row],[HS Concatenate]],'Customs raw'!$A$11:$N$305,12,FALSE)</f>
        <v>#VALUE!</v>
      </c>
      <c r="S1321" s="226">
        <f>'Customs raw'!L1321</f>
        <v>0</v>
      </c>
      <c r="T1321" s="214"/>
      <c r="U1321" s="217">
        <f>'Customs raw'!M1321</f>
        <v>0</v>
      </c>
      <c r="V1321" s="214"/>
      <c r="W1321" s="226" t="e">
        <f>Table6[[#This Row],[Quantity (kg)2]]/1000</f>
        <v>#VALUE!</v>
      </c>
    </row>
    <row r="1322" spans="1:23" ht="14.25" x14ac:dyDescent="0.2">
      <c r="A1322" s="212">
        <f>'Customs raw'!B1322</f>
        <v>0</v>
      </c>
      <c r="B1322" s="213">
        <f t="shared" si="22"/>
        <v>0</v>
      </c>
      <c r="C1322" s="214" t="e">
        <f>VLOOKUP(B1322,'HS Heading Index'!$A$7:$B$29,2,FALSE)</f>
        <v>#N/A</v>
      </c>
      <c r="D1322" s="214" t="s">
        <v>241</v>
      </c>
      <c r="E1322" s="212">
        <f>'Customs raw'!C1322</f>
        <v>0</v>
      </c>
      <c r="F1322" s="215">
        <f>'Customs raw'!E1322</f>
        <v>0</v>
      </c>
      <c r="G1322" s="76" t="s">
        <v>19</v>
      </c>
      <c r="H1322" s="33" t="s">
        <v>190</v>
      </c>
      <c r="I1322" s="76" t="e">
        <f>CONCATENATE(Table6[[#This Row],[HS6_COD]],Table6[[#This Row],[HS8]],Table6[[#This Row],[HS10]])</f>
        <v>#VALUE!</v>
      </c>
      <c r="J1322" s="17" t="s">
        <v>553</v>
      </c>
      <c r="K1322" s="17"/>
      <c r="L1322" s="30">
        <f>'Customs raw'!F1322</f>
        <v>0</v>
      </c>
      <c r="M1322" s="33">
        <v>10</v>
      </c>
      <c r="N1322" s="33">
        <v>12.5</v>
      </c>
      <c r="O1322" s="33"/>
      <c r="P1322" s="33"/>
      <c r="Q1322" s="33">
        <v>10</v>
      </c>
      <c r="R1322" s="50" t="e">
        <f>VLOOKUP(Table6[[#This Row],[HS Concatenate]],'Customs raw'!$A$11:$N$305,12,FALSE)</f>
        <v>#VALUE!</v>
      </c>
      <c r="S1322" s="226">
        <f>'Customs raw'!L1322</f>
        <v>0</v>
      </c>
      <c r="T1322" s="214"/>
      <c r="U1322" s="217">
        <f>'Customs raw'!M1322</f>
        <v>0</v>
      </c>
      <c r="V1322" s="214"/>
      <c r="W1322" s="226" t="e">
        <f>Table6[[#This Row],[Quantity (kg)2]]/1000</f>
        <v>#VALUE!</v>
      </c>
    </row>
    <row r="1323" spans="1:23" ht="14.25" x14ac:dyDescent="0.2">
      <c r="A1323" s="212">
        <f>'Customs raw'!B1323</f>
        <v>0</v>
      </c>
      <c r="B1323" s="213">
        <f t="shared" si="22"/>
        <v>0</v>
      </c>
      <c r="C1323" s="214" t="e">
        <f>VLOOKUP(B1323,'HS Heading Index'!$A$7:$B$29,2,FALSE)</f>
        <v>#N/A</v>
      </c>
      <c r="D1323" s="214" t="s">
        <v>241</v>
      </c>
      <c r="E1323" s="212">
        <f>'Customs raw'!C1323</f>
        <v>0</v>
      </c>
      <c r="F1323" s="215">
        <f>'Customs raw'!E1323</f>
        <v>0</v>
      </c>
      <c r="G1323" s="76" t="s">
        <v>19</v>
      </c>
      <c r="H1323" s="33" t="s">
        <v>190</v>
      </c>
      <c r="I1323" s="76" t="e">
        <f>CONCATENATE(Table6[[#This Row],[HS6_COD]],Table6[[#This Row],[HS8]],Table6[[#This Row],[HS10]])</f>
        <v>#VALUE!</v>
      </c>
      <c r="J1323" s="17" t="s">
        <v>553</v>
      </c>
      <c r="K1323" s="17"/>
      <c r="L1323" s="30">
        <f>'Customs raw'!F1323</f>
        <v>0</v>
      </c>
      <c r="M1323" s="33">
        <v>10</v>
      </c>
      <c r="N1323" s="33">
        <v>12.5</v>
      </c>
      <c r="O1323" s="33"/>
      <c r="P1323" s="33"/>
      <c r="Q1323" s="33">
        <v>10</v>
      </c>
      <c r="R1323" s="50" t="e">
        <f>VLOOKUP(Table6[[#This Row],[HS Concatenate]],'Customs raw'!$A$11:$N$305,12,FALSE)</f>
        <v>#VALUE!</v>
      </c>
      <c r="S1323" s="226">
        <f>'Customs raw'!L1323</f>
        <v>0</v>
      </c>
      <c r="T1323" s="214"/>
      <c r="U1323" s="217">
        <f>'Customs raw'!M1323</f>
        <v>0</v>
      </c>
      <c r="V1323" s="214"/>
      <c r="W1323" s="226" t="e">
        <f>Table6[[#This Row],[Quantity (kg)2]]/1000</f>
        <v>#VALUE!</v>
      </c>
    </row>
    <row r="1324" spans="1:23" ht="14.25" x14ac:dyDescent="0.2">
      <c r="A1324" s="212">
        <f>'Customs raw'!B1324</f>
        <v>0</v>
      </c>
      <c r="B1324" s="213">
        <f t="shared" si="22"/>
        <v>0</v>
      </c>
      <c r="C1324" s="214" t="e">
        <f>VLOOKUP(B1324,'HS Heading Index'!$A$7:$B$29,2,FALSE)</f>
        <v>#N/A</v>
      </c>
      <c r="D1324" s="214" t="s">
        <v>241</v>
      </c>
      <c r="E1324" s="212">
        <f>'Customs raw'!C1324</f>
        <v>0</v>
      </c>
      <c r="F1324" s="215">
        <f>'Customs raw'!E1324</f>
        <v>0</v>
      </c>
      <c r="G1324" s="76" t="s">
        <v>19</v>
      </c>
      <c r="H1324" s="33" t="s">
        <v>190</v>
      </c>
      <c r="I1324" s="76" t="e">
        <f>CONCATENATE(Table6[[#This Row],[HS6_COD]],Table6[[#This Row],[HS8]],Table6[[#This Row],[HS10]])</f>
        <v>#VALUE!</v>
      </c>
      <c r="J1324" s="17" t="s">
        <v>553</v>
      </c>
      <c r="K1324" s="17"/>
      <c r="L1324" s="30">
        <f>'Customs raw'!F1324</f>
        <v>0</v>
      </c>
      <c r="M1324" s="33">
        <v>10</v>
      </c>
      <c r="N1324" s="33">
        <v>12.5</v>
      </c>
      <c r="O1324" s="33"/>
      <c r="P1324" s="33"/>
      <c r="Q1324" s="33">
        <v>10</v>
      </c>
      <c r="R1324" s="50" t="e">
        <f>VLOOKUP(Table6[[#This Row],[HS Concatenate]],'Customs raw'!$A$11:$N$305,12,FALSE)</f>
        <v>#VALUE!</v>
      </c>
      <c r="S1324" s="226">
        <f>'Customs raw'!L1324</f>
        <v>0</v>
      </c>
      <c r="T1324" s="214"/>
      <c r="U1324" s="217">
        <f>'Customs raw'!M1324</f>
        <v>0</v>
      </c>
      <c r="V1324" s="214"/>
      <c r="W1324" s="226" t="e">
        <f>Table6[[#This Row],[Quantity (kg)2]]/1000</f>
        <v>#VALUE!</v>
      </c>
    </row>
    <row r="1325" spans="1:23" ht="14.25" x14ac:dyDescent="0.2">
      <c r="A1325" s="212">
        <f>'Customs raw'!B1325</f>
        <v>0</v>
      </c>
      <c r="B1325" s="213">
        <f t="shared" si="22"/>
        <v>0</v>
      </c>
      <c r="C1325" s="214" t="e">
        <f>VLOOKUP(B1325,'HS Heading Index'!$A$7:$B$29,2,FALSE)</f>
        <v>#N/A</v>
      </c>
      <c r="D1325" s="214" t="s">
        <v>241</v>
      </c>
      <c r="E1325" s="212">
        <f>'Customs raw'!C1325</f>
        <v>0</v>
      </c>
      <c r="F1325" s="215">
        <f>'Customs raw'!E1325</f>
        <v>0</v>
      </c>
      <c r="G1325" s="76" t="s">
        <v>19</v>
      </c>
      <c r="H1325" s="33" t="s">
        <v>190</v>
      </c>
      <c r="I1325" s="76" t="e">
        <f>CONCATENATE(Table6[[#This Row],[HS6_COD]],Table6[[#This Row],[HS8]],Table6[[#This Row],[HS10]])</f>
        <v>#VALUE!</v>
      </c>
      <c r="J1325" s="17" t="s">
        <v>553</v>
      </c>
      <c r="K1325" s="17"/>
      <c r="L1325" s="30">
        <f>'Customs raw'!F1325</f>
        <v>0</v>
      </c>
      <c r="M1325" s="33">
        <v>10</v>
      </c>
      <c r="N1325" s="33">
        <v>12.5</v>
      </c>
      <c r="O1325" s="33"/>
      <c r="P1325" s="33"/>
      <c r="Q1325" s="33">
        <v>10</v>
      </c>
      <c r="R1325" s="50" t="e">
        <f>VLOOKUP(Table6[[#This Row],[HS Concatenate]],'Customs raw'!$A$11:$N$305,12,FALSE)</f>
        <v>#VALUE!</v>
      </c>
      <c r="S1325" s="226">
        <f>'Customs raw'!L1325</f>
        <v>0</v>
      </c>
      <c r="T1325" s="214"/>
      <c r="U1325" s="217">
        <f>'Customs raw'!M1325</f>
        <v>0</v>
      </c>
      <c r="V1325" s="214"/>
      <c r="W1325" s="226" t="e">
        <f>Table6[[#This Row],[Quantity (kg)2]]/1000</f>
        <v>#VALUE!</v>
      </c>
    </row>
    <row r="1326" spans="1:23" ht="14.25" x14ac:dyDescent="0.2">
      <c r="A1326" s="212">
        <f>'Customs raw'!B1326</f>
        <v>0</v>
      </c>
      <c r="B1326" s="213">
        <f t="shared" si="22"/>
        <v>0</v>
      </c>
      <c r="C1326" s="214" t="e">
        <f>VLOOKUP(B1326,'HS Heading Index'!$A$7:$B$29,2,FALSE)</f>
        <v>#N/A</v>
      </c>
      <c r="D1326" s="214" t="s">
        <v>241</v>
      </c>
      <c r="E1326" s="212">
        <f>'Customs raw'!C1326</f>
        <v>0</v>
      </c>
      <c r="F1326" s="215">
        <f>'Customs raw'!E1326</f>
        <v>0</v>
      </c>
      <c r="G1326" s="76" t="s">
        <v>19</v>
      </c>
      <c r="H1326" s="33" t="s">
        <v>190</v>
      </c>
      <c r="I1326" s="76" t="e">
        <f>CONCATENATE(Table6[[#This Row],[HS6_COD]],Table6[[#This Row],[HS8]],Table6[[#This Row],[HS10]])</f>
        <v>#VALUE!</v>
      </c>
      <c r="J1326" s="17" t="s">
        <v>553</v>
      </c>
      <c r="K1326" s="17"/>
      <c r="L1326" s="30">
        <f>'Customs raw'!F1326</f>
        <v>0</v>
      </c>
      <c r="M1326" s="33">
        <v>10</v>
      </c>
      <c r="N1326" s="33">
        <v>12.5</v>
      </c>
      <c r="O1326" s="33"/>
      <c r="P1326" s="33"/>
      <c r="Q1326" s="33">
        <v>10</v>
      </c>
      <c r="R1326" s="50" t="e">
        <f>VLOOKUP(Table6[[#This Row],[HS Concatenate]],'Customs raw'!$A$11:$N$305,12,FALSE)</f>
        <v>#VALUE!</v>
      </c>
      <c r="S1326" s="226">
        <f>'Customs raw'!L1326</f>
        <v>0</v>
      </c>
      <c r="T1326" s="214"/>
      <c r="U1326" s="217">
        <f>'Customs raw'!M1326</f>
        <v>0</v>
      </c>
      <c r="V1326" s="214"/>
      <c r="W1326" s="226" t="e">
        <f>Table6[[#This Row],[Quantity (kg)2]]/1000</f>
        <v>#VALUE!</v>
      </c>
    </row>
    <row r="1327" spans="1:23" ht="14.25" x14ac:dyDescent="0.2">
      <c r="A1327" s="212">
        <f>'Customs raw'!B1327</f>
        <v>0</v>
      </c>
      <c r="B1327" s="213">
        <f t="shared" si="22"/>
        <v>0</v>
      </c>
      <c r="C1327" s="214" t="e">
        <f>VLOOKUP(B1327,'HS Heading Index'!$A$7:$B$29,2,FALSE)</f>
        <v>#N/A</v>
      </c>
      <c r="D1327" s="214" t="s">
        <v>241</v>
      </c>
      <c r="E1327" s="212">
        <f>'Customs raw'!C1327</f>
        <v>0</v>
      </c>
      <c r="F1327" s="215">
        <f>'Customs raw'!E1327</f>
        <v>0</v>
      </c>
      <c r="G1327" s="76" t="s">
        <v>19</v>
      </c>
      <c r="H1327" s="33" t="s">
        <v>190</v>
      </c>
      <c r="I1327" s="76" t="e">
        <f>CONCATENATE(Table6[[#This Row],[HS6_COD]],Table6[[#This Row],[HS8]],Table6[[#This Row],[HS10]])</f>
        <v>#VALUE!</v>
      </c>
      <c r="J1327" s="17" t="s">
        <v>553</v>
      </c>
      <c r="K1327" s="17"/>
      <c r="L1327" s="30">
        <f>'Customs raw'!F1327</f>
        <v>0</v>
      </c>
      <c r="M1327" s="33">
        <v>10</v>
      </c>
      <c r="N1327" s="33">
        <v>12.5</v>
      </c>
      <c r="O1327" s="33"/>
      <c r="P1327" s="33"/>
      <c r="Q1327" s="33">
        <v>10</v>
      </c>
      <c r="R1327" s="50" t="e">
        <f>VLOOKUP(Table6[[#This Row],[HS Concatenate]],'Customs raw'!$A$11:$N$305,12,FALSE)</f>
        <v>#VALUE!</v>
      </c>
      <c r="S1327" s="226">
        <f>'Customs raw'!L1327</f>
        <v>0</v>
      </c>
      <c r="T1327" s="214"/>
      <c r="U1327" s="217">
        <f>'Customs raw'!M1327</f>
        <v>0</v>
      </c>
      <c r="V1327" s="214"/>
      <c r="W1327" s="226" t="e">
        <f>Table6[[#This Row],[Quantity (kg)2]]/1000</f>
        <v>#VALUE!</v>
      </c>
    </row>
    <row r="1328" spans="1:23" ht="14.25" x14ac:dyDescent="0.2">
      <c r="A1328" s="212">
        <f>'Customs raw'!B1328</f>
        <v>0</v>
      </c>
      <c r="B1328" s="213">
        <f t="shared" si="22"/>
        <v>0</v>
      </c>
      <c r="C1328" s="214" t="e">
        <f>VLOOKUP(B1328,'HS Heading Index'!$A$7:$B$29,2,FALSE)</f>
        <v>#N/A</v>
      </c>
      <c r="D1328" s="214" t="s">
        <v>241</v>
      </c>
      <c r="E1328" s="212">
        <f>'Customs raw'!C1328</f>
        <v>0</v>
      </c>
      <c r="F1328" s="215">
        <f>'Customs raw'!E1328</f>
        <v>0</v>
      </c>
      <c r="G1328" s="76" t="s">
        <v>19</v>
      </c>
      <c r="H1328" s="33" t="s">
        <v>190</v>
      </c>
      <c r="I1328" s="76" t="e">
        <f>CONCATENATE(Table6[[#This Row],[HS6_COD]],Table6[[#This Row],[HS8]],Table6[[#This Row],[HS10]])</f>
        <v>#VALUE!</v>
      </c>
      <c r="J1328" s="17" t="s">
        <v>553</v>
      </c>
      <c r="K1328" s="17"/>
      <c r="L1328" s="30">
        <f>'Customs raw'!F1328</f>
        <v>0</v>
      </c>
      <c r="M1328" s="33">
        <v>10</v>
      </c>
      <c r="N1328" s="33">
        <v>12.5</v>
      </c>
      <c r="O1328" s="33"/>
      <c r="P1328" s="33"/>
      <c r="Q1328" s="33">
        <v>10</v>
      </c>
      <c r="R1328" s="50" t="e">
        <f>VLOOKUP(Table6[[#This Row],[HS Concatenate]],'Customs raw'!$A$11:$N$305,12,FALSE)</f>
        <v>#VALUE!</v>
      </c>
      <c r="S1328" s="226">
        <f>'Customs raw'!L1328</f>
        <v>0</v>
      </c>
      <c r="T1328" s="214"/>
      <c r="U1328" s="217">
        <f>'Customs raw'!M1328</f>
        <v>0</v>
      </c>
      <c r="V1328" s="214"/>
      <c r="W1328" s="226" t="e">
        <f>Table6[[#This Row],[Quantity (kg)2]]/1000</f>
        <v>#VALUE!</v>
      </c>
    </row>
    <row r="1329" spans="1:23" ht="14.25" x14ac:dyDescent="0.2">
      <c r="A1329" s="212">
        <f>'Customs raw'!B1329</f>
        <v>0</v>
      </c>
      <c r="B1329" s="213">
        <f t="shared" si="22"/>
        <v>0</v>
      </c>
      <c r="C1329" s="214" t="e">
        <f>VLOOKUP(B1329,'HS Heading Index'!$A$7:$B$29,2,FALSE)</f>
        <v>#N/A</v>
      </c>
      <c r="D1329" s="214" t="s">
        <v>241</v>
      </c>
      <c r="E1329" s="212">
        <f>'Customs raw'!C1329</f>
        <v>0</v>
      </c>
      <c r="F1329" s="215">
        <f>'Customs raw'!E1329</f>
        <v>0</v>
      </c>
      <c r="G1329" s="76" t="s">
        <v>19</v>
      </c>
      <c r="H1329" s="33" t="s">
        <v>190</v>
      </c>
      <c r="I1329" s="76" t="e">
        <f>CONCATENATE(Table6[[#This Row],[HS6_COD]],Table6[[#This Row],[HS8]],Table6[[#This Row],[HS10]])</f>
        <v>#VALUE!</v>
      </c>
      <c r="J1329" s="17" t="s">
        <v>553</v>
      </c>
      <c r="K1329" s="17"/>
      <c r="L1329" s="30">
        <f>'Customs raw'!F1329</f>
        <v>0</v>
      </c>
      <c r="M1329" s="33">
        <v>10</v>
      </c>
      <c r="N1329" s="33">
        <v>12.5</v>
      </c>
      <c r="O1329" s="33"/>
      <c r="P1329" s="33"/>
      <c r="Q1329" s="33">
        <v>10</v>
      </c>
      <c r="R1329" s="50" t="e">
        <f>VLOOKUP(Table6[[#This Row],[HS Concatenate]],'Customs raw'!$A$11:$N$305,12,FALSE)</f>
        <v>#VALUE!</v>
      </c>
      <c r="S1329" s="226">
        <f>'Customs raw'!L1329</f>
        <v>0</v>
      </c>
      <c r="T1329" s="214"/>
      <c r="U1329" s="217">
        <f>'Customs raw'!M1329</f>
        <v>0</v>
      </c>
      <c r="V1329" s="214"/>
      <c r="W1329" s="226" t="e">
        <f>Table6[[#This Row],[Quantity (kg)2]]/1000</f>
        <v>#VALUE!</v>
      </c>
    </row>
    <row r="1330" spans="1:23" ht="14.25" x14ac:dyDescent="0.2">
      <c r="A1330" s="212">
        <f>'Customs raw'!B1330</f>
        <v>0</v>
      </c>
      <c r="B1330" s="213">
        <f t="shared" si="22"/>
        <v>0</v>
      </c>
      <c r="C1330" s="214" t="e">
        <f>VLOOKUP(B1330,'HS Heading Index'!$A$7:$B$29,2,FALSE)</f>
        <v>#N/A</v>
      </c>
      <c r="D1330" s="214" t="s">
        <v>241</v>
      </c>
      <c r="E1330" s="212">
        <f>'Customs raw'!C1330</f>
        <v>0</v>
      </c>
      <c r="F1330" s="215">
        <f>'Customs raw'!E1330</f>
        <v>0</v>
      </c>
      <c r="G1330" s="76" t="s">
        <v>19</v>
      </c>
      <c r="H1330" s="33" t="s">
        <v>190</v>
      </c>
      <c r="I1330" s="76" t="e">
        <f>CONCATENATE(Table6[[#This Row],[HS6_COD]],Table6[[#This Row],[HS8]],Table6[[#This Row],[HS10]])</f>
        <v>#VALUE!</v>
      </c>
      <c r="J1330" s="17" t="s">
        <v>553</v>
      </c>
      <c r="K1330" s="17"/>
      <c r="L1330" s="30">
        <f>'Customs raw'!F1330</f>
        <v>0</v>
      </c>
      <c r="M1330" s="33">
        <v>10</v>
      </c>
      <c r="N1330" s="33">
        <v>12.5</v>
      </c>
      <c r="O1330" s="33"/>
      <c r="P1330" s="33"/>
      <c r="Q1330" s="33">
        <v>10</v>
      </c>
      <c r="R1330" s="50" t="e">
        <f>VLOOKUP(Table6[[#This Row],[HS Concatenate]],'Customs raw'!$A$11:$N$305,12,FALSE)</f>
        <v>#VALUE!</v>
      </c>
      <c r="S1330" s="226">
        <f>'Customs raw'!L1330</f>
        <v>0</v>
      </c>
      <c r="T1330" s="214"/>
      <c r="U1330" s="217">
        <f>'Customs raw'!M1330</f>
        <v>0</v>
      </c>
      <c r="V1330" s="214"/>
      <c r="W1330" s="226" t="e">
        <f>Table6[[#This Row],[Quantity (kg)2]]/1000</f>
        <v>#VALUE!</v>
      </c>
    </row>
    <row r="1331" spans="1:23" ht="14.25" x14ac:dyDescent="0.2">
      <c r="A1331" s="212">
        <f>'Customs raw'!B1331</f>
        <v>0</v>
      </c>
      <c r="B1331" s="213">
        <f t="shared" si="22"/>
        <v>0</v>
      </c>
      <c r="C1331" s="214" t="e">
        <f>VLOOKUP(B1331,'HS Heading Index'!$A$7:$B$29,2,FALSE)</f>
        <v>#N/A</v>
      </c>
      <c r="D1331" s="214" t="s">
        <v>241</v>
      </c>
      <c r="E1331" s="212">
        <f>'Customs raw'!C1331</f>
        <v>0</v>
      </c>
      <c r="F1331" s="215">
        <f>'Customs raw'!E1331</f>
        <v>0</v>
      </c>
      <c r="G1331" s="76" t="s">
        <v>19</v>
      </c>
      <c r="H1331" s="33" t="s">
        <v>190</v>
      </c>
      <c r="I1331" s="76" t="e">
        <f>CONCATENATE(Table6[[#This Row],[HS6_COD]],Table6[[#This Row],[HS8]],Table6[[#This Row],[HS10]])</f>
        <v>#VALUE!</v>
      </c>
      <c r="J1331" s="17" t="s">
        <v>553</v>
      </c>
      <c r="K1331" s="17"/>
      <c r="L1331" s="30">
        <f>'Customs raw'!F1331</f>
        <v>0</v>
      </c>
      <c r="M1331" s="33">
        <v>10</v>
      </c>
      <c r="N1331" s="33">
        <v>12.5</v>
      </c>
      <c r="O1331" s="33"/>
      <c r="P1331" s="33"/>
      <c r="Q1331" s="33">
        <v>10</v>
      </c>
      <c r="R1331" s="50" t="e">
        <f>VLOOKUP(Table6[[#This Row],[HS Concatenate]],'Customs raw'!$A$11:$N$305,12,FALSE)</f>
        <v>#VALUE!</v>
      </c>
      <c r="S1331" s="226">
        <f>'Customs raw'!L1331</f>
        <v>0</v>
      </c>
      <c r="T1331" s="214"/>
      <c r="U1331" s="217">
        <f>'Customs raw'!M1331</f>
        <v>0</v>
      </c>
      <c r="V1331" s="214"/>
      <c r="W1331" s="226" t="e">
        <f>Table6[[#This Row],[Quantity (kg)2]]/1000</f>
        <v>#VALUE!</v>
      </c>
    </row>
    <row r="1332" spans="1:23" ht="14.25" x14ac:dyDescent="0.2">
      <c r="A1332" s="212">
        <f>'Customs raw'!B1332</f>
        <v>0</v>
      </c>
      <c r="B1332" s="213">
        <f t="shared" si="22"/>
        <v>0</v>
      </c>
      <c r="C1332" s="214" t="e">
        <f>VLOOKUP(B1332,'HS Heading Index'!$A$7:$B$29,2,FALSE)</f>
        <v>#N/A</v>
      </c>
      <c r="D1332" s="214" t="s">
        <v>241</v>
      </c>
      <c r="E1332" s="212">
        <f>'Customs raw'!C1332</f>
        <v>0</v>
      </c>
      <c r="F1332" s="215">
        <f>'Customs raw'!E1332</f>
        <v>0</v>
      </c>
      <c r="G1332" s="76" t="s">
        <v>19</v>
      </c>
      <c r="H1332" s="33" t="s">
        <v>190</v>
      </c>
      <c r="I1332" s="76" t="e">
        <f>CONCATENATE(Table6[[#This Row],[HS6_COD]],Table6[[#This Row],[HS8]],Table6[[#This Row],[HS10]])</f>
        <v>#VALUE!</v>
      </c>
      <c r="J1332" s="17" t="s">
        <v>553</v>
      </c>
      <c r="K1332" s="17"/>
      <c r="L1332" s="30">
        <f>'Customs raw'!F1332</f>
        <v>0</v>
      </c>
      <c r="M1332" s="33">
        <v>10</v>
      </c>
      <c r="N1332" s="33">
        <v>12.5</v>
      </c>
      <c r="O1332" s="33"/>
      <c r="P1332" s="33"/>
      <c r="Q1332" s="33">
        <v>10</v>
      </c>
      <c r="R1332" s="50" t="e">
        <f>VLOOKUP(Table6[[#This Row],[HS Concatenate]],'Customs raw'!$A$11:$N$305,12,FALSE)</f>
        <v>#VALUE!</v>
      </c>
      <c r="S1332" s="226">
        <f>'Customs raw'!L1332</f>
        <v>0</v>
      </c>
      <c r="T1332" s="214"/>
      <c r="U1332" s="217">
        <f>'Customs raw'!M1332</f>
        <v>0</v>
      </c>
      <c r="V1332" s="214"/>
      <c r="W1332" s="226" t="e">
        <f>Table6[[#This Row],[Quantity (kg)2]]/1000</f>
        <v>#VALUE!</v>
      </c>
    </row>
    <row r="1333" spans="1:23" ht="14.25" x14ac:dyDescent="0.2">
      <c r="A1333" s="212">
        <f>'Customs raw'!B1333</f>
        <v>0</v>
      </c>
      <c r="B1333" s="213">
        <f t="shared" si="22"/>
        <v>0</v>
      </c>
      <c r="C1333" s="214" t="e">
        <f>VLOOKUP(B1333,'HS Heading Index'!$A$7:$B$29,2,FALSE)</f>
        <v>#N/A</v>
      </c>
      <c r="D1333" s="214" t="s">
        <v>241</v>
      </c>
      <c r="E1333" s="212">
        <f>'Customs raw'!C1333</f>
        <v>0</v>
      </c>
      <c r="F1333" s="215">
        <f>'Customs raw'!E1333</f>
        <v>0</v>
      </c>
      <c r="G1333" s="76" t="s">
        <v>19</v>
      </c>
      <c r="H1333" s="33" t="s">
        <v>190</v>
      </c>
      <c r="I1333" s="76" t="e">
        <f>CONCATENATE(Table6[[#This Row],[HS6_COD]],Table6[[#This Row],[HS8]],Table6[[#This Row],[HS10]])</f>
        <v>#VALUE!</v>
      </c>
      <c r="J1333" s="17" t="s">
        <v>553</v>
      </c>
      <c r="K1333" s="17"/>
      <c r="L1333" s="30">
        <f>'Customs raw'!F1333</f>
        <v>0</v>
      </c>
      <c r="M1333" s="33">
        <v>10</v>
      </c>
      <c r="N1333" s="33">
        <v>12.5</v>
      </c>
      <c r="O1333" s="33"/>
      <c r="P1333" s="33"/>
      <c r="Q1333" s="33">
        <v>10</v>
      </c>
      <c r="R1333" s="50" t="e">
        <f>VLOOKUP(Table6[[#This Row],[HS Concatenate]],'Customs raw'!$A$11:$N$305,12,FALSE)</f>
        <v>#VALUE!</v>
      </c>
      <c r="S1333" s="226">
        <f>'Customs raw'!L1333</f>
        <v>0</v>
      </c>
      <c r="T1333" s="214"/>
      <c r="U1333" s="217">
        <f>'Customs raw'!M1333</f>
        <v>0</v>
      </c>
      <c r="V1333" s="214"/>
      <c r="W1333" s="226" t="e">
        <f>Table6[[#This Row],[Quantity (kg)2]]/1000</f>
        <v>#VALUE!</v>
      </c>
    </row>
    <row r="1334" spans="1:23" ht="14.25" x14ac:dyDescent="0.2">
      <c r="A1334" s="212">
        <f>'Customs raw'!B1334</f>
        <v>0</v>
      </c>
      <c r="B1334" s="213">
        <f t="shared" si="22"/>
        <v>0</v>
      </c>
      <c r="C1334" s="214" t="e">
        <f>VLOOKUP(B1334,'HS Heading Index'!$A$7:$B$29,2,FALSE)</f>
        <v>#N/A</v>
      </c>
      <c r="D1334" s="214" t="s">
        <v>241</v>
      </c>
      <c r="E1334" s="212">
        <f>'Customs raw'!C1334</f>
        <v>0</v>
      </c>
      <c r="F1334" s="215">
        <f>'Customs raw'!E1334</f>
        <v>0</v>
      </c>
      <c r="G1334" s="76" t="s">
        <v>19</v>
      </c>
      <c r="H1334" s="33" t="s">
        <v>190</v>
      </c>
      <c r="I1334" s="76" t="e">
        <f>CONCATENATE(Table6[[#This Row],[HS6_COD]],Table6[[#This Row],[HS8]],Table6[[#This Row],[HS10]])</f>
        <v>#VALUE!</v>
      </c>
      <c r="J1334" s="17" t="s">
        <v>553</v>
      </c>
      <c r="K1334" s="17"/>
      <c r="L1334" s="30">
        <f>'Customs raw'!F1334</f>
        <v>0</v>
      </c>
      <c r="M1334" s="33">
        <v>10</v>
      </c>
      <c r="N1334" s="33">
        <v>12.5</v>
      </c>
      <c r="O1334" s="33"/>
      <c r="P1334" s="33"/>
      <c r="Q1334" s="33">
        <v>10</v>
      </c>
      <c r="R1334" s="50" t="e">
        <f>VLOOKUP(Table6[[#This Row],[HS Concatenate]],'Customs raw'!$A$11:$N$305,12,FALSE)</f>
        <v>#VALUE!</v>
      </c>
      <c r="S1334" s="226">
        <f>'Customs raw'!L1334</f>
        <v>0</v>
      </c>
      <c r="T1334" s="214"/>
      <c r="U1334" s="217">
        <f>'Customs raw'!M1334</f>
        <v>0</v>
      </c>
      <c r="V1334" s="214"/>
      <c r="W1334" s="226" t="e">
        <f>Table6[[#This Row],[Quantity (kg)2]]/1000</f>
        <v>#VALUE!</v>
      </c>
    </row>
    <row r="1335" spans="1:23" ht="14.25" x14ac:dyDescent="0.2">
      <c r="A1335" s="212">
        <f>'Customs raw'!B1335</f>
        <v>0</v>
      </c>
      <c r="B1335" s="213">
        <f t="shared" si="22"/>
        <v>0</v>
      </c>
      <c r="C1335" s="214" t="e">
        <f>VLOOKUP(B1335,'HS Heading Index'!$A$7:$B$29,2,FALSE)</f>
        <v>#N/A</v>
      </c>
      <c r="D1335" s="214" t="s">
        <v>241</v>
      </c>
      <c r="E1335" s="212">
        <f>'Customs raw'!C1335</f>
        <v>0</v>
      </c>
      <c r="F1335" s="215">
        <f>'Customs raw'!E1335</f>
        <v>0</v>
      </c>
      <c r="G1335" s="76" t="s">
        <v>19</v>
      </c>
      <c r="H1335" s="33" t="s">
        <v>190</v>
      </c>
      <c r="I1335" s="76" t="e">
        <f>CONCATENATE(Table6[[#This Row],[HS6_COD]],Table6[[#This Row],[HS8]],Table6[[#This Row],[HS10]])</f>
        <v>#VALUE!</v>
      </c>
      <c r="J1335" s="17" t="s">
        <v>553</v>
      </c>
      <c r="K1335" s="17"/>
      <c r="L1335" s="30">
        <f>'Customs raw'!F1335</f>
        <v>0</v>
      </c>
      <c r="M1335" s="33">
        <v>10</v>
      </c>
      <c r="N1335" s="33">
        <v>12.5</v>
      </c>
      <c r="O1335" s="33"/>
      <c r="P1335" s="33"/>
      <c r="Q1335" s="33">
        <v>10</v>
      </c>
      <c r="R1335" s="50" t="e">
        <f>VLOOKUP(Table6[[#This Row],[HS Concatenate]],'Customs raw'!$A$11:$N$305,12,FALSE)</f>
        <v>#VALUE!</v>
      </c>
      <c r="S1335" s="226">
        <f>'Customs raw'!L1335</f>
        <v>0</v>
      </c>
      <c r="T1335" s="214"/>
      <c r="U1335" s="217">
        <f>'Customs raw'!M1335</f>
        <v>0</v>
      </c>
      <c r="V1335" s="214"/>
      <c r="W1335" s="226" t="e">
        <f>Table6[[#This Row],[Quantity (kg)2]]/1000</f>
        <v>#VALUE!</v>
      </c>
    </row>
    <row r="1336" spans="1:23" ht="14.25" x14ac:dyDescent="0.2">
      <c r="A1336" s="212">
        <f>'Customs raw'!B1336</f>
        <v>0</v>
      </c>
      <c r="B1336" s="213">
        <f t="shared" si="22"/>
        <v>0</v>
      </c>
      <c r="C1336" s="214" t="e">
        <f>VLOOKUP(B1336,'HS Heading Index'!$A$7:$B$29,2,FALSE)</f>
        <v>#N/A</v>
      </c>
      <c r="D1336" s="214" t="s">
        <v>241</v>
      </c>
      <c r="E1336" s="212">
        <f>'Customs raw'!C1336</f>
        <v>0</v>
      </c>
      <c r="F1336" s="215">
        <f>'Customs raw'!E1336</f>
        <v>0</v>
      </c>
      <c r="G1336" s="76" t="s">
        <v>19</v>
      </c>
      <c r="H1336" s="33" t="s">
        <v>190</v>
      </c>
      <c r="I1336" s="76" t="e">
        <f>CONCATENATE(Table6[[#This Row],[HS6_COD]],Table6[[#This Row],[HS8]],Table6[[#This Row],[HS10]])</f>
        <v>#VALUE!</v>
      </c>
      <c r="J1336" s="17" t="s">
        <v>553</v>
      </c>
      <c r="K1336" s="17"/>
      <c r="L1336" s="30">
        <f>'Customs raw'!F1336</f>
        <v>0</v>
      </c>
      <c r="M1336" s="33">
        <v>10</v>
      </c>
      <c r="N1336" s="33">
        <v>12.5</v>
      </c>
      <c r="O1336" s="33"/>
      <c r="P1336" s="33"/>
      <c r="Q1336" s="33">
        <v>10</v>
      </c>
      <c r="R1336" s="50" t="e">
        <f>VLOOKUP(Table6[[#This Row],[HS Concatenate]],'Customs raw'!$A$11:$N$305,12,FALSE)</f>
        <v>#VALUE!</v>
      </c>
      <c r="S1336" s="226">
        <f>'Customs raw'!L1336</f>
        <v>0</v>
      </c>
      <c r="T1336" s="214"/>
      <c r="U1336" s="217">
        <f>'Customs raw'!M1336</f>
        <v>0</v>
      </c>
      <c r="V1336" s="214"/>
      <c r="W1336" s="226" t="e">
        <f>Table6[[#This Row],[Quantity (kg)2]]/1000</f>
        <v>#VALUE!</v>
      </c>
    </row>
    <row r="1337" spans="1:23" ht="14.25" x14ac:dyDescent="0.2">
      <c r="A1337" s="212">
        <f>'Customs raw'!B1337</f>
        <v>0</v>
      </c>
      <c r="B1337" s="213">
        <f t="shared" si="22"/>
        <v>0</v>
      </c>
      <c r="C1337" s="214" t="e">
        <f>VLOOKUP(B1337,'HS Heading Index'!$A$7:$B$29,2,FALSE)</f>
        <v>#N/A</v>
      </c>
      <c r="D1337" s="214" t="s">
        <v>241</v>
      </c>
      <c r="E1337" s="212">
        <f>'Customs raw'!C1337</f>
        <v>0</v>
      </c>
      <c r="F1337" s="215">
        <f>'Customs raw'!E1337</f>
        <v>0</v>
      </c>
      <c r="G1337" s="76" t="s">
        <v>19</v>
      </c>
      <c r="H1337" s="33" t="s">
        <v>190</v>
      </c>
      <c r="I1337" s="76" t="e">
        <f>CONCATENATE(Table6[[#This Row],[HS6_COD]],Table6[[#This Row],[HS8]],Table6[[#This Row],[HS10]])</f>
        <v>#VALUE!</v>
      </c>
      <c r="J1337" s="17" t="s">
        <v>553</v>
      </c>
      <c r="K1337" s="17"/>
      <c r="L1337" s="30">
        <f>'Customs raw'!F1337</f>
        <v>0</v>
      </c>
      <c r="M1337" s="33">
        <v>10</v>
      </c>
      <c r="N1337" s="33">
        <v>12.5</v>
      </c>
      <c r="O1337" s="33"/>
      <c r="P1337" s="33"/>
      <c r="Q1337" s="33">
        <v>10</v>
      </c>
      <c r="R1337" s="50" t="e">
        <f>VLOOKUP(Table6[[#This Row],[HS Concatenate]],'Customs raw'!$A$11:$N$305,12,FALSE)</f>
        <v>#VALUE!</v>
      </c>
      <c r="S1337" s="226">
        <f>'Customs raw'!L1337</f>
        <v>0</v>
      </c>
      <c r="T1337" s="214"/>
      <c r="U1337" s="217">
        <f>'Customs raw'!M1337</f>
        <v>0</v>
      </c>
      <c r="V1337" s="214"/>
      <c r="W1337" s="226" t="e">
        <f>Table6[[#This Row],[Quantity (kg)2]]/1000</f>
        <v>#VALUE!</v>
      </c>
    </row>
    <row r="1338" spans="1:23" ht="14.25" x14ac:dyDescent="0.2">
      <c r="A1338" s="212">
        <f>'Customs raw'!B1338</f>
        <v>0</v>
      </c>
      <c r="B1338" s="213">
        <f t="shared" si="22"/>
        <v>0</v>
      </c>
      <c r="C1338" s="214" t="e">
        <f>VLOOKUP(B1338,'HS Heading Index'!$A$7:$B$29,2,FALSE)</f>
        <v>#N/A</v>
      </c>
      <c r="D1338" s="214" t="s">
        <v>241</v>
      </c>
      <c r="E1338" s="212">
        <f>'Customs raw'!C1338</f>
        <v>0</v>
      </c>
      <c r="F1338" s="215">
        <f>'Customs raw'!E1338</f>
        <v>0</v>
      </c>
      <c r="G1338" s="76" t="s">
        <v>19</v>
      </c>
      <c r="H1338" s="33" t="s">
        <v>190</v>
      </c>
      <c r="I1338" s="76" t="e">
        <f>CONCATENATE(Table6[[#This Row],[HS6_COD]],Table6[[#This Row],[HS8]],Table6[[#This Row],[HS10]])</f>
        <v>#VALUE!</v>
      </c>
      <c r="J1338" s="17" t="s">
        <v>553</v>
      </c>
      <c r="K1338" s="17"/>
      <c r="L1338" s="30">
        <f>'Customs raw'!F1338</f>
        <v>0</v>
      </c>
      <c r="M1338" s="33">
        <v>10</v>
      </c>
      <c r="N1338" s="33">
        <v>12.5</v>
      </c>
      <c r="O1338" s="33"/>
      <c r="P1338" s="33"/>
      <c r="Q1338" s="33">
        <v>10</v>
      </c>
      <c r="R1338" s="50" t="e">
        <f>VLOOKUP(Table6[[#This Row],[HS Concatenate]],'Customs raw'!$A$11:$N$305,12,FALSE)</f>
        <v>#VALUE!</v>
      </c>
      <c r="S1338" s="226">
        <f>'Customs raw'!L1338</f>
        <v>0</v>
      </c>
      <c r="T1338" s="214"/>
      <c r="U1338" s="217">
        <f>'Customs raw'!M1338</f>
        <v>0</v>
      </c>
      <c r="V1338" s="214"/>
      <c r="W1338" s="226" t="e">
        <f>Table6[[#This Row],[Quantity (kg)2]]/1000</f>
        <v>#VALUE!</v>
      </c>
    </row>
    <row r="1339" spans="1:23" ht="14.25" x14ac:dyDescent="0.2">
      <c r="A1339" s="212">
        <f>'Customs raw'!B1339</f>
        <v>0</v>
      </c>
      <c r="B1339" s="213">
        <f t="shared" si="22"/>
        <v>0</v>
      </c>
      <c r="C1339" s="214" t="e">
        <f>VLOOKUP(B1339,'HS Heading Index'!$A$7:$B$29,2,FALSE)</f>
        <v>#N/A</v>
      </c>
      <c r="D1339" s="214" t="s">
        <v>241</v>
      </c>
      <c r="E1339" s="212">
        <f>'Customs raw'!C1339</f>
        <v>0</v>
      </c>
      <c r="F1339" s="215">
        <f>'Customs raw'!E1339</f>
        <v>0</v>
      </c>
      <c r="G1339" s="76" t="s">
        <v>19</v>
      </c>
      <c r="H1339" s="33" t="s">
        <v>190</v>
      </c>
      <c r="I1339" s="76" t="e">
        <f>CONCATENATE(Table6[[#This Row],[HS6_COD]],Table6[[#This Row],[HS8]],Table6[[#This Row],[HS10]])</f>
        <v>#VALUE!</v>
      </c>
      <c r="J1339" s="17" t="s">
        <v>553</v>
      </c>
      <c r="K1339" s="17"/>
      <c r="L1339" s="30">
        <f>'Customs raw'!F1339</f>
        <v>0</v>
      </c>
      <c r="M1339" s="33">
        <v>10</v>
      </c>
      <c r="N1339" s="33">
        <v>12.5</v>
      </c>
      <c r="O1339" s="33"/>
      <c r="P1339" s="33"/>
      <c r="Q1339" s="33">
        <v>10</v>
      </c>
      <c r="R1339" s="50" t="e">
        <f>VLOOKUP(Table6[[#This Row],[HS Concatenate]],'Customs raw'!$A$11:$N$305,12,FALSE)</f>
        <v>#VALUE!</v>
      </c>
      <c r="S1339" s="226">
        <f>'Customs raw'!L1339</f>
        <v>0</v>
      </c>
      <c r="T1339" s="214"/>
      <c r="U1339" s="217">
        <f>'Customs raw'!M1339</f>
        <v>0</v>
      </c>
      <c r="V1339" s="214"/>
      <c r="W1339" s="226" t="e">
        <f>Table6[[#This Row],[Quantity (kg)2]]/1000</f>
        <v>#VALUE!</v>
      </c>
    </row>
    <row r="1340" spans="1:23" ht="14.25" x14ac:dyDescent="0.2">
      <c r="A1340" s="212">
        <f>'Customs raw'!B1340</f>
        <v>0</v>
      </c>
      <c r="B1340" s="213">
        <f t="shared" si="22"/>
        <v>0</v>
      </c>
      <c r="C1340" s="214" t="e">
        <f>VLOOKUP(B1340,'HS Heading Index'!$A$7:$B$29,2,FALSE)</f>
        <v>#N/A</v>
      </c>
      <c r="D1340" s="214" t="s">
        <v>241</v>
      </c>
      <c r="E1340" s="212">
        <f>'Customs raw'!C1340</f>
        <v>0</v>
      </c>
      <c r="F1340" s="215">
        <f>'Customs raw'!E1340</f>
        <v>0</v>
      </c>
      <c r="G1340" s="76" t="s">
        <v>19</v>
      </c>
      <c r="H1340" s="33" t="s">
        <v>190</v>
      </c>
      <c r="I1340" s="76" t="e">
        <f>CONCATENATE(Table6[[#This Row],[HS6_COD]],Table6[[#This Row],[HS8]],Table6[[#This Row],[HS10]])</f>
        <v>#VALUE!</v>
      </c>
      <c r="J1340" s="17" t="s">
        <v>553</v>
      </c>
      <c r="K1340" s="17"/>
      <c r="L1340" s="30">
        <f>'Customs raw'!F1340</f>
        <v>0</v>
      </c>
      <c r="M1340" s="33">
        <v>10</v>
      </c>
      <c r="N1340" s="33">
        <v>12.5</v>
      </c>
      <c r="O1340" s="33"/>
      <c r="P1340" s="33"/>
      <c r="Q1340" s="33">
        <v>10</v>
      </c>
      <c r="R1340" s="50" t="e">
        <f>VLOOKUP(Table6[[#This Row],[HS Concatenate]],'Customs raw'!$A$11:$N$305,12,FALSE)</f>
        <v>#VALUE!</v>
      </c>
      <c r="S1340" s="226">
        <f>'Customs raw'!L1340</f>
        <v>0</v>
      </c>
      <c r="T1340" s="214"/>
      <c r="U1340" s="217">
        <f>'Customs raw'!M1340</f>
        <v>0</v>
      </c>
      <c r="V1340" s="214"/>
      <c r="W1340" s="226" t="e">
        <f>Table6[[#This Row],[Quantity (kg)2]]/1000</f>
        <v>#VALUE!</v>
      </c>
    </row>
    <row r="1341" spans="1:23" ht="14.25" x14ac:dyDescent="0.2">
      <c r="A1341" s="212">
        <f>'Customs raw'!B1341</f>
        <v>0</v>
      </c>
      <c r="B1341" s="213">
        <f t="shared" si="22"/>
        <v>0</v>
      </c>
      <c r="C1341" s="214" t="e">
        <f>VLOOKUP(B1341,'HS Heading Index'!$A$7:$B$29,2,FALSE)</f>
        <v>#N/A</v>
      </c>
      <c r="D1341" s="214" t="s">
        <v>241</v>
      </c>
      <c r="E1341" s="212">
        <f>'Customs raw'!C1341</f>
        <v>0</v>
      </c>
      <c r="F1341" s="215">
        <f>'Customs raw'!E1341</f>
        <v>0</v>
      </c>
      <c r="G1341" s="76" t="s">
        <v>19</v>
      </c>
      <c r="H1341" s="33" t="s">
        <v>190</v>
      </c>
      <c r="I1341" s="76" t="e">
        <f>CONCATENATE(Table6[[#This Row],[HS6_COD]],Table6[[#This Row],[HS8]],Table6[[#This Row],[HS10]])</f>
        <v>#VALUE!</v>
      </c>
      <c r="J1341" s="17" t="s">
        <v>553</v>
      </c>
      <c r="K1341" s="17"/>
      <c r="L1341" s="30">
        <f>'Customs raw'!F1341</f>
        <v>0</v>
      </c>
      <c r="M1341" s="33">
        <v>10</v>
      </c>
      <c r="N1341" s="33">
        <v>12.5</v>
      </c>
      <c r="O1341" s="33"/>
      <c r="P1341" s="33"/>
      <c r="Q1341" s="33">
        <v>10</v>
      </c>
      <c r="R1341" s="50" t="e">
        <f>VLOOKUP(Table6[[#This Row],[HS Concatenate]],'Customs raw'!$A$11:$N$305,12,FALSE)</f>
        <v>#VALUE!</v>
      </c>
      <c r="S1341" s="226">
        <f>'Customs raw'!L1341</f>
        <v>0</v>
      </c>
      <c r="T1341" s="214"/>
      <c r="U1341" s="217">
        <f>'Customs raw'!M1341</f>
        <v>0</v>
      </c>
      <c r="V1341" s="214"/>
      <c r="W1341" s="226" t="e">
        <f>Table6[[#This Row],[Quantity (kg)2]]/1000</f>
        <v>#VALUE!</v>
      </c>
    </row>
    <row r="1342" spans="1:23" ht="14.25" x14ac:dyDescent="0.2">
      <c r="A1342" s="212">
        <f>'Customs raw'!B1342</f>
        <v>0</v>
      </c>
      <c r="B1342" s="213">
        <f t="shared" si="22"/>
        <v>0</v>
      </c>
      <c r="C1342" s="214" t="e">
        <f>VLOOKUP(B1342,'HS Heading Index'!$A$7:$B$29,2,FALSE)</f>
        <v>#N/A</v>
      </c>
      <c r="D1342" s="214" t="s">
        <v>241</v>
      </c>
      <c r="E1342" s="212">
        <f>'Customs raw'!C1342</f>
        <v>0</v>
      </c>
      <c r="F1342" s="215">
        <f>'Customs raw'!E1342</f>
        <v>0</v>
      </c>
      <c r="G1342" s="76" t="s">
        <v>19</v>
      </c>
      <c r="H1342" s="33" t="s">
        <v>190</v>
      </c>
      <c r="I1342" s="76" t="e">
        <f>CONCATENATE(Table6[[#This Row],[HS6_COD]],Table6[[#This Row],[HS8]],Table6[[#This Row],[HS10]])</f>
        <v>#VALUE!</v>
      </c>
      <c r="J1342" s="17" t="s">
        <v>553</v>
      </c>
      <c r="K1342" s="17"/>
      <c r="L1342" s="30">
        <f>'Customs raw'!F1342</f>
        <v>0</v>
      </c>
      <c r="M1342" s="33">
        <v>10</v>
      </c>
      <c r="N1342" s="33">
        <v>12.5</v>
      </c>
      <c r="O1342" s="33"/>
      <c r="P1342" s="33"/>
      <c r="Q1342" s="33">
        <v>10</v>
      </c>
      <c r="R1342" s="50" t="e">
        <f>VLOOKUP(Table6[[#This Row],[HS Concatenate]],'Customs raw'!$A$11:$N$305,12,FALSE)</f>
        <v>#VALUE!</v>
      </c>
      <c r="S1342" s="226">
        <f>'Customs raw'!L1342</f>
        <v>0</v>
      </c>
      <c r="T1342" s="214"/>
      <c r="U1342" s="217">
        <f>'Customs raw'!M1342</f>
        <v>0</v>
      </c>
      <c r="V1342" s="214"/>
      <c r="W1342" s="226" t="e">
        <f>Table6[[#This Row],[Quantity (kg)2]]/1000</f>
        <v>#VALUE!</v>
      </c>
    </row>
    <row r="1343" spans="1:23" ht="14.25" x14ac:dyDescent="0.2">
      <c r="A1343" s="212">
        <f>'Customs raw'!B1343</f>
        <v>0</v>
      </c>
      <c r="B1343" s="213">
        <f t="shared" si="22"/>
        <v>0</v>
      </c>
      <c r="C1343" s="214" t="e">
        <f>VLOOKUP(B1343,'HS Heading Index'!$A$7:$B$29,2,FALSE)</f>
        <v>#N/A</v>
      </c>
      <c r="D1343" s="214" t="s">
        <v>241</v>
      </c>
      <c r="E1343" s="212">
        <f>'Customs raw'!C1343</f>
        <v>0</v>
      </c>
      <c r="F1343" s="215">
        <f>'Customs raw'!E1343</f>
        <v>0</v>
      </c>
      <c r="G1343" s="76" t="s">
        <v>19</v>
      </c>
      <c r="H1343" s="33" t="s">
        <v>190</v>
      </c>
      <c r="I1343" s="76" t="e">
        <f>CONCATENATE(Table6[[#This Row],[HS6_COD]],Table6[[#This Row],[HS8]],Table6[[#This Row],[HS10]])</f>
        <v>#VALUE!</v>
      </c>
      <c r="J1343" s="17" t="s">
        <v>553</v>
      </c>
      <c r="K1343" s="17"/>
      <c r="L1343" s="30">
        <f>'Customs raw'!F1343</f>
        <v>0</v>
      </c>
      <c r="M1343" s="33">
        <v>10</v>
      </c>
      <c r="N1343" s="33">
        <v>12.5</v>
      </c>
      <c r="O1343" s="33"/>
      <c r="P1343" s="33"/>
      <c r="Q1343" s="33">
        <v>10</v>
      </c>
      <c r="R1343" s="50" t="e">
        <f>VLOOKUP(Table6[[#This Row],[HS Concatenate]],'Customs raw'!$A$11:$N$305,12,FALSE)</f>
        <v>#VALUE!</v>
      </c>
      <c r="S1343" s="226">
        <f>'Customs raw'!L1343</f>
        <v>0</v>
      </c>
      <c r="T1343" s="214"/>
      <c r="U1343" s="217">
        <f>'Customs raw'!M1343</f>
        <v>0</v>
      </c>
      <c r="V1343" s="214"/>
      <c r="W1343" s="226" t="e">
        <f>Table6[[#This Row],[Quantity (kg)2]]/1000</f>
        <v>#VALUE!</v>
      </c>
    </row>
    <row r="1344" spans="1:23" ht="14.25" x14ac:dyDescent="0.2">
      <c r="A1344" s="212">
        <f>'Customs raw'!B1344</f>
        <v>0</v>
      </c>
      <c r="B1344" s="213">
        <f t="shared" si="22"/>
        <v>0</v>
      </c>
      <c r="C1344" s="214" t="e">
        <f>VLOOKUP(B1344,'HS Heading Index'!$A$7:$B$29,2,FALSE)</f>
        <v>#N/A</v>
      </c>
      <c r="D1344" s="214" t="s">
        <v>241</v>
      </c>
      <c r="E1344" s="212">
        <f>'Customs raw'!C1344</f>
        <v>0</v>
      </c>
      <c r="F1344" s="215">
        <f>'Customs raw'!E1344</f>
        <v>0</v>
      </c>
      <c r="G1344" s="76" t="s">
        <v>19</v>
      </c>
      <c r="H1344" s="33" t="s">
        <v>190</v>
      </c>
      <c r="I1344" s="76" t="e">
        <f>CONCATENATE(Table6[[#This Row],[HS6_COD]],Table6[[#This Row],[HS8]],Table6[[#This Row],[HS10]])</f>
        <v>#VALUE!</v>
      </c>
      <c r="J1344" s="17" t="s">
        <v>553</v>
      </c>
      <c r="K1344" s="17"/>
      <c r="L1344" s="30">
        <f>'Customs raw'!F1344</f>
        <v>0</v>
      </c>
      <c r="M1344" s="33">
        <v>10</v>
      </c>
      <c r="N1344" s="33">
        <v>12.5</v>
      </c>
      <c r="O1344" s="33"/>
      <c r="P1344" s="33"/>
      <c r="Q1344" s="33">
        <v>10</v>
      </c>
      <c r="R1344" s="50" t="e">
        <f>VLOOKUP(Table6[[#This Row],[HS Concatenate]],'Customs raw'!$A$11:$N$305,12,FALSE)</f>
        <v>#VALUE!</v>
      </c>
      <c r="S1344" s="226">
        <f>'Customs raw'!L1344</f>
        <v>0</v>
      </c>
      <c r="T1344" s="214"/>
      <c r="U1344" s="217">
        <f>'Customs raw'!M1344</f>
        <v>0</v>
      </c>
      <c r="V1344" s="214"/>
      <c r="W1344" s="226" t="e">
        <f>Table6[[#This Row],[Quantity (kg)2]]/1000</f>
        <v>#VALUE!</v>
      </c>
    </row>
    <row r="1345" spans="1:23" ht="14.25" x14ac:dyDescent="0.2">
      <c r="A1345" s="212">
        <f>'Customs raw'!B1345</f>
        <v>0</v>
      </c>
      <c r="B1345" s="213">
        <f t="shared" si="22"/>
        <v>0</v>
      </c>
      <c r="C1345" s="214" t="e">
        <f>VLOOKUP(B1345,'HS Heading Index'!$A$7:$B$29,2,FALSE)</f>
        <v>#N/A</v>
      </c>
      <c r="D1345" s="214" t="s">
        <v>241</v>
      </c>
      <c r="E1345" s="212">
        <f>'Customs raw'!C1345</f>
        <v>0</v>
      </c>
      <c r="F1345" s="215">
        <f>'Customs raw'!E1345</f>
        <v>0</v>
      </c>
      <c r="G1345" s="76" t="s">
        <v>19</v>
      </c>
      <c r="H1345" s="33" t="s">
        <v>190</v>
      </c>
      <c r="I1345" s="76" t="e">
        <f>CONCATENATE(Table6[[#This Row],[HS6_COD]],Table6[[#This Row],[HS8]],Table6[[#This Row],[HS10]])</f>
        <v>#VALUE!</v>
      </c>
      <c r="J1345" s="17" t="s">
        <v>553</v>
      </c>
      <c r="K1345" s="17"/>
      <c r="L1345" s="30">
        <f>'Customs raw'!F1345</f>
        <v>0</v>
      </c>
      <c r="M1345" s="33">
        <v>10</v>
      </c>
      <c r="N1345" s="33">
        <v>12.5</v>
      </c>
      <c r="O1345" s="33"/>
      <c r="P1345" s="33"/>
      <c r="Q1345" s="33">
        <v>10</v>
      </c>
      <c r="R1345" s="50" t="e">
        <f>VLOOKUP(Table6[[#This Row],[HS Concatenate]],'Customs raw'!$A$11:$N$305,12,FALSE)</f>
        <v>#VALUE!</v>
      </c>
      <c r="S1345" s="226">
        <f>'Customs raw'!L1345</f>
        <v>0</v>
      </c>
      <c r="T1345" s="214"/>
      <c r="U1345" s="217">
        <f>'Customs raw'!M1345</f>
        <v>0</v>
      </c>
      <c r="V1345" s="214"/>
      <c r="W1345" s="226" t="e">
        <f>Table6[[#This Row],[Quantity (kg)2]]/1000</f>
        <v>#VALUE!</v>
      </c>
    </row>
    <row r="1346" spans="1:23" ht="14.25" x14ac:dyDescent="0.2">
      <c r="A1346" s="212">
        <f>'Customs raw'!B1346</f>
        <v>0</v>
      </c>
      <c r="B1346" s="213">
        <f t="shared" si="22"/>
        <v>0</v>
      </c>
      <c r="C1346" s="214" t="e">
        <f>VLOOKUP(B1346,'HS Heading Index'!$A$7:$B$29,2,FALSE)</f>
        <v>#N/A</v>
      </c>
      <c r="D1346" s="214" t="s">
        <v>241</v>
      </c>
      <c r="E1346" s="212">
        <f>'Customs raw'!C1346</f>
        <v>0</v>
      </c>
      <c r="F1346" s="215">
        <f>'Customs raw'!E1346</f>
        <v>0</v>
      </c>
      <c r="G1346" s="76" t="s">
        <v>19</v>
      </c>
      <c r="H1346" s="33" t="s">
        <v>190</v>
      </c>
      <c r="I1346" s="76" t="e">
        <f>CONCATENATE(Table6[[#This Row],[HS6_COD]],Table6[[#This Row],[HS8]],Table6[[#This Row],[HS10]])</f>
        <v>#VALUE!</v>
      </c>
      <c r="J1346" s="17" t="s">
        <v>553</v>
      </c>
      <c r="K1346" s="17"/>
      <c r="L1346" s="30">
        <f>'Customs raw'!F1346</f>
        <v>0</v>
      </c>
      <c r="M1346" s="33">
        <v>10</v>
      </c>
      <c r="N1346" s="33">
        <v>12.5</v>
      </c>
      <c r="O1346" s="33"/>
      <c r="P1346" s="33"/>
      <c r="Q1346" s="33">
        <v>10</v>
      </c>
      <c r="R1346" s="50" t="e">
        <f>VLOOKUP(Table6[[#This Row],[HS Concatenate]],'Customs raw'!$A$11:$N$305,12,FALSE)</f>
        <v>#VALUE!</v>
      </c>
      <c r="S1346" s="226">
        <f>'Customs raw'!L1346</f>
        <v>0</v>
      </c>
      <c r="T1346" s="214"/>
      <c r="U1346" s="217">
        <f>'Customs raw'!M1346</f>
        <v>0</v>
      </c>
      <c r="V1346" s="214"/>
      <c r="W1346" s="226" t="e">
        <f>Table6[[#This Row],[Quantity (kg)2]]/1000</f>
        <v>#VALUE!</v>
      </c>
    </row>
    <row r="1347" spans="1:23" ht="14.25" x14ac:dyDescent="0.2">
      <c r="A1347" s="212">
        <f>'Customs raw'!B1347</f>
        <v>0</v>
      </c>
      <c r="B1347" s="213">
        <f t="shared" si="22"/>
        <v>0</v>
      </c>
      <c r="C1347" s="214" t="e">
        <f>VLOOKUP(B1347,'HS Heading Index'!$A$7:$B$29,2,FALSE)</f>
        <v>#N/A</v>
      </c>
      <c r="D1347" s="214" t="s">
        <v>241</v>
      </c>
      <c r="E1347" s="212">
        <f>'Customs raw'!C1347</f>
        <v>0</v>
      </c>
      <c r="F1347" s="215">
        <f>'Customs raw'!E1347</f>
        <v>0</v>
      </c>
      <c r="G1347" s="76" t="s">
        <v>19</v>
      </c>
      <c r="H1347" s="33" t="s">
        <v>190</v>
      </c>
      <c r="I1347" s="76" t="e">
        <f>CONCATENATE(Table6[[#This Row],[HS6_COD]],Table6[[#This Row],[HS8]],Table6[[#This Row],[HS10]])</f>
        <v>#VALUE!</v>
      </c>
      <c r="J1347" s="17" t="s">
        <v>553</v>
      </c>
      <c r="K1347" s="17"/>
      <c r="L1347" s="30">
        <f>'Customs raw'!F1347</f>
        <v>0</v>
      </c>
      <c r="M1347" s="33">
        <v>10</v>
      </c>
      <c r="N1347" s="33">
        <v>12.5</v>
      </c>
      <c r="O1347" s="33"/>
      <c r="P1347" s="33"/>
      <c r="Q1347" s="33">
        <v>10</v>
      </c>
      <c r="R1347" s="50" t="e">
        <f>VLOOKUP(Table6[[#This Row],[HS Concatenate]],'Customs raw'!$A$11:$N$305,12,FALSE)</f>
        <v>#VALUE!</v>
      </c>
      <c r="S1347" s="226">
        <f>'Customs raw'!L1347</f>
        <v>0</v>
      </c>
      <c r="T1347" s="214"/>
      <c r="U1347" s="217">
        <f>'Customs raw'!M1347</f>
        <v>0</v>
      </c>
      <c r="V1347" s="214"/>
      <c r="W1347" s="226" t="e">
        <f>Table6[[#This Row],[Quantity (kg)2]]/1000</f>
        <v>#VALUE!</v>
      </c>
    </row>
    <row r="1348" spans="1:23" ht="14.25" x14ac:dyDescent="0.2">
      <c r="A1348" s="212">
        <f>'Customs raw'!B1348</f>
        <v>0</v>
      </c>
      <c r="B1348" s="213">
        <f t="shared" ref="B1348:B1411" si="23">ROUNDDOWN(A1348/10000,2)</f>
        <v>0</v>
      </c>
      <c r="C1348" s="214" t="e">
        <f>VLOOKUP(B1348,'HS Heading Index'!$A$7:$B$29,2,FALSE)</f>
        <v>#N/A</v>
      </c>
      <c r="D1348" s="214" t="s">
        <v>241</v>
      </c>
      <c r="E1348" s="212">
        <f>'Customs raw'!C1348</f>
        <v>0</v>
      </c>
      <c r="F1348" s="215">
        <f>'Customs raw'!E1348</f>
        <v>0</v>
      </c>
      <c r="G1348" s="76" t="s">
        <v>19</v>
      </c>
      <c r="H1348" s="33" t="s">
        <v>190</v>
      </c>
      <c r="I1348" s="76" t="e">
        <f>CONCATENATE(Table6[[#This Row],[HS6_COD]],Table6[[#This Row],[HS8]],Table6[[#This Row],[HS10]])</f>
        <v>#VALUE!</v>
      </c>
      <c r="J1348" s="17" t="s">
        <v>553</v>
      </c>
      <c r="K1348" s="17"/>
      <c r="L1348" s="30">
        <f>'Customs raw'!F1348</f>
        <v>0</v>
      </c>
      <c r="M1348" s="33">
        <v>10</v>
      </c>
      <c r="N1348" s="33">
        <v>12.5</v>
      </c>
      <c r="O1348" s="33"/>
      <c r="P1348" s="33"/>
      <c r="Q1348" s="33">
        <v>10</v>
      </c>
      <c r="R1348" s="50" t="e">
        <f>VLOOKUP(Table6[[#This Row],[HS Concatenate]],'Customs raw'!$A$11:$N$305,12,FALSE)</f>
        <v>#VALUE!</v>
      </c>
      <c r="S1348" s="226">
        <f>'Customs raw'!L1348</f>
        <v>0</v>
      </c>
      <c r="T1348" s="214"/>
      <c r="U1348" s="217">
        <f>'Customs raw'!M1348</f>
        <v>0</v>
      </c>
      <c r="V1348" s="214"/>
      <c r="W1348" s="226" t="e">
        <f>Table6[[#This Row],[Quantity (kg)2]]/1000</f>
        <v>#VALUE!</v>
      </c>
    </row>
    <row r="1349" spans="1:23" ht="14.25" x14ac:dyDescent="0.2">
      <c r="A1349" s="212">
        <f>'Customs raw'!B1349</f>
        <v>0</v>
      </c>
      <c r="B1349" s="213">
        <f t="shared" si="23"/>
        <v>0</v>
      </c>
      <c r="C1349" s="214" t="e">
        <f>VLOOKUP(B1349,'HS Heading Index'!$A$7:$B$29,2,FALSE)</f>
        <v>#N/A</v>
      </c>
      <c r="D1349" s="214" t="s">
        <v>241</v>
      </c>
      <c r="E1349" s="212">
        <f>'Customs raw'!C1349</f>
        <v>0</v>
      </c>
      <c r="F1349" s="215">
        <f>'Customs raw'!E1349</f>
        <v>0</v>
      </c>
      <c r="G1349" s="76" t="s">
        <v>19</v>
      </c>
      <c r="H1349" s="33" t="s">
        <v>190</v>
      </c>
      <c r="I1349" s="76" t="e">
        <f>CONCATENATE(Table6[[#This Row],[HS6_COD]],Table6[[#This Row],[HS8]],Table6[[#This Row],[HS10]])</f>
        <v>#VALUE!</v>
      </c>
      <c r="J1349" s="17" t="s">
        <v>553</v>
      </c>
      <c r="K1349" s="17"/>
      <c r="L1349" s="30">
        <f>'Customs raw'!F1349</f>
        <v>0</v>
      </c>
      <c r="M1349" s="33">
        <v>10</v>
      </c>
      <c r="N1349" s="33">
        <v>12.5</v>
      </c>
      <c r="O1349" s="33"/>
      <c r="P1349" s="33"/>
      <c r="Q1349" s="33">
        <v>10</v>
      </c>
      <c r="R1349" s="50" t="e">
        <f>VLOOKUP(Table6[[#This Row],[HS Concatenate]],'Customs raw'!$A$11:$N$305,12,FALSE)</f>
        <v>#VALUE!</v>
      </c>
      <c r="S1349" s="226">
        <f>'Customs raw'!L1349</f>
        <v>0</v>
      </c>
      <c r="T1349" s="214"/>
      <c r="U1349" s="217">
        <f>'Customs raw'!M1349</f>
        <v>0</v>
      </c>
      <c r="V1349" s="214"/>
      <c r="W1349" s="226" t="e">
        <f>Table6[[#This Row],[Quantity (kg)2]]/1000</f>
        <v>#VALUE!</v>
      </c>
    </row>
    <row r="1350" spans="1:23" ht="14.25" x14ac:dyDescent="0.2">
      <c r="A1350" s="212">
        <f>'Customs raw'!B1350</f>
        <v>0</v>
      </c>
      <c r="B1350" s="213">
        <f t="shared" si="23"/>
        <v>0</v>
      </c>
      <c r="C1350" s="214" t="e">
        <f>VLOOKUP(B1350,'HS Heading Index'!$A$7:$B$29,2,FALSE)</f>
        <v>#N/A</v>
      </c>
      <c r="D1350" s="214" t="s">
        <v>241</v>
      </c>
      <c r="E1350" s="212">
        <f>'Customs raw'!C1350</f>
        <v>0</v>
      </c>
      <c r="F1350" s="215">
        <f>'Customs raw'!E1350</f>
        <v>0</v>
      </c>
      <c r="G1350" s="76" t="s">
        <v>19</v>
      </c>
      <c r="H1350" s="33" t="s">
        <v>190</v>
      </c>
      <c r="I1350" s="76" t="e">
        <f>CONCATENATE(Table6[[#This Row],[HS6_COD]],Table6[[#This Row],[HS8]],Table6[[#This Row],[HS10]])</f>
        <v>#VALUE!</v>
      </c>
      <c r="J1350" s="17" t="s">
        <v>553</v>
      </c>
      <c r="K1350" s="17"/>
      <c r="L1350" s="30">
        <f>'Customs raw'!F1350</f>
        <v>0</v>
      </c>
      <c r="M1350" s="33">
        <v>10</v>
      </c>
      <c r="N1350" s="33">
        <v>12.5</v>
      </c>
      <c r="O1350" s="33"/>
      <c r="P1350" s="33"/>
      <c r="Q1350" s="33">
        <v>10</v>
      </c>
      <c r="R1350" s="50" t="e">
        <f>VLOOKUP(Table6[[#This Row],[HS Concatenate]],'Customs raw'!$A$11:$N$305,12,FALSE)</f>
        <v>#VALUE!</v>
      </c>
      <c r="S1350" s="226">
        <f>'Customs raw'!L1350</f>
        <v>0</v>
      </c>
      <c r="T1350" s="214"/>
      <c r="U1350" s="217">
        <f>'Customs raw'!M1350</f>
        <v>0</v>
      </c>
      <c r="V1350" s="214"/>
      <c r="W1350" s="226" t="e">
        <f>Table6[[#This Row],[Quantity (kg)2]]/1000</f>
        <v>#VALUE!</v>
      </c>
    </row>
    <row r="1351" spans="1:23" ht="14.25" x14ac:dyDescent="0.2">
      <c r="A1351" s="212">
        <f>'Customs raw'!B1351</f>
        <v>0</v>
      </c>
      <c r="B1351" s="213">
        <f t="shared" si="23"/>
        <v>0</v>
      </c>
      <c r="C1351" s="214" t="e">
        <f>VLOOKUP(B1351,'HS Heading Index'!$A$7:$B$29,2,FALSE)</f>
        <v>#N/A</v>
      </c>
      <c r="D1351" s="214" t="s">
        <v>241</v>
      </c>
      <c r="E1351" s="212">
        <f>'Customs raw'!C1351</f>
        <v>0</v>
      </c>
      <c r="F1351" s="215">
        <f>'Customs raw'!E1351</f>
        <v>0</v>
      </c>
      <c r="G1351" s="76" t="s">
        <v>19</v>
      </c>
      <c r="H1351" s="33" t="s">
        <v>190</v>
      </c>
      <c r="I1351" s="76" t="e">
        <f>CONCATENATE(Table6[[#This Row],[HS6_COD]],Table6[[#This Row],[HS8]],Table6[[#This Row],[HS10]])</f>
        <v>#VALUE!</v>
      </c>
      <c r="J1351" s="17" t="s">
        <v>553</v>
      </c>
      <c r="K1351" s="17"/>
      <c r="L1351" s="30">
        <f>'Customs raw'!F1351</f>
        <v>0</v>
      </c>
      <c r="M1351" s="33">
        <v>10</v>
      </c>
      <c r="N1351" s="33">
        <v>12.5</v>
      </c>
      <c r="O1351" s="33"/>
      <c r="P1351" s="33"/>
      <c r="Q1351" s="33">
        <v>10</v>
      </c>
      <c r="R1351" s="50" t="e">
        <f>VLOOKUP(Table6[[#This Row],[HS Concatenate]],'Customs raw'!$A$11:$N$305,12,FALSE)</f>
        <v>#VALUE!</v>
      </c>
      <c r="S1351" s="226">
        <f>'Customs raw'!L1351</f>
        <v>0</v>
      </c>
      <c r="T1351" s="214"/>
      <c r="U1351" s="217">
        <f>'Customs raw'!M1351</f>
        <v>0</v>
      </c>
      <c r="V1351" s="214"/>
      <c r="W1351" s="226" t="e">
        <f>Table6[[#This Row],[Quantity (kg)2]]/1000</f>
        <v>#VALUE!</v>
      </c>
    </row>
    <row r="1352" spans="1:23" ht="14.25" x14ac:dyDescent="0.2">
      <c r="A1352" s="212">
        <f>'Customs raw'!B1352</f>
        <v>0</v>
      </c>
      <c r="B1352" s="213">
        <f t="shared" si="23"/>
        <v>0</v>
      </c>
      <c r="C1352" s="214" t="e">
        <f>VLOOKUP(B1352,'HS Heading Index'!$A$7:$B$29,2,FALSE)</f>
        <v>#N/A</v>
      </c>
      <c r="D1352" s="214" t="s">
        <v>241</v>
      </c>
      <c r="E1352" s="212">
        <f>'Customs raw'!C1352</f>
        <v>0</v>
      </c>
      <c r="F1352" s="215">
        <f>'Customs raw'!E1352</f>
        <v>0</v>
      </c>
      <c r="G1352" s="76" t="s">
        <v>19</v>
      </c>
      <c r="H1352" s="33" t="s">
        <v>190</v>
      </c>
      <c r="I1352" s="76" t="e">
        <f>CONCATENATE(Table6[[#This Row],[HS6_COD]],Table6[[#This Row],[HS8]],Table6[[#This Row],[HS10]])</f>
        <v>#VALUE!</v>
      </c>
      <c r="J1352" s="17" t="s">
        <v>553</v>
      </c>
      <c r="K1352" s="17"/>
      <c r="L1352" s="30">
        <f>'Customs raw'!F1352</f>
        <v>0</v>
      </c>
      <c r="M1352" s="33">
        <v>10</v>
      </c>
      <c r="N1352" s="33">
        <v>12.5</v>
      </c>
      <c r="O1352" s="33"/>
      <c r="P1352" s="33"/>
      <c r="Q1352" s="33">
        <v>10</v>
      </c>
      <c r="R1352" s="50" t="e">
        <f>VLOOKUP(Table6[[#This Row],[HS Concatenate]],'Customs raw'!$A$11:$N$305,12,FALSE)</f>
        <v>#VALUE!</v>
      </c>
      <c r="S1352" s="226">
        <f>'Customs raw'!L1352</f>
        <v>0</v>
      </c>
      <c r="T1352" s="214"/>
      <c r="U1352" s="217">
        <f>'Customs raw'!M1352</f>
        <v>0</v>
      </c>
      <c r="V1352" s="214"/>
      <c r="W1352" s="226" t="e">
        <f>Table6[[#This Row],[Quantity (kg)2]]/1000</f>
        <v>#VALUE!</v>
      </c>
    </row>
    <row r="1353" spans="1:23" ht="14.25" x14ac:dyDescent="0.2">
      <c r="A1353" s="212">
        <f>'Customs raw'!B1353</f>
        <v>0</v>
      </c>
      <c r="B1353" s="213">
        <f t="shared" si="23"/>
        <v>0</v>
      </c>
      <c r="C1353" s="214" t="e">
        <f>VLOOKUP(B1353,'HS Heading Index'!$A$7:$B$29,2,FALSE)</f>
        <v>#N/A</v>
      </c>
      <c r="D1353" s="214" t="s">
        <v>241</v>
      </c>
      <c r="E1353" s="212">
        <f>'Customs raw'!C1353</f>
        <v>0</v>
      </c>
      <c r="F1353" s="215">
        <f>'Customs raw'!E1353</f>
        <v>0</v>
      </c>
      <c r="G1353" s="76" t="s">
        <v>19</v>
      </c>
      <c r="H1353" s="33" t="s">
        <v>190</v>
      </c>
      <c r="I1353" s="76" t="e">
        <f>CONCATENATE(Table6[[#This Row],[HS6_COD]],Table6[[#This Row],[HS8]],Table6[[#This Row],[HS10]])</f>
        <v>#VALUE!</v>
      </c>
      <c r="J1353" s="17" t="s">
        <v>553</v>
      </c>
      <c r="K1353" s="17"/>
      <c r="L1353" s="30">
        <f>'Customs raw'!F1353</f>
        <v>0</v>
      </c>
      <c r="M1353" s="33">
        <v>10</v>
      </c>
      <c r="N1353" s="33">
        <v>12.5</v>
      </c>
      <c r="O1353" s="33"/>
      <c r="P1353" s="33"/>
      <c r="Q1353" s="33">
        <v>10</v>
      </c>
      <c r="R1353" s="50" t="e">
        <f>VLOOKUP(Table6[[#This Row],[HS Concatenate]],'Customs raw'!$A$11:$N$305,12,FALSE)</f>
        <v>#VALUE!</v>
      </c>
      <c r="S1353" s="226">
        <f>'Customs raw'!L1353</f>
        <v>0</v>
      </c>
      <c r="T1353" s="214"/>
      <c r="U1353" s="217">
        <f>'Customs raw'!M1353</f>
        <v>0</v>
      </c>
      <c r="V1353" s="214"/>
      <c r="W1353" s="226" t="e">
        <f>Table6[[#This Row],[Quantity (kg)2]]/1000</f>
        <v>#VALUE!</v>
      </c>
    </row>
    <row r="1354" spans="1:23" ht="14.25" x14ac:dyDescent="0.2">
      <c r="A1354" s="212">
        <f>'Customs raw'!B1354</f>
        <v>0</v>
      </c>
      <c r="B1354" s="213">
        <f t="shared" si="23"/>
        <v>0</v>
      </c>
      <c r="C1354" s="214" t="e">
        <f>VLOOKUP(B1354,'HS Heading Index'!$A$7:$B$29,2,FALSE)</f>
        <v>#N/A</v>
      </c>
      <c r="D1354" s="214" t="s">
        <v>241</v>
      </c>
      <c r="E1354" s="212">
        <f>'Customs raw'!C1354</f>
        <v>0</v>
      </c>
      <c r="F1354" s="215">
        <f>'Customs raw'!E1354</f>
        <v>0</v>
      </c>
      <c r="G1354" s="76" t="s">
        <v>19</v>
      </c>
      <c r="H1354" s="33" t="s">
        <v>190</v>
      </c>
      <c r="I1354" s="76" t="e">
        <f>CONCATENATE(Table6[[#This Row],[HS6_COD]],Table6[[#This Row],[HS8]],Table6[[#This Row],[HS10]])</f>
        <v>#VALUE!</v>
      </c>
      <c r="J1354" s="17" t="s">
        <v>553</v>
      </c>
      <c r="K1354" s="17"/>
      <c r="L1354" s="30">
        <f>'Customs raw'!F1354</f>
        <v>0</v>
      </c>
      <c r="M1354" s="33">
        <v>10</v>
      </c>
      <c r="N1354" s="33">
        <v>12.5</v>
      </c>
      <c r="O1354" s="33"/>
      <c r="P1354" s="33"/>
      <c r="Q1354" s="33">
        <v>10</v>
      </c>
      <c r="R1354" s="50" t="e">
        <f>VLOOKUP(Table6[[#This Row],[HS Concatenate]],'Customs raw'!$A$11:$N$305,12,FALSE)</f>
        <v>#VALUE!</v>
      </c>
      <c r="S1354" s="226">
        <f>'Customs raw'!L1354</f>
        <v>0</v>
      </c>
      <c r="T1354" s="214"/>
      <c r="U1354" s="217">
        <f>'Customs raw'!M1354</f>
        <v>0</v>
      </c>
      <c r="V1354" s="214"/>
      <c r="W1354" s="226" t="e">
        <f>Table6[[#This Row],[Quantity (kg)2]]/1000</f>
        <v>#VALUE!</v>
      </c>
    </row>
    <row r="1355" spans="1:23" ht="14.25" x14ac:dyDescent="0.2">
      <c r="A1355" s="212">
        <f>'Customs raw'!B1355</f>
        <v>0</v>
      </c>
      <c r="B1355" s="213">
        <f t="shared" si="23"/>
        <v>0</v>
      </c>
      <c r="C1355" s="214" t="e">
        <f>VLOOKUP(B1355,'HS Heading Index'!$A$7:$B$29,2,FALSE)</f>
        <v>#N/A</v>
      </c>
      <c r="D1355" s="214" t="s">
        <v>241</v>
      </c>
      <c r="E1355" s="212">
        <f>'Customs raw'!C1355</f>
        <v>0</v>
      </c>
      <c r="F1355" s="215">
        <f>'Customs raw'!E1355</f>
        <v>0</v>
      </c>
      <c r="G1355" s="76" t="s">
        <v>19</v>
      </c>
      <c r="H1355" s="33" t="s">
        <v>190</v>
      </c>
      <c r="I1355" s="76" t="e">
        <f>CONCATENATE(Table6[[#This Row],[HS6_COD]],Table6[[#This Row],[HS8]],Table6[[#This Row],[HS10]])</f>
        <v>#VALUE!</v>
      </c>
      <c r="J1355" s="17" t="s">
        <v>553</v>
      </c>
      <c r="K1355" s="17"/>
      <c r="L1355" s="30">
        <f>'Customs raw'!F1355</f>
        <v>0</v>
      </c>
      <c r="M1355" s="33">
        <v>10</v>
      </c>
      <c r="N1355" s="33">
        <v>12.5</v>
      </c>
      <c r="O1355" s="33"/>
      <c r="P1355" s="33"/>
      <c r="Q1355" s="33">
        <v>10</v>
      </c>
      <c r="R1355" s="50" t="e">
        <f>VLOOKUP(Table6[[#This Row],[HS Concatenate]],'Customs raw'!$A$11:$N$305,12,FALSE)</f>
        <v>#VALUE!</v>
      </c>
      <c r="S1355" s="226">
        <f>'Customs raw'!L1355</f>
        <v>0</v>
      </c>
      <c r="T1355" s="214"/>
      <c r="U1355" s="217">
        <f>'Customs raw'!M1355</f>
        <v>0</v>
      </c>
      <c r="V1355" s="214"/>
      <c r="W1355" s="226" t="e">
        <f>Table6[[#This Row],[Quantity (kg)2]]/1000</f>
        <v>#VALUE!</v>
      </c>
    </row>
    <row r="1356" spans="1:23" ht="14.25" x14ac:dyDescent="0.2">
      <c r="A1356" s="212">
        <f>'Customs raw'!B1356</f>
        <v>0</v>
      </c>
      <c r="B1356" s="213">
        <f t="shared" si="23"/>
        <v>0</v>
      </c>
      <c r="C1356" s="214" t="e">
        <f>VLOOKUP(B1356,'HS Heading Index'!$A$7:$B$29,2,FALSE)</f>
        <v>#N/A</v>
      </c>
      <c r="D1356" s="214" t="s">
        <v>241</v>
      </c>
      <c r="E1356" s="212">
        <f>'Customs raw'!C1356</f>
        <v>0</v>
      </c>
      <c r="F1356" s="215">
        <f>'Customs raw'!E1356</f>
        <v>0</v>
      </c>
      <c r="G1356" s="76" t="s">
        <v>19</v>
      </c>
      <c r="H1356" s="33" t="s">
        <v>190</v>
      </c>
      <c r="I1356" s="76" t="e">
        <f>CONCATENATE(Table6[[#This Row],[HS6_COD]],Table6[[#This Row],[HS8]],Table6[[#This Row],[HS10]])</f>
        <v>#VALUE!</v>
      </c>
      <c r="J1356" s="17" t="s">
        <v>553</v>
      </c>
      <c r="K1356" s="17"/>
      <c r="L1356" s="30">
        <f>'Customs raw'!F1356</f>
        <v>0</v>
      </c>
      <c r="M1356" s="33">
        <v>10</v>
      </c>
      <c r="N1356" s="33">
        <v>12.5</v>
      </c>
      <c r="O1356" s="33"/>
      <c r="P1356" s="33"/>
      <c r="Q1356" s="33">
        <v>10</v>
      </c>
      <c r="R1356" s="50" t="e">
        <f>VLOOKUP(Table6[[#This Row],[HS Concatenate]],'Customs raw'!$A$11:$N$305,12,FALSE)</f>
        <v>#VALUE!</v>
      </c>
      <c r="S1356" s="226">
        <f>'Customs raw'!L1356</f>
        <v>0</v>
      </c>
      <c r="T1356" s="214"/>
      <c r="U1356" s="217">
        <f>'Customs raw'!M1356</f>
        <v>0</v>
      </c>
      <c r="V1356" s="214"/>
      <c r="W1356" s="226" t="e">
        <f>Table6[[#This Row],[Quantity (kg)2]]/1000</f>
        <v>#VALUE!</v>
      </c>
    </row>
    <row r="1357" spans="1:23" ht="14.25" x14ac:dyDescent="0.2">
      <c r="A1357" s="212">
        <f>'Customs raw'!B1357</f>
        <v>0</v>
      </c>
      <c r="B1357" s="213">
        <f t="shared" si="23"/>
        <v>0</v>
      </c>
      <c r="C1357" s="214" t="e">
        <f>VLOOKUP(B1357,'HS Heading Index'!$A$7:$B$29,2,FALSE)</f>
        <v>#N/A</v>
      </c>
      <c r="D1357" s="214" t="s">
        <v>241</v>
      </c>
      <c r="E1357" s="212">
        <f>'Customs raw'!C1357</f>
        <v>0</v>
      </c>
      <c r="F1357" s="215">
        <f>'Customs raw'!E1357</f>
        <v>0</v>
      </c>
      <c r="G1357" s="76" t="s">
        <v>19</v>
      </c>
      <c r="H1357" s="33" t="s">
        <v>190</v>
      </c>
      <c r="I1357" s="76" t="e">
        <f>CONCATENATE(Table6[[#This Row],[HS6_COD]],Table6[[#This Row],[HS8]],Table6[[#This Row],[HS10]])</f>
        <v>#VALUE!</v>
      </c>
      <c r="J1357" s="17" t="s">
        <v>553</v>
      </c>
      <c r="K1357" s="17"/>
      <c r="L1357" s="30">
        <f>'Customs raw'!F1357</f>
        <v>0</v>
      </c>
      <c r="M1357" s="33">
        <v>10</v>
      </c>
      <c r="N1357" s="33">
        <v>12.5</v>
      </c>
      <c r="O1357" s="33"/>
      <c r="P1357" s="33"/>
      <c r="Q1357" s="33">
        <v>10</v>
      </c>
      <c r="R1357" s="50" t="e">
        <f>VLOOKUP(Table6[[#This Row],[HS Concatenate]],'Customs raw'!$A$11:$N$305,12,FALSE)</f>
        <v>#VALUE!</v>
      </c>
      <c r="S1357" s="226">
        <f>'Customs raw'!L1357</f>
        <v>0</v>
      </c>
      <c r="T1357" s="214"/>
      <c r="U1357" s="217">
        <f>'Customs raw'!M1357</f>
        <v>0</v>
      </c>
      <c r="V1357" s="214"/>
      <c r="W1357" s="226" t="e">
        <f>Table6[[#This Row],[Quantity (kg)2]]/1000</f>
        <v>#VALUE!</v>
      </c>
    </row>
    <row r="1358" spans="1:23" ht="14.25" x14ac:dyDescent="0.2">
      <c r="A1358" s="212">
        <f>'Customs raw'!B1358</f>
        <v>0</v>
      </c>
      <c r="B1358" s="213">
        <f t="shared" si="23"/>
        <v>0</v>
      </c>
      <c r="C1358" s="214" t="e">
        <f>VLOOKUP(B1358,'HS Heading Index'!$A$7:$B$29,2,FALSE)</f>
        <v>#N/A</v>
      </c>
      <c r="D1358" s="214" t="s">
        <v>241</v>
      </c>
      <c r="E1358" s="212">
        <f>'Customs raw'!C1358</f>
        <v>0</v>
      </c>
      <c r="F1358" s="215">
        <f>'Customs raw'!E1358</f>
        <v>0</v>
      </c>
      <c r="G1358" s="76" t="s">
        <v>19</v>
      </c>
      <c r="H1358" s="33" t="s">
        <v>190</v>
      </c>
      <c r="I1358" s="76" t="e">
        <f>CONCATENATE(Table6[[#This Row],[HS6_COD]],Table6[[#This Row],[HS8]],Table6[[#This Row],[HS10]])</f>
        <v>#VALUE!</v>
      </c>
      <c r="J1358" s="17" t="s">
        <v>553</v>
      </c>
      <c r="K1358" s="17"/>
      <c r="L1358" s="30">
        <f>'Customs raw'!F1358</f>
        <v>0</v>
      </c>
      <c r="M1358" s="33">
        <v>10</v>
      </c>
      <c r="N1358" s="33">
        <v>12.5</v>
      </c>
      <c r="O1358" s="33"/>
      <c r="P1358" s="33"/>
      <c r="Q1358" s="33">
        <v>10</v>
      </c>
      <c r="R1358" s="50" t="e">
        <f>VLOOKUP(Table6[[#This Row],[HS Concatenate]],'Customs raw'!$A$11:$N$305,12,FALSE)</f>
        <v>#VALUE!</v>
      </c>
      <c r="S1358" s="226">
        <f>'Customs raw'!L1358</f>
        <v>0</v>
      </c>
      <c r="T1358" s="214"/>
      <c r="U1358" s="217">
        <f>'Customs raw'!M1358</f>
        <v>0</v>
      </c>
      <c r="V1358" s="214"/>
      <c r="W1358" s="226" t="e">
        <f>Table6[[#This Row],[Quantity (kg)2]]/1000</f>
        <v>#VALUE!</v>
      </c>
    </row>
    <row r="1359" spans="1:23" ht="14.25" x14ac:dyDescent="0.2">
      <c r="A1359" s="212">
        <f>'Customs raw'!B1359</f>
        <v>0</v>
      </c>
      <c r="B1359" s="213">
        <f t="shared" si="23"/>
        <v>0</v>
      </c>
      <c r="C1359" s="214" t="e">
        <f>VLOOKUP(B1359,'HS Heading Index'!$A$7:$B$29,2,FALSE)</f>
        <v>#N/A</v>
      </c>
      <c r="D1359" s="214" t="s">
        <v>241</v>
      </c>
      <c r="E1359" s="212">
        <f>'Customs raw'!C1359</f>
        <v>0</v>
      </c>
      <c r="F1359" s="215">
        <f>'Customs raw'!E1359</f>
        <v>0</v>
      </c>
      <c r="G1359" s="76" t="s">
        <v>19</v>
      </c>
      <c r="H1359" s="33" t="s">
        <v>190</v>
      </c>
      <c r="I1359" s="76" t="e">
        <f>CONCATENATE(Table6[[#This Row],[HS6_COD]],Table6[[#This Row],[HS8]],Table6[[#This Row],[HS10]])</f>
        <v>#VALUE!</v>
      </c>
      <c r="J1359" s="17" t="s">
        <v>553</v>
      </c>
      <c r="K1359" s="17"/>
      <c r="L1359" s="30">
        <f>'Customs raw'!F1359</f>
        <v>0</v>
      </c>
      <c r="M1359" s="33">
        <v>10</v>
      </c>
      <c r="N1359" s="33">
        <v>12.5</v>
      </c>
      <c r="O1359" s="33"/>
      <c r="P1359" s="33"/>
      <c r="Q1359" s="33">
        <v>10</v>
      </c>
      <c r="R1359" s="50" t="e">
        <f>VLOOKUP(Table6[[#This Row],[HS Concatenate]],'Customs raw'!$A$11:$N$305,12,FALSE)</f>
        <v>#VALUE!</v>
      </c>
      <c r="S1359" s="226">
        <f>'Customs raw'!L1359</f>
        <v>0</v>
      </c>
      <c r="T1359" s="214"/>
      <c r="U1359" s="217">
        <f>'Customs raw'!M1359</f>
        <v>0</v>
      </c>
      <c r="V1359" s="214"/>
      <c r="W1359" s="226" t="e">
        <f>Table6[[#This Row],[Quantity (kg)2]]/1000</f>
        <v>#VALUE!</v>
      </c>
    </row>
    <row r="1360" spans="1:23" ht="14.25" x14ac:dyDescent="0.2">
      <c r="A1360" s="212">
        <f>'Customs raw'!B1360</f>
        <v>0</v>
      </c>
      <c r="B1360" s="213">
        <f t="shared" si="23"/>
        <v>0</v>
      </c>
      <c r="C1360" s="214" t="e">
        <f>VLOOKUP(B1360,'HS Heading Index'!$A$7:$B$29,2,FALSE)</f>
        <v>#N/A</v>
      </c>
      <c r="D1360" s="214" t="s">
        <v>241</v>
      </c>
      <c r="E1360" s="212">
        <f>'Customs raw'!C1360</f>
        <v>0</v>
      </c>
      <c r="F1360" s="215">
        <f>'Customs raw'!E1360</f>
        <v>0</v>
      </c>
      <c r="G1360" s="76" t="s">
        <v>19</v>
      </c>
      <c r="H1360" s="33" t="s">
        <v>190</v>
      </c>
      <c r="I1360" s="76" t="e">
        <f>CONCATENATE(Table6[[#This Row],[HS6_COD]],Table6[[#This Row],[HS8]],Table6[[#This Row],[HS10]])</f>
        <v>#VALUE!</v>
      </c>
      <c r="J1360" s="17" t="s">
        <v>553</v>
      </c>
      <c r="K1360" s="17"/>
      <c r="L1360" s="30">
        <f>'Customs raw'!F1360</f>
        <v>0</v>
      </c>
      <c r="M1360" s="33">
        <v>10</v>
      </c>
      <c r="N1360" s="33">
        <v>12.5</v>
      </c>
      <c r="O1360" s="33"/>
      <c r="P1360" s="33"/>
      <c r="Q1360" s="33">
        <v>10</v>
      </c>
      <c r="R1360" s="50" t="e">
        <f>VLOOKUP(Table6[[#This Row],[HS Concatenate]],'Customs raw'!$A$11:$N$305,12,FALSE)</f>
        <v>#VALUE!</v>
      </c>
      <c r="S1360" s="226">
        <f>'Customs raw'!L1360</f>
        <v>0</v>
      </c>
      <c r="T1360" s="214"/>
      <c r="U1360" s="217">
        <f>'Customs raw'!M1360</f>
        <v>0</v>
      </c>
      <c r="V1360" s="214"/>
      <c r="W1360" s="226" t="e">
        <f>Table6[[#This Row],[Quantity (kg)2]]/1000</f>
        <v>#VALUE!</v>
      </c>
    </row>
    <row r="1361" spans="1:23" ht="14.25" x14ac:dyDescent="0.2">
      <c r="A1361" s="212">
        <f>'Customs raw'!B1361</f>
        <v>0</v>
      </c>
      <c r="B1361" s="213">
        <f t="shared" si="23"/>
        <v>0</v>
      </c>
      <c r="C1361" s="214" t="e">
        <f>VLOOKUP(B1361,'HS Heading Index'!$A$7:$B$29,2,FALSE)</f>
        <v>#N/A</v>
      </c>
      <c r="D1361" s="214" t="s">
        <v>241</v>
      </c>
      <c r="E1361" s="212">
        <f>'Customs raw'!C1361</f>
        <v>0</v>
      </c>
      <c r="F1361" s="215">
        <f>'Customs raw'!E1361</f>
        <v>0</v>
      </c>
      <c r="G1361" s="76" t="s">
        <v>19</v>
      </c>
      <c r="H1361" s="33" t="s">
        <v>190</v>
      </c>
      <c r="I1361" s="76" t="e">
        <f>CONCATENATE(Table6[[#This Row],[HS6_COD]],Table6[[#This Row],[HS8]],Table6[[#This Row],[HS10]])</f>
        <v>#VALUE!</v>
      </c>
      <c r="J1361" s="17" t="s">
        <v>553</v>
      </c>
      <c r="K1361" s="17"/>
      <c r="L1361" s="30">
        <f>'Customs raw'!F1361</f>
        <v>0</v>
      </c>
      <c r="M1361" s="33">
        <v>10</v>
      </c>
      <c r="N1361" s="33">
        <v>12.5</v>
      </c>
      <c r="O1361" s="33"/>
      <c r="P1361" s="33"/>
      <c r="Q1361" s="33">
        <v>10</v>
      </c>
      <c r="R1361" s="50" t="e">
        <f>VLOOKUP(Table6[[#This Row],[HS Concatenate]],'Customs raw'!$A$11:$N$305,12,FALSE)</f>
        <v>#VALUE!</v>
      </c>
      <c r="S1361" s="226">
        <f>'Customs raw'!L1361</f>
        <v>0</v>
      </c>
      <c r="T1361" s="214"/>
      <c r="U1361" s="217">
        <f>'Customs raw'!M1361</f>
        <v>0</v>
      </c>
      <c r="V1361" s="214"/>
      <c r="W1361" s="226" t="e">
        <f>Table6[[#This Row],[Quantity (kg)2]]/1000</f>
        <v>#VALUE!</v>
      </c>
    </row>
    <row r="1362" spans="1:23" ht="14.25" x14ac:dyDescent="0.2">
      <c r="A1362" s="212">
        <f>'Customs raw'!B1362</f>
        <v>0</v>
      </c>
      <c r="B1362" s="213">
        <f t="shared" si="23"/>
        <v>0</v>
      </c>
      <c r="C1362" s="214" t="e">
        <f>VLOOKUP(B1362,'HS Heading Index'!$A$7:$B$29,2,FALSE)</f>
        <v>#N/A</v>
      </c>
      <c r="D1362" s="214" t="s">
        <v>241</v>
      </c>
      <c r="E1362" s="212">
        <f>'Customs raw'!C1362</f>
        <v>0</v>
      </c>
      <c r="F1362" s="215">
        <f>'Customs raw'!E1362</f>
        <v>0</v>
      </c>
      <c r="G1362" s="76" t="s">
        <v>19</v>
      </c>
      <c r="H1362" s="33" t="s">
        <v>190</v>
      </c>
      <c r="I1362" s="76" t="e">
        <f>CONCATENATE(Table6[[#This Row],[HS6_COD]],Table6[[#This Row],[HS8]],Table6[[#This Row],[HS10]])</f>
        <v>#VALUE!</v>
      </c>
      <c r="J1362" s="17" t="s">
        <v>553</v>
      </c>
      <c r="K1362" s="17"/>
      <c r="L1362" s="30">
        <f>'Customs raw'!F1362</f>
        <v>0</v>
      </c>
      <c r="M1362" s="33">
        <v>10</v>
      </c>
      <c r="N1362" s="33">
        <v>12.5</v>
      </c>
      <c r="O1362" s="33"/>
      <c r="P1362" s="33"/>
      <c r="Q1362" s="33">
        <v>10</v>
      </c>
      <c r="R1362" s="50" t="e">
        <f>VLOOKUP(Table6[[#This Row],[HS Concatenate]],'Customs raw'!$A$11:$N$305,12,FALSE)</f>
        <v>#VALUE!</v>
      </c>
      <c r="S1362" s="226">
        <f>'Customs raw'!L1362</f>
        <v>0</v>
      </c>
      <c r="T1362" s="214"/>
      <c r="U1362" s="217">
        <f>'Customs raw'!M1362</f>
        <v>0</v>
      </c>
      <c r="V1362" s="214"/>
      <c r="W1362" s="226" t="e">
        <f>Table6[[#This Row],[Quantity (kg)2]]/1000</f>
        <v>#VALUE!</v>
      </c>
    </row>
    <row r="1363" spans="1:23" ht="14.25" x14ac:dyDescent="0.2">
      <c r="A1363" s="212">
        <f>'Customs raw'!B1363</f>
        <v>0</v>
      </c>
      <c r="B1363" s="213">
        <f t="shared" si="23"/>
        <v>0</v>
      </c>
      <c r="C1363" s="214" t="e">
        <f>VLOOKUP(B1363,'HS Heading Index'!$A$7:$B$29,2,FALSE)</f>
        <v>#N/A</v>
      </c>
      <c r="D1363" s="214" t="s">
        <v>241</v>
      </c>
      <c r="E1363" s="212">
        <f>'Customs raw'!C1363</f>
        <v>0</v>
      </c>
      <c r="F1363" s="215">
        <f>'Customs raw'!E1363</f>
        <v>0</v>
      </c>
      <c r="G1363" s="76" t="s">
        <v>19</v>
      </c>
      <c r="H1363" s="33" t="s">
        <v>190</v>
      </c>
      <c r="I1363" s="76" t="e">
        <f>CONCATENATE(Table6[[#This Row],[HS6_COD]],Table6[[#This Row],[HS8]],Table6[[#This Row],[HS10]])</f>
        <v>#VALUE!</v>
      </c>
      <c r="J1363" s="17" t="s">
        <v>553</v>
      </c>
      <c r="K1363" s="17"/>
      <c r="L1363" s="30">
        <f>'Customs raw'!F1363</f>
        <v>0</v>
      </c>
      <c r="M1363" s="33">
        <v>10</v>
      </c>
      <c r="N1363" s="33">
        <v>12.5</v>
      </c>
      <c r="O1363" s="33"/>
      <c r="P1363" s="33"/>
      <c r="Q1363" s="33">
        <v>10</v>
      </c>
      <c r="R1363" s="50" t="e">
        <f>VLOOKUP(Table6[[#This Row],[HS Concatenate]],'Customs raw'!$A$11:$N$305,12,FALSE)</f>
        <v>#VALUE!</v>
      </c>
      <c r="S1363" s="226">
        <f>'Customs raw'!L1363</f>
        <v>0</v>
      </c>
      <c r="T1363" s="214"/>
      <c r="U1363" s="217">
        <f>'Customs raw'!M1363</f>
        <v>0</v>
      </c>
      <c r="V1363" s="214"/>
      <c r="W1363" s="226" t="e">
        <f>Table6[[#This Row],[Quantity (kg)2]]/1000</f>
        <v>#VALUE!</v>
      </c>
    </row>
    <row r="1364" spans="1:23" ht="14.25" x14ac:dyDescent="0.2">
      <c r="A1364" s="212">
        <f>'Customs raw'!B1364</f>
        <v>0</v>
      </c>
      <c r="B1364" s="213">
        <f t="shared" si="23"/>
        <v>0</v>
      </c>
      <c r="C1364" s="214" t="e">
        <f>VLOOKUP(B1364,'HS Heading Index'!$A$7:$B$29,2,FALSE)</f>
        <v>#N/A</v>
      </c>
      <c r="D1364" s="214" t="s">
        <v>241</v>
      </c>
      <c r="E1364" s="212">
        <f>'Customs raw'!C1364</f>
        <v>0</v>
      </c>
      <c r="F1364" s="215">
        <f>'Customs raw'!E1364</f>
        <v>0</v>
      </c>
      <c r="G1364" s="76" t="s">
        <v>19</v>
      </c>
      <c r="H1364" s="33" t="s">
        <v>190</v>
      </c>
      <c r="I1364" s="76" t="e">
        <f>CONCATENATE(Table6[[#This Row],[HS6_COD]],Table6[[#This Row],[HS8]],Table6[[#This Row],[HS10]])</f>
        <v>#VALUE!</v>
      </c>
      <c r="J1364" s="17" t="s">
        <v>553</v>
      </c>
      <c r="K1364" s="17"/>
      <c r="L1364" s="30">
        <f>'Customs raw'!F1364</f>
        <v>0</v>
      </c>
      <c r="M1364" s="33">
        <v>10</v>
      </c>
      <c r="N1364" s="33">
        <v>12.5</v>
      </c>
      <c r="O1364" s="33"/>
      <c r="P1364" s="33"/>
      <c r="Q1364" s="33">
        <v>10</v>
      </c>
      <c r="R1364" s="50" t="e">
        <f>VLOOKUP(Table6[[#This Row],[HS Concatenate]],'Customs raw'!$A$11:$N$305,12,FALSE)</f>
        <v>#VALUE!</v>
      </c>
      <c r="S1364" s="226">
        <f>'Customs raw'!L1364</f>
        <v>0</v>
      </c>
      <c r="T1364" s="214"/>
      <c r="U1364" s="217">
        <f>'Customs raw'!M1364</f>
        <v>0</v>
      </c>
      <c r="V1364" s="214"/>
      <c r="W1364" s="226" t="e">
        <f>Table6[[#This Row],[Quantity (kg)2]]/1000</f>
        <v>#VALUE!</v>
      </c>
    </row>
    <row r="1365" spans="1:23" ht="14.25" x14ac:dyDescent="0.2">
      <c r="A1365" s="212">
        <f>'Customs raw'!B1365</f>
        <v>0</v>
      </c>
      <c r="B1365" s="213">
        <f t="shared" si="23"/>
        <v>0</v>
      </c>
      <c r="C1365" s="214" t="e">
        <f>VLOOKUP(B1365,'HS Heading Index'!$A$7:$B$29,2,FALSE)</f>
        <v>#N/A</v>
      </c>
      <c r="D1365" s="214" t="s">
        <v>241</v>
      </c>
      <c r="E1365" s="212">
        <f>'Customs raw'!C1365</f>
        <v>0</v>
      </c>
      <c r="F1365" s="215">
        <f>'Customs raw'!E1365</f>
        <v>0</v>
      </c>
      <c r="G1365" s="76" t="s">
        <v>19</v>
      </c>
      <c r="H1365" s="33" t="s">
        <v>190</v>
      </c>
      <c r="I1365" s="76" t="e">
        <f>CONCATENATE(Table6[[#This Row],[HS6_COD]],Table6[[#This Row],[HS8]],Table6[[#This Row],[HS10]])</f>
        <v>#VALUE!</v>
      </c>
      <c r="J1365" s="17" t="s">
        <v>553</v>
      </c>
      <c r="K1365" s="17"/>
      <c r="L1365" s="30">
        <f>'Customs raw'!F1365</f>
        <v>0</v>
      </c>
      <c r="M1365" s="33">
        <v>10</v>
      </c>
      <c r="N1365" s="33">
        <v>12.5</v>
      </c>
      <c r="O1365" s="33"/>
      <c r="P1365" s="33"/>
      <c r="Q1365" s="33">
        <v>10</v>
      </c>
      <c r="R1365" s="50" t="e">
        <f>VLOOKUP(Table6[[#This Row],[HS Concatenate]],'Customs raw'!$A$11:$N$305,12,FALSE)</f>
        <v>#VALUE!</v>
      </c>
      <c r="S1365" s="226">
        <f>'Customs raw'!L1365</f>
        <v>0</v>
      </c>
      <c r="T1365" s="214"/>
      <c r="U1365" s="217">
        <f>'Customs raw'!M1365</f>
        <v>0</v>
      </c>
      <c r="V1365" s="214"/>
      <c r="W1365" s="226" t="e">
        <f>Table6[[#This Row],[Quantity (kg)2]]/1000</f>
        <v>#VALUE!</v>
      </c>
    </row>
    <row r="1366" spans="1:23" ht="14.25" x14ac:dyDescent="0.2">
      <c r="A1366" s="212">
        <f>'Customs raw'!B1366</f>
        <v>0</v>
      </c>
      <c r="B1366" s="213">
        <f t="shared" si="23"/>
        <v>0</v>
      </c>
      <c r="C1366" s="214" t="e">
        <f>VLOOKUP(B1366,'HS Heading Index'!$A$7:$B$29,2,FALSE)</f>
        <v>#N/A</v>
      </c>
      <c r="D1366" s="214" t="s">
        <v>241</v>
      </c>
      <c r="E1366" s="212">
        <f>'Customs raw'!C1366</f>
        <v>0</v>
      </c>
      <c r="F1366" s="215">
        <f>'Customs raw'!E1366</f>
        <v>0</v>
      </c>
      <c r="G1366" s="76" t="s">
        <v>19</v>
      </c>
      <c r="H1366" s="33" t="s">
        <v>190</v>
      </c>
      <c r="I1366" s="76" t="e">
        <f>CONCATENATE(Table6[[#This Row],[HS6_COD]],Table6[[#This Row],[HS8]],Table6[[#This Row],[HS10]])</f>
        <v>#VALUE!</v>
      </c>
      <c r="J1366" s="17" t="s">
        <v>553</v>
      </c>
      <c r="K1366" s="17"/>
      <c r="L1366" s="30">
        <f>'Customs raw'!F1366</f>
        <v>0</v>
      </c>
      <c r="M1366" s="33">
        <v>10</v>
      </c>
      <c r="N1366" s="33">
        <v>12.5</v>
      </c>
      <c r="O1366" s="33"/>
      <c r="P1366" s="33"/>
      <c r="Q1366" s="33">
        <v>10</v>
      </c>
      <c r="R1366" s="50" t="e">
        <f>VLOOKUP(Table6[[#This Row],[HS Concatenate]],'Customs raw'!$A$11:$N$305,12,FALSE)</f>
        <v>#VALUE!</v>
      </c>
      <c r="S1366" s="226">
        <f>'Customs raw'!L1366</f>
        <v>0</v>
      </c>
      <c r="T1366" s="214"/>
      <c r="U1366" s="217">
        <f>'Customs raw'!M1366</f>
        <v>0</v>
      </c>
      <c r="V1366" s="214"/>
      <c r="W1366" s="226" t="e">
        <f>Table6[[#This Row],[Quantity (kg)2]]/1000</f>
        <v>#VALUE!</v>
      </c>
    </row>
    <row r="1367" spans="1:23" ht="14.25" x14ac:dyDescent="0.2">
      <c r="A1367" s="212">
        <f>'Customs raw'!B1367</f>
        <v>0</v>
      </c>
      <c r="B1367" s="213">
        <f t="shared" si="23"/>
        <v>0</v>
      </c>
      <c r="C1367" s="214" t="e">
        <f>VLOOKUP(B1367,'HS Heading Index'!$A$7:$B$29,2,FALSE)</f>
        <v>#N/A</v>
      </c>
      <c r="D1367" s="214" t="s">
        <v>241</v>
      </c>
      <c r="E1367" s="212">
        <f>'Customs raw'!C1367</f>
        <v>0</v>
      </c>
      <c r="F1367" s="215">
        <f>'Customs raw'!E1367</f>
        <v>0</v>
      </c>
      <c r="G1367" s="76" t="s">
        <v>19</v>
      </c>
      <c r="H1367" s="33" t="s">
        <v>190</v>
      </c>
      <c r="I1367" s="76" t="e">
        <f>CONCATENATE(Table6[[#This Row],[HS6_COD]],Table6[[#This Row],[HS8]],Table6[[#This Row],[HS10]])</f>
        <v>#VALUE!</v>
      </c>
      <c r="J1367" s="17" t="s">
        <v>553</v>
      </c>
      <c r="K1367" s="17"/>
      <c r="L1367" s="30">
        <f>'Customs raw'!F1367</f>
        <v>0</v>
      </c>
      <c r="M1367" s="33">
        <v>10</v>
      </c>
      <c r="N1367" s="33">
        <v>12.5</v>
      </c>
      <c r="O1367" s="33"/>
      <c r="P1367" s="33"/>
      <c r="Q1367" s="33">
        <v>10</v>
      </c>
      <c r="R1367" s="50" t="e">
        <f>VLOOKUP(Table6[[#This Row],[HS Concatenate]],'Customs raw'!$A$11:$N$305,12,FALSE)</f>
        <v>#VALUE!</v>
      </c>
      <c r="S1367" s="226">
        <f>'Customs raw'!L1367</f>
        <v>0</v>
      </c>
      <c r="T1367" s="214"/>
      <c r="U1367" s="217">
        <f>'Customs raw'!M1367</f>
        <v>0</v>
      </c>
      <c r="V1367" s="214"/>
      <c r="W1367" s="226" t="e">
        <f>Table6[[#This Row],[Quantity (kg)2]]/1000</f>
        <v>#VALUE!</v>
      </c>
    </row>
    <row r="1368" spans="1:23" ht="14.25" x14ac:dyDescent="0.2">
      <c r="A1368" s="212">
        <f>'Customs raw'!B1368</f>
        <v>0</v>
      </c>
      <c r="B1368" s="213">
        <f t="shared" si="23"/>
        <v>0</v>
      </c>
      <c r="C1368" s="214" t="e">
        <f>VLOOKUP(B1368,'HS Heading Index'!$A$7:$B$29,2,FALSE)</f>
        <v>#N/A</v>
      </c>
      <c r="D1368" s="214" t="s">
        <v>241</v>
      </c>
      <c r="E1368" s="212">
        <f>'Customs raw'!C1368</f>
        <v>0</v>
      </c>
      <c r="F1368" s="215">
        <f>'Customs raw'!E1368</f>
        <v>0</v>
      </c>
      <c r="G1368" s="76" t="s">
        <v>19</v>
      </c>
      <c r="H1368" s="33" t="s">
        <v>190</v>
      </c>
      <c r="I1368" s="76" t="e">
        <f>CONCATENATE(Table6[[#This Row],[HS6_COD]],Table6[[#This Row],[HS8]],Table6[[#This Row],[HS10]])</f>
        <v>#VALUE!</v>
      </c>
      <c r="J1368" s="17" t="s">
        <v>553</v>
      </c>
      <c r="K1368" s="17"/>
      <c r="L1368" s="30">
        <f>'Customs raw'!F1368</f>
        <v>0</v>
      </c>
      <c r="M1368" s="33">
        <v>10</v>
      </c>
      <c r="N1368" s="33">
        <v>12.5</v>
      </c>
      <c r="O1368" s="33"/>
      <c r="P1368" s="33"/>
      <c r="Q1368" s="33">
        <v>10</v>
      </c>
      <c r="R1368" s="50" t="e">
        <f>VLOOKUP(Table6[[#This Row],[HS Concatenate]],'Customs raw'!$A$11:$N$305,12,FALSE)</f>
        <v>#VALUE!</v>
      </c>
      <c r="S1368" s="226">
        <f>'Customs raw'!L1368</f>
        <v>0</v>
      </c>
      <c r="T1368" s="214"/>
      <c r="U1368" s="217">
        <f>'Customs raw'!M1368</f>
        <v>0</v>
      </c>
      <c r="V1368" s="214"/>
      <c r="W1368" s="226" t="e">
        <f>Table6[[#This Row],[Quantity (kg)2]]/1000</f>
        <v>#VALUE!</v>
      </c>
    </row>
    <row r="1369" spans="1:23" ht="14.25" x14ac:dyDescent="0.2">
      <c r="A1369" s="212">
        <f>'Customs raw'!B1369</f>
        <v>0</v>
      </c>
      <c r="B1369" s="213">
        <f t="shared" si="23"/>
        <v>0</v>
      </c>
      <c r="C1369" s="214" t="e">
        <f>VLOOKUP(B1369,'HS Heading Index'!$A$7:$B$29,2,FALSE)</f>
        <v>#N/A</v>
      </c>
      <c r="D1369" s="214" t="s">
        <v>241</v>
      </c>
      <c r="E1369" s="212">
        <f>'Customs raw'!C1369</f>
        <v>0</v>
      </c>
      <c r="F1369" s="215">
        <f>'Customs raw'!E1369</f>
        <v>0</v>
      </c>
      <c r="G1369" s="76" t="s">
        <v>19</v>
      </c>
      <c r="H1369" s="33" t="s">
        <v>190</v>
      </c>
      <c r="I1369" s="76" t="e">
        <f>CONCATENATE(Table6[[#This Row],[HS6_COD]],Table6[[#This Row],[HS8]],Table6[[#This Row],[HS10]])</f>
        <v>#VALUE!</v>
      </c>
      <c r="J1369" s="17" t="s">
        <v>553</v>
      </c>
      <c r="K1369" s="17"/>
      <c r="L1369" s="30">
        <f>'Customs raw'!F1369</f>
        <v>0</v>
      </c>
      <c r="M1369" s="33">
        <v>10</v>
      </c>
      <c r="N1369" s="33">
        <v>12.5</v>
      </c>
      <c r="O1369" s="33"/>
      <c r="P1369" s="33"/>
      <c r="Q1369" s="33">
        <v>10</v>
      </c>
      <c r="R1369" s="50" t="e">
        <f>VLOOKUP(Table6[[#This Row],[HS Concatenate]],'Customs raw'!$A$11:$N$305,12,FALSE)</f>
        <v>#VALUE!</v>
      </c>
      <c r="S1369" s="226">
        <f>'Customs raw'!L1369</f>
        <v>0</v>
      </c>
      <c r="T1369" s="214"/>
      <c r="U1369" s="217">
        <f>'Customs raw'!M1369</f>
        <v>0</v>
      </c>
      <c r="V1369" s="214"/>
      <c r="W1369" s="226" t="e">
        <f>Table6[[#This Row],[Quantity (kg)2]]/1000</f>
        <v>#VALUE!</v>
      </c>
    </row>
    <row r="1370" spans="1:23" ht="14.25" x14ac:dyDescent="0.2">
      <c r="A1370" s="212">
        <f>'Customs raw'!B1370</f>
        <v>0</v>
      </c>
      <c r="B1370" s="213">
        <f t="shared" si="23"/>
        <v>0</v>
      </c>
      <c r="C1370" s="214" t="e">
        <f>VLOOKUP(B1370,'HS Heading Index'!$A$7:$B$29,2,FALSE)</f>
        <v>#N/A</v>
      </c>
      <c r="D1370" s="214" t="s">
        <v>241</v>
      </c>
      <c r="E1370" s="212">
        <f>'Customs raw'!C1370</f>
        <v>0</v>
      </c>
      <c r="F1370" s="215">
        <f>'Customs raw'!E1370</f>
        <v>0</v>
      </c>
      <c r="G1370" s="76" t="s">
        <v>19</v>
      </c>
      <c r="H1370" s="33" t="s">
        <v>190</v>
      </c>
      <c r="I1370" s="76" t="e">
        <f>CONCATENATE(Table6[[#This Row],[HS6_COD]],Table6[[#This Row],[HS8]],Table6[[#This Row],[HS10]])</f>
        <v>#VALUE!</v>
      </c>
      <c r="J1370" s="17" t="s">
        <v>553</v>
      </c>
      <c r="K1370" s="17"/>
      <c r="L1370" s="30">
        <f>'Customs raw'!F1370</f>
        <v>0</v>
      </c>
      <c r="M1370" s="33">
        <v>10</v>
      </c>
      <c r="N1370" s="33">
        <v>12.5</v>
      </c>
      <c r="O1370" s="33"/>
      <c r="P1370" s="33"/>
      <c r="Q1370" s="33">
        <v>10</v>
      </c>
      <c r="R1370" s="50" t="e">
        <f>VLOOKUP(Table6[[#This Row],[HS Concatenate]],'Customs raw'!$A$11:$N$305,12,FALSE)</f>
        <v>#VALUE!</v>
      </c>
      <c r="S1370" s="226">
        <f>'Customs raw'!L1370</f>
        <v>0</v>
      </c>
      <c r="T1370" s="214"/>
      <c r="U1370" s="217">
        <f>'Customs raw'!M1370</f>
        <v>0</v>
      </c>
      <c r="V1370" s="214"/>
      <c r="W1370" s="226" t="e">
        <f>Table6[[#This Row],[Quantity (kg)2]]/1000</f>
        <v>#VALUE!</v>
      </c>
    </row>
    <row r="1371" spans="1:23" ht="14.25" x14ac:dyDescent="0.2">
      <c r="A1371" s="212">
        <f>'Customs raw'!B1371</f>
        <v>0</v>
      </c>
      <c r="B1371" s="213">
        <f t="shared" si="23"/>
        <v>0</v>
      </c>
      <c r="C1371" s="214" t="e">
        <f>VLOOKUP(B1371,'HS Heading Index'!$A$7:$B$29,2,FALSE)</f>
        <v>#N/A</v>
      </c>
      <c r="D1371" s="214" t="s">
        <v>241</v>
      </c>
      <c r="E1371" s="212">
        <f>'Customs raw'!C1371</f>
        <v>0</v>
      </c>
      <c r="F1371" s="215">
        <f>'Customs raw'!E1371</f>
        <v>0</v>
      </c>
      <c r="G1371" s="76" t="s">
        <v>19</v>
      </c>
      <c r="H1371" s="33" t="s">
        <v>190</v>
      </c>
      <c r="I1371" s="76" t="e">
        <f>CONCATENATE(Table6[[#This Row],[HS6_COD]],Table6[[#This Row],[HS8]],Table6[[#This Row],[HS10]])</f>
        <v>#VALUE!</v>
      </c>
      <c r="J1371" s="17" t="s">
        <v>553</v>
      </c>
      <c r="K1371" s="17"/>
      <c r="L1371" s="30">
        <f>'Customs raw'!F1371</f>
        <v>0</v>
      </c>
      <c r="M1371" s="33">
        <v>10</v>
      </c>
      <c r="N1371" s="33">
        <v>12.5</v>
      </c>
      <c r="O1371" s="33"/>
      <c r="P1371" s="33"/>
      <c r="Q1371" s="33">
        <v>10</v>
      </c>
      <c r="R1371" s="50" t="e">
        <f>VLOOKUP(Table6[[#This Row],[HS Concatenate]],'Customs raw'!$A$11:$N$305,12,FALSE)</f>
        <v>#VALUE!</v>
      </c>
      <c r="S1371" s="226">
        <f>'Customs raw'!L1371</f>
        <v>0</v>
      </c>
      <c r="T1371" s="214"/>
      <c r="U1371" s="217">
        <f>'Customs raw'!M1371</f>
        <v>0</v>
      </c>
      <c r="V1371" s="214"/>
      <c r="W1371" s="226" t="e">
        <f>Table6[[#This Row],[Quantity (kg)2]]/1000</f>
        <v>#VALUE!</v>
      </c>
    </row>
    <row r="1372" spans="1:23" ht="14.25" x14ac:dyDescent="0.2">
      <c r="A1372" s="212">
        <f>'Customs raw'!B1372</f>
        <v>0</v>
      </c>
      <c r="B1372" s="213">
        <f t="shared" si="23"/>
        <v>0</v>
      </c>
      <c r="C1372" s="214" t="e">
        <f>VLOOKUP(B1372,'HS Heading Index'!$A$7:$B$29,2,FALSE)</f>
        <v>#N/A</v>
      </c>
      <c r="D1372" s="214" t="s">
        <v>241</v>
      </c>
      <c r="E1372" s="212">
        <f>'Customs raw'!C1372</f>
        <v>0</v>
      </c>
      <c r="F1372" s="215">
        <f>'Customs raw'!E1372</f>
        <v>0</v>
      </c>
      <c r="G1372" s="76" t="s">
        <v>19</v>
      </c>
      <c r="H1372" s="33" t="s">
        <v>190</v>
      </c>
      <c r="I1372" s="76" t="e">
        <f>CONCATENATE(Table6[[#This Row],[HS6_COD]],Table6[[#This Row],[HS8]],Table6[[#This Row],[HS10]])</f>
        <v>#VALUE!</v>
      </c>
      <c r="J1372" s="17" t="s">
        <v>553</v>
      </c>
      <c r="K1372" s="17"/>
      <c r="L1372" s="30">
        <f>'Customs raw'!F1372</f>
        <v>0</v>
      </c>
      <c r="M1372" s="33">
        <v>10</v>
      </c>
      <c r="N1372" s="33">
        <v>12.5</v>
      </c>
      <c r="O1372" s="33"/>
      <c r="P1372" s="33"/>
      <c r="Q1372" s="33">
        <v>10</v>
      </c>
      <c r="R1372" s="50" t="e">
        <f>VLOOKUP(Table6[[#This Row],[HS Concatenate]],'Customs raw'!$A$11:$N$305,12,FALSE)</f>
        <v>#VALUE!</v>
      </c>
      <c r="S1372" s="226">
        <f>'Customs raw'!L1372</f>
        <v>0</v>
      </c>
      <c r="T1372" s="214"/>
      <c r="U1372" s="217">
        <f>'Customs raw'!M1372</f>
        <v>0</v>
      </c>
      <c r="V1372" s="214"/>
      <c r="W1372" s="226" t="e">
        <f>Table6[[#This Row],[Quantity (kg)2]]/1000</f>
        <v>#VALUE!</v>
      </c>
    </row>
    <row r="1373" spans="1:23" ht="14.25" x14ac:dyDescent="0.2">
      <c r="A1373" s="212">
        <f>'Customs raw'!B1373</f>
        <v>0</v>
      </c>
      <c r="B1373" s="213">
        <f t="shared" si="23"/>
        <v>0</v>
      </c>
      <c r="C1373" s="214" t="e">
        <f>VLOOKUP(B1373,'HS Heading Index'!$A$7:$B$29,2,FALSE)</f>
        <v>#N/A</v>
      </c>
      <c r="D1373" s="214" t="s">
        <v>241</v>
      </c>
      <c r="E1373" s="212">
        <f>'Customs raw'!C1373</f>
        <v>0</v>
      </c>
      <c r="F1373" s="215">
        <f>'Customs raw'!E1373</f>
        <v>0</v>
      </c>
      <c r="G1373" s="76" t="s">
        <v>19</v>
      </c>
      <c r="H1373" s="33" t="s">
        <v>190</v>
      </c>
      <c r="I1373" s="76" t="e">
        <f>CONCATENATE(Table6[[#This Row],[HS6_COD]],Table6[[#This Row],[HS8]],Table6[[#This Row],[HS10]])</f>
        <v>#VALUE!</v>
      </c>
      <c r="J1373" s="17" t="s">
        <v>553</v>
      </c>
      <c r="K1373" s="17"/>
      <c r="L1373" s="30">
        <f>'Customs raw'!F1373</f>
        <v>0</v>
      </c>
      <c r="M1373" s="33">
        <v>10</v>
      </c>
      <c r="N1373" s="33">
        <v>12.5</v>
      </c>
      <c r="O1373" s="33"/>
      <c r="P1373" s="33"/>
      <c r="Q1373" s="33">
        <v>10</v>
      </c>
      <c r="R1373" s="50" t="e">
        <f>VLOOKUP(Table6[[#This Row],[HS Concatenate]],'Customs raw'!$A$11:$N$305,12,FALSE)</f>
        <v>#VALUE!</v>
      </c>
      <c r="S1373" s="226">
        <f>'Customs raw'!L1373</f>
        <v>0</v>
      </c>
      <c r="T1373" s="214"/>
      <c r="U1373" s="217">
        <f>'Customs raw'!M1373</f>
        <v>0</v>
      </c>
      <c r="V1373" s="214"/>
      <c r="W1373" s="226" t="e">
        <f>Table6[[#This Row],[Quantity (kg)2]]/1000</f>
        <v>#VALUE!</v>
      </c>
    </row>
    <row r="1374" spans="1:23" ht="14.25" x14ac:dyDescent="0.2">
      <c r="A1374" s="212">
        <f>'Customs raw'!B1374</f>
        <v>0</v>
      </c>
      <c r="B1374" s="213">
        <f t="shared" si="23"/>
        <v>0</v>
      </c>
      <c r="C1374" s="214" t="e">
        <f>VLOOKUP(B1374,'HS Heading Index'!$A$7:$B$29,2,FALSE)</f>
        <v>#N/A</v>
      </c>
      <c r="D1374" s="214" t="s">
        <v>241</v>
      </c>
      <c r="E1374" s="212">
        <f>'Customs raw'!C1374</f>
        <v>0</v>
      </c>
      <c r="F1374" s="215">
        <f>'Customs raw'!E1374</f>
        <v>0</v>
      </c>
      <c r="G1374" s="76" t="s">
        <v>19</v>
      </c>
      <c r="H1374" s="33" t="s">
        <v>190</v>
      </c>
      <c r="I1374" s="76" t="e">
        <f>CONCATENATE(Table6[[#This Row],[HS6_COD]],Table6[[#This Row],[HS8]],Table6[[#This Row],[HS10]])</f>
        <v>#VALUE!</v>
      </c>
      <c r="J1374" s="17" t="s">
        <v>553</v>
      </c>
      <c r="K1374" s="17"/>
      <c r="L1374" s="30">
        <f>'Customs raw'!F1374</f>
        <v>0</v>
      </c>
      <c r="M1374" s="33">
        <v>10</v>
      </c>
      <c r="N1374" s="33">
        <v>12.5</v>
      </c>
      <c r="O1374" s="33"/>
      <c r="P1374" s="33"/>
      <c r="Q1374" s="33">
        <v>10</v>
      </c>
      <c r="R1374" s="50" t="e">
        <f>VLOOKUP(Table6[[#This Row],[HS Concatenate]],'Customs raw'!$A$11:$N$305,12,FALSE)</f>
        <v>#VALUE!</v>
      </c>
      <c r="S1374" s="226">
        <f>'Customs raw'!L1374</f>
        <v>0</v>
      </c>
      <c r="T1374" s="214"/>
      <c r="U1374" s="217">
        <f>'Customs raw'!M1374</f>
        <v>0</v>
      </c>
      <c r="V1374" s="214"/>
      <c r="W1374" s="226" t="e">
        <f>Table6[[#This Row],[Quantity (kg)2]]/1000</f>
        <v>#VALUE!</v>
      </c>
    </row>
    <row r="1375" spans="1:23" ht="14.25" x14ac:dyDescent="0.2">
      <c r="A1375" s="212">
        <f>'Customs raw'!B1375</f>
        <v>0</v>
      </c>
      <c r="B1375" s="213">
        <f t="shared" si="23"/>
        <v>0</v>
      </c>
      <c r="C1375" s="214" t="e">
        <f>VLOOKUP(B1375,'HS Heading Index'!$A$7:$B$29,2,FALSE)</f>
        <v>#N/A</v>
      </c>
      <c r="D1375" s="214" t="s">
        <v>241</v>
      </c>
      <c r="E1375" s="212">
        <f>'Customs raw'!C1375</f>
        <v>0</v>
      </c>
      <c r="F1375" s="215">
        <f>'Customs raw'!E1375</f>
        <v>0</v>
      </c>
      <c r="G1375" s="76" t="s">
        <v>19</v>
      </c>
      <c r="H1375" s="33" t="s">
        <v>190</v>
      </c>
      <c r="I1375" s="76" t="e">
        <f>CONCATENATE(Table6[[#This Row],[HS6_COD]],Table6[[#This Row],[HS8]],Table6[[#This Row],[HS10]])</f>
        <v>#VALUE!</v>
      </c>
      <c r="J1375" s="17" t="s">
        <v>553</v>
      </c>
      <c r="K1375" s="17"/>
      <c r="L1375" s="30">
        <f>'Customs raw'!F1375</f>
        <v>0</v>
      </c>
      <c r="M1375" s="33">
        <v>10</v>
      </c>
      <c r="N1375" s="33">
        <v>12.5</v>
      </c>
      <c r="O1375" s="33"/>
      <c r="P1375" s="33"/>
      <c r="Q1375" s="33">
        <v>10</v>
      </c>
      <c r="R1375" s="50" t="e">
        <f>VLOOKUP(Table6[[#This Row],[HS Concatenate]],'Customs raw'!$A$11:$N$305,12,FALSE)</f>
        <v>#VALUE!</v>
      </c>
      <c r="S1375" s="226">
        <f>'Customs raw'!L1375</f>
        <v>0</v>
      </c>
      <c r="T1375" s="214"/>
      <c r="U1375" s="217">
        <f>'Customs raw'!M1375</f>
        <v>0</v>
      </c>
      <c r="V1375" s="214"/>
      <c r="W1375" s="226" t="e">
        <f>Table6[[#This Row],[Quantity (kg)2]]/1000</f>
        <v>#VALUE!</v>
      </c>
    </row>
    <row r="1376" spans="1:23" ht="14.25" x14ac:dyDescent="0.2">
      <c r="A1376" s="212">
        <f>'Customs raw'!B1376</f>
        <v>0</v>
      </c>
      <c r="B1376" s="213">
        <f t="shared" si="23"/>
        <v>0</v>
      </c>
      <c r="C1376" s="214" t="e">
        <f>VLOOKUP(B1376,'HS Heading Index'!$A$7:$B$29,2,FALSE)</f>
        <v>#N/A</v>
      </c>
      <c r="D1376" s="214" t="s">
        <v>241</v>
      </c>
      <c r="E1376" s="212">
        <f>'Customs raw'!C1376</f>
        <v>0</v>
      </c>
      <c r="F1376" s="215">
        <f>'Customs raw'!E1376</f>
        <v>0</v>
      </c>
      <c r="G1376" s="76" t="s">
        <v>19</v>
      </c>
      <c r="H1376" s="33" t="s">
        <v>190</v>
      </c>
      <c r="I1376" s="76" t="e">
        <f>CONCATENATE(Table6[[#This Row],[HS6_COD]],Table6[[#This Row],[HS8]],Table6[[#This Row],[HS10]])</f>
        <v>#VALUE!</v>
      </c>
      <c r="J1376" s="17" t="s">
        <v>553</v>
      </c>
      <c r="K1376" s="17"/>
      <c r="L1376" s="30">
        <f>'Customs raw'!F1376</f>
        <v>0</v>
      </c>
      <c r="M1376" s="33">
        <v>10</v>
      </c>
      <c r="N1376" s="33">
        <v>12.5</v>
      </c>
      <c r="O1376" s="33"/>
      <c r="P1376" s="33"/>
      <c r="Q1376" s="33">
        <v>10</v>
      </c>
      <c r="R1376" s="50" t="e">
        <f>VLOOKUP(Table6[[#This Row],[HS Concatenate]],'Customs raw'!$A$11:$N$305,12,FALSE)</f>
        <v>#VALUE!</v>
      </c>
      <c r="S1376" s="226">
        <f>'Customs raw'!L1376</f>
        <v>0</v>
      </c>
      <c r="T1376" s="214"/>
      <c r="U1376" s="217">
        <f>'Customs raw'!M1376</f>
        <v>0</v>
      </c>
      <c r="V1376" s="214"/>
      <c r="W1376" s="226" t="e">
        <f>Table6[[#This Row],[Quantity (kg)2]]/1000</f>
        <v>#VALUE!</v>
      </c>
    </row>
    <row r="1377" spans="1:23" ht="14.25" x14ac:dyDescent="0.2">
      <c r="A1377" s="212">
        <f>'Customs raw'!B1377</f>
        <v>0</v>
      </c>
      <c r="B1377" s="213">
        <f t="shared" si="23"/>
        <v>0</v>
      </c>
      <c r="C1377" s="214" t="e">
        <f>VLOOKUP(B1377,'HS Heading Index'!$A$7:$B$29,2,FALSE)</f>
        <v>#N/A</v>
      </c>
      <c r="D1377" s="214" t="s">
        <v>241</v>
      </c>
      <c r="E1377" s="212">
        <f>'Customs raw'!C1377</f>
        <v>0</v>
      </c>
      <c r="F1377" s="215">
        <f>'Customs raw'!E1377</f>
        <v>0</v>
      </c>
      <c r="G1377" s="76" t="s">
        <v>19</v>
      </c>
      <c r="H1377" s="33" t="s">
        <v>190</v>
      </c>
      <c r="I1377" s="76" t="e">
        <f>CONCATENATE(Table6[[#This Row],[HS6_COD]],Table6[[#This Row],[HS8]],Table6[[#This Row],[HS10]])</f>
        <v>#VALUE!</v>
      </c>
      <c r="J1377" s="17" t="s">
        <v>553</v>
      </c>
      <c r="K1377" s="17"/>
      <c r="L1377" s="30">
        <f>'Customs raw'!F1377</f>
        <v>0</v>
      </c>
      <c r="M1377" s="33">
        <v>10</v>
      </c>
      <c r="N1377" s="33">
        <v>12.5</v>
      </c>
      <c r="O1377" s="33"/>
      <c r="P1377" s="33"/>
      <c r="Q1377" s="33">
        <v>10</v>
      </c>
      <c r="R1377" s="50" t="e">
        <f>VLOOKUP(Table6[[#This Row],[HS Concatenate]],'Customs raw'!$A$11:$N$305,12,FALSE)</f>
        <v>#VALUE!</v>
      </c>
      <c r="S1377" s="226">
        <f>'Customs raw'!L1377</f>
        <v>0</v>
      </c>
      <c r="T1377" s="214"/>
      <c r="U1377" s="217">
        <f>'Customs raw'!M1377</f>
        <v>0</v>
      </c>
      <c r="V1377" s="214"/>
      <c r="W1377" s="226" t="e">
        <f>Table6[[#This Row],[Quantity (kg)2]]/1000</f>
        <v>#VALUE!</v>
      </c>
    </row>
    <row r="1378" spans="1:23" ht="14.25" x14ac:dyDescent="0.2">
      <c r="A1378" s="212">
        <f>'Customs raw'!B1378</f>
        <v>0</v>
      </c>
      <c r="B1378" s="213">
        <f t="shared" si="23"/>
        <v>0</v>
      </c>
      <c r="C1378" s="214" t="e">
        <f>VLOOKUP(B1378,'HS Heading Index'!$A$7:$B$29,2,FALSE)</f>
        <v>#N/A</v>
      </c>
      <c r="D1378" s="214" t="s">
        <v>241</v>
      </c>
      <c r="E1378" s="212">
        <f>'Customs raw'!C1378</f>
        <v>0</v>
      </c>
      <c r="F1378" s="215">
        <f>'Customs raw'!E1378</f>
        <v>0</v>
      </c>
      <c r="G1378" s="76" t="s">
        <v>19</v>
      </c>
      <c r="H1378" s="33" t="s">
        <v>190</v>
      </c>
      <c r="I1378" s="76" t="e">
        <f>CONCATENATE(Table6[[#This Row],[HS6_COD]],Table6[[#This Row],[HS8]],Table6[[#This Row],[HS10]])</f>
        <v>#VALUE!</v>
      </c>
      <c r="J1378" s="17" t="s">
        <v>553</v>
      </c>
      <c r="K1378" s="17"/>
      <c r="L1378" s="30">
        <f>'Customs raw'!F1378</f>
        <v>0</v>
      </c>
      <c r="M1378" s="33">
        <v>10</v>
      </c>
      <c r="N1378" s="33">
        <v>12.5</v>
      </c>
      <c r="O1378" s="33"/>
      <c r="P1378" s="33"/>
      <c r="Q1378" s="33">
        <v>10</v>
      </c>
      <c r="R1378" s="50" t="e">
        <f>VLOOKUP(Table6[[#This Row],[HS Concatenate]],'Customs raw'!$A$11:$N$305,12,FALSE)</f>
        <v>#VALUE!</v>
      </c>
      <c r="S1378" s="226">
        <f>'Customs raw'!L1378</f>
        <v>0</v>
      </c>
      <c r="T1378" s="214"/>
      <c r="U1378" s="217">
        <f>'Customs raw'!M1378</f>
        <v>0</v>
      </c>
      <c r="V1378" s="214"/>
      <c r="W1378" s="226" t="e">
        <f>Table6[[#This Row],[Quantity (kg)2]]/1000</f>
        <v>#VALUE!</v>
      </c>
    </row>
    <row r="1379" spans="1:23" ht="14.25" x14ac:dyDescent="0.2">
      <c r="A1379" s="212">
        <f>'Customs raw'!B1379</f>
        <v>0</v>
      </c>
      <c r="B1379" s="213">
        <f t="shared" si="23"/>
        <v>0</v>
      </c>
      <c r="C1379" s="214" t="e">
        <f>VLOOKUP(B1379,'HS Heading Index'!$A$7:$B$29,2,FALSE)</f>
        <v>#N/A</v>
      </c>
      <c r="D1379" s="214" t="s">
        <v>241</v>
      </c>
      <c r="E1379" s="212">
        <f>'Customs raw'!C1379</f>
        <v>0</v>
      </c>
      <c r="F1379" s="215">
        <f>'Customs raw'!E1379</f>
        <v>0</v>
      </c>
      <c r="G1379" s="76" t="s">
        <v>19</v>
      </c>
      <c r="H1379" s="33" t="s">
        <v>190</v>
      </c>
      <c r="I1379" s="76" t="e">
        <f>CONCATENATE(Table6[[#This Row],[HS6_COD]],Table6[[#This Row],[HS8]],Table6[[#This Row],[HS10]])</f>
        <v>#VALUE!</v>
      </c>
      <c r="J1379" s="17" t="s">
        <v>553</v>
      </c>
      <c r="K1379" s="17"/>
      <c r="L1379" s="30">
        <f>'Customs raw'!F1379</f>
        <v>0</v>
      </c>
      <c r="M1379" s="33">
        <v>10</v>
      </c>
      <c r="N1379" s="33">
        <v>12.5</v>
      </c>
      <c r="O1379" s="33"/>
      <c r="P1379" s="33"/>
      <c r="Q1379" s="33">
        <v>10</v>
      </c>
      <c r="R1379" s="50" t="e">
        <f>VLOOKUP(Table6[[#This Row],[HS Concatenate]],'Customs raw'!$A$11:$N$305,12,FALSE)</f>
        <v>#VALUE!</v>
      </c>
      <c r="S1379" s="226">
        <f>'Customs raw'!L1379</f>
        <v>0</v>
      </c>
      <c r="T1379" s="214"/>
      <c r="U1379" s="217">
        <f>'Customs raw'!M1379</f>
        <v>0</v>
      </c>
      <c r="V1379" s="214"/>
      <c r="W1379" s="226" t="e">
        <f>Table6[[#This Row],[Quantity (kg)2]]/1000</f>
        <v>#VALUE!</v>
      </c>
    </row>
    <row r="1380" spans="1:23" ht="14.25" x14ac:dyDescent="0.2">
      <c r="A1380" s="212">
        <f>'Customs raw'!B1380</f>
        <v>0</v>
      </c>
      <c r="B1380" s="213">
        <f t="shared" si="23"/>
        <v>0</v>
      </c>
      <c r="C1380" s="214" t="e">
        <f>VLOOKUP(B1380,'HS Heading Index'!$A$7:$B$29,2,FALSE)</f>
        <v>#N/A</v>
      </c>
      <c r="D1380" s="214" t="s">
        <v>241</v>
      </c>
      <c r="E1380" s="212">
        <f>'Customs raw'!C1380</f>
        <v>0</v>
      </c>
      <c r="F1380" s="215">
        <f>'Customs raw'!E1380</f>
        <v>0</v>
      </c>
      <c r="G1380" s="76" t="s">
        <v>19</v>
      </c>
      <c r="H1380" s="33" t="s">
        <v>190</v>
      </c>
      <c r="I1380" s="76" t="e">
        <f>CONCATENATE(Table6[[#This Row],[HS6_COD]],Table6[[#This Row],[HS8]],Table6[[#This Row],[HS10]])</f>
        <v>#VALUE!</v>
      </c>
      <c r="J1380" s="17" t="s">
        <v>553</v>
      </c>
      <c r="K1380" s="17"/>
      <c r="L1380" s="30">
        <f>'Customs raw'!F1380</f>
        <v>0</v>
      </c>
      <c r="M1380" s="33">
        <v>10</v>
      </c>
      <c r="N1380" s="33">
        <v>12.5</v>
      </c>
      <c r="O1380" s="33"/>
      <c r="P1380" s="33"/>
      <c r="Q1380" s="33">
        <v>10</v>
      </c>
      <c r="R1380" s="50" t="e">
        <f>VLOOKUP(Table6[[#This Row],[HS Concatenate]],'Customs raw'!$A$11:$N$305,12,FALSE)</f>
        <v>#VALUE!</v>
      </c>
      <c r="S1380" s="226">
        <f>'Customs raw'!L1380</f>
        <v>0</v>
      </c>
      <c r="T1380" s="214"/>
      <c r="U1380" s="217">
        <f>'Customs raw'!M1380</f>
        <v>0</v>
      </c>
      <c r="V1380" s="214"/>
      <c r="W1380" s="226" t="e">
        <f>Table6[[#This Row],[Quantity (kg)2]]/1000</f>
        <v>#VALUE!</v>
      </c>
    </row>
    <row r="1381" spans="1:23" ht="14.25" x14ac:dyDescent="0.2">
      <c r="A1381" s="212">
        <f>'Customs raw'!B1381</f>
        <v>0</v>
      </c>
      <c r="B1381" s="213">
        <f t="shared" si="23"/>
        <v>0</v>
      </c>
      <c r="C1381" s="214" t="e">
        <f>VLOOKUP(B1381,'HS Heading Index'!$A$7:$B$29,2,FALSE)</f>
        <v>#N/A</v>
      </c>
      <c r="D1381" s="214" t="s">
        <v>241</v>
      </c>
      <c r="E1381" s="212">
        <f>'Customs raw'!C1381</f>
        <v>0</v>
      </c>
      <c r="F1381" s="215">
        <f>'Customs raw'!E1381</f>
        <v>0</v>
      </c>
      <c r="G1381" s="76" t="s">
        <v>19</v>
      </c>
      <c r="H1381" s="33" t="s">
        <v>190</v>
      </c>
      <c r="I1381" s="76" t="e">
        <f>CONCATENATE(Table6[[#This Row],[HS6_COD]],Table6[[#This Row],[HS8]],Table6[[#This Row],[HS10]])</f>
        <v>#VALUE!</v>
      </c>
      <c r="J1381" s="17" t="s">
        <v>553</v>
      </c>
      <c r="K1381" s="17"/>
      <c r="L1381" s="30">
        <f>'Customs raw'!F1381</f>
        <v>0</v>
      </c>
      <c r="M1381" s="33">
        <v>10</v>
      </c>
      <c r="N1381" s="33">
        <v>12.5</v>
      </c>
      <c r="O1381" s="33"/>
      <c r="P1381" s="33"/>
      <c r="Q1381" s="33">
        <v>10</v>
      </c>
      <c r="R1381" s="50" t="e">
        <f>VLOOKUP(Table6[[#This Row],[HS Concatenate]],'Customs raw'!$A$11:$N$305,12,FALSE)</f>
        <v>#VALUE!</v>
      </c>
      <c r="S1381" s="226">
        <f>'Customs raw'!L1381</f>
        <v>0</v>
      </c>
      <c r="T1381" s="214"/>
      <c r="U1381" s="217">
        <f>'Customs raw'!M1381</f>
        <v>0</v>
      </c>
      <c r="V1381" s="214"/>
      <c r="W1381" s="226" t="e">
        <f>Table6[[#This Row],[Quantity (kg)2]]/1000</f>
        <v>#VALUE!</v>
      </c>
    </row>
    <row r="1382" spans="1:23" ht="14.25" x14ac:dyDescent="0.2">
      <c r="A1382" s="212">
        <f>'Customs raw'!B1382</f>
        <v>0</v>
      </c>
      <c r="B1382" s="213">
        <f t="shared" si="23"/>
        <v>0</v>
      </c>
      <c r="C1382" s="214" t="e">
        <f>VLOOKUP(B1382,'HS Heading Index'!$A$7:$B$29,2,FALSE)</f>
        <v>#N/A</v>
      </c>
      <c r="D1382" s="214" t="s">
        <v>241</v>
      </c>
      <c r="E1382" s="212">
        <f>'Customs raw'!C1382</f>
        <v>0</v>
      </c>
      <c r="F1382" s="215">
        <f>'Customs raw'!E1382</f>
        <v>0</v>
      </c>
      <c r="G1382" s="76" t="s">
        <v>19</v>
      </c>
      <c r="H1382" s="33" t="s">
        <v>190</v>
      </c>
      <c r="I1382" s="76" t="e">
        <f>CONCATENATE(Table6[[#This Row],[HS6_COD]],Table6[[#This Row],[HS8]],Table6[[#This Row],[HS10]])</f>
        <v>#VALUE!</v>
      </c>
      <c r="J1382" s="17" t="s">
        <v>553</v>
      </c>
      <c r="K1382" s="17"/>
      <c r="L1382" s="30">
        <f>'Customs raw'!F1382</f>
        <v>0</v>
      </c>
      <c r="M1382" s="33">
        <v>10</v>
      </c>
      <c r="N1382" s="33">
        <v>12.5</v>
      </c>
      <c r="O1382" s="33"/>
      <c r="P1382" s="33"/>
      <c r="Q1382" s="33">
        <v>10</v>
      </c>
      <c r="R1382" s="50" t="e">
        <f>VLOOKUP(Table6[[#This Row],[HS Concatenate]],'Customs raw'!$A$11:$N$305,12,FALSE)</f>
        <v>#VALUE!</v>
      </c>
      <c r="S1382" s="226">
        <f>'Customs raw'!L1382</f>
        <v>0</v>
      </c>
      <c r="T1382" s="214"/>
      <c r="U1382" s="217">
        <f>'Customs raw'!M1382</f>
        <v>0</v>
      </c>
      <c r="V1382" s="214"/>
      <c r="W1382" s="226" t="e">
        <f>Table6[[#This Row],[Quantity (kg)2]]/1000</f>
        <v>#VALUE!</v>
      </c>
    </row>
    <row r="1383" spans="1:23" ht="14.25" x14ac:dyDescent="0.2">
      <c r="A1383" s="212">
        <f>'Customs raw'!B1383</f>
        <v>0</v>
      </c>
      <c r="B1383" s="213">
        <f t="shared" si="23"/>
        <v>0</v>
      </c>
      <c r="C1383" s="214" t="e">
        <f>VLOOKUP(B1383,'HS Heading Index'!$A$7:$B$29,2,FALSE)</f>
        <v>#N/A</v>
      </c>
      <c r="D1383" s="214" t="s">
        <v>241</v>
      </c>
      <c r="E1383" s="212">
        <f>'Customs raw'!C1383</f>
        <v>0</v>
      </c>
      <c r="F1383" s="215">
        <f>'Customs raw'!E1383</f>
        <v>0</v>
      </c>
      <c r="G1383" s="76" t="s">
        <v>19</v>
      </c>
      <c r="H1383" s="33" t="s">
        <v>190</v>
      </c>
      <c r="I1383" s="76" t="e">
        <f>CONCATENATE(Table6[[#This Row],[HS6_COD]],Table6[[#This Row],[HS8]],Table6[[#This Row],[HS10]])</f>
        <v>#VALUE!</v>
      </c>
      <c r="J1383" s="17" t="s">
        <v>553</v>
      </c>
      <c r="K1383" s="17"/>
      <c r="L1383" s="30">
        <f>'Customs raw'!F1383</f>
        <v>0</v>
      </c>
      <c r="M1383" s="33">
        <v>10</v>
      </c>
      <c r="N1383" s="33">
        <v>12.5</v>
      </c>
      <c r="O1383" s="33"/>
      <c r="P1383" s="33"/>
      <c r="Q1383" s="33">
        <v>10</v>
      </c>
      <c r="R1383" s="50" t="e">
        <f>VLOOKUP(Table6[[#This Row],[HS Concatenate]],'Customs raw'!$A$11:$N$305,12,FALSE)</f>
        <v>#VALUE!</v>
      </c>
      <c r="S1383" s="226">
        <f>'Customs raw'!L1383</f>
        <v>0</v>
      </c>
      <c r="T1383" s="214"/>
      <c r="U1383" s="217">
        <f>'Customs raw'!M1383</f>
        <v>0</v>
      </c>
      <c r="V1383" s="214"/>
      <c r="W1383" s="226" t="e">
        <f>Table6[[#This Row],[Quantity (kg)2]]/1000</f>
        <v>#VALUE!</v>
      </c>
    </row>
    <row r="1384" spans="1:23" ht="14.25" x14ac:dyDescent="0.2">
      <c r="A1384" s="212">
        <f>'Customs raw'!B1384</f>
        <v>0</v>
      </c>
      <c r="B1384" s="213">
        <f t="shared" si="23"/>
        <v>0</v>
      </c>
      <c r="C1384" s="214" t="e">
        <f>VLOOKUP(B1384,'HS Heading Index'!$A$7:$B$29,2,FALSE)</f>
        <v>#N/A</v>
      </c>
      <c r="D1384" s="214" t="s">
        <v>241</v>
      </c>
      <c r="E1384" s="212">
        <f>'Customs raw'!C1384</f>
        <v>0</v>
      </c>
      <c r="F1384" s="215">
        <f>'Customs raw'!E1384</f>
        <v>0</v>
      </c>
      <c r="G1384" s="76" t="s">
        <v>19</v>
      </c>
      <c r="H1384" s="33" t="s">
        <v>190</v>
      </c>
      <c r="I1384" s="76" t="e">
        <f>CONCATENATE(Table6[[#This Row],[HS6_COD]],Table6[[#This Row],[HS8]],Table6[[#This Row],[HS10]])</f>
        <v>#VALUE!</v>
      </c>
      <c r="J1384" s="17" t="s">
        <v>553</v>
      </c>
      <c r="K1384" s="17"/>
      <c r="L1384" s="30">
        <f>'Customs raw'!F1384</f>
        <v>0</v>
      </c>
      <c r="M1384" s="33">
        <v>10</v>
      </c>
      <c r="N1384" s="33">
        <v>12.5</v>
      </c>
      <c r="O1384" s="33"/>
      <c r="P1384" s="33"/>
      <c r="Q1384" s="33">
        <v>10</v>
      </c>
      <c r="R1384" s="50" t="e">
        <f>VLOOKUP(Table6[[#This Row],[HS Concatenate]],'Customs raw'!$A$11:$N$305,12,FALSE)</f>
        <v>#VALUE!</v>
      </c>
      <c r="S1384" s="226">
        <f>'Customs raw'!L1384</f>
        <v>0</v>
      </c>
      <c r="T1384" s="214"/>
      <c r="U1384" s="217">
        <f>'Customs raw'!M1384</f>
        <v>0</v>
      </c>
      <c r="V1384" s="214"/>
      <c r="W1384" s="226" t="e">
        <f>Table6[[#This Row],[Quantity (kg)2]]/1000</f>
        <v>#VALUE!</v>
      </c>
    </row>
    <row r="1385" spans="1:23" ht="14.25" x14ac:dyDescent="0.2">
      <c r="A1385" s="212">
        <f>'Customs raw'!B1385</f>
        <v>0</v>
      </c>
      <c r="B1385" s="213">
        <f t="shared" si="23"/>
        <v>0</v>
      </c>
      <c r="C1385" s="214" t="e">
        <f>VLOOKUP(B1385,'HS Heading Index'!$A$7:$B$29,2,FALSE)</f>
        <v>#N/A</v>
      </c>
      <c r="D1385" s="214" t="s">
        <v>241</v>
      </c>
      <c r="E1385" s="212">
        <f>'Customs raw'!C1385</f>
        <v>0</v>
      </c>
      <c r="F1385" s="215">
        <f>'Customs raw'!E1385</f>
        <v>0</v>
      </c>
      <c r="G1385" s="76" t="s">
        <v>19</v>
      </c>
      <c r="H1385" s="33" t="s">
        <v>190</v>
      </c>
      <c r="I1385" s="76" t="e">
        <f>CONCATENATE(Table6[[#This Row],[HS6_COD]],Table6[[#This Row],[HS8]],Table6[[#This Row],[HS10]])</f>
        <v>#VALUE!</v>
      </c>
      <c r="J1385" s="17" t="s">
        <v>553</v>
      </c>
      <c r="K1385" s="17"/>
      <c r="L1385" s="30">
        <f>'Customs raw'!F1385</f>
        <v>0</v>
      </c>
      <c r="M1385" s="33">
        <v>10</v>
      </c>
      <c r="N1385" s="33">
        <v>12.5</v>
      </c>
      <c r="O1385" s="33"/>
      <c r="P1385" s="33"/>
      <c r="Q1385" s="33">
        <v>10</v>
      </c>
      <c r="R1385" s="50" t="e">
        <f>VLOOKUP(Table6[[#This Row],[HS Concatenate]],'Customs raw'!$A$11:$N$305,12,FALSE)</f>
        <v>#VALUE!</v>
      </c>
      <c r="S1385" s="226">
        <f>'Customs raw'!L1385</f>
        <v>0</v>
      </c>
      <c r="T1385" s="214"/>
      <c r="U1385" s="217">
        <f>'Customs raw'!M1385</f>
        <v>0</v>
      </c>
      <c r="V1385" s="214"/>
      <c r="W1385" s="226" t="e">
        <f>Table6[[#This Row],[Quantity (kg)2]]/1000</f>
        <v>#VALUE!</v>
      </c>
    </row>
    <row r="1386" spans="1:23" ht="14.25" x14ac:dyDescent="0.2">
      <c r="A1386" s="212">
        <f>'Customs raw'!B1386</f>
        <v>0</v>
      </c>
      <c r="B1386" s="213">
        <f t="shared" si="23"/>
        <v>0</v>
      </c>
      <c r="C1386" s="214" t="e">
        <f>VLOOKUP(B1386,'HS Heading Index'!$A$7:$B$29,2,FALSE)</f>
        <v>#N/A</v>
      </c>
      <c r="D1386" s="214" t="s">
        <v>241</v>
      </c>
      <c r="E1386" s="212">
        <f>'Customs raw'!C1386</f>
        <v>0</v>
      </c>
      <c r="F1386" s="215">
        <f>'Customs raw'!E1386</f>
        <v>0</v>
      </c>
      <c r="G1386" s="76" t="s">
        <v>19</v>
      </c>
      <c r="H1386" s="33" t="s">
        <v>190</v>
      </c>
      <c r="I1386" s="76" t="e">
        <f>CONCATENATE(Table6[[#This Row],[HS6_COD]],Table6[[#This Row],[HS8]],Table6[[#This Row],[HS10]])</f>
        <v>#VALUE!</v>
      </c>
      <c r="J1386" s="17" t="s">
        <v>553</v>
      </c>
      <c r="K1386" s="17"/>
      <c r="L1386" s="30">
        <f>'Customs raw'!F1386</f>
        <v>0</v>
      </c>
      <c r="M1386" s="33">
        <v>10</v>
      </c>
      <c r="N1386" s="33">
        <v>12.5</v>
      </c>
      <c r="O1386" s="33"/>
      <c r="P1386" s="33"/>
      <c r="Q1386" s="33">
        <v>10</v>
      </c>
      <c r="R1386" s="50" t="e">
        <f>VLOOKUP(Table6[[#This Row],[HS Concatenate]],'Customs raw'!$A$11:$N$305,12,FALSE)</f>
        <v>#VALUE!</v>
      </c>
      <c r="S1386" s="226">
        <f>'Customs raw'!L1386</f>
        <v>0</v>
      </c>
      <c r="T1386" s="214"/>
      <c r="U1386" s="217">
        <f>'Customs raw'!M1386</f>
        <v>0</v>
      </c>
      <c r="V1386" s="214"/>
      <c r="W1386" s="226" t="e">
        <f>Table6[[#This Row],[Quantity (kg)2]]/1000</f>
        <v>#VALUE!</v>
      </c>
    </row>
    <row r="1387" spans="1:23" ht="14.25" x14ac:dyDescent="0.2">
      <c r="A1387" s="212">
        <f>'Customs raw'!B1387</f>
        <v>0</v>
      </c>
      <c r="B1387" s="213">
        <f t="shared" si="23"/>
        <v>0</v>
      </c>
      <c r="C1387" s="214" t="e">
        <f>VLOOKUP(B1387,'HS Heading Index'!$A$7:$B$29,2,FALSE)</f>
        <v>#N/A</v>
      </c>
      <c r="D1387" s="214" t="s">
        <v>241</v>
      </c>
      <c r="E1387" s="212">
        <f>'Customs raw'!C1387</f>
        <v>0</v>
      </c>
      <c r="F1387" s="215">
        <f>'Customs raw'!E1387</f>
        <v>0</v>
      </c>
      <c r="G1387" s="76" t="s">
        <v>19</v>
      </c>
      <c r="H1387" s="33" t="s">
        <v>190</v>
      </c>
      <c r="I1387" s="76" t="e">
        <f>CONCATENATE(Table6[[#This Row],[HS6_COD]],Table6[[#This Row],[HS8]],Table6[[#This Row],[HS10]])</f>
        <v>#VALUE!</v>
      </c>
      <c r="J1387" s="17" t="s">
        <v>553</v>
      </c>
      <c r="K1387" s="17"/>
      <c r="L1387" s="30">
        <f>'Customs raw'!F1387</f>
        <v>0</v>
      </c>
      <c r="M1387" s="33">
        <v>10</v>
      </c>
      <c r="N1387" s="33">
        <v>12.5</v>
      </c>
      <c r="O1387" s="33"/>
      <c r="P1387" s="33"/>
      <c r="Q1387" s="33">
        <v>10</v>
      </c>
      <c r="R1387" s="50" t="e">
        <f>VLOOKUP(Table6[[#This Row],[HS Concatenate]],'Customs raw'!$A$11:$N$305,12,FALSE)</f>
        <v>#VALUE!</v>
      </c>
      <c r="S1387" s="226">
        <f>'Customs raw'!L1387</f>
        <v>0</v>
      </c>
      <c r="T1387" s="214"/>
      <c r="U1387" s="217">
        <f>'Customs raw'!M1387</f>
        <v>0</v>
      </c>
      <c r="V1387" s="214"/>
      <c r="W1387" s="226" t="e">
        <f>Table6[[#This Row],[Quantity (kg)2]]/1000</f>
        <v>#VALUE!</v>
      </c>
    </row>
    <row r="1388" spans="1:23" ht="14.25" x14ac:dyDescent="0.2">
      <c r="A1388" s="212">
        <f>'Customs raw'!B1388</f>
        <v>0</v>
      </c>
      <c r="B1388" s="213">
        <f t="shared" si="23"/>
        <v>0</v>
      </c>
      <c r="C1388" s="214" t="e">
        <f>VLOOKUP(B1388,'HS Heading Index'!$A$7:$B$29,2,FALSE)</f>
        <v>#N/A</v>
      </c>
      <c r="D1388" s="214" t="s">
        <v>241</v>
      </c>
      <c r="E1388" s="212">
        <f>'Customs raw'!C1388</f>
        <v>0</v>
      </c>
      <c r="F1388" s="215">
        <f>'Customs raw'!E1388</f>
        <v>0</v>
      </c>
      <c r="G1388" s="76" t="s">
        <v>19</v>
      </c>
      <c r="H1388" s="33" t="s">
        <v>190</v>
      </c>
      <c r="I1388" s="76" t="e">
        <f>CONCATENATE(Table6[[#This Row],[HS6_COD]],Table6[[#This Row],[HS8]],Table6[[#This Row],[HS10]])</f>
        <v>#VALUE!</v>
      </c>
      <c r="J1388" s="17" t="s">
        <v>553</v>
      </c>
      <c r="K1388" s="17"/>
      <c r="L1388" s="30">
        <f>'Customs raw'!F1388</f>
        <v>0</v>
      </c>
      <c r="M1388" s="33">
        <v>10</v>
      </c>
      <c r="N1388" s="33">
        <v>12.5</v>
      </c>
      <c r="O1388" s="33"/>
      <c r="P1388" s="33"/>
      <c r="Q1388" s="33">
        <v>10</v>
      </c>
      <c r="R1388" s="50" t="e">
        <f>VLOOKUP(Table6[[#This Row],[HS Concatenate]],'Customs raw'!$A$11:$N$305,12,FALSE)</f>
        <v>#VALUE!</v>
      </c>
      <c r="S1388" s="226">
        <f>'Customs raw'!L1388</f>
        <v>0</v>
      </c>
      <c r="T1388" s="214"/>
      <c r="U1388" s="217">
        <f>'Customs raw'!M1388</f>
        <v>0</v>
      </c>
      <c r="V1388" s="214"/>
      <c r="W1388" s="226" t="e">
        <f>Table6[[#This Row],[Quantity (kg)2]]/1000</f>
        <v>#VALUE!</v>
      </c>
    </row>
    <row r="1389" spans="1:23" ht="14.25" x14ac:dyDescent="0.2">
      <c r="A1389" s="212">
        <f>'Customs raw'!B1389</f>
        <v>0</v>
      </c>
      <c r="B1389" s="213">
        <f t="shared" si="23"/>
        <v>0</v>
      </c>
      <c r="C1389" s="214" t="e">
        <f>VLOOKUP(B1389,'HS Heading Index'!$A$7:$B$29,2,FALSE)</f>
        <v>#N/A</v>
      </c>
      <c r="D1389" s="214" t="s">
        <v>241</v>
      </c>
      <c r="E1389" s="212">
        <f>'Customs raw'!C1389</f>
        <v>0</v>
      </c>
      <c r="F1389" s="215">
        <f>'Customs raw'!E1389</f>
        <v>0</v>
      </c>
      <c r="G1389" s="76" t="s">
        <v>19</v>
      </c>
      <c r="H1389" s="33" t="s">
        <v>190</v>
      </c>
      <c r="I1389" s="76" t="e">
        <f>CONCATENATE(Table6[[#This Row],[HS6_COD]],Table6[[#This Row],[HS8]],Table6[[#This Row],[HS10]])</f>
        <v>#VALUE!</v>
      </c>
      <c r="J1389" s="17" t="s">
        <v>553</v>
      </c>
      <c r="K1389" s="17"/>
      <c r="L1389" s="30">
        <f>'Customs raw'!F1389</f>
        <v>0</v>
      </c>
      <c r="M1389" s="33">
        <v>10</v>
      </c>
      <c r="N1389" s="33">
        <v>12.5</v>
      </c>
      <c r="O1389" s="33"/>
      <c r="P1389" s="33"/>
      <c r="Q1389" s="33">
        <v>10</v>
      </c>
      <c r="R1389" s="50" t="e">
        <f>VLOOKUP(Table6[[#This Row],[HS Concatenate]],'Customs raw'!$A$11:$N$305,12,FALSE)</f>
        <v>#VALUE!</v>
      </c>
      <c r="S1389" s="226">
        <f>'Customs raw'!L1389</f>
        <v>0</v>
      </c>
      <c r="T1389" s="214"/>
      <c r="U1389" s="217">
        <f>'Customs raw'!M1389</f>
        <v>0</v>
      </c>
      <c r="V1389" s="214"/>
      <c r="W1389" s="226" t="e">
        <f>Table6[[#This Row],[Quantity (kg)2]]/1000</f>
        <v>#VALUE!</v>
      </c>
    </row>
    <row r="1390" spans="1:23" ht="14.25" x14ac:dyDescent="0.2">
      <c r="A1390" s="212">
        <f>'Customs raw'!B1390</f>
        <v>0</v>
      </c>
      <c r="B1390" s="213">
        <f t="shared" si="23"/>
        <v>0</v>
      </c>
      <c r="C1390" s="214" t="e">
        <f>VLOOKUP(B1390,'HS Heading Index'!$A$7:$B$29,2,FALSE)</f>
        <v>#N/A</v>
      </c>
      <c r="D1390" s="214" t="s">
        <v>241</v>
      </c>
      <c r="E1390" s="212">
        <f>'Customs raw'!C1390</f>
        <v>0</v>
      </c>
      <c r="F1390" s="215">
        <f>'Customs raw'!E1390</f>
        <v>0</v>
      </c>
      <c r="G1390" s="76" t="s">
        <v>19</v>
      </c>
      <c r="H1390" s="33" t="s">
        <v>190</v>
      </c>
      <c r="I1390" s="76" t="e">
        <f>CONCATENATE(Table6[[#This Row],[HS6_COD]],Table6[[#This Row],[HS8]],Table6[[#This Row],[HS10]])</f>
        <v>#VALUE!</v>
      </c>
      <c r="J1390" s="17" t="s">
        <v>553</v>
      </c>
      <c r="K1390" s="17"/>
      <c r="L1390" s="30">
        <f>'Customs raw'!F1390</f>
        <v>0</v>
      </c>
      <c r="M1390" s="33">
        <v>10</v>
      </c>
      <c r="N1390" s="33">
        <v>12.5</v>
      </c>
      <c r="O1390" s="33"/>
      <c r="P1390" s="33"/>
      <c r="Q1390" s="33">
        <v>10</v>
      </c>
      <c r="R1390" s="50" t="e">
        <f>VLOOKUP(Table6[[#This Row],[HS Concatenate]],'Customs raw'!$A$11:$N$305,12,FALSE)</f>
        <v>#VALUE!</v>
      </c>
      <c r="S1390" s="226">
        <f>'Customs raw'!L1390</f>
        <v>0</v>
      </c>
      <c r="T1390" s="214"/>
      <c r="U1390" s="217">
        <f>'Customs raw'!M1390</f>
        <v>0</v>
      </c>
      <c r="V1390" s="214"/>
      <c r="W1390" s="226" t="e">
        <f>Table6[[#This Row],[Quantity (kg)2]]/1000</f>
        <v>#VALUE!</v>
      </c>
    </row>
    <row r="1391" spans="1:23" ht="14.25" x14ac:dyDescent="0.2">
      <c r="A1391" s="212">
        <f>'Customs raw'!B1391</f>
        <v>0</v>
      </c>
      <c r="B1391" s="213">
        <f t="shared" si="23"/>
        <v>0</v>
      </c>
      <c r="C1391" s="214" t="e">
        <f>VLOOKUP(B1391,'HS Heading Index'!$A$7:$B$29,2,FALSE)</f>
        <v>#N/A</v>
      </c>
      <c r="D1391" s="214" t="s">
        <v>241</v>
      </c>
      <c r="E1391" s="212">
        <f>'Customs raw'!C1391</f>
        <v>0</v>
      </c>
      <c r="F1391" s="215">
        <f>'Customs raw'!E1391</f>
        <v>0</v>
      </c>
      <c r="G1391" s="76" t="s">
        <v>19</v>
      </c>
      <c r="H1391" s="33" t="s">
        <v>190</v>
      </c>
      <c r="I1391" s="76" t="e">
        <f>CONCATENATE(Table6[[#This Row],[HS6_COD]],Table6[[#This Row],[HS8]],Table6[[#This Row],[HS10]])</f>
        <v>#VALUE!</v>
      </c>
      <c r="J1391" s="17" t="s">
        <v>553</v>
      </c>
      <c r="K1391" s="17"/>
      <c r="L1391" s="30">
        <f>'Customs raw'!F1391</f>
        <v>0</v>
      </c>
      <c r="M1391" s="33">
        <v>10</v>
      </c>
      <c r="N1391" s="33">
        <v>12.5</v>
      </c>
      <c r="O1391" s="33"/>
      <c r="P1391" s="33"/>
      <c r="Q1391" s="33">
        <v>10</v>
      </c>
      <c r="R1391" s="50" t="e">
        <f>VLOOKUP(Table6[[#This Row],[HS Concatenate]],'Customs raw'!$A$11:$N$305,12,FALSE)</f>
        <v>#VALUE!</v>
      </c>
      <c r="S1391" s="226">
        <f>'Customs raw'!L1391</f>
        <v>0</v>
      </c>
      <c r="T1391" s="214"/>
      <c r="U1391" s="217">
        <f>'Customs raw'!M1391</f>
        <v>0</v>
      </c>
      <c r="V1391" s="214"/>
      <c r="W1391" s="226" t="e">
        <f>Table6[[#This Row],[Quantity (kg)2]]/1000</f>
        <v>#VALUE!</v>
      </c>
    </row>
    <row r="1392" spans="1:23" ht="14.25" x14ac:dyDescent="0.2">
      <c r="A1392" s="212">
        <f>'Customs raw'!B1392</f>
        <v>0</v>
      </c>
      <c r="B1392" s="213">
        <f t="shared" si="23"/>
        <v>0</v>
      </c>
      <c r="C1392" s="214" t="e">
        <f>VLOOKUP(B1392,'HS Heading Index'!$A$7:$B$29,2,FALSE)</f>
        <v>#N/A</v>
      </c>
      <c r="D1392" s="214" t="s">
        <v>241</v>
      </c>
      <c r="E1392" s="212">
        <f>'Customs raw'!C1392</f>
        <v>0</v>
      </c>
      <c r="F1392" s="215">
        <f>'Customs raw'!E1392</f>
        <v>0</v>
      </c>
      <c r="G1392" s="76" t="s">
        <v>19</v>
      </c>
      <c r="H1392" s="33" t="s">
        <v>190</v>
      </c>
      <c r="I1392" s="76" t="e">
        <f>CONCATENATE(Table6[[#This Row],[HS6_COD]],Table6[[#This Row],[HS8]],Table6[[#This Row],[HS10]])</f>
        <v>#VALUE!</v>
      </c>
      <c r="J1392" s="17" t="s">
        <v>553</v>
      </c>
      <c r="K1392" s="17"/>
      <c r="L1392" s="30">
        <f>'Customs raw'!F1392</f>
        <v>0</v>
      </c>
      <c r="M1392" s="33">
        <v>10</v>
      </c>
      <c r="N1392" s="33">
        <v>12.5</v>
      </c>
      <c r="O1392" s="33"/>
      <c r="P1392" s="33"/>
      <c r="Q1392" s="33">
        <v>10</v>
      </c>
      <c r="R1392" s="50" t="e">
        <f>VLOOKUP(Table6[[#This Row],[HS Concatenate]],'Customs raw'!$A$11:$N$305,12,FALSE)</f>
        <v>#VALUE!</v>
      </c>
      <c r="S1392" s="226">
        <f>'Customs raw'!L1392</f>
        <v>0</v>
      </c>
      <c r="T1392" s="214"/>
      <c r="U1392" s="217">
        <f>'Customs raw'!M1392</f>
        <v>0</v>
      </c>
      <c r="V1392" s="214"/>
      <c r="W1392" s="226" t="e">
        <f>Table6[[#This Row],[Quantity (kg)2]]/1000</f>
        <v>#VALUE!</v>
      </c>
    </row>
    <row r="1393" spans="1:23" ht="14.25" x14ac:dyDescent="0.2">
      <c r="A1393" s="212">
        <f>'Customs raw'!B1393</f>
        <v>0</v>
      </c>
      <c r="B1393" s="213">
        <f t="shared" si="23"/>
        <v>0</v>
      </c>
      <c r="C1393" s="214" t="e">
        <f>VLOOKUP(B1393,'HS Heading Index'!$A$7:$B$29,2,FALSE)</f>
        <v>#N/A</v>
      </c>
      <c r="D1393" s="214" t="s">
        <v>241</v>
      </c>
      <c r="E1393" s="212">
        <f>'Customs raw'!C1393</f>
        <v>0</v>
      </c>
      <c r="F1393" s="215">
        <f>'Customs raw'!E1393</f>
        <v>0</v>
      </c>
      <c r="G1393" s="76" t="s">
        <v>19</v>
      </c>
      <c r="H1393" s="33" t="s">
        <v>190</v>
      </c>
      <c r="I1393" s="76" t="e">
        <f>CONCATENATE(Table6[[#This Row],[HS6_COD]],Table6[[#This Row],[HS8]],Table6[[#This Row],[HS10]])</f>
        <v>#VALUE!</v>
      </c>
      <c r="J1393" s="17" t="s">
        <v>553</v>
      </c>
      <c r="K1393" s="17"/>
      <c r="L1393" s="30">
        <f>'Customs raw'!F1393</f>
        <v>0</v>
      </c>
      <c r="M1393" s="33">
        <v>10</v>
      </c>
      <c r="N1393" s="33">
        <v>12.5</v>
      </c>
      <c r="O1393" s="33"/>
      <c r="P1393" s="33"/>
      <c r="Q1393" s="33">
        <v>10</v>
      </c>
      <c r="R1393" s="50" t="e">
        <f>VLOOKUP(Table6[[#This Row],[HS Concatenate]],'Customs raw'!$A$11:$N$305,12,FALSE)</f>
        <v>#VALUE!</v>
      </c>
      <c r="S1393" s="226">
        <f>'Customs raw'!L1393</f>
        <v>0</v>
      </c>
      <c r="T1393" s="214"/>
      <c r="U1393" s="217">
        <f>'Customs raw'!M1393</f>
        <v>0</v>
      </c>
      <c r="V1393" s="214"/>
      <c r="W1393" s="226" t="e">
        <f>Table6[[#This Row],[Quantity (kg)2]]/1000</f>
        <v>#VALUE!</v>
      </c>
    </row>
    <row r="1394" spans="1:23" ht="14.25" x14ac:dyDescent="0.2">
      <c r="A1394" s="212">
        <f>'Customs raw'!B1394</f>
        <v>0</v>
      </c>
      <c r="B1394" s="213">
        <f t="shared" si="23"/>
        <v>0</v>
      </c>
      <c r="C1394" s="214" t="e">
        <f>VLOOKUP(B1394,'HS Heading Index'!$A$7:$B$29,2,FALSE)</f>
        <v>#N/A</v>
      </c>
      <c r="D1394" s="214" t="s">
        <v>241</v>
      </c>
      <c r="E1394" s="212">
        <f>'Customs raw'!C1394</f>
        <v>0</v>
      </c>
      <c r="F1394" s="215">
        <f>'Customs raw'!E1394</f>
        <v>0</v>
      </c>
      <c r="G1394" s="76" t="s">
        <v>19</v>
      </c>
      <c r="H1394" s="33" t="s">
        <v>190</v>
      </c>
      <c r="I1394" s="76" t="e">
        <f>CONCATENATE(Table6[[#This Row],[HS6_COD]],Table6[[#This Row],[HS8]],Table6[[#This Row],[HS10]])</f>
        <v>#VALUE!</v>
      </c>
      <c r="J1394" s="17" t="s">
        <v>553</v>
      </c>
      <c r="K1394" s="17"/>
      <c r="L1394" s="30">
        <f>'Customs raw'!F1394</f>
        <v>0</v>
      </c>
      <c r="M1394" s="33">
        <v>10</v>
      </c>
      <c r="N1394" s="33">
        <v>12.5</v>
      </c>
      <c r="O1394" s="33"/>
      <c r="P1394" s="33"/>
      <c r="Q1394" s="33">
        <v>10</v>
      </c>
      <c r="R1394" s="50" t="e">
        <f>VLOOKUP(Table6[[#This Row],[HS Concatenate]],'Customs raw'!$A$11:$N$305,12,FALSE)</f>
        <v>#VALUE!</v>
      </c>
      <c r="S1394" s="226">
        <f>'Customs raw'!L1394</f>
        <v>0</v>
      </c>
      <c r="T1394" s="214"/>
      <c r="U1394" s="217">
        <f>'Customs raw'!M1394</f>
        <v>0</v>
      </c>
      <c r="V1394" s="214"/>
      <c r="W1394" s="226" t="e">
        <f>Table6[[#This Row],[Quantity (kg)2]]/1000</f>
        <v>#VALUE!</v>
      </c>
    </row>
    <row r="1395" spans="1:23" ht="14.25" x14ac:dyDescent="0.2">
      <c r="A1395" s="212">
        <f>'Customs raw'!B1395</f>
        <v>0</v>
      </c>
      <c r="B1395" s="213">
        <f t="shared" si="23"/>
        <v>0</v>
      </c>
      <c r="C1395" s="214" t="e">
        <f>VLOOKUP(B1395,'HS Heading Index'!$A$7:$B$29,2,FALSE)</f>
        <v>#N/A</v>
      </c>
      <c r="D1395" s="214" t="s">
        <v>241</v>
      </c>
      <c r="E1395" s="212">
        <f>'Customs raw'!C1395</f>
        <v>0</v>
      </c>
      <c r="F1395" s="215">
        <f>'Customs raw'!E1395</f>
        <v>0</v>
      </c>
      <c r="G1395" s="76" t="s">
        <v>19</v>
      </c>
      <c r="H1395" s="33" t="s">
        <v>190</v>
      </c>
      <c r="I1395" s="76" t="e">
        <f>CONCATENATE(Table6[[#This Row],[HS6_COD]],Table6[[#This Row],[HS8]],Table6[[#This Row],[HS10]])</f>
        <v>#VALUE!</v>
      </c>
      <c r="J1395" s="17" t="s">
        <v>553</v>
      </c>
      <c r="K1395" s="17"/>
      <c r="L1395" s="30">
        <f>'Customs raw'!F1395</f>
        <v>0</v>
      </c>
      <c r="M1395" s="33">
        <v>10</v>
      </c>
      <c r="N1395" s="33">
        <v>12.5</v>
      </c>
      <c r="O1395" s="33"/>
      <c r="P1395" s="33"/>
      <c r="Q1395" s="33">
        <v>10</v>
      </c>
      <c r="R1395" s="50" t="e">
        <f>VLOOKUP(Table6[[#This Row],[HS Concatenate]],'Customs raw'!$A$11:$N$305,12,FALSE)</f>
        <v>#VALUE!</v>
      </c>
      <c r="S1395" s="226">
        <f>'Customs raw'!L1395</f>
        <v>0</v>
      </c>
      <c r="T1395" s="214"/>
      <c r="U1395" s="217">
        <f>'Customs raw'!M1395</f>
        <v>0</v>
      </c>
      <c r="V1395" s="214"/>
      <c r="W1395" s="226" t="e">
        <f>Table6[[#This Row],[Quantity (kg)2]]/1000</f>
        <v>#VALUE!</v>
      </c>
    </row>
    <row r="1396" spans="1:23" ht="14.25" x14ac:dyDescent="0.2">
      <c r="A1396" s="212">
        <f>'Customs raw'!B1396</f>
        <v>0</v>
      </c>
      <c r="B1396" s="213">
        <f t="shared" si="23"/>
        <v>0</v>
      </c>
      <c r="C1396" s="214" t="e">
        <f>VLOOKUP(B1396,'HS Heading Index'!$A$7:$B$29,2,FALSE)</f>
        <v>#N/A</v>
      </c>
      <c r="D1396" s="214" t="s">
        <v>241</v>
      </c>
      <c r="E1396" s="212">
        <f>'Customs raw'!C1396</f>
        <v>0</v>
      </c>
      <c r="F1396" s="215">
        <f>'Customs raw'!E1396</f>
        <v>0</v>
      </c>
      <c r="G1396" s="76" t="s">
        <v>19</v>
      </c>
      <c r="H1396" s="33" t="s">
        <v>190</v>
      </c>
      <c r="I1396" s="76" t="e">
        <f>CONCATENATE(Table6[[#This Row],[HS6_COD]],Table6[[#This Row],[HS8]],Table6[[#This Row],[HS10]])</f>
        <v>#VALUE!</v>
      </c>
      <c r="J1396" s="17" t="s">
        <v>553</v>
      </c>
      <c r="K1396" s="17"/>
      <c r="L1396" s="30">
        <f>'Customs raw'!F1396</f>
        <v>0</v>
      </c>
      <c r="M1396" s="33">
        <v>10</v>
      </c>
      <c r="N1396" s="33">
        <v>12.5</v>
      </c>
      <c r="O1396" s="33"/>
      <c r="P1396" s="33"/>
      <c r="Q1396" s="33">
        <v>10</v>
      </c>
      <c r="R1396" s="50" t="e">
        <f>VLOOKUP(Table6[[#This Row],[HS Concatenate]],'Customs raw'!$A$11:$N$305,12,FALSE)</f>
        <v>#VALUE!</v>
      </c>
      <c r="S1396" s="226">
        <f>'Customs raw'!L1396</f>
        <v>0</v>
      </c>
      <c r="T1396" s="214"/>
      <c r="U1396" s="217">
        <f>'Customs raw'!M1396</f>
        <v>0</v>
      </c>
      <c r="V1396" s="214"/>
      <c r="W1396" s="226" t="e">
        <f>Table6[[#This Row],[Quantity (kg)2]]/1000</f>
        <v>#VALUE!</v>
      </c>
    </row>
    <row r="1397" spans="1:23" ht="14.25" x14ac:dyDescent="0.2">
      <c r="A1397" s="212">
        <f>'Customs raw'!B1397</f>
        <v>0</v>
      </c>
      <c r="B1397" s="213">
        <f t="shared" si="23"/>
        <v>0</v>
      </c>
      <c r="C1397" s="214" t="e">
        <f>VLOOKUP(B1397,'HS Heading Index'!$A$7:$B$29,2,FALSE)</f>
        <v>#N/A</v>
      </c>
      <c r="D1397" s="214" t="s">
        <v>241</v>
      </c>
      <c r="E1397" s="212">
        <f>'Customs raw'!C1397</f>
        <v>0</v>
      </c>
      <c r="F1397" s="215">
        <f>'Customs raw'!E1397</f>
        <v>0</v>
      </c>
      <c r="G1397" s="76" t="s">
        <v>19</v>
      </c>
      <c r="H1397" s="33" t="s">
        <v>190</v>
      </c>
      <c r="I1397" s="76" t="e">
        <f>CONCATENATE(Table6[[#This Row],[HS6_COD]],Table6[[#This Row],[HS8]],Table6[[#This Row],[HS10]])</f>
        <v>#VALUE!</v>
      </c>
      <c r="J1397" s="17" t="s">
        <v>553</v>
      </c>
      <c r="K1397" s="17"/>
      <c r="L1397" s="30">
        <f>'Customs raw'!F1397</f>
        <v>0</v>
      </c>
      <c r="M1397" s="33">
        <v>10</v>
      </c>
      <c r="N1397" s="33">
        <v>12.5</v>
      </c>
      <c r="O1397" s="33"/>
      <c r="P1397" s="33"/>
      <c r="Q1397" s="33">
        <v>10</v>
      </c>
      <c r="R1397" s="50" t="e">
        <f>VLOOKUP(Table6[[#This Row],[HS Concatenate]],'Customs raw'!$A$11:$N$305,12,FALSE)</f>
        <v>#VALUE!</v>
      </c>
      <c r="S1397" s="226">
        <f>'Customs raw'!L1397</f>
        <v>0</v>
      </c>
      <c r="T1397" s="214"/>
      <c r="U1397" s="217">
        <f>'Customs raw'!M1397</f>
        <v>0</v>
      </c>
      <c r="V1397" s="214"/>
      <c r="W1397" s="226" t="e">
        <f>Table6[[#This Row],[Quantity (kg)2]]/1000</f>
        <v>#VALUE!</v>
      </c>
    </row>
    <row r="1398" spans="1:23" ht="14.25" x14ac:dyDescent="0.2">
      <c r="A1398" s="212">
        <f>'Customs raw'!B1398</f>
        <v>0</v>
      </c>
      <c r="B1398" s="213">
        <f t="shared" si="23"/>
        <v>0</v>
      </c>
      <c r="C1398" s="214" t="e">
        <f>VLOOKUP(B1398,'HS Heading Index'!$A$7:$B$29,2,FALSE)</f>
        <v>#N/A</v>
      </c>
      <c r="D1398" s="214" t="s">
        <v>241</v>
      </c>
      <c r="E1398" s="212">
        <f>'Customs raw'!C1398</f>
        <v>0</v>
      </c>
      <c r="F1398" s="215">
        <f>'Customs raw'!E1398</f>
        <v>0</v>
      </c>
      <c r="G1398" s="76" t="s">
        <v>19</v>
      </c>
      <c r="H1398" s="33" t="s">
        <v>190</v>
      </c>
      <c r="I1398" s="76" t="e">
        <f>CONCATENATE(Table6[[#This Row],[HS6_COD]],Table6[[#This Row],[HS8]],Table6[[#This Row],[HS10]])</f>
        <v>#VALUE!</v>
      </c>
      <c r="J1398" s="17" t="s">
        <v>553</v>
      </c>
      <c r="K1398" s="17"/>
      <c r="L1398" s="30">
        <f>'Customs raw'!F1398</f>
        <v>0</v>
      </c>
      <c r="M1398" s="33">
        <v>10</v>
      </c>
      <c r="N1398" s="33">
        <v>12.5</v>
      </c>
      <c r="O1398" s="33"/>
      <c r="P1398" s="33"/>
      <c r="Q1398" s="33">
        <v>10</v>
      </c>
      <c r="R1398" s="50" t="e">
        <f>VLOOKUP(Table6[[#This Row],[HS Concatenate]],'Customs raw'!$A$11:$N$305,12,FALSE)</f>
        <v>#VALUE!</v>
      </c>
      <c r="S1398" s="226">
        <f>'Customs raw'!L1398</f>
        <v>0</v>
      </c>
      <c r="T1398" s="214"/>
      <c r="U1398" s="217">
        <f>'Customs raw'!M1398</f>
        <v>0</v>
      </c>
      <c r="V1398" s="214"/>
      <c r="W1398" s="226" t="e">
        <f>Table6[[#This Row],[Quantity (kg)2]]/1000</f>
        <v>#VALUE!</v>
      </c>
    </row>
    <row r="1399" spans="1:23" ht="14.25" x14ac:dyDescent="0.2">
      <c r="A1399" s="212">
        <f>'Customs raw'!B1399</f>
        <v>0</v>
      </c>
      <c r="B1399" s="213">
        <f t="shared" si="23"/>
        <v>0</v>
      </c>
      <c r="C1399" s="214" t="e">
        <f>VLOOKUP(B1399,'HS Heading Index'!$A$7:$B$29,2,FALSE)</f>
        <v>#N/A</v>
      </c>
      <c r="D1399" s="214" t="s">
        <v>241</v>
      </c>
      <c r="E1399" s="212">
        <f>'Customs raw'!C1399</f>
        <v>0</v>
      </c>
      <c r="F1399" s="215">
        <f>'Customs raw'!E1399</f>
        <v>0</v>
      </c>
      <c r="G1399" s="76" t="s">
        <v>19</v>
      </c>
      <c r="H1399" s="33" t="s">
        <v>190</v>
      </c>
      <c r="I1399" s="76" t="e">
        <f>CONCATENATE(Table6[[#This Row],[HS6_COD]],Table6[[#This Row],[HS8]],Table6[[#This Row],[HS10]])</f>
        <v>#VALUE!</v>
      </c>
      <c r="J1399" s="17" t="s">
        <v>553</v>
      </c>
      <c r="K1399" s="17"/>
      <c r="L1399" s="30">
        <f>'Customs raw'!F1399</f>
        <v>0</v>
      </c>
      <c r="M1399" s="33">
        <v>10</v>
      </c>
      <c r="N1399" s="33">
        <v>12.5</v>
      </c>
      <c r="O1399" s="33"/>
      <c r="P1399" s="33"/>
      <c r="Q1399" s="33">
        <v>10</v>
      </c>
      <c r="R1399" s="50" t="e">
        <f>VLOOKUP(Table6[[#This Row],[HS Concatenate]],'Customs raw'!$A$11:$N$305,12,FALSE)</f>
        <v>#VALUE!</v>
      </c>
      <c r="S1399" s="226">
        <f>'Customs raw'!L1399</f>
        <v>0</v>
      </c>
      <c r="T1399" s="214"/>
      <c r="U1399" s="217">
        <f>'Customs raw'!M1399</f>
        <v>0</v>
      </c>
      <c r="V1399" s="214"/>
      <c r="W1399" s="226" t="e">
        <f>Table6[[#This Row],[Quantity (kg)2]]/1000</f>
        <v>#VALUE!</v>
      </c>
    </row>
    <row r="1400" spans="1:23" ht="14.25" x14ac:dyDescent="0.2">
      <c r="A1400" s="212">
        <f>'Customs raw'!B1400</f>
        <v>0</v>
      </c>
      <c r="B1400" s="213">
        <f t="shared" si="23"/>
        <v>0</v>
      </c>
      <c r="C1400" s="214" t="e">
        <f>VLOOKUP(B1400,'HS Heading Index'!$A$7:$B$29,2,FALSE)</f>
        <v>#N/A</v>
      </c>
      <c r="D1400" s="214" t="s">
        <v>241</v>
      </c>
      <c r="E1400" s="212">
        <f>'Customs raw'!C1400</f>
        <v>0</v>
      </c>
      <c r="F1400" s="215">
        <f>'Customs raw'!E1400</f>
        <v>0</v>
      </c>
      <c r="G1400" s="76" t="s">
        <v>19</v>
      </c>
      <c r="H1400" s="33" t="s">
        <v>190</v>
      </c>
      <c r="I1400" s="76" t="e">
        <f>CONCATENATE(Table6[[#This Row],[HS6_COD]],Table6[[#This Row],[HS8]],Table6[[#This Row],[HS10]])</f>
        <v>#VALUE!</v>
      </c>
      <c r="J1400" s="17" t="s">
        <v>553</v>
      </c>
      <c r="K1400" s="17"/>
      <c r="L1400" s="30">
        <f>'Customs raw'!F1400</f>
        <v>0</v>
      </c>
      <c r="M1400" s="33">
        <v>10</v>
      </c>
      <c r="N1400" s="33">
        <v>12.5</v>
      </c>
      <c r="O1400" s="33"/>
      <c r="P1400" s="33"/>
      <c r="Q1400" s="33">
        <v>10</v>
      </c>
      <c r="R1400" s="50" t="e">
        <f>VLOOKUP(Table6[[#This Row],[HS Concatenate]],'Customs raw'!$A$11:$N$305,12,FALSE)</f>
        <v>#VALUE!</v>
      </c>
      <c r="S1400" s="226">
        <f>'Customs raw'!L1400</f>
        <v>0</v>
      </c>
      <c r="T1400" s="214"/>
      <c r="U1400" s="217">
        <f>'Customs raw'!M1400</f>
        <v>0</v>
      </c>
      <c r="V1400" s="214"/>
      <c r="W1400" s="226" t="e">
        <f>Table6[[#This Row],[Quantity (kg)2]]/1000</f>
        <v>#VALUE!</v>
      </c>
    </row>
    <row r="1401" spans="1:23" ht="14.25" x14ac:dyDescent="0.2">
      <c r="A1401" s="212">
        <f>'Customs raw'!B1401</f>
        <v>0</v>
      </c>
      <c r="B1401" s="213">
        <f t="shared" si="23"/>
        <v>0</v>
      </c>
      <c r="C1401" s="214" t="e">
        <f>VLOOKUP(B1401,'HS Heading Index'!$A$7:$B$29,2,FALSE)</f>
        <v>#N/A</v>
      </c>
      <c r="D1401" s="214" t="s">
        <v>241</v>
      </c>
      <c r="E1401" s="212">
        <f>'Customs raw'!C1401</f>
        <v>0</v>
      </c>
      <c r="F1401" s="215">
        <f>'Customs raw'!E1401</f>
        <v>0</v>
      </c>
      <c r="G1401" s="76" t="s">
        <v>19</v>
      </c>
      <c r="H1401" s="33" t="s">
        <v>190</v>
      </c>
      <c r="I1401" s="76" t="e">
        <f>CONCATENATE(Table6[[#This Row],[HS6_COD]],Table6[[#This Row],[HS8]],Table6[[#This Row],[HS10]])</f>
        <v>#VALUE!</v>
      </c>
      <c r="J1401" s="17" t="s">
        <v>553</v>
      </c>
      <c r="K1401" s="17"/>
      <c r="L1401" s="30">
        <f>'Customs raw'!F1401</f>
        <v>0</v>
      </c>
      <c r="M1401" s="33">
        <v>10</v>
      </c>
      <c r="N1401" s="33">
        <v>12.5</v>
      </c>
      <c r="O1401" s="33"/>
      <c r="P1401" s="33"/>
      <c r="Q1401" s="33">
        <v>10</v>
      </c>
      <c r="R1401" s="50" t="e">
        <f>VLOOKUP(Table6[[#This Row],[HS Concatenate]],'Customs raw'!$A$11:$N$305,12,FALSE)</f>
        <v>#VALUE!</v>
      </c>
      <c r="S1401" s="226">
        <f>'Customs raw'!L1401</f>
        <v>0</v>
      </c>
      <c r="T1401" s="214"/>
      <c r="U1401" s="217">
        <f>'Customs raw'!M1401</f>
        <v>0</v>
      </c>
      <c r="V1401" s="214"/>
      <c r="W1401" s="226" t="e">
        <f>Table6[[#This Row],[Quantity (kg)2]]/1000</f>
        <v>#VALUE!</v>
      </c>
    </row>
    <row r="1402" spans="1:23" ht="14.25" x14ac:dyDescent="0.2">
      <c r="A1402" s="212">
        <f>'Customs raw'!B1402</f>
        <v>0</v>
      </c>
      <c r="B1402" s="213">
        <f t="shared" si="23"/>
        <v>0</v>
      </c>
      <c r="C1402" s="214" t="e">
        <f>VLOOKUP(B1402,'HS Heading Index'!$A$7:$B$29,2,FALSE)</f>
        <v>#N/A</v>
      </c>
      <c r="D1402" s="214" t="s">
        <v>241</v>
      </c>
      <c r="E1402" s="212">
        <f>'Customs raw'!C1402</f>
        <v>0</v>
      </c>
      <c r="F1402" s="215">
        <f>'Customs raw'!E1402</f>
        <v>0</v>
      </c>
      <c r="G1402" s="76" t="s">
        <v>19</v>
      </c>
      <c r="H1402" s="33" t="s">
        <v>190</v>
      </c>
      <c r="I1402" s="76" t="e">
        <f>CONCATENATE(Table6[[#This Row],[HS6_COD]],Table6[[#This Row],[HS8]],Table6[[#This Row],[HS10]])</f>
        <v>#VALUE!</v>
      </c>
      <c r="J1402" s="17" t="s">
        <v>553</v>
      </c>
      <c r="K1402" s="17"/>
      <c r="L1402" s="30">
        <f>'Customs raw'!F1402</f>
        <v>0</v>
      </c>
      <c r="M1402" s="33">
        <v>10</v>
      </c>
      <c r="N1402" s="33">
        <v>12.5</v>
      </c>
      <c r="O1402" s="33"/>
      <c r="P1402" s="33"/>
      <c r="Q1402" s="33">
        <v>10</v>
      </c>
      <c r="R1402" s="50" t="e">
        <f>VLOOKUP(Table6[[#This Row],[HS Concatenate]],'Customs raw'!$A$11:$N$305,12,FALSE)</f>
        <v>#VALUE!</v>
      </c>
      <c r="S1402" s="226">
        <f>'Customs raw'!L1402</f>
        <v>0</v>
      </c>
      <c r="T1402" s="214"/>
      <c r="U1402" s="217">
        <f>'Customs raw'!M1402</f>
        <v>0</v>
      </c>
      <c r="V1402" s="214"/>
      <c r="W1402" s="226" t="e">
        <f>Table6[[#This Row],[Quantity (kg)2]]/1000</f>
        <v>#VALUE!</v>
      </c>
    </row>
    <row r="1403" spans="1:23" ht="14.25" x14ac:dyDescent="0.2">
      <c r="A1403" s="212">
        <f>'Customs raw'!B1403</f>
        <v>0</v>
      </c>
      <c r="B1403" s="213">
        <f t="shared" si="23"/>
        <v>0</v>
      </c>
      <c r="C1403" s="214" t="e">
        <f>VLOOKUP(B1403,'HS Heading Index'!$A$7:$B$29,2,FALSE)</f>
        <v>#N/A</v>
      </c>
      <c r="D1403" s="214" t="s">
        <v>241</v>
      </c>
      <c r="E1403" s="212">
        <f>'Customs raw'!C1403</f>
        <v>0</v>
      </c>
      <c r="F1403" s="215">
        <f>'Customs raw'!E1403</f>
        <v>0</v>
      </c>
      <c r="G1403" s="76" t="s">
        <v>19</v>
      </c>
      <c r="H1403" s="33" t="s">
        <v>190</v>
      </c>
      <c r="I1403" s="76" t="e">
        <f>CONCATENATE(Table6[[#This Row],[HS6_COD]],Table6[[#This Row],[HS8]],Table6[[#This Row],[HS10]])</f>
        <v>#VALUE!</v>
      </c>
      <c r="J1403" s="17" t="s">
        <v>553</v>
      </c>
      <c r="K1403" s="17"/>
      <c r="L1403" s="30">
        <f>'Customs raw'!F1403</f>
        <v>0</v>
      </c>
      <c r="M1403" s="33">
        <v>10</v>
      </c>
      <c r="N1403" s="33">
        <v>12.5</v>
      </c>
      <c r="O1403" s="33"/>
      <c r="P1403" s="33"/>
      <c r="Q1403" s="33">
        <v>10</v>
      </c>
      <c r="R1403" s="50" t="e">
        <f>VLOOKUP(Table6[[#This Row],[HS Concatenate]],'Customs raw'!$A$11:$N$305,12,FALSE)</f>
        <v>#VALUE!</v>
      </c>
      <c r="S1403" s="226">
        <f>'Customs raw'!L1403</f>
        <v>0</v>
      </c>
      <c r="T1403" s="214"/>
      <c r="U1403" s="217">
        <f>'Customs raw'!M1403</f>
        <v>0</v>
      </c>
      <c r="V1403" s="214"/>
      <c r="W1403" s="226" t="e">
        <f>Table6[[#This Row],[Quantity (kg)2]]/1000</f>
        <v>#VALUE!</v>
      </c>
    </row>
    <row r="1404" spans="1:23" ht="14.25" x14ac:dyDescent="0.2">
      <c r="A1404" s="212">
        <f>'Customs raw'!B1404</f>
        <v>0</v>
      </c>
      <c r="B1404" s="213">
        <f t="shared" si="23"/>
        <v>0</v>
      </c>
      <c r="C1404" s="214" t="e">
        <f>VLOOKUP(B1404,'HS Heading Index'!$A$7:$B$29,2,FALSE)</f>
        <v>#N/A</v>
      </c>
      <c r="D1404" s="214" t="s">
        <v>241</v>
      </c>
      <c r="E1404" s="212">
        <f>'Customs raw'!C1404</f>
        <v>0</v>
      </c>
      <c r="F1404" s="215">
        <f>'Customs raw'!E1404</f>
        <v>0</v>
      </c>
      <c r="G1404" s="76" t="s">
        <v>19</v>
      </c>
      <c r="H1404" s="33" t="s">
        <v>190</v>
      </c>
      <c r="I1404" s="76" t="e">
        <f>CONCATENATE(Table6[[#This Row],[HS6_COD]],Table6[[#This Row],[HS8]],Table6[[#This Row],[HS10]])</f>
        <v>#VALUE!</v>
      </c>
      <c r="J1404" s="17" t="s">
        <v>553</v>
      </c>
      <c r="K1404" s="17"/>
      <c r="L1404" s="30">
        <f>'Customs raw'!F1404</f>
        <v>0</v>
      </c>
      <c r="M1404" s="33">
        <v>10</v>
      </c>
      <c r="N1404" s="33">
        <v>12.5</v>
      </c>
      <c r="O1404" s="33"/>
      <c r="P1404" s="33"/>
      <c r="Q1404" s="33">
        <v>10</v>
      </c>
      <c r="R1404" s="50" t="e">
        <f>VLOOKUP(Table6[[#This Row],[HS Concatenate]],'Customs raw'!$A$11:$N$305,12,FALSE)</f>
        <v>#VALUE!</v>
      </c>
      <c r="S1404" s="226">
        <f>'Customs raw'!L1404</f>
        <v>0</v>
      </c>
      <c r="T1404" s="214"/>
      <c r="U1404" s="217">
        <f>'Customs raw'!M1404</f>
        <v>0</v>
      </c>
      <c r="V1404" s="214"/>
      <c r="W1404" s="226" t="e">
        <f>Table6[[#This Row],[Quantity (kg)2]]/1000</f>
        <v>#VALUE!</v>
      </c>
    </row>
    <row r="1405" spans="1:23" ht="14.25" x14ac:dyDescent="0.2">
      <c r="A1405" s="212">
        <f>'Customs raw'!B1405</f>
        <v>0</v>
      </c>
      <c r="B1405" s="213">
        <f t="shared" si="23"/>
        <v>0</v>
      </c>
      <c r="C1405" s="214" t="e">
        <f>VLOOKUP(B1405,'HS Heading Index'!$A$7:$B$29,2,FALSE)</f>
        <v>#N/A</v>
      </c>
      <c r="D1405" s="214" t="s">
        <v>241</v>
      </c>
      <c r="E1405" s="212">
        <f>'Customs raw'!C1405</f>
        <v>0</v>
      </c>
      <c r="F1405" s="215">
        <f>'Customs raw'!E1405</f>
        <v>0</v>
      </c>
      <c r="G1405" s="76" t="s">
        <v>19</v>
      </c>
      <c r="H1405" s="33" t="s">
        <v>190</v>
      </c>
      <c r="I1405" s="76" t="e">
        <f>CONCATENATE(Table6[[#This Row],[HS6_COD]],Table6[[#This Row],[HS8]],Table6[[#This Row],[HS10]])</f>
        <v>#VALUE!</v>
      </c>
      <c r="J1405" s="17" t="s">
        <v>553</v>
      </c>
      <c r="K1405" s="17"/>
      <c r="L1405" s="30">
        <f>'Customs raw'!F1405</f>
        <v>0</v>
      </c>
      <c r="M1405" s="33">
        <v>10</v>
      </c>
      <c r="N1405" s="33">
        <v>12.5</v>
      </c>
      <c r="O1405" s="33"/>
      <c r="P1405" s="33"/>
      <c r="Q1405" s="33">
        <v>10</v>
      </c>
      <c r="R1405" s="50" t="e">
        <f>VLOOKUP(Table6[[#This Row],[HS Concatenate]],'Customs raw'!$A$11:$N$305,12,FALSE)</f>
        <v>#VALUE!</v>
      </c>
      <c r="S1405" s="226">
        <f>'Customs raw'!L1405</f>
        <v>0</v>
      </c>
      <c r="T1405" s="214"/>
      <c r="U1405" s="217">
        <f>'Customs raw'!M1405</f>
        <v>0</v>
      </c>
      <c r="V1405" s="214"/>
      <c r="W1405" s="226" t="e">
        <f>Table6[[#This Row],[Quantity (kg)2]]/1000</f>
        <v>#VALUE!</v>
      </c>
    </row>
    <row r="1406" spans="1:23" ht="14.25" x14ac:dyDescent="0.2">
      <c r="A1406" s="212">
        <f>'Customs raw'!B1406</f>
        <v>0</v>
      </c>
      <c r="B1406" s="213">
        <f t="shared" si="23"/>
        <v>0</v>
      </c>
      <c r="C1406" s="214" t="e">
        <f>VLOOKUP(B1406,'HS Heading Index'!$A$7:$B$29,2,FALSE)</f>
        <v>#N/A</v>
      </c>
      <c r="D1406" s="214" t="s">
        <v>241</v>
      </c>
      <c r="E1406" s="212">
        <f>'Customs raw'!C1406</f>
        <v>0</v>
      </c>
      <c r="F1406" s="215">
        <f>'Customs raw'!E1406</f>
        <v>0</v>
      </c>
      <c r="G1406" s="76" t="s">
        <v>19</v>
      </c>
      <c r="H1406" s="33" t="s">
        <v>190</v>
      </c>
      <c r="I1406" s="76" t="e">
        <f>CONCATENATE(Table6[[#This Row],[HS6_COD]],Table6[[#This Row],[HS8]],Table6[[#This Row],[HS10]])</f>
        <v>#VALUE!</v>
      </c>
      <c r="J1406" s="17" t="s">
        <v>553</v>
      </c>
      <c r="K1406" s="17"/>
      <c r="L1406" s="30">
        <f>'Customs raw'!F1406</f>
        <v>0</v>
      </c>
      <c r="M1406" s="33">
        <v>10</v>
      </c>
      <c r="N1406" s="33">
        <v>12.5</v>
      </c>
      <c r="O1406" s="33"/>
      <c r="P1406" s="33"/>
      <c r="Q1406" s="33">
        <v>10</v>
      </c>
      <c r="R1406" s="50" t="e">
        <f>VLOOKUP(Table6[[#This Row],[HS Concatenate]],'Customs raw'!$A$11:$N$305,12,FALSE)</f>
        <v>#VALUE!</v>
      </c>
      <c r="S1406" s="226">
        <f>'Customs raw'!L1406</f>
        <v>0</v>
      </c>
      <c r="T1406" s="214"/>
      <c r="U1406" s="217">
        <f>'Customs raw'!M1406</f>
        <v>0</v>
      </c>
      <c r="V1406" s="214"/>
      <c r="W1406" s="226" t="e">
        <f>Table6[[#This Row],[Quantity (kg)2]]/1000</f>
        <v>#VALUE!</v>
      </c>
    </row>
    <row r="1407" spans="1:23" ht="14.25" x14ac:dyDescent="0.2">
      <c r="A1407" s="212">
        <f>'Customs raw'!B1407</f>
        <v>0</v>
      </c>
      <c r="B1407" s="213">
        <f t="shared" si="23"/>
        <v>0</v>
      </c>
      <c r="C1407" s="214" t="e">
        <f>VLOOKUP(B1407,'HS Heading Index'!$A$7:$B$29,2,FALSE)</f>
        <v>#N/A</v>
      </c>
      <c r="D1407" s="214" t="s">
        <v>241</v>
      </c>
      <c r="E1407" s="212">
        <f>'Customs raw'!C1407</f>
        <v>0</v>
      </c>
      <c r="F1407" s="215">
        <f>'Customs raw'!E1407</f>
        <v>0</v>
      </c>
      <c r="G1407" s="76" t="s">
        <v>19</v>
      </c>
      <c r="H1407" s="33" t="s">
        <v>190</v>
      </c>
      <c r="I1407" s="76" t="e">
        <f>CONCATENATE(Table6[[#This Row],[HS6_COD]],Table6[[#This Row],[HS8]],Table6[[#This Row],[HS10]])</f>
        <v>#VALUE!</v>
      </c>
      <c r="J1407" s="17" t="s">
        <v>553</v>
      </c>
      <c r="K1407" s="17"/>
      <c r="L1407" s="30">
        <f>'Customs raw'!F1407</f>
        <v>0</v>
      </c>
      <c r="M1407" s="33">
        <v>10</v>
      </c>
      <c r="N1407" s="33">
        <v>12.5</v>
      </c>
      <c r="O1407" s="33"/>
      <c r="P1407" s="33"/>
      <c r="Q1407" s="33">
        <v>10</v>
      </c>
      <c r="R1407" s="50" t="e">
        <f>VLOOKUP(Table6[[#This Row],[HS Concatenate]],'Customs raw'!$A$11:$N$305,12,FALSE)</f>
        <v>#VALUE!</v>
      </c>
      <c r="S1407" s="226">
        <f>'Customs raw'!L1407</f>
        <v>0</v>
      </c>
      <c r="T1407" s="214"/>
      <c r="U1407" s="217">
        <f>'Customs raw'!M1407</f>
        <v>0</v>
      </c>
      <c r="V1407" s="214"/>
      <c r="W1407" s="226" t="e">
        <f>Table6[[#This Row],[Quantity (kg)2]]/1000</f>
        <v>#VALUE!</v>
      </c>
    </row>
    <row r="1408" spans="1:23" ht="14.25" x14ac:dyDescent="0.2">
      <c r="A1408" s="212">
        <f>'Customs raw'!B1408</f>
        <v>0</v>
      </c>
      <c r="B1408" s="213">
        <f t="shared" si="23"/>
        <v>0</v>
      </c>
      <c r="C1408" s="214" t="e">
        <f>VLOOKUP(B1408,'HS Heading Index'!$A$7:$B$29,2,FALSE)</f>
        <v>#N/A</v>
      </c>
      <c r="D1408" s="214" t="s">
        <v>241</v>
      </c>
      <c r="E1408" s="212">
        <f>'Customs raw'!C1408</f>
        <v>0</v>
      </c>
      <c r="F1408" s="215">
        <f>'Customs raw'!E1408</f>
        <v>0</v>
      </c>
      <c r="G1408" s="76" t="s">
        <v>19</v>
      </c>
      <c r="H1408" s="33" t="s">
        <v>190</v>
      </c>
      <c r="I1408" s="76" t="e">
        <f>CONCATENATE(Table6[[#This Row],[HS6_COD]],Table6[[#This Row],[HS8]],Table6[[#This Row],[HS10]])</f>
        <v>#VALUE!</v>
      </c>
      <c r="J1408" s="17" t="s">
        <v>553</v>
      </c>
      <c r="K1408" s="17"/>
      <c r="L1408" s="30">
        <f>'Customs raw'!F1408</f>
        <v>0</v>
      </c>
      <c r="M1408" s="33">
        <v>10</v>
      </c>
      <c r="N1408" s="33">
        <v>12.5</v>
      </c>
      <c r="O1408" s="33"/>
      <c r="P1408" s="33"/>
      <c r="Q1408" s="33">
        <v>10</v>
      </c>
      <c r="R1408" s="50" t="e">
        <f>VLOOKUP(Table6[[#This Row],[HS Concatenate]],'Customs raw'!$A$11:$N$305,12,FALSE)</f>
        <v>#VALUE!</v>
      </c>
      <c r="S1408" s="226">
        <f>'Customs raw'!L1408</f>
        <v>0</v>
      </c>
      <c r="T1408" s="214"/>
      <c r="U1408" s="217">
        <f>'Customs raw'!M1408</f>
        <v>0</v>
      </c>
      <c r="V1408" s="214"/>
      <c r="W1408" s="226" t="e">
        <f>Table6[[#This Row],[Quantity (kg)2]]/1000</f>
        <v>#VALUE!</v>
      </c>
    </row>
    <row r="1409" spans="1:23" ht="14.25" x14ac:dyDescent="0.2">
      <c r="A1409" s="212">
        <f>'Customs raw'!B1409</f>
        <v>0</v>
      </c>
      <c r="B1409" s="213">
        <f t="shared" si="23"/>
        <v>0</v>
      </c>
      <c r="C1409" s="214" t="e">
        <f>VLOOKUP(B1409,'HS Heading Index'!$A$7:$B$29,2,FALSE)</f>
        <v>#N/A</v>
      </c>
      <c r="D1409" s="214" t="s">
        <v>241</v>
      </c>
      <c r="E1409" s="212">
        <f>'Customs raw'!C1409</f>
        <v>0</v>
      </c>
      <c r="F1409" s="215">
        <f>'Customs raw'!E1409</f>
        <v>0</v>
      </c>
      <c r="G1409" s="76" t="s">
        <v>19</v>
      </c>
      <c r="H1409" s="33" t="s">
        <v>190</v>
      </c>
      <c r="I1409" s="76" t="e">
        <f>CONCATENATE(Table6[[#This Row],[HS6_COD]],Table6[[#This Row],[HS8]],Table6[[#This Row],[HS10]])</f>
        <v>#VALUE!</v>
      </c>
      <c r="J1409" s="17" t="s">
        <v>553</v>
      </c>
      <c r="K1409" s="17"/>
      <c r="L1409" s="30">
        <f>'Customs raw'!F1409</f>
        <v>0</v>
      </c>
      <c r="M1409" s="33">
        <v>10</v>
      </c>
      <c r="N1409" s="33">
        <v>12.5</v>
      </c>
      <c r="O1409" s="33"/>
      <c r="P1409" s="33"/>
      <c r="Q1409" s="33">
        <v>10</v>
      </c>
      <c r="R1409" s="50" t="e">
        <f>VLOOKUP(Table6[[#This Row],[HS Concatenate]],'Customs raw'!$A$11:$N$305,12,FALSE)</f>
        <v>#VALUE!</v>
      </c>
      <c r="S1409" s="226">
        <f>'Customs raw'!L1409</f>
        <v>0</v>
      </c>
      <c r="T1409" s="214"/>
      <c r="U1409" s="217">
        <f>'Customs raw'!M1409</f>
        <v>0</v>
      </c>
      <c r="V1409" s="214"/>
      <c r="W1409" s="226" t="e">
        <f>Table6[[#This Row],[Quantity (kg)2]]/1000</f>
        <v>#VALUE!</v>
      </c>
    </row>
    <row r="1410" spans="1:23" ht="14.25" x14ac:dyDescent="0.2">
      <c r="A1410" s="212">
        <f>'Customs raw'!B1410</f>
        <v>0</v>
      </c>
      <c r="B1410" s="213">
        <f t="shared" si="23"/>
        <v>0</v>
      </c>
      <c r="C1410" s="214" t="e">
        <f>VLOOKUP(B1410,'HS Heading Index'!$A$7:$B$29,2,FALSE)</f>
        <v>#N/A</v>
      </c>
      <c r="D1410" s="214" t="s">
        <v>241</v>
      </c>
      <c r="E1410" s="212">
        <f>'Customs raw'!C1410</f>
        <v>0</v>
      </c>
      <c r="F1410" s="215">
        <f>'Customs raw'!E1410</f>
        <v>0</v>
      </c>
      <c r="G1410" s="76" t="s">
        <v>19</v>
      </c>
      <c r="H1410" s="33" t="s">
        <v>190</v>
      </c>
      <c r="I1410" s="76" t="e">
        <f>CONCATENATE(Table6[[#This Row],[HS6_COD]],Table6[[#This Row],[HS8]],Table6[[#This Row],[HS10]])</f>
        <v>#VALUE!</v>
      </c>
      <c r="J1410" s="17" t="s">
        <v>553</v>
      </c>
      <c r="K1410" s="17"/>
      <c r="L1410" s="30">
        <f>'Customs raw'!F1410</f>
        <v>0</v>
      </c>
      <c r="M1410" s="33">
        <v>10</v>
      </c>
      <c r="N1410" s="33">
        <v>12.5</v>
      </c>
      <c r="O1410" s="33"/>
      <c r="P1410" s="33"/>
      <c r="Q1410" s="33">
        <v>10</v>
      </c>
      <c r="R1410" s="50" t="e">
        <f>VLOOKUP(Table6[[#This Row],[HS Concatenate]],'Customs raw'!$A$11:$N$305,12,FALSE)</f>
        <v>#VALUE!</v>
      </c>
      <c r="S1410" s="226">
        <f>'Customs raw'!L1410</f>
        <v>0</v>
      </c>
      <c r="T1410" s="214"/>
      <c r="U1410" s="217">
        <f>'Customs raw'!M1410</f>
        <v>0</v>
      </c>
      <c r="V1410" s="214"/>
      <c r="W1410" s="226" t="e">
        <f>Table6[[#This Row],[Quantity (kg)2]]/1000</f>
        <v>#VALUE!</v>
      </c>
    </row>
    <row r="1411" spans="1:23" ht="14.25" x14ac:dyDescent="0.2">
      <c r="A1411" s="212">
        <f>'Customs raw'!B1411</f>
        <v>0</v>
      </c>
      <c r="B1411" s="213">
        <f t="shared" si="23"/>
        <v>0</v>
      </c>
      <c r="C1411" s="214" t="e">
        <f>VLOOKUP(B1411,'HS Heading Index'!$A$7:$B$29,2,FALSE)</f>
        <v>#N/A</v>
      </c>
      <c r="D1411" s="214" t="s">
        <v>241</v>
      </c>
      <c r="E1411" s="212">
        <f>'Customs raw'!C1411</f>
        <v>0</v>
      </c>
      <c r="F1411" s="215">
        <f>'Customs raw'!E1411</f>
        <v>0</v>
      </c>
      <c r="G1411" s="76" t="s">
        <v>19</v>
      </c>
      <c r="H1411" s="33" t="s">
        <v>190</v>
      </c>
      <c r="I1411" s="76" t="e">
        <f>CONCATENATE(Table6[[#This Row],[HS6_COD]],Table6[[#This Row],[HS8]],Table6[[#This Row],[HS10]])</f>
        <v>#VALUE!</v>
      </c>
      <c r="J1411" s="17" t="s">
        <v>553</v>
      </c>
      <c r="K1411" s="17"/>
      <c r="L1411" s="30">
        <f>'Customs raw'!F1411</f>
        <v>0</v>
      </c>
      <c r="M1411" s="33">
        <v>10</v>
      </c>
      <c r="N1411" s="33">
        <v>12.5</v>
      </c>
      <c r="O1411" s="33"/>
      <c r="P1411" s="33"/>
      <c r="Q1411" s="33">
        <v>10</v>
      </c>
      <c r="R1411" s="50" t="e">
        <f>VLOOKUP(Table6[[#This Row],[HS Concatenate]],'Customs raw'!$A$11:$N$305,12,FALSE)</f>
        <v>#VALUE!</v>
      </c>
      <c r="S1411" s="226">
        <f>'Customs raw'!L1411</f>
        <v>0</v>
      </c>
      <c r="T1411" s="214"/>
      <c r="U1411" s="217">
        <f>'Customs raw'!M1411</f>
        <v>0</v>
      </c>
      <c r="V1411" s="214"/>
      <c r="W1411" s="226" t="e">
        <f>Table6[[#This Row],[Quantity (kg)2]]/1000</f>
        <v>#VALUE!</v>
      </c>
    </row>
    <row r="1412" spans="1:23" ht="14.25" x14ac:dyDescent="0.2">
      <c r="A1412" s="212">
        <f>'Customs raw'!B1412</f>
        <v>0</v>
      </c>
      <c r="B1412" s="213">
        <f t="shared" ref="B1412:B1475" si="24">ROUNDDOWN(A1412/10000,2)</f>
        <v>0</v>
      </c>
      <c r="C1412" s="214" t="e">
        <f>VLOOKUP(B1412,'HS Heading Index'!$A$7:$B$29,2,FALSE)</f>
        <v>#N/A</v>
      </c>
      <c r="D1412" s="214" t="s">
        <v>241</v>
      </c>
      <c r="E1412" s="212">
        <f>'Customs raw'!C1412</f>
        <v>0</v>
      </c>
      <c r="F1412" s="215">
        <f>'Customs raw'!E1412</f>
        <v>0</v>
      </c>
      <c r="G1412" s="76" t="s">
        <v>19</v>
      </c>
      <c r="H1412" s="33" t="s">
        <v>190</v>
      </c>
      <c r="I1412" s="76" t="e">
        <f>CONCATENATE(Table6[[#This Row],[HS6_COD]],Table6[[#This Row],[HS8]],Table6[[#This Row],[HS10]])</f>
        <v>#VALUE!</v>
      </c>
      <c r="J1412" s="17" t="s">
        <v>553</v>
      </c>
      <c r="K1412" s="17"/>
      <c r="L1412" s="30">
        <f>'Customs raw'!F1412</f>
        <v>0</v>
      </c>
      <c r="M1412" s="33">
        <v>10</v>
      </c>
      <c r="N1412" s="33">
        <v>12.5</v>
      </c>
      <c r="O1412" s="33"/>
      <c r="P1412" s="33"/>
      <c r="Q1412" s="33">
        <v>10</v>
      </c>
      <c r="R1412" s="50" t="e">
        <f>VLOOKUP(Table6[[#This Row],[HS Concatenate]],'Customs raw'!$A$11:$N$305,12,FALSE)</f>
        <v>#VALUE!</v>
      </c>
      <c r="S1412" s="226">
        <f>'Customs raw'!L1412</f>
        <v>0</v>
      </c>
      <c r="T1412" s="214"/>
      <c r="U1412" s="217">
        <f>'Customs raw'!M1412</f>
        <v>0</v>
      </c>
      <c r="V1412" s="214"/>
      <c r="W1412" s="226" t="e">
        <f>Table6[[#This Row],[Quantity (kg)2]]/1000</f>
        <v>#VALUE!</v>
      </c>
    </row>
    <row r="1413" spans="1:23" ht="14.25" x14ac:dyDescent="0.2">
      <c r="A1413" s="212">
        <f>'Customs raw'!B1413</f>
        <v>0</v>
      </c>
      <c r="B1413" s="213">
        <f t="shared" si="24"/>
        <v>0</v>
      </c>
      <c r="C1413" s="214" t="e">
        <f>VLOOKUP(B1413,'HS Heading Index'!$A$7:$B$29,2,FALSE)</f>
        <v>#N/A</v>
      </c>
      <c r="D1413" s="214" t="s">
        <v>241</v>
      </c>
      <c r="E1413" s="212">
        <f>'Customs raw'!C1413</f>
        <v>0</v>
      </c>
      <c r="F1413" s="215">
        <f>'Customs raw'!E1413</f>
        <v>0</v>
      </c>
      <c r="G1413" s="76" t="s">
        <v>19</v>
      </c>
      <c r="H1413" s="33" t="s">
        <v>190</v>
      </c>
      <c r="I1413" s="76" t="e">
        <f>CONCATENATE(Table6[[#This Row],[HS6_COD]],Table6[[#This Row],[HS8]],Table6[[#This Row],[HS10]])</f>
        <v>#VALUE!</v>
      </c>
      <c r="J1413" s="17" t="s">
        <v>553</v>
      </c>
      <c r="K1413" s="17"/>
      <c r="L1413" s="30">
        <f>'Customs raw'!F1413</f>
        <v>0</v>
      </c>
      <c r="M1413" s="33">
        <v>10</v>
      </c>
      <c r="N1413" s="33">
        <v>12.5</v>
      </c>
      <c r="O1413" s="33"/>
      <c r="P1413" s="33"/>
      <c r="Q1413" s="33">
        <v>10</v>
      </c>
      <c r="R1413" s="50" t="e">
        <f>VLOOKUP(Table6[[#This Row],[HS Concatenate]],'Customs raw'!$A$11:$N$305,12,FALSE)</f>
        <v>#VALUE!</v>
      </c>
      <c r="S1413" s="226">
        <f>'Customs raw'!L1413</f>
        <v>0</v>
      </c>
      <c r="T1413" s="214"/>
      <c r="U1413" s="217">
        <f>'Customs raw'!M1413</f>
        <v>0</v>
      </c>
      <c r="V1413" s="214"/>
      <c r="W1413" s="226" t="e">
        <f>Table6[[#This Row],[Quantity (kg)2]]/1000</f>
        <v>#VALUE!</v>
      </c>
    </row>
    <row r="1414" spans="1:23" ht="14.25" x14ac:dyDescent="0.2">
      <c r="A1414" s="212">
        <f>'Customs raw'!B1414</f>
        <v>0</v>
      </c>
      <c r="B1414" s="213">
        <f t="shared" si="24"/>
        <v>0</v>
      </c>
      <c r="C1414" s="214" t="e">
        <f>VLOOKUP(B1414,'HS Heading Index'!$A$7:$B$29,2,FALSE)</f>
        <v>#N/A</v>
      </c>
      <c r="D1414" s="214" t="s">
        <v>241</v>
      </c>
      <c r="E1414" s="212">
        <f>'Customs raw'!C1414</f>
        <v>0</v>
      </c>
      <c r="F1414" s="215">
        <f>'Customs raw'!E1414</f>
        <v>0</v>
      </c>
      <c r="G1414" s="76" t="s">
        <v>19</v>
      </c>
      <c r="H1414" s="33" t="s">
        <v>190</v>
      </c>
      <c r="I1414" s="76" t="e">
        <f>CONCATENATE(Table6[[#This Row],[HS6_COD]],Table6[[#This Row],[HS8]],Table6[[#This Row],[HS10]])</f>
        <v>#VALUE!</v>
      </c>
      <c r="J1414" s="17" t="s">
        <v>553</v>
      </c>
      <c r="K1414" s="17"/>
      <c r="L1414" s="30">
        <f>'Customs raw'!F1414</f>
        <v>0</v>
      </c>
      <c r="M1414" s="33">
        <v>10</v>
      </c>
      <c r="N1414" s="33">
        <v>12.5</v>
      </c>
      <c r="O1414" s="33"/>
      <c r="P1414" s="33"/>
      <c r="Q1414" s="33">
        <v>10</v>
      </c>
      <c r="R1414" s="50" t="e">
        <f>VLOOKUP(Table6[[#This Row],[HS Concatenate]],'Customs raw'!$A$11:$N$305,12,FALSE)</f>
        <v>#VALUE!</v>
      </c>
      <c r="S1414" s="226">
        <f>'Customs raw'!L1414</f>
        <v>0</v>
      </c>
      <c r="T1414" s="214"/>
      <c r="U1414" s="217">
        <f>'Customs raw'!M1414</f>
        <v>0</v>
      </c>
      <c r="V1414" s="214"/>
      <c r="W1414" s="226" t="e">
        <f>Table6[[#This Row],[Quantity (kg)2]]/1000</f>
        <v>#VALUE!</v>
      </c>
    </row>
    <row r="1415" spans="1:23" ht="14.25" x14ac:dyDescent="0.2">
      <c r="A1415" s="212">
        <f>'Customs raw'!B1415</f>
        <v>0</v>
      </c>
      <c r="B1415" s="213">
        <f t="shared" si="24"/>
        <v>0</v>
      </c>
      <c r="C1415" s="214" t="e">
        <f>VLOOKUP(B1415,'HS Heading Index'!$A$7:$B$29,2,FALSE)</f>
        <v>#N/A</v>
      </c>
      <c r="D1415" s="214" t="s">
        <v>241</v>
      </c>
      <c r="E1415" s="212">
        <f>'Customs raw'!C1415</f>
        <v>0</v>
      </c>
      <c r="F1415" s="215">
        <f>'Customs raw'!E1415</f>
        <v>0</v>
      </c>
      <c r="G1415" s="76" t="s">
        <v>19</v>
      </c>
      <c r="H1415" s="33" t="s">
        <v>190</v>
      </c>
      <c r="I1415" s="76" t="e">
        <f>CONCATENATE(Table6[[#This Row],[HS6_COD]],Table6[[#This Row],[HS8]],Table6[[#This Row],[HS10]])</f>
        <v>#VALUE!</v>
      </c>
      <c r="J1415" s="17" t="s">
        <v>553</v>
      </c>
      <c r="K1415" s="17"/>
      <c r="L1415" s="30">
        <f>'Customs raw'!F1415</f>
        <v>0</v>
      </c>
      <c r="M1415" s="33">
        <v>10</v>
      </c>
      <c r="N1415" s="33">
        <v>12.5</v>
      </c>
      <c r="O1415" s="33"/>
      <c r="P1415" s="33"/>
      <c r="Q1415" s="33">
        <v>10</v>
      </c>
      <c r="R1415" s="50" t="e">
        <f>VLOOKUP(Table6[[#This Row],[HS Concatenate]],'Customs raw'!$A$11:$N$305,12,FALSE)</f>
        <v>#VALUE!</v>
      </c>
      <c r="S1415" s="226">
        <f>'Customs raw'!L1415</f>
        <v>0</v>
      </c>
      <c r="T1415" s="214"/>
      <c r="U1415" s="217">
        <f>'Customs raw'!M1415</f>
        <v>0</v>
      </c>
      <c r="V1415" s="214"/>
      <c r="W1415" s="226" t="e">
        <f>Table6[[#This Row],[Quantity (kg)2]]/1000</f>
        <v>#VALUE!</v>
      </c>
    </row>
    <row r="1416" spans="1:23" ht="14.25" x14ac:dyDescent="0.2">
      <c r="A1416" s="212">
        <f>'Customs raw'!B1416</f>
        <v>0</v>
      </c>
      <c r="B1416" s="213">
        <f t="shared" si="24"/>
        <v>0</v>
      </c>
      <c r="C1416" s="214" t="e">
        <f>VLOOKUP(B1416,'HS Heading Index'!$A$7:$B$29,2,FALSE)</f>
        <v>#N/A</v>
      </c>
      <c r="D1416" s="214" t="s">
        <v>241</v>
      </c>
      <c r="E1416" s="212">
        <f>'Customs raw'!C1416</f>
        <v>0</v>
      </c>
      <c r="F1416" s="215">
        <f>'Customs raw'!E1416</f>
        <v>0</v>
      </c>
      <c r="G1416" s="76" t="s">
        <v>19</v>
      </c>
      <c r="H1416" s="33" t="s">
        <v>190</v>
      </c>
      <c r="I1416" s="76" t="e">
        <f>CONCATENATE(Table6[[#This Row],[HS6_COD]],Table6[[#This Row],[HS8]],Table6[[#This Row],[HS10]])</f>
        <v>#VALUE!</v>
      </c>
      <c r="J1416" s="17" t="s">
        <v>553</v>
      </c>
      <c r="K1416" s="17"/>
      <c r="L1416" s="30">
        <f>'Customs raw'!F1416</f>
        <v>0</v>
      </c>
      <c r="M1416" s="33">
        <v>10</v>
      </c>
      <c r="N1416" s="33">
        <v>12.5</v>
      </c>
      <c r="O1416" s="33"/>
      <c r="P1416" s="33"/>
      <c r="Q1416" s="33">
        <v>10</v>
      </c>
      <c r="R1416" s="50" t="e">
        <f>VLOOKUP(Table6[[#This Row],[HS Concatenate]],'Customs raw'!$A$11:$N$305,12,FALSE)</f>
        <v>#VALUE!</v>
      </c>
      <c r="S1416" s="226">
        <f>'Customs raw'!L1416</f>
        <v>0</v>
      </c>
      <c r="T1416" s="214"/>
      <c r="U1416" s="217">
        <f>'Customs raw'!M1416</f>
        <v>0</v>
      </c>
      <c r="V1416" s="214"/>
      <c r="W1416" s="226" t="e">
        <f>Table6[[#This Row],[Quantity (kg)2]]/1000</f>
        <v>#VALUE!</v>
      </c>
    </row>
    <row r="1417" spans="1:23" ht="14.25" x14ac:dyDescent="0.2">
      <c r="A1417" s="212">
        <f>'Customs raw'!B1417</f>
        <v>0</v>
      </c>
      <c r="B1417" s="213">
        <f t="shared" si="24"/>
        <v>0</v>
      </c>
      <c r="C1417" s="214" t="e">
        <f>VLOOKUP(B1417,'HS Heading Index'!$A$7:$B$29,2,FALSE)</f>
        <v>#N/A</v>
      </c>
      <c r="D1417" s="214" t="s">
        <v>241</v>
      </c>
      <c r="E1417" s="212">
        <f>'Customs raw'!C1417</f>
        <v>0</v>
      </c>
      <c r="F1417" s="215">
        <f>'Customs raw'!E1417</f>
        <v>0</v>
      </c>
      <c r="G1417" s="76" t="s">
        <v>19</v>
      </c>
      <c r="H1417" s="33" t="s">
        <v>190</v>
      </c>
      <c r="I1417" s="76" t="e">
        <f>CONCATENATE(Table6[[#This Row],[HS6_COD]],Table6[[#This Row],[HS8]],Table6[[#This Row],[HS10]])</f>
        <v>#VALUE!</v>
      </c>
      <c r="J1417" s="17" t="s">
        <v>553</v>
      </c>
      <c r="K1417" s="17"/>
      <c r="L1417" s="30">
        <f>'Customs raw'!F1417</f>
        <v>0</v>
      </c>
      <c r="M1417" s="33">
        <v>10</v>
      </c>
      <c r="N1417" s="33">
        <v>12.5</v>
      </c>
      <c r="O1417" s="33"/>
      <c r="P1417" s="33"/>
      <c r="Q1417" s="33">
        <v>10</v>
      </c>
      <c r="R1417" s="50" t="e">
        <f>VLOOKUP(Table6[[#This Row],[HS Concatenate]],'Customs raw'!$A$11:$N$305,12,FALSE)</f>
        <v>#VALUE!</v>
      </c>
      <c r="S1417" s="226">
        <f>'Customs raw'!L1417</f>
        <v>0</v>
      </c>
      <c r="T1417" s="214"/>
      <c r="U1417" s="217">
        <f>'Customs raw'!M1417</f>
        <v>0</v>
      </c>
      <c r="V1417" s="214"/>
      <c r="W1417" s="226" t="e">
        <f>Table6[[#This Row],[Quantity (kg)2]]/1000</f>
        <v>#VALUE!</v>
      </c>
    </row>
    <row r="1418" spans="1:23" ht="14.25" x14ac:dyDescent="0.2">
      <c r="A1418" s="212">
        <f>'Customs raw'!B1418</f>
        <v>0</v>
      </c>
      <c r="B1418" s="213">
        <f t="shared" si="24"/>
        <v>0</v>
      </c>
      <c r="C1418" s="214" t="e">
        <f>VLOOKUP(B1418,'HS Heading Index'!$A$7:$B$29,2,FALSE)</f>
        <v>#N/A</v>
      </c>
      <c r="D1418" s="214" t="s">
        <v>241</v>
      </c>
      <c r="E1418" s="212">
        <f>'Customs raw'!C1418</f>
        <v>0</v>
      </c>
      <c r="F1418" s="215">
        <f>'Customs raw'!E1418</f>
        <v>0</v>
      </c>
      <c r="G1418" s="76" t="s">
        <v>19</v>
      </c>
      <c r="H1418" s="33" t="s">
        <v>190</v>
      </c>
      <c r="I1418" s="76" t="e">
        <f>CONCATENATE(Table6[[#This Row],[HS6_COD]],Table6[[#This Row],[HS8]],Table6[[#This Row],[HS10]])</f>
        <v>#VALUE!</v>
      </c>
      <c r="J1418" s="17" t="s">
        <v>553</v>
      </c>
      <c r="K1418" s="17"/>
      <c r="L1418" s="30">
        <f>'Customs raw'!F1418</f>
        <v>0</v>
      </c>
      <c r="M1418" s="33">
        <v>10</v>
      </c>
      <c r="N1418" s="33">
        <v>12.5</v>
      </c>
      <c r="O1418" s="33"/>
      <c r="P1418" s="33"/>
      <c r="Q1418" s="33">
        <v>10</v>
      </c>
      <c r="R1418" s="50" t="e">
        <f>VLOOKUP(Table6[[#This Row],[HS Concatenate]],'Customs raw'!$A$11:$N$305,12,FALSE)</f>
        <v>#VALUE!</v>
      </c>
      <c r="S1418" s="226">
        <f>'Customs raw'!L1418</f>
        <v>0</v>
      </c>
      <c r="T1418" s="214"/>
      <c r="U1418" s="217">
        <f>'Customs raw'!M1418</f>
        <v>0</v>
      </c>
      <c r="V1418" s="214"/>
      <c r="W1418" s="226" t="e">
        <f>Table6[[#This Row],[Quantity (kg)2]]/1000</f>
        <v>#VALUE!</v>
      </c>
    </row>
    <row r="1419" spans="1:23" ht="14.25" x14ac:dyDescent="0.2">
      <c r="A1419" s="212">
        <f>'Customs raw'!B1419</f>
        <v>0</v>
      </c>
      <c r="B1419" s="213">
        <f t="shared" si="24"/>
        <v>0</v>
      </c>
      <c r="C1419" s="214" t="e">
        <f>VLOOKUP(B1419,'HS Heading Index'!$A$7:$B$29,2,FALSE)</f>
        <v>#N/A</v>
      </c>
      <c r="D1419" s="214" t="s">
        <v>241</v>
      </c>
      <c r="E1419" s="212">
        <f>'Customs raw'!C1419</f>
        <v>0</v>
      </c>
      <c r="F1419" s="215">
        <f>'Customs raw'!E1419</f>
        <v>0</v>
      </c>
      <c r="G1419" s="76" t="s">
        <v>19</v>
      </c>
      <c r="H1419" s="33" t="s">
        <v>190</v>
      </c>
      <c r="I1419" s="76" t="e">
        <f>CONCATENATE(Table6[[#This Row],[HS6_COD]],Table6[[#This Row],[HS8]],Table6[[#This Row],[HS10]])</f>
        <v>#VALUE!</v>
      </c>
      <c r="J1419" s="17" t="s">
        <v>553</v>
      </c>
      <c r="K1419" s="17"/>
      <c r="L1419" s="30">
        <f>'Customs raw'!F1419</f>
        <v>0</v>
      </c>
      <c r="M1419" s="33">
        <v>10</v>
      </c>
      <c r="N1419" s="33">
        <v>12.5</v>
      </c>
      <c r="O1419" s="33"/>
      <c r="P1419" s="33"/>
      <c r="Q1419" s="33">
        <v>10</v>
      </c>
      <c r="R1419" s="50" t="e">
        <f>VLOOKUP(Table6[[#This Row],[HS Concatenate]],'Customs raw'!$A$11:$N$305,12,FALSE)</f>
        <v>#VALUE!</v>
      </c>
      <c r="S1419" s="226">
        <f>'Customs raw'!L1419</f>
        <v>0</v>
      </c>
      <c r="T1419" s="214"/>
      <c r="U1419" s="217">
        <f>'Customs raw'!M1419</f>
        <v>0</v>
      </c>
      <c r="V1419" s="214"/>
      <c r="W1419" s="226" t="e">
        <f>Table6[[#This Row],[Quantity (kg)2]]/1000</f>
        <v>#VALUE!</v>
      </c>
    </row>
    <row r="1420" spans="1:23" ht="14.25" x14ac:dyDescent="0.2">
      <c r="A1420" s="212">
        <f>'Customs raw'!B1420</f>
        <v>0</v>
      </c>
      <c r="B1420" s="213">
        <f t="shared" si="24"/>
        <v>0</v>
      </c>
      <c r="C1420" s="214" t="e">
        <f>VLOOKUP(B1420,'HS Heading Index'!$A$7:$B$29,2,FALSE)</f>
        <v>#N/A</v>
      </c>
      <c r="D1420" s="214" t="s">
        <v>241</v>
      </c>
      <c r="E1420" s="212">
        <f>'Customs raw'!C1420</f>
        <v>0</v>
      </c>
      <c r="F1420" s="215">
        <f>'Customs raw'!E1420</f>
        <v>0</v>
      </c>
      <c r="G1420" s="76" t="s">
        <v>19</v>
      </c>
      <c r="H1420" s="33" t="s">
        <v>190</v>
      </c>
      <c r="I1420" s="76" t="e">
        <f>CONCATENATE(Table6[[#This Row],[HS6_COD]],Table6[[#This Row],[HS8]],Table6[[#This Row],[HS10]])</f>
        <v>#VALUE!</v>
      </c>
      <c r="J1420" s="17" t="s">
        <v>553</v>
      </c>
      <c r="K1420" s="17"/>
      <c r="L1420" s="30">
        <f>'Customs raw'!F1420</f>
        <v>0</v>
      </c>
      <c r="M1420" s="33">
        <v>10</v>
      </c>
      <c r="N1420" s="33">
        <v>12.5</v>
      </c>
      <c r="O1420" s="33"/>
      <c r="P1420" s="33"/>
      <c r="Q1420" s="33">
        <v>10</v>
      </c>
      <c r="R1420" s="50" t="e">
        <f>VLOOKUP(Table6[[#This Row],[HS Concatenate]],'Customs raw'!$A$11:$N$305,12,FALSE)</f>
        <v>#VALUE!</v>
      </c>
      <c r="S1420" s="226">
        <f>'Customs raw'!L1420</f>
        <v>0</v>
      </c>
      <c r="T1420" s="214"/>
      <c r="U1420" s="217">
        <f>'Customs raw'!M1420</f>
        <v>0</v>
      </c>
      <c r="V1420" s="214"/>
      <c r="W1420" s="226" t="e">
        <f>Table6[[#This Row],[Quantity (kg)2]]/1000</f>
        <v>#VALUE!</v>
      </c>
    </row>
    <row r="1421" spans="1:23" ht="14.25" x14ac:dyDescent="0.2">
      <c r="A1421" s="212">
        <f>'Customs raw'!B1421</f>
        <v>0</v>
      </c>
      <c r="B1421" s="213">
        <f t="shared" si="24"/>
        <v>0</v>
      </c>
      <c r="C1421" s="214" t="e">
        <f>VLOOKUP(B1421,'HS Heading Index'!$A$7:$B$29,2,FALSE)</f>
        <v>#N/A</v>
      </c>
      <c r="D1421" s="214" t="s">
        <v>241</v>
      </c>
      <c r="E1421" s="212">
        <f>'Customs raw'!C1421</f>
        <v>0</v>
      </c>
      <c r="F1421" s="215">
        <f>'Customs raw'!E1421</f>
        <v>0</v>
      </c>
      <c r="G1421" s="76" t="s">
        <v>19</v>
      </c>
      <c r="H1421" s="33" t="s">
        <v>190</v>
      </c>
      <c r="I1421" s="76" t="e">
        <f>CONCATENATE(Table6[[#This Row],[HS6_COD]],Table6[[#This Row],[HS8]],Table6[[#This Row],[HS10]])</f>
        <v>#VALUE!</v>
      </c>
      <c r="J1421" s="17" t="s">
        <v>553</v>
      </c>
      <c r="K1421" s="17"/>
      <c r="L1421" s="30">
        <f>'Customs raw'!F1421</f>
        <v>0</v>
      </c>
      <c r="M1421" s="33">
        <v>10</v>
      </c>
      <c r="N1421" s="33">
        <v>12.5</v>
      </c>
      <c r="O1421" s="33"/>
      <c r="P1421" s="33"/>
      <c r="Q1421" s="33">
        <v>10</v>
      </c>
      <c r="R1421" s="50" t="e">
        <f>VLOOKUP(Table6[[#This Row],[HS Concatenate]],'Customs raw'!$A$11:$N$305,12,FALSE)</f>
        <v>#VALUE!</v>
      </c>
      <c r="S1421" s="226">
        <f>'Customs raw'!L1421</f>
        <v>0</v>
      </c>
      <c r="T1421" s="214"/>
      <c r="U1421" s="217">
        <f>'Customs raw'!M1421</f>
        <v>0</v>
      </c>
      <c r="V1421" s="214"/>
      <c r="W1421" s="226" t="e">
        <f>Table6[[#This Row],[Quantity (kg)2]]/1000</f>
        <v>#VALUE!</v>
      </c>
    </row>
    <row r="1422" spans="1:23" ht="14.25" x14ac:dyDescent="0.2">
      <c r="A1422" s="212">
        <f>'Customs raw'!B1422</f>
        <v>0</v>
      </c>
      <c r="B1422" s="213">
        <f t="shared" si="24"/>
        <v>0</v>
      </c>
      <c r="C1422" s="214" t="e">
        <f>VLOOKUP(B1422,'HS Heading Index'!$A$7:$B$29,2,FALSE)</f>
        <v>#N/A</v>
      </c>
      <c r="D1422" s="214" t="s">
        <v>241</v>
      </c>
      <c r="E1422" s="212">
        <f>'Customs raw'!C1422</f>
        <v>0</v>
      </c>
      <c r="F1422" s="215">
        <f>'Customs raw'!E1422</f>
        <v>0</v>
      </c>
      <c r="G1422" s="76" t="s">
        <v>19</v>
      </c>
      <c r="H1422" s="33" t="s">
        <v>190</v>
      </c>
      <c r="I1422" s="76" t="e">
        <f>CONCATENATE(Table6[[#This Row],[HS6_COD]],Table6[[#This Row],[HS8]],Table6[[#This Row],[HS10]])</f>
        <v>#VALUE!</v>
      </c>
      <c r="J1422" s="17" t="s">
        <v>553</v>
      </c>
      <c r="K1422" s="17"/>
      <c r="L1422" s="30">
        <f>'Customs raw'!F1422</f>
        <v>0</v>
      </c>
      <c r="M1422" s="33">
        <v>10</v>
      </c>
      <c r="N1422" s="33">
        <v>12.5</v>
      </c>
      <c r="O1422" s="33"/>
      <c r="P1422" s="33"/>
      <c r="Q1422" s="33">
        <v>10</v>
      </c>
      <c r="R1422" s="50" t="e">
        <f>VLOOKUP(Table6[[#This Row],[HS Concatenate]],'Customs raw'!$A$11:$N$305,12,FALSE)</f>
        <v>#VALUE!</v>
      </c>
      <c r="S1422" s="226">
        <f>'Customs raw'!L1422</f>
        <v>0</v>
      </c>
      <c r="T1422" s="214"/>
      <c r="U1422" s="217">
        <f>'Customs raw'!M1422</f>
        <v>0</v>
      </c>
      <c r="V1422" s="214"/>
      <c r="W1422" s="226" t="e">
        <f>Table6[[#This Row],[Quantity (kg)2]]/1000</f>
        <v>#VALUE!</v>
      </c>
    </row>
    <row r="1423" spans="1:23" ht="14.25" x14ac:dyDescent="0.2">
      <c r="A1423" s="212">
        <f>'Customs raw'!B1423</f>
        <v>0</v>
      </c>
      <c r="B1423" s="213">
        <f t="shared" si="24"/>
        <v>0</v>
      </c>
      <c r="C1423" s="214" t="e">
        <f>VLOOKUP(B1423,'HS Heading Index'!$A$7:$B$29,2,FALSE)</f>
        <v>#N/A</v>
      </c>
      <c r="D1423" s="214" t="s">
        <v>241</v>
      </c>
      <c r="E1423" s="212">
        <f>'Customs raw'!C1423</f>
        <v>0</v>
      </c>
      <c r="F1423" s="215">
        <f>'Customs raw'!E1423</f>
        <v>0</v>
      </c>
      <c r="G1423" s="76" t="s">
        <v>19</v>
      </c>
      <c r="H1423" s="33" t="s">
        <v>190</v>
      </c>
      <c r="I1423" s="76" t="e">
        <f>CONCATENATE(Table6[[#This Row],[HS6_COD]],Table6[[#This Row],[HS8]],Table6[[#This Row],[HS10]])</f>
        <v>#VALUE!</v>
      </c>
      <c r="J1423" s="17" t="s">
        <v>553</v>
      </c>
      <c r="K1423" s="17"/>
      <c r="L1423" s="30">
        <f>'Customs raw'!F1423</f>
        <v>0</v>
      </c>
      <c r="M1423" s="33">
        <v>10</v>
      </c>
      <c r="N1423" s="33">
        <v>12.5</v>
      </c>
      <c r="O1423" s="33"/>
      <c r="P1423" s="33"/>
      <c r="Q1423" s="33">
        <v>10</v>
      </c>
      <c r="R1423" s="50" t="e">
        <f>VLOOKUP(Table6[[#This Row],[HS Concatenate]],'Customs raw'!$A$11:$N$305,12,FALSE)</f>
        <v>#VALUE!</v>
      </c>
      <c r="S1423" s="226">
        <f>'Customs raw'!L1423</f>
        <v>0</v>
      </c>
      <c r="T1423" s="214"/>
      <c r="U1423" s="217">
        <f>'Customs raw'!M1423</f>
        <v>0</v>
      </c>
      <c r="V1423" s="214"/>
      <c r="W1423" s="226" t="e">
        <f>Table6[[#This Row],[Quantity (kg)2]]/1000</f>
        <v>#VALUE!</v>
      </c>
    </row>
    <row r="1424" spans="1:23" ht="14.25" x14ac:dyDescent="0.2">
      <c r="A1424" s="212">
        <f>'Customs raw'!B1424</f>
        <v>0</v>
      </c>
      <c r="B1424" s="213">
        <f t="shared" si="24"/>
        <v>0</v>
      </c>
      <c r="C1424" s="214" t="e">
        <f>VLOOKUP(B1424,'HS Heading Index'!$A$7:$B$29,2,FALSE)</f>
        <v>#N/A</v>
      </c>
      <c r="D1424" s="214" t="s">
        <v>241</v>
      </c>
      <c r="E1424" s="212">
        <f>'Customs raw'!C1424</f>
        <v>0</v>
      </c>
      <c r="F1424" s="215">
        <f>'Customs raw'!E1424</f>
        <v>0</v>
      </c>
      <c r="G1424" s="76" t="s">
        <v>19</v>
      </c>
      <c r="H1424" s="33" t="s">
        <v>190</v>
      </c>
      <c r="I1424" s="76" t="e">
        <f>CONCATENATE(Table6[[#This Row],[HS6_COD]],Table6[[#This Row],[HS8]],Table6[[#This Row],[HS10]])</f>
        <v>#VALUE!</v>
      </c>
      <c r="J1424" s="17" t="s">
        <v>553</v>
      </c>
      <c r="K1424" s="17"/>
      <c r="L1424" s="30">
        <f>'Customs raw'!F1424</f>
        <v>0</v>
      </c>
      <c r="M1424" s="33">
        <v>10</v>
      </c>
      <c r="N1424" s="33">
        <v>12.5</v>
      </c>
      <c r="O1424" s="33"/>
      <c r="P1424" s="33"/>
      <c r="Q1424" s="33">
        <v>10</v>
      </c>
      <c r="R1424" s="50" t="e">
        <f>VLOOKUP(Table6[[#This Row],[HS Concatenate]],'Customs raw'!$A$11:$N$305,12,FALSE)</f>
        <v>#VALUE!</v>
      </c>
      <c r="S1424" s="226">
        <f>'Customs raw'!L1424</f>
        <v>0</v>
      </c>
      <c r="T1424" s="214"/>
      <c r="U1424" s="217">
        <f>'Customs raw'!M1424</f>
        <v>0</v>
      </c>
      <c r="V1424" s="214"/>
      <c r="W1424" s="226" t="e">
        <f>Table6[[#This Row],[Quantity (kg)2]]/1000</f>
        <v>#VALUE!</v>
      </c>
    </row>
    <row r="1425" spans="1:23" ht="14.25" x14ac:dyDescent="0.2">
      <c r="A1425" s="212">
        <f>'Customs raw'!B1425</f>
        <v>0</v>
      </c>
      <c r="B1425" s="213">
        <f t="shared" si="24"/>
        <v>0</v>
      </c>
      <c r="C1425" s="214" t="e">
        <f>VLOOKUP(B1425,'HS Heading Index'!$A$7:$B$29,2,FALSE)</f>
        <v>#N/A</v>
      </c>
      <c r="D1425" s="214" t="s">
        <v>241</v>
      </c>
      <c r="E1425" s="212">
        <f>'Customs raw'!C1425</f>
        <v>0</v>
      </c>
      <c r="F1425" s="215">
        <f>'Customs raw'!E1425</f>
        <v>0</v>
      </c>
      <c r="G1425" s="76" t="s">
        <v>19</v>
      </c>
      <c r="H1425" s="33" t="s">
        <v>190</v>
      </c>
      <c r="I1425" s="76" t="e">
        <f>CONCATENATE(Table6[[#This Row],[HS6_COD]],Table6[[#This Row],[HS8]],Table6[[#This Row],[HS10]])</f>
        <v>#VALUE!</v>
      </c>
      <c r="J1425" s="17" t="s">
        <v>553</v>
      </c>
      <c r="K1425" s="17"/>
      <c r="L1425" s="30">
        <f>'Customs raw'!F1425</f>
        <v>0</v>
      </c>
      <c r="M1425" s="33">
        <v>10</v>
      </c>
      <c r="N1425" s="33">
        <v>12.5</v>
      </c>
      <c r="O1425" s="33"/>
      <c r="P1425" s="33"/>
      <c r="Q1425" s="33">
        <v>10</v>
      </c>
      <c r="R1425" s="50" t="e">
        <f>VLOOKUP(Table6[[#This Row],[HS Concatenate]],'Customs raw'!$A$11:$N$305,12,FALSE)</f>
        <v>#VALUE!</v>
      </c>
      <c r="S1425" s="226">
        <f>'Customs raw'!L1425</f>
        <v>0</v>
      </c>
      <c r="T1425" s="214"/>
      <c r="U1425" s="217">
        <f>'Customs raw'!M1425</f>
        <v>0</v>
      </c>
      <c r="V1425" s="214"/>
      <c r="W1425" s="226" t="e">
        <f>Table6[[#This Row],[Quantity (kg)2]]/1000</f>
        <v>#VALUE!</v>
      </c>
    </row>
    <row r="1426" spans="1:23" ht="14.25" x14ac:dyDescent="0.2">
      <c r="A1426" s="212">
        <f>'Customs raw'!B1426</f>
        <v>0</v>
      </c>
      <c r="B1426" s="213">
        <f t="shared" si="24"/>
        <v>0</v>
      </c>
      <c r="C1426" s="214" t="e">
        <f>VLOOKUP(B1426,'HS Heading Index'!$A$7:$B$29,2,FALSE)</f>
        <v>#N/A</v>
      </c>
      <c r="D1426" s="214" t="s">
        <v>241</v>
      </c>
      <c r="E1426" s="212">
        <f>'Customs raw'!C1426</f>
        <v>0</v>
      </c>
      <c r="F1426" s="215">
        <f>'Customs raw'!E1426</f>
        <v>0</v>
      </c>
      <c r="G1426" s="76" t="s">
        <v>19</v>
      </c>
      <c r="H1426" s="33" t="s">
        <v>190</v>
      </c>
      <c r="I1426" s="76" t="e">
        <f>CONCATENATE(Table6[[#This Row],[HS6_COD]],Table6[[#This Row],[HS8]],Table6[[#This Row],[HS10]])</f>
        <v>#VALUE!</v>
      </c>
      <c r="J1426" s="17" t="s">
        <v>553</v>
      </c>
      <c r="K1426" s="17"/>
      <c r="L1426" s="30">
        <f>'Customs raw'!F1426</f>
        <v>0</v>
      </c>
      <c r="M1426" s="33">
        <v>10</v>
      </c>
      <c r="N1426" s="33">
        <v>12.5</v>
      </c>
      <c r="O1426" s="33"/>
      <c r="P1426" s="33"/>
      <c r="Q1426" s="33">
        <v>10</v>
      </c>
      <c r="R1426" s="50" t="e">
        <f>VLOOKUP(Table6[[#This Row],[HS Concatenate]],'Customs raw'!$A$11:$N$305,12,FALSE)</f>
        <v>#VALUE!</v>
      </c>
      <c r="S1426" s="226">
        <f>'Customs raw'!L1426</f>
        <v>0</v>
      </c>
      <c r="T1426" s="214"/>
      <c r="U1426" s="217">
        <f>'Customs raw'!M1426</f>
        <v>0</v>
      </c>
      <c r="V1426" s="214"/>
      <c r="W1426" s="226" t="e">
        <f>Table6[[#This Row],[Quantity (kg)2]]/1000</f>
        <v>#VALUE!</v>
      </c>
    </row>
    <row r="1427" spans="1:23" ht="14.25" x14ac:dyDescent="0.2">
      <c r="A1427" s="212">
        <f>'Customs raw'!B1427</f>
        <v>0</v>
      </c>
      <c r="B1427" s="213">
        <f t="shared" si="24"/>
        <v>0</v>
      </c>
      <c r="C1427" s="214" t="e">
        <f>VLOOKUP(B1427,'HS Heading Index'!$A$7:$B$29,2,FALSE)</f>
        <v>#N/A</v>
      </c>
      <c r="D1427" s="214" t="s">
        <v>241</v>
      </c>
      <c r="E1427" s="212">
        <f>'Customs raw'!C1427</f>
        <v>0</v>
      </c>
      <c r="F1427" s="215">
        <f>'Customs raw'!E1427</f>
        <v>0</v>
      </c>
      <c r="G1427" s="76" t="s">
        <v>19</v>
      </c>
      <c r="H1427" s="33" t="s">
        <v>190</v>
      </c>
      <c r="I1427" s="76" t="e">
        <f>CONCATENATE(Table6[[#This Row],[HS6_COD]],Table6[[#This Row],[HS8]],Table6[[#This Row],[HS10]])</f>
        <v>#VALUE!</v>
      </c>
      <c r="J1427" s="17" t="s">
        <v>553</v>
      </c>
      <c r="K1427" s="17"/>
      <c r="L1427" s="30">
        <f>'Customs raw'!F1427</f>
        <v>0</v>
      </c>
      <c r="M1427" s="33">
        <v>10</v>
      </c>
      <c r="N1427" s="33">
        <v>12.5</v>
      </c>
      <c r="O1427" s="33"/>
      <c r="P1427" s="33"/>
      <c r="Q1427" s="33">
        <v>10</v>
      </c>
      <c r="R1427" s="50" t="e">
        <f>VLOOKUP(Table6[[#This Row],[HS Concatenate]],'Customs raw'!$A$11:$N$305,12,FALSE)</f>
        <v>#VALUE!</v>
      </c>
      <c r="S1427" s="226">
        <f>'Customs raw'!L1427</f>
        <v>0</v>
      </c>
      <c r="T1427" s="214"/>
      <c r="U1427" s="217">
        <f>'Customs raw'!M1427</f>
        <v>0</v>
      </c>
      <c r="V1427" s="214"/>
      <c r="W1427" s="226" t="e">
        <f>Table6[[#This Row],[Quantity (kg)2]]/1000</f>
        <v>#VALUE!</v>
      </c>
    </row>
    <row r="1428" spans="1:23" ht="14.25" x14ac:dyDescent="0.2">
      <c r="A1428" s="212">
        <f>'Customs raw'!B1428</f>
        <v>0</v>
      </c>
      <c r="B1428" s="213">
        <f t="shared" si="24"/>
        <v>0</v>
      </c>
      <c r="C1428" s="214" t="e">
        <f>VLOOKUP(B1428,'HS Heading Index'!$A$7:$B$29,2,FALSE)</f>
        <v>#N/A</v>
      </c>
      <c r="D1428" s="214" t="s">
        <v>241</v>
      </c>
      <c r="E1428" s="212">
        <f>'Customs raw'!C1428</f>
        <v>0</v>
      </c>
      <c r="F1428" s="215">
        <f>'Customs raw'!E1428</f>
        <v>0</v>
      </c>
      <c r="G1428" s="76" t="s">
        <v>19</v>
      </c>
      <c r="H1428" s="33" t="s">
        <v>190</v>
      </c>
      <c r="I1428" s="76" t="e">
        <f>CONCATENATE(Table6[[#This Row],[HS6_COD]],Table6[[#This Row],[HS8]],Table6[[#This Row],[HS10]])</f>
        <v>#VALUE!</v>
      </c>
      <c r="J1428" s="17" t="s">
        <v>553</v>
      </c>
      <c r="K1428" s="17"/>
      <c r="L1428" s="30">
        <f>'Customs raw'!F1428</f>
        <v>0</v>
      </c>
      <c r="M1428" s="33">
        <v>10</v>
      </c>
      <c r="N1428" s="33">
        <v>12.5</v>
      </c>
      <c r="O1428" s="33"/>
      <c r="P1428" s="33"/>
      <c r="Q1428" s="33">
        <v>10</v>
      </c>
      <c r="R1428" s="50" t="e">
        <f>VLOOKUP(Table6[[#This Row],[HS Concatenate]],'Customs raw'!$A$11:$N$305,12,FALSE)</f>
        <v>#VALUE!</v>
      </c>
      <c r="S1428" s="226">
        <f>'Customs raw'!L1428</f>
        <v>0</v>
      </c>
      <c r="T1428" s="214"/>
      <c r="U1428" s="217">
        <f>'Customs raw'!M1428</f>
        <v>0</v>
      </c>
      <c r="V1428" s="214"/>
      <c r="W1428" s="226" t="e">
        <f>Table6[[#This Row],[Quantity (kg)2]]/1000</f>
        <v>#VALUE!</v>
      </c>
    </row>
    <row r="1429" spans="1:23" ht="14.25" x14ac:dyDescent="0.2">
      <c r="A1429" s="212">
        <f>'Customs raw'!B1429</f>
        <v>0</v>
      </c>
      <c r="B1429" s="213">
        <f t="shared" si="24"/>
        <v>0</v>
      </c>
      <c r="C1429" s="214" t="e">
        <f>VLOOKUP(B1429,'HS Heading Index'!$A$7:$B$29,2,FALSE)</f>
        <v>#N/A</v>
      </c>
      <c r="D1429" s="214" t="s">
        <v>241</v>
      </c>
      <c r="E1429" s="212">
        <f>'Customs raw'!C1429</f>
        <v>0</v>
      </c>
      <c r="F1429" s="215">
        <f>'Customs raw'!E1429</f>
        <v>0</v>
      </c>
      <c r="G1429" s="76" t="s">
        <v>19</v>
      </c>
      <c r="H1429" s="33" t="s">
        <v>190</v>
      </c>
      <c r="I1429" s="76" t="e">
        <f>CONCATENATE(Table6[[#This Row],[HS6_COD]],Table6[[#This Row],[HS8]],Table6[[#This Row],[HS10]])</f>
        <v>#VALUE!</v>
      </c>
      <c r="J1429" s="17" t="s">
        <v>553</v>
      </c>
      <c r="K1429" s="17"/>
      <c r="L1429" s="30">
        <f>'Customs raw'!F1429</f>
        <v>0</v>
      </c>
      <c r="M1429" s="33">
        <v>10</v>
      </c>
      <c r="N1429" s="33">
        <v>12.5</v>
      </c>
      <c r="O1429" s="33"/>
      <c r="P1429" s="33"/>
      <c r="Q1429" s="33">
        <v>10</v>
      </c>
      <c r="R1429" s="50" t="e">
        <f>VLOOKUP(Table6[[#This Row],[HS Concatenate]],'Customs raw'!$A$11:$N$305,12,FALSE)</f>
        <v>#VALUE!</v>
      </c>
      <c r="S1429" s="226">
        <f>'Customs raw'!L1429</f>
        <v>0</v>
      </c>
      <c r="T1429" s="214"/>
      <c r="U1429" s="217">
        <f>'Customs raw'!M1429</f>
        <v>0</v>
      </c>
      <c r="V1429" s="214"/>
      <c r="W1429" s="226" t="e">
        <f>Table6[[#This Row],[Quantity (kg)2]]/1000</f>
        <v>#VALUE!</v>
      </c>
    </row>
    <row r="1430" spans="1:23" ht="14.25" x14ac:dyDescent="0.2">
      <c r="A1430" s="212">
        <f>'Customs raw'!B1430</f>
        <v>0</v>
      </c>
      <c r="B1430" s="213">
        <f t="shared" si="24"/>
        <v>0</v>
      </c>
      <c r="C1430" s="214" t="e">
        <f>VLOOKUP(B1430,'HS Heading Index'!$A$7:$B$29,2,FALSE)</f>
        <v>#N/A</v>
      </c>
      <c r="D1430" s="214" t="s">
        <v>241</v>
      </c>
      <c r="E1430" s="212">
        <f>'Customs raw'!C1430</f>
        <v>0</v>
      </c>
      <c r="F1430" s="215">
        <f>'Customs raw'!E1430</f>
        <v>0</v>
      </c>
      <c r="G1430" s="76" t="s">
        <v>19</v>
      </c>
      <c r="H1430" s="33" t="s">
        <v>190</v>
      </c>
      <c r="I1430" s="76" t="e">
        <f>CONCATENATE(Table6[[#This Row],[HS6_COD]],Table6[[#This Row],[HS8]],Table6[[#This Row],[HS10]])</f>
        <v>#VALUE!</v>
      </c>
      <c r="J1430" s="17" t="s">
        <v>553</v>
      </c>
      <c r="K1430" s="17"/>
      <c r="L1430" s="30">
        <f>'Customs raw'!F1430</f>
        <v>0</v>
      </c>
      <c r="M1430" s="33">
        <v>10</v>
      </c>
      <c r="N1430" s="33">
        <v>12.5</v>
      </c>
      <c r="O1430" s="33"/>
      <c r="P1430" s="33"/>
      <c r="Q1430" s="33">
        <v>10</v>
      </c>
      <c r="R1430" s="50" t="e">
        <f>VLOOKUP(Table6[[#This Row],[HS Concatenate]],'Customs raw'!$A$11:$N$305,12,FALSE)</f>
        <v>#VALUE!</v>
      </c>
      <c r="S1430" s="226">
        <f>'Customs raw'!L1430</f>
        <v>0</v>
      </c>
      <c r="T1430" s="214"/>
      <c r="U1430" s="217">
        <f>'Customs raw'!M1430</f>
        <v>0</v>
      </c>
      <c r="V1430" s="214"/>
      <c r="W1430" s="226" t="e">
        <f>Table6[[#This Row],[Quantity (kg)2]]/1000</f>
        <v>#VALUE!</v>
      </c>
    </row>
    <row r="1431" spans="1:23" ht="14.25" x14ac:dyDescent="0.2">
      <c r="A1431" s="212">
        <f>'Customs raw'!B1431</f>
        <v>0</v>
      </c>
      <c r="B1431" s="213">
        <f t="shared" si="24"/>
        <v>0</v>
      </c>
      <c r="C1431" s="214" t="e">
        <f>VLOOKUP(B1431,'HS Heading Index'!$A$7:$B$29,2,FALSE)</f>
        <v>#N/A</v>
      </c>
      <c r="D1431" s="214" t="s">
        <v>241</v>
      </c>
      <c r="E1431" s="212">
        <f>'Customs raw'!C1431</f>
        <v>0</v>
      </c>
      <c r="F1431" s="215">
        <f>'Customs raw'!E1431</f>
        <v>0</v>
      </c>
      <c r="G1431" s="76" t="s">
        <v>19</v>
      </c>
      <c r="H1431" s="33" t="s">
        <v>190</v>
      </c>
      <c r="I1431" s="76" t="e">
        <f>CONCATENATE(Table6[[#This Row],[HS6_COD]],Table6[[#This Row],[HS8]],Table6[[#This Row],[HS10]])</f>
        <v>#VALUE!</v>
      </c>
      <c r="J1431" s="17" t="s">
        <v>553</v>
      </c>
      <c r="K1431" s="17"/>
      <c r="L1431" s="30">
        <f>'Customs raw'!F1431</f>
        <v>0</v>
      </c>
      <c r="M1431" s="33">
        <v>10</v>
      </c>
      <c r="N1431" s="33">
        <v>12.5</v>
      </c>
      <c r="O1431" s="33"/>
      <c r="P1431" s="33"/>
      <c r="Q1431" s="33">
        <v>10</v>
      </c>
      <c r="R1431" s="50" t="e">
        <f>VLOOKUP(Table6[[#This Row],[HS Concatenate]],'Customs raw'!$A$11:$N$305,12,FALSE)</f>
        <v>#VALUE!</v>
      </c>
      <c r="S1431" s="226">
        <f>'Customs raw'!L1431</f>
        <v>0</v>
      </c>
      <c r="T1431" s="214"/>
      <c r="U1431" s="217">
        <f>'Customs raw'!M1431</f>
        <v>0</v>
      </c>
      <c r="V1431" s="214"/>
      <c r="W1431" s="226" t="e">
        <f>Table6[[#This Row],[Quantity (kg)2]]/1000</f>
        <v>#VALUE!</v>
      </c>
    </row>
    <row r="1432" spans="1:23" ht="14.25" x14ac:dyDescent="0.2">
      <c r="A1432" s="212">
        <f>'Customs raw'!B1432</f>
        <v>0</v>
      </c>
      <c r="B1432" s="213">
        <f t="shared" si="24"/>
        <v>0</v>
      </c>
      <c r="C1432" s="214" t="e">
        <f>VLOOKUP(B1432,'HS Heading Index'!$A$7:$B$29,2,FALSE)</f>
        <v>#N/A</v>
      </c>
      <c r="D1432" s="214" t="s">
        <v>241</v>
      </c>
      <c r="E1432" s="212">
        <f>'Customs raw'!C1432</f>
        <v>0</v>
      </c>
      <c r="F1432" s="215">
        <f>'Customs raw'!E1432</f>
        <v>0</v>
      </c>
      <c r="G1432" s="76" t="s">
        <v>19</v>
      </c>
      <c r="H1432" s="33" t="s">
        <v>190</v>
      </c>
      <c r="I1432" s="76" t="e">
        <f>CONCATENATE(Table6[[#This Row],[HS6_COD]],Table6[[#This Row],[HS8]],Table6[[#This Row],[HS10]])</f>
        <v>#VALUE!</v>
      </c>
      <c r="J1432" s="17" t="s">
        <v>553</v>
      </c>
      <c r="K1432" s="17"/>
      <c r="L1432" s="30">
        <f>'Customs raw'!F1432</f>
        <v>0</v>
      </c>
      <c r="M1432" s="33">
        <v>10</v>
      </c>
      <c r="N1432" s="33">
        <v>12.5</v>
      </c>
      <c r="O1432" s="33"/>
      <c r="P1432" s="33"/>
      <c r="Q1432" s="33">
        <v>10</v>
      </c>
      <c r="R1432" s="50" t="e">
        <f>VLOOKUP(Table6[[#This Row],[HS Concatenate]],'Customs raw'!$A$11:$N$305,12,FALSE)</f>
        <v>#VALUE!</v>
      </c>
      <c r="S1432" s="226">
        <f>'Customs raw'!L1432</f>
        <v>0</v>
      </c>
      <c r="T1432" s="214"/>
      <c r="U1432" s="217">
        <f>'Customs raw'!M1432</f>
        <v>0</v>
      </c>
      <c r="V1432" s="214"/>
      <c r="W1432" s="226" t="e">
        <f>Table6[[#This Row],[Quantity (kg)2]]/1000</f>
        <v>#VALUE!</v>
      </c>
    </row>
    <row r="1433" spans="1:23" ht="14.25" x14ac:dyDescent="0.2">
      <c r="A1433" s="212">
        <f>'Customs raw'!B1433</f>
        <v>0</v>
      </c>
      <c r="B1433" s="213">
        <f t="shared" si="24"/>
        <v>0</v>
      </c>
      <c r="C1433" s="214" t="e">
        <f>VLOOKUP(B1433,'HS Heading Index'!$A$7:$B$29,2,FALSE)</f>
        <v>#N/A</v>
      </c>
      <c r="D1433" s="214" t="s">
        <v>241</v>
      </c>
      <c r="E1433" s="212">
        <f>'Customs raw'!C1433</f>
        <v>0</v>
      </c>
      <c r="F1433" s="215">
        <f>'Customs raw'!E1433</f>
        <v>0</v>
      </c>
      <c r="G1433" s="76" t="s">
        <v>19</v>
      </c>
      <c r="H1433" s="33" t="s">
        <v>190</v>
      </c>
      <c r="I1433" s="76" t="e">
        <f>CONCATENATE(Table6[[#This Row],[HS6_COD]],Table6[[#This Row],[HS8]],Table6[[#This Row],[HS10]])</f>
        <v>#VALUE!</v>
      </c>
      <c r="J1433" s="17" t="s">
        <v>553</v>
      </c>
      <c r="K1433" s="17"/>
      <c r="L1433" s="30">
        <f>'Customs raw'!F1433</f>
        <v>0</v>
      </c>
      <c r="M1433" s="33">
        <v>10</v>
      </c>
      <c r="N1433" s="33">
        <v>12.5</v>
      </c>
      <c r="O1433" s="33"/>
      <c r="P1433" s="33"/>
      <c r="Q1433" s="33">
        <v>10</v>
      </c>
      <c r="R1433" s="50" t="e">
        <f>VLOOKUP(Table6[[#This Row],[HS Concatenate]],'Customs raw'!$A$11:$N$305,12,FALSE)</f>
        <v>#VALUE!</v>
      </c>
      <c r="S1433" s="226">
        <f>'Customs raw'!L1433</f>
        <v>0</v>
      </c>
      <c r="T1433" s="214"/>
      <c r="U1433" s="217">
        <f>'Customs raw'!M1433</f>
        <v>0</v>
      </c>
      <c r="V1433" s="214"/>
      <c r="W1433" s="226" t="e">
        <f>Table6[[#This Row],[Quantity (kg)2]]/1000</f>
        <v>#VALUE!</v>
      </c>
    </row>
    <row r="1434" spans="1:23" ht="14.25" x14ac:dyDescent="0.2">
      <c r="A1434" s="212">
        <f>'Customs raw'!B1434</f>
        <v>0</v>
      </c>
      <c r="B1434" s="213">
        <f t="shared" si="24"/>
        <v>0</v>
      </c>
      <c r="C1434" s="214" t="e">
        <f>VLOOKUP(B1434,'HS Heading Index'!$A$7:$B$29,2,FALSE)</f>
        <v>#N/A</v>
      </c>
      <c r="D1434" s="214" t="s">
        <v>241</v>
      </c>
      <c r="E1434" s="212">
        <f>'Customs raw'!C1434</f>
        <v>0</v>
      </c>
      <c r="F1434" s="215">
        <f>'Customs raw'!E1434</f>
        <v>0</v>
      </c>
      <c r="G1434" s="76" t="s">
        <v>19</v>
      </c>
      <c r="H1434" s="33" t="s">
        <v>190</v>
      </c>
      <c r="I1434" s="76" t="e">
        <f>CONCATENATE(Table6[[#This Row],[HS6_COD]],Table6[[#This Row],[HS8]],Table6[[#This Row],[HS10]])</f>
        <v>#VALUE!</v>
      </c>
      <c r="J1434" s="17" t="s">
        <v>553</v>
      </c>
      <c r="K1434" s="17"/>
      <c r="L1434" s="30">
        <f>'Customs raw'!F1434</f>
        <v>0</v>
      </c>
      <c r="M1434" s="33">
        <v>10</v>
      </c>
      <c r="N1434" s="33">
        <v>12.5</v>
      </c>
      <c r="O1434" s="33"/>
      <c r="P1434" s="33"/>
      <c r="Q1434" s="33">
        <v>10</v>
      </c>
      <c r="R1434" s="50" t="e">
        <f>VLOOKUP(Table6[[#This Row],[HS Concatenate]],'Customs raw'!$A$11:$N$305,12,FALSE)</f>
        <v>#VALUE!</v>
      </c>
      <c r="S1434" s="226">
        <f>'Customs raw'!L1434</f>
        <v>0</v>
      </c>
      <c r="T1434" s="214"/>
      <c r="U1434" s="217">
        <f>'Customs raw'!M1434</f>
        <v>0</v>
      </c>
      <c r="V1434" s="214"/>
      <c r="W1434" s="226" t="e">
        <f>Table6[[#This Row],[Quantity (kg)2]]/1000</f>
        <v>#VALUE!</v>
      </c>
    </row>
    <row r="1435" spans="1:23" ht="14.25" x14ac:dyDescent="0.2">
      <c r="A1435" s="212">
        <f>'Customs raw'!B1435</f>
        <v>0</v>
      </c>
      <c r="B1435" s="213">
        <f t="shared" si="24"/>
        <v>0</v>
      </c>
      <c r="C1435" s="214" t="e">
        <f>VLOOKUP(B1435,'HS Heading Index'!$A$7:$B$29,2,FALSE)</f>
        <v>#N/A</v>
      </c>
      <c r="D1435" s="214" t="s">
        <v>241</v>
      </c>
      <c r="E1435" s="212">
        <f>'Customs raw'!C1435</f>
        <v>0</v>
      </c>
      <c r="F1435" s="215">
        <f>'Customs raw'!E1435</f>
        <v>0</v>
      </c>
      <c r="G1435" s="76" t="s">
        <v>19</v>
      </c>
      <c r="H1435" s="33" t="s">
        <v>190</v>
      </c>
      <c r="I1435" s="76" t="e">
        <f>CONCATENATE(Table6[[#This Row],[HS6_COD]],Table6[[#This Row],[HS8]],Table6[[#This Row],[HS10]])</f>
        <v>#VALUE!</v>
      </c>
      <c r="J1435" s="17" t="s">
        <v>553</v>
      </c>
      <c r="K1435" s="17"/>
      <c r="L1435" s="30">
        <f>'Customs raw'!F1435</f>
        <v>0</v>
      </c>
      <c r="M1435" s="33">
        <v>10</v>
      </c>
      <c r="N1435" s="33">
        <v>12.5</v>
      </c>
      <c r="O1435" s="33"/>
      <c r="P1435" s="33"/>
      <c r="Q1435" s="33">
        <v>10</v>
      </c>
      <c r="R1435" s="50" t="e">
        <f>VLOOKUP(Table6[[#This Row],[HS Concatenate]],'Customs raw'!$A$11:$N$305,12,FALSE)</f>
        <v>#VALUE!</v>
      </c>
      <c r="S1435" s="226">
        <f>'Customs raw'!L1435</f>
        <v>0</v>
      </c>
      <c r="T1435" s="214"/>
      <c r="U1435" s="217">
        <f>'Customs raw'!M1435</f>
        <v>0</v>
      </c>
      <c r="V1435" s="214"/>
      <c r="W1435" s="226" t="e">
        <f>Table6[[#This Row],[Quantity (kg)2]]/1000</f>
        <v>#VALUE!</v>
      </c>
    </row>
    <row r="1436" spans="1:23" ht="14.25" x14ac:dyDescent="0.2">
      <c r="A1436" s="212">
        <f>'Customs raw'!B1436</f>
        <v>0</v>
      </c>
      <c r="B1436" s="213">
        <f t="shared" si="24"/>
        <v>0</v>
      </c>
      <c r="C1436" s="214" t="e">
        <f>VLOOKUP(B1436,'HS Heading Index'!$A$7:$B$29,2,FALSE)</f>
        <v>#N/A</v>
      </c>
      <c r="D1436" s="214" t="s">
        <v>241</v>
      </c>
      <c r="E1436" s="212">
        <f>'Customs raw'!C1436</f>
        <v>0</v>
      </c>
      <c r="F1436" s="215">
        <f>'Customs raw'!E1436</f>
        <v>0</v>
      </c>
      <c r="G1436" s="76" t="s">
        <v>19</v>
      </c>
      <c r="H1436" s="33" t="s">
        <v>190</v>
      </c>
      <c r="I1436" s="76" t="e">
        <f>CONCATENATE(Table6[[#This Row],[HS6_COD]],Table6[[#This Row],[HS8]],Table6[[#This Row],[HS10]])</f>
        <v>#VALUE!</v>
      </c>
      <c r="J1436" s="17" t="s">
        <v>553</v>
      </c>
      <c r="K1436" s="17"/>
      <c r="L1436" s="30">
        <f>'Customs raw'!F1436</f>
        <v>0</v>
      </c>
      <c r="M1436" s="33">
        <v>10</v>
      </c>
      <c r="N1436" s="33">
        <v>12.5</v>
      </c>
      <c r="O1436" s="33"/>
      <c r="P1436" s="33"/>
      <c r="Q1436" s="33">
        <v>10</v>
      </c>
      <c r="R1436" s="50" t="e">
        <f>VLOOKUP(Table6[[#This Row],[HS Concatenate]],'Customs raw'!$A$11:$N$305,12,FALSE)</f>
        <v>#VALUE!</v>
      </c>
      <c r="S1436" s="226">
        <f>'Customs raw'!L1436</f>
        <v>0</v>
      </c>
      <c r="T1436" s="214"/>
      <c r="U1436" s="217">
        <f>'Customs raw'!M1436</f>
        <v>0</v>
      </c>
      <c r="V1436" s="214"/>
      <c r="W1436" s="226" t="e">
        <f>Table6[[#This Row],[Quantity (kg)2]]/1000</f>
        <v>#VALUE!</v>
      </c>
    </row>
    <row r="1437" spans="1:23" ht="14.25" x14ac:dyDescent="0.2">
      <c r="A1437" s="212">
        <f>'Customs raw'!B1437</f>
        <v>0</v>
      </c>
      <c r="B1437" s="213">
        <f t="shared" si="24"/>
        <v>0</v>
      </c>
      <c r="C1437" s="214" t="e">
        <f>VLOOKUP(B1437,'HS Heading Index'!$A$7:$B$29,2,FALSE)</f>
        <v>#N/A</v>
      </c>
      <c r="D1437" s="214" t="s">
        <v>241</v>
      </c>
      <c r="E1437" s="212">
        <f>'Customs raw'!C1437</f>
        <v>0</v>
      </c>
      <c r="F1437" s="215">
        <f>'Customs raw'!E1437</f>
        <v>0</v>
      </c>
      <c r="G1437" s="76" t="s">
        <v>19</v>
      </c>
      <c r="H1437" s="33" t="s">
        <v>190</v>
      </c>
      <c r="I1437" s="76" t="e">
        <f>CONCATENATE(Table6[[#This Row],[HS6_COD]],Table6[[#This Row],[HS8]],Table6[[#This Row],[HS10]])</f>
        <v>#VALUE!</v>
      </c>
      <c r="J1437" s="17" t="s">
        <v>553</v>
      </c>
      <c r="K1437" s="17"/>
      <c r="L1437" s="30">
        <f>'Customs raw'!F1437</f>
        <v>0</v>
      </c>
      <c r="M1437" s="33">
        <v>10</v>
      </c>
      <c r="N1437" s="33">
        <v>12.5</v>
      </c>
      <c r="O1437" s="33"/>
      <c r="P1437" s="33"/>
      <c r="Q1437" s="33">
        <v>10</v>
      </c>
      <c r="R1437" s="50" t="e">
        <f>VLOOKUP(Table6[[#This Row],[HS Concatenate]],'Customs raw'!$A$11:$N$305,12,FALSE)</f>
        <v>#VALUE!</v>
      </c>
      <c r="S1437" s="226">
        <f>'Customs raw'!L1437</f>
        <v>0</v>
      </c>
      <c r="T1437" s="214"/>
      <c r="U1437" s="217">
        <f>'Customs raw'!M1437</f>
        <v>0</v>
      </c>
      <c r="V1437" s="214"/>
      <c r="W1437" s="226" t="e">
        <f>Table6[[#This Row],[Quantity (kg)2]]/1000</f>
        <v>#VALUE!</v>
      </c>
    </row>
    <row r="1438" spans="1:23" ht="14.25" x14ac:dyDescent="0.2">
      <c r="A1438" s="212">
        <f>'Customs raw'!B1438</f>
        <v>0</v>
      </c>
      <c r="B1438" s="213">
        <f t="shared" si="24"/>
        <v>0</v>
      </c>
      <c r="C1438" s="214" t="e">
        <f>VLOOKUP(B1438,'HS Heading Index'!$A$7:$B$29,2,FALSE)</f>
        <v>#N/A</v>
      </c>
      <c r="D1438" s="214" t="s">
        <v>241</v>
      </c>
      <c r="E1438" s="212">
        <f>'Customs raw'!C1438</f>
        <v>0</v>
      </c>
      <c r="F1438" s="215">
        <f>'Customs raw'!E1438</f>
        <v>0</v>
      </c>
      <c r="G1438" s="76" t="s">
        <v>19</v>
      </c>
      <c r="H1438" s="33" t="s">
        <v>190</v>
      </c>
      <c r="I1438" s="76" t="e">
        <f>CONCATENATE(Table6[[#This Row],[HS6_COD]],Table6[[#This Row],[HS8]],Table6[[#This Row],[HS10]])</f>
        <v>#VALUE!</v>
      </c>
      <c r="J1438" s="17" t="s">
        <v>553</v>
      </c>
      <c r="K1438" s="17"/>
      <c r="L1438" s="30">
        <f>'Customs raw'!F1438</f>
        <v>0</v>
      </c>
      <c r="M1438" s="33">
        <v>10</v>
      </c>
      <c r="N1438" s="33">
        <v>12.5</v>
      </c>
      <c r="O1438" s="33"/>
      <c r="P1438" s="33"/>
      <c r="Q1438" s="33">
        <v>10</v>
      </c>
      <c r="R1438" s="50" t="e">
        <f>VLOOKUP(Table6[[#This Row],[HS Concatenate]],'Customs raw'!$A$11:$N$305,12,FALSE)</f>
        <v>#VALUE!</v>
      </c>
      <c r="S1438" s="226">
        <f>'Customs raw'!L1438</f>
        <v>0</v>
      </c>
      <c r="T1438" s="214"/>
      <c r="U1438" s="217">
        <f>'Customs raw'!M1438</f>
        <v>0</v>
      </c>
      <c r="V1438" s="214"/>
      <c r="W1438" s="226" t="e">
        <f>Table6[[#This Row],[Quantity (kg)2]]/1000</f>
        <v>#VALUE!</v>
      </c>
    </row>
    <row r="1439" spans="1:23" ht="14.25" x14ac:dyDescent="0.2">
      <c r="A1439" s="212">
        <f>'Customs raw'!B1439</f>
        <v>0</v>
      </c>
      <c r="B1439" s="213">
        <f t="shared" si="24"/>
        <v>0</v>
      </c>
      <c r="C1439" s="214" t="e">
        <f>VLOOKUP(B1439,'HS Heading Index'!$A$7:$B$29,2,FALSE)</f>
        <v>#N/A</v>
      </c>
      <c r="D1439" s="214" t="s">
        <v>241</v>
      </c>
      <c r="E1439" s="212">
        <f>'Customs raw'!C1439</f>
        <v>0</v>
      </c>
      <c r="F1439" s="215">
        <f>'Customs raw'!E1439</f>
        <v>0</v>
      </c>
      <c r="G1439" s="76" t="s">
        <v>19</v>
      </c>
      <c r="H1439" s="33" t="s">
        <v>190</v>
      </c>
      <c r="I1439" s="76" t="e">
        <f>CONCATENATE(Table6[[#This Row],[HS6_COD]],Table6[[#This Row],[HS8]],Table6[[#This Row],[HS10]])</f>
        <v>#VALUE!</v>
      </c>
      <c r="J1439" s="17" t="s">
        <v>553</v>
      </c>
      <c r="K1439" s="17"/>
      <c r="L1439" s="30">
        <f>'Customs raw'!F1439</f>
        <v>0</v>
      </c>
      <c r="M1439" s="33">
        <v>10</v>
      </c>
      <c r="N1439" s="33">
        <v>12.5</v>
      </c>
      <c r="O1439" s="33"/>
      <c r="P1439" s="33"/>
      <c r="Q1439" s="33">
        <v>10</v>
      </c>
      <c r="R1439" s="50" t="e">
        <f>VLOOKUP(Table6[[#This Row],[HS Concatenate]],'Customs raw'!$A$11:$N$305,12,FALSE)</f>
        <v>#VALUE!</v>
      </c>
      <c r="S1439" s="226">
        <f>'Customs raw'!L1439</f>
        <v>0</v>
      </c>
      <c r="T1439" s="214"/>
      <c r="U1439" s="217">
        <f>'Customs raw'!M1439</f>
        <v>0</v>
      </c>
      <c r="V1439" s="214"/>
      <c r="W1439" s="226" t="e">
        <f>Table6[[#This Row],[Quantity (kg)2]]/1000</f>
        <v>#VALUE!</v>
      </c>
    </row>
    <row r="1440" spans="1:23" ht="14.25" x14ac:dyDescent="0.2">
      <c r="A1440" s="212">
        <f>'Customs raw'!B1440</f>
        <v>0</v>
      </c>
      <c r="B1440" s="213">
        <f t="shared" si="24"/>
        <v>0</v>
      </c>
      <c r="C1440" s="214" t="e">
        <f>VLOOKUP(B1440,'HS Heading Index'!$A$7:$B$29,2,FALSE)</f>
        <v>#N/A</v>
      </c>
      <c r="D1440" s="214" t="s">
        <v>241</v>
      </c>
      <c r="E1440" s="212">
        <f>'Customs raw'!C1440</f>
        <v>0</v>
      </c>
      <c r="F1440" s="215">
        <f>'Customs raw'!E1440</f>
        <v>0</v>
      </c>
      <c r="G1440" s="76" t="s">
        <v>19</v>
      </c>
      <c r="H1440" s="33" t="s">
        <v>190</v>
      </c>
      <c r="I1440" s="76" t="e">
        <f>CONCATENATE(Table6[[#This Row],[HS6_COD]],Table6[[#This Row],[HS8]],Table6[[#This Row],[HS10]])</f>
        <v>#VALUE!</v>
      </c>
      <c r="J1440" s="17" t="s">
        <v>553</v>
      </c>
      <c r="K1440" s="17"/>
      <c r="L1440" s="30">
        <f>'Customs raw'!F1440</f>
        <v>0</v>
      </c>
      <c r="M1440" s="33">
        <v>10</v>
      </c>
      <c r="N1440" s="33">
        <v>12.5</v>
      </c>
      <c r="O1440" s="33"/>
      <c r="P1440" s="33"/>
      <c r="Q1440" s="33">
        <v>10</v>
      </c>
      <c r="R1440" s="50" t="e">
        <f>VLOOKUP(Table6[[#This Row],[HS Concatenate]],'Customs raw'!$A$11:$N$305,12,FALSE)</f>
        <v>#VALUE!</v>
      </c>
      <c r="S1440" s="226">
        <f>'Customs raw'!L1440</f>
        <v>0</v>
      </c>
      <c r="T1440" s="214"/>
      <c r="U1440" s="217">
        <f>'Customs raw'!M1440</f>
        <v>0</v>
      </c>
      <c r="V1440" s="214"/>
      <c r="W1440" s="226" t="e">
        <f>Table6[[#This Row],[Quantity (kg)2]]/1000</f>
        <v>#VALUE!</v>
      </c>
    </row>
    <row r="1441" spans="1:23" ht="14.25" x14ac:dyDescent="0.2">
      <c r="A1441" s="212">
        <f>'Customs raw'!B1441</f>
        <v>0</v>
      </c>
      <c r="B1441" s="213">
        <f t="shared" si="24"/>
        <v>0</v>
      </c>
      <c r="C1441" s="214" t="e">
        <f>VLOOKUP(B1441,'HS Heading Index'!$A$7:$B$29,2,FALSE)</f>
        <v>#N/A</v>
      </c>
      <c r="D1441" s="214" t="s">
        <v>241</v>
      </c>
      <c r="E1441" s="212">
        <f>'Customs raw'!C1441</f>
        <v>0</v>
      </c>
      <c r="F1441" s="215">
        <f>'Customs raw'!E1441</f>
        <v>0</v>
      </c>
      <c r="G1441" s="76" t="s">
        <v>19</v>
      </c>
      <c r="H1441" s="33" t="s">
        <v>190</v>
      </c>
      <c r="I1441" s="76" t="e">
        <f>CONCATENATE(Table6[[#This Row],[HS6_COD]],Table6[[#This Row],[HS8]],Table6[[#This Row],[HS10]])</f>
        <v>#VALUE!</v>
      </c>
      <c r="J1441" s="17" t="s">
        <v>553</v>
      </c>
      <c r="K1441" s="17"/>
      <c r="L1441" s="30">
        <f>'Customs raw'!F1441</f>
        <v>0</v>
      </c>
      <c r="M1441" s="33">
        <v>10</v>
      </c>
      <c r="N1441" s="33">
        <v>12.5</v>
      </c>
      <c r="O1441" s="33"/>
      <c r="P1441" s="33"/>
      <c r="Q1441" s="33">
        <v>10</v>
      </c>
      <c r="R1441" s="50" t="e">
        <f>VLOOKUP(Table6[[#This Row],[HS Concatenate]],'Customs raw'!$A$11:$N$305,12,FALSE)</f>
        <v>#VALUE!</v>
      </c>
      <c r="S1441" s="226">
        <f>'Customs raw'!L1441</f>
        <v>0</v>
      </c>
      <c r="T1441" s="214"/>
      <c r="U1441" s="217">
        <f>'Customs raw'!M1441</f>
        <v>0</v>
      </c>
      <c r="V1441" s="214"/>
      <c r="W1441" s="226" t="e">
        <f>Table6[[#This Row],[Quantity (kg)2]]/1000</f>
        <v>#VALUE!</v>
      </c>
    </row>
    <row r="1442" spans="1:23" ht="14.25" x14ac:dyDescent="0.2">
      <c r="A1442" s="212">
        <f>'Customs raw'!B1442</f>
        <v>0</v>
      </c>
      <c r="B1442" s="213">
        <f t="shared" si="24"/>
        <v>0</v>
      </c>
      <c r="C1442" s="214" t="e">
        <f>VLOOKUP(B1442,'HS Heading Index'!$A$7:$B$29,2,FALSE)</f>
        <v>#N/A</v>
      </c>
      <c r="D1442" s="214" t="s">
        <v>241</v>
      </c>
      <c r="E1442" s="212">
        <f>'Customs raw'!C1442</f>
        <v>0</v>
      </c>
      <c r="F1442" s="215">
        <f>'Customs raw'!E1442</f>
        <v>0</v>
      </c>
      <c r="G1442" s="76" t="s">
        <v>19</v>
      </c>
      <c r="H1442" s="33" t="s">
        <v>190</v>
      </c>
      <c r="I1442" s="76" t="e">
        <f>CONCATENATE(Table6[[#This Row],[HS6_COD]],Table6[[#This Row],[HS8]],Table6[[#This Row],[HS10]])</f>
        <v>#VALUE!</v>
      </c>
      <c r="J1442" s="17" t="s">
        <v>553</v>
      </c>
      <c r="K1442" s="17"/>
      <c r="L1442" s="30">
        <f>'Customs raw'!F1442</f>
        <v>0</v>
      </c>
      <c r="M1442" s="33">
        <v>10</v>
      </c>
      <c r="N1442" s="33">
        <v>12.5</v>
      </c>
      <c r="O1442" s="33"/>
      <c r="P1442" s="33"/>
      <c r="Q1442" s="33">
        <v>10</v>
      </c>
      <c r="R1442" s="50" t="e">
        <f>VLOOKUP(Table6[[#This Row],[HS Concatenate]],'Customs raw'!$A$11:$N$305,12,FALSE)</f>
        <v>#VALUE!</v>
      </c>
      <c r="S1442" s="226">
        <f>'Customs raw'!L1442</f>
        <v>0</v>
      </c>
      <c r="T1442" s="214"/>
      <c r="U1442" s="217">
        <f>'Customs raw'!M1442</f>
        <v>0</v>
      </c>
      <c r="V1442" s="214"/>
      <c r="W1442" s="226" t="e">
        <f>Table6[[#This Row],[Quantity (kg)2]]/1000</f>
        <v>#VALUE!</v>
      </c>
    </row>
    <row r="1443" spans="1:23" ht="14.25" x14ac:dyDescent="0.2">
      <c r="A1443" s="212">
        <f>'Customs raw'!B1443</f>
        <v>0</v>
      </c>
      <c r="B1443" s="213">
        <f t="shared" si="24"/>
        <v>0</v>
      </c>
      <c r="C1443" s="214" t="e">
        <f>VLOOKUP(B1443,'HS Heading Index'!$A$7:$B$29,2,FALSE)</f>
        <v>#N/A</v>
      </c>
      <c r="D1443" s="214" t="s">
        <v>241</v>
      </c>
      <c r="E1443" s="212">
        <f>'Customs raw'!C1443</f>
        <v>0</v>
      </c>
      <c r="F1443" s="215">
        <f>'Customs raw'!E1443</f>
        <v>0</v>
      </c>
      <c r="G1443" s="76" t="s">
        <v>19</v>
      </c>
      <c r="H1443" s="33" t="s">
        <v>190</v>
      </c>
      <c r="I1443" s="76" t="e">
        <f>CONCATENATE(Table6[[#This Row],[HS6_COD]],Table6[[#This Row],[HS8]],Table6[[#This Row],[HS10]])</f>
        <v>#VALUE!</v>
      </c>
      <c r="J1443" s="17" t="s">
        <v>553</v>
      </c>
      <c r="K1443" s="17"/>
      <c r="L1443" s="30">
        <f>'Customs raw'!F1443</f>
        <v>0</v>
      </c>
      <c r="M1443" s="33">
        <v>10</v>
      </c>
      <c r="N1443" s="33">
        <v>12.5</v>
      </c>
      <c r="O1443" s="33"/>
      <c r="P1443" s="33"/>
      <c r="Q1443" s="33">
        <v>10</v>
      </c>
      <c r="R1443" s="50" t="e">
        <f>VLOOKUP(Table6[[#This Row],[HS Concatenate]],'Customs raw'!$A$11:$N$305,12,FALSE)</f>
        <v>#VALUE!</v>
      </c>
      <c r="S1443" s="226">
        <f>'Customs raw'!L1443</f>
        <v>0</v>
      </c>
      <c r="T1443" s="214"/>
      <c r="U1443" s="217">
        <f>'Customs raw'!M1443</f>
        <v>0</v>
      </c>
      <c r="V1443" s="214"/>
      <c r="W1443" s="226" t="e">
        <f>Table6[[#This Row],[Quantity (kg)2]]/1000</f>
        <v>#VALUE!</v>
      </c>
    </row>
    <row r="1444" spans="1:23" ht="14.25" x14ac:dyDescent="0.2">
      <c r="A1444" s="212">
        <f>'Customs raw'!B1444</f>
        <v>0</v>
      </c>
      <c r="B1444" s="213">
        <f t="shared" si="24"/>
        <v>0</v>
      </c>
      <c r="C1444" s="214" t="e">
        <f>VLOOKUP(B1444,'HS Heading Index'!$A$7:$B$29,2,FALSE)</f>
        <v>#N/A</v>
      </c>
      <c r="D1444" s="214" t="s">
        <v>241</v>
      </c>
      <c r="E1444" s="212">
        <f>'Customs raw'!C1444</f>
        <v>0</v>
      </c>
      <c r="F1444" s="215">
        <f>'Customs raw'!E1444</f>
        <v>0</v>
      </c>
      <c r="G1444" s="76" t="s">
        <v>19</v>
      </c>
      <c r="H1444" s="33" t="s">
        <v>190</v>
      </c>
      <c r="I1444" s="76" t="e">
        <f>CONCATENATE(Table6[[#This Row],[HS6_COD]],Table6[[#This Row],[HS8]],Table6[[#This Row],[HS10]])</f>
        <v>#VALUE!</v>
      </c>
      <c r="J1444" s="17" t="s">
        <v>553</v>
      </c>
      <c r="K1444" s="17"/>
      <c r="L1444" s="30">
        <f>'Customs raw'!F1444</f>
        <v>0</v>
      </c>
      <c r="M1444" s="33">
        <v>10</v>
      </c>
      <c r="N1444" s="33">
        <v>12.5</v>
      </c>
      <c r="O1444" s="33"/>
      <c r="P1444" s="33"/>
      <c r="Q1444" s="33">
        <v>10</v>
      </c>
      <c r="R1444" s="50" t="e">
        <f>VLOOKUP(Table6[[#This Row],[HS Concatenate]],'Customs raw'!$A$11:$N$305,12,FALSE)</f>
        <v>#VALUE!</v>
      </c>
      <c r="S1444" s="226">
        <f>'Customs raw'!L1444</f>
        <v>0</v>
      </c>
      <c r="T1444" s="214"/>
      <c r="U1444" s="217">
        <f>'Customs raw'!M1444</f>
        <v>0</v>
      </c>
      <c r="V1444" s="214"/>
      <c r="W1444" s="226" t="e">
        <f>Table6[[#This Row],[Quantity (kg)2]]/1000</f>
        <v>#VALUE!</v>
      </c>
    </row>
    <row r="1445" spans="1:23" ht="14.25" x14ac:dyDescent="0.2">
      <c r="A1445" s="212">
        <f>'Customs raw'!B1445</f>
        <v>0</v>
      </c>
      <c r="B1445" s="213">
        <f t="shared" si="24"/>
        <v>0</v>
      </c>
      <c r="C1445" s="214" t="e">
        <f>VLOOKUP(B1445,'HS Heading Index'!$A$7:$B$29,2,FALSE)</f>
        <v>#N/A</v>
      </c>
      <c r="D1445" s="214" t="s">
        <v>241</v>
      </c>
      <c r="E1445" s="212">
        <f>'Customs raw'!C1445</f>
        <v>0</v>
      </c>
      <c r="F1445" s="215">
        <f>'Customs raw'!E1445</f>
        <v>0</v>
      </c>
      <c r="G1445" s="76" t="s">
        <v>19</v>
      </c>
      <c r="H1445" s="33" t="s">
        <v>190</v>
      </c>
      <c r="I1445" s="76" t="e">
        <f>CONCATENATE(Table6[[#This Row],[HS6_COD]],Table6[[#This Row],[HS8]],Table6[[#This Row],[HS10]])</f>
        <v>#VALUE!</v>
      </c>
      <c r="J1445" s="17" t="s">
        <v>553</v>
      </c>
      <c r="K1445" s="17"/>
      <c r="L1445" s="30">
        <f>'Customs raw'!F1445</f>
        <v>0</v>
      </c>
      <c r="M1445" s="33">
        <v>10</v>
      </c>
      <c r="N1445" s="33">
        <v>12.5</v>
      </c>
      <c r="O1445" s="33"/>
      <c r="P1445" s="33"/>
      <c r="Q1445" s="33">
        <v>10</v>
      </c>
      <c r="R1445" s="50" t="e">
        <f>VLOOKUP(Table6[[#This Row],[HS Concatenate]],'Customs raw'!$A$11:$N$305,12,FALSE)</f>
        <v>#VALUE!</v>
      </c>
      <c r="S1445" s="226">
        <f>'Customs raw'!L1445</f>
        <v>0</v>
      </c>
      <c r="T1445" s="214"/>
      <c r="U1445" s="217">
        <f>'Customs raw'!M1445</f>
        <v>0</v>
      </c>
      <c r="V1445" s="214"/>
      <c r="W1445" s="226" t="e">
        <f>Table6[[#This Row],[Quantity (kg)2]]/1000</f>
        <v>#VALUE!</v>
      </c>
    </row>
    <row r="1446" spans="1:23" ht="14.25" x14ac:dyDescent="0.2">
      <c r="A1446" s="212">
        <f>'Customs raw'!B1446</f>
        <v>0</v>
      </c>
      <c r="B1446" s="213">
        <f t="shared" si="24"/>
        <v>0</v>
      </c>
      <c r="C1446" s="214" t="e">
        <f>VLOOKUP(B1446,'HS Heading Index'!$A$7:$B$29,2,FALSE)</f>
        <v>#N/A</v>
      </c>
      <c r="D1446" s="214" t="s">
        <v>241</v>
      </c>
      <c r="E1446" s="212">
        <f>'Customs raw'!C1446</f>
        <v>0</v>
      </c>
      <c r="F1446" s="215">
        <f>'Customs raw'!E1446</f>
        <v>0</v>
      </c>
      <c r="G1446" s="76" t="s">
        <v>19</v>
      </c>
      <c r="H1446" s="33" t="s">
        <v>190</v>
      </c>
      <c r="I1446" s="76" t="e">
        <f>CONCATENATE(Table6[[#This Row],[HS6_COD]],Table6[[#This Row],[HS8]],Table6[[#This Row],[HS10]])</f>
        <v>#VALUE!</v>
      </c>
      <c r="J1446" s="17" t="s">
        <v>553</v>
      </c>
      <c r="K1446" s="17"/>
      <c r="L1446" s="30">
        <f>'Customs raw'!F1446</f>
        <v>0</v>
      </c>
      <c r="M1446" s="33">
        <v>10</v>
      </c>
      <c r="N1446" s="33">
        <v>12.5</v>
      </c>
      <c r="O1446" s="33"/>
      <c r="P1446" s="33"/>
      <c r="Q1446" s="33">
        <v>10</v>
      </c>
      <c r="R1446" s="50" t="e">
        <f>VLOOKUP(Table6[[#This Row],[HS Concatenate]],'Customs raw'!$A$11:$N$305,12,FALSE)</f>
        <v>#VALUE!</v>
      </c>
      <c r="S1446" s="226">
        <f>'Customs raw'!L1446</f>
        <v>0</v>
      </c>
      <c r="T1446" s="214"/>
      <c r="U1446" s="217">
        <f>'Customs raw'!M1446</f>
        <v>0</v>
      </c>
      <c r="V1446" s="214"/>
      <c r="W1446" s="226" t="e">
        <f>Table6[[#This Row],[Quantity (kg)2]]/1000</f>
        <v>#VALUE!</v>
      </c>
    </row>
    <row r="1447" spans="1:23" ht="14.25" x14ac:dyDescent="0.2">
      <c r="A1447" s="212">
        <f>'Customs raw'!B1447</f>
        <v>0</v>
      </c>
      <c r="B1447" s="213">
        <f t="shared" si="24"/>
        <v>0</v>
      </c>
      <c r="C1447" s="214" t="e">
        <f>VLOOKUP(B1447,'HS Heading Index'!$A$7:$B$29,2,FALSE)</f>
        <v>#N/A</v>
      </c>
      <c r="D1447" s="214" t="s">
        <v>241</v>
      </c>
      <c r="E1447" s="212">
        <f>'Customs raw'!C1447</f>
        <v>0</v>
      </c>
      <c r="F1447" s="215">
        <f>'Customs raw'!E1447</f>
        <v>0</v>
      </c>
      <c r="G1447" s="76" t="s">
        <v>19</v>
      </c>
      <c r="H1447" s="33" t="s">
        <v>190</v>
      </c>
      <c r="I1447" s="76" t="e">
        <f>CONCATENATE(Table6[[#This Row],[HS6_COD]],Table6[[#This Row],[HS8]],Table6[[#This Row],[HS10]])</f>
        <v>#VALUE!</v>
      </c>
      <c r="J1447" s="17" t="s">
        <v>553</v>
      </c>
      <c r="K1447" s="17"/>
      <c r="L1447" s="30">
        <f>'Customs raw'!F1447</f>
        <v>0</v>
      </c>
      <c r="M1447" s="33">
        <v>10</v>
      </c>
      <c r="N1447" s="33">
        <v>12.5</v>
      </c>
      <c r="O1447" s="33"/>
      <c r="P1447" s="33"/>
      <c r="Q1447" s="33">
        <v>10</v>
      </c>
      <c r="R1447" s="50" t="e">
        <f>VLOOKUP(Table6[[#This Row],[HS Concatenate]],'Customs raw'!$A$11:$N$305,12,FALSE)</f>
        <v>#VALUE!</v>
      </c>
      <c r="S1447" s="226">
        <f>'Customs raw'!L1447</f>
        <v>0</v>
      </c>
      <c r="T1447" s="214"/>
      <c r="U1447" s="217">
        <f>'Customs raw'!M1447</f>
        <v>0</v>
      </c>
      <c r="V1447" s="214"/>
      <c r="W1447" s="226" t="e">
        <f>Table6[[#This Row],[Quantity (kg)2]]/1000</f>
        <v>#VALUE!</v>
      </c>
    </row>
    <row r="1448" spans="1:23" ht="14.25" x14ac:dyDescent="0.2">
      <c r="A1448" s="212">
        <f>'Customs raw'!B1448</f>
        <v>0</v>
      </c>
      <c r="B1448" s="213">
        <f t="shared" si="24"/>
        <v>0</v>
      </c>
      <c r="C1448" s="214" t="e">
        <f>VLOOKUP(B1448,'HS Heading Index'!$A$7:$B$29,2,FALSE)</f>
        <v>#N/A</v>
      </c>
      <c r="D1448" s="214" t="s">
        <v>241</v>
      </c>
      <c r="E1448" s="212">
        <f>'Customs raw'!C1448</f>
        <v>0</v>
      </c>
      <c r="F1448" s="215">
        <f>'Customs raw'!E1448</f>
        <v>0</v>
      </c>
      <c r="G1448" s="76" t="s">
        <v>19</v>
      </c>
      <c r="H1448" s="33" t="s">
        <v>190</v>
      </c>
      <c r="I1448" s="76" t="e">
        <f>CONCATENATE(Table6[[#This Row],[HS6_COD]],Table6[[#This Row],[HS8]],Table6[[#This Row],[HS10]])</f>
        <v>#VALUE!</v>
      </c>
      <c r="J1448" s="17" t="s">
        <v>553</v>
      </c>
      <c r="K1448" s="17"/>
      <c r="L1448" s="30">
        <f>'Customs raw'!F1448</f>
        <v>0</v>
      </c>
      <c r="M1448" s="33">
        <v>10</v>
      </c>
      <c r="N1448" s="33">
        <v>12.5</v>
      </c>
      <c r="O1448" s="33"/>
      <c r="P1448" s="33"/>
      <c r="Q1448" s="33">
        <v>10</v>
      </c>
      <c r="R1448" s="50" t="e">
        <f>VLOOKUP(Table6[[#This Row],[HS Concatenate]],'Customs raw'!$A$11:$N$305,12,FALSE)</f>
        <v>#VALUE!</v>
      </c>
      <c r="S1448" s="226">
        <f>'Customs raw'!L1448</f>
        <v>0</v>
      </c>
      <c r="T1448" s="214"/>
      <c r="U1448" s="217">
        <f>'Customs raw'!M1448</f>
        <v>0</v>
      </c>
      <c r="V1448" s="214"/>
      <c r="W1448" s="226" t="e">
        <f>Table6[[#This Row],[Quantity (kg)2]]/1000</f>
        <v>#VALUE!</v>
      </c>
    </row>
    <row r="1449" spans="1:23" ht="14.25" x14ac:dyDescent="0.2">
      <c r="A1449" s="212">
        <f>'Customs raw'!B1449</f>
        <v>0</v>
      </c>
      <c r="B1449" s="213">
        <f t="shared" si="24"/>
        <v>0</v>
      </c>
      <c r="C1449" s="214" t="e">
        <f>VLOOKUP(B1449,'HS Heading Index'!$A$7:$B$29,2,FALSE)</f>
        <v>#N/A</v>
      </c>
      <c r="D1449" s="214" t="s">
        <v>241</v>
      </c>
      <c r="E1449" s="212">
        <f>'Customs raw'!C1449</f>
        <v>0</v>
      </c>
      <c r="F1449" s="215">
        <f>'Customs raw'!E1449</f>
        <v>0</v>
      </c>
      <c r="G1449" s="76" t="s">
        <v>19</v>
      </c>
      <c r="H1449" s="33" t="s">
        <v>190</v>
      </c>
      <c r="I1449" s="76" t="e">
        <f>CONCATENATE(Table6[[#This Row],[HS6_COD]],Table6[[#This Row],[HS8]],Table6[[#This Row],[HS10]])</f>
        <v>#VALUE!</v>
      </c>
      <c r="J1449" s="17" t="s">
        <v>553</v>
      </c>
      <c r="K1449" s="17"/>
      <c r="L1449" s="30">
        <f>'Customs raw'!F1449</f>
        <v>0</v>
      </c>
      <c r="M1449" s="33">
        <v>10</v>
      </c>
      <c r="N1449" s="33">
        <v>12.5</v>
      </c>
      <c r="O1449" s="33"/>
      <c r="P1449" s="33"/>
      <c r="Q1449" s="33">
        <v>10</v>
      </c>
      <c r="R1449" s="50" t="e">
        <f>VLOOKUP(Table6[[#This Row],[HS Concatenate]],'Customs raw'!$A$11:$N$305,12,FALSE)</f>
        <v>#VALUE!</v>
      </c>
      <c r="S1449" s="226">
        <f>'Customs raw'!L1449</f>
        <v>0</v>
      </c>
      <c r="T1449" s="214"/>
      <c r="U1449" s="217">
        <f>'Customs raw'!M1449</f>
        <v>0</v>
      </c>
      <c r="V1449" s="214"/>
      <c r="W1449" s="226" t="e">
        <f>Table6[[#This Row],[Quantity (kg)2]]/1000</f>
        <v>#VALUE!</v>
      </c>
    </row>
    <row r="1450" spans="1:23" ht="14.25" x14ac:dyDescent="0.2">
      <c r="A1450" s="212">
        <f>'Customs raw'!B1450</f>
        <v>0</v>
      </c>
      <c r="B1450" s="213">
        <f t="shared" si="24"/>
        <v>0</v>
      </c>
      <c r="C1450" s="214" t="e">
        <f>VLOOKUP(B1450,'HS Heading Index'!$A$7:$B$29,2,FALSE)</f>
        <v>#N/A</v>
      </c>
      <c r="D1450" s="214" t="s">
        <v>241</v>
      </c>
      <c r="E1450" s="212">
        <f>'Customs raw'!C1450</f>
        <v>0</v>
      </c>
      <c r="F1450" s="215">
        <f>'Customs raw'!E1450</f>
        <v>0</v>
      </c>
      <c r="G1450" s="76" t="s">
        <v>19</v>
      </c>
      <c r="H1450" s="33" t="s">
        <v>190</v>
      </c>
      <c r="I1450" s="76" t="e">
        <f>CONCATENATE(Table6[[#This Row],[HS6_COD]],Table6[[#This Row],[HS8]],Table6[[#This Row],[HS10]])</f>
        <v>#VALUE!</v>
      </c>
      <c r="J1450" s="17" t="s">
        <v>553</v>
      </c>
      <c r="K1450" s="17"/>
      <c r="L1450" s="30">
        <f>'Customs raw'!F1450</f>
        <v>0</v>
      </c>
      <c r="M1450" s="33">
        <v>10</v>
      </c>
      <c r="N1450" s="33">
        <v>12.5</v>
      </c>
      <c r="O1450" s="33"/>
      <c r="P1450" s="33"/>
      <c r="Q1450" s="33">
        <v>10</v>
      </c>
      <c r="R1450" s="50" t="e">
        <f>VLOOKUP(Table6[[#This Row],[HS Concatenate]],'Customs raw'!$A$11:$N$305,12,FALSE)</f>
        <v>#VALUE!</v>
      </c>
      <c r="S1450" s="226">
        <f>'Customs raw'!L1450</f>
        <v>0</v>
      </c>
      <c r="T1450" s="214"/>
      <c r="U1450" s="217">
        <f>'Customs raw'!M1450</f>
        <v>0</v>
      </c>
      <c r="V1450" s="214"/>
      <c r="W1450" s="226" t="e">
        <f>Table6[[#This Row],[Quantity (kg)2]]/1000</f>
        <v>#VALUE!</v>
      </c>
    </row>
    <row r="1451" spans="1:23" ht="14.25" x14ac:dyDescent="0.2">
      <c r="A1451" s="212">
        <f>'Customs raw'!B1451</f>
        <v>0</v>
      </c>
      <c r="B1451" s="213">
        <f t="shared" si="24"/>
        <v>0</v>
      </c>
      <c r="C1451" s="214" t="e">
        <f>VLOOKUP(B1451,'HS Heading Index'!$A$7:$B$29,2,FALSE)</f>
        <v>#N/A</v>
      </c>
      <c r="D1451" s="214" t="s">
        <v>241</v>
      </c>
      <c r="E1451" s="212">
        <f>'Customs raw'!C1451</f>
        <v>0</v>
      </c>
      <c r="F1451" s="215">
        <f>'Customs raw'!E1451</f>
        <v>0</v>
      </c>
      <c r="G1451" s="76" t="s">
        <v>19</v>
      </c>
      <c r="H1451" s="33" t="s">
        <v>190</v>
      </c>
      <c r="I1451" s="76" t="e">
        <f>CONCATENATE(Table6[[#This Row],[HS6_COD]],Table6[[#This Row],[HS8]],Table6[[#This Row],[HS10]])</f>
        <v>#VALUE!</v>
      </c>
      <c r="J1451" s="17" t="s">
        <v>553</v>
      </c>
      <c r="K1451" s="17"/>
      <c r="L1451" s="30">
        <f>'Customs raw'!F1451</f>
        <v>0</v>
      </c>
      <c r="M1451" s="33">
        <v>10</v>
      </c>
      <c r="N1451" s="33">
        <v>12.5</v>
      </c>
      <c r="O1451" s="33"/>
      <c r="P1451" s="33"/>
      <c r="Q1451" s="33">
        <v>10</v>
      </c>
      <c r="R1451" s="50" t="e">
        <f>VLOOKUP(Table6[[#This Row],[HS Concatenate]],'Customs raw'!$A$11:$N$305,12,FALSE)</f>
        <v>#VALUE!</v>
      </c>
      <c r="S1451" s="226">
        <f>'Customs raw'!L1451</f>
        <v>0</v>
      </c>
      <c r="T1451" s="214"/>
      <c r="U1451" s="217">
        <f>'Customs raw'!M1451</f>
        <v>0</v>
      </c>
      <c r="V1451" s="214"/>
      <c r="W1451" s="226" t="e">
        <f>Table6[[#This Row],[Quantity (kg)2]]/1000</f>
        <v>#VALUE!</v>
      </c>
    </row>
    <row r="1452" spans="1:23" ht="14.25" x14ac:dyDescent="0.2">
      <c r="A1452" s="212">
        <f>'Customs raw'!B1452</f>
        <v>0</v>
      </c>
      <c r="B1452" s="213">
        <f t="shared" si="24"/>
        <v>0</v>
      </c>
      <c r="C1452" s="214" t="e">
        <f>VLOOKUP(B1452,'HS Heading Index'!$A$7:$B$29,2,FALSE)</f>
        <v>#N/A</v>
      </c>
      <c r="D1452" s="214" t="s">
        <v>241</v>
      </c>
      <c r="E1452" s="212">
        <f>'Customs raw'!C1452</f>
        <v>0</v>
      </c>
      <c r="F1452" s="215">
        <f>'Customs raw'!E1452</f>
        <v>0</v>
      </c>
      <c r="G1452" s="76" t="s">
        <v>19</v>
      </c>
      <c r="H1452" s="33" t="s">
        <v>190</v>
      </c>
      <c r="I1452" s="76" t="e">
        <f>CONCATENATE(Table6[[#This Row],[HS6_COD]],Table6[[#This Row],[HS8]],Table6[[#This Row],[HS10]])</f>
        <v>#VALUE!</v>
      </c>
      <c r="J1452" s="17" t="s">
        <v>553</v>
      </c>
      <c r="K1452" s="17"/>
      <c r="L1452" s="30">
        <f>'Customs raw'!F1452</f>
        <v>0</v>
      </c>
      <c r="M1452" s="33">
        <v>10</v>
      </c>
      <c r="N1452" s="33">
        <v>12.5</v>
      </c>
      <c r="O1452" s="33"/>
      <c r="P1452" s="33"/>
      <c r="Q1452" s="33">
        <v>10</v>
      </c>
      <c r="R1452" s="50" t="e">
        <f>VLOOKUP(Table6[[#This Row],[HS Concatenate]],'Customs raw'!$A$11:$N$305,12,FALSE)</f>
        <v>#VALUE!</v>
      </c>
      <c r="S1452" s="226">
        <f>'Customs raw'!L1452</f>
        <v>0</v>
      </c>
      <c r="T1452" s="214"/>
      <c r="U1452" s="217">
        <f>'Customs raw'!M1452</f>
        <v>0</v>
      </c>
      <c r="V1452" s="214"/>
      <c r="W1452" s="226" t="e">
        <f>Table6[[#This Row],[Quantity (kg)2]]/1000</f>
        <v>#VALUE!</v>
      </c>
    </row>
    <row r="1453" spans="1:23" ht="14.25" x14ac:dyDescent="0.2">
      <c r="A1453" s="212">
        <f>'Customs raw'!B1453</f>
        <v>0</v>
      </c>
      <c r="B1453" s="213">
        <f t="shared" si="24"/>
        <v>0</v>
      </c>
      <c r="C1453" s="214" t="e">
        <f>VLOOKUP(B1453,'HS Heading Index'!$A$7:$B$29,2,FALSE)</f>
        <v>#N/A</v>
      </c>
      <c r="D1453" s="214" t="s">
        <v>241</v>
      </c>
      <c r="E1453" s="212">
        <f>'Customs raw'!C1453</f>
        <v>0</v>
      </c>
      <c r="F1453" s="215">
        <f>'Customs raw'!E1453</f>
        <v>0</v>
      </c>
      <c r="G1453" s="76" t="s">
        <v>19</v>
      </c>
      <c r="H1453" s="33" t="s">
        <v>190</v>
      </c>
      <c r="I1453" s="76" t="e">
        <f>CONCATENATE(Table6[[#This Row],[HS6_COD]],Table6[[#This Row],[HS8]],Table6[[#This Row],[HS10]])</f>
        <v>#VALUE!</v>
      </c>
      <c r="J1453" s="17" t="s">
        <v>553</v>
      </c>
      <c r="K1453" s="17"/>
      <c r="L1453" s="30">
        <f>'Customs raw'!F1453</f>
        <v>0</v>
      </c>
      <c r="M1453" s="33">
        <v>10</v>
      </c>
      <c r="N1453" s="33">
        <v>12.5</v>
      </c>
      <c r="O1453" s="33"/>
      <c r="P1453" s="33"/>
      <c r="Q1453" s="33">
        <v>10</v>
      </c>
      <c r="R1453" s="50" t="e">
        <f>VLOOKUP(Table6[[#This Row],[HS Concatenate]],'Customs raw'!$A$11:$N$305,12,FALSE)</f>
        <v>#VALUE!</v>
      </c>
      <c r="S1453" s="226">
        <f>'Customs raw'!L1453</f>
        <v>0</v>
      </c>
      <c r="T1453" s="214"/>
      <c r="U1453" s="217">
        <f>'Customs raw'!M1453</f>
        <v>0</v>
      </c>
      <c r="V1453" s="214"/>
      <c r="W1453" s="226" t="e">
        <f>Table6[[#This Row],[Quantity (kg)2]]/1000</f>
        <v>#VALUE!</v>
      </c>
    </row>
    <row r="1454" spans="1:23" ht="14.25" x14ac:dyDescent="0.2">
      <c r="A1454" s="212">
        <f>'Customs raw'!B1454</f>
        <v>0</v>
      </c>
      <c r="B1454" s="213">
        <f t="shared" si="24"/>
        <v>0</v>
      </c>
      <c r="C1454" s="214" t="e">
        <f>VLOOKUP(B1454,'HS Heading Index'!$A$7:$B$29,2,FALSE)</f>
        <v>#N/A</v>
      </c>
      <c r="D1454" s="214" t="s">
        <v>241</v>
      </c>
      <c r="E1454" s="212">
        <f>'Customs raw'!C1454</f>
        <v>0</v>
      </c>
      <c r="F1454" s="215">
        <f>'Customs raw'!E1454</f>
        <v>0</v>
      </c>
      <c r="G1454" s="76" t="s">
        <v>19</v>
      </c>
      <c r="H1454" s="33" t="s">
        <v>190</v>
      </c>
      <c r="I1454" s="76" t="e">
        <f>CONCATENATE(Table6[[#This Row],[HS6_COD]],Table6[[#This Row],[HS8]],Table6[[#This Row],[HS10]])</f>
        <v>#VALUE!</v>
      </c>
      <c r="J1454" s="17" t="s">
        <v>553</v>
      </c>
      <c r="K1454" s="17"/>
      <c r="L1454" s="30">
        <f>'Customs raw'!F1454</f>
        <v>0</v>
      </c>
      <c r="M1454" s="33">
        <v>10</v>
      </c>
      <c r="N1454" s="33">
        <v>12.5</v>
      </c>
      <c r="O1454" s="33"/>
      <c r="P1454" s="33"/>
      <c r="Q1454" s="33">
        <v>10</v>
      </c>
      <c r="R1454" s="50" t="e">
        <f>VLOOKUP(Table6[[#This Row],[HS Concatenate]],'Customs raw'!$A$11:$N$305,12,FALSE)</f>
        <v>#VALUE!</v>
      </c>
      <c r="S1454" s="226">
        <f>'Customs raw'!L1454</f>
        <v>0</v>
      </c>
      <c r="T1454" s="214"/>
      <c r="U1454" s="217">
        <f>'Customs raw'!M1454</f>
        <v>0</v>
      </c>
      <c r="V1454" s="214"/>
      <c r="W1454" s="226" t="e">
        <f>Table6[[#This Row],[Quantity (kg)2]]/1000</f>
        <v>#VALUE!</v>
      </c>
    </row>
    <row r="1455" spans="1:23" ht="14.25" x14ac:dyDescent="0.2">
      <c r="A1455" s="212">
        <f>'Customs raw'!B1455</f>
        <v>0</v>
      </c>
      <c r="B1455" s="213">
        <f t="shared" si="24"/>
        <v>0</v>
      </c>
      <c r="C1455" s="214" t="e">
        <f>VLOOKUP(B1455,'HS Heading Index'!$A$7:$B$29,2,FALSE)</f>
        <v>#N/A</v>
      </c>
      <c r="D1455" s="214" t="s">
        <v>241</v>
      </c>
      <c r="E1455" s="212">
        <f>'Customs raw'!C1455</f>
        <v>0</v>
      </c>
      <c r="F1455" s="215">
        <f>'Customs raw'!E1455</f>
        <v>0</v>
      </c>
      <c r="G1455" s="76" t="s">
        <v>19</v>
      </c>
      <c r="H1455" s="33" t="s">
        <v>190</v>
      </c>
      <c r="I1455" s="76" t="e">
        <f>CONCATENATE(Table6[[#This Row],[HS6_COD]],Table6[[#This Row],[HS8]],Table6[[#This Row],[HS10]])</f>
        <v>#VALUE!</v>
      </c>
      <c r="J1455" s="17" t="s">
        <v>553</v>
      </c>
      <c r="K1455" s="17"/>
      <c r="L1455" s="30">
        <f>'Customs raw'!F1455</f>
        <v>0</v>
      </c>
      <c r="M1455" s="33">
        <v>10</v>
      </c>
      <c r="N1455" s="33">
        <v>12.5</v>
      </c>
      <c r="O1455" s="33"/>
      <c r="P1455" s="33"/>
      <c r="Q1455" s="33">
        <v>10</v>
      </c>
      <c r="R1455" s="50" t="e">
        <f>VLOOKUP(Table6[[#This Row],[HS Concatenate]],'Customs raw'!$A$11:$N$305,12,FALSE)</f>
        <v>#VALUE!</v>
      </c>
      <c r="S1455" s="226">
        <f>'Customs raw'!L1455</f>
        <v>0</v>
      </c>
      <c r="T1455" s="214"/>
      <c r="U1455" s="217">
        <f>'Customs raw'!M1455</f>
        <v>0</v>
      </c>
      <c r="V1455" s="214"/>
      <c r="W1455" s="226" t="e">
        <f>Table6[[#This Row],[Quantity (kg)2]]/1000</f>
        <v>#VALUE!</v>
      </c>
    </row>
    <row r="1456" spans="1:23" ht="14.25" x14ac:dyDescent="0.2">
      <c r="A1456" s="212">
        <f>'Customs raw'!B1456</f>
        <v>0</v>
      </c>
      <c r="B1456" s="213">
        <f t="shared" si="24"/>
        <v>0</v>
      </c>
      <c r="C1456" s="214" t="e">
        <f>VLOOKUP(B1456,'HS Heading Index'!$A$7:$B$29,2,FALSE)</f>
        <v>#N/A</v>
      </c>
      <c r="D1456" s="214" t="s">
        <v>241</v>
      </c>
      <c r="E1456" s="212">
        <f>'Customs raw'!C1456</f>
        <v>0</v>
      </c>
      <c r="F1456" s="215">
        <f>'Customs raw'!E1456</f>
        <v>0</v>
      </c>
      <c r="G1456" s="76" t="s">
        <v>19</v>
      </c>
      <c r="H1456" s="33" t="s">
        <v>190</v>
      </c>
      <c r="I1456" s="76" t="e">
        <f>CONCATENATE(Table6[[#This Row],[HS6_COD]],Table6[[#This Row],[HS8]],Table6[[#This Row],[HS10]])</f>
        <v>#VALUE!</v>
      </c>
      <c r="J1456" s="17" t="s">
        <v>553</v>
      </c>
      <c r="K1456" s="17"/>
      <c r="L1456" s="30">
        <f>'Customs raw'!F1456</f>
        <v>0</v>
      </c>
      <c r="M1456" s="33">
        <v>10</v>
      </c>
      <c r="N1456" s="33">
        <v>12.5</v>
      </c>
      <c r="O1456" s="33"/>
      <c r="P1456" s="33"/>
      <c r="Q1456" s="33">
        <v>10</v>
      </c>
      <c r="R1456" s="50" t="e">
        <f>VLOOKUP(Table6[[#This Row],[HS Concatenate]],'Customs raw'!$A$11:$N$305,12,FALSE)</f>
        <v>#VALUE!</v>
      </c>
      <c r="S1456" s="226">
        <f>'Customs raw'!L1456</f>
        <v>0</v>
      </c>
      <c r="T1456" s="214"/>
      <c r="U1456" s="217">
        <f>'Customs raw'!M1456</f>
        <v>0</v>
      </c>
      <c r="V1456" s="214"/>
      <c r="W1456" s="226" t="e">
        <f>Table6[[#This Row],[Quantity (kg)2]]/1000</f>
        <v>#VALUE!</v>
      </c>
    </row>
    <row r="1457" spans="1:23" ht="14.25" x14ac:dyDescent="0.2">
      <c r="A1457" s="212">
        <f>'Customs raw'!B1457</f>
        <v>0</v>
      </c>
      <c r="B1457" s="213">
        <f t="shared" si="24"/>
        <v>0</v>
      </c>
      <c r="C1457" s="214" t="e">
        <f>VLOOKUP(B1457,'HS Heading Index'!$A$7:$B$29,2,FALSE)</f>
        <v>#N/A</v>
      </c>
      <c r="D1457" s="214" t="s">
        <v>241</v>
      </c>
      <c r="E1457" s="212">
        <f>'Customs raw'!C1457</f>
        <v>0</v>
      </c>
      <c r="F1457" s="215">
        <f>'Customs raw'!E1457</f>
        <v>0</v>
      </c>
      <c r="G1457" s="76" t="s">
        <v>19</v>
      </c>
      <c r="H1457" s="33" t="s">
        <v>190</v>
      </c>
      <c r="I1457" s="76" t="e">
        <f>CONCATENATE(Table6[[#This Row],[HS6_COD]],Table6[[#This Row],[HS8]],Table6[[#This Row],[HS10]])</f>
        <v>#VALUE!</v>
      </c>
      <c r="J1457" s="17" t="s">
        <v>553</v>
      </c>
      <c r="K1457" s="17"/>
      <c r="L1457" s="30">
        <f>'Customs raw'!F1457</f>
        <v>0</v>
      </c>
      <c r="M1457" s="33">
        <v>10</v>
      </c>
      <c r="N1457" s="33">
        <v>12.5</v>
      </c>
      <c r="O1457" s="33"/>
      <c r="P1457" s="33"/>
      <c r="Q1457" s="33">
        <v>10</v>
      </c>
      <c r="R1457" s="50" t="e">
        <f>VLOOKUP(Table6[[#This Row],[HS Concatenate]],'Customs raw'!$A$11:$N$305,12,FALSE)</f>
        <v>#VALUE!</v>
      </c>
      <c r="S1457" s="226">
        <f>'Customs raw'!L1457</f>
        <v>0</v>
      </c>
      <c r="T1457" s="214"/>
      <c r="U1457" s="217">
        <f>'Customs raw'!M1457</f>
        <v>0</v>
      </c>
      <c r="V1457" s="214"/>
      <c r="W1457" s="226" t="e">
        <f>Table6[[#This Row],[Quantity (kg)2]]/1000</f>
        <v>#VALUE!</v>
      </c>
    </row>
    <row r="1458" spans="1:23" ht="14.25" x14ac:dyDescent="0.2">
      <c r="A1458" s="212">
        <f>'Customs raw'!B1458</f>
        <v>0</v>
      </c>
      <c r="B1458" s="213">
        <f t="shared" si="24"/>
        <v>0</v>
      </c>
      <c r="C1458" s="214" t="e">
        <f>VLOOKUP(B1458,'HS Heading Index'!$A$7:$B$29,2,FALSE)</f>
        <v>#N/A</v>
      </c>
      <c r="D1458" s="214" t="s">
        <v>241</v>
      </c>
      <c r="E1458" s="212">
        <f>'Customs raw'!C1458</f>
        <v>0</v>
      </c>
      <c r="F1458" s="215">
        <f>'Customs raw'!E1458</f>
        <v>0</v>
      </c>
      <c r="G1458" s="76" t="s">
        <v>19</v>
      </c>
      <c r="H1458" s="33" t="s">
        <v>190</v>
      </c>
      <c r="I1458" s="76" t="e">
        <f>CONCATENATE(Table6[[#This Row],[HS6_COD]],Table6[[#This Row],[HS8]],Table6[[#This Row],[HS10]])</f>
        <v>#VALUE!</v>
      </c>
      <c r="J1458" s="17" t="s">
        <v>553</v>
      </c>
      <c r="K1458" s="17"/>
      <c r="L1458" s="30">
        <f>'Customs raw'!F1458</f>
        <v>0</v>
      </c>
      <c r="M1458" s="33">
        <v>10</v>
      </c>
      <c r="N1458" s="33">
        <v>12.5</v>
      </c>
      <c r="O1458" s="33"/>
      <c r="P1458" s="33"/>
      <c r="Q1458" s="33">
        <v>10</v>
      </c>
      <c r="R1458" s="50" t="e">
        <f>VLOOKUP(Table6[[#This Row],[HS Concatenate]],'Customs raw'!$A$11:$N$305,12,FALSE)</f>
        <v>#VALUE!</v>
      </c>
      <c r="S1458" s="226">
        <f>'Customs raw'!L1458</f>
        <v>0</v>
      </c>
      <c r="T1458" s="214"/>
      <c r="U1458" s="217">
        <f>'Customs raw'!M1458</f>
        <v>0</v>
      </c>
      <c r="V1458" s="214"/>
      <c r="W1458" s="226" t="e">
        <f>Table6[[#This Row],[Quantity (kg)2]]/1000</f>
        <v>#VALUE!</v>
      </c>
    </row>
    <row r="1459" spans="1:23" ht="14.25" x14ac:dyDescent="0.2">
      <c r="A1459" s="212">
        <f>'Customs raw'!B1459</f>
        <v>0</v>
      </c>
      <c r="B1459" s="213">
        <f t="shared" si="24"/>
        <v>0</v>
      </c>
      <c r="C1459" s="214" t="e">
        <f>VLOOKUP(B1459,'HS Heading Index'!$A$7:$B$29,2,FALSE)</f>
        <v>#N/A</v>
      </c>
      <c r="D1459" s="214" t="s">
        <v>241</v>
      </c>
      <c r="E1459" s="212">
        <f>'Customs raw'!C1459</f>
        <v>0</v>
      </c>
      <c r="F1459" s="215">
        <f>'Customs raw'!E1459</f>
        <v>0</v>
      </c>
      <c r="G1459" s="76" t="s">
        <v>19</v>
      </c>
      <c r="H1459" s="33" t="s">
        <v>190</v>
      </c>
      <c r="I1459" s="76" t="e">
        <f>CONCATENATE(Table6[[#This Row],[HS6_COD]],Table6[[#This Row],[HS8]],Table6[[#This Row],[HS10]])</f>
        <v>#VALUE!</v>
      </c>
      <c r="J1459" s="17" t="s">
        <v>553</v>
      </c>
      <c r="K1459" s="17"/>
      <c r="L1459" s="30">
        <f>'Customs raw'!F1459</f>
        <v>0</v>
      </c>
      <c r="M1459" s="33">
        <v>10</v>
      </c>
      <c r="N1459" s="33">
        <v>12.5</v>
      </c>
      <c r="O1459" s="33"/>
      <c r="P1459" s="33"/>
      <c r="Q1459" s="33">
        <v>10</v>
      </c>
      <c r="R1459" s="50" t="e">
        <f>VLOOKUP(Table6[[#This Row],[HS Concatenate]],'Customs raw'!$A$11:$N$305,12,FALSE)</f>
        <v>#VALUE!</v>
      </c>
      <c r="S1459" s="226">
        <f>'Customs raw'!L1459</f>
        <v>0</v>
      </c>
      <c r="T1459" s="214"/>
      <c r="U1459" s="217">
        <f>'Customs raw'!M1459</f>
        <v>0</v>
      </c>
      <c r="V1459" s="214"/>
      <c r="W1459" s="226" t="e">
        <f>Table6[[#This Row],[Quantity (kg)2]]/1000</f>
        <v>#VALUE!</v>
      </c>
    </row>
    <row r="1460" spans="1:23" ht="14.25" x14ac:dyDescent="0.2">
      <c r="A1460" s="212">
        <f>'Customs raw'!B1460</f>
        <v>0</v>
      </c>
      <c r="B1460" s="213">
        <f t="shared" si="24"/>
        <v>0</v>
      </c>
      <c r="C1460" s="214" t="e">
        <f>VLOOKUP(B1460,'HS Heading Index'!$A$7:$B$29,2,FALSE)</f>
        <v>#N/A</v>
      </c>
      <c r="D1460" s="214" t="s">
        <v>241</v>
      </c>
      <c r="E1460" s="212">
        <f>'Customs raw'!C1460</f>
        <v>0</v>
      </c>
      <c r="F1460" s="215">
        <f>'Customs raw'!E1460</f>
        <v>0</v>
      </c>
      <c r="G1460" s="76" t="s">
        <v>19</v>
      </c>
      <c r="H1460" s="33" t="s">
        <v>190</v>
      </c>
      <c r="I1460" s="76" t="e">
        <f>CONCATENATE(Table6[[#This Row],[HS6_COD]],Table6[[#This Row],[HS8]],Table6[[#This Row],[HS10]])</f>
        <v>#VALUE!</v>
      </c>
      <c r="J1460" s="17" t="s">
        <v>553</v>
      </c>
      <c r="K1460" s="17"/>
      <c r="L1460" s="30">
        <f>'Customs raw'!F1460</f>
        <v>0</v>
      </c>
      <c r="M1460" s="33">
        <v>10</v>
      </c>
      <c r="N1460" s="33">
        <v>12.5</v>
      </c>
      <c r="O1460" s="33"/>
      <c r="P1460" s="33"/>
      <c r="Q1460" s="33">
        <v>10</v>
      </c>
      <c r="R1460" s="50" t="e">
        <f>VLOOKUP(Table6[[#This Row],[HS Concatenate]],'Customs raw'!$A$11:$N$305,12,FALSE)</f>
        <v>#VALUE!</v>
      </c>
      <c r="S1460" s="226">
        <f>'Customs raw'!L1460</f>
        <v>0</v>
      </c>
      <c r="T1460" s="214"/>
      <c r="U1460" s="217">
        <f>'Customs raw'!M1460</f>
        <v>0</v>
      </c>
      <c r="V1460" s="214"/>
      <c r="W1460" s="226" t="e">
        <f>Table6[[#This Row],[Quantity (kg)2]]/1000</f>
        <v>#VALUE!</v>
      </c>
    </row>
    <row r="1461" spans="1:23" ht="14.25" x14ac:dyDescent="0.2">
      <c r="A1461" s="212">
        <f>'Customs raw'!B1461</f>
        <v>0</v>
      </c>
      <c r="B1461" s="213">
        <f t="shared" si="24"/>
        <v>0</v>
      </c>
      <c r="C1461" s="214" t="e">
        <f>VLOOKUP(B1461,'HS Heading Index'!$A$7:$B$29,2,FALSE)</f>
        <v>#N/A</v>
      </c>
      <c r="D1461" s="214" t="s">
        <v>241</v>
      </c>
      <c r="E1461" s="212">
        <f>'Customs raw'!C1461</f>
        <v>0</v>
      </c>
      <c r="F1461" s="215">
        <f>'Customs raw'!E1461</f>
        <v>0</v>
      </c>
      <c r="G1461" s="76" t="s">
        <v>19</v>
      </c>
      <c r="H1461" s="33" t="s">
        <v>190</v>
      </c>
      <c r="I1461" s="76" t="e">
        <f>CONCATENATE(Table6[[#This Row],[HS6_COD]],Table6[[#This Row],[HS8]],Table6[[#This Row],[HS10]])</f>
        <v>#VALUE!</v>
      </c>
      <c r="J1461" s="17" t="s">
        <v>553</v>
      </c>
      <c r="K1461" s="17"/>
      <c r="L1461" s="30">
        <f>'Customs raw'!F1461</f>
        <v>0</v>
      </c>
      <c r="M1461" s="33">
        <v>10</v>
      </c>
      <c r="N1461" s="33">
        <v>12.5</v>
      </c>
      <c r="O1461" s="33"/>
      <c r="P1461" s="33"/>
      <c r="Q1461" s="33">
        <v>10</v>
      </c>
      <c r="R1461" s="50" t="e">
        <f>VLOOKUP(Table6[[#This Row],[HS Concatenate]],'Customs raw'!$A$11:$N$305,12,FALSE)</f>
        <v>#VALUE!</v>
      </c>
      <c r="S1461" s="226">
        <f>'Customs raw'!L1461</f>
        <v>0</v>
      </c>
      <c r="T1461" s="214"/>
      <c r="U1461" s="217">
        <f>'Customs raw'!M1461</f>
        <v>0</v>
      </c>
      <c r="V1461" s="214"/>
      <c r="W1461" s="226" t="e">
        <f>Table6[[#This Row],[Quantity (kg)2]]/1000</f>
        <v>#VALUE!</v>
      </c>
    </row>
    <row r="1462" spans="1:23" ht="14.25" x14ac:dyDescent="0.2">
      <c r="A1462" s="212">
        <f>'Customs raw'!B1462</f>
        <v>0</v>
      </c>
      <c r="B1462" s="213">
        <f t="shared" si="24"/>
        <v>0</v>
      </c>
      <c r="C1462" s="214" t="e">
        <f>VLOOKUP(B1462,'HS Heading Index'!$A$7:$B$29,2,FALSE)</f>
        <v>#N/A</v>
      </c>
      <c r="D1462" s="214" t="s">
        <v>241</v>
      </c>
      <c r="E1462" s="212">
        <f>'Customs raw'!C1462</f>
        <v>0</v>
      </c>
      <c r="F1462" s="215">
        <f>'Customs raw'!E1462</f>
        <v>0</v>
      </c>
      <c r="G1462" s="76" t="s">
        <v>19</v>
      </c>
      <c r="H1462" s="33" t="s">
        <v>190</v>
      </c>
      <c r="I1462" s="76" t="e">
        <f>CONCATENATE(Table6[[#This Row],[HS6_COD]],Table6[[#This Row],[HS8]],Table6[[#This Row],[HS10]])</f>
        <v>#VALUE!</v>
      </c>
      <c r="J1462" s="17" t="s">
        <v>553</v>
      </c>
      <c r="K1462" s="17"/>
      <c r="L1462" s="30">
        <f>'Customs raw'!F1462</f>
        <v>0</v>
      </c>
      <c r="M1462" s="33">
        <v>10</v>
      </c>
      <c r="N1462" s="33">
        <v>12.5</v>
      </c>
      <c r="O1462" s="33"/>
      <c r="P1462" s="33"/>
      <c r="Q1462" s="33">
        <v>10</v>
      </c>
      <c r="R1462" s="50" t="e">
        <f>VLOOKUP(Table6[[#This Row],[HS Concatenate]],'Customs raw'!$A$11:$N$305,12,FALSE)</f>
        <v>#VALUE!</v>
      </c>
      <c r="S1462" s="226">
        <f>'Customs raw'!L1462</f>
        <v>0</v>
      </c>
      <c r="T1462" s="214"/>
      <c r="U1462" s="217">
        <f>'Customs raw'!M1462</f>
        <v>0</v>
      </c>
      <c r="V1462" s="214"/>
      <c r="W1462" s="226" t="e">
        <f>Table6[[#This Row],[Quantity (kg)2]]/1000</f>
        <v>#VALUE!</v>
      </c>
    </row>
    <row r="1463" spans="1:23" ht="14.25" x14ac:dyDescent="0.2">
      <c r="A1463" s="212">
        <f>'Customs raw'!B1463</f>
        <v>0</v>
      </c>
      <c r="B1463" s="213">
        <f t="shared" si="24"/>
        <v>0</v>
      </c>
      <c r="C1463" s="214" t="e">
        <f>VLOOKUP(B1463,'HS Heading Index'!$A$7:$B$29,2,FALSE)</f>
        <v>#N/A</v>
      </c>
      <c r="D1463" s="214" t="s">
        <v>241</v>
      </c>
      <c r="E1463" s="212">
        <f>'Customs raw'!C1463</f>
        <v>0</v>
      </c>
      <c r="F1463" s="215">
        <f>'Customs raw'!E1463</f>
        <v>0</v>
      </c>
      <c r="G1463" s="76" t="s">
        <v>19</v>
      </c>
      <c r="H1463" s="33" t="s">
        <v>190</v>
      </c>
      <c r="I1463" s="76" t="e">
        <f>CONCATENATE(Table6[[#This Row],[HS6_COD]],Table6[[#This Row],[HS8]],Table6[[#This Row],[HS10]])</f>
        <v>#VALUE!</v>
      </c>
      <c r="J1463" s="17" t="s">
        <v>553</v>
      </c>
      <c r="K1463" s="17"/>
      <c r="L1463" s="30">
        <f>'Customs raw'!F1463</f>
        <v>0</v>
      </c>
      <c r="M1463" s="33">
        <v>10</v>
      </c>
      <c r="N1463" s="33">
        <v>12.5</v>
      </c>
      <c r="O1463" s="33"/>
      <c r="P1463" s="33"/>
      <c r="Q1463" s="33">
        <v>10</v>
      </c>
      <c r="R1463" s="50" t="e">
        <f>VLOOKUP(Table6[[#This Row],[HS Concatenate]],'Customs raw'!$A$11:$N$305,12,FALSE)</f>
        <v>#VALUE!</v>
      </c>
      <c r="S1463" s="226">
        <f>'Customs raw'!L1463</f>
        <v>0</v>
      </c>
      <c r="T1463" s="214"/>
      <c r="U1463" s="217">
        <f>'Customs raw'!M1463</f>
        <v>0</v>
      </c>
      <c r="V1463" s="214"/>
      <c r="W1463" s="226" t="e">
        <f>Table6[[#This Row],[Quantity (kg)2]]/1000</f>
        <v>#VALUE!</v>
      </c>
    </row>
    <row r="1464" spans="1:23" ht="14.25" x14ac:dyDescent="0.2">
      <c r="A1464" s="212">
        <f>'Customs raw'!B1464</f>
        <v>0</v>
      </c>
      <c r="B1464" s="213">
        <f t="shared" si="24"/>
        <v>0</v>
      </c>
      <c r="C1464" s="214" t="e">
        <f>VLOOKUP(B1464,'HS Heading Index'!$A$7:$B$29,2,FALSE)</f>
        <v>#N/A</v>
      </c>
      <c r="D1464" s="214" t="s">
        <v>241</v>
      </c>
      <c r="E1464" s="212">
        <f>'Customs raw'!C1464</f>
        <v>0</v>
      </c>
      <c r="F1464" s="215">
        <f>'Customs raw'!E1464</f>
        <v>0</v>
      </c>
      <c r="G1464" s="76" t="s">
        <v>19</v>
      </c>
      <c r="H1464" s="33" t="s">
        <v>190</v>
      </c>
      <c r="I1464" s="76" t="e">
        <f>CONCATENATE(Table6[[#This Row],[HS6_COD]],Table6[[#This Row],[HS8]],Table6[[#This Row],[HS10]])</f>
        <v>#VALUE!</v>
      </c>
      <c r="J1464" s="17" t="s">
        <v>553</v>
      </c>
      <c r="K1464" s="17"/>
      <c r="L1464" s="30">
        <f>'Customs raw'!F1464</f>
        <v>0</v>
      </c>
      <c r="M1464" s="33">
        <v>10</v>
      </c>
      <c r="N1464" s="33">
        <v>12.5</v>
      </c>
      <c r="O1464" s="33"/>
      <c r="P1464" s="33"/>
      <c r="Q1464" s="33">
        <v>10</v>
      </c>
      <c r="R1464" s="50" t="e">
        <f>VLOOKUP(Table6[[#This Row],[HS Concatenate]],'Customs raw'!$A$11:$N$305,12,FALSE)</f>
        <v>#VALUE!</v>
      </c>
      <c r="S1464" s="226">
        <f>'Customs raw'!L1464</f>
        <v>0</v>
      </c>
      <c r="T1464" s="214"/>
      <c r="U1464" s="217">
        <f>'Customs raw'!M1464</f>
        <v>0</v>
      </c>
      <c r="V1464" s="214"/>
      <c r="W1464" s="226" t="e">
        <f>Table6[[#This Row],[Quantity (kg)2]]/1000</f>
        <v>#VALUE!</v>
      </c>
    </row>
    <row r="1465" spans="1:23" ht="14.25" x14ac:dyDescent="0.2">
      <c r="A1465" s="212">
        <f>'Customs raw'!B1465</f>
        <v>0</v>
      </c>
      <c r="B1465" s="213">
        <f t="shared" si="24"/>
        <v>0</v>
      </c>
      <c r="C1465" s="214" t="e">
        <f>VLOOKUP(B1465,'HS Heading Index'!$A$7:$B$29,2,FALSE)</f>
        <v>#N/A</v>
      </c>
      <c r="D1465" s="214" t="s">
        <v>241</v>
      </c>
      <c r="E1465" s="212">
        <f>'Customs raw'!C1465</f>
        <v>0</v>
      </c>
      <c r="F1465" s="215">
        <f>'Customs raw'!E1465</f>
        <v>0</v>
      </c>
      <c r="G1465" s="76" t="s">
        <v>19</v>
      </c>
      <c r="H1465" s="33" t="s">
        <v>190</v>
      </c>
      <c r="I1465" s="76" t="e">
        <f>CONCATENATE(Table6[[#This Row],[HS6_COD]],Table6[[#This Row],[HS8]],Table6[[#This Row],[HS10]])</f>
        <v>#VALUE!</v>
      </c>
      <c r="J1465" s="17" t="s">
        <v>553</v>
      </c>
      <c r="K1465" s="17"/>
      <c r="L1465" s="30">
        <f>'Customs raw'!F1465</f>
        <v>0</v>
      </c>
      <c r="M1465" s="33">
        <v>10</v>
      </c>
      <c r="N1465" s="33">
        <v>12.5</v>
      </c>
      <c r="O1465" s="33"/>
      <c r="P1465" s="33"/>
      <c r="Q1465" s="33">
        <v>10</v>
      </c>
      <c r="R1465" s="50" t="e">
        <f>VLOOKUP(Table6[[#This Row],[HS Concatenate]],'Customs raw'!$A$11:$N$305,12,FALSE)</f>
        <v>#VALUE!</v>
      </c>
      <c r="S1465" s="226">
        <f>'Customs raw'!L1465</f>
        <v>0</v>
      </c>
      <c r="T1465" s="214"/>
      <c r="U1465" s="217">
        <f>'Customs raw'!M1465</f>
        <v>0</v>
      </c>
      <c r="V1465" s="214"/>
      <c r="W1465" s="226" t="e">
        <f>Table6[[#This Row],[Quantity (kg)2]]/1000</f>
        <v>#VALUE!</v>
      </c>
    </row>
    <row r="1466" spans="1:23" ht="14.25" x14ac:dyDescent="0.2">
      <c r="A1466" s="212">
        <f>'Customs raw'!B1466</f>
        <v>0</v>
      </c>
      <c r="B1466" s="213">
        <f t="shared" si="24"/>
        <v>0</v>
      </c>
      <c r="C1466" s="214" t="e">
        <f>VLOOKUP(B1466,'HS Heading Index'!$A$7:$B$29,2,FALSE)</f>
        <v>#N/A</v>
      </c>
      <c r="D1466" s="214" t="s">
        <v>241</v>
      </c>
      <c r="E1466" s="212">
        <f>'Customs raw'!C1466</f>
        <v>0</v>
      </c>
      <c r="F1466" s="215">
        <f>'Customs raw'!E1466</f>
        <v>0</v>
      </c>
      <c r="G1466" s="76" t="s">
        <v>19</v>
      </c>
      <c r="H1466" s="33" t="s">
        <v>190</v>
      </c>
      <c r="I1466" s="76" t="e">
        <f>CONCATENATE(Table6[[#This Row],[HS6_COD]],Table6[[#This Row],[HS8]],Table6[[#This Row],[HS10]])</f>
        <v>#VALUE!</v>
      </c>
      <c r="J1466" s="17" t="s">
        <v>553</v>
      </c>
      <c r="K1466" s="17"/>
      <c r="L1466" s="30">
        <f>'Customs raw'!F1466</f>
        <v>0</v>
      </c>
      <c r="M1466" s="33">
        <v>10</v>
      </c>
      <c r="N1466" s="33">
        <v>12.5</v>
      </c>
      <c r="O1466" s="33"/>
      <c r="P1466" s="33"/>
      <c r="Q1466" s="33">
        <v>10</v>
      </c>
      <c r="R1466" s="50" t="e">
        <f>VLOOKUP(Table6[[#This Row],[HS Concatenate]],'Customs raw'!$A$11:$N$305,12,FALSE)</f>
        <v>#VALUE!</v>
      </c>
      <c r="S1466" s="226">
        <f>'Customs raw'!L1466</f>
        <v>0</v>
      </c>
      <c r="T1466" s="214"/>
      <c r="U1466" s="217">
        <f>'Customs raw'!M1466</f>
        <v>0</v>
      </c>
      <c r="V1466" s="214"/>
      <c r="W1466" s="226" t="e">
        <f>Table6[[#This Row],[Quantity (kg)2]]/1000</f>
        <v>#VALUE!</v>
      </c>
    </row>
    <row r="1467" spans="1:23" ht="14.25" x14ac:dyDescent="0.2">
      <c r="A1467" s="212">
        <f>'Customs raw'!B1467</f>
        <v>0</v>
      </c>
      <c r="B1467" s="213">
        <f t="shared" si="24"/>
        <v>0</v>
      </c>
      <c r="C1467" s="214" t="e">
        <f>VLOOKUP(B1467,'HS Heading Index'!$A$7:$B$29,2,FALSE)</f>
        <v>#N/A</v>
      </c>
      <c r="D1467" s="214" t="s">
        <v>241</v>
      </c>
      <c r="E1467" s="212">
        <f>'Customs raw'!C1467</f>
        <v>0</v>
      </c>
      <c r="F1467" s="215">
        <f>'Customs raw'!E1467</f>
        <v>0</v>
      </c>
      <c r="G1467" s="76" t="s">
        <v>19</v>
      </c>
      <c r="H1467" s="33" t="s">
        <v>190</v>
      </c>
      <c r="I1467" s="76" t="e">
        <f>CONCATENATE(Table6[[#This Row],[HS6_COD]],Table6[[#This Row],[HS8]],Table6[[#This Row],[HS10]])</f>
        <v>#VALUE!</v>
      </c>
      <c r="J1467" s="17" t="s">
        <v>553</v>
      </c>
      <c r="K1467" s="17"/>
      <c r="L1467" s="30">
        <f>'Customs raw'!F1467</f>
        <v>0</v>
      </c>
      <c r="M1467" s="33">
        <v>10</v>
      </c>
      <c r="N1467" s="33">
        <v>12.5</v>
      </c>
      <c r="O1467" s="33"/>
      <c r="P1467" s="33"/>
      <c r="Q1467" s="33">
        <v>10</v>
      </c>
      <c r="R1467" s="50" t="e">
        <f>VLOOKUP(Table6[[#This Row],[HS Concatenate]],'Customs raw'!$A$11:$N$305,12,FALSE)</f>
        <v>#VALUE!</v>
      </c>
      <c r="S1467" s="226">
        <f>'Customs raw'!L1467</f>
        <v>0</v>
      </c>
      <c r="T1467" s="214"/>
      <c r="U1467" s="217">
        <f>'Customs raw'!M1467</f>
        <v>0</v>
      </c>
      <c r="V1467" s="214"/>
      <c r="W1467" s="226" t="e">
        <f>Table6[[#This Row],[Quantity (kg)2]]/1000</f>
        <v>#VALUE!</v>
      </c>
    </row>
    <row r="1468" spans="1:23" ht="14.25" x14ac:dyDescent="0.2">
      <c r="A1468" s="212">
        <f>'Customs raw'!B1468</f>
        <v>0</v>
      </c>
      <c r="B1468" s="213">
        <f t="shared" si="24"/>
        <v>0</v>
      </c>
      <c r="C1468" s="214" t="e">
        <f>VLOOKUP(B1468,'HS Heading Index'!$A$7:$B$29,2,FALSE)</f>
        <v>#N/A</v>
      </c>
      <c r="D1468" s="214" t="s">
        <v>241</v>
      </c>
      <c r="E1468" s="212">
        <f>'Customs raw'!C1468</f>
        <v>0</v>
      </c>
      <c r="F1468" s="215">
        <f>'Customs raw'!E1468</f>
        <v>0</v>
      </c>
      <c r="G1468" s="76" t="s">
        <v>19</v>
      </c>
      <c r="H1468" s="33" t="s">
        <v>190</v>
      </c>
      <c r="I1468" s="76" t="e">
        <f>CONCATENATE(Table6[[#This Row],[HS6_COD]],Table6[[#This Row],[HS8]],Table6[[#This Row],[HS10]])</f>
        <v>#VALUE!</v>
      </c>
      <c r="J1468" s="17" t="s">
        <v>553</v>
      </c>
      <c r="K1468" s="17"/>
      <c r="L1468" s="30">
        <f>'Customs raw'!F1468</f>
        <v>0</v>
      </c>
      <c r="M1468" s="33">
        <v>10</v>
      </c>
      <c r="N1468" s="33">
        <v>12.5</v>
      </c>
      <c r="O1468" s="33"/>
      <c r="P1468" s="33"/>
      <c r="Q1468" s="33">
        <v>10</v>
      </c>
      <c r="R1468" s="50" t="e">
        <f>VLOOKUP(Table6[[#This Row],[HS Concatenate]],'Customs raw'!$A$11:$N$305,12,FALSE)</f>
        <v>#VALUE!</v>
      </c>
      <c r="S1468" s="226">
        <f>'Customs raw'!L1468</f>
        <v>0</v>
      </c>
      <c r="T1468" s="214"/>
      <c r="U1468" s="217">
        <f>'Customs raw'!M1468</f>
        <v>0</v>
      </c>
      <c r="V1468" s="214"/>
      <c r="W1468" s="226" t="e">
        <f>Table6[[#This Row],[Quantity (kg)2]]/1000</f>
        <v>#VALUE!</v>
      </c>
    </row>
    <row r="1469" spans="1:23" ht="14.25" x14ac:dyDescent="0.2">
      <c r="A1469" s="212">
        <f>'Customs raw'!B1469</f>
        <v>0</v>
      </c>
      <c r="B1469" s="213">
        <f t="shared" si="24"/>
        <v>0</v>
      </c>
      <c r="C1469" s="214" t="e">
        <f>VLOOKUP(B1469,'HS Heading Index'!$A$7:$B$29,2,FALSE)</f>
        <v>#N/A</v>
      </c>
      <c r="D1469" s="214" t="s">
        <v>241</v>
      </c>
      <c r="E1469" s="212">
        <f>'Customs raw'!C1469</f>
        <v>0</v>
      </c>
      <c r="F1469" s="215">
        <f>'Customs raw'!E1469</f>
        <v>0</v>
      </c>
      <c r="G1469" s="76" t="s">
        <v>19</v>
      </c>
      <c r="H1469" s="33" t="s">
        <v>190</v>
      </c>
      <c r="I1469" s="76" t="e">
        <f>CONCATENATE(Table6[[#This Row],[HS6_COD]],Table6[[#This Row],[HS8]],Table6[[#This Row],[HS10]])</f>
        <v>#VALUE!</v>
      </c>
      <c r="J1469" s="17" t="s">
        <v>553</v>
      </c>
      <c r="K1469" s="17"/>
      <c r="L1469" s="30">
        <f>'Customs raw'!F1469</f>
        <v>0</v>
      </c>
      <c r="M1469" s="33">
        <v>10</v>
      </c>
      <c r="N1469" s="33">
        <v>12.5</v>
      </c>
      <c r="O1469" s="33"/>
      <c r="P1469" s="33"/>
      <c r="Q1469" s="33">
        <v>10</v>
      </c>
      <c r="R1469" s="50" t="e">
        <f>VLOOKUP(Table6[[#This Row],[HS Concatenate]],'Customs raw'!$A$11:$N$305,12,FALSE)</f>
        <v>#VALUE!</v>
      </c>
      <c r="S1469" s="226">
        <f>'Customs raw'!L1469</f>
        <v>0</v>
      </c>
      <c r="T1469" s="214"/>
      <c r="U1469" s="217">
        <f>'Customs raw'!M1469</f>
        <v>0</v>
      </c>
      <c r="V1469" s="214"/>
      <c r="W1469" s="226" t="e">
        <f>Table6[[#This Row],[Quantity (kg)2]]/1000</f>
        <v>#VALUE!</v>
      </c>
    </row>
    <row r="1470" spans="1:23" ht="14.25" x14ac:dyDescent="0.2">
      <c r="A1470" s="212">
        <f>'Customs raw'!B1470</f>
        <v>0</v>
      </c>
      <c r="B1470" s="213">
        <f t="shared" si="24"/>
        <v>0</v>
      </c>
      <c r="C1470" s="214" t="e">
        <f>VLOOKUP(B1470,'HS Heading Index'!$A$7:$B$29,2,FALSE)</f>
        <v>#N/A</v>
      </c>
      <c r="D1470" s="214" t="s">
        <v>241</v>
      </c>
      <c r="E1470" s="212">
        <f>'Customs raw'!C1470</f>
        <v>0</v>
      </c>
      <c r="F1470" s="215">
        <f>'Customs raw'!E1470</f>
        <v>0</v>
      </c>
      <c r="G1470" s="76" t="s">
        <v>19</v>
      </c>
      <c r="H1470" s="33" t="s">
        <v>190</v>
      </c>
      <c r="I1470" s="76" t="e">
        <f>CONCATENATE(Table6[[#This Row],[HS6_COD]],Table6[[#This Row],[HS8]],Table6[[#This Row],[HS10]])</f>
        <v>#VALUE!</v>
      </c>
      <c r="J1470" s="17" t="s">
        <v>553</v>
      </c>
      <c r="K1470" s="17"/>
      <c r="L1470" s="30">
        <f>'Customs raw'!F1470</f>
        <v>0</v>
      </c>
      <c r="M1470" s="33">
        <v>10</v>
      </c>
      <c r="N1470" s="33">
        <v>12.5</v>
      </c>
      <c r="O1470" s="33"/>
      <c r="P1470" s="33"/>
      <c r="Q1470" s="33">
        <v>10</v>
      </c>
      <c r="R1470" s="50" t="e">
        <f>VLOOKUP(Table6[[#This Row],[HS Concatenate]],'Customs raw'!$A$11:$N$305,12,FALSE)</f>
        <v>#VALUE!</v>
      </c>
      <c r="S1470" s="226">
        <f>'Customs raw'!L1470</f>
        <v>0</v>
      </c>
      <c r="T1470" s="214"/>
      <c r="U1470" s="217">
        <f>'Customs raw'!M1470</f>
        <v>0</v>
      </c>
      <c r="V1470" s="214"/>
      <c r="W1470" s="226" t="e">
        <f>Table6[[#This Row],[Quantity (kg)2]]/1000</f>
        <v>#VALUE!</v>
      </c>
    </row>
    <row r="1471" spans="1:23" ht="14.25" x14ac:dyDescent="0.2">
      <c r="A1471" s="212">
        <f>'Customs raw'!B1471</f>
        <v>0</v>
      </c>
      <c r="B1471" s="213">
        <f t="shared" si="24"/>
        <v>0</v>
      </c>
      <c r="C1471" s="214" t="e">
        <f>VLOOKUP(B1471,'HS Heading Index'!$A$7:$B$29,2,FALSE)</f>
        <v>#N/A</v>
      </c>
      <c r="D1471" s="214" t="s">
        <v>241</v>
      </c>
      <c r="E1471" s="212">
        <f>'Customs raw'!C1471</f>
        <v>0</v>
      </c>
      <c r="F1471" s="215">
        <f>'Customs raw'!E1471</f>
        <v>0</v>
      </c>
      <c r="G1471" s="76" t="s">
        <v>19</v>
      </c>
      <c r="H1471" s="33" t="s">
        <v>190</v>
      </c>
      <c r="I1471" s="76" t="e">
        <f>CONCATENATE(Table6[[#This Row],[HS6_COD]],Table6[[#This Row],[HS8]],Table6[[#This Row],[HS10]])</f>
        <v>#VALUE!</v>
      </c>
      <c r="J1471" s="17" t="s">
        <v>553</v>
      </c>
      <c r="K1471" s="17"/>
      <c r="L1471" s="30">
        <f>'Customs raw'!F1471</f>
        <v>0</v>
      </c>
      <c r="M1471" s="33">
        <v>10</v>
      </c>
      <c r="N1471" s="33">
        <v>12.5</v>
      </c>
      <c r="O1471" s="33"/>
      <c r="P1471" s="33"/>
      <c r="Q1471" s="33">
        <v>10</v>
      </c>
      <c r="R1471" s="50" t="e">
        <f>VLOOKUP(Table6[[#This Row],[HS Concatenate]],'Customs raw'!$A$11:$N$305,12,FALSE)</f>
        <v>#VALUE!</v>
      </c>
      <c r="S1471" s="226">
        <f>'Customs raw'!L1471</f>
        <v>0</v>
      </c>
      <c r="T1471" s="214"/>
      <c r="U1471" s="217">
        <f>'Customs raw'!M1471</f>
        <v>0</v>
      </c>
      <c r="V1471" s="214"/>
      <c r="W1471" s="226" t="e">
        <f>Table6[[#This Row],[Quantity (kg)2]]/1000</f>
        <v>#VALUE!</v>
      </c>
    </row>
    <row r="1472" spans="1:23" ht="14.25" x14ac:dyDescent="0.2">
      <c r="A1472" s="212">
        <f>'Customs raw'!B1472</f>
        <v>0</v>
      </c>
      <c r="B1472" s="213">
        <f t="shared" si="24"/>
        <v>0</v>
      </c>
      <c r="C1472" s="214" t="e">
        <f>VLOOKUP(B1472,'HS Heading Index'!$A$7:$B$29,2,FALSE)</f>
        <v>#N/A</v>
      </c>
      <c r="D1472" s="214" t="s">
        <v>241</v>
      </c>
      <c r="E1472" s="212">
        <f>'Customs raw'!C1472</f>
        <v>0</v>
      </c>
      <c r="F1472" s="215">
        <f>'Customs raw'!E1472</f>
        <v>0</v>
      </c>
      <c r="G1472" s="76" t="s">
        <v>19</v>
      </c>
      <c r="H1472" s="33" t="s">
        <v>190</v>
      </c>
      <c r="I1472" s="76" t="e">
        <f>CONCATENATE(Table6[[#This Row],[HS6_COD]],Table6[[#This Row],[HS8]],Table6[[#This Row],[HS10]])</f>
        <v>#VALUE!</v>
      </c>
      <c r="J1472" s="17" t="s">
        <v>553</v>
      </c>
      <c r="K1472" s="17"/>
      <c r="L1472" s="30">
        <f>'Customs raw'!F1472</f>
        <v>0</v>
      </c>
      <c r="M1472" s="33">
        <v>10</v>
      </c>
      <c r="N1472" s="33">
        <v>12.5</v>
      </c>
      <c r="O1472" s="33"/>
      <c r="P1472" s="33"/>
      <c r="Q1472" s="33">
        <v>10</v>
      </c>
      <c r="R1472" s="50" t="e">
        <f>VLOOKUP(Table6[[#This Row],[HS Concatenate]],'Customs raw'!$A$11:$N$305,12,FALSE)</f>
        <v>#VALUE!</v>
      </c>
      <c r="S1472" s="226">
        <f>'Customs raw'!L1472</f>
        <v>0</v>
      </c>
      <c r="T1472" s="214"/>
      <c r="U1472" s="217">
        <f>'Customs raw'!M1472</f>
        <v>0</v>
      </c>
      <c r="V1472" s="214"/>
      <c r="W1472" s="226" t="e">
        <f>Table6[[#This Row],[Quantity (kg)2]]/1000</f>
        <v>#VALUE!</v>
      </c>
    </row>
    <row r="1473" spans="1:23" ht="14.25" x14ac:dyDescent="0.2">
      <c r="A1473" s="212">
        <f>'Customs raw'!B1473</f>
        <v>0</v>
      </c>
      <c r="B1473" s="213">
        <f t="shared" si="24"/>
        <v>0</v>
      </c>
      <c r="C1473" s="214" t="e">
        <f>VLOOKUP(B1473,'HS Heading Index'!$A$7:$B$29,2,FALSE)</f>
        <v>#N/A</v>
      </c>
      <c r="D1473" s="214" t="s">
        <v>241</v>
      </c>
      <c r="E1473" s="212">
        <f>'Customs raw'!C1473</f>
        <v>0</v>
      </c>
      <c r="F1473" s="215">
        <f>'Customs raw'!E1473</f>
        <v>0</v>
      </c>
      <c r="G1473" s="76" t="s">
        <v>19</v>
      </c>
      <c r="H1473" s="33" t="s">
        <v>190</v>
      </c>
      <c r="I1473" s="76" t="e">
        <f>CONCATENATE(Table6[[#This Row],[HS6_COD]],Table6[[#This Row],[HS8]],Table6[[#This Row],[HS10]])</f>
        <v>#VALUE!</v>
      </c>
      <c r="J1473" s="17" t="s">
        <v>553</v>
      </c>
      <c r="K1473" s="17"/>
      <c r="L1473" s="30">
        <f>'Customs raw'!F1473</f>
        <v>0</v>
      </c>
      <c r="M1473" s="33">
        <v>10</v>
      </c>
      <c r="N1473" s="33">
        <v>12.5</v>
      </c>
      <c r="O1473" s="33"/>
      <c r="P1473" s="33"/>
      <c r="Q1473" s="33">
        <v>10</v>
      </c>
      <c r="R1473" s="50" t="e">
        <f>VLOOKUP(Table6[[#This Row],[HS Concatenate]],'Customs raw'!$A$11:$N$305,12,FALSE)</f>
        <v>#VALUE!</v>
      </c>
      <c r="S1473" s="226">
        <f>'Customs raw'!L1473</f>
        <v>0</v>
      </c>
      <c r="T1473" s="214"/>
      <c r="U1473" s="217">
        <f>'Customs raw'!M1473</f>
        <v>0</v>
      </c>
      <c r="V1473" s="214"/>
      <c r="W1473" s="226" t="e">
        <f>Table6[[#This Row],[Quantity (kg)2]]/1000</f>
        <v>#VALUE!</v>
      </c>
    </row>
    <row r="1474" spans="1:23" ht="14.25" x14ac:dyDescent="0.2">
      <c r="A1474" s="212">
        <f>'Customs raw'!B1474</f>
        <v>0</v>
      </c>
      <c r="B1474" s="213">
        <f t="shared" si="24"/>
        <v>0</v>
      </c>
      <c r="C1474" s="214" t="e">
        <f>VLOOKUP(B1474,'HS Heading Index'!$A$7:$B$29,2,FALSE)</f>
        <v>#N/A</v>
      </c>
      <c r="D1474" s="214" t="s">
        <v>241</v>
      </c>
      <c r="E1474" s="212">
        <f>'Customs raw'!C1474</f>
        <v>0</v>
      </c>
      <c r="F1474" s="215">
        <f>'Customs raw'!E1474</f>
        <v>0</v>
      </c>
      <c r="G1474" s="76" t="s">
        <v>19</v>
      </c>
      <c r="H1474" s="33" t="s">
        <v>190</v>
      </c>
      <c r="I1474" s="76" t="e">
        <f>CONCATENATE(Table6[[#This Row],[HS6_COD]],Table6[[#This Row],[HS8]],Table6[[#This Row],[HS10]])</f>
        <v>#VALUE!</v>
      </c>
      <c r="J1474" s="17" t="s">
        <v>553</v>
      </c>
      <c r="K1474" s="17"/>
      <c r="L1474" s="30">
        <f>'Customs raw'!F1474</f>
        <v>0</v>
      </c>
      <c r="M1474" s="33">
        <v>10</v>
      </c>
      <c r="N1474" s="33">
        <v>12.5</v>
      </c>
      <c r="O1474" s="33"/>
      <c r="P1474" s="33"/>
      <c r="Q1474" s="33">
        <v>10</v>
      </c>
      <c r="R1474" s="50" t="e">
        <f>VLOOKUP(Table6[[#This Row],[HS Concatenate]],'Customs raw'!$A$11:$N$305,12,FALSE)</f>
        <v>#VALUE!</v>
      </c>
      <c r="S1474" s="226">
        <f>'Customs raw'!L1474</f>
        <v>0</v>
      </c>
      <c r="T1474" s="214"/>
      <c r="U1474" s="217">
        <f>'Customs raw'!M1474</f>
        <v>0</v>
      </c>
      <c r="V1474" s="214"/>
      <c r="W1474" s="226" t="e">
        <f>Table6[[#This Row],[Quantity (kg)2]]/1000</f>
        <v>#VALUE!</v>
      </c>
    </row>
    <row r="1475" spans="1:23" ht="14.25" x14ac:dyDescent="0.2">
      <c r="A1475" s="212">
        <f>'Customs raw'!B1475</f>
        <v>0</v>
      </c>
      <c r="B1475" s="213">
        <f t="shared" si="24"/>
        <v>0</v>
      </c>
      <c r="C1475" s="214" t="e">
        <f>VLOOKUP(B1475,'HS Heading Index'!$A$7:$B$29,2,FALSE)</f>
        <v>#N/A</v>
      </c>
      <c r="D1475" s="214" t="s">
        <v>241</v>
      </c>
      <c r="E1475" s="212">
        <f>'Customs raw'!C1475</f>
        <v>0</v>
      </c>
      <c r="F1475" s="215">
        <f>'Customs raw'!E1475</f>
        <v>0</v>
      </c>
      <c r="G1475" s="76" t="s">
        <v>19</v>
      </c>
      <c r="H1475" s="33" t="s">
        <v>190</v>
      </c>
      <c r="I1475" s="76" t="e">
        <f>CONCATENATE(Table6[[#This Row],[HS6_COD]],Table6[[#This Row],[HS8]],Table6[[#This Row],[HS10]])</f>
        <v>#VALUE!</v>
      </c>
      <c r="J1475" s="17" t="s">
        <v>553</v>
      </c>
      <c r="K1475" s="17"/>
      <c r="L1475" s="30">
        <f>'Customs raw'!F1475</f>
        <v>0</v>
      </c>
      <c r="M1475" s="33">
        <v>10</v>
      </c>
      <c r="N1475" s="33">
        <v>12.5</v>
      </c>
      <c r="O1475" s="33"/>
      <c r="P1475" s="33"/>
      <c r="Q1475" s="33">
        <v>10</v>
      </c>
      <c r="R1475" s="50" t="e">
        <f>VLOOKUP(Table6[[#This Row],[HS Concatenate]],'Customs raw'!$A$11:$N$305,12,FALSE)</f>
        <v>#VALUE!</v>
      </c>
      <c r="S1475" s="226">
        <f>'Customs raw'!L1475</f>
        <v>0</v>
      </c>
      <c r="T1475" s="214"/>
      <c r="U1475" s="217">
        <f>'Customs raw'!M1475</f>
        <v>0</v>
      </c>
      <c r="V1475" s="214"/>
      <c r="W1475" s="226" t="e">
        <f>Table6[[#This Row],[Quantity (kg)2]]/1000</f>
        <v>#VALUE!</v>
      </c>
    </row>
    <row r="1476" spans="1:23" ht="14.25" x14ac:dyDescent="0.2">
      <c r="A1476" s="212">
        <f>'Customs raw'!B1476</f>
        <v>0</v>
      </c>
      <c r="B1476" s="213">
        <f t="shared" ref="B1476:B1539" si="25">ROUNDDOWN(A1476/10000,2)</f>
        <v>0</v>
      </c>
      <c r="C1476" s="214" t="e">
        <f>VLOOKUP(B1476,'HS Heading Index'!$A$7:$B$29,2,FALSE)</f>
        <v>#N/A</v>
      </c>
      <c r="D1476" s="214" t="s">
        <v>241</v>
      </c>
      <c r="E1476" s="212">
        <f>'Customs raw'!C1476</f>
        <v>0</v>
      </c>
      <c r="F1476" s="215">
        <f>'Customs raw'!E1476</f>
        <v>0</v>
      </c>
      <c r="G1476" s="76" t="s">
        <v>19</v>
      </c>
      <c r="H1476" s="33" t="s">
        <v>190</v>
      </c>
      <c r="I1476" s="76" t="e">
        <f>CONCATENATE(Table6[[#This Row],[HS6_COD]],Table6[[#This Row],[HS8]],Table6[[#This Row],[HS10]])</f>
        <v>#VALUE!</v>
      </c>
      <c r="J1476" s="17" t="s">
        <v>553</v>
      </c>
      <c r="K1476" s="17"/>
      <c r="L1476" s="30">
        <f>'Customs raw'!F1476</f>
        <v>0</v>
      </c>
      <c r="M1476" s="33">
        <v>10</v>
      </c>
      <c r="N1476" s="33">
        <v>12.5</v>
      </c>
      <c r="O1476" s="33"/>
      <c r="P1476" s="33"/>
      <c r="Q1476" s="33">
        <v>10</v>
      </c>
      <c r="R1476" s="50" t="e">
        <f>VLOOKUP(Table6[[#This Row],[HS Concatenate]],'Customs raw'!$A$11:$N$305,12,FALSE)</f>
        <v>#VALUE!</v>
      </c>
      <c r="S1476" s="226">
        <f>'Customs raw'!L1476</f>
        <v>0</v>
      </c>
      <c r="T1476" s="214"/>
      <c r="U1476" s="217">
        <f>'Customs raw'!M1476</f>
        <v>0</v>
      </c>
      <c r="V1476" s="214"/>
      <c r="W1476" s="226" t="e">
        <f>Table6[[#This Row],[Quantity (kg)2]]/1000</f>
        <v>#VALUE!</v>
      </c>
    </row>
    <row r="1477" spans="1:23" ht="14.25" x14ac:dyDescent="0.2">
      <c r="A1477" s="212">
        <f>'Customs raw'!B1477</f>
        <v>0</v>
      </c>
      <c r="B1477" s="213">
        <f t="shared" si="25"/>
        <v>0</v>
      </c>
      <c r="C1477" s="214" t="e">
        <f>VLOOKUP(B1477,'HS Heading Index'!$A$7:$B$29,2,FALSE)</f>
        <v>#N/A</v>
      </c>
      <c r="D1477" s="214" t="s">
        <v>241</v>
      </c>
      <c r="E1477" s="212">
        <f>'Customs raw'!C1477</f>
        <v>0</v>
      </c>
      <c r="F1477" s="215">
        <f>'Customs raw'!E1477</f>
        <v>0</v>
      </c>
      <c r="G1477" s="76" t="s">
        <v>19</v>
      </c>
      <c r="H1477" s="33" t="s">
        <v>190</v>
      </c>
      <c r="I1477" s="76" t="e">
        <f>CONCATENATE(Table6[[#This Row],[HS6_COD]],Table6[[#This Row],[HS8]],Table6[[#This Row],[HS10]])</f>
        <v>#VALUE!</v>
      </c>
      <c r="J1477" s="17" t="s">
        <v>553</v>
      </c>
      <c r="K1477" s="17"/>
      <c r="L1477" s="30">
        <f>'Customs raw'!F1477</f>
        <v>0</v>
      </c>
      <c r="M1477" s="33">
        <v>10</v>
      </c>
      <c r="N1477" s="33">
        <v>12.5</v>
      </c>
      <c r="O1477" s="33"/>
      <c r="P1477" s="33"/>
      <c r="Q1477" s="33">
        <v>10</v>
      </c>
      <c r="R1477" s="50" t="e">
        <f>VLOOKUP(Table6[[#This Row],[HS Concatenate]],'Customs raw'!$A$11:$N$305,12,FALSE)</f>
        <v>#VALUE!</v>
      </c>
      <c r="S1477" s="226">
        <f>'Customs raw'!L1477</f>
        <v>0</v>
      </c>
      <c r="T1477" s="214"/>
      <c r="U1477" s="217">
        <f>'Customs raw'!M1477</f>
        <v>0</v>
      </c>
      <c r="V1477" s="214"/>
      <c r="W1477" s="226" t="e">
        <f>Table6[[#This Row],[Quantity (kg)2]]/1000</f>
        <v>#VALUE!</v>
      </c>
    </row>
    <row r="1478" spans="1:23" ht="14.25" x14ac:dyDescent="0.2">
      <c r="A1478" s="212">
        <f>'Customs raw'!B1478</f>
        <v>0</v>
      </c>
      <c r="B1478" s="213">
        <f t="shared" si="25"/>
        <v>0</v>
      </c>
      <c r="C1478" s="214" t="e">
        <f>VLOOKUP(B1478,'HS Heading Index'!$A$7:$B$29,2,FALSE)</f>
        <v>#N/A</v>
      </c>
      <c r="D1478" s="214" t="s">
        <v>241</v>
      </c>
      <c r="E1478" s="212">
        <f>'Customs raw'!C1478</f>
        <v>0</v>
      </c>
      <c r="F1478" s="215">
        <f>'Customs raw'!E1478</f>
        <v>0</v>
      </c>
      <c r="G1478" s="76" t="s">
        <v>19</v>
      </c>
      <c r="H1478" s="33" t="s">
        <v>190</v>
      </c>
      <c r="I1478" s="76" t="e">
        <f>CONCATENATE(Table6[[#This Row],[HS6_COD]],Table6[[#This Row],[HS8]],Table6[[#This Row],[HS10]])</f>
        <v>#VALUE!</v>
      </c>
      <c r="J1478" s="17" t="s">
        <v>553</v>
      </c>
      <c r="K1478" s="17"/>
      <c r="L1478" s="30">
        <f>'Customs raw'!F1478</f>
        <v>0</v>
      </c>
      <c r="M1478" s="33">
        <v>10</v>
      </c>
      <c r="N1478" s="33">
        <v>12.5</v>
      </c>
      <c r="O1478" s="33"/>
      <c r="P1478" s="33"/>
      <c r="Q1478" s="33">
        <v>10</v>
      </c>
      <c r="R1478" s="50" t="e">
        <f>VLOOKUP(Table6[[#This Row],[HS Concatenate]],'Customs raw'!$A$11:$N$305,12,FALSE)</f>
        <v>#VALUE!</v>
      </c>
      <c r="S1478" s="226">
        <f>'Customs raw'!L1478</f>
        <v>0</v>
      </c>
      <c r="T1478" s="214"/>
      <c r="U1478" s="217">
        <f>'Customs raw'!M1478</f>
        <v>0</v>
      </c>
      <c r="V1478" s="214"/>
      <c r="W1478" s="226" t="e">
        <f>Table6[[#This Row],[Quantity (kg)2]]/1000</f>
        <v>#VALUE!</v>
      </c>
    </row>
    <row r="1479" spans="1:23" ht="14.25" x14ac:dyDescent="0.2">
      <c r="A1479" s="212">
        <f>'Customs raw'!B1479</f>
        <v>0</v>
      </c>
      <c r="B1479" s="213">
        <f t="shared" si="25"/>
        <v>0</v>
      </c>
      <c r="C1479" s="214" t="e">
        <f>VLOOKUP(B1479,'HS Heading Index'!$A$7:$B$29,2,FALSE)</f>
        <v>#N/A</v>
      </c>
      <c r="D1479" s="214" t="s">
        <v>241</v>
      </c>
      <c r="E1479" s="212">
        <f>'Customs raw'!C1479</f>
        <v>0</v>
      </c>
      <c r="F1479" s="215">
        <f>'Customs raw'!E1479</f>
        <v>0</v>
      </c>
      <c r="G1479" s="76" t="s">
        <v>19</v>
      </c>
      <c r="H1479" s="33" t="s">
        <v>190</v>
      </c>
      <c r="I1479" s="76" t="e">
        <f>CONCATENATE(Table6[[#This Row],[HS6_COD]],Table6[[#This Row],[HS8]],Table6[[#This Row],[HS10]])</f>
        <v>#VALUE!</v>
      </c>
      <c r="J1479" s="17" t="s">
        <v>553</v>
      </c>
      <c r="K1479" s="17"/>
      <c r="L1479" s="30">
        <f>'Customs raw'!F1479</f>
        <v>0</v>
      </c>
      <c r="M1479" s="33">
        <v>10</v>
      </c>
      <c r="N1479" s="33">
        <v>12.5</v>
      </c>
      <c r="O1479" s="33"/>
      <c r="P1479" s="33"/>
      <c r="Q1479" s="33">
        <v>10</v>
      </c>
      <c r="R1479" s="50" t="e">
        <f>VLOOKUP(Table6[[#This Row],[HS Concatenate]],'Customs raw'!$A$11:$N$305,12,FALSE)</f>
        <v>#VALUE!</v>
      </c>
      <c r="S1479" s="226">
        <f>'Customs raw'!L1479</f>
        <v>0</v>
      </c>
      <c r="T1479" s="214"/>
      <c r="U1479" s="217">
        <f>'Customs raw'!M1479</f>
        <v>0</v>
      </c>
      <c r="V1479" s="214"/>
      <c r="W1479" s="226" t="e">
        <f>Table6[[#This Row],[Quantity (kg)2]]/1000</f>
        <v>#VALUE!</v>
      </c>
    </row>
    <row r="1480" spans="1:23" ht="14.25" x14ac:dyDescent="0.2">
      <c r="A1480" s="212">
        <f>'Customs raw'!B1480</f>
        <v>0</v>
      </c>
      <c r="B1480" s="213">
        <f t="shared" si="25"/>
        <v>0</v>
      </c>
      <c r="C1480" s="214" t="e">
        <f>VLOOKUP(B1480,'HS Heading Index'!$A$7:$B$29,2,FALSE)</f>
        <v>#N/A</v>
      </c>
      <c r="D1480" s="214" t="s">
        <v>241</v>
      </c>
      <c r="E1480" s="212">
        <f>'Customs raw'!C1480</f>
        <v>0</v>
      </c>
      <c r="F1480" s="215">
        <f>'Customs raw'!E1480</f>
        <v>0</v>
      </c>
      <c r="G1480" s="76" t="s">
        <v>19</v>
      </c>
      <c r="H1480" s="33" t="s">
        <v>190</v>
      </c>
      <c r="I1480" s="76" t="e">
        <f>CONCATENATE(Table6[[#This Row],[HS6_COD]],Table6[[#This Row],[HS8]],Table6[[#This Row],[HS10]])</f>
        <v>#VALUE!</v>
      </c>
      <c r="J1480" s="17" t="s">
        <v>553</v>
      </c>
      <c r="K1480" s="17"/>
      <c r="L1480" s="30">
        <f>'Customs raw'!F1480</f>
        <v>0</v>
      </c>
      <c r="M1480" s="33">
        <v>10</v>
      </c>
      <c r="N1480" s="33">
        <v>12.5</v>
      </c>
      <c r="O1480" s="33"/>
      <c r="P1480" s="33"/>
      <c r="Q1480" s="33">
        <v>10</v>
      </c>
      <c r="R1480" s="50" t="e">
        <f>VLOOKUP(Table6[[#This Row],[HS Concatenate]],'Customs raw'!$A$11:$N$305,12,FALSE)</f>
        <v>#VALUE!</v>
      </c>
      <c r="S1480" s="226">
        <f>'Customs raw'!L1480</f>
        <v>0</v>
      </c>
      <c r="T1480" s="214"/>
      <c r="U1480" s="217">
        <f>'Customs raw'!M1480</f>
        <v>0</v>
      </c>
      <c r="V1480" s="214"/>
      <c r="W1480" s="226" t="e">
        <f>Table6[[#This Row],[Quantity (kg)2]]/1000</f>
        <v>#VALUE!</v>
      </c>
    </row>
    <row r="1481" spans="1:23" ht="14.25" x14ac:dyDescent="0.2">
      <c r="A1481" s="212">
        <f>'Customs raw'!B1481</f>
        <v>0</v>
      </c>
      <c r="B1481" s="213">
        <f t="shared" si="25"/>
        <v>0</v>
      </c>
      <c r="C1481" s="214" t="e">
        <f>VLOOKUP(B1481,'HS Heading Index'!$A$7:$B$29,2,FALSE)</f>
        <v>#N/A</v>
      </c>
      <c r="D1481" s="214" t="s">
        <v>241</v>
      </c>
      <c r="E1481" s="212">
        <f>'Customs raw'!C1481</f>
        <v>0</v>
      </c>
      <c r="F1481" s="215">
        <f>'Customs raw'!E1481</f>
        <v>0</v>
      </c>
      <c r="G1481" s="76" t="s">
        <v>19</v>
      </c>
      <c r="H1481" s="33" t="s">
        <v>190</v>
      </c>
      <c r="I1481" s="76" t="e">
        <f>CONCATENATE(Table6[[#This Row],[HS6_COD]],Table6[[#This Row],[HS8]],Table6[[#This Row],[HS10]])</f>
        <v>#VALUE!</v>
      </c>
      <c r="J1481" s="17" t="s">
        <v>553</v>
      </c>
      <c r="K1481" s="17"/>
      <c r="L1481" s="30">
        <f>'Customs raw'!F1481</f>
        <v>0</v>
      </c>
      <c r="M1481" s="33">
        <v>10</v>
      </c>
      <c r="N1481" s="33">
        <v>12.5</v>
      </c>
      <c r="O1481" s="33"/>
      <c r="P1481" s="33"/>
      <c r="Q1481" s="33">
        <v>10</v>
      </c>
      <c r="R1481" s="50" t="e">
        <f>VLOOKUP(Table6[[#This Row],[HS Concatenate]],'Customs raw'!$A$11:$N$305,12,FALSE)</f>
        <v>#VALUE!</v>
      </c>
      <c r="S1481" s="226">
        <f>'Customs raw'!L1481</f>
        <v>0</v>
      </c>
      <c r="T1481" s="214"/>
      <c r="U1481" s="217">
        <f>'Customs raw'!M1481</f>
        <v>0</v>
      </c>
      <c r="V1481" s="214"/>
      <c r="W1481" s="226" t="e">
        <f>Table6[[#This Row],[Quantity (kg)2]]/1000</f>
        <v>#VALUE!</v>
      </c>
    </row>
    <row r="1482" spans="1:23" ht="14.25" x14ac:dyDescent="0.2">
      <c r="A1482" s="212">
        <f>'Customs raw'!B1482</f>
        <v>0</v>
      </c>
      <c r="B1482" s="213">
        <f t="shared" si="25"/>
        <v>0</v>
      </c>
      <c r="C1482" s="214" t="e">
        <f>VLOOKUP(B1482,'HS Heading Index'!$A$7:$B$29,2,FALSE)</f>
        <v>#N/A</v>
      </c>
      <c r="D1482" s="214" t="s">
        <v>241</v>
      </c>
      <c r="E1482" s="212">
        <f>'Customs raw'!C1482</f>
        <v>0</v>
      </c>
      <c r="F1482" s="215">
        <f>'Customs raw'!E1482</f>
        <v>0</v>
      </c>
      <c r="G1482" s="76" t="s">
        <v>19</v>
      </c>
      <c r="H1482" s="33" t="s">
        <v>190</v>
      </c>
      <c r="I1482" s="76" t="e">
        <f>CONCATENATE(Table6[[#This Row],[HS6_COD]],Table6[[#This Row],[HS8]],Table6[[#This Row],[HS10]])</f>
        <v>#VALUE!</v>
      </c>
      <c r="J1482" s="17" t="s">
        <v>553</v>
      </c>
      <c r="K1482" s="17"/>
      <c r="L1482" s="30">
        <f>'Customs raw'!F1482</f>
        <v>0</v>
      </c>
      <c r="M1482" s="33">
        <v>10</v>
      </c>
      <c r="N1482" s="33">
        <v>12.5</v>
      </c>
      <c r="O1482" s="33"/>
      <c r="P1482" s="33"/>
      <c r="Q1482" s="33">
        <v>10</v>
      </c>
      <c r="R1482" s="50" t="e">
        <f>VLOOKUP(Table6[[#This Row],[HS Concatenate]],'Customs raw'!$A$11:$N$305,12,FALSE)</f>
        <v>#VALUE!</v>
      </c>
      <c r="S1482" s="226">
        <f>'Customs raw'!L1482</f>
        <v>0</v>
      </c>
      <c r="T1482" s="214"/>
      <c r="U1482" s="217">
        <f>'Customs raw'!M1482</f>
        <v>0</v>
      </c>
      <c r="V1482" s="214"/>
      <c r="W1482" s="226" t="e">
        <f>Table6[[#This Row],[Quantity (kg)2]]/1000</f>
        <v>#VALUE!</v>
      </c>
    </row>
    <row r="1483" spans="1:23" ht="14.25" x14ac:dyDescent="0.2">
      <c r="A1483" s="212">
        <f>'Customs raw'!B1483</f>
        <v>0</v>
      </c>
      <c r="B1483" s="213">
        <f t="shared" si="25"/>
        <v>0</v>
      </c>
      <c r="C1483" s="214" t="e">
        <f>VLOOKUP(B1483,'HS Heading Index'!$A$7:$B$29,2,FALSE)</f>
        <v>#N/A</v>
      </c>
      <c r="D1483" s="214" t="s">
        <v>241</v>
      </c>
      <c r="E1483" s="212">
        <f>'Customs raw'!C1483</f>
        <v>0</v>
      </c>
      <c r="F1483" s="215">
        <f>'Customs raw'!E1483</f>
        <v>0</v>
      </c>
      <c r="G1483" s="76" t="s">
        <v>19</v>
      </c>
      <c r="H1483" s="33" t="s">
        <v>190</v>
      </c>
      <c r="I1483" s="76" t="e">
        <f>CONCATENATE(Table6[[#This Row],[HS6_COD]],Table6[[#This Row],[HS8]],Table6[[#This Row],[HS10]])</f>
        <v>#VALUE!</v>
      </c>
      <c r="J1483" s="17" t="s">
        <v>553</v>
      </c>
      <c r="K1483" s="17"/>
      <c r="L1483" s="30">
        <f>'Customs raw'!F1483</f>
        <v>0</v>
      </c>
      <c r="M1483" s="33">
        <v>10</v>
      </c>
      <c r="N1483" s="33">
        <v>12.5</v>
      </c>
      <c r="O1483" s="33"/>
      <c r="P1483" s="33"/>
      <c r="Q1483" s="33">
        <v>10</v>
      </c>
      <c r="R1483" s="50" t="e">
        <f>VLOOKUP(Table6[[#This Row],[HS Concatenate]],'Customs raw'!$A$11:$N$305,12,FALSE)</f>
        <v>#VALUE!</v>
      </c>
      <c r="S1483" s="226">
        <f>'Customs raw'!L1483</f>
        <v>0</v>
      </c>
      <c r="T1483" s="214"/>
      <c r="U1483" s="217">
        <f>'Customs raw'!M1483</f>
        <v>0</v>
      </c>
      <c r="V1483" s="214"/>
      <c r="W1483" s="226" t="e">
        <f>Table6[[#This Row],[Quantity (kg)2]]/1000</f>
        <v>#VALUE!</v>
      </c>
    </row>
    <row r="1484" spans="1:23" ht="14.25" x14ac:dyDescent="0.2">
      <c r="A1484" s="212">
        <f>'Customs raw'!B1484</f>
        <v>0</v>
      </c>
      <c r="B1484" s="213">
        <f t="shared" si="25"/>
        <v>0</v>
      </c>
      <c r="C1484" s="214" t="e">
        <f>VLOOKUP(B1484,'HS Heading Index'!$A$7:$B$29,2,FALSE)</f>
        <v>#N/A</v>
      </c>
      <c r="D1484" s="214" t="s">
        <v>241</v>
      </c>
      <c r="E1484" s="212">
        <f>'Customs raw'!C1484</f>
        <v>0</v>
      </c>
      <c r="F1484" s="215">
        <f>'Customs raw'!E1484</f>
        <v>0</v>
      </c>
      <c r="G1484" s="76" t="s">
        <v>19</v>
      </c>
      <c r="H1484" s="33" t="s">
        <v>190</v>
      </c>
      <c r="I1484" s="76" t="e">
        <f>CONCATENATE(Table6[[#This Row],[HS6_COD]],Table6[[#This Row],[HS8]],Table6[[#This Row],[HS10]])</f>
        <v>#VALUE!</v>
      </c>
      <c r="J1484" s="17" t="s">
        <v>553</v>
      </c>
      <c r="K1484" s="17"/>
      <c r="L1484" s="30">
        <f>'Customs raw'!F1484</f>
        <v>0</v>
      </c>
      <c r="M1484" s="33">
        <v>10</v>
      </c>
      <c r="N1484" s="33">
        <v>12.5</v>
      </c>
      <c r="O1484" s="33"/>
      <c r="P1484" s="33"/>
      <c r="Q1484" s="33">
        <v>10</v>
      </c>
      <c r="R1484" s="50" t="e">
        <f>VLOOKUP(Table6[[#This Row],[HS Concatenate]],'Customs raw'!$A$11:$N$305,12,FALSE)</f>
        <v>#VALUE!</v>
      </c>
      <c r="S1484" s="226">
        <f>'Customs raw'!L1484</f>
        <v>0</v>
      </c>
      <c r="T1484" s="214"/>
      <c r="U1484" s="217">
        <f>'Customs raw'!M1484</f>
        <v>0</v>
      </c>
      <c r="V1484" s="214"/>
      <c r="W1484" s="226" t="e">
        <f>Table6[[#This Row],[Quantity (kg)2]]/1000</f>
        <v>#VALUE!</v>
      </c>
    </row>
    <row r="1485" spans="1:23" ht="14.25" x14ac:dyDescent="0.2">
      <c r="A1485" s="212">
        <f>'Customs raw'!B1485</f>
        <v>0</v>
      </c>
      <c r="B1485" s="213">
        <f t="shared" si="25"/>
        <v>0</v>
      </c>
      <c r="C1485" s="214" t="e">
        <f>VLOOKUP(B1485,'HS Heading Index'!$A$7:$B$29,2,FALSE)</f>
        <v>#N/A</v>
      </c>
      <c r="D1485" s="214" t="s">
        <v>241</v>
      </c>
      <c r="E1485" s="212">
        <f>'Customs raw'!C1485</f>
        <v>0</v>
      </c>
      <c r="F1485" s="215">
        <f>'Customs raw'!E1485</f>
        <v>0</v>
      </c>
      <c r="G1485" s="76" t="s">
        <v>19</v>
      </c>
      <c r="H1485" s="33" t="s">
        <v>190</v>
      </c>
      <c r="I1485" s="76" t="e">
        <f>CONCATENATE(Table6[[#This Row],[HS6_COD]],Table6[[#This Row],[HS8]],Table6[[#This Row],[HS10]])</f>
        <v>#VALUE!</v>
      </c>
      <c r="J1485" s="17" t="s">
        <v>553</v>
      </c>
      <c r="K1485" s="17"/>
      <c r="L1485" s="30">
        <f>'Customs raw'!F1485</f>
        <v>0</v>
      </c>
      <c r="M1485" s="33">
        <v>10</v>
      </c>
      <c r="N1485" s="33">
        <v>12.5</v>
      </c>
      <c r="O1485" s="33"/>
      <c r="P1485" s="33"/>
      <c r="Q1485" s="33">
        <v>10</v>
      </c>
      <c r="R1485" s="50" t="e">
        <f>VLOOKUP(Table6[[#This Row],[HS Concatenate]],'Customs raw'!$A$11:$N$305,12,FALSE)</f>
        <v>#VALUE!</v>
      </c>
      <c r="S1485" s="226">
        <f>'Customs raw'!L1485</f>
        <v>0</v>
      </c>
      <c r="T1485" s="214"/>
      <c r="U1485" s="217">
        <f>'Customs raw'!M1485</f>
        <v>0</v>
      </c>
      <c r="V1485" s="214"/>
      <c r="W1485" s="226" t="e">
        <f>Table6[[#This Row],[Quantity (kg)2]]/1000</f>
        <v>#VALUE!</v>
      </c>
    </row>
    <row r="1486" spans="1:23" ht="14.25" x14ac:dyDescent="0.2">
      <c r="A1486" s="212">
        <f>'Customs raw'!B1486</f>
        <v>0</v>
      </c>
      <c r="B1486" s="213">
        <f t="shared" si="25"/>
        <v>0</v>
      </c>
      <c r="C1486" s="214" t="e">
        <f>VLOOKUP(B1486,'HS Heading Index'!$A$7:$B$29,2,FALSE)</f>
        <v>#N/A</v>
      </c>
      <c r="D1486" s="214" t="s">
        <v>241</v>
      </c>
      <c r="E1486" s="212">
        <f>'Customs raw'!C1486</f>
        <v>0</v>
      </c>
      <c r="F1486" s="215">
        <f>'Customs raw'!E1486</f>
        <v>0</v>
      </c>
      <c r="G1486" s="76" t="s">
        <v>19</v>
      </c>
      <c r="H1486" s="33" t="s">
        <v>190</v>
      </c>
      <c r="I1486" s="76" t="e">
        <f>CONCATENATE(Table6[[#This Row],[HS6_COD]],Table6[[#This Row],[HS8]],Table6[[#This Row],[HS10]])</f>
        <v>#VALUE!</v>
      </c>
      <c r="J1486" s="17" t="s">
        <v>553</v>
      </c>
      <c r="K1486" s="17"/>
      <c r="L1486" s="30">
        <f>'Customs raw'!F1486</f>
        <v>0</v>
      </c>
      <c r="M1486" s="33">
        <v>10</v>
      </c>
      <c r="N1486" s="33">
        <v>12.5</v>
      </c>
      <c r="O1486" s="33"/>
      <c r="P1486" s="33"/>
      <c r="Q1486" s="33">
        <v>10</v>
      </c>
      <c r="R1486" s="50" t="e">
        <f>VLOOKUP(Table6[[#This Row],[HS Concatenate]],'Customs raw'!$A$11:$N$305,12,FALSE)</f>
        <v>#VALUE!</v>
      </c>
      <c r="S1486" s="226">
        <f>'Customs raw'!L1486</f>
        <v>0</v>
      </c>
      <c r="T1486" s="214"/>
      <c r="U1486" s="217">
        <f>'Customs raw'!M1486</f>
        <v>0</v>
      </c>
      <c r="V1486" s="214"/>
      <c r="W1486" s="226" t="e">
        <f>Table6[[#This Row],[Quantity (kg)2]]/1000</f>
        <v>#VALUE!</v>
      </c>
    </row>
    <row r="1487" spans="1:23" ht="14.25" x14ac:dyDescent="0.2">
      <c r="A1487" s="212">
        <f>'Customs raw'!B1487</f>
        <v>0</v>
      </c>
      <c r="B1487" s="213">
        <f t="shared" si="25"/>
        <v>0</v>
      </c>
      <c r="C1487" s="214" t="e">
        <f>VLOOKUP(B1487,'HS Heading Index'!$A$7:$B$29,2,FALSE)</f>
        <v>#N/A</v>
      </c>
      <c r="D1487" s="214" t="s">
        <v>241</v>
      </c>
      <c r="E1487" s="212">
        <f>'Customs raw'!C1487</f>
        <v>0</v>
      </c>
      <c r="F1487" s="215">
        <f>'Customs raw'!E1487</f>
        <v>0</v>
      </c>
      <c r="G1487" s="76" t="s">
        <v>19</v>
      </c>
      <c r="H1487" s="33" t="s">
        <v>190</v>
      </c>
      <c r="I1487" s="76" t="e">
        <f>CONCATENATE(Table6[[#This Row],[HS6_COD]],Table6[[#This Row],[HS8]],Table6[[#This Row],[HS10]])</f>
        <v>#VALUE!</v>
      </c>
      <c r="J1487" s="17" t="s">
        <v>553</v>
      </c>
      <c r="K1487" s="17"/>
      <c r="L1487" s="30">
        <f>'Customs raw'!F1487</f>
        <v>0</v>
      </c>
      <c r="M1487" s="33">
        <v>10</v>
      </c>
      <c r="N1487" s="33">
        <v>12.5</v>
      </c>
      <c r="O1487" s="33"/>
      <c r="P1487" s="33"/>
      <c r="Q1487" s="33">
        <v>10</v>
      </c>
      <c r="R1487" s="50" t="e">
        <f>VLOOKUP(Table6[[#This Row],[HS Concatenate]],'Customs raw'!$A$11:$N$305,12,FALSE)</f>
        <v>#VALUE!</v>
      </c>
      <c r="S1487" s="226">
        <f>'Customs raw'!L1487</f>
        <v>0</v>
      </c>
      <c r="T1487" s="214"/>
      <c r="U1487" s="217">
        <f>'Customs raw'!M1487</f>
        <v>0</v>
      </c>
      <c r="V1487" s="214"/>
      <c r="W1487" s="226" t="e">
        <f>Table6[[#This Row],[Quantity (kg)2]]/1000</f>
        <v>#VALUE!</v>
      </c>
    </row>
    <row r="1488" spans="1:23" ht="14.25" x14ac:dyDescent="0.2">
      <c r="A1488" s="212">
        <f>'Customs raw'!B1488</f>
        <v>0</v>
      </c>
      <c r="B1488" s="213">
        <f t="shared" si="25"/>
        <v>0</v>
      </c>
      <c r="C1488" s="214" t="e">
        <f>VLOOKUP(B1488,'HS Heading Index'!$A$7:$B$29,2,FALSE)</f>
        <v>#N/A</v>
      </c>
      <c r="D1488" s="214" t="s">
        <v>241</v>
      </c>
      <c r="E1488" s="212">
        <f>'Customs raw'!C1488</f>
        <v>0</v>
      </c>
      <c r="F1488" s="215">
        <f>'Customs raw'!E1488</f>
        <v>0</v>
      </c>
      <c r="G1488" s="76" t="s">
        <v>19</v>
      </c>
      <c r="H1488" s="33" t="s">
        <v>190</v>
      </c>
      <c r="I1488" s="76" t="e">
        <f>CONCATENATE(Table6[[#This Row],[HS6_COD]],Table6[[#This Row],[HS8]],Table6[[#This Row],[HS10]])</f>
        <v>#VALUE!</v>
      </c>
      <c r="J1488" s="17" t="s">
        <v>553</v>
      </c>
      <c r="K1488" s="17"/>
      <c r="L1488" s="30">
        <f>'Customs raw'!F1488</f>
        <v>0</v>
      </c>
      <c r="M1488" s="33">
        <v>10</v>
      </c>
      <c r="N1488" s="33">
        <v>12.5</v>
      </c>
      <c r="O1488" s="33"/>
      <c r="P1488" s="33"/>
      <c r="Q1488" s="33">
        <v>10</v>
      </c>
      <c r="R1488" s="50" t="e">
        <f>VLOOKUP(Table6[[#This Row],[HS Concatenate]],'Customs raw'!$A$11:$N$305,12,FALSE)</f>
        <v>#VALUE!</v>
      </c>
      <c r="S1488" s="226">
        <f>'Customs raw'!L1488</f>
        <v>0</v>
      </c>
      <c r="T1488" s="214"/>
      <c r="U1488" s="217">
        <f>'Customs raw'!M1488</f>
        <v>0</v>
      </c>
      <c r="V1488" s="214"/>
      <c r="W1488" s="226" t="e">
        <f>Table6[[#This Row],[Quantity (kg)2]]/1000</f>
        <v>#VALUE!</v>
      </c>
    </row>
    <row r="1489" spans="1:23" ht="14.25" x14ac:dyDescent="0.2">
      <c r="A1489" s="212">
        <f>'Customs raw'!B1489</f>
        <v>0</v>
      </c>
      <c r="B1489" s="213">
        <f t="shared" si="25"/>
        <v>0</v>
      </c>
      <c r="C1489" s="214" t="e">
        <f>VLOOKUP(B1489,'HS Heading Index'!$A$7:$B$29,2,FALSE)</f>
        <v>#N/A</v>
      </c>
      <c r="D1489" s="214" t="s">
        <v>241</v>
      </c>
      <c r="E1489" s="212">
        <f>'Customs raw'!C1489</f>
        <v>0</v>
      </c>
      <c r="F1489" s="215">
        <f>'Customs raw'!E1489</f>
        <v>0</v>
      </c>
      <c r="G1489" s="76" t="s">
        <v>19</v>
      </c>
      <c r="H1489" s="33" t="s">
        <v>190</v>
      </c>
      <c r="I1489" s="76" t="e">
        <f>CONCATENATE(Table6[[#This Row],[HS6_COD]],Table6[[#This Row],[HS8]],Table6[[#This Row],[HS10]])</f>
        <v>#VALUE!</v>
      </c>
      <c r="J1489" s="17" t="s">
        <v>553</v>
      </c>
      <c r="K1489" s="17"/>
      <c r="L1489" s="30">
        <f>'Customs raw'!F1489</f>
        <v>0</v>
      </c>
      <c r="M1489" s="33">
        <v>10</v>
      </c>
      <c r="N1489" s="33">
        <v>12.5</v>
      </c>
      <c r="O1489" s="33"/>
      <c r="P1489" s="33"/>
      <c r="Q1489" s="33">
        <v>10</v>
      </c>
      <c r="R1489" s="50" t="e">
        <f>VLOOKUP(Table6[[#This Row],[HS Concatenate]],'Customs raw'!$A$11:$N$305,12,FALSE)</f>
        <v>#VALUE!</v>
      </c>
      <c r="S1489" s="226">
        <f>'Customs raw'!L1489</f>
        <v>0</v>
      </c>
      <c r="T1489" s="214"/>
      <c r="U1489" s="217">
        <f>'Customs raw'!M1489</f>
        <v>0</v>
      </c>
      <c r="V1489" s="214"/>
      <c r="W1489" s="226" t="e">
        <f>Table6[[#This Row],[Quantity (kg)2]]/1000</f>
        <v>#VALUE!</v>
      </c>
    </row>
    <row r="1490" spans="1:23" ht="14.25" x14ac:dyDescent="0.2">
      <c r="A1490" s="212">
        <f>'Customs raw'!B1490</f>
        <v>0</v>
      </c>
      <c r="B1490" s="213">
        <f t="shared" si="25"/>
        <v>0</v>
      </c>
      <c r="C1490" s="214" t="e">
        <f>VLOOKUP(B1490,'HS Heading Index'!$A$7:$B$29,2,FALSE)</f>
        <v>#N/A</v>
      </c>
      <c r="D1490" s="214" t="s">
        <v>241</v>
      </c>
      <c r="E1490" s="212">
        <f>'Customs raw'!C1490</f>
        <v>0</v>
      </c>
      <c r="F1490" s="215">
        <f>'Customs raw'!E1490</f>
        <v>0</v>
      </c>
      <c r="G1490" s="76" t="s">
        <v>19</v>
      </c>
      <c r="H1490" s="33" t="s">
        <v>190</v>
      </c>
      <c r="I1490" s="76" t="e">
        <f>CONCATENATE(Table6[[#This Row],[HS6_COD]],Table6[[#This Row],[HS8]],Table6[[#This Row],[HS10]])</f>
        <v>#VALUE!</v>
      </c>
      <c r="J1490" s="17" t="s">
        <v>553</v>
      </c>
      <c r="K1490" s="17"/>
      <c r="L1490" s="30">
        <f>'Customs raw'!F1490</f>
        <v>0</v>
      </c>
      <c r="M1490" s="33">
        <v>10</v>
      </c>
      <c r="N1490" s="33">
        <v>12.5</v>
      </c>
      <c r="O1490" s="33"/>
      <c r="P1490" s="33"/>
      <c r="Q1490" s="33">
        <v>10</v>
      </c>
      <c r="R1490" s="50" t="e">
        <f>VLOOKUP(Table6[[#This Row],[HS Concatenate]],'Customs raw'!$A$11:$N$305,12,FALSE)</f>
        <v>#VALUE!</v>
      </c>
      <c r="S1490" s="226">
        <f>'Customs raw'!L1490</f>
        <v>0</v>
      </c>
      <c r="T1490" s="214"/>
      <c r="U1490" s="217">
        <f>'Customs raw'!M1490</f>
        <v>0</v>
      </c>
      <c r="V1490" s="214"/>
      <c r="W1490" s="226" t="e">
        <f>Table6[[#This Row],[Quantity (kg)2]]/1000</f>
        <v>#VALUE!</v>
      </c>
    </row>
    <row r="1491" spans="1:23" ht="14.25" x14ac:dyDescent="0.2">
      <c r="A1491" s="212">
        <f>'Customs raw'!B1491</f>
        <v>0</v>
      </c>
      <c r="B1491" s="213">
        <f t="shared" si="25"/>
        <v>0</v>
      </c>
      <c r="C1491" s="214" t="e">
        <f>VLOOKUP(B1491,'HS Heading Index'!$A$7:$B$29,2,FALSE)</f>
        <v>#N/A</v>
      </c>
      <c r="D1491" s="214" t="s">
        <v>241</v>
      </c>
      <c r="E1491" s="212">
        <f>'Customs raw'!C1491</f>
        <v>0</v>
      </c>
      <c r="F1491" s="215">
        <f>'Customs raw'!E1491</f>
        <v>0</v>
      </c>
      <c r="G1491" s="76" t="s">
        <v>19</v>
      </c>
      <c r="H1491" s="33" t="s">
        <v>190</v>
      </c>
      <c r="I1491" s="76" t="e">
        <f>CONCATENATE(Table6[[#This Row],[HS6_COD]],Table6[[#This Row],[HS8]],Table6[[#This Row],[HS10]])</f>
        <v>#VALUE!</v>
      </c>
      <c r="J1491" s="17" t="s">
        <v>553</v>
      </c>
      <c r="K1491" s="17"/>
      <c r="L1491" s="30">
        <f>'Customs raw'!F1491</f>
        <v>0</v>
      </c>
      <c r="M1491" s="33">
        <v>10</v>
      </c>
      <c r="N1491" s="33">
        <v>12.5</v>
      </c>
      <c r="O1491" s="33"/>
      <c r="P1491" s="33"/>
      <c r="Q1491" s="33">
        <v>10</v>
      </c>
      <c r="R1491" s="50" t="e">
        <f>VLOOKUP(Table6[[#This Row],[HS Concatenate]],'Customs raw'!$A$11:$N$305,12,FALSE)</f>
        <v>#VALUE!</v>
      </c>
      <c r="S1491" s="226">
        <f>'Customs raw'!L1491</f>
        <v>0</v>
      </c>
      <c r="T1491" s="214"/>
      <c r="U1491" s="217">
        <f>'Customs raw'!M1491</f>
        <v>0</v>
      </c>
      <c r="V1491" s="214"/>
      <c r="W1491" s="226" t="e">
        <f>Table6[[#This Row],[Quantity (kg)2]]/1000</f>
        <v>#VALUE!</v>
      </c>
    </row>
    <row r="1492" spans="1:23" ht="14.25" x14ac:dyDescent="0.2">
      <c r="A1492" s="212">
        <f>'Customs raw'!B1492</f>
        <v>0</v>
      </c>
      <c r="B1492" s="213">
        <f t="shared" si="25"/>
        <v>0</v>
      </c>
      <c r="C1492" s="214" t="e">
        <f>VLOOKUP(B1492,'HS Heading Index'!$A$7:$B$29,2,FALSE)</f>
        <v>#N/A</v>
      </c>
      <c r="D1492" s="214" t="s">
        <v>241</v>
      </c>
      <c r="E1492" s="212">
        <f>'Customs raw'!C1492</f>
        <v>0</v>
      </c>
      <c r="F1492" s="215">
        <f>'Customs raw'!E1492</f>
        <v>0</v>
      </c>
      <c r="G1492" s="76" t="s">
        <v>19</v>
      </c>
      <c r="H1492" s="33" t="s">
        <v>190</v>
      </c>
      <c r="I1492" s="76" t="e">
        <f>CONCATENATE(Table6[[#This Row],[HS6_COD]],Table6[[#This Row],[HS8]],Table6[[#This Row],[HS10]])</f>
        <v>#VALUE!</v>
      </c>
      <c r="J1492" s="17" t="s">
        <v>553</v>
      </c>
      <c r="K1492" s="17"/>
      <c r="L1492" s="30">
        <f>'Customs raw'!F1492</f>
        <v>0</v>
      </c>
      <c r="M1492" s="33">
        <v>10</v>
      </c>
      <c r="N1492" s="33">
        <v>12.5</v>
      </c>
      <c r="O1492" s="33"/>
      <c r="P1492" s="33"/>
      <c r="Q1492" s="33">
        <v>10</v>
      </c>
      <c r="R1492" s="50" t="e">
        <f>VLOOKUP(Table6[[#This Row],[HS Concatenate]],'Customs raw'!$A$11:$N$305,12,FALSE)</f>
        <v>#VALUE!</v>
      </c>
      <c r="S1492" s="226">
        <f>'Customs raw'!L1492</f>
        <v>0</v>
      </c>
      <c r="T1492" s="214"/>
      <c r="U1492" s="217">
        <f>'Customs raw'!M1492</f>
        <v>0</v>
      </c>
      <c r="V1492" s="214"/>
      <c r="W1492" s="226" t="e">
        <f>Table6[[#This Row],[Quantity (kg)2]]/1000</f>
        <v>#VALUE!</v>
      </c>
    </row>
    <row r="1493" spans="1:23" ht="14.25" x14ac:dyDescent="0.2">
      <c r="A1493" s="212">
        <f>'Customs raw'!B1493</f>
        <v>0</v>
      </c>
      <c r="B1493" s="213">
        <f t="shared" si="25"/>
        <v>0</v>
      </c>
      <c r="C1493" s="214" t="e">
        <f>VLOOKUP(B1493,'HS Heading Index'!$A$7:$B$29,2,FALSE)</f>
        <v>#N/A</v>
      </c>
      <c r="D1493" s="214" t="s">
        <v>241</v>
      </c>
      <c r="E1493" s="212">
        <f>'Customs raw'!C1493</f>
        <v>0</v>
      </c>
      <c r="F1493" s="215">
        <f>'Customs raw'!E1493</f>
        <v>0</v>
      </c>
      <c r="G1493" s="76" t="s">
        <v>19</v>
      </c>
      <c r="H1493" s="33" t="s">
        <v>190</v>
      </c>
      <c r="I1493" s="76" t="e">
        <f>CONCATENATE(Table6[[#This Row],[HS6_COD]],Table6[[#This Row],[HS8]],Table6[[#This Row],[HS10]])</f>
        <v>#VALUE!</v>
      </c>
      <c r="J1493" s="17" t="s">
        <v>553</v>
      </c>
      <c r="K1493" s="17"/>
      <c r="L1493" s="30">
        <f>'Customs raw'!F1493</f>
        <v>0</v>
      </c>
      <c r="M1493" s="33">
        <v>10</v>
      </c>
      <c r="N1493" s="33">
        <v>12.5</v>
      </c>
      <c r="O1493" s="33"/>
      <c r="P1493" s="33"/>
      <c r="Q1493" s="33">
        <v>10</v>
      </c>
      <c r="R1493" s="50" t="e">
        <f>VLOOKUP(Table6[[#This Row],[HS Concatenate]],'Customs raw'!$A$11:$N$305,12,FALSE)</f>
        <v>#VALUE!</v>
      </c>
      <c r="S1493" s="226">
        <f>'Customs raw'!L1493</f>
        <v>0</v>
      </c>
      <c r="T1493" s="214"/>
      <c r="U1493" s="217">
        <f>'Customs raw'!M1493</f>
        <v>0</v>
      </c>
      <c r="V1493" s="214"/>
      <c r="W1493" s="226" t="e">
        <f>Table6[[#This Row],[Quantity (kg)2]]/1000</f>
        <v>#VALUE!</v>
      </c>
    </row>
    <row r="1494" spans="1:23" ht="14.25" x14ac:dyDescent="0.2">
      <c r="A1494" s="212">
        <f>'Customs raw'!B1494</f>
        <v>0</v>
      </c>
      <c r="B1494" s="213">
        <f t="shared" si="25"/>
        <v>0</v>
      </c>
      <c r="C1494" s="214" t="e">
        <f>VLOOKUP(B1494,'HS Heading Index'!$A$7:$B$29,2,FALSE)</f>
        <v>#N/A</v>
      </c>
      <c r="D1494" s="214" t="s">
        <v>241</v>
      </c>
      <c r="E1494" s="212">
        <f>'Customs raw'!C1494</f>
        <v>0</v>
      </c>
      <c r="F1494" s="215">
        <f>'Customs raw'!E1494</f>
        <v>0</v>
      </c>
      <c r="G1494" s="76" t="s">
        <v>19</v>
      </c>
      <c r="H1494" s="33" t="s">
        <v>190</v>
      </c>
      <c r="I1494" s="76" t="e">
        <f>CONCATENATE(Table6[[#This Row],[HS6_COD]],Table6[[#This Row],[HS8]],Table6[[#This Row],[HS10]])</f>
        <v>#VALUE!</v>
      </c>
      <c r="J1494" s="17" t="s">
        <v>553</v>
      </c>
      <c r="K1494" s="17"/>
      <c r="L1494" s="30">
        <f>'Customs raw'!F1494</f>
        <v>0</v>
      </c>
      <c r="M1494" s="33">
        <v>10</v>
      </c>
      <c r="N1494" s="33">
        <v>12.5</v>
      </c>
      <c r="O1494" s="33"/>
      <c r="P1494" s="33"/>
      <c r="Q1494" s="33">
        <v>10</v>
      </c>
      <c r="R1494" s="50" t="e">
        <f>VLOOKUP(Table6[[#This Row],[HS Concatenate]],'Customs raw'!$A$11:$N$305,12,FALSE)</f>
        <v>#VALUE!</v>
      </c>
      <c r="S1494" s="226">
        <f>'Customs raw'!L1494</f>
        <v>0</v>
      </c>
      <c r="T1494" s="214"/>
      <c r="U1494" s="217">
        <f>'Customs raw'!M1494</f>
        <v>0</v>
      </c>
      <c r="V1494" s="214"/>
      <c r="W1494" s="226" t="e">
        <f>Table6[[#This Row],[Quantity (kg)2]]/1000</f>
        <v>#VALUE!</v>
      </c>
    </row>
    <row r="1495" spans="1:23" ht="14.25" x14ac:dyDescent="0.2">
      <c r="A1495" s="212">
        <f>'Customs raw'!B1495</f>
        <v>0</v>
      </c>
      <c r="B1495" s="213">
        <f t="shared" si="25"/>
        <v>0</v>
      </c>
      <c r="C1495" s="214" t="e">
        <f>VLOOKUP(B1495,'HS Heading Index'!$A$7:$B$29,2,FALSE)</f>
        <v>#N/A</v>
      </c>
      <c r="D1495" s="214" t="s">
        <v>241</v>
      </c>
      <c r="E1495" s="212">
        <f>'Customs raw'!C1495</f>
        <v>0</v>
      </c>
      <c r="F1495" s="215">
        <f>'Customs raw'!E1495</f>
        <v>0</v>
      </c>
      <c r="G1495" s="76" t="s">
        <v>19</v>
      </c>
      <c r="H1495" s="33" t="s">
        <v>190</v>
      </c>
      <c r="I1495" s="76" t="e">
        <f>CONCATENATE(Table6[[#This Row],[HS6_COD]],Table6[[#This Row],[HS8]],Table6[[#This Row],[HS10]])</f>
        <v>#VALUE!</v>
      </c>
      <c r="J1495" s="17" t="s">
        <v>553</v>
      </c>
      <c r="K1495" s="17"/>
      <c r="L1495" s="30">
        <f>'Customs raw'!F1495</f>
        <v>0</v>
      </c>
      <c r="M1495" s="33">
        <v>10</v>
      </c>
      <c r="N1495" s="33">
        <v>12.5</v>
      </c>
      <c r="O1495" s="33"/>
      <c r="P1495" s="33"/>
      <c r="Q1495" s="33">
        <v>10</v>
      </c>
      <c r="R1495" s="50" t="e">
        <f>VLOOKUP(Table6[[#This Row],[HS Concatenate]],'Customs raw'!$A$11:$N$305,12,FALSE)</f>
        <v>#VALUE!</v>
      </c>
      <c r="S1495" s="226">
        <f>'Customs raw'!L1495</f>
        <v>0</v>
      </c>
      <c r="T1495" s="214"/>
      <c r="U1495" s="217">
        <f>'Customs raw'!M1495</f>
        <v>0</v>
      </c>
      <c r="V1495" s="214"/>
      <c r="W1495" s="226" t="e">
        <f>Table6[[#This Row],[Quantity (kg)2]]/1000</f>
        <v>#VALUE!</v>
      </c>
    </row>
    <row r="1496" spans="1:23" ht="14.25" x14ac:dyDescent="0.2">
      <c r="A1496" s="212">
        <f>'Customs raw'!B1496</f>
        <v>0</v>
      </c>
      <c r="B1496" s="213">
        <f t="shared" si="25"/>
        <v>0</v>
      </c>
      <c r="C1496" s="214" t="e">
        <f>VLOOKUP(B1496,'HS Heading Index'!$A$7:$B$29,2,FALSE)</f>
        <v>#N/A</v>
      </c>
      <c r="D1496" s="214" t="s">
        <v>241</v>
      </c>
      <c r="E1496" s="212">
        <f>'Customs raw'!C1496</f>
        <v>0</v>
      </c>
      <c r="F1496" s="215">
        <f>'Customs raw'!E1496</f>
        <v>0</v>
      </c>
      <c r="G1496" s="76" t="s">
        <v>19</v>
      </c>
      <c r="H1496" s="33" t="s">
        <v>190</v>
      </c>
      <c r="I1496" s="76" t="e">
        <f>CONCATENATE(Table6[[#This Row],[HS6_COD]],Table6[[#This Row],[HS8]],Table6[[#This Row],[HS10]])</f>
        <v>#VALUE!</v>
      </c>
      <c r="J1496" s="17" t="s">
        <v>553</v>
      </c>
      <c r="K1496" s="17"/>
      <c r="L1496" s="30">
        <f>'Customs raw'!F1496</f>
        <v>0</v>
      </c>
      <c r="M1496" s="33">
        <v>10</v>
      </c>
      <c r="N1496" s="33">
        <v>12.5</v>
      </c>
      <c r="O1496" s="33"/>
      <c r="P1496" s="33"/>
      <c r="Q1496" s="33">
        <v>10</v>
      </c>
      <c r="R1496" s="50" t="e">
        <f>VLOOKUP(Table6[[#This Row],[HS Concatenate]],'Customs raw'!$A$11:$N$305,12,FALSE)</f>
        <v>#VALUE!</v>
      </c>
      <c r="S1496" s="226">
        <f>'Customs raw'!L1496</f>
        <v>0</v>
      </c>
      <c r="T1496" s="214"/>
      <c r="U1496" s="217">
        <f>'Customs raw'!M1496</f>
        <v>0</v>
      </c>
      <c r="V1496" s="214"/>
      <c r="W1496" s="226" t="e">
        <f>Table6[[#This Row],[Quantity (kg)2]]/1000</f>
        <v>#VALUE!</v>
      </c>
    </row>
    <row r="1497" spans="1:23" ht="14.25" x14ac:dyDescent="0.2">
      <c r="A1497" s="212">
        <f>'Customs raw'!B1497</f>
        <v>0</v>
      </c>
      <c r="B1497" s="213">
        <f t="shared" si="25"/>
        <v>0</v>
      </c>
      <c r="C1497" s="214" t="e">
        <f>VLOOKUP(B1497,'HS Heading Index'!$A$7:$B$29,2,FALSE)</f>
        <v>#N/A</v>
      </c>
      <c r="D1497" s="214" t="s">
        <v>241</v>
      </c>
      <c r="E1497" s="212">
        <f>'Customs raw'!C1497</f>
        <v>0</v>
      </c>
      <c r="F1497" s="215">
        <f>'Customs raw'!E1497</f>
        <v>0</v>
      </c>
      <c r="G1497" s="76" t="s">
        <v>19</v>
      </c>
      <c r="H1497" s="33" t="s">
        <v>190</v>
      </c>
      <c r="I1497" s="76" t="e">
        <f>CONCATENATE(Table6[[#This Row],[HS6_COD]],Table6[[#This Row],[HS8]],Table6[[#This Row],[HS10]])</f>
        <v>#VALUE!</v>
      </c>
      <c r="J1497" s="17" t="s">
        <v>553</v>
      </c>
      <c r="K1497" s="17"/>
      <c r="L1497" s="30">
        <f>'Customs raw'!F1497</f>
        <v>0</v>
      </c>
      <c r="M1497" s="33">
        <v>10</v>
      </c>
      <c r="N1497" s="33">
        <v>12.5</v>
      </c>
      <c r="O1497" s="33"/>
      <c r="P1497" s="33"/>
      <c r="Q1497" s="33">
        <v>10</v>
      </c>
      <c r="R1497" s="50" t="e">
        <f>VLOOKUP(Table6[[#This Row],[HS Concatenate]],'Customs raw'!$A$11:$N$305,12,FALSE)</f>
        <v>#VALUE!</v>
      </c>
      <c r="S1497" s="226">
        <f>'Customs raw'!L1497</f>
        <v>0</v>
      </c>
      <c r="T1497" s="214"/>
      <c r="U1497" s="217">
        <f>'Customs raw'!M1497</f>
        <v>0</v>
      </c>
      <c r="V1497" s="214"/>
      <c r="W1497" s="226" t="e">
        <f>Table6[[#This Row],[Quantity (kg)2]]/1000</f>
        <v>#VALUE!</v>
      </c>
    </row>
    <row r="1498" spans="1:23" ht="14.25" x14ac:dyDescent="0.2">
      <c r="A1498" s="212">
        <f>'Customs raw'!B1498</f>
        <v>0</v>
      </c>
      <c r="B1498" s="213">
        <f t="shared" si="25"/>
        <v>0</v>
      </c>
      <c r="C1498" s="214" t="e">
        <f>VLOOKUP(B1498,'HS Heading Index'!$A$7:$B$29,2,FALSE)</f>
        <v>#N/A</v>
      </c>
      <c r="D1498" s="214" t="s">
        <v>241</v>
      </c>
      <c r="E1498" s="212">
        <f>'Customs raw'!C1498</f>
        <v>0</v>
      </c>
      <c r="F1498" s="215">
        <f>'Customs raw'!E1498</f>
        <v>0</v>
      </c>
      <c r="G1498" s="76" t="s">
        <v>19</v>
      </c>
      <c r="H1498" s="33" t="s">
        <v>190</v>
      </c>
      <c r="I1498" s="76" t="e">
        <f>CONCATENATE(Table6[[#This Row],[HS6_COD]],Table6[[#This Row],[HS8]],Table6[[#This Row],[HS10]])</f>
        <v>#VALUE!</v>
      </c>
      <c r="J1498" s="17" t="s">
        <v>553</v>
      </c>
      <c r="K1498" s="17"/>
      <c r="L1498" s="30">
        <f>'Customs raw'!F1498</f>
        <v>0</v>
      </c>
      <c r="M1498" s="33">
        <v>10</v>
      </c>
      <c r="N1498" s="33">
        <v>12.5</v>
      </c>
      <c r="O1498" s="33"/>
      <c r="P1498" s="33"/>
      <c r="Q1498" s="33">
        <v>10</v>
      </c>
      <c r="R1498" s="50" t="e">
        <f>VLOOKUP(Table6[[#This Row],[HS Concatenate]],'Customs raw'!$A$11:$N$305,12,FALSE)</f>
        <v>#VALUE!</v>
      </c>
      <c r="S1498" s="226">
        <f>'Customs raw'!L1498</f>
        <v>0</v>
      </c>
      <c r="T1498" s="214"/>
      <c r="U1498" s="217">
        <f>'Customs raw'!M1498</f>
        <v>0</v>
      </c>
      <c r="V1498" s="214"/>
      <c r="W1498" s="226" t="e">
        <f>Table6[[#This Row],[Quantity (kg)2]]/1000</f>
        <v>#VALUE!</v>
      </c>
    </row>
    <row r="1499" spans="1:23" ht="14.25" x14ac:dyDescent="0.2">
      <c r="A1499" s="212">
        <f>'Customs raw'!B1499</f>
        <v>0</v>
      </c>
      <c r="B1499" s="213">
        <f t="shared" si="25"/>
        <v>0</v>
      </c>
      <c r="C1499" s="214" t="e">
        <f>VLOOKUP(B1499,'HS Heading Index'!$A$7:$B$29,2,FALSE)</f>
        <v>#N/A</v>
      </c>
      <c r="D1499" s="214" t="s">
        <v>241</v>
      </c>
      <c r="E1499" s="212">
        <f>'Customs raw'!C1499</f>
        <v>0</v>
      </c>
      <c r="F1499" s="215">
        <f>'Customs raw'!E1499</f>
        <v>0</v>
      </c>
      <c r="G1499" s="76" t="s">
        <v>19</v>
      </c>
      <c r="H1499" s="33" t="s">
        <v>190</v>
      </c>
      <c r="I1499" s="76" t="e">
        <f>CONCATENATE(Table6[[#This Row],[HS6_COD]],Table6[[#This Row],[HS8]],Table6[[#This Row],[HS10]])</f>
        <v>#VALUE!</v>
      </c>
      <c r="J1499" s="17" t="s">
        <v>553</v>
      </c>
      <c r="K1499" s="17"/>
      <c r="L1499" s="30">
        <f>'Customs raw'!F1499</f>
        <v>0</v>
      </c>
      <c r="M1499" s="33">
        <v>10</v>
      </c>
      <c r="N1499" s="33">
        <v>12.5</v>
      </c>
      <c r="O1499" s="33"/>
      <c r="P1499" s="33"/>
      <c r="Q1499" s="33">
        <v>10</v>
      </c>
      <c r="R1499" s="50" t="e">
        <f>VLOOKUP(Table6[[#This Row],[HS Concatenate]],'Customs raw'!$A$11:$N$305,12,FALSE)</f>
        <v>#VALUE!</v>
      </c>
      <c r="S1499" s="226">
        <f>'Customs raw'!L1499</f>
        <v>0</v>
      </c>
      <c r="T1499" s="214"/>
      <c r="U1499" s="217">
        <f>'Customs raw'!M1499</f>
        <v>0</v>
      </c>
      <c r="V1499" s="214"/>
      <c r="W1499" s="226" t="e">
        <f>Table6[[#This Row],[Quantity (kg)2]]/1000</f>
        <v>#VALUE!</v>
      </c>
    </row>
    <row r="1500" spans="1:23" ht="14.25" x14ac:dyDescent="0.2">
      <c r="A1500" s="212">
        <f>'Customs raw'!B1500</f>
        <v>0</v>
      </c>
      <c r="B1500" s="213">
        <f t="shared" si="25"/>
        <v>0</v>
      </c>
      <c r="C1500" s="214" t="e">
        <f>VLOOKUP(B1500,'HS Heading Index'!$A$7:$B$29,2,FALSE)</f>
        <v>#N/A</v>
      </c>
      <c r="D1500" s="214" t="s">
        <v>241</v>
      </c>
      <c r="E1500" s="212">
        <f>'Customs raw'!C1500</f>
        <v>0</v>
      </c>
      <c r="F1500" s="215">
        <f>'Customs raw'!E1500</f>
        <v>0</v>
      </c>
      <c r="G1500" s="76" t="s">
        <v>19</v>
      </c>
      <c r="H1500" s="33" t="s">
        <v>190</v>
      </c>
      <c r="I1500" s="76" t="e">
        <f>CONCATENATE(Table6[[#This Row],[HS6_COD]],Table6[[#This Row],[HS8]],Table6[[#This Row],[HS10]])</f>
        <v>#VALUE!</v>
      </c>
      <c r="J1500" s="17" t="s">
        <v>553</v>
      </c>
      <c r="K1500" s="17"/>
      <c r="L1500" s="30">
        <f>'Customs raw'!F1500</f>
        <v>0</v>
      </c>
      <c r="M1500" s="33">
        <v>10</v>
      </c>
      <c r="N1500" s="33">
        <v>12.5</v>
      </c>
      <c r="O1500" s="33"/>
      <c r="P1500" s="33"/>
      <c r="Q1500" s="33">
        <v>10</v>
      </c>
      <c r="R1500" s="50" t="e">
        <f>VLOOKUP(Table6[[#This Row],[HS Concatenate]],'Customs raw'!$A$11:$N$305,12,FALSE)</f>
        <v>#VALUE!</v>
      </c>
      <c r="S1500" s="226">
        <f>'Customs raw'!L1500</f>
        <v>0</v>
      </c>
      <c r="T1500" s="214"/>
      <c r="U1500" s="217">
        <f>'Customs raw'!M1500</f>
        <v>0</v>
      </c>
      <c r="V1500" s="214"/>
      <c r="W1500" s="226" t="e">
        <f>Table6[[#This Row],[Quantity (kg)2]]/1000</f>
        <v>#VALUE!</v>
      </c>
    </row>
    <row r="1501" spans="1:23" ht="14.25" x14ac:dyDescent="0.2">
      <c r="A1501" s="212">
        <f>'Customs raw'!B1501</f>
        <v>0</v>
      </c>
      <c r="B1501" s="213">
        <f t="shared" si="25"/>
        <v>0</v>
      </c>
      <c r="C1501" s="214" t="e">
        <f>VLOOKUP(B1501,'HS Heading Index'!$A$7:$B$29,2,FALSE)</f>
        <v>#N/A</v>
      </c>
      <c r="D1501" s="214" t="s">
        <v>241</v>
      </c>
      <c r="E1501" s="212">
        <f>'Customs raw'!C1501</f>
        <v>0</v>
      </c>
      <c r="F1501" s="215">
        <f>'Customs raw'!E1501</f>
        <v>0</v>
      </c>
      <c r="G1501" s="76" t="s">
        <v>19</v>
      </c>
      <c r="H1501" s="33" t="s">
        <v>190</v>
      </c>
      <c r="I1501" s="76" t="e">
        <f>CONCATENATE(Table6[[#This Row],[HS6_COD]],Table6[[#This Row],[HS8]],Table6[[#This Row],[HS10]])</f>
        <v>#VALUE!</v>
      </c>
      <c r="J1501" s="17" t="s">
        <v>553</v>
      </c>
      <c r="K1501" s="17"/>
      <c r="L1501" s="30">
        <f>'Customs raw'!F1501</f>
        <v>0</v>
      </c>
      <c r="M1501" s="33">
        <v>10</v>
      </c>
      <c r="N1501" s="33">
        <v>12.5</v>
      </c>
      <c r="O1501" s="33"/>
      <c r="P1501" s="33"/>
      <c r="Q1501" s="33">
        <v>10</v>
      </c>
      <c r="R1501" s="50" t="e">
        <f>VLOOKUP(Table6[[#This Row],[HS Concatenate]],'Customs raw'!$A$11:$N$305,12,FALSE)</f>
        <v>#VALUE!</v>
      </c>
      <c r="S1501" s="226">
        <f>'Customs raw'!L1501</f>
        <v>0</v>
      </c>
      <c r="T1501" s="214"/>
      <c r="U1501" s="217">
        <f>'Customs raw'!M1501</f>
        <v>0</v>
      </c>
      <c r="V1501" s="214"/>
      <c r="W1501" s="226" t="e">
        <f>Table6[[#This Row],[Quantity (kg)2]]/1000</f>
        <v>#VALUE!</v>
      </c>
    </row>
    <row r="1502" spans="1:23" ht="14.25" x14ac:dyDescent="0.2">
      <c r="A1502" s="212">
        <f>'Customs raw'!B1502</f>
        <v>0</v>
      </c>
      <c r="B1502" s="213">
        <f t="shared" si="25"/>
        <v>0</v>
      </c>
      <c r="C1502" s="214" t="e">
        <f>VLOOKUP(B1502,'HS Heading Index'!$A$7:$B$29,2,FALSE)</f>
        <v>#N/A</v>
      </c>
      <c r="D1502" s="214" t="s">
        <v>241</v>
      </c>
      <c r="E1502" s="212">
        <f>'Customs raw'!C1502</f>
        <v>0</v>
      </c>
      <c r="F1502" s="215">
        <f>'Customs raw'!E1502</f>
        <v>0</v>
      </c>
      <c r="G1502" s="76" t="s">
        <v>19</v>
      </c>
      <c r="H1502" s="33" t="s">
        <v>190</v>
      </c>
      <c r="I1502" s="76" t="e">
        <f>CONCATENATE(Table6[[#This Row],[HS6_COD]],Table6[[#This Row],[HS8]],Table6[[#This Row],[HS10]])</f>
        <v>#VALUE!</v>
      </c>
      <c r="J1502" s="17" t="s">
        <v>553</v>
      </c>
      <c r="K1502" s="17"/>
      <c r="L1502" s="30">
        <f>'Customs raw'!F1502</f>
        <v>0</v>
      </c>
      <c r="M1502" s="33">
        <v>10</v>
      </c>
      <c r="N1502" s="33">
        <v>12.5</v>
      </c>
      <c r="O1502" s="33"/>
      <c r="P1502" s="33"/>
      <c r="Q1502" s="33">
        <v>10</v>
      </c>
      <c r="R1502" s="50" t="e">
        <f>VLOOKUP(Table6[[#This Row],[HS Concatenate]],'Customs raw'!$A$11:$N$305,12,FALSE)</f>
        <v>#VALUE!</v>
      </c>
      <c r="S1502" s="226">
        <f>'Customs raw'!L1502</f>
        <v>0</v>
      </c>
      <c r="T1502" s="214"/>
      <c r="U1502" s="217">
        <f>'Customs raw'!M1502</f>
        <v>0</v>
      </c>
      <c r="V1502" s="214"/>
      <c r="W1502" s="226" t="e">
        <f>Table6[[#This Row],[Quantity (kg)2]]/1000</f>
        <v>#VALUE!</v>
      </c>
    </row>
    <row r="1503" spans="1:23" ht="14.25" x14ac:dyDescent="0.2">
      <c r="A1503" s="212">
        <f>'Customs raw'!B1503</f>
        <v>0</v>
      </c>
      <c r="B1503" s="213">
        <f t="shared" si="25"/>
        <v>0</v>
      </c>
      <c r="C1503" s="214" t="e">
        <f>VLOOKUP(B1503,'HS Heading Index'!$A$7:$B$29,2,FALSE)</f>
        <v>#N/A</v>
      </c>
      <c r="D1503" s="214" t="s">
        <v>241</v>
      </c>
      <c r="E1503" s="212">
        <f>'Customs raw'!C1503</f>
        <v>0</v>
      </c>
      <c r="F1503" s="215">
        <f>'Customs raw'!E1503</f>
        <v>0</v>
      </c>
      <c r="G1503" s="76" t="s">
        <v>19</v>
      </c>
      <c r="H1503" s="33" t="s">
        <v>190</v>
      </c>
      <c r="I1503" s="76" t="e">
        <f>CONCATENATE(Table6[[#This Row],[HS6_COD]],Table6[[#This Row],[HS8]],Table6[[#This Row],[HS10]])</f>
        <v>#VALUE!</v>
      </c>
      <c r="J1503" s="17" t="s">
        <v>553</v>
      </c>
      <c r="K1503" s="17"/>
      <c r="L1503" s="30">
        <f>'Customs raw'!F1503</f>
        <v>0</v>
      </c>
      <c r="M1503" s="33">
        <v>10</v>
      </c>
      <c r="N1503" s="33">
        <v>12.5</v>
      </c>
      <c r="O1503" s="33"/>
      <c r="P1503" s="33"/>
      <c r="Q1503" s="33">
        <v>10</v>
      </c>
      <c r="R1503" s="50" t="e">
        <f>VLOOKUP(Table6[[#This Row],[HS Concatenate]],'Customs raw'!$A$11:$N$305,12,FALSE)</f>
        <v>#VALUE!</v>
      </c>
      <c r="S1503" s="226">
        <f>'Customs raw'!L1503</f>
        <v>0</v>
      </c>
      <c r="T1503" s="214"/>
      <c r="U1503" s="217">
        <f>'Customs raw'!M1503</f>
        <v>0</v>
      </c>
      <c r="V1503" s="214"/>
      <c r="W1503" s="226" t="e">
        <f>Table6[[#This Row],[Quantity (kg)2]]/1000</f>
        <v>#VALUE!</v>
      </c>
    </row>
    <row r="1504" spans="1:23" ht="14.25" x14ac:dyDescent="0.2">
      <c r="A1504" s="212">
        <f>'Customs raw'!B1504</f>
        <v>0</v>
      </c>
      <c r="B1504" s="213">
        <f t="shared" si="25"/>
        <v>0</v>
      </c>
      <c r="C1504" s="214" t="e">
        <f>VLOOKUP(B1504,'HS Heading Index'!$A$7:$B$29,2,FALSE)</f>
        <v>#N/A</v>
      </c>
      <c r="D1504" s="214" t="s">
        <v>241</v>
      </c>
      <c r="E1504" s="212">
        <f>'Customs raw'!C1504</f>
        <v>0</v>
      </c>
      <c r="F1504" s="215">
        <f>'Customs raw'!E1504</f>
        <v>0</v>
      </c>
      <c r="G1504" s="76" t="s">
        <v>19</v>
      </c>
      <c r="H1504" s="33" t="s">
        <v>190</v>
      </c>
      <c r="I1504" s="76" t="e">
        <f>CONCATENATE(Table6[[#This Row],[HS6_COD]],Table6[[#This Row],[HS8]],Table6[[#This Row],[HS10]])</f>
        <v>#VALUE!</v>
      </c>
      <c r="J1504" s="17" t="s">
        <v>553</v>
      </c>
      <c r="K1504" s="17"/>
      <c r="L1504" s="30">
        <f>'Customs raw'!F1504</f>
        <v>0</v>
      </c>
      <c r="M1504" s="33">
        <v>10</v>
      </c>
      <c r="N1504" s="33">
        <v>12.5</v>
      </c>
      <c r="O1504" s="33"/>
      <c r="P1504" s="33"/>
      <c r="Q1504" s="33">
        <v>10</v>
      </c>
      <c r="R1504" s="50" t="e">
        <f>VLOOKUP(Table6[[#This Row],[HS Concatenate]],'Customs raw'!$A$11:$N$305,12,FALSE)</f>
        <v>#VALUE!</v>
      </c>
      <c r="S1504" s="226">
        <f>'Customs raw'!L1504</f>
        <v>0</v>
      </c>
      <c r="T1504" s="214"/>
      <c r="U1504" s="217">
        <f>'Customs raw'!M1504</f>
        <v>0</v>
      </c>
      <c r="V1504" s="214"/>
      <c r="W1504" s="226" t="e">
        <f>Table6[[#This Row],[Quantity (kg)2]]/1000</f>
        <v>#VALUE!</v>
      </c>
    </row>
    <row r="1505" spans="1:23" ht="14.25" x14ac:dyDescent="0.2">
      <c r="A1505" s="212">
        <f>'Customs raw'!B1505</f>
        <v>0</v>
      </c>
      <c r="B1505" s="213">
        <f t="shared" si="25"/>
        <v>0</v>
      </c>
      <c r="C1505" s="214" t="e">
        <f>VLOOKUP(B1505,'HS Heading Index'!$A$7:$B$29,2,FALSE)</f>
        <v>#N/A</v>
      </c>
      <c r="D1505" s="214" t="s">
        <v>241</v>
      </c>
      <c r="E1505" s="212">
        <f>'Customs raw'!C1505</f>
        <v>0</v>
      </c>
      <c r="F1505" s="215">
        <f>'Customs raw'!E1505</f>
        <v>0</v>
      </c>
      <c r="G1505" s="76" t="s">
        <v>19</v>
      </c>
      <c r="H1505" s="33" t="s">
        <v>190</v>
      </c>
      <c r="I1505" s="76" t="e">
        <f>CONCATENATE(Table6[[#This Row],[HS6_COD]],Table6[[#This Row],[HS8]],Table6[[#This Row],[HS10]])</f>
        <v>#VALUE!</v>
      </c>
      <c r="J1505" s="17" t="s">
        <v>553</v>
      </c>
      <c r="K1505" s="17"/>
      <c r="L1505" s="30">
        <f>'Customs raw'!F1505</f>
        <v>0</v>
      </c>
      <c r="M1505" s="33">
        <v>10</v>
      </c>
      <c r="N1505" s="33">
        <v>12.5</v>
      </c>
      <c r="O1505" s="33"/>
      <c r="P1505" s="33"/>
      <c r="Q1505" s="33">
        <v>10</v>
      </c>
      <c r="R1505" s="50" t="e">
        <f>VLOOKUP(Table6[[#This Row],[HS Concatenate]],'Customs raw'!$A$11:$N$305,12,FALSE)</f>
        <v>#VALUE!</v>
      </c>
      <c r="S1505" s="226">
        <f>'Customs raw'!L1505</f>
        <v>0</v>
      </c>
      <c r="T1505" s="214"/>
      <c r="U1505" s="217">
        <f>'Customs raw'!M1505</f>
        <v>0</v>
      </c>
      <c r="V1505" s="214"/>
      <c r="W1505" s="226" t="e">
        <f>Table6[[#This Row],[Quantity (kg)2]]/1000</f>
        <v>#VALUE!</v>
      </c>
    </row>
    <row r="1506" spans="1:23" ht="14.25" x14ac:dyDescent="0.2">
      <c r="A1506" s="212">
        <f>'Customs raw'!B1506</f>
        <v>0</v>
      </c>
      <c r="B1506" s="213">
        <f t="shared" si="25"/>
        <v>0</v>
      </c>
      <c r="C1506" s="214" t="e">
        <f>VLOOKUP(B1506,'HS Heading Index'!$A$7:$B$29,2,FALSE)</f>
        <v>#N/A</v>
      </c>
      <c r="D1506" s="214" t="s">
        <v>241</v>
      </c>
      <c r="E1506" s="212">
        <f>'Customs raw'!C1506</f>
        <v>0</v>
      </c>
      <c r="F1506" s="215">
        <f>'Customs raw'!E1506</f>
        <v>0</v>
      </c>
      <c r="G1506" s="76" t="s">
        <v>19</v>
      </c>
      <c r="H1506" s="33" t="s">
        <v>190</v>
      </c>
      <c r="I1506" s="76" t="e">
        <f>CONCATENATE(Table6[[#This Row],[HS6_COD]],Table6[[#This Row],[HS8]],Table6[[#This Row],[HS10]])</f>
        <v>#VALUE!</v>
      </c>
      <c r="J1506" s="17" t="s">
        <v>553</v>
      </c>
      <c r="K1506" s="17"/>
      <c r="L1506" s="30">
        <f>'Customs raw'!F1506</f>
        <v>0</v>
      </c>
      <c r="M1506" s="33">
        <v>10</v>
      </c>
      <c r="N1506" s="33">
        <v>12.5</v>
      </c>
      <c r="O1506" s="33"/>
      <c r="P1506" s="33"/>
      <c r="Q1506" s="33">
        <v>10</v>
      </c>
      <c r="R1506" s="50" t="e">
        <f>VLOOKUP(Table6[[#This Row],[HS Concatenate]],'Customs raw'!$A$11:$N$305,12,FALSE)</f>
        <v>#VALUE!</v>
      </c>
      <c r="S1506" s="226">
        <f>'Customs raw'!L1506</f>
        <v>0</v>
      </c>
      <c r="T1506" s="214"/>
      <c r="U1506" s="217">
        <f>'Customs raw'!M1506</f>
        <v>0</v>
      </c>
      <c r="V1506" s="214"/>
      <c r="W1506" s="226" t="e">
        <f>Table6[[#This Row],[Quantity (kg)2]]/1000</f>
        <v>#VALUE!</v>
      </c>
    </row>
    <row r="1507" spans="1:23" ht="14.25" x14ac:dyDescent="0.2">
      <c r="A1507" s="212">
        <f>'Customs raw'!B1507</f>
        <v>0</v>
      </c>
      <c r="B1507" s="213">
        <f t="shared" si="25"/>
        <v>0</v>
      </c>
      <c r="C1507" s="214" t="e">
        <f>VLOOKUP(B1507,'HS Heading Index'!$A$7:$B$29,2,FALSE)</f>
        <v>#N/A</v>
      </c>
      <c r="D1507" s="214" t="s">
        <v>241</v>
      </c>
      <c r="E1507" s="212">
        <f>'Customs raw'!C1507</f>
        <v>0</v>
      </c>
      <c r="F1507" s="215">
        <f>'Customs raw'!E1507</f>
        <v>0</v>
      </c>
      <c r="G1507" s="76" t="s">
        <v>19</v>
      </c>
      <c r="H1507" s="33" t="s">
        <v>190</v>
      </c>
      <c r="I1507" s="76" t="e">
        <f>CONCATENATE(Table6[[#This Row],[HS6_COD]],Table6[[#This Row],[HS8]],Table6[[#This Row],[HS10]])</f>
        <v>#VALUE!</v>
      </c>
      <c r="J1507" s="17" t="s">
        <v>553</v>
      </c>
      <c r="K1507" s="17"/>
      <c r="L1507" s="30">
        <f>'Customs raw'!F1507</f>
        <v>0</v>
      </c>
      <c r="M1507" s="33">
        <v>10</v>
      </c>
      <c r="N1507" s="33">
        <v>12.5</v>
      </c>
      <c r="O1507" s="33"/>
      <c r="P1507" s="33"/>
      <c r="Q1507" s="33">
        <v>10</v>
      </c>
      <c r="R1507" s="50" t="e">
        <f>VLOOKUP(Table6[[#This Row],[HS Concatenate]],'Customs raw'!$A$11:$N$305,12,FALSE)</f>
        <v>#VALUE!</v>
      </c>
      <c r="S1507" s="226">
        <f>'Customs raw'!L1507</f>
        <v>0</v>
      </c>
      <c r="T1507" s="214"/>
      <c r="U1507" s="217">
        <f>'Customs raw'!M1507</f>
        <v>0</v>
      </c>
      <c r="V1507" s="214"/>
      <c r="W1507" s="226" t="e">
        <f>Table6[[#This Row],[Quantity (kg)2]]/1000</f>
        <v>#VALUE!</v>
      </c>
    </row>
    <row r="1508" spans="1:23" ht="14.25" x14ac:dyDescent="0.2">
      <c r="A1508" s="212">
        <f>'Customs raw'!B1508</f>
        <v>0</v>
      </c>
      <c r="B1508" s="213">
        <f t="shared" si="25"/>
        <v>0</v>
      </c>
      <c r="C1508" s="214" t="e">
        <f>VLOOKUP(B1508,'HS Heading Index'!$A$7:$B$29,2,FALSE)</f>
        <v>#N/A</v>
      </c>
      <c r="D1508" s="214" t="s">
        <v>241</v>
      </c>
      <c r="E1508" s="212">
        <f>'Customs raw'!C1508</f>
        <v>0</v>
      </c>
      <c r="F1508" s="215">
        <f>'Customs raw'!E1508</f>
        <v>0</v>
      </c>
      <c r="G1508" s="76" t="s">
        <v>19</v>
      </c>
      <c r="H1508" s="33" t="s">
        <v>190</v>
      </c>
      <c r="I1508" s="76" t="e">
        <f>CONCATENATE(Table6[[#This Row],[HS6_COD]],Table6[[#This Row],[HS8]],Table6[[#This Row],[HS10]])</f>
        <v>#VALUE!</v>
      </c>
      <c r="J1508" s="17" t="s">
        <v>553</v>
      </c>
      <c r="K1508" s="17"/>
      <c r="L1508" s="30">
        <f>'Customs raw'!F1508</f>
        <v>0</v>
      </c>
      <c r="M1508" s="33">
        <v>10</v>
      </c>
      <c r="N1508" s="33">
        <v>12.5</v>
      </c>
      <c r="O1508" s="33"/>
      <c r="P1508" s="33"/>
      <c r="Q1508" s="33">
        <v>10</v>
      </c>
      <c r="R1508" s="50" t="e">
        <f>VLOOKUP(Table6[[#This Row],[HS Concatenate]],'Customs raw'!$A$11:$N$305,12,FALSE)</f>
        <v>#VALUE!</v>
      </c>
      <c r="S1508" s="226">
        <f>'Customs raw'!L1508</f>
        <v>0</v>
      </c>
      <c r="T1508" s="214"/>
      <c r="U1508" s="217">
        <f>'Customs raw'!M1508</f>
        <v>0</v>
      </c>
      <c r="V1508" s="214"/>
      <c r="W1508" s="226" t="e">
        <f>Table6[[#This Row],[Quantity (kg)2]]/1000</f>
        <v>#VALUE!</v>
      </c>
    </row>
    <row r="1509" spans="1:23" ht="14.25" x14ac:dyDescent="0.2">
      <c r="A1509" s="212">
        <f>'Customs raw'!B1509</f>
        <v>0</v>
      </c>
      <c r="B1509" s="213">
        <f t="shared" si="25"/>
        <v>0</v>
      </c>
      <c r="C1509" s="214" t="e">
        <f>VLOOKUP(B1509,'HS Heading Index'!$A$7:$B$29,2,FALSE)</f>
        <v>#N/A</v>
      </c>
      <c r="D1509" s="214" t="s">
        <v>241</v>
      </c>
      <c r="E1509" s="212">
        <f>'Customs raw'!C1509</f>
        <v>0</v>
      </c>
      <c r="F1509" s="215">
        <f>'Customs raw'!E1509</f>
        <v>0</v>
      </c>
      <c r="G1509" s="76" t="s">
        <v>19</v>
      </c>
      <c r="H1509" s="33" t="s">
        <v>190</v>
      </c>
      <c r="I1509" s="76" t="e">
        <f>CONCATENATE(Table6[[#This Row],[HS6_COD]],Table6[[#This Row],[HS8]],Table6[[#This Row],[HS10]])</f>
        <v>#VALUE!</v>
      </c>
      <c r="J1509" s="17" t="s">
        <v>553</v>
      </c>
      <c r="K1509" s="17"/>
      <c r="L1509" s="30">
        <f>'Customs raw'!F1509</f>
        <v>0</v>
      </c>
      <c r="M1509" s="33">
        <v>10</v>
      </c>
      <c r="N1509" s="33">
        <v>12.5</v>
      </c>
      <c r="O1509" s="33"/>
      <c r="P1509" s="33"/>
      <c r="Q1509" s="33">
        <v>10</v>
      </c>
      <c r="R1509" s="50" t="e">
        <f>VLOOKUP(Table6[[#This Row],[HS Concatenate]],'Customs raw'!$A$11:$N$305,12,FALSE)</f>
        <v>#VALUE!</v>
      </c>
      <c r="S1509" s="226">
        <f>'Customs raw'!L1509</f>
        <v>0</v>
      </c>
      <c r="T1509" s="214"/>
      <c r="U1509" s="217">
        <f>'Customs raw'!M1509</f>
        <v>0</v>
      </c>
      <c r="V1509" s="214"/>
      <c r="W1509" s="226" t="e">
        <f>Table6[[#This Row],[Quantity (kg)2]]/1000</f>
        <v>#VALUE!</v>
      </c>
    </row>
    <row r="1510" spans="1:23" ht="14.25" x14ac:dyDescent="0.2">
      <c r="A1510" s="212">
        <f>'Customs raw'!B1510</f>
        <v>0</v>
      </c>
      <c r="B1510" s="213">
        <f t="shared" si="25"/>
        <v>0</v>
      </c>
      <c r="C1510" s="214" t="e">
        <f>VLOOKUP(B1510,'HS Heading Index'!$A$7:$B$29,2,FALSE)</f>
        <v>#N/A</v>
      </c>
      <c r="D1510" s="214" t="s">
        <v>241</v>
      </c>
      <c r="E1510" s="212">
        <f>'Customs raw'!C1510</f>
        <v>0</v>
      </c>
      <c r="F1510" s="215">
        <f>'Customs raw'!E1510</f>
        <v>0</v>
      </c>
      <c r="G1510" s="76" t="s">
        <v>19</v>
      </c>
      <c r="H1510" s="33" t="s">
        <v>190</v>
      </c>
      <c r="I1510" s="76" t="e">
        <f>CONCATENATE(Table6[[#This Row],[HS6_COD]],Table6[[#This Row],[HS8]],Table6[[#This Row],[HS10]])</f>
        <v>#VALUE!</v>
      </c>
      <c r="J1510" s="17" t="s">
        <v>553</v>
      </c>
      <c r="K1510" s="17"/>
      <c r="L1510" s="30">
        <f>'Customs raw'!F1510</f>
        <v>0</v>
      </c>
      <c r="M1510" s="33">
        <v>10</v>
      </c>
      <c r="N1510" s="33">
        <v>12.5</v>
      </c>
      <c r="O1510" s="33"/>
      <c r="P1510" s="33"/>
      <c r="Q1510" s="33">
        <v>10</v>
      </c>
      <c r="R1510" s="50" t="e">
        <f>VLOOKUP(Table6[[#This Row],[HS Concatenate]],'Customs raw'!$A$11:$N$305,12,FALSE)</f>
        <v>#VALUE!</v>
      </c>
      <c r="S1510" s="226">
        <f>'Customs raw'!L1510</f>
        <v>0</v>
      </c>
      <c r="T1510" s="214"/>
      <c r="U1510" s="217">
        <f>'Customs raw'!M1510</f>
        <v>0</v>
      </c>
      <c r="V1510" s="214"/>
      <c r="W1510" s="226" t="e">
        <f>Table6[[#This Row],[Quantity (kg)2]]/1000</f>
        <v>#VALUE!</v>
      </c>
    </row>
    <row r="1511" spans="1:23" ht="14.25" x14ac:dyDescent="0.2">
      <c r="A1511" s="212">
        <f>'Customs raw'!B1511</f>
        <v>0</v>
      </c>
      <c r="B1511" s="213">
        <f t="shared" si="25"/>
        <v>0</v>
      </c>
      <c r="C1511" s="214" t="e">
        <f>VLOOKUP(B1511,'HS Heading Index'!$A$7:$B$29,2,FALSE)</f>
        <v>#N/A</v>
      </c>
      <c r="D1511" s="214" t="s">
        <v>241</v>
      </c>
      <c r="E1511" s="212">
        <f>'Customs raw'!C1511</f>
        <v>0</v>
      </c>
      <c r="F1511" s="215">
        <f>'Customs raw'!E1511</f>
        <v>0</v>
      </c>
      <c r="G1511" s="76" t="s">
        <v>19</v>
      </c>
      <c r="H1511" s="33" t="s">
        <v>190</v>
      </c>
      <c r="I1511" s="76" t="e">
        <f>CONCATENATE(Table6[[#This Row],[HS6_COD]],Table6[[#This Row],[HS8]],Table6[[#This Row],[HS10]])</f>
        <v>#VALUE!</v>
      </c>
      <c r="J1511" s="17" t="s">
        <v>553</v>
      </c>
      <c r="K1511" s="17"/>
      <c r="L1511" s="30">
        <f>'Customs raw'!F1511</f>
        <v>0</v>
      </c>
      <c r="M1511" s="33">
        <v>10</v>
      </c>
      <c r="N1511" s="33">
        <v>12.5</v>
      </c>
      <c r="O1511" s="33"/>
      <c r="P1511" s="33"/>
      <c r="Q1511" s="33">
        <v>10</v>
      </c>
      <c r="R1511" s="50" t="e">
        <f>VLOOKUP(Table6[[#This Row],[HS Concatenate]],'Customs raw'!$A$11:$N$305,12,FALSE)</f>
        <v>#VALUE!</v>
      </c>
      <c r="S1511" s="226">
        <f>'Customs raw'!L1511</f>
        <v>0</v>
      </c>
      <c r="T1511" s="214"/>
      <c r="U1511" s="217">
        <f>'Customs raw'!M1511</f>
        <v>0</v>
      </c>
      <c r="V1511" s="214"/>
      <c r="W1511" s="226" t="e">
        <f>Table6[[#This Row],[Quantity (kg)2]]/1000</f>
        <v>#VALUE!</v>
      </c>
    </row>
    <row r="1512" spans="1:23" ht="14.25" x14ac:dyDescent="0.2">
      <c r="A1512" s="212">
        <f>'Customs raw'!B1512</f>
        <v>0</v>
      </c>
      <c r="B1512" s="213">
        <f t="shared" si="25"/>
        <v>0</v>
      </c>
      <c r="C1512" s="214" t="e">
        <f>VLOOKUP(B1512,'HS Heading Index'!$A$7:$B$29,2,FALSE)</f>
        <v>#N/A</v>
      </c>
      <c r="D1512" s="214" t="s">
        <v>241</v>
      </c>
      <c r="E1512" s="212">
        <f>'Customs raw'!C1512</f>
        <v>0</v>
      </c>
      <c r="F1512" s="215">
        <f>'Customs raw'!E1512</f>
        <v>0</v>
      </c>
      <c r="G1512" s="76" t="s">
        <v>19</v>
      </c>
      <c r="H1512" s="33" t="s">
        <v>190</v>
      </c>
      <c r="I1512" s="76" t="e">
        <f>CONCATENATE(Table6[[#This Row],[HS6_COD]],Table6[[#This Row],[HS8]],Table6[[#This Row],[HS10]])</f>
        <v>#VALUE!</v>
      </c>
      <c r="J1512" s="17" t="s">
        <v>553</v>
      </c>
      <c r="K1512" s="17"/>
      <c r="L1512" s="30">
        <f>'Customs raw'!F1512</f>
        <v>0</v>
      </c>
      <c r="M1512" s="33">
        <v>10</v>
      </c>
      <c r="N1512" s="33">
        <v>12.5</v>
      </c>
      <c r="O1512" s="33"/>
      <c r="P1512" s="33"/>
      <c r="Q1512" s="33">
        <v>10</v>
      </c>
      <c r="R1512" s="50" t="e">
        <f>VLOOKUP(Table6[[#This Row],[HS Concatenate]],'Customs raw'!$A$11:$N$305,12,FALSE)</f>
        <v>#VALUE!</v>
      </c>
      <c r="S1512" s="226">
        <f>'Customs raw'!L1512</f>
        <v>0</v>
      </c>
      <c r="T1512" s="214"/>
      <c r="U1512" s="217">
        <f>'Customs raw'!M1512</f>
        <v>0</v>
      </c>
      <c r="V1512" s="214"/>
      <c r="W1512" s="226" t="e">
        <f>Table6[[#This Row],[Quantity (kg)2]]/1000</f>
        <v>#VALUE!</v>
      </c>
    </row>
    <row r="1513" spans="1:23" ht="14.25" x14ac:dyDescent="0.2">
      <c r="A1513" s="212">
        <f>'Customs raw'!B1513</f>
        <v>0</v>
      </c>
      <c r="B1513" s="213">
        <f t="shared" si="25"/>
        <v>0</v>
      </c>
      <c r="C1513" s="214" t="e">
        <f>VLOOKUP(B1513,'HS Heading Index'!$A$7:$B$29,2,FALSE)</f>
        <v>#N/A</v>
      </c>
      <c r="D1513" s="214" t="s">
        <v>241</v>
      </c>
      <c r="E1513" s="212">
        <f>'Customs raw'!C1513</f>
        <v>0</v>
      </c>
      <c r="F1513" s="215">
        <f>'Customs raw'!E1513</f>
        <v>0</v>
      </c>
      <c r="G1513" s="76" t="s">
        <v>19</v>
      </c>
      <c r="H1513" s="33" t="s">
        <v>190</v>
      </c>
      <c r="I1513" s="76" t="e">
        <f>CONCATENATE(Table6[[#This Row],[HS6_COD]],Table6[[#This Row],[HS8]],Table6[[#This Row],[HS10]])</f>
        <v>#VALUE!</v>
      </c>
      <c r="J1513" s="17" t="s">
        <v>553</v>
      </c>
      <c r="K1513" s="17"/>
      <c r="L1513" s="30">
        <f>'Customs raw'!F1513</f>
        <v>0</v>
      </c>
      <c r="M1513" s="33">
        <v>10</v>
      </c>
      <c r="N1513" s="33">
        <v>12.5</v>
      </c>
      <c r="O1513" s="33"/>
      <c r="P1513" s="33"/>
      <c r="Q1513" s="33">
        <v>10</v>
      </c>
      <c r="R1513" s="50" t="e">
        <f>VLOOKUP(Table6[[#This Row],[HS Concatenate]],'Customs raw'!$A$11:$N$305,12,FALSE)</f>
        <v>#VALUE!</v>
      </c>
      <c r="S1513" s="226">
        <f>'Customs raw'!L1513</f>
        <v>0</v>
      </c>
      <c r="T1513" s="214"/>
      <c r="U1513" s="217">
        <f>'Customs raw'!M1513</f>
        <v>0</v>
      </c>
      <c r="V1513" s="214"/>
      <c r="W1513" s="226" t="e">
        <f>Table6[[#This Row],[Quantity (kg)2]]/1000</f>
        <v>#VALUE!</v>
      </c>
    </row>
    <row r="1514" spans="1:23" ht="14.25" x14ac:dyDescent="0.2">
      <c r="A1514" s="212">
        <f>'Customs raw'!B1514</f>
        <v>0</v>
      </c>
      <c r="B1514" s="213">
        <f t="shared" si="25"/>
        <v>0</v>
      </c>
      <c r="C1514" s="214" t="e">
        <f>VLOOKUP(B1514,'HS Heading Index'!$A$7:$B$29,2,FALSE)</f>
        <v>#N/A</v>
      </c>
      <c r="D1514" s="214" t="s">
        <v>241</v>
      </c>
      <c r="E1514" s="212">
        <f>'Customs raw'!C1514</f>
        <v>0</v>
      </c>
      <c r="F1514" s="215">
        <f>'Customs raw'!E1514</f>
        <v>0</v>
      </c>
      <c r="G1514" s="76" t="s">
        <v>19</v>
      </c>
      <c r="H1514" s="33" t="s">
        <v>190</v>
      </c>
      <c r="I1514" s="76" t="e">
        <f>CONCATENATE(Table6[[#This Row],[HS6_COD]],Table6[[#This Row],[HS8]],Table6[[#This Row],[HS10]])</f>
        <v>#VALUE!</v>
      </c>
      <c r="J1514" s="17" t="s">
        <v>553</v>
      </c>
      <c r="K1514" s="17"/>
      <c r="L1514" s="30">
        <f>'Customs raw'!F1514</f>
        <v>0</v>
      </c>
      <c r="M1514" s="33">
        <v>10</v>
      </c>
      <c r="N1514" s="33">
        <v>12.5</v>
      </c>
      <c r="O1514" s="33"/>
      <c r="P1514" s="33"/>
      <c r="Q1514" s="33">
        <v>10</v>
      </c>
      <c r="R1514" s="50" t="e">
        <f>VLOOKUP(Table6[[#This Row],[HS Concatenate]],'Customs raw'!$A$11:$N$305,12,FALSE)</f>
        <v>#VALUE!</v>
      </c>
      <c r="S1514" s="226">
        <f>'Customs raw'!L1514</f>
        <v>0</v>
      </c>
      <c r="T1514" s="214"/>
      <c r="U1514" s="217">
        <f>'Customs raw'!M1514</f>
        <v>0</v>
      </c>
      <c r="V1514" s="214"/>
      <c r="W1514" s="226" t="e">
        <f>Table6[[#This Row],[Quantity (kg)2]]/1000</f>
        <v>#VALUE!</v>
      </c>
    </row>
    <row r="1515" spans="1:23" ht="14.25" x14ac:dyDescent="0.2">
      <c r="A1515" s="212">
        <f>'Customs raw'!B1515</f>
        <v>0</v>
      </c>
      <c r="B1515" s="213">
        <f t="shared" si="25"/>
        <v>0</v>
      </c>
      <c r="C1515" s="214" t="e">
        <f>VLOOKUP(B1515,'HS Heading Index'!$A$7:$B$29,2,FALSE)</f>
        <v>#N/A</v>
      </c>
      <c r="D1515" s="214" t="s">
        <v>241</v>
      </c>
      <c r="E1515" s="212">
        <f>'Customs raw'!C1515</f>
        <v>0</v>
      </c>
      <c r="F1515" s="215">
        <f>'Customs raw'!E1515</f>
        <v>0</v>
      </c>
      <c r="G1515" s="76" t="s">
        <v>19</v>
      </c>
      <c r="H1515" s="33" t="s">
        <v>190</v>
      </c>
      <c r="I1515" s="76" t="e">
        <f>CONCATENATE(Table6[[#This Row],[HS6_COD]],Table6[[#This Row],[HS8]],Table6[[#This Row],[HS10]])</f>
        <v>#VALUE!</v>
      </c>
      <c r="J1515" s="17" t="s">
        <v>553</v>
      </c>
      <c r="K1515" s="17"/>
      <c r="L1515" s="30">
        <f>'Customs raw'!F1515</f>
        <v>0</v>
      </c>
      <c r="M1515" s="33">
        <v>10</v>
      </c>
      <c r="N1515" s="33">
        <v>12.5</v>
      </c>
      <c r="O1515" s="33"/>
      <c r="P1515" s="33"/>
      <c r="Q1515" s="33">
        <v>10</v>
      </c>
      <c r="R1515" s="50" t="e">
        <f>VLOOKUP(Table6[[#This Row],[HS Concatenate]],'Customs raw'!$A$11:$N$305,12,FALSE)</f>
        <v>#VALUE!</v>
      </c>
      <c r="S1515" s="226">
        <f>'Customs raw'!L1515</f>
        <v>0</v>
      </c>
      <c r="T1515" s="214"/>
      <c r="U1515" s="217">
        <f>'Customs raw'!M1515</f>
        <v>0</v>
      </c>
      <c r="V1515" s="214"/>
      <c r="W1515" s="226" t="e">
        <f>Table6[[#This Row],[Quantity (kg)2]]/1000</f>
        <v>#VALUE!</v>
      </c>
    </row>
    <row r="1516" spans="1:23" ht="14.25" x14ac:dyDescent="0.2">
      <c r="A1516" s="212">
        <f>'Customs raw'!B1516</f>
        <v>0</v>
      </c>
      <c r="B1516" s="213">
        <f t="shared" si="25"/>
        <v>0</v>
      </c>
      <c r="C1516" s="214" t="e">
        <f>VLOOKUP(B1516,'HS Heading Index'!$A$7:$B$29,2,FALSE)</f>
        <v>#N/A</v>
      </c>
      <c r="D1516" s="214" t="s">
        <v>241</v>
      </c>
      <c r="E1516" s="212">
        <f>'Customs raw'!C1516</f>
        <v>0</v>
      </c>
      <c r="F1516" s="215">
        <f>'Customs raw'!E1516</f>
        <v>0</v>
      </c>
      <c r="G1516" s="76" t="s">
        <v>19</v>
      </c>
      <c r="H1516" s="33" t="s">
        <v>190</v>
      </c>
      <c r="I1516" s="76" t="e">
        <f>CONCATENATE(Table6[[#This Row],[HS6_COD]],Table6[[#This Row],[HS8]],Table6[[#This Row],[HS10]])</f>
        <v>#VALUE!</v>
      </c>
      <c r="J1516" s="17" t="s">
        <v>553</v>
      </c>
      <c r="K1516" s="17"/>
      <c r="L1516" s="30">
        <f>'Customs raw'!F1516</f>
        <v>0</v>
      </c>
      <c r="M1516" s="33">
        <v>10</v>
      </c>
      <c r="N1516" s="33">
        <v>12.5</v>
      </c>
      <c r="O1516" s="33"/>
      <c r="P1516" s="33"/>
      <c r="Q1516" s="33">
        <v>10</v>
      </c>
      <c r="R1516" s="50" t="e">
        <f>VLOOKUP(Table6[[#This Row],[HS Concatenate]],'Customs raw'!$A$11:$N$305,12,FALSE)</f>
        <v>#VALUE!</v>
      </c>
      <c r="S1516" s="226">
        <f>'Customs raw'!L1516</f>
        <v>0</v>
      </c>
      <c r="T1516" s="214"/>
      <c r="U1516" s="217">
        <f>'Customs raw'!M1516</f>
        <v>0</v>
      </c>
      <c r="V1516" s="214"/>
      <c r="W1516" s="226" t="e">
        <f>Table6[[#This Row],[Quantity (kg)2]]/1000</f>
        <v>#VALUE!</v>
      </c>
    </row>
    <row r="1517" spans="1:23" ht="14.25" x14ac:dyDescent="0.2">
      <c r="A1517" s="212">
        <f>'Customs raw'!B1517</f>
        <v>0</v>
      </c>
      <c r="B1517" s="213">
        <f t="shared" si="25"/>
        <v>0</v>
      </c>
      <c r="C1517" s="214" t="e">
        <f>VLOOKUP(B1517,'HS Heading Index'!$A$7:$B$29,2,FALSE)</f>
        <v>#N/A</v>
      </c>
      <c r="D1517" s="214" t="s">
        <v>241</v>
      </c>
      <c r="E1517" s="212">
        <f>'Customs raw'!C1517</f>
        <v>0</v>
      </c>
      <c r="F1517" s="215">
        <f>'Customs raw'!E1517</f>
        <v>0</v>
      </c>
      <c r="G1517" s="76" t="s">
        <v>19</v>
      </c>
      <c r="H1517" s="33" t="s">
        <v>190</v>
      </c>
      <c r="I1517" s="76" t="e">
        <f>CONCATENATE(Table6[[#This Row],[HS6_COD]],Table6[[#This Row],[HS8]],Table6[[#This Row],[HS10]])</f>
        <v>#VALUE!</v>
      </c>
      <c r="J1517" s="17" t="s">
        <v>553</v>
      </c>
      <c r="K1517" s="17"/>
      <c r="L1517" s="30">
        <f>'Customs raw'!F1517</f>
        <v>0</v>
      </c>
      <c r="M1517" s="33">
        <v>10</v>
      </c>
      <c r="N1517" s="33">
        <v>12.5</v>
      </c>
      <c r="O1517" s="33"/>
      <c r="P1517" s="33"/>
      <c r="Q1517" s="33">
        <v>10</v>
      </c>
      <c r="R1517" s="50" t="e">
        <f>VLOOKUP(Table6[[#This Row],[HS Concatenate]],'Customs raw'!$A$11:$N$305,12,FALSE)</f>
        <v>#VALUE!</v>
      </c>
      <c r="S1517" s="226">
        <f>'Customs raw'!L1517</f>
        <v>0</v>
      </c>
      <c r="T1517" s="214"/>
      <c r="U1517" s="217">
        <f>'Customs raw'!M1517</f>
        <v>0</v>
      </c>
      <c r="V1517" s="214"/>
      <c r="W1517" s="226" t="e">
        <f>Table6[[#This Row],[Quantity (kg)2]]/1000</f>
        <v>#VALUE!</v>
      </c>
    </row>
    <row r="1518" spans="1:23" ht="14.25" x14ac:dyDescent="0.2">
      <c r="A1518" s="212">
        <f>'Customs raw'!B1518</f>
        <v>0</v>
      </c>
      <c r="B1518" s="213">
        <f t="shared" si="25"/>
        <v>0</v>
      </c>
      <c r="C1518" s="214" t="e">
        <f>VLOOKUP(B1518,'HS Heading Index'!$A$7:$B$29,2,FALSE)</f>
        <v>#N/A</v>
      </c>
      <c r="D1518" s="214" t="s">
        <v>241</v>
      </c>
      <c r="E1518" s="212">
        <f>'Customs raw'!C1518</f>
        <v>0</v>
      </c>
      <c r="F1518" s="215">
        <f>'Customs raw'!E1518</f>
        <v>0</v>
      </c>
      <c r="G1518" s="76" t="s">
        <v>19</v>
      </c>
      <c r="H1518" s="33" t="s">
        <v>190</v>
      </c>
      <c r="I1518" s="76" t="e">
        <f>CONCATENATE(Table6[[#This Row],[HS6_COD]],Table6[[#This Row],[HS8]],Table6[[#This Row],[HS10]])</f>
        <v>#VALUE!</v>
      </c>
      <c r="J1518" s="17" t="s">
        <v>553</v>
      </c>
      <c r="K1518" s="17"/>
      <c r="L1518" s="30">
        <f>'Customs raw'!F1518</f>
        <v>0</v>
      </c>
      <c r="M1518" s="33">
        <v>10</v>
      </c>
      <c r="N1518" s="33">
        <v>12.5</v>
      </c>
      <c r="O1518" s="33"/>
      <c r="P1518" s="33"/>
      <c r="Q1518" s="33">
        <v>10</v>
      </c>
      <c r="R1518" s="50" t="e">
        <f>VLOOKUP(Table6[[#This Row],[HS Concatenate]],'Customs raw'!$A$11:$N$305,12,FALSE)</f>
        <v>#VALUE!</v>
      </c>
      <c r="S1518" s="226">
        <f>'Customs raw'!L1518</f>
        <v>0</v>
      </c>
      <c r="T1518" s="214"/>
      <c r="U1518" s="217">
        <f>'Customs raw'!M1518</f>
        <v>0</v>
      </c>
      <c r="V1518" s="214"/>
      <c r="W1518" s="226" t="e">
        <f>Table6[[#This Row],[Quantity (kg)2]]/1000</f>
        <v>#VALUE!</v>
      </c>
    </row>
    <row r="1519" spans="1:23" ht="14.25" x14ac:dyDescent="0.2">
      <c r="A1519" s="212">
        <f>'Customs raw'!B1519</f>
        <v>0</v>
      </c>
      <c r="B1519" s="213">
        <f t="shared" si="25"/>
        <v>0</v>
      </c>
      <c r="C1519" s="214" t="e">
        <f>VLOOKUP(B1519,'HS Heading Index'!$A$7:$B$29,2,FALSE)</f>
        <v>#N/A</v>
      </c>
      <c r="D1519" s="214" t="s">
        <v>241</v>
      </c>
      <c r="E1519" s="212">
        <f>'Customs raw'!C1519</f>
        <v>0</v>
      </c>
      <c r="F1519" s="215">
        <f>'Customs raw'!E1519</f>
        <v>0</v>
      </c>
      <c r="G1519" s="76" t="s">
        <v>19</v>
      </c>
      <c r="H1519" s="33" t="s">
        <v>190</v>
      </c>
      <c r="I1519" s="76" t="e">
        <f>CONCATENATE(Table6[[#This Row],[HS6_COD]],Table6[[#This Row],[HS8]],Table6[[#This Row],[HS10]])</f>
        <v>#VALUE!</v>
      </c>
      <c r="J1519" s="17" t="s">
        <v>553</v>
      </c>
      <c r="K1519" s="17"/>
      <c r="L1519" s="30">
        <f>'Customs raw'!F1519</f>
        <v>0</v>
      </c>
      <c r="M1519" s="33">
        <v>10</v>
      </c>
      <c r="N1519" s="33">
        <v>12.5</v>
      </c>
      <c r="O1519" s="33"/>
      <c r="P1519" s="33"/>
      <c r="Q1519" s="33">
        <v>10</v>
      </c>
      <c r="R1519" s="50" t="e">
        <f>VLOOKUP(Table6[[#This Row],[HS Concatenate]],'Customs raw'!$A$11:$N$305,12,FALSE)</f>
        <v>#VALUE!</v>
      </c>
      <c r="S1519" s="226">
        <f>'Customs raw'!L1519</f>
        <v>0</v>
      </c>
      <c r="T1519" s="214"/>
      <c r="U1519" s="217">
        <f>'Customs raw'!M1519</f>
        <v>0</v>
      </c>
      <c r="V1519" s="214"/>
      <c r="W1519" s="226" t="e">
        <f>Table6[[#This Row],[Quantity (kg)2]]/1000</f>
        <v>#VALUE!</v>
      </c>
    </row>
    <row r="1520" spans="1:23" ht="14.25" x14ac:dyDescent="0.2">
      <c r="A1520" s="212">
        <f>'Customs raw'!B1520</f>
        <v>0</v>
      </c>
      <c r="B1520" s="213">
        <f t="shared" si="25"/>
        <v>0</v>
      </c>
      <c r="C1520" s="214" t="e">
        <f>VLOOKUP(B1520,'HS Heading Index'!$A$7:$B$29,2,FALSE)</f>
        <v>#N/A</v>
      </c>
      <c r="D1520" s="214" t="s">
        <v>241</v>
      </c>
      <c r="E1520" s="212">
        <f>'Customs raw'!C1520</f>
        <v>0</v>
      </c>
      <c r="F1520" s="215">
        <f>'Customs raw'!E1520</f>
        <v>0</v>
      </c>
      <c r="G1520" s="76" t="s">
        <v>19</v>
      </c>
      <c r="H1520" s="33" t="s">
        <v>190</v>
      </c>
      <c r="I1520" s="76" t="e">
        <f>CONCATENATE(Table6[[#This Row],[HS6_COD]],Table6[[#This Row],[HS8]],Table6[[#This Row],[HS10]])</f>
        <v>#VALUE!</v>
      </c>
      <c r="J1520" s="17" t="s">
        <v>553</v>
      </c>
      <c r="K1520" s="17"/>
      <c r="L1520" s="30">
        <f>'Customs raw'!F1520</f>
        <v>0</v>
      </c>
      <c r="M1520" s="33">
        <v>10</v>
      </c>
      <c r="N1520" s="33">
        <v>12.5</v>
      </c>
      <c r="O1520" s="33"/>
      <c r="P1520" s="33"/>
      <c r="Q1520" s="33">
        <v>10</v>
      </c>
      <c r="R1520" s="50" t="e">
        <f>VLOOKUP(Table6[[#This Row],[HS Concatenate]],'Customs raw'!$A$11:$N$305,12,FALSE)</f>
        <v>#VALUE!</v>
      </c>
      <c r="S1520" s="226">
        <f>'Customs raw'!L1520</f>
        <v>0</v>
      </c>
      <c r="T1520" s="214"/>
      <c r="U1520" s="217">
        <f>'Customs raw'!M1520</f>
        <v>0</v>
      </c>
      <c r="V1520" s="214"/>
      <c r="W1520" s="226" t="e">
        <f>Table6[[#This Row],[Quantity (kg)2]]/1000</f>
        <v>#VALUE!</v>
      </c>
    </row>
    <row r="1521" spans="1:23" ht="14.25" x14ac:dyDescent="0.2">
      <c r="A1521" s="212">
        <f>'Customs raw'!B1521</f>
        <v>0</v>
      </c>
      <c r="B1521" s="213">
        <f t="shared" si="25"/>
        <v>0</v>
      </c>
      <c r="C1521" s="214" t="e">
        <f>VLOOKUP(B1521,'HS Heading Index'!$A$7:$B$29,2,FALSE)</f>
        <v>#N/A</v>
      </c>
      <c r="D1521" s="214" t="s">
        <v>241</v>
      </c>
      <c r="E1521" s="212">
        <f>'Customs raw'!C1521</f>
        <v>0</v>
      </c>
      <c r="F1521" s="215">
        <f>'Customs raw'!E1521</f>
        <v>0</v>
      </c>
      <c r="G1521" s="76" t="s">
        <v>19</v>
      </c>
      <c r="H1521" s="33" t="s">
        <v>190</v>
      </c>
      <c r="I1521" s="76" t="e">
        <f>CONCATENATE(Table6[[#This Row],[HS6_COD]],Table6[[#This Row],[HS8]],Table6[[#This Row],[HS10]])</f>
        <v>#VALUE!</v>
      </c>
      <c r="J1521" s="17" t="s">
        <v>553</v>
      </c>
      <c r="K1521" s="17"/>
      <c r="L1521" s="30">
        <f>'Customs raw'!F1521</f>
        <v>0</v>
      </c>
      <c r="M1521" s="33">
        <v>10</v>
      </c>
      <c r="N1521" s="33">
        <v>12.5</v>
      </c>
      <c r="O1521" s="33"/>
      <c r="P1521" s="33"/>
      <c r="Q1521" s="33">
        <v>10</v>
      </c>
      <c r="R1521" s="50" t="e">
        <f>VLOOKUP(Table6[[#This Row],[HS Concatenate]],'Customs raw'!$A$11:$N$305,12,FALSE)</f>
        <v>#VALUE!</v>
      </c>
      <c r="S1521" s="226">
        <f>'Customs raw'!L1521</f>
        <v>0</v>
      </c>
      <c r="T1521" s="214"/>
      <c r="U1521" s="217">
        <f>'Customs raw'!M1521</f>
        <v>0</v>
      </c>
      <c r="V1521" s="214"/>
      <c r="W1521" s="226" t="e">
        <f>Table6[[#This Row],[Quantity (kg)2]]/1000</f>
        <v>#VALUE!</v>
      </c>
    </row>
    <row r="1522" spans="1:23" ht="14.25" x14ac:dyDescent="0.2">
      <c r="A1522" s="212">
        <f>'Customs raw'!B1522</f>
        <v>0</v>
      </c>
      <c r="B1522" s="213">
        <f t="shared" si="25"/>
        <v>0</v>
      </c>
      <c r="C1522" s="214" t="e">
        <f>VLOOKUP(B1522,'HS Heading Index'!$A$7:$B$29,2,FALSE)</f>
        <v>#N/A</v>
      </c>
      <c r="D1522" s="214" t="s">
        <v>241</v>
      </c>
      <c r="E1522" s="212">
        <f>'Customs raw'!C1522</f>
        <v>0</v>
      </c>
      <c r="F1522" s="215">
        <f>'Customs raw'!E1522</f>
        <v>0</v>
      </c>
      <c r="G1522" s="76" t="s">
        <v>19</v>
      </c>
      <c r="H1522" s="33" t="s">
        <v>190</v>
      </c>
      <c r="I1522" s="76" t="e">
        <f>CONCATENATE(Table6[[#This Row],[HS6_COD]],Table6[[#This Row],[HS8]],Table6[[#This Row],[HS10]])</f>
        <v>#VALUE!</v>
      </c>
      <c r="J1522" s="17" t="s">
        <v>553</v>
      </c>
      <c r="K1522" s="17"/>
      <c r="L1522" s="30">
        <f>'Customs raw'!F1522</f>
        <v>0</v>
      </c>
      <c r="M1522" s="33">
        <v>10</v>
      </c>
      <c r="N1522" s="33">
        <v>12.5</v>
      </c>
      <c r="O1522" s="33"/>
      <c r="P1522" s="33"/>
      <c r="Q1522" s="33">
        <v>10</v>
      </c>
      <c r="R1522" s="50" t="e">
        <f>VLOOKUP(Table6[[#This Row],[HS Concatenate]],'Customs raw'!$A$11:$N$305,12,FALSE)</f>
        <v>#VALUE!</v>
      </c>
      <c r="S1522" s="226">
        <f>'Customs raw'!L1522</f>
        <v>0</v>
      </c>
      <c r="T1522" s="214"/>
      <c r="U1522" s="217">
        <f>'Customs raw'!M1522</f>
        <v>0</v>
      </c>
      <c r="V1522" s="214"/>
      <c r="W1522" s="226" t="e">
        <f>Table6[[#This Row],[Quantity (kg)2]]/1000</f>
        <v>#VALUE!</v>
      </c>
    </row>
    <row r="1523" spans="1:23" ht="14.25" x14ac:dyDescent="0.2">
      <c r="A1523" s="212">
        <f>'Customs raw'!B1523</f>
        <v>0</v>
      </c>
      <c r="B1523" s="213">
        <f t="shared" si="25"/>
        <v>0</v>
      </c>
      <c r="C1523" s="214" t="e">
        <f>VLOOKUP(B1523,'HS Heading Index'!$A$7:$B$29,2,FALSE)</f>
        <v>#N/A</v>
      </c>
      <c r="D1523" s="214" t="s">
        <v>241</v>
      </c>
      <c r="E1523" s="212">
        <f>'Customs raw'!C1523</f>
        <v>0</v>
      </c>
      <c r="F1523" s="215">
        <f>'Customs raw'!E1523</f>
        <v>0</v>
      </c>
      <c r="G1523" s="76" t="s">
        <v>19</v>
      </c>
      <c r="H1523" s="33" t="s">
        <v>190</v>
      </c>
      <c r="I1523" s="76" t="e">
        <f>CONCATENATE(Table6[[#This Row],[HS6_COD]],Table6[[#This Row],[HS8]],Table6[[#This Row],[HS10]])</f>
        <v>#VALUE!</v>
      </c>
      <c r="J1523" s="17" t="s">
        <v>553</v>
      </c>
      <c r="K1523" s="17"/>
      <c r="L1523" s="30">
        <f>'Customs raw'!F1523</f>
        <v>0</v>
      </c>
      <c r="M1523" s="33">
        <v>10</v>
      </c>
      <c r="N1523" s="33">
        <v>12.5</v>
      </c>
      <c r="O1523" s="33"/>
      <c r="P1523" s="33"/>
      <c r="Q1523" s="33">
        <v>10</v>
      </c>
      <c r="R1523" s="50" t="e">
        <f>VLOOKUP(Table6[[#This Row],[HS Concatenate]],'Customs raw'!$A$11:$N$305,12,FALSE)</f>
        <v>#VALUE!</v>
      </c>
      <c r="S1523" s="226">
        <f>'Customs raw'!L1523</f>
        <v>0</v>
      </c>
      <c r="T1523" s="214"/>
      <c r="U1523" s="217">
        <f>'Customs raw'!M1523</f>
        <v>0</v>
      </c>
      <c r="V1523" s="214"/>
      <c r="W1523" s="226" t="e">
        <f>Table6[[#This Row],[Quantity (kg)2]]/1000</f>
        <v>#VALUE!</v>
      </c>
    </row>
    <row r="1524" spans="1:23" ht="14.25" x14ac:dyDescent="0.2">
      <c r="A1524" s="212">
        <f>'Customs raw'!B1524</f>
        <v>0</v>
      </c>
      <c r="B1524" s="213">
        <f t="shared" si="25"/>
        <v>0</v>
      </c>
      <c r="C1524" s="214" t="e">
        <f>VLOOKUP(B1524,'HS Heading Index'!$A$7:$B$29,2,FALSE)</f>
        <v>#N/A</v>
      </c>
      <c r="D1524" s="214" t="s">
        <v>241</v>
      </c>
      <c r="E1524" s="212">
        <f>'Customs raw'!C1524</f>
        <v>0</v>
      </c>
      <c r="F1524" s="215">
        <f>'Customs raw'!E1524</f>
        <v>0</v>
      </c>
      <c r="G1524" s="76" t="s">
        <v>19</v>
      </c>
      <c r="H1524" s="33" t="s">
        <v>190</v>
      </c>
      <c r="I1524" s="76" t="e">
        <f>CONCATENATE(Table6[[#This Row],[HS6_COD]],Table6[[#This Row],[HS8]],Table6[[#This Row],[HS10]])</f>
        <v>#VALUE!</v>
      </c>
      <c r="J1524" s="17" t="s">
        <v>553</v>
      </c>
      <c r="K1524" s="17"/>
      <c r="L1524" s="30">
        <f>'Customs raw'!F1524</f>
        <v>0</v>
      </c>
      <c r="M1524" s="33">
        <v>10</v>
      </c>
      <c r="N1524" s="33">
        <v>12.5</v>
      </c>
      <c r="O1524" s="33"/>
      <c r="P1524" s="33"/>
      <c r="Q1524" s="33">
        <v>10</v>
      </c>
      <c r="R1524" s="50" t="e">
        <f>VLOOKUP(Table6[[#This Row],[HS Concatenate]],'Customs raw'!$A$11:$N$305,12,FALSE)</f>
        <v>#VALUE!</v>
      </c>
      <c r="S1524" s="226">
        <f>'Customs raw'!L1524</f>
        <v>0</v>
      </c>
      <c r="T1524" s="214"/>
      <c r="U1524" s="217">
        <f>'Customs raw'!M1524</f>
        <v>0</v>
      </c>
      <c r="V1524" s="214"/>
      <c r="W1524" s="226" t="e">
        <f>Table6[[#This Row],[Quantity (kg)2]]/1000</f>
        <v>#VALUE!</v>
      </c>
    </row>
    <row r="1525" spans="1:23" ht="14.25" x14ac:dyDescent="0.2">
      <c r="A1525" s="212">
        <f>'Customs raw'!B1525</f>
        <v>0</v>
      </c>
      <c r="B1525" s="213">
        <f t="shared" si="25"/>
        <v>0</v>
      </c>
      <c r="C1525" s="214" t="e">
        <f>VLOOKUP(B1525,'HS Heading Index'!$A$7:$B$29,2,FALSE)</f>
        <v>#N/A</v>
      </c>
      <c r="D1525" s="214" t="s">
        <v>241</v>
      </c>
      <c r="E1525" s="212">
        <f>'Customs raw'!C1525</f>
        <v>0</v>
      </c>
      <c r="F1525" s="215">
        <f>'Customs raw'!E1525</f>
        <v>0</v>
      </c>
      <c r="G1525" s="76" t="s">
        <v>19</v>
      </c>
      <c r="H1525" s="33" t="s">
        <v>190</v>
      </c>
      <c r="I1525" s="76" t="e">
        <f>CONCATENATE(Table6[[#This Row],[HS6_COD]],Table6[[#This Row],[HS8]],Table6[[#This Row],[HS10]])</f>
        <v>#VALUE!</v>
      </c>
      <c r="J1525" s="17" t="s">
        <v>553</v>
      </c>
      <c r="K1525" s="17"/>
      <c r="L1525" s="30">
        <f>'Customs raw'!F1525</f>
        <v>0</v>
      </c>
      <c r="M1525" s="33">
        <v>10</v>
      </c>
      <c r="N1525" s="33">
        <v>12.5</v>
      </c>
      <c r="O1525" s="33"/>
      <c r="P1525" s="33"/>
      <c r="Q1525" s="33">
        <v>10</v>
      </c>
      <c r="R1525" s="50" t="e">
        <f>VLOOKUP(Table6[[#This Row],[HS Concatenate]],'Customs raw'!$A$11:$N$305,12,FALSE)</f>
        <v>#VALUE!</v>
      </c>
      <c r="S1525" s="226">
        <f>'Customs raw'!L1525</f>
        <v>0</v>
      </c>
      <c r="T1525" s="214"/>
      <c r="U1525" s="217">
        <f>'Customs raw'!M1525</f>
        <v>0</v>
      </c>
      <c r="V1525" s="214"/>
      <c r="W1525" s="226" t="e">
        <f>Table6[[#This Row],[Quantity (kg)2]]/1000</f>
        <v>#VALUE!</v>
      </c>
    </row>
    <row r="1526" spans="1:23" ht="14.25" x14ac:dyDescent="0.2">
      <c r="A1526" s="212">
        <f>'Customs raw'!B1526</f>
        <v>0</v>
      </c>
      <c r="B1526" s="213">
        <f t="shared" si="25"/>
        <v>0</v>
      </c>
      <c r="C1526" s="214" t="e">
        <f>VLOOKUP(B1526,'HS Heading Index'!$A$7:$B$29,2,FALSE)</f>
        <v>#N/A</v>
      </c>
      <c r="D1526" s="214" t="s">
        <v>241</v>
      </c>
      <c r="E1526" s="212">
        <f>'Customs raw'!C1526</f>
        <v>0</v>
      </c>
      <c r="F1526" s="215">
        <f>'Customs raw'!E1526</f>
        <v>0</v>
      </c>
      <c r="G1526" s="76" t="s">
        <v>19</v>
      </c>
      <c r="H1526" s="33" t="s">
        <v>190</v>
      </c>
      <c r="I1526" s="76" t="e">
        <f>CONCATENATE(Table6[[#This Row],[HS6_COD]],Table6[[#This Row],[HS8]],Table6[[#This Row],[HS10]])</f>
        <v>#VALUE!</v>
      </c>
      <c r="J1526" s="17" t="s">
        <v>553</v>
      </c>
      <c r="K1526" s="17"/>
      <c r="L1526" s="30">
        <f>'Customs raw'!F1526</f>
        <v>0</v>
      </c>
      <c r="M1526" s="33">
        <v>10</v>
      </c>
      <c r="N1526" s="33">
        <v>12.5</v>
      </c>
      <c r="O1526" s="33"/>
      <c r="P1526" s="33"/>
      <c r="Q1526" s="33">
        <v>10</v>
      </c>
      <c r="R1526" s="50" t="e">
        <f>VLOOKUP(Table6[[#This Row],[HS Concatenate]],'Customs raw'!$A$11:$N$305,12,FALSE)</f>
        <v>#VALUE!</v>
      </c>
      <c r="S1526" s="226">
        <f>'Customs raw'!L1526</f>
        <v>0</v>
      </c>
      <c r="T1526" s="214"/>
      <c r="U1526" s="217">
        <f>'Customs raw'!M1526</f>
        <v>0</v>
      </c>
      <c r="V1526" s="214"/>
      <c r="W1526" s="226" t="e">
        <f>Table6[[#This Row],[Quantity (kg)2]]/1000</f>
        <v>#VALUE!</v>
      </c>
    </row>
    <row r="1527" spans="1:23" ht="14.25" x14ac:dyDescent="0.2">
      <c r="A1527" s="212">
        <f>'Customs raw'!B1527</f>
        <v>0</v>
      </c>
      <c r="B1527" s="213">
        <f t="shared" si="25"/>
        <v>0</v>
      </c>
      <c r="C1527" s="214" t="e">
        <f>VLOOKUP(B1527,'HS Heading Index'!$A$7:$B$29,2,FALSE)</f>
        <v>#N/A</v>
      </c>
      <c r="D1527" s="214" t="s">
        <v>241</v>
      </c>
      <c r="E1527" s="212">
        <f>'Customs raw'!C1527</f>
        <v>0</v>
      </c>
      <c r="F1527" s="215">
        <f>'Customs raw'!E1527</f>
        <v>0</v>
      </c>
      <c r="G1527" s="76" t="s">
        <v>19</v>
      </c>
      <c r="H1527" s="33" t="s">
        <v>190</v>
      </c>
      <c r="I1527" s="76" t="e">
        <f>CONCATENATE(Table6[[#This Row],[HS6_COD]],Table6[[#This Row],[HS8]],Table6[[#This Row],[HS10]])</f>
        <v>#VALUE!</v>
      </c>
      <c r="J1527" s="17" t="s">
        <v>553</v>
      </c>
      <c r="K1527" s="17"/>
      <c r="L1527" s="30">
        <f>'Customs raw'!F1527</f>
        <v>0</v>
      </c>
      <c r="M1527" s="33">
        <v>10</v>
      </c>
      <c r="N1527" s="33">
        <v>12.5</v>
      </c>
      <c r="O1527" s="33"/>
      <c r="P1527" s="33"/>
      <c r="Q1527" s="33">
        <v>10</v>
      </c>
      <c r="R1527" s="50" t="e">
        <f>VLOOKUP(Table6[[#This Row],[HS Concatenate]],'Customs raw'!$A$11:$N$305,12,FALSE)</f>
        <v>#VALUE!</v>
      </c>
      <c r="S1527" s="226">
        <f>'Customs raw'!L1527</f>
        <v>0</v>
      </c>
      <c r="T1527" s="214"/>
      <c r="U1527" s="217">
        <f>'Customs raw'!M1527</f>
        <v>0</v>
      </c>
      <c r="V1527" s="214"/>
      <c r="W1527" s="226" t="e">
        <f>Table6[[#This Row],[Quantity (kg)2]]/1000</f>
        <v>#VALUE!</v>
      </c>
    </row>
    <row r="1528" spans="1:23" ht="14.25" x14ac:dyDescent="0.2">
      <c r="A1528" s="212">
        <f>'Customs raw'!B1528</f>
        <v>0</v>
      </c>
      <c r="B1528" s="213">
        <f t="shared" si="25"/>
        <v>0</v>
      </c>
      <c r="C1528" s="214" t="e">
        <f>VLOOKUP(B1528,'HS Heading Index'!$A$7:$B$29,2,FALSE)</f>
        <v>#N/A</v>
      </c>
      <c r="D1528" s="214" t="s">
        <v>241</v>
      </c>
      <c r="E1528" s="212">
        <f>'Customs raw'!C1528</f>
        <v>0</v>
      </c>
      <c r="F1528" s="215">
        <f>'Customs raw'!E1528</f>
        <v>0</v>
      </c>
      <c r="G1528" s="76" t="s">
        <v>19</v>
      </c>
      <c r="H1528" s="33" t="s">
        <v>190</v>
      </c>
      <c r="I1528" s="76" t="e">
        <f>CONCATENATE(Table6[[#This Row],[HS6_COD]],Table6[[#This Row],[HS8]],Table6[[#This Row],[HS10]])</f>
        <v>#VALUE!</v>
      </c>
      <c r="J1528" s="17" t="s">
        <v>553</v>
      </c>
      <c r="K1528" s="17"/>
      <c r="L1528" s="30">
        <f>'Customs raw'!F1528</f>
        <v>0</v>
      </c>
      <c r="M1528" s="33">
        <v>10</v>
      </c>
      <c r="N1528" s="33">
        <v>12.5</v>
      </c>
      <c r="O1528" s="33"/>
      <c r="P1528" s="33"/>
      <c r="Q1528" s="33">
        <v>10</v>
      </c>
      <c r="R1528" s="50" t="e">
        <f>VLOOKUP(Table6[[#This Row],[HS Concatenate]],'Customs raw'!$A$11:$N$305,12,FALSE)</f>
        <v>#VALUE!</v>
      </c>
      <c r="S1528" s="226">
        <f>'Customs raw'!L1528</f>
        <v>0</v>
      </c>
      <c r="T1528" s="214"/>
      <c r="U1528" s="217">
        <f>'Customs raw'!M1528</f>
        <v>0</v>
      </c>
      <c r="V1528" s="214"/>
      <c r="W1528" s="226" t="e">
        <f>Table6[[#This Row],[Quantity (kg)2]]/1000</f>
        <v>#VALUE!</v>
      </c>
    </row>
    <row r="1529" spans="1:23" ht="14.25" x14ac:dyDescent="0.2">
      <c r="A1529" s="212">
        <f>'Customs raw'!B1529</f>
        <v>0</v>
      </c>
      <c r="B1529" s="213">
        <f t="shared" si="25"/>
        <v>0</v>
      </c>
      <c r="C1529" s="214" t="e">
        <f>VLOOKUP(B1529,'HS Heading Index'!$A$7:$B$29,2,FALSE)</f>
        <v>#N/A</v>
      </c>
      <c r="D1529" s="214" t="s">
        <v>241</v>
      </c>
      <c r="E1529" s="212">
        <f>'Customs raw'!C1529</f>
        <v>0</v>
      </c>
      <c r="F1529" s="215">
        <f>'Customs raw'!E1529</f>
        <v>0</v>
      </c>
      <c r="G1529" s="76" t="s">
        <v>19</v>
      </c>
      <c r="H1529" s="33" t="s">
        <v>190</v>
      </c>
      <c r="I1529" s="76" t="e">
        <f>CONCATENATE(Table6[[#This Row],[HS6_COD]],Table6[[#This Row],[HS8]],Table6[[#This Row],[HS10]])</f>
        <v>#VALUE!</v>
      </c>
      <c r="J1529" s="17" t="s">
        <v>553</v>
      </c>
      <c r="K1529" s="17"/>
      <c r="L1529" s="30">
        <f>'Customs raw'!F1529</f>
        <v>0</v>
      </c>
      <c r="M1529" s="33">
        <v>10</v>
      </c>
      <c r="N1529" s="33">
        <v>12.5</v>
      </c>
      <c r="O1529" s="33"/>
      <c r="P1529" s="33"/>
      <c r="Q1529" s="33">
        <v>10</v>
      </c>
      <c r="R1529" s="50" t="e">
        <f>VLOOKUP(Table6[[#This Row],[HS Concatenate]],'Customs raw'!$A$11:$N$305,12,FALSE)</f>
        <v>#VALUE!</v>
      </c>
      <c r="S1529" s="226">
        <f>'Customs raw'!L1529</f>
        <v>0</v>
      </c>
      <c r="T1529" s="214"/>
      <c r="U1529" s="217">
        <f>'Customs raw'!M1529</f>
        <v>0</v>
      </c>
      <c r="V1529" s="214"/>
      <c r="W1529" s="226" t="e">
        <f>Table6[[#This Row],[Quantity (kg)2]]/1000</f>
        <v>#VALUE!</v>
      </c>
    </row>
    <row r="1530" spans="1:23" ht="14.25" x14ac:dyDescent="0.2">
      <c r="A1530" s="212">
        <f>'Customs raw'!B1530</f>
        <v>0</v>
      </c>
      <c r="B1530" s="213">
        <f t="shared" si="25"/>
        <v>0</v>
      </c>
      <c r="C1530" s="214" t="e">
        <f>VLOOKUP(B1530,'HS Heading Index'!$A$7:$B$29,2,FALSE)</f>
        <v>#N/A</v>
      </c>
      <c r="D1530" s="214" t="s">
        <v>241</v>
      </c>
      <c r="E1530" s="212">
        <f>'Customs raw'!C1530</f>
        <v>0</v>
      </c>
      <c r="F1530" s="215">
        <f>'Customs raw'!E1530</f>
        <v>0</v>
      </c>
      <c r="G1530" s="76" t="s">
        <v>19</v>
      </c>
      <c r="H1530" s="33" t="s">
        <v>190</v>
      </c>
      <c r="I1530" s="76" t="e">
        <f>CONCATENATE(Table6[[#This Row],[HS6_COD]],Table6[[#This Row],[HS8]],Table6[[#This Row],[HS10]])</f>
        <v>#VALUE!</v>
      </c>
      <c r="J1530" s="17" t="s">
        <v>553</v>
      </c>
      <c r="K1530" s="17"/>
      <c r="L1530" s="30">
        <f>'Customs raw'!F1530</f>
        <v>0</v>
      </c>
      <c r="M1530" s="33">
        <v>10</v>
      </c>
      <c r="N1530" s="33">
        <v>12.5</v>
      </c>
      <c r="O1530" s="33"/>
      <c r="P1530" s="33"/>
      <c r="Q1530" s="33">
        <v>10</v>
      </c>
      <c r="R1530" s="50" t="e">
        <f>VLOOKUP(Table6[[#This Row],[HS Concatenate]],'Customs raw'!$A$11:$N$305,12,FALSE)</f>
        <v>#VALUE!</v>
      </c>
      <c r="S1530" s="226">
        <f>'Customs raw'!L1530</f>
        <v>0</v>
      </c>
      <c r="T1530" s="214"/>
      <c r="U1530" s="217">
        <f>'Customs raw'!M1530</f>
        <v>0</v>
      </c>
      <c r="V1530" s="214"/>
      <c r="W1530" s="226" t="e">
        <f>Table6[[#This Row],[Quantity (kg)2]]/1000</f>
        <v>#VALUE!</v>
      </c>
    </row>
    <row r="1531" spans="1:23" ht="14.25" x14ac:dyDescent="0.2">
      <c r="A1531" s="212">
        <f>'Customs raw'!B1531</f>
        <v>0</v>
      </c>
      <c r="B1531" s="213">
        <f t="shared" si="25"/>
        <v>0</v>
      </c>
      <c r="C1531" s="214" t="e">
        <f>VLOOKUP(B1531,'HS Heading Index'!$A$7:$B$29,2,FALSE)</f>
        <v>#N/A</v>
      </c>
      <c r="D1531" s="214" t="s">
        <v>241</v>
      </c>
      <c r="E1531" s="212">
        <f>'Customs raw'!C1531</f>
        <v>0</v>
      </c>
      <c r="F1531" s="215">
        <f>'Customs raw'!E1531</f>
        <v>0</v>
      </c>
      <c r="G1531" s="76" t="s">
        <v>19</v>
      </c>
      <c r="H1531" s="33" t="s">
        <v>190</v>
      </c>
      <c r="I1531" s="76" t="e">
        <f>CONCATENATE(Table6[[#This Row],[HS6_COD]],Table6[[#This Row],[HS8]],Table6[[#This Row],[HS10]])</f>
        <v>#VALUE!</v>
      </c>
      <c r="J1531" s="17" t="s">
        <v>553</v>
      </c>
      <c r="K1531" s="17"/>
      <c r="L1531" s="30">
        <f>'Customs raw'!F1531</f>
        <v>0</v>
      </c>
      <c r="M1531" s="33">
        <v>10</v>
      </c>
      <c r="N1531" s="33">
        <v>12.5</v>
      </c>
      <c r="O1531" s="33"/>
      <c r="P1531" s="33"/>
      <c r="Q1531" s="33">
        <v>10</v>
      </c>
      <c r="R1531" s="50" t="e">
        <f>VLOOKUP(Table6[[#This Row],[HS Concatenate]],'Customs raw'!$A$11:$N$305,12,FALSE)</f>
        <v>#VALUE!</v>
      </c>
      <c r="S1531" s="226">
        <f>'Customs raw'!L1531</f>
        <v>0</v>
      </c>
      <c r="T1531" s="214"/>
      <c r="U1531" s="217">
        <f>'Customs raw'!M1531</f>
        <v>0</v>
      </c>
      <c r="V1531" s="214"/>
      <c r="W1531" s="226" t="e">
        <f>Table6[[#This Row],[Quantity (kg)2]]/1000</f>
        <v>#VALUE!</v>
      </c>
    </row>
    <row r="1532" spans="1:23" ht="14.25" x14ac:dyDescent="0.2">
      <c r="A1532" s="212">
        <f>'Customs raw'!B1532</f>
        <v>0</v>
      </c>
      <c r="B1532" s="213">
        <f t="shared" si="25"/>
        <v>0</v>
      </c>
      <c r="C1532" s="214" t="e">
        <f>VLOOKUP(B1532,'HS Heading Index'!$A$7:$B$29,2,FALSE)</f>
        <v>#N/A</v>
      </c>
      <c r="D1532" s="214" t="s">
        <v>241</v>
      </c>
      <c r="E1532" s="212">
        <f>'Customs raw'!C1532</f>
        <v>0</v>
      </c>
      <c r="F1532" s="215">
        <f>'Customs raw'!E1532</f>
        <v>0</v>
      </c>
      <c r="G1532" s="76" t="s">
        <v>19</v>
      </c>
      <c r="H1532" s="33" t="s">
        <v>190</v>
      </c>
      <c r="I1532" s="76" t="e">
        <f>CONCATENATE(Table6[[#This Row],[HS6_COD]],Table6[[#This Row],[HS8]],Table6[[#This Row],[HS10]])</f>
        <v>#VALUE!</v>
      </c>
      <c r="J1532" s="17" t="s">
        <v>553</v>
      </c>
      <c r="K1532" s="17"/>
      <c r="L1532" s="30">
        <f>'Customs raw'!F1532</f>
        <v>0</v>
      </c>
      <c r="M1532" s="33">
        <v>10</v>
      </c>
      <c r="N1532" s="33">
        <v>12.5</v>
      </c>
      <c r="O1532" s="33"/>
      <c r="P1532" s="33"/>
      <c r="Q1532" s="33">
        <v>10</v>
      </c>
      <c r="R1532" s="50" t="e">
        <f>VLOOKUP(Table6[[#This Row],[HS Concatenate]],'Customs raw'!$A$11:$N$305,12,FALSE)</f>
        <v>#VALUE!</v>
      </c>
      <c r="S1532" s="226">
        <f>'Customs raw'!L1532</f>
        <v>0</v>
      </c>
      <c r="T1532" s="214"/>
      <c r="U1532" s="217">
        <f>'Customs raw'!M1532</f>
        <v>0</v>
      </c>
      <c r="V1532" s="214"/>
      <c r="W1532" s="226" t="e">
        <f>Table6[[#This Row],[Quantity (kg)2]]/1000</f>
        <v>#VALUE!</v>
      </c>
    </row>
    <row r="1533" spans="1:23" ht="14.25" x14ac:dyDescent="0.2">
      <c r="A1533" s="212">
        <f>'Customs raw'!B1533</f>
        <v>0</v>
      </c>
      <c r="B1533" s="213">
        <f t="shared" si="25"/>
        <v>0</v>
      </c>
      <c r="C1533" s="214" t="e">
        <f>VLOOKUP(B1533,'HS Heading Index'!$A$7:$B$29,2,FALSE)</f>
        <v>#N/A</v>
      </c>
      <c r="D1533" s="214" t="s">
        <v>241</v>
      </c>
      <c r="E1533" s="212">
        <f>'Customs raw'!C1533</f>
        <v>0</v>
      </c>
      <c r="F1533" s="215">
        <f>'Customs raw'!E1533</f>
        <v>0</v>
      </c>
      <c r="G1533" s="76" t="s">
        <v>19</v>
      </c>
      <c r="H1533" s="33" t="s">
        <v>190</v>
      </c>
      <c r="I1533" s="76" t="e">
        <f>CONCATENATE(Table6[[#This Row],[HS6_COD]],Table6[[#This Row],[HS8]],Table6[[#This Row],[HS10]])</f>
        <v>#VALUE!</v>
      </c>
      <c r="J1533" s="17" t="s">
        <v>553</v>
      </c>
      <c r="K1533" s="17"/>
      <c r="L1533" s="30">
        <f>'Customs raw'!F1533</f>
        <v>0</v>
      </c>
      <c r="M1533" s="33">
        <v>10</v>
      </c>
      <c r="N1533" s="33">
        <v>12.5</v>
      </c>
      <c r="O1533" s="33"/>
      <c r="P1533" s="33"/>
      <c r="Q1533" s="33">
        <v>10</v>
      </c>
      <c r="R1533" s="50" t="e">
        <f>VLOOKUP(Table6[[#This Row],[HS Concatenate]],'Customs raw'!$A$11:$N$305,12,FALSE)</f>
        <v>#VALUE!</v>
      </c>
      <c r="S1533" s="226">
        <f>'Customs raw'!L1533</f>
        <v>0</v>
      </c>
      <c r="T1533" s="214"/>
      <c r="U1533" s="217">
        <f>'Customs raw'!M1533</f>
        <v>0</v>
      </c>
      <c r="V1533" s="214"/>
      <c r="W1533" s="226" t="e">
        <f>Table6[[#This Row],[Quantity (kg)2]]/1000</f>
        <v>#VALUE!</v>
      </c>
    </row>
    <row r="1534" spans="1:23" ht="14.25" x14ac:dyDescent="0.2">
      <c r="A1534" s="212">
        <f>'Customs raw'!B1534</f>
        <v>0</v>
      </c>
      <c r="B1534" s="213">
        <f t="shared" si="25"/>
        <v>0</v>
      </c>
      <c r="C1534" s="214" t="e">
        <f>VLOOKUP(B1534,'HS Heading Index'!$A$7:$B$29,2,FALSE)</f>
        <v>#N/A</v>
      </c>
      <c r="D1534" s="214" t="s">
        <v>241</v>
      </c>
      <c r="E1534" s="212">
        <f>'Customs raw'!C1534</f>
        <v>0</v>
      </c>
      <c r="F1534" s="215">
        <f>'Customs raw'!E1534</f>
        <v>0</v>
      </c>
      <c r="G1534" s="76" t="s">
        <v>19</v>
      </c>
      <c r="H1534" s="33" t="s">
        <v>190</v>
      </c>
      <c r="I1534" s="76" t="e">
        <f>CONCATENATE(Table6[[#This Row],[HS6_COD]],Table6[[#This Row],[HS8]],Table6[[#This Row],[HS10]])</f>
        <v>#VALUE!</v>
      </c>
      <c r="J1534" s="17" t="s">
        <v>553</v>
      </c>
      <c r="K1534" s="17"/>
      <c r="L1534" s="30">
        <f>'Customs raw'!F1534</f>
        <v>0</v>
      </c>
      <c r="M1534" s="33">
        <v>10</v>
      </c>
      <c r="N1534" s="33">
        <v>12.5</v>
      </c>
      <c r="O1534" s="33"/>
      <c r="P1534" s="33"/>
      <c r="Q1534" s="33">
        <v>10</v>
      </c>
      <c r="R1534" s="50" t="e">
        <f>VLOOKUP(Table6[[#This Row],[HS Concatenate]],'Customs raw'!$A$11:$N$305,12,FALSE)</f>
        <v>#VALUE!</v>
      </c>
      <c r="S1534" s="226">
        <f>'Customs raw'!L1534</f>
        <v>0</v>
      </c>
      <c r="T1534" s="214"/>
      <c r="U1534" s="217">
        <f>'Customs raw'!M1534</f>
        <v>0</v>
      </c>
      <c r="V1534" s="214"/>
      <c r="W1534" s="226" t="e">
        <f>Table6[[#This Row],[Quantity (kg)2]]/1000</f>
        <v>#VALUE!</v>
      </c>
    </row>
    <row r="1535" spans="1:23" ht="14.25" x14ac:dyDescent="0.2">
      <c r="A1535" s="212">
        <f>'Customs raw'!B1535</f>
        <v>0</v>
      </c>
      <c r="B1535" s="213">
        <f t="shared" si="25"/>
        <v>0</v>
      </c>
      <c r="C1535" s="214" t="e">
        <f>VLOOKUP(B1535,'HS Heading Index'!$A$7:$B$29,2,FALSE)</f>
        <v>#N/A</v>
      </c>
      <c r="D1535" s="214" t="s">
        <v>241</v>
      </c>
      <c r="E1535" s="212">
        <f>'Customs raw'!C1535</f>
        <v>0</v>
      </c>
      <c r="F1535" s="215">
        <f>'Customs raw'!E1535</f>
        <v>0</v>
      </c>
      <c r="G1535" s="76" t="s">
        <v>19</v>
      </c>
      <c r="H1535" s="33" t="s">
        <v>190</v>
      </c>
      <c r="I1535" s="76" t="e">
        <f>CONCATENATE(Table6[[#This Row],[HS6_COD]],Table6[[#This Row],[HS8]],Table6[[#This Row],[HS10]])</f>
        <v>#VALUE!</v>
      </c>
      <c r="J1535" s="17" t="s">
        <v>553</v>
      </c>
      <c r="K1535" s="17"/>
      <c r="L1535" s="30">
        <f>'Customs raw'!F1535</f>
        <v>0</v>
      </c>
      <c r="M1535" s="33">
        <v>10</v>
      </c>
      <c r="N1535" s="33">
        <v>12.5</v>
      </c>
      <c r="O1535" s="33"/>
      <c r="P1535" s="33"/>
      <c r="Q1535" s="33">
        <v>10</v>
      </c>
      <c r="R1535" s="50" t="e">
        <f>VLOOKUP(Table6[[#This Row],[HS Concatenate]],'Customs raw'!$A$11:$N$305,12,FALSE)</f>
        <v>#VALUE!</v>
      </c>
      <c r="S1535" s="226">
        <f>'Customs raw'!L1535</f>
        <v>0</v>
      </c>
      <c r="T1535" s="214"/>
      <c r="U1535" s="217">
        <f>'Customs raw'!M1535</f>
        <v>0</v>
      </c>
      <c r="V1535" s="214"/>
      <c r="W1535" s="226" t="e">
        <f>Table6[[#This Row],[Quantity (kg)2]]/1000</f>
        <v>#VALUE!</v>
      </c>
    </row>
    <row r="1536" spans="1:23" ht="14.25" x14ac:dyDescent="0.2">
      <c r="A1536" s="212">
        <f>'Customs raw'!B1536</f>
        <v>0</v>
      </c>
      <c r="B1536" s="213">
        <f t="shared" si="25"/>
        <v>0</v>
      </c>
      <c r="C1536" s="214" t="e">
        <f>VLOOKUP(B1536,'HS Heading Index'!$A$7:$B$29,2,FALSE)</f>
        <v>#N/A</v>
      </c>
      <c r="D1536" s="214" t="s">
        <v>241</v>
      </c>
      <c r="E1536" s="212">
        <f>'Customs raw'!C1536</f>
        <v>0</v>
      </c>
      <c r="F1536" s="215">
        <f>'Customs raw'!E1536</f>
        <v>0</v>
      </c>
      <c r="G1536" s="76" t="s">
        <v>19</v>
      </c>
      <c r="H1536" s="33" t="s">
        <v>190</v>
      </c>
      <c r="I1536" s="76" t="e">
        <f>CONCATENATE(Table6[[#This Row],[HS6_COD]],Table6[[#This Row],[HS8]],Table6[[#This Row],[HS10]])</f>
        <v>#VALUE!</v>
      </c>
      <c r="J1536" s="17" t="s">
        <v>553</v>
      </c>
      <c r="K1536" s="17"/>
      <c r="L1536" s="30">
        <f>'Customs raw'!F1536</f>
        <v>0</v>
      </c>
      <c r="M1536" s="33">
        <v>10</v>
      </c>
      <c r="N1536" s="33">
        <v>12.5</v>
      </c>
      <c r="O1536" s="33"/>
      <c r="P1536" s="33"/>
      <c r="Q1536" s="33">
        <v>10</v>
      </c>
      <c r="R1536" s="50" t="e">
        <f>VLOOKUP(Table6[[#This Row],[HS Concatenate]],'Customs raw'!$A$11:$N$305,12,FALSE)</f>
        <v>#VALUE!</v>
      </c>
      <c r="S1536" s="226">
        <f>'Customs raw'!L1536</f>
        <v>0</v>
      </c>
      <c r="T1536" s="214"/>
      <c r="U1536" s="217">
        <f>'Customs raw'!M1536</f>
        <v>0</v>
      </c>
      <c r="V1536" s="214"/>
      <c r="W1536" s="226" t="e">
        <f>Table6[[#This Row],[Quantity (kg)2]]/1000</f>
        <v>#VALUE!</v>
      </c>
    </row>
    <row r="1537" spans="1:23" ht="14.25" x14ac:dyDescent="0.2">
      <c r="A1537" s="212">
        <f>'Customs raw'!B1537</f>
        <v>0</v>
      </c>
      <c r="B1537" s="213">
        <f t="shared" si="25"/>
        <v>0</v>
      </c>
      <c r="C1537" s="214" t="e">
        <f>VLOOKUP(B1537,'HS Heading Index'!$A$7:$B$29,2,FALSE)</f>
        <v>#N/A</v>
      </c>
      <c r="D1537" s="214" t="s">
        <v>241</v>
      </c>
      <c r="E1537" s="212">
        <f>'Customs raw'!C1537</f>
        <v>0</v>
      </c>
      <c r="F1537" s="215">
        <f>'Customs raw'!E1537</f>
        <v>0</v>
      </c>
      <c r="G1537" s="76" t="s">
        <v>19</v>
      </c>
      <c r="H1537" s="33" t="s">
        <v>190</v>
      </c>
      <c r="I1537" s="76" t="e">
        <f>CONCATENATE(Table6[[#This Row],[HS6_COD]],Table6[[#This Row],[HS8]],Table6[[#This Row],[HS10]])</f>
        <v>#VALUE!</v>
      </c>
      <c r="J1537" s="17" t="s">
        <v>553</v>
      </c>
      <c r="K1537" s="17"/>
      <c r="L1537" s="30">
        <f>'Customs raw'!F1537</f>
        <v>0</v>
      </c>
      <c r="M1537" s="33">
        <v>10</v>
      </c>
      <c r="N1537" s="33">
        <v>12.5</v>
      </c>
      <c r="O1537" s="33"/>
      <c r="P1537" s="33"/>
      <c r="Q1537" s="33">
        <v>10</v>
      </c>
      <c r="R1537" s="50" t="e">
        <f>VLOOKUP(Table6[[#This Row],[HS Concatenate]],'Customs raw'!$A$11:$N$305,12,FALSE)</f>
        <v>#VALUE!</v>
      </c>
      <c r="S1537" s="226">
        <f>'Customs raw'!L1537</f>
        <v>0</v>
      </c>
      <c r="T1537" s="214"/>
      <c r="U1537" s="217">
        <f>'Customs raw'!M1537</f>
        <v>0</v>
      </c>
      <c r="V1537" s="214"/>
      <c r="W1537" s="226" t="e">
        <f>Table6[[#This Row],[Quantity (kg)2]]/1000</f>
        <v>#VALUE!</v>
      </c>
    </row>
    <row r="1538" spans="1:23" ht="14.25" x14ac:dyDescent="0.2">
      <c r="A1538" s="212">
        <f>'Customs raw'!B1538</f>
        <v>0</v>
      </c>
      <c r="B1538" s="213">
        <f t="shared" si="25"/>
        <v>0</v>
      </c>
      <c r="C1538" s="214" t="e">
        <f>VLOOKUP(B1538,'HS Heading Index'!$A$7:$B$29,2,FALSE)</f>
        <v>#N/A</v>
      </c>
      <c r="D1538" s="214" t="s">
        <v>241</v>
      </c>
      <c r="E1538" s="212">
        <f>'Customs raw'!C1538</f>
        <v>0</v>
      </c>
      <c r="F1538" s="215">
        <f>'Customs raw'!E1538</f>
        <v>0</v>
      </c>
      <c r="G1538" s="76" t="s">
        <v>19</v>
      </c>
      <c r="H1538" s="33" t="s">
        <v>190</v>
      </c>
      <c r="I1538" s="76" t="e">
        <f>CONCATENATE(Table6[[#This Row],[HS6_COD]],Table6[[#This Row],[HS8]],Table6[[#This Row],[HS10]])</f>
        <v>#VALUE!</v>
      </c>
      <c r="J1538" s="17" t="s">
        <v>553</v>
      </c>
      <c r="K1538" s="17"/>
      <c r="L1538" s="30">
        <f>'Customs raw'!F1538</f>
        <v>0</v>
      </c>
      <c r="M1538" s="33">
        <v>10</v>
      </c>
      <c r="N1538" s="33">
        <v>12.5</v>
      </c>
      <c r="O1538" s="33"/>
      <c r="P1538" s="33"/>
      <c r="Q1538" s="33">
        <v>10</v>
      </c>
      <c r="R1538" s="50" t="e">
        <f>VLOOKUP(Table6[[#This Row],[HS Concatenate]],'Customs raw'!$A$11:$N$305,12,FALSE)</f>
        <v>#VALUE!</v>
      </c>
      <c r="S1538" s="226">
        <f>'Customs raw'!L1538</f>
        <v>0</v>
      </c>
      <c r="T1538" s="214"/>
      <c r="U1538" s="217">
        <f>'Customs raw'!M1538</f>
        <v>0</v>
      </c>
      <c r="V1538" s="214"/>
      <c r="W1538" s="226" t="e">
        <f>Table6[[#This Row],[Quantity (kg)2]]/1000</f>
        <v>#VALUE!</v>
      </c>
    </row>
    <row r="1539" spans="1:23" ht="14.25" x14ac:dyDescent="0.2">
      <c r="A1539" s="212">
        <f>'Customs raw'!B1539</f>
        <v>0</v>
      </c>
      <c r="B1539" s="213">
        <f t="shared" si="25"/>
        <v>0</v>
      </c>
      <c r="C1539" s="214" t="e">
        <f>VLOOKUP(B1539,'HS Heading Index'!$A$7:$B$29,2,FALSE)</f>
        <v>#N/A</v>
      </c>
      <c r="D1539" s="214" t="s">
        <v>241</v>
      </c>
      <c r="E1539" s="212">
        <f>'Customs raw'!C1539</f>
        <v>0</v>
      </c>
      <c r="F1539" s="215">
        <f>'Customs raw'!E1539</f>
        <v>0</v>
      </c>
      <c r="G1539" s="76" t="s">
        <v>19</v>
      </c>
      <c r="H1539" s="33" t="s">
        <v>190</v>
      </c>
      <c r="I1539" s="76" t="e">
        <f>CONCATENATE(Table6[[#This Row],[HS6_COD]],Table6[[#This Row],[HS8]],Table6[[#This Row],[HS10]])</f>
        <v>#VALUE!</v>
      </c>
      <c r="J1539" s="17" t="s">
        <v>553</v>
      </c>
      <c r="K1539" s="17"/>
      <c r="L1539" s="30">
        <f>'Customs raw'!F1539</f>
        <v>0</v>
      </c>
      <c r="M1539" s="33">
        <v>10</v>
      </c>
      <c r="N1539" s="33">
        <v>12.5</v>
      </c>
      <c r="O1539" s="33"/>
      <c r="P1539" s="33"/>
      <c r="Q1539" s="33">
        <v>10</v>
      </c>
      <c r="R1539" s="50" t="e">
        <f>VLOOKUP(Table6[[#This Row],[HS Concatenate]],'Customs raw'!$A$11:$N$305,12,FALSE)</f>
        <v>#VALUE!</v>
      </c>
      <c r="S1539" s="226">
        <f>'Customs raw'!L1539</f>
        <v>0</v>
      </c>
      <c r="T1539" s="214"/>
      <c r="U1539" s="217">
        <f>'Customs raw'!M1539</f>
        <v>0</v>
      </c>
      <c r="V1539" s="214"/>
      <c r="W1539" s="226" t="e">
        <f>Table6[[#This Row],[Quantity (kg)2]]/1000</f>
        <v>#VALUE!</v>
      </c>
    </row>
    <row r="1540" spans="1:23" ht="14.25" x14ac:dyDescent="0.2">
      <c r="A1540" s="212">
        <f>'Customs raw'!B1540</f>
        <v>0</v>
      </c>
      <c r="B1540" s="213">
        <f t="shared" ref="B1540:B1603" si="26">ROUNDDOWN(A1540/10000,2)</f>
        <v>0</v>
      </c>
      <c r="C1540" s="214" t="e">
        <f>VLOOKUP(B1540,'HS Heading Index'!$A$7:$B$29,2,FALSE)</f>
        <v>#N/A</v>
      </c>
      <c r="D1540" s="214" t="s">
        <v>241</v>
      </c>
      <c r="E1540" s="212">
        <f>'Customs raw'!C1540</f>
        <v>0</v>
      </c>
      <c r="F1540" s="215">
        <f>'Customs raw'!E1540</f>
        <v>0</v>
      </c>
      <c r="G1540" s="76" t="s">
        <v>19</v>
      </c>
      <c r="H1540" s="33" t="s">
        <v>190</v>
      </c>
      <c r="I1540" s="76" t="e">
        <f>CONCATENATE(Table6[[#This Row],[HS6_COD]],Table6[[#This Row],[HS8]],Table6[[#This Row],[HS10]])</f>
        <v>#VALUE!</v>
      </c>
      <c r="J1540" s="17" t="s">
        <v>553</v>
      </c>
      <c r="K1540" s="17"/>
      <c r="L1540" s="30">
        <f>'Customs raw'!F1540</f>
        <v>0</v>
      </c>
      <c r="M1540" s="33">
        <v>10</v>
      </c>
      <c r="N1540" s="33">
        <v>12.5</v>
      </c>
      <c r="O1540" s="33"/>
      <c r="P1540" s="33"/>
      <c r="Q1540" s="33">
        <v>10</v>
      </c>
      <c r="R1540" s="50" t="e">
        <f>VLOOKUP(Table6[[#This Row],[HS Concatenate]],'Customs raw'!$A$11:$N$305,12,FALSE)</f>
        <v>#VALUE!</v>
      </c>
      <c r="S1540" s="226">
        <f>'Customs raw'!L1540</f>
        <v>0</v>
      </c>
      <c r="T1540" s="214"/>
      <c r="U1540" s="217">
        <f>'Customs raw'!M1540</f>
        <v>0</v>
      </c>
      <c r="V1540" s="214"/>
      <c r="W1540" s="226" t="e">
        <f>Table6[[#This Row],[Quantity (kg)2]]/1000</f>
        <v>#VALUE!</v>
      </c>
    </row>
    <row r="1541" spans="1:23" ht="14.25" x14ac:dyDescent="0.2">
      <c r="A1541" s="212">
        <f>'Customs raw'!B1541</f>
        <v>0</v>
      </c>
      <c r="B1541" s="213">
        <f t="shared" si="26"/>
        <v>0</v>
      </c>
      <c r="C1541" s="214" t="e">
        <f>VLOOKUP(B1541,'HS Heading Index'!$A$7:$B$29,2,FALSE)</f>
        <v>#N/A</v>
      </c>
      <c r="D1541" s="214" t="s">
        <v>241</v>
      </c>
      <c r="E1541" s="212">
        <f>'Customs raw'!C1541</f>
        <v>0</v>
      </c>
      <c r="F1541" s="215">
        <f>'Customs raw'!E1541</f>
        <v>0</v>
      </c>
      <c r="G1541" s="76" t="s">
        <v>19</v>
      </c>
      <c r="H1541" s="33" t="s">
        <v>190</v>
      </c>
      <c r="I1541" s="76" t="e">
        <f>CONCATENATE(Table6[[#This Row],[HS6_COD]],Table6[[#This Row],[HS8]],Table6[[#This Row],[HS10]])</f>
        <v>#VALUE!</v>
      </c>
      <c r="J1541" s="17" t="s">
        <v>553</v>
      </c>
      <c r="K1541" s="17"/>
      <c r="L1541" s="30">
        <f>'Customs raw'!F1541</f>
        <v>0</v>
      </c>
      <c r="M1541" s="33">
        <v>10</v>
      </c>
      <c r="N1541" s="33">
        <v>12.5</v>
      </c>
      <c r="O1541" s="33"/>
      <c r="P1541" s="33"/>
      <c r="Q1541" s="33">
        <v>10</v>
      </c>
      <c r="R1541" s="50" t="e">
        <f>VLOOKUP(Table6[[#This Row],[HS Concatenate]],'Customs raw'!$A$11:$N$305,12,FALSE)</f>
        <v>#VALUE!</v>
      </c>
      <c r="S1541" s="226">
        <f>'Customs raw'!L1541</f>
        <v>0</v>
      </c>
      <c r="T1541" s="214"/>
      <c r="U1541" s="217">
        <f>'Customs raw'!M1541</f>
        <v>0</v>
      </c>
      <c r="V1541" s="214"/>
      <c r="W1541" s="226" t="e">
        <f>Table6[[#This Row],[Quantity (kg)2]]/1000</f>
        <v>#VALUE!</v>
      </c>
    </row>
    <row r="1542" spans="1:23" ht="14.25" x14ac:dyDescent="0.2">
      <c r="A1542" s="212">
        <f>'Customs raw'!B1542</f>
        <v>0</v>
      </c>
      <c r="B1542" s="213">
        <f t="shared" si="26"/>
        <v>0</v>
      </c>
      <c r="C1542" s="214" t="e">
        <f>VLOOKUP(B1542,'HS Heading Index'!$A$7:$B$29,2,FALSE)</f>
        <v>#N/A</v>
      </c>
      <c r="D1542" s="214" t="s">
        <v>241</v>
      </c>
      <c r="E1542" s="212">
        <f>'Customs raw'!C1542</f>
        <v>0</v>
      </c>
      <c r="F1542" s="215">
        <f>'Customs raw'!E1542</f>
        <v>0</v>
      </c>
      <c r="G1542" s="76" t="s">
        <v>19</v>
      </c>
      <c r="H1542" s="33" t="s">
        <v>190</v>
      </c>
      <c r="I1542" s="76" t="e">
        <f>CONCATENATE(Table6[[#This Row],[HS6_COD]],Table6[[#This Row],[HS8]],Table6[[#This Row],[HS10]])</f>
        <v>#VALUE!</v>
      </c>
      <c r="J1542" s="17" t="s">
        <v>553</v>
      </c>
      <c r="K1542" s="17"/>
      <c r="L1542" s="30">
        <f>'Customs raw'!F1542</f>
        <v>0</v>
      </c>
      <c r="M1542" s="33">
        <v>10</v>
      </c>
      <c r="N1542" s="33">
        <v>12.5</v>
      </c>
      <c r="O1542" s="33"/>
      <c r="P1542" s="33"/>
      <c r="Q1542" s="33">
        <v>10</v>
      </c>
      <c r="R1542" s="50" t="e">
        <f>VLOOKUP(Table6[[#This Row],[HS Concatenate]],'Customs raw'!$A$11:$N$305,12,FALSE)</f>
        <v>#VALUE!</v>
      </c>
      <c r="S1542" s="226">
        <f>'Customs raw'!L1542</f>
        <v>0</v>
      </c>
      <c r="T1542" s="214"/>
      <c r="U1542" s="217">
        <f>'Customs raw'!M1542</f>
        <v>0</v>
      </c>
      <c r="V1542" s="214"/>
      <c r="W1542" s="226" t="e">
        <f>Table6[[#This Row],[Quantity (kg)2]]/1000</f>
        <v>#VALUE!</v>
      </c>
    </row>
    <row r="1543" spans="1:23" ht="14.25" x14ac:dyDescent="0.2">
      <c r="A1543" s="212">
        <f>'Customs raw'!B1543</f>
        <v>0</v>
      </c>
      <c r="B1543" s="213">
        <f t="shared" si="26"/>
        <v>0</v>
      </c>
      <c r="C1543" s="214" t="e">
        <f>VLOOKUP(B1543,'HS Heading Index'!$A$7:$B$29,2,FALSE)</f>
        <v>#N/A</v>
      </c>
      <c r="D1543" s="214" t="s">
        <v>241</v>
      </c>
      <c r="E1543" s="212">
        <f>'Customs raw'!C1543</f>
        <v>0</v>
      </c>
      <c r="F1543" s="215">
        <f>'Customs raw'!E1543</f>
        <v>0</v>
      </c>
      <c r="G1543" s="76" t="s">
        <v>19</v>
      </c>
      <c r="H1543" s="33" t="s">
        <v>190</v>
      </c>
      <c r="I1543" s="76" t="e">
        <f>CONCATENATE(Table6[[#This Row],[HS6_COD]],Table6[[#This Row],[HS8]],Table6[[#This Row],[HS10]])</f>
        <v>#VALUE!</v>
      </c>
      <c r="J1543" s="17" t="s">
        <v>553</v>
      </c>
      <c r="K1543" s="17"/>
      <c r="L1543" s="30">
        <f>'Customs raw'!F1543</f>
        <v>0</v>
      </c>
      <c r="M1543" s="33">
        <v>10</v>
      </c>
      <c r="N1543" s="33">
        <v>12.5</v>
      </c>
      <c r="O1543" s="33"/>
      <c r="P1543" s="33"/>
      <c r="Q1543" s="33">
        <v>10</v>
      </c>
      <c r="R1543" s="50" t="e">
        <f>VLOOKUP(Table6[[#This Row],[HS Concatenate]],'Customs raw'!$A$11:$N$305,12,FALSE)</f>
        <v>#VALUE!</v>
      </c>
      <c r="S1543" s="226">
        <f>'Customs raw'!L1543</f>
        <v>0</v>
      </c>
      <c r="T1543" s="214"/>
      <c r="U1543" s="217">
        <f>'Customs raw'!M1543</f>
        <v>0</v>
      </c>
      <c r="V1543" s="214"/>
      <c r="W1543" s="226" t="e">
        <f>Table6[[#This Row],[Quantity (kg)2]]/1000</f>
        <v>#VALUE!</v>
      </c>
    </row>
    <row r="1544" spans="1:23" ht="14.25" x14ac:dyDescent="0.2">
      <c r="A1544" s="212">
        <f>'Customs raw'!B1544</f>
        <v>0</v>
      </c>
      <c r="B1544" s="213">
        <f t="shared" si="26"/>
        <v>0</v>
      </c>
      <c r="C1544" s="214" t="e">
        <f>VLOOKUP(B1544,'HS Heading Index'!$A$7:$B$29,2,FALSE)</f>
        <v>#N/A</v>
      </c>
      <c r="D1544" s="214" t="s">
        <v>241</v>
      </c>
      <c r="E1544" s="212">
        <f>'Customs raw'!C1544</f>
        <v>0</v>
      </c>
      <c r="F1544" s="215">
        <f>'Customs raw'!E1544</f>
        <v>0</v>
      </c>
      <c r="G1544" s="76" t="s">
        <v>19</v>
      </c>
      <c r="H1544" s="33" t="s">
        <v>190</v>
      </c>
      <c r="I1544" s="76" t="e">
        <f>CONCATENATE(Table6[[#This Row],[HS6_COD]],Table6[[#This Row],[HS8]],Table6[[#This Row],[HS10]])</f>
        <v>#VALUE!</v>
      </c>
      <c r="J1544" s="17" t="s">
        <v>553</v>
      </c>
      <c r="K1544" s="17"/>
      <c r="L1544" s="30">
        <f>'Customs raw'!F1544</f>
        <v>0</v>
      </c>
      <c r="M1544" s="33">
        <v>10</v>
      </c>
      <c r="N1544" s="33">
        <v>12.5</v>
      </c>
      <c r="O1544" s="33"/>
      <c r="P1544" s="33"/>
      <c r="Q1544" s="33">
        <v>10</v>
      </c>
      <c r="R1544" s="50" t="e">
        <f>VLOOKUP(Table6[[#This Row],[HS Concatenate]],'Customs raw'!$A$11:$N$305,12,FALSE)</f>
        <v>#VALUE!</v>
      </c>
      <c r="S1544" s="226">
        <f>'Customs raw'!L1544</f>
        <v>0</v>
      </c>
      <c r="T1544" s="214"/>
      <c r="U1544" s="217">
        <f>'Customs raw'!M1544</f>
        <v>0</v>
      </c>
      <c r="V1544" s="214"/>
      <c r="W1544" s="226" t="e">
        <f>Table6[[#This Row],[Quantity (kg)2]]/1000</f>
        <v>#VALUE!</v>
      </c>
    </row>
    <row r="1545" spans="1:23" ht="14.25" x14ac:dyDescent="0.2">
      <c r="A1545" s="212">
        <f>'Customs raw'!B1545</f>
        <v>0</v>
      </c>
      <c r="B1545" s="213">
        <f t="shared" si="26"/>
        <v>0</v>
      </c>
      <c r="C1545" s="214" t="e">
        <f>VLOOKUP(B1545,'HS Heading Index'!$A$7:$B$29,2,FALSE)</f>
        <v>#N/A</v>
      </c>
      <c r="D1545" s="214" t="s">
        <v>241</v>
      </c>
      <c r="E1545" s="212">
        <f>'Customs raw'!C1545</f>
        <v>0</v>
      </c>
      <c r="F1545" s="215">
        <f>'Customs raw'!E1545</f>
        <v>0</v>
      </c>
      <c r="G1545" s="76" t="s">
        <v>19</v>
      </c>
      <c r="H1545" s="33" t="s">
        <v>190</v>
      </c>
      <c r="I1545" s="76" t="e">
        <f>CONCATENATE(Table6[[#This Row],[HS6_COD]],Table6[[#This Row],[HS8]],Table6[[#This Row],[HS10]])</f>
        <v>#VALUE!</v>
      </c>
      <c r="J1545" s="17" t="s">
        <v>553</v>
      </c>
      <c r="K1545" s="17"/>
      <c r="L1545" s="30">
        <f>'Customs raw'!F1545</f>
        <v>0</v>
      </c>
      <c r="M1545" s="33">
        <v>10</v>
      </c>
      <c r="N1545" s="33">
        <v>12.5</v>
      </c>
      <c r="O1545" s="33"/>
      <c r="P1545" s="33"/>
      <c r="Q1545" s="33">
        <v>10</v>
      </c>
      <c r="R1545" s="50" t="e">
        <f>VLOOKUP(Table6[[#This Row],[HS Concatenate]],'Customs raw'!$A$11:$N$305,12,FALSE)</f>
        <v>#VALUE!</v>
      </c>
      <c r="S1545" s="226">
        <f>'Customs raw'!L1545</f>
        <v>0</v>
      </c>
      <c r="T1545" s="214"/>
      <c r="U1545" s="217">
        <f>'Customs raw'!M1545</f>
        <v>0</v>
      </c>
      <c r="V1545" s="214"/>
      <c r="W1545" s="226" t="e">
        <f>Table6[[#This Row],[Quantity (kg)2]]/1000</f>
        <v>#VALUE!</v>
      </c>
    </row>
    <row r="1546" spans="1:23" ht="14.25" x14ac:dyDescent="0.2">
      <c r="A1546" s="212">
        <f>'Customs raw'!B1546</f>
        <v>0</v>
      </c>
      <c r="B1546" s="213">
        <f t="shared" si="26"/>
        <v>0</v>
      </c>
      <c r="C1546" s="214" t="e">
        <f>VLOOKUP(B1546,'HS Heading Index'!$A$7:$B$29,2,FALSE)</f>
        <v>#N/A</v>
      </c>
      <c r="D1546" s="214" t="s">
        <v>241</v>
      </c>
      <c r="E1546" s="212">
        <f>'Customs raw'!C1546</f>
        <v>0</v>
      </c>
      <c r="F1546" s="215">
        <f>'Customs raw'!E1546</f>
        <v>0</v>
      </c>
      <c r="G1546" s="76" t="s">
        <v>19</v>
      </c>
      <c r="H1546" s="33" t="s">
        <v>190</v>
      </c>
      <c r="I1546" s="76" t="e">
        <f>CONCATENATE(Table6[[#This Row],[HS6_COD]],Table6[[#This Row],[HS8]],Table6[[#This Row],[HS10]])</f>
        <v>#VALUE!</v>
      </c>
      <c r="J1546" s="17" t="s">
        <v>553</v>
      </c>
      <c r="K1546" s="17"/>
      <c r="L1546" s="30">
        <f>'Customs raw'!F1546</f>
        <v>0</v>
      </c>
      <c r="M1546" s="33">
        <v>10</v>
      </c>
      <c r="N1546" s="33">
        <v>12.5</v>
      </c>
      <c r="O1546" s="33"/>
      <c r="P1546" s="33"/>
      <c r="Q1546" s="33">
        <v>10</v>
      </c>
      <c r="R1546" s="50" t="e">
        <f>VLOOKUP(Table6[[#This Row],[HS Concatenate]],'Customs raw'!$A$11:$N$305,12,FALSE)</f>
        <v>#VALUE!</v>
      </c>
      <c r="S1546" s="226">
        <f>'Customs raw'!L1546</f>
        <v>0</v>
      </c>
      <c r="T1546" s="214"/>
      <c r="U1546" s="217">
        <f>'Customs raw'!M1546</f>
        <v>0</v>
      </c>
      <c r="V1546" s="214"/>
      <c r="W1546" s="226" t="e">
        <f>Table6[[#This Row],[Quantity (kg)2]]/1000</f>
        <v>#VALUE!</v>
      </c>
    </row>
    <row r="1547" spans="1:23" ht="14.25" x14ac:dyDescent="0.2">
      <c r="A1547" s="212">
        <f>'Customs raw'!B1547</f>
        <v>0</v>
      </c>
      <c r="B1547" s="213">
        <f t="shared" si="26"/>
        <v>0</v>
      </c>
      <c r="C1547" s="214" t="e">
        <f>VLOOKUP(B1547,'HS Heading Index'!$A$7:$B$29,2,FALSE)</f>
        <v>#N/A</v>
      </c>
      <c r="D1547" s="214" t="s">
        <v>241</v>
      </c>
      <c r="E1547" s="212">
        <f>'Customs raw'!C1547</f>
        <v>0</v>
      </c>
      <c r="F1547" s="215">
        <f>'Customs raw'!E1547</f>
        <v>0</v>
      </c>
      <c r="G1547" s="76" t="s">
        <v>19</v>
      </c>
      <c r="H1547" s="33" t="s">
        <v>190</v>
      </c>
      <c r="I1547" s="76" t="e">
        <f>CONCATENATE(Table6[[#This Row],[HS6_COD]],Table6[[#This Row],[HS8]],Table6[[#This Row],[HS10]])</f>
        <v>#VALUE!</v>
      </c>
      <c r="J1547" s="17" t="s">
        <v>553</v>
      </c>
      <c r="K1547" s="17"/>
      <c r="L1547" s="30">
        <f>'Customs raw'!F1547</f>
        <v>0</v>
      </c>
      <c r="M1547" s="33">
        <v>10</v>
      </c>
      <c r="N1547" s="33">
        <v>12.5</v>
      </c>
      <c r="O1547" s="33"/>
      <c r="P1547" s="33"/>
      <c r="Q1547" s="33">
        <v>10</v>
      </c>
      <c r="R1547" s="50" t="e">
        <f>VLOOKUP(Table6[[#This Row],[HS Concatenate]],'Customs raw'!$A$11:$N$305,12,FALSE)</f>
        <v>#VALUE!</v>
      </c>
      <c r="S1547" s="226">
        <f>'Customs raw'!L1547</f>
        <v>0</v>
      </c>
      <c r="T1547" s="214"/>
      <c r="U1547" s="217">
        <f>'Customs raw'!M1547</f>
        <v>0</v>
      </c>
      <c r="V1547" s="214"/>
      <c r="W1547" s="226" t="e">
        <f>Table6[[#This Row],[Quantity (kg)2]]/1000</f>
        <v>#VALUE!</v>
      </c>
    </row>
    <row r="1548" spans="1:23" ht="14.25" x14ac:dyDescent="0.2">
      <c r="A1548" s="212">
        <f>'Customs raw'!B1548</f>
        <v>0</v>
      </c>
      <c r="B1548" s="213">
        <f t="shared" si="26"/>
        <v>0</v>
      </c>
      <c r="C1548" s="214" t="e">
        <f>VLOOKUP(B1548,'HS Heading Index'!$A$7:$B$29,2,FALSE)</f>
        <v>#N/A</v>
      </c>
      <c r="D1548" s="214" t="s">
        <v>241</v>
      </c>
      <c r="E1548" s="212">
        <f>'Customs raw'!C1548</f>
        <v>0</v>
      </c>
      <c r="F1548" s="215">
        <f>'Customs raw'!E1548</f>
        <v>0</v>
      </c>
      <c r="G1548" s="76" t="s">
        <v>19</v>
      </c>
      <c r="H1548" s="33" t="s">
        <v>190</v>
      </c>
      <c r="I1548" s="76" t="e">
        <f>CONCATENATE(Table6[[#This Row],[HS6_COD]],Table6[[#This Row],[HS8]],Table6[[#This Row],[HS10]])</f>
        <v>#VALUE!</v>
      </c>
      <c r="J1548" s="17" t="s">
        <v>553</v>
      </c>
      <c r="K1548" s="17"/>
      <c r="L1548" s="30">
        <f>'Customs raw'!F1548</f>
        <v>0</v>
      </c>
      <c r="M1548" s="33">
        <v>10</v>
      </c>
      <c r="N1548" s="33">
        <v>12.5</v>
      </c>
      <c r="O1548" s="33"/>
      <c r="P1548" s="33"/>
      <c r="Q1548" s="33">
        <v>10</v>
      </c>
      <c r="R1548" s="50" t="e">
        <f>VLOOKUP(Table6[[#This Row],[HS Concatenate]],'Customs raw'!$A$11:$N$305,12,FALSE)</f>
        <v>#VALUE!</v>
      </c>
      <c r="S1548" s="226">
        <f>'Customs raw'!L1548</f>
        <v>0</v>
      </c>
      <c r="T1548" s="214"/>
      <c r="U1548" s="217">
        <f>'Customs raw'!M1548</f>
        <v>0</v>
      </c>
      <c r="V1548" s="214"/>
      <c r="W1548" s="226" t="e">
        <f>Table6[[#This Row],[Quantity (kg)2]]/1000</f>
        <v>#VALUE!</v>
      </c>
    </row>
    <row r="1549" spans="1:23" ht="14.25" x14ac:dyDescent="0.2">
      <c r="A1549" s="212">
        <f>'Customs raw'!B1549</f>
        <v>0</v>
      </c>
      <c r="B1549" s="213">
        <f t="shared" si="26"/>
        <v>0</v>
      </c>
      <c r="C1549" s="214" t="e">
        <f>VLOOKUP(B1549,'HS Heading Index'!$A$7:$B$29,2,FALSE)</f>
        <v>#N/A</v>
      </c>
      <c r="D1549" s="214" t="s">
        <v>241</v>
      </c>
      <c r="E1549" s="212">
        <f>'Customs raw'!C1549</f>
        <v>0</v>
      </c>
      <c r="F1549" s="215">
        <f>'Customs raw'!E1549</f>
        <v>0</v>
      </c>
      <c r="G1549" s="76" t="s">
        <v>19</v>
      </c>
      <c r="H1549" s="33" t="s">
        <v>190</v>
      </c>
      <c r="I1549" s="76" t="e">
        <f>CONCATENATE(Table6[[#This Row],[HS6_COD]],Table6[[#This Row],[HS8]],Table6[[#This Row],[HS10]])</f>
        <v>#VALUE!</v>
      </c>
      <c r="J1549" s="17" t="s">
        <v>553</v>
      </c>
      <c r="K1549" s="17"/>
      <c r="L1549" s="30">
        <f>'Customs raw'!F1549</f>
        <v>0</v>
      </c>
      <c r="M1549" s="33">
        <v>10</v>
      </c>
      <c r="N1549" s="33">
        <v>12.5</v>
      </c>
      <c r="O1549" s="33"/>
      <c r="P1549" s="33"/>
      <c r="Q1549" s="33">
        <v>10</v>
      </c>
      <c r="R1549" s="50" t="e">
        <f>VLOOKUP(Table6[[#This Row],[HS Concatenate]],'Customs raw'!$A$11:$N$305,12,FALSE)</f>
        <v>#VALUE!</v>
      </c>
      <c r="S1549" s="226">
        <f>'Customs raw'!L1549</f>
        <v>0</v>
      </c>
      <c r="T1549" s="214"/>
      <c r="U1549" s="217">
        <f>'Customs raw'!M1549</f>
        <v>0</v>
      </c>
      <c r="V1549" s="214"/>
      <c r="W1549" s="226" t="e">
        <f>Table6[[#This Row],[Quantity (kg)2]]/1000</f>
        <v>#VALUE!</v>
      </c>
    </row>
    <row r="1550" spans="1:23" ht="14.25" x14ac:dyDescent="0.2">
      <c r="A1550" s="212">
        <f>'Customs raw'!B1550</f>
        <v>0</v>
      </c>
      <c r="B1550" s="213">
        <f t="shared" si="26"/>
        <v>0</v>
      </c>
      <c r="C1550" s="214" t="e">
        <f>VLOOKUP(B1550,'HS Heading Index'!$A$7:$B$29,2,FALSE)</f>
        <v>#N/A</v>
      </c>
      <c r="D1550" s="214" t="s">
        <v>241</v>
      </c>
      <c r="E1550" s="212">
        <f>'Customs raw'!C1550</f>
        <v>0</v>
      </c>
      <c r="F1550" s="215">
        <f>'Customs raw'!E1550</f>
        <v>0</v>
      </c>
      <c r="G1550" s="76" t="s">
        <v>19</v>
      </c>
      <c r="H1550" s="33" t="s">
        <v>190</v>
      </c>
      <c r="I1550" s="76" t="e">
        <f>CONCATENATE(Table6[[#This Row],[HS6_COD]],Table6[[#This Row],[HS8]],Table6[[#This Row],[HS10]])</f>
        <v>#VALUE!</v>
      </c>
      <c r="J1550" s="17" t="s">
        <v>553</v>
      </c>
      <c r="K1550" s="17"/>
      <c r="L1550" s="30">
        <f>'Customs raw'!F1550</f>
        <v>0</v>
      </c>
      <c r="M1550" s="33">
        <v>10</v>
      </c>
      <c r="N1550" s="33">
        <v>12.5</v>
      </c>
      <c r="O1550" s="33"/>
      <c r="P1550" s="33"/>
      <c r="Q1550" s="33">
        <v>10</v>
      </c>
      <c r="R1550" s="50" t="e">
        <f>VLOOKUP(Table6[[#This Row],[HS Concatenate]],'Customs raw'!$A$11:$N$305,12,FALSE)</f>
        <v>#VALUE!</v>
      </c>
      <c r="S1550" s="226">
        <f>'Customs raw'!L1550</f>
        <v>0</v>
      </c>
      <c r="T1550" s="214"/>
      <c r="U1550" s="217">
        <f>'Customs raw'!M1550</f>
        <v>0</v>
      </c>
      <c r="V1550" s="214"/>
      <c r="W1550" s="226" t="e">
        <f>Table6[[#This Row],[Quantity (kg)2]]/1000</f>
        <v>#VALUE!</v>
      </c>
    </row>
    <row r="1551" spans="1:23" ht="14.25" x14ac:dyDescent="0.2">
      <c r="A1551" s="212">
        <f>'Customs raw'!B1551</f>
        <v>0</v>
      </c>
      <c r="B1551" s="213">
        <f t="shared" si="26"/>
        <v>0</v>
      </c>
      <c r="C1551" s="214" t="e">
        <f>VLOOKUP(B1551,'HS Heading Index'!$A$7:$B$29,2,FALSE)</f>
        <v>#N/A</v>
      </c>
      <c r="D1551" s="214" t="s">
        <v>241</v>
      </c>
      <c r="E1551" s="212">
        <f>'Customs raw'!C1551</f>
        <v>0</v>
      </c>
      <c r="F1551" s="215">
        <f>'Customs raw'!E1551</f>
        <v>0</v>
      </c>
      <c r="G1551" s="76" t="s">
        <v>19</v>
      </c>
      <c r="H1551" s="33" t="s">
        <v>190</v>
      </c>
      <c r="I1551" s="76" t="e">
        <f>CONCATENATE(Table6[[#This Row],[HS6_COD]],Table6[[#This Row],[HS8]],Table6[[#This Row],[HS10]])</f>
        <v>#VALUE!</v>
      </c>
      <c r="J1551" s="17" t="s">
        <v>553</v>
      </c>
      <c r="K1551" s="17"/>
      <c r="L1551" s="30">
        <f>'Customs raw'!F1551</f>
        <v>0</v>
      </c>
      <c r="M1551" s="33">
        <v>10</v>
      </c>
      <c r="N1551" s="33">
        <v>12.5</v>
      </c>
      <c r="O1551" s="33"/>
      <c r="P1551" s="33"/>
      <c r="Q1551" s="33">
        <v>10</v>
      </c>
      <c r="R1551" s="50" t="e">
        <f>VLOOKUP(Table6[[#This Row],[HS Concatenate]],'Customs raw'!$A$11:$N$305,12,FALSE)</f>
        <v>#VALUE!</v>
      </c>
      <c r="S1551" s="226">
        <f>'Customs raw'!L1551</f>
        <v>0</v>
      </c>
      <c r="T1551" s="214"/>
      <c r="U1551" s="217">
        <f>'Customs raw'!M1551</f>
        <v>0</v>
      </c>
      <c r="V1551" s="214"/>
      <c r="W1551" s="226" t="e">
        <f>Table6[[#This Row],[Quantity (kg)2]]/1000</f>
        <v>#VALUE!</v>
      </c>
    </row>
    <row r="1552" spans="1:23" ht="14.25" x14ac:dyDescent="0.2">
      <c r="A1552" s="212">
        <f>'Customs raw'!B1552</f>
        <v>0</v>
      </c>
      <c r="B1552" s="213">
        <f t="shared" si="26"/>
        <v>0</v>
      </c>
      <c r="C1552" s="214" t="e">
        <f>VLOOKUP(B1552,'HS Heading Index'!$A$7:$B$29,2,FALSE)</f>
        <v>#N/A</v>
      </c>
      <c r="D1552" s="214" t="s">
        <v>241</v>
      </c>
      <c r="E1552" s="212">
        <f>'Customs raw'!C1552</f>
        <v>0</v>
      </c>
      <c r="F1552" s="215">
        <f>'Customs raw'!E1552</f>
        <v>0</v>
      </c>
      <c r="G1552" s="76" t="s">
        <v>19</v>
      </c>
      <c r="H1552" s="33" t="s">
        <v>190</v>
      </c>
      <c r="I1552" s="76" t="e">
        <f>CONCATENATE(Table6[[#This Row],[HS6_COD]],Table6[[#This Row],[HS8]],Table6[[#This Row],[HS10]])</f>
        <v>#VALUE!</v>
      </c>
      <c r="J1552" s="17" t="s">
        <v>553</v>
      </c>
      <c r="K1552" s="17"/>
      <c r="L1552" s="30">
        <f>'Customs raw'!F1552</f>
        <v>0</v>
      </c>
      <c r="M1552" s="33">
        <v>10</v>
      </c>
      <c r="N1552" s="33">
        <v>12.5</v>
      </c>
      <c r="O1552" s="33"/>
      <c r="P1552" s="33"/>
      <c r="Q1552" s="33">
        <v>10</v>
      </c>
      <c r="R1552" s="50" t="e">
        <f>VLOOKUP(Table6[[#This Row],[HS Concatenate]],'Customs raw'!$A$11:$N$305,12,FALSE)</f>
        <v>#VALUE!</v>
      </c>
      <c r="S1552" s="226">
        <f>'Customs raw'!L1552</f>
        <v>0</v>
      </c>
      <c r="T1552" s="214"/>
      <c r="U1552" s="217">
        <f>'Customs raw'!M1552</f>
        <v>0</v>
      </c>
      <c r="V1552" s="214"/>
      <c r="W1552" s="226" t="e">
        <f>Table6[[#This Row],[Quantity (kg)2]]/1000</f>
        <v>#VALUE!</v>
      </c>
    </row>
    <row r="1553" spans="1:23" ht="14.25" x14ac:dyDescent="0.2">
      <c r="A1553" s="212">
        <f>'Customs raw'!B1553</f>
        <v>0</v>
      </c>
      <c r="B1553" s="213">
        <f t="shared" si="26"/>
        <v>0</v>
      </c>
      <c r="C1553" s="214" t="e">
        <f>VLOOKUP(B1553,'HS Heading Index'!$A$7:$B$29,2,FALSE)</f>
        <v>#N/A</v>
      </c>
      <c r="D1553" s="214" t="s">
        <v>241</v>
      </c>
      <c r="E1553" s="212">
        <f>'Customs raw'!C1553</f>
        <v>0</v>
      </c>
      <c r="F1553" s="215">
        <f>'Customs raw'!E1553</f>
        <v>0</v>
      </c>
      <c r="G1553" s="76" t="s">
        <v>19</v>
      </c>
      <c r="H1553" s="33" t="s">
        <v>190</v>
      </c>
      <c r="I1553" s="76" t="e">
        <f>CONCATENATE(Table6[[#This Row],[HS6_COD]],Table6[[#This Row],[HS8]],Table6[[#This Row],[HS10]])</f>
        <v>#VALUE!</v>
      </c>
      <c r="J1553" s="17" t="s">
        <v>553</v>
      </c>
      <c r="K1553" s="17"/>
      <c r="L1553" s="30">
        <f>'Customs raw'!F1553</f>
        <v>0</v>
      </c>
      <c r="M1553" s="33">
        <v>10</v>
      </c>
      <c r="N1553" s="33">
        <v>12.5</v>
      </c>
      <c r="O1553" s="33"/>
      <c r="P1553" s="33"/>
      <c r="Q1553" s="33">
        <v>10</v>
      </c>
      <c r="R1553" s="50" t="e">
        <f>VLOOKUP(Table6[[#This Row],[HS Concatenate]],'Customs raw'!$A$11:$N$305,12,FALSE)</f>
        <v>#VALUE!</v>
      </c>
      <c r="S1553" s="226">
        <f>'Customs raw'!L1553</f>
        <v>0</v>
      </c>
      <c r="T1553" s="214"/>
      <c r="U1553" s="217">
        <f>'Customs raw'!M1553</f>
        <v>0</v>
      </c>
      <c r="V1553" s="214"/>
      <c r="W1553" s="226" t="e">
        <f>Table6[[#This Row],[Quantity (kg)2]]/1000</f>
        <v>#VALUE!</v>
      </c>
    </row>
    <row r="1554" spans="1:23" ht="14.25" x14ac:dyDescent="0.2">
      <c r="A1554" s="212">
        <f>'Customs raw'!B1554</f>
        <v>0</v>
      </c>
      <c r="B1554" s="213">
        <f t="shared" si="26"/>
        <v>0</v>
      </c>
      <c r="C1554" s="214" t="e">
        <f>VLOOKUP(B1554,'HS Heading Index'!$A$7:$B$29,2,FALSE)</f>
        <v>#N/A</v>
      </c>
      <c r="D1554" s="214" t="s">
        <v>241</v>
      </c>
      <c r="E1554" s="212">
        <f>'Customs raw'!C1554</f>
        <v>0</v>
      </c>
      <c r="F1554" s="215">
        <f>'Customs raw'!E1554</f>
        <v>0</v>
      </c>
      <c r="G1554" s="76" t="s">
        <v>19</v>
      </c>
      <c r="H1554" s="33" t="s">
        <v>190</v>
      </c>
      <c r="I1554" s="76" t="e">
        <f>CONCATENATE(Table6[[#This Row],[HS6_COD]],Table6[[#This Row],[HS8]],Table6[[#This Row],[HS10]])</f>
        <v>#VALUE!</v>
      </c>
      <c r="J1554" s="17" t="s">
        <v>553</v>
      </c>
      <c r="K1554" s="17"/>
      <c r="L1554" s="30">
        <f>'Customs raw'!F1554</f>
        <v>0</v>
      </c>
      <c r="M1554" s="33">
        <v>10</v>
      </c>
      <c r="N1554" s="33">
        <v>12.5</v>
      </c>
      <c r="O1554" s="33"/>
      <c r="P1554" s="33"/>
      <c r="Q1554" s="33">
        <v>10</v>
      </c>
      <c r="R1554" s="50" t="e">
        <f>VLOOKUP(Table6[[#This Row],[HS Concatenate]],'Customs raw'!$A$11:$N$305,12,FALSE)</f>
        <v>#VALUE!</v>
      </c>
      <c r="S1554" s="226">
        <f>'Customs raw'!L1554</f>
        <v>0</v>
      </c>
      <c r="T1554" s="214"/>
      <c r="U1554" s="217">
        <f>'Customs raw'!M1554</f>
        <v>0</v>
      </c>
      <c r="V1554" s="214"/>
      <c r="W1554" s="226" t="e">
        <f>Table6[[#This Row],[Quantity (kg)2]]/1000</f>
        <v>#VALUE!</v>
      </c>
    </row>
    <row r="1555" spans="1:23" ht="14.25" x14ac:dyDescent="0.2">
      <c r="A1555" s="212">
        <f>'Customs raw'!B1555</f>
        <v>0</v>
      </c>
      <c r="B1555" s="213">
        <f t="shared" si="26"/>
        <v>0</v>
      </c>
      <c r="C1555" s="214" t="e">
        <f>VLOOKUP(B1555,'HS Heading Index'!$A$7:$B$29,2,FALSE)</f>
        <v>#N/A</v>
      </c>
      <c r="D1555" s="214" t="s">
        <v>241</v>
      </c>
      <c r="E1555" s="212">
        <f>'Customs raw'!C1555</f>
        <v>0</v>
      </c>
      <c r="F1555" s="215">
        <f>'Customs raw'!E1555</f>
        <v>0</v>
      </c>
      <c r="G1555" s="76" t="s">
        <v>19</v>
      </c>
      <c r="H1555" s="33" t="s">
        <v>190</v>
      </c>
      <c r="I1555" s="76" t="e">
        <f>CONCATENATE(Table6[[#This Row],[HS6_COD]],Table6[[#This Row],[HS8]],Table6[[#This Row],[HS10]])</f>
        <v>#VALUE!</v>
      </c>
      <c r="J1555" s="17" t="s">
        <v>553</v>
      </c>
      <c r="K1555" s="17"/>
      <c r="L1555" s="30">
        <f>'Customs raw'!F1555</f>
        <v>0</v>
      </c>
      <c r="M1555" s="33">
        <v>10</v>
      </c>
      <c r="N1555" s="33">
        <v>12.5</v>
      </c>
      <c r="O1555" s="33"/>
      <c r="P1555" s="33"/>
      <c r="Q1555" s="33">
        <v>10</v>
      </c>
      <c r="R1555" s="50" t="e">
        <f>VLOOKUP(Table6[[#This Row],[HS Concatenate]],'Customs raw'!$A$11:$N$305,12,FALSE)</f>
        <v>#VALUE!</v>
      </c>
      <c r="S1555" s="226">
        <f>'Customs raw'!L1555</f>
        <v>0</v>
      </c>
      <c r="T1555" s="214"/>
      <c r="U1555" s="217">
        <f>'Customs raw'!M1555</f>
        <v>0</v>
      </c>
      <c r="V1555" s="214"/>
      <c r="W1555" s="226" t="e">
        <f>Table6[[#This Row],[Quantity (kg)2]]/1000</f>
        <v>#VALUE!</v>
      </c>
    </row>
    <row r="1556" spans="1:23" ht="14.25" x14ac:dyDescent="0.2">
      <c r="A1556" s="212">
        <f>'Customs raw'!B1556</f>
        <v>0</v>
      </c>
      <c r="B1556" s="213">
        <f t="shared" si="26"/>
        <v>0</v>
      </c>
      <c r="C1556" s="214" t="e">
        <f>VLOOKUP(B1556,'HS Heading Index'!$A$7:$B$29,2,FALSE)</f>
        <v>#N/A</v>
      </c>
      <c r="D1556" s="214" t="s">
        <v>241</v>
      </c>
      <c r="E1556" s="212">
        <f>'Customs raw'!C1556</f>
        <v>0</v>
      </c>
      <c r="F1556" s="215">
        <f>'Customs raw'!E1556</f>
        <v>0</v>
      </c>
      <c r="G1556" s="76" t="s">
        <v>19</v>
      </c>
      <c r="H1556" s="33" t="s">
        <v>190</v>
      </c>
      <c r="I1556" s="76" t="e">
        <f>CONCATENATE(Table6[[#This Row],[HS6_COD]],Table6[[#This Row],[HS8]],Table6[[#This Row],[HS10]])</f>
        <v>#VALUE!</v>
      </c>
      <c r="J1556" s="17" t="s">
        <v>553</v>
      </c>
      <c r="K1556" s="17"/>
      <c r="L1556" s="30">
        <f>'Customs raw'!F1556</f>
        <v>0</v>
      </c>
      <c r="M1556" s="33">
        <v>10</v>
      </c>
      <c r="N1556" s="33">
        <v>12.5</v>
      </c>
      <c r="O1556" s="33"/>
      <c r="P1556" s="33"/>
      <c r="Q1556" s="33">
        <v>10</v>
      </c>
      <c r="R1556" s="50" t="e">
        <f>VLOOKUP(Table6[[#This Row],[HS Concatenate]],'Customs raw'!$A$11:$N$305,12,FALSE)</f>
        <v>#VALUE!</v>
      </c>
      <c r="S1556" s="226">
        <f>'Customs raw'!L1556</f>
        <v>0</v>
      </c>
      <c r="T1556" s="214"/>
      <c r="U1556" s="217">
        <f>'Customs raw'!M1556</f>
        <v>0</v>
      </c>
      <c r="V1556" s="214"/>
      <c r="W1556" s="226" t="e">
        <f>Table6[[#This Row],[Quantity (kg)2]]/1000</f>
        <v>#VALUE!</v>
      </c>
    </row>
    <row r="1557" spans="1:23" ht="14.25" x14ac:dyDescent="0.2">
      <c r="A1557" s="212">
        <f>'Customs raw'!B1557</f>
        <v>0</v>
      </c>
      <c r="B1557" s="213">
        <f t="shared" si="26"/>
        <v>0</v>
      </c>
      <c r="C1557" s="214" t="e">
        <f>VLOOKUP(B1557,'HS Heading Index'!$A$7:$B$29,2,FALSE)</f>
        <v>#N/A</v>
      </c>
      <c r="D1557" s="214" t="s">
        <v>241</v>
      </c>
      <c r="E1557" s="212">
        <f>'Customs raw'!C1557</f>
        <v>0</v>
      </c>
      <c r="F1557" s="215">
        <f>'Customs raw'!E1557</f>
        <v>0</v>
      </c>
      <c r="G1557" s="76" t="s">
        <v>19</v>
      </c>
      <c r="H1557" s="33" t="s">
        <v>190</v>
      </c>
      <c r="I1557" s="76" t="e">
        <f>CONCATENATE(Table6[[#This Row],[HS6_COD]],Table6[[#This Row],[HS8]],Table6[[#This Row],[HS10]])</f>
        <v>#VALUE!</v>
      </c>
      <c r="J1557" s="17" t="s">
        <v>553</v>
      </c>
      <c r="K1557" s="17"/>
      <c r="L1557" s="30">
        <f>'Customs raw'!F1557</f>
        <v>0</v>
      </c>
      <c r="M1557" s="33">
        <v>10</v>
      </c>
      <c r="N1557" s="33">
        <v>12.5</v>
      </c>
      <c r="O1557" s="33"/>
      <c r="P1557" s="33"/>
      <c r="Q1557" s="33">
        <v>10</v>
      </c>
      <c r="R1557" s="50" t="e">
        <f>VLOOKUP(Table6[[#This Row],[HS Concatenate]],'Customs raw'!$A$11:$N$305,12,FALSE)</f>
        <v>#VALUE!</v>
      </c>
      <c r="S1557" s="226">
        <f>'Customs raw'!L1557</f>
        <v>0</v>
      </c>
      <c r="T1557" s="214"/>
      <c r="U1557" s="217">
        <f>'Customs raw'!M1557</f>
        <v>0</v>
      </c>
      <c r="V1557" s="214"/>
      <c r="W1557" s="226" t="e">
        <f>Table6[[#This Row],[Quantity (kg)2]]/1000</f>
        <v>#VALUE!</v>
      </c>
    </row>
    <row r="1558" spans="1:23" ht="14.25" x14ac:dyDescent="0.2">
      <c r="A1558" s="212">
        <f>'Customs raw'!B1558</f>
        <v>0</v>
      </c>
      <c r="B1558" s="213">
        <f t="shared" si="26"/>
        <v>0</v>
      </c>
      <c r="C1558" s="214" t="e">
        <f>VLOOKUP(B1558,'HS Heading Index'!$A$7:$B$29,2,FALSE)</f>
        <v>#N/A</v>
      </c>
      <c r="D1558" s="214" t="s">
        <v>241</v>
      </c>
      <c r="E1558" s="212">
        <f>'Customs raw'!C1558</f>
        <v>0</v>
      </c>
      <c r="F1558" s="215">
        <f>'Customs raw'!E1558</f>
        <v>0</v>
      </c>
      <c r="G1558" s="76" t="s">
        <v>19</v>
      </c>
      <c r="H1558" s="33" t="s">
        <v>190</v>
      </c>
      <c r="I1558" s="76" t="e">
        <f>CONCATENATE(Table6[[#This Row],[HS6_COD]],Table6[[#This Row],[HS8]],Table6[[#This Row],[HS10]])</f>
        <v>#VALUE!</v>
      </c>
      <c r="J1558" s="17" t="s">
        <v>553</v>
      </c>
      <c r="K1558" s="17"/>
      <c r="L1558" s="30">
        <f>'Customs raw'!F1558</f>
        <v>0</v>
      </c>
      <c r="M1558" s="33">
        <v>10</v>
      </c>
      <c r="N1558" s="33">
        <v>12.5</v>
      </c>
      <c r="O1558" s="33"/>
      <c r="P1558" s="33"/>
      <c r="Q1558" s="33">
        <v>10</v>
      </c>
      <c r="R1558" s="50" t="e">
        <f>VLOOKUP(Table6[[#This Row],[HS Concatenate]],'Customs raw'!$A$11:$N$305,12,FALSE)</f>
        <v>#VALUE!</v>
      </c>
      <c r="S1558" s="226">
        <f>'Customs raw'!L1558</f>
        <v>0</v>
      </c>
      <c r="T1558" s="214"/>
      <c r="U1558" s="217">
        <f>'Customs raw'!M1558</f>
        <v>0</v>
      </c>
      <c r="V1558" s="214"/>
      <c r="W1558" s="226" t="e">
        <f>Table6[[#This Row],[Quantity (kg)2]]/1000</f>
        <v>#VALUE!</v>
      </c>
    </row>
    <row r="1559" spans="1:23" ht="14.25" x14ac:dyDescent="0.2">
      <c r="A1559" s="212">
        <f>'Customs raw'!B1559</f>
        <v>0</v>
      </c>
      <c r="B1559" s="213">
        <f t="shared" si="26"/>
        <v>0</v>
      </c>
      <c r="C1559" s="214" t="e">
        <f>VLOOKUP(B1559,'HS Heading Index'!$A$7:$B$29,2,FALSE)</f>
        <v>#N/A</v>
      </c>
      <c r="D1559" s="214" t="s">
        <v>241</v>
      </c>
      <c r="E1559" s="212">
        <f>'Customs raw'!C1559</f>
        <v>0</v>
      </c>
      <c r="F1559" s="215">
        <f>'Customs raw'!E1559</f>
        <v>0</v>
      </c>
      <c r="G1559" s="76" t="s">
        <v>19</v>
      </c>
      <c r="H1559" s="33" t="s">
        <v>190</v>
      </c>
      <c r="I1559" s="76" t="e">
        <f>CONCATENATE(Table6[[#This Row],[HS6_COD]],Table6[[#This Row],[HS8]],Table6[[#This Row],[HS10]])</f>
        <v>#VALUE!</v>
      </c>
      <c r="J1559" s="17" t="s">
        <v>553</v>
      </c>
      <c r="K1559" s="17"/>
      <c r="L1559" s="30">
        <f>'Customs raw'!F1559</f>
        <v>0</v>
      </c>
      <c r="M1559" s="33">
        <v>10</v>
      </c>
      <c r="N1559" s="33">
        <v>12.5</v>
      </c>
      <c r="O1559" s="33"/>
      <c r="P1559" s="33"/>
      <c r="Q1559" s="33">
        <v>10</v>
      </c>
      <c r="R1559" s="50" t="e">
        <f>VLOOKUP(Table6[[#This Row],[HS Concatenate]],'Customs raw'!$A$11:$N$305,12,FALSE)</f>
        <v>#VALUE!</v>
      </c>
      <c r="S1559" s="226">
        <f>'Customs raw'!L1559</f>
        <v>0</v>
      </c>
      <c r="T1559" s="214"/>
      <c r="U1559" s="217">
        <f>'Customs raw'!M1559</f>
        <v>0</v>
      </c>
      <c r="V1559" s="214"/>
      <c r="W1559" s="226" t="e">
        <f>Table6[[#This Row],[Quantity (kg)2]]/1000</f>
        <v>#VALUE!</v>
      </c>
    </row>
    <row r="1560" spans="1:23" ht="14.25" x14ac:dyDescent="0.2">
      <c r="A1560" s="212">
        <f>'Customs raw'!B1560</f>
        <v>0</v>
      </c>
      <c r="B1560" s="213">
        <f t="shared" si="26"/>
        <v>0</v>
      </c>
      <c r="C1560" s="214" t="e">
        <f>VLOOKUP(B1560,'HS Heading Index'!$A$7:$B$29,2,FALSE)</f>
        <v>#N/A</v>
      </c>
      <c r="D1560" s="214" t="s">
        <v>241</v>
      </c>
      <c r="E1560" s="212">
        <f>'Customs raw'!C1560</f>
        <v>0</v>
      </c>
      <c r="F1560" s="215">
        <f>'Customs raw'!E1560</f>
        <v>0</v>
      </c>
      <c r="G1560" s="76" t="s">
        <v>19</v>
      </c>
      <c r="H1560" s="33" t="s">
        <v>190</v>
      </c>
      <c r="I1560" s="76" t="e">
        <f>CONCATENATE(Table6[[#This Row],[HS6_COD]],Table6[[#This Row],[HS8]],Table6[[#This Row],[HS10]])</f>
        <v>#VALUE!</v>
      </c>
      <c r="J1560" s="17" t="s">
        <v>553</v>
      </c>
      <c r="K1560" s="17"/>
      <c r="L1560" s="30">
        <f>'Customs raw'!F1560</f>
        <v>0</v>
      </c>
      <c r="M1560" s="33">
        <v>10</v>
      </c>
      <c r="N1560" s="33">
        <v>12.5</v>
      </c>
      <c r="O1560" s="33"/>
      <c r="P1560" s="33"/>
      <c r="Q1560" s="33">
        <v>10</v>
      </c>
      <c r="R1560" s="50" t="e">
        <f>VLOOKUP(Table6[[#This Row],[HS Concatenate]],'Customs raw'!$A$11:$N$305,12,FALSE)</f>
        <v>#VALUE!</v>
      </c>
      <c r="S1560" s="226">
        <f>'Customs raw'!L1560</f>
        <v>0</v>
      </c>
      <c r="T1560" s="214"/>
      <c r="U1560" s="217">
        <f>'Customs raw'!M1560</f>
        <v>0</v>
      </c>
      <c r="V1560" s="214"/>
      <c r="W1560" s="226" t="e">
        <f>Table6[[#This Row],[Quantity (kg)2]]/1000</f>
        <v>#VALUE!</v>
      </c>
    </row>
    <row r="1561" spans="1:23" ht="14.25" x14ac:dyDescent="0.2">
      <c r="A1561" s="212">
        <f>'Customs raw'!B1561</f>
        <v>0</v>
      </c>
      <c r="B1561" s="213">
        <f t="shared" si="26"/>
        <v>0</v>
      </c>
      <c r="C1561" s="214" t="e">
        <f>VLOOKUP(B1561,'HS Heading Index'!$A$7:$B$29,2,FALSE)</f>
        <v>#N/A</v>
      </c>
      <c r="D1561" s="214" t="s">
        <v>241</v>
      </c>
      <c r="E1561" s="212">
        <f>'Customs raw'!C1561</f>
        <v>0</v>
      </c>
      <c r="F1561" s="215">
        <f>'Customs raw'!E1561</f>
        <v>0</v>
      </c>
      <c r="G1561" s="76" t="s">
        <v>19</v>
      </c>
      <c r="H1561" s="33" t="s">
        <v>190</v>
      </c>
      <c r="I1561" s="76" t="e">
        <f>CONCATENATE(Table6[[#This Row],[HS6_COD]],Table6[[#This Row],[HS8]],Table6[[#This Row],[HS10]])</f>
        <v>#VALUE!</v>
      </c>
      <c r="J1561" s="17" t="s">
        <v>553</v>
      </c>
      <c r="K1561" s="17"/>
      <c r="L1561" s="30">
        <f>'Customs raw'!F1561</f>
        <v>0</v>
      </c>
      <c r="M1561" s="33">
        <v>10</v>
      </c>
      <c r="N1561" s="33">
        <v>12.5</v>
      </c>
      <c r="O1561" s="33"/>
      <c r="P1561" s="33"/>
      <c r="Q1561" s="33">
        <v>10</v>
      </c>
      <c r="R1561" s="50" t="e">
        <f>VLOOKUP(Table6[[#This Row],[HS Concatenate]],'Customs raw'!$A$11:$N$305,12,FALSE)</f>
        <v>#VALUE!</v>
      </c>
      <c r="S1561" s="226">
        <f>'Customs raw'!L1561</f>
        <v>0</v>
      </c>
      <c r="T1561" s="214"/>
      <c r="U1561" s="217">
        <f>'Customs raw'!M1561</f>
        <v>0</v>
      </c>
      <c r="V1561" s="214"/>
      <c r="W1561" s="226" t="e">
        <f>Table6[[#This Row],[Quantity (kg)2]]/1000</f>
        <v>#VALUE!</v>
      </c>
    </row>
    <row r="1562" spans="1:23" ht="14.25" x14ac:dyDescent="0.2">
      <c r="A1562" s="212">
        <f>'Customs raw'!B1562</f>
        <v>0</v>
      </c>
      <c r="B1562" s="213">
        <f t="shared" si="26"/>
        <v>0</v>
      </c>
      <c r="C1562" s="214" t="e">
        <f>VLOOKUP(B1562,'HS Heading Index'!$A$7:$B$29,2,FALSE)</f>
        <v>#N/A</v>
      </c>
      <c r="D1562" s="214" t="s">
        <v>241</v>
      </c>
      <c r="E1562" s="212">
        <f>'Customs raw'!C1562</f>
        <v>0</v>
      </c>
      <c r="F1562" s="215">
        <f>'Customs raw'!E1562</f>
        <v>0</v>
      </c>
      <c r="G1562" s="76" t="s">
        <v>19</v>
      </c>
      <c r="H1562" s="33" t="s">
        <v>190</v>
      </c>
      <c r="I1562" s="76" t="e">
        <f>CONCATENATE(Table6[[#This Row],[HS6_COD]],Table6[[#This Row],[HS8]],Table6[[#This Row],[HS10]])</f>
        <v>#VALUE!</v>
      </c>
      <c r="J1562" s="17" t="s">
        <v>553</v>
      </c>
      <c r="K1562" s="17"/>
      <c r="L1562" s="30">
        <f>'Customs raw'!F1562</f>
        <v>0</v>
      </c>
      <c r="M1562" s="33">
        <v>10</v>
      </c>
      <c r="N1562" s="33">
        <v>12.5</v>
      </c>
      <c r="O1562" s="33"/>
      <c r="P1562" s="33"/>
      <c r="Q1562" s="33">
        <v>10</v>
      </c>
      <c r="R1562" s="50" t="e">
        <f>VLOOKUP(Table6[[#This Row],[HS Concatenate]],'Customs raw'!$A$11:$N$305,12,FALSE)</f>
        <v>#VALUE!</v>
      </c>
      <c r="S1562" s="226">
        <f>'Customs raw'!L1562</f>
        <v>0</v>
      </c>
      <c r="T1562" s="214"/>
      <c r="U1562" s="217">
        <f>'Customs raw'!M1562</f>
        <v>0</v>
      </c>
      <c r="V1562" s="214"/>
      <c r="W1562" s="226" t="e">
        <f>Table6[[#This Row],[Quantity (kg)2]]/1000</f>
        <v>#VALUE!</v>
      </c>
    </row>
    <row r="1563" spans="1:23" ht="14.25" x14ac:dyDescent="0.2">
      <c r="A1563" s="212">
        <f>'Customs raw'!B1563</f>
        <v>0</v>
      </c>
      <c r="B1563" s="213">
        <f t="shared" si="26"/>
        <v>0</v>
      </c>
      <c r="C1563" s="214" t="e">
        <f>VLOOKUP(B1563,'HS Heading Index'!$A$7:$B$29,2,FALSE)</f>
        <v>#N/A</v>
      </c>
      <c r="D1563" s="214" t="s">
        <v>241</v>
      </c>
      <c r="E1563" s="212">
        <f>'Customs raw'!C1563</f>
        <v>0</v>
      </c>
      <c r="F1563" s="215">
        <f>'Customs raw'!E1563</f>
        <v>0</v>
      </c>
      <c r="G1563" s="76" t="s">
        <v>19</v>
      </c>
      <c r="H1563" s="33" t="s">
        <v>190</v>
      </c>
      <c r="I1563" s="76" t="e">
        <f>CONCATENATE(Table6[[#This Row],[HS6_COD]],Table6[[#This Row],[HS8]],Table6[[#This Row],[HS10]])</f>
        <v>#VALUE!</v>
      </c>
      <c r="J1563" s="17" t="s">
        <v>553</v>
      </c>
      <c r="K1563" s="17"/>
      <c r="L1563" s="30">
        <f>'Customs raw'!F1563</f>
        <v>0</v>
      </c>
      <c r="M1563" s="33">
        <v>10</v>
      </c>
      <c r="N1563" s="33">
        <v>12.5</v>
      </c>
      <c r="O1563" s="33"/>
      <c r="P1563" s="33"/>
      <c r="Q1563" s="33">
        <v>10</v>
      </c>
      <c r="R1563" s="50" t="e">
        <f>VLOOKUP(Table6[[#This Row],[HS Concatenate]],'Customs raw'!$A$11:$N$305,12,FALSE)</f>
        <v>#VALUE!</v>
      </c>
      <c r="S1563" s="226">
        <f>'Customs raw'!L1563</f>
        <v>0</v>
      </c>
      <c r="T1563" s="214"/>
      <c r="U1563" s="217">
        <f>'Customs raw'!M1563</f>
        <v>0</v>
      </c>
      <c r="V1563" s="214"/>
      <c r="W1563" s="226" t="e">
        <f>Table6[[#This Row],[Quantity (kg)2]]/1000</f>
        <v>#VALUE!</v>
      </c>
    </row>
    <row r="1564" spans="1:23" ht="14.25" x14ac:dyDescent="0.2">
      <c r="A1564" s="212">
        <f>'Customs raw'!B1564</f>
        <v>0</v>
      </c>
      <c r="B1564" s="213">
        <f t="shared" si="26"/>
        <v>0</v>
      </c>
      <c r="C1564" s="214" t="e">
        <f>VLOOKUP(B1564,'HS Heading Index'!$A$7:$B$29,2,FALSE)</f>
        <v>#N/A</v>
      </c>
      <c r="D1564" s="214" t="s">
        <v>241</v>
      </c>
      <c r="E1564" s="212">
        <f>'Customs raw'!C1564</f>
        <v>0</v>
      </c>
      <c r="F1564" s="215">
        <f>'Customs raw'!E1564</f>
        <v>0</v>
      </c>
      <c r="G1564" s="76" t="s">
        <v>19</v>
      </c>
      <c r="H1564" s="33" t="s">
        <v>190</v>
      </c>
      <c r="I1564" s="76" t="e">
        <f>CONCATENATE(Table6[[#This Row],[HS6_COD]],Table6[[#This Row],[HS8]],Table6[[#This Row],[HS10]])</f>
        <v>#VALUE!</v>
      </c>
      <c r="J1564" s="17" t="s">
        <v>553</v>
      </c>
      <c r="K1564" s="17"/>
      <c r="L1564" s="30">
        <f>'Customs raw'!F1564</f>
        <v>0</v>
      </c>
      <c r="M1564" s="33">
        <v>10</v>
      </c>
      <c r="N1564" s="33">
        <v>12.5</v>
      </c>
      <c r="O1564" s="33"/>
      <c r="P1564" s="33"/>
      <c r="Q1564" s="33">
        <v>10</v>
      </c>
      <c r="R1564" s="50" t="e">
        <f>VLOOKUP(Table6[[#This Row],[HS Concatenate]],'Customs raw'!$A$11:$N$305,12,FALSE)</f>
        <v>#VALUE!</v>
      </c>
      <c r="S1564" s="226">
        <f>'Customs raw'!L1564</f>
        <v>0</v>
      </c>
      <c r="T1564" s="214"/>
      <c r="U1564" s="217">
        <f>'Customs raw'!M1564</f>
        <v>0</v>
      </c>
      <c r="V1564" s="214"/>
      <c r="W1564" s="226" t="e">
        <f>Table6[[#This Row],[Quantity (kg)2]]/1000</f>
        <v>#VALUE!</v>
      </c>
    </row>
    <row r="1565" spans="1:23" ht="14.25" x14ac:dyDescent="0.2">
      <c r="A1565" s="212">
        <f>'Customs raw'!B1565</f>
        <v>0</v>
      </c>
      <c r="B1565" s="213">
        <f t="shared" si="26"/>
        <v>0</v>
      </c>
      <c r="C1565" s="214" t="e">
        <f>VLOOKUP(B1565,'HS Heading Index'!$A$7:$B$29,2,FALSE)</f>
        <v>#N/A</v>
      </c>
      <c r="D1565" s="214" t="s">
        <v>241</v>
      </c>
      <c r="E1565" s="212">
        <f>'Customs raw'!C1565</f>
        <v>0</v>
      </c>
      <c r="F1565" s="215">
        <f>'Customs raw'!E1565</f>
        <v>0</v>
      </c>
      <c r="G1565" s="76" t="s">
        <v>19</v>
      </c>
      <c r="H1565" s="33" t="s">
        <v>190</v>
      </c>
      <c r="I1565" s="76" t="e">
        <f>CONCATENATE(Table6[[#This Row],[HS6_COD]],Table6[[#This Row],[HS8]],Table6[[#This Row],[HS10]])</f>
        <v>#VALUE!</v>
      </c>
      <c r="J1565" s="17" t="s">
        <v>553</v>
      </c>
      <c r="K1565" s="17"/>
      <c r="L1565" s="30">
        <f>'Customs raw'!F1565</f>
        <v>0</v>
      </c>
      <c r="M1565" s="33">
        <v>10</v>
      </c>
      <c r="N1565" s="33">
        <v>12.5</v>
      </c>
      <c r="O1565" s="33"/>
      <c r="P1565" s="33"/>
      <c r="Q1565" s="33">
        <v>10</v>
      </c>
      <c r="R1565" s="50" t="e">
        <f>VLOOKUP(Table6[[#This Row],[HS Concatenate]],'Customs raw'!$A$11:$N$305,12,FALSE)</f>
        <v>#VALUE!</v>
      </c>
      <c r="S1565" s="226">
        <f>'Customs raw'!L1565</f>
        <v>0</v>
      </c>
      <c r="T1565" s="214"/>
      <c r="U1565" s="217">
        <f>'Customs raw'!M1565</f>
        <v>0</v>
      </c>
      <c r="V1565" s="214"/>
      <c r="W1565" s="226" t="e">
        <f>Table6[[#This Row],[Quantity (kg)2]]/1000</f>
        <v>#VALUE!</v>
      </c>
    </row>
    <row r="1566" spans="1:23" ht="14.25" x14ac:dyDescent="0.2">
      <c r="A1566" s="212">
        <f>'Customs raw'!B1566</f>
        <v>0</v>
      </c>
      <c r="B1566" s="213">
        <f t="shared" si="26"/>
        <v>0</v>
      </c>
      <c r="C1566" s="214" t="e">
        <f>VLOOKUP(B1566,'HS Heading Index'!$A$7:$B$29,2,FALSE)</f>
        <v>#N/A</v>
      </c>
      <c r="D1566" s="214" t="s">
        <v>241</v>
      </c>
      <c r="E1566" s="212">
        <f>'Customs raw'!C1566</f>
        <v>0</v>
      </c>
      <c r="F1566" s="215">
        <f>'Customs raw'!E1566</f>
        <v>0</v>
      </c>
      <c r="G1566" s="76" t="s">
        <v>19</v>
      </c>
      <c r="H1566" s="33" t="s">
        <v>190</v>
      </c>
      <c r="I1566" s="76" t="e">
        <f>CONCATENATE(Table6[[#This Row],[HS6_COD]],Table6[[#This Row],[HS8]],Table6[[#This Row],[HS10]])</f>
        <v>#VALUE!</v>
      </c>
      <c r="J1566" s="17" t="s">
        <v>553</v>
      </c>
      <c r="K1566" s="17"/>
      <c r="L1566" s="30">
        <f>'Customs raw'!F1566</f>
        <v>0</v>
      </c>
      <c r="M1566" s="33">
        <v>10</v>
      </c>
      <c r="N1566" s="33">
        <v>12.5</v>
      </c>
      <c r="O1566" s="33"/>
      <c r="P1566" s="33"/>
      <c r="Q1566" s="33">
        <v>10</v>
      </c>
      <c r="R1566" s="50" t="e">
        <f>VLOOKUP(Table6[[#This Row],[HS Concatenate]],'Customs raw'!$A$11:$N$305,12,FALSE)</f>
        <v>#VALUE!</v>
      </c>
      <c r="S1566" s="226">
        <f>'Customs raw'!L1566</f>
        <v>0</v>
      </c>
      <c r="T1566" s="214"/>
      <c r="U1566" s="217">
        <f>'Customs raw'!M1566</f>
        <v>0</v>
      </c>
      <c r="V1566" s="214"/>
      <c r="W1566" s="226" t="e">
        <f>Table6[[#This Row],[Quantity (kg)2]]/1000</f>
        <v>#VALUE!</v>
      </c>
    </row>
    <row r="1567" spans="1:23" ht="14.25" x14ac:dyDescent="0.2">
      <c r="A1567" s="212">
        <f>'Customs raw'!B1567</f>
        <v>0</v>
      </c>
      <c r="B1567" s="213">
        <f t="shared" si="26"/>
        <v>0</v>
      </c>
      <c r="C1567" s="214" t="e">
        <f>VLOOKUP(B1567,'HS Heading Index'!$A$7:$B$29,2,FALSE)</f>
        <v>#N/A</v>
      </c>
      <c r="D1567" s="214" t="s">
        <v>241</v>
      </c>
      <c r="E1567" s="212">
        <f>'Customs raw'!C1567</f>
        <v>0</v>
      </c>
      <c r="F1567" s="215">
        <f>'Customs raw'!E1567</f>
        <v>0</v>
      </c>
      <c r="G1567" s="76" t="s">
        <v>19</v>
      </c>
      <c r="H1567" s="33" t="s">
        <v>190</v>
      </c>
      <c r="I1567" s="76" t="e">
        <f>CONCATENATE(Table6[[#This Row],[HS6_COD]],Table6[[#This Row],[HS8]],Table6[[#This Row],[HS10]])</f>
        <v>#VALUE!</v>
      </c>
      <c r="J1567" s="17" t="s">
        <v>553</v>
      </c>
      <c r="K1567" s="17"/>
      <c r="L1567" s="30">
        <f>'Customs raw'!F1567</f>
        <v>0</v>
      </c>
      <c r="M1567" s="33">
        <v>10</v>
      </c>
      <c r="N1567" s="33">
        <v>12.5</v>
      </c>
      <c r="O1567" s="33"/>
      <c r="P1567" s="33"/>
      <c r="Q1567" s="33">
        <v>10</v>
      </c>
      <c r="R1567" s="50" t="e">
        <f>VLOOKUP(Table6[[#This Row],[HS Concatenate]],'Customs raw'!$A$11:$N$305,12,FALSE)</f>
        <v>#VALUE!</v>
      </c>
      <c r="S1567" s="226">
        <f>'Customs raw'!L1567</f>
        <v>0</v>
      </c>
      <c r="T1567" s="214"/>
      <c r="U1567" s="217">
        <f>'Customs raw'!M1567</f>
        <v>0</v>
      </c>
      <c r="V1567" s="214"/>
      <c r="W1567" s="226" t="e">
        <f>Table6[[#This Row],[Quantity (kg)2]]/1000</f>
        <v>#VALUE!</v>
      </c>
    </row>
    <row r="1568" spans="1:23" ht="14.25" x14ac:dyDescent="0.2">
      <c r="A1568" s="212">
        <f>'Customs raw'!B1568</f>
        <v>0</v>
      </c>
      <c r="B1568" s="213">
        <f t="shared" si="26"/>
        <v>0</v>
      </c>
      <c r="C1568" s="214" t="e">
        <f>VLOOKUP(B1568,'HS Heading Index'!$A$7:$B$29,2,FALSE)</f>
        <v>#N/A</v>
      </c>
      <c r="D1568" s="214" t="s">
        <v>241</v>
      </c>
      <c r="E1568" s="212">
        <f>'Customs raw'!C1568</f>
        <v>0</v>
      </c>
      <c r="F1568" s="215">
        <f>'Customs raw'!E1568</f>
        <v>0</v>
      </c>
      <c r="G1568" s="76" t="s">
        <v>19</v>
      </c>
      <c r="H1568" s="33" t="s">
        <v>190</v>
      </c>
      <c r="I1568" s="76" t="e">
        <f>CONCATENATE(Table6[[#This Row],[HS6_COD]],Table6[[#This Row],[HS8]],Table6[[#This Row],[HS10]])</f>
        <v>#VALUE!</v>
      </c>
      <c r="J1568" s="17" t="s">
        <v>553</v>
      </c>
      <c r="K1568" s="17"/>
      <c r="L1568" s="30">
        <f>'Customs raw'!F1568</f>
        <v>0</v>
      </c>
      <c r="M1568" s="33">
        <v>10</v>
      </c>
      <c r="N1568" s="33">
        <v>12.5</v>
      </c>
      <c r="O1568" s="33"/>
      <c r="P1568" s="33"/>
      <c r="Q1568" s="33">
        <v>10</v>
      </c>
      <c r="R1568" s="50" t="e">
        <f>VLOOKUP(Table6[[#This Row],[HS Concatenate]],'Customs raw'!$A$11:$N$305,12,FALSE)</f>
        <v>#VALUE!</v>
      </c>
      <c r="S1568" s="226">
        <f>'Customs raw'!L1568</f>
        <v>0</v>
      </c>
      <c r="T1568" s="214"/>
      <c r="U1568" s="217">
        <f>'Customs raw'!M1568</f>
        <v>0</v>
      </c>
      <c r="V1568" s="214"/>
      <c r="W1568" s="226" t="e">
        <f>Table6[[#This Row],[Quantity (kg)2]]/1000</f>
        <v>#VALUE!</v>
      </c>
    </row>
    <row r="1569" spans="1:23" ht="14.25" x14ac:dyDescent="0.2">
      <c r="A1569" s="212">
        <f>'Customs raw'!B1569</f>
        <v>0</v>
      </c>
      <c r="B1569" s="213">
        <f t="shared" si="26"/>
        <v>0</v>
      </c>
      <c r="C1569" s="214" t="e">
        <f>VLOOKUP(B1569,'HS Heading Index'!$A$7:$B$29,2,FALSE)</f>
        <v>#N/A</v>
      </c>
      <c r="D1569" s="214" t="s">
        <v>241</v>
      </c>
      <c r="E1569" s="212">
        <f>'Customs raw'!C1569</f>
        <v>0</v>
      </c>
      <c r="F1569" s="215">
        <f>'Customs raw'!E1569</f>
        <v>0</v>
      </c>
      <c r="G1569" s="76" t="s">
        <v>19</v>
      </c>
      <c r="H1569" s="33" t="s">
        <v>190</v>
      </c>
      <c r="I1569" s="76" t="e">
        <f>CONCATENATE(Table6[[#This Row],[HS6_COD]],Table6[[#This Row],[HS8]],Table6[[#This Row],[HS10]])</f>
        <v>#VALUE!</v>
      </c>
      <c r="J1569" s="17" t="s">
        <v>553</v>
      </c>
      <c r="K1569" s="17"/>
      <c r="L1569" s="30">
        <f>'Customs raw'!F1569</f>
        <v>0</v>
      </c>
      <c r="M1569" s="33">
        <v>10</v>
      </c>
      <c r="N1569" s="33">
        <v>12.5</v>
      </c>
      <c r="O1569" s="33"/>
      <c r="P1569" s="33"/>
      <c r="Q1569" s="33">
        <v>10</v>
      </c>
      <c r="R1569" s="50" t="e">
        <f>VLOOKUP(Table6[[#This Row],[HS Concatenate]],'Customs raw'!$A$11:$N$305,12,FALSE)</f>
        <v>#VALUE!</v>
      </c>
      <c r="S1569" s="226">
        <f>'Customs raw'!L1569</f>
        <v>0</v>
      </c>
      <c r="T1569" s="214"/>
      <c r="U1569" s="217">
        <f>'Customs raw'!M1569</f>
        <v>0</v>
      </c>
      <c r="V1569" s="214"/>
      <c r="W1569" s="226" t="e">
        <f>Table6[[#This Row],[Quantity (kg)2]]/1000</f>
        <v>#VALUE!</v>
      </c>
    </row>
    <row r="1570" spans="1:23" ht="14.25" x14ac:dyDescent="0.2">
      <c r="A1570" s="212">
        <f>'Customs raw'!B1570</f>
        <v>0</v>
      </c>
      <c r="B1570" s="213">
        <f t="shared" si="26"/>
        <v>0</v>
      </c>
      <c r="C1570" s="214" t="e">
        <f>VLOOKUP(B1570,'HS Heading Index'!$A$7:$B$29,2,FALSE)</f>
        <v>#N/A</v>
      </c>
      <c r="D1570" s="214" t="s">
        <v>241</v>
      </c>
      <c r="E1570" s="212">
        <f>'Customs raw'!C1570</f>
        <v>0</v>
      </c>
      <c r="F1570" s="215">
        <f>'Customs raw'!E1570</f>
        <v>0</v>
      </c>
      <c r="G1570" s="76" t="s">
        <v>19</v>
      </c>
      <c r="H1570" s="33" t="s">
        <v>190</v>
      </c>
      <c r="I1570" s="76" t="e">
        <f>CONCATENATE(Table6[[#This Row],[HS6_COD]],Table6[[#This Row],[HS8]],Table6[[#This Row],[HS10]])</f>
        <v>#VALUE!</v>
      </c>
      <c r="J1570" s="17" t="s">
        <v>553</v>
      </c>
      <c r="K1570" s="17"/>
      <c r="L1570" s="30">
        <f>'Customs raw'!F1570</f>
        <v>0</v>
      </c>
      <c r="M1570" s="33">
        <v>10</v>
      </c>
      <c r="N1570" s="33">
        <v>12.5</v>
      </c>
      <c r="O1570" s="33"/>
      <c r="P1570" s="33"/>
      <c r="Q1570" s="33">
        <v>10</v>
      </c>
      <c r="R1570" s="50" t="e">
        <f>VLOOKUP(Table6[[#This Row],[HS Concatenate]],'Customs raw'!$A$11:$N$305,12,FALSE)</f>
        <v>#VALUE!</v>
      </c>
      <c r="S1570" s="226">
        <f>'Customs raw'!L1570</f>
        <v>0</v>
      </c>
      <c r="T1570" s="214"/>
      <c r="U1570" s="217">
        <f>'Customs raw'!M1570</f>
        <v>0</v>
      </c>
      <c r="V1570" s="214"/>
      <c r="W1570" s="226" t="e">
        <f>Table6[[#This Row],[Quantity (kg)2]]/1000</f>
        <v>#VALUE!</v>
      </c>
    </row>
    <row r="1571" spans="1:23" ht="14.25" x14ac:dyDescent="0.2">
      <c r="A1571" s="212">
        <f>'Customs raw'!B1571</f>
        <v>0</v>
      </c>
      <c r="B1571" s="213">
        <f t="shared" si="26"/>
        <v>0</v>
      </c>
      <c r="C1571" s="214" t="e">
        <f>VLOOKUP(B1571,'HS Heading Index'!$A$7:$B$29,2,FALSE)</f>
        <v>#N/A</v>
      </c>
      <c r="D1571" s="214" t="s">
        <v>241</v>
      </c>
      <c r="E1571" s="212">
        <f>'Customs raw'!C1571</f>
        <v>0</v>
      </c>
      <c r="F1571" s="215">
        <f>'Customs raw'!E1571</f>
        <v>0</v>
      </c>
      <c r="G1571" s="76" t="s">
        <v>19</v>
      </c>
      <c r="H1571" s="33" t="s">
        <v>190</v>
      </c>
      <c r="I1571" s="76" t="e">
        <f>CONCATENATE(Table6[[#This Row],[HS6_COD]],Table6[[#This Row],[HS8]],Table6[[#This Row],[HS10]])</f>
        <v>#VALUE!</v>
      </c>
      <c r="J1571" s="17" t="s">
        <v>553</v>
      </c>
      <c r="K1571" s="17"/>
      <c r="L1571" s="30">
        <f>'Customs raw'!F1571</f>
        <v>0</v>
      </c>
      <c r="M1571" s="33">
        <v>10</v>
      </c>
      <c r="N1571" s="33">
        <v>12.5</v>
      </c>
      <c r="O1571" s="33"/>
      <c r="P1571" s="33"/>
      <c r="Q1571" s="33">
        <v>10</v>
      </c>
      <c r="R1571" s="50" t="e">
        <f>VLOOKUP(Table6[[#This Row],[HS Concatenate]],'Customs raw'!$A$11:$N$305,12,FALSE)</f>
        <v>#VALUE!</v>
      </c>
      <c r="S1571" s="226">
        <f>'Customs raw'!L1571</f>
        <v>0</v>
      </c>
      <c r="T1571" s="214"/>
      <c r="U1571" s="217">
        <f>'Customs raw'!M1571</f>
        <v>0</v>
      </c>
      <c r="V1571" s="214"/>
      <c r="W1571" s="226" t="e">
        <f>Table6[[#This Row],[Quantity (kg)2]]/1000</f>
        <v>#VALUE!</v>
      </c>
    </row>
    <row r="1572" spans="1:23" ht="14.25" x14ac:dyDescent="0.2">
      <c r="A1572" s="212">
        <f>'Customs raw'!B1572</f>
        <v>0</v>
      </c>
      <c r="B1572" s="213">
        <f t="shared" si="26"/>
        <v>0</v>
      </c>
      <c r="C1572" s="214" t="e">
        <f>VLOOKUP(B1572,'HS Heading Index'!$A$7:$B$29,2,FALSE)</f>
        <v>#N/A</v>
      </c>
      <c r="D1572" s="214" t="s">
        <v>241</v>
      </c>
      <c r="E1572" s="212">
        <f>'Customs raw'!C1572</f>
        <v>0</v>
      </c>
      <c r="F1572" s="215">
        <f>'Customs raw'!E1572</f>
        <v>0</v>
      </c>
      <c r="G1572" s="76" t="s">
        <v>19</v>
      </c>
      <c r="H1572" s="33" t="s">
        <v>190</v>
      </c>
      <c r="I1572" s="76" t="e">
        <f>CONCATENATE(Table6[[#This Row],[HS6_COD]],Table6[[#This Row],[HS8]],Table6[[#This Row],[HS10]])</f>
        <v>#VALUE!</v>
      </c>
      <c r="J1572" s="17" t="s">
        <v>553</v>
      </c>
      <c r="K1572" s="17"/>
      <c r="L1572" s="30">
        <f>'Customs raw'!F1572</f>
        <v>0</v>
      </c>
      <c r="M1572" s="33">
        <v>10</v>
      </c>
      <c r="N1572" s="33">
        <v>12.5</v>
      </c>
      <c r="O1572" s="33"/>
      <c r="P1572" s="33"/>
      <c r="Q1572" s="33">
        <v>10</v>
      </c>
      <c r="R1572" s="50" t="e">
        <f>VLOOKUP(Table6[[#This Row],[HS Concatenate]],'Customs raw'!$A$11:$N$305,12,FALSE)</f>
        <v>#VALUE!</v>
      </c>
      <c r="S1572" s="226">
        <f>'Customs raw'!L1572</f>
        <v>0</v>
      </c>
      <c r="T1572" s="214"/>
      <c r="U1572" s="217">
        <f>'Customs raw'!M1572</f>
        <v>0</v>
      </c>
      <c r="V1572" s="214"/>
      <c r="W1572" s="226" t="e">
        <f>Table6[[#This Row],[Quantity (kg)2]]/1000</f>
        <v>#VALUE!</v>
      </c>
    </row>
    <row r="1573" spans="1:23" ht="14.25" x14ac:dyDescent="0.2">
      <c r="A1573" s="212">
        <f>'Customs raw'!B1573</f>
        <v>0</v>
      </c>
      <c r="B1573" s="213">
        <f t="shared" si="26"/>
        <v>0</v>
      </c>
      <c r="C1573" s="214" t="e">
        <f>VLOOKUP(B1573,'HS Heading Index'!$A$7:$B$29,2,FALSE)</f>
        <v>#N/A</v>
      </c>
      <c r="D1573" s="214" t="s">
        <v>241</v>
      </c>
      <c r="E1573" s="212">
        <f>'Customs raw'!C1573</f>
        <v>0</v>
      </c>
      <c r="F1573" s="215">
        <f>'Customs raw'!E1573</f>
        <v>0</v>
      </c>
      <c r="G1573" s="76" t="s">
        <v>19</v>
      </c>
      <c r="H1573" s="33" t="s">
        <v>190</v>
      </c>
      <c r="I1573" s="76" t="e">
        <f>CONCATENATE(Table6[[#This Row],[HS6_COD]],Table6[[#This Row],[HS8]],Table6[[#This Row],[HS10]])</f>
        <v>#VALUE!</v>
      </c>
      <c r="J1573" s="17" t="s">
        <v>553</v>
      </c>
      <c r="K1573" s="17"/>
      <c r="L1573" s="30">
        <f>'Customs raw'!F1573</f>
        <v>0</v>
      </c>
      <c r="M1573" s="33">
        <v>10</v>
      </c>
      <c r="N1573" s="33">
        <v>12.5</v>
      </c>
      <c r="O1573" s="33"/>
      <c r="P1573" s="33"/>
      <c r="Q1573" s="33">
        <v>10</v>
      </c>
      <c r="R1573" s="50" t="e">
        <f>VLOOKUP(Table6[[#This Row],[HS Concatenate]],'Customs raw'!$A$11:$N$305,12,FALSE)</f>
        <v>#VALUE!</v>
      </c>
      <c r="S1573" s="226">
        <f>'Customs raw'!L1573</f>
        <v>0</v>
      </c>
      <c r="T1573" s="214"/>
      <c r="U1573" s="217">
        <f>'Customs raw'!M1573</f>
        <v>0</v>
      </c>
      <c r="V1573" s="214"/>
      <c r="W1573" s="226" t="e">
        <f>Table6[[#This Row],[Quantity (kg)2]]/1000</f>
        <v>#VALUE!</v>
      </c>
    </row>
    <row r="1574" spans="1:23" ht="14.25" x14ac:dyDescent="0.2">
      <c r="A1574" s="212">
        <f>'Customs raw'!B1574</f>
        <v>0</v>
      </c>
      <c r="B1574" s="213">
        <f t="shared" si="26"/>
        <v>0</v>
      </c>
      <c r="C1574" s="214" t="e">
        <f>VLOOKUP(B1574,'HS Heading Index'!$A$7:$B$29,2,FALSE)</f>
        <v>#N/A</v>
      </c>
      <c r="D1574" s="214" t="s">
        <v>241</v>
      </c>
      <c r="E1574" s="212">
        <f>'Customs raw'!C1574</f>
        <v>0</v>
      </c>
      <c r="F1574" s="215">
        <f>'Customs raw'!E1574</f>
        <v>0</v>
      </c>
      <c r="G1574" s="76" t="s">
        <v>19</v>
      </c>
      <c r="H1574" s="33" t="s">
        <v>190</v>
      </c>
      <c r="I1574" s="76" t="e">
        <f>CONCATENATE(Table6[[#This Row],[HS6_COD]],Table6[[#This Row],[HS8]],Table6[[#This Row],[HS10]])</f>
        <v>#VALUE!</v>
      </c>
      <c r="J1574" s="17" t="s">
        <v>553</v>
      </c>
      <c r="K1574" s="17"/>
      <c r="L1574" s="30">
        <f>'Customs raw'!F1574</f>
        <v>0</v>
      </c>
      <c r="M1574" s="33">
        <v>10</v>
      </c>
      <c r="N1574" s="33">
        <v>12.5</v>
      </c>
      <c r="O1574" s="33"/>
      <c r="P1574" s="33"/>
      <c r="Q1574" s="33">
        <v>10</v>
      </c>
      <c r="R1574" s="50" t="e">
        <f>VLOOKUP(Table6[[#This Row],[HS Concatenate]],'Customs raw'!$A$11:$N$305,12,FALSE)</f>
        <v>#VALUE!</v>
      </c>
      <c r="S1574" s="226">
        <f>'Customs raw'!L1574</f>
        <v>0</v>
      </c>
      <c r="T1574" s="214"/>
      <c r="U1574" s="217">
        <f>'Customs raw'!M1574</f>
        <v>0</v>
      </c>
      <c r="V1574" s="214"/>
      <c r="W1574" s="226" t="e">
        <f>Table6[[#This Row],[Quantity (kg)2]]/1000</f>
        <v>#VALUE!</v>
      </c>
    </row>
    <row r="1575" spans="1:23" ht="14.25" x14ac:dyDescent="0.2">
      <c r="A1575" s="212">
        <f>'Customs raw'!B1575</f>
        <v>0</v>
      </c>
      <c r="B1575" s="213">
        <f t="shared" si="26"/>
        <v>0</v>
      </c>
      <c r="C1575" s="214" t="e">
        <f>VLOOKUP(B1575,'HS Heading Index'!$A$7:$B$29,2,FALSE)</f>
        <v>#N/A</v>
      </c>
      <c r="D1575" s="214" t="s">
        <v>241</v>
      </c>
      <c r="E1575" s="212">
        <f>'Customs raw'!C1575</f>
        <v>0</v>
      </c>
      <c r="F1575" s="215">
        <f>'Customs raw'!E1575</f>
        <v>0</v>
      </c>
      <c r="G1575" s="76" t="s">
        <v>19</v>
      </c>
      <c r="H1575" s="33" t="s">
        <v>190</v>
      </c>
      <c r="I1575" s="76" t="e">
        <f>CONCATENATE(Table6[[#This Row],[HS6_COD]],Table6[[#This Row],[HS8]],Table6[[#This Row],[HS10]])</f>
        <v>#VALUE!</v>
      </c>
      <c r="J1575" s="17" t="s">
        <v>553</v>
      </c>
      <c r="K1575" s="17"/>
      <c r="L1575" s="30">
        <f>'Customs raw'!F1575</f>
        <v>0</v>
      </c>
      <c r="M1575" s="33">
        <v>10</v>
      </c>
      <c r="N1575" s="33">
        <v>12.5</v>
      </c>
      <c r="O1575" s="33"/>
      <c r="P1575" s="33"/>
      <c r="Q1575" s="33">
        <v>10</v>
      </c>
      <c r="R1575" s="50" t="e">
        <f>VLOOKUP(Table6[[#This Row],[HS Concatenate]],'Customs raw'!$A$11:$N$305,12,FALSE)</f>
        <v>#VALUE!</v>
      </c>
      <c r="S1575" s="226">
        <f>'Customs raw'!L1575</f>
        <v>0</v>
      </c>
      <c r="T1575" s="214"/>
      <c r="U1575" s="217">
        <f>'Customs raw'!M1575</f>
        <v>0</v>
      </c>
      <c r="V1575" s="214"/>
      <c r="W1575" s="226" t="e">
        <f>Table6[[#This Row],[Quantity (kg)2]]/1000</f>
        <v>#VALUE!</v>
      </c>
    </row>
    <row r="1576" spans="1:23" ht="14.25" x14ac:dyDescent="0.2">
      <c r="A1576" s="212">
        <f>'Customs raw'!B1576</f>
        <v>0</v>
      </c>
      <c r="B1576" s="213">
        <f t="shared" si="26"/>
        <v>0</v>
      </c>
      <c r="C1576" s="214" t="e">
        <f>VLOOKUP(B1576,'HS Heading Index'!$A$7:$B$29,2,FALSE)</f>
        <v>#N/A</v>
      </c>
      <c r="D1576" s="214" t="s">
        <v>241</v>
      </c>
      <c r="E1576" s="212">
        <f>'Customs raw'!C1576</f>
        <v>0</v>
      </c>
      <c r="F1576" s="215">
        <f>'Customs raw'!E1576</f>
        <v>0</v>
      </c>
      <c r="G1576" s="76" t="s">
        <v>19</v>
      </c>
      <c r="H1576" s="33" t="s">
        <v>190</v>
      </c>
      <c r="I1576" s="76" t="e">
        <f>CONCATENATE(Table6[[#This Row],[HS6_COD]],Table6[[#This Row],[HS8]],Table6[[#This Row],[HS10]])</f>
        <v>#VALUE!</v>
      </c>
      <c r="J1576" s="17" t="s">
        <v>553</v>
      </c>
      <c r="K1576" s="17"/>
      <c r="L1576" s="30">
        <f>'Customs raw'!F1576</f>
        <v>0</v>
      </c>
      <c r="M1576" s="33">
        <v>10</v>
      </c>
      <c r="N1576" s="33">
        <v>12.5</v>
      </c>
      <c r="O1576" s="33"/>
      <c r="P1576" s="33"/>
      <c r="Q1576" s="33">
        <v>10</v>
      </c>
      <c r="R1576" s="50" t="e">
        <f>VLOOKUP(Table6[[#This Row],[HS Concatenate]],'Customs raw'!$A$11:$N$305,12,FALSE)</f>
        <v>#VALUE!</v>
      </c>
      <c r="S1576" s="226">
        <f>'Customs raw'!L1576</f>
        <v>0</v>
      </c>
      <c r="T1576" s="214"/>
      <c r="U1576" s="217">
        <f>'Customs raw'!M1576</f>
        <v>0</v>
      </c>
      <c r="V1576" s="214"/>
      <c r="W1576" s="226" t="e">
        <f>Table6[[#This Row],[Quantity (kg)2]]/1000</f>
        <v>#VALUE!</v>
      </c>
    </row>
    <row r="1577" spans="1:23" ht="14.25" x14ac:dyDescent="0.2">
      <c r="A1577" s="212">
        <f>'Customs raw'!B1577</f>
        <v>0</v>
      </c>
      <c r="B1577" s="213">
        <f t="shared" si="26"/>
        <v>0</v>
      </c>
      <c r="C1577" s="214" t="e">
        <f>VLOOKUP(B1577,'HS Heading Index'!$A$7:$B$29,2,FALSE)</f>
        <v>#N/A</v>
      </c>
      <c r="D1577" s="214" t="s">
        <v>241</v>
      </c>
      <c r="E1577" s="212">
        <f>'Customs raw'!C1577</f>
        <v>0</v>
      </c>
      <c r="F1577" s="215">
        <f>'Customs raw'!E1577</f>
        <v>0</v>
      </c>
      <c r="G1577" s="76" t="s">
        <v>19</v>
      </c>
      <c r="H1577" s="33" t="s">
        <v>190</v>
      </c>
      <c r="I1577" s="76" t="e">
        <f>CONCATENATE(Table6[[#This Row],[HS6_COD]],Table6[[#This Row],[HS8]],Table6[[#This Row],[HS10]])</f>
        <v>#VALUE!</v>
      </c>
      <c r="J1577" s="17" t="s">
        <v>553</v>
      </c>
      <c r="K1577" s="17"/>
      <c r="L1577" s="30">
        <f>'Customs raw'!F1577</f>
        <v>0</v>
      </c>
      <c r="M1577" s="33">
        <v>10</v>
      </c>
      <c r="N1577" s="33">
        <v>12.5</v>
      </c>
      <c r="O1577" s="33"/>
      <c r="P1577" s="33"/>
      <c r="Q1577" s="33">
        <v>10</v>
      </c>
      <c r="R1577" s="50" t="e">
        <f>VLOOKUP(Table6[[#This Row],[HS Concatenate]],'Customs raw'!$A$11:$N$305,12,FALSE)</f>
        <v>#VALUE!</v>
      </c>
      <c r="S1577" s="226">
        <f>'Customs raw'!L1577</f>
        <v>0</v>
      </c>
      <c r="T1577" s="214"/>
      <c r="U1577" s="217">
        <f>'Customs raw'!M1577</f>
        <v>0</v>
      </c>
      <c r="V1577" s="214"/>
      <c r="W1577" s="226" t="e">
        <f>Table6[[#This Row],[Quantity (kg)2]]/1000</f>
        <v>#VALUE!</v>
      </c>
    </row>
    <row r="1578" spans="1:23" ht="14.25" x14ac:dyDescent="0.2">
      <c r="A1578" s="212">
        <f>'Customs raw'!B1578</f>
        <v>0</v>
      </c>
      <c r="B1578" s="213">
        <f t="shared" si="26"/>
        <v>0</v>
      </c>
      <c r="C1578" s="214" t="e">
        <f>VLOOKUP(B1578,'HS Heading Index'!$A$7:$B$29,2,FALSE)</f>
        <v>#N/A</v>
      </c>
      <c r="D1578" s="214" t="s">
        <v>241</v>
      </c>
      <c r="E1578" s="212">
        <f>'Customs raw'!C1578</f>
        <v>0</v>
      </c>
      <c r="F1578" s="215">
        <f>'Customs raw'!E1578</f>
        <v>0</v>
      </c>
      <c r="G1578" s="76" t="s">
        <v>19</v>
      </c>
      <c r="H1578" s="33" t="s">
        <v>190</v>
      </c>
      <c r="I1578" s="76" t="e">
        <f>CONCATENATE(Table6[[#This Row],[HS6_COD]],Table6[[#This Row],[HS8]],Table6[[#This Row],[HS10]])</f>
        <v>#VALUE!</v>
      </c>
      <c r="J1578" s="17" t="s">
        <v>553</v>
      </c>
      <c r="K1578" s="17"/>
      <c r="L1578" s="30">
        <f>'Customs raw'!F1578</f>
        <v>0</v>
      </c>
      <c r="M1578" s="33">
        <v>10</v>
      </c>
      <c r="N1578" s="33">
        <v>12.5</v>
      </c>
      <c r="O1578" s="33"/>
      <c r="P1578" s="33"/>
      <c r="Q1578" s="33">
        <v>10</v>
      </c>
      <c r="R1578" s="50" t="e">
        <f>VLOOKUP(Table6[[#This Row],[HS Concatenate]],'Customs raw'!$A$11:$N$305,12,FALSE)</f>
        <v>#VALUE!</v>
      </c>
      <c r="S1578" s="226">
        <f>'Customs raw'!L1578</f>
        <v>0</v>
      </c>
      <c r="T1578" s="214"/>
      <c r="U1578" s="217">
        <f>'Customs raw'!M1578</f>
        <v>0</v>
      </c>
      <c r="V1578" s="214"/>
      <c r="W1578" s="226" t="e">
        <f>Table6[[#This Row],[Quantity (kg)2]]/1000</f>
        <v>#VALUE!</v>
      </c>
    </row>
    <row r="1579" spans="1:23" ht="14.25" x14ac:dyDescent="0.2">
      <c r="A1579" s="212">
        <f>'Customs raw'!B1579</f>
        <v>0</v>
      </c>
      <c r="B1579" s="213">
        <f t="shared" si="26"/>
        <v>0</v>
      </c>
      <c r="C1579" s="214" t="e">
        <f>VLOOKUP(B1579,'HS Heading Index'!$A$7:$B$29,2,FALSE)</f>
        <v>#N/A</v>
      </c>
      <c r="D1579" s="214" t="s">
        <v>241</v>
      </c>
      <c r="E1579" s="212">
        <f>'Customs raw'!C1579</f>
        <v>0</v>
      </c>
      <c r="F1579" s="215">
        <f>'Customs raw'!E1579</f>
        <v>0</v>
      </c>
      <c r="G1579" s="76" t="s">
        <v>19</v>
      </c>
      <c r="H1579" s="33" t="s">
        <v>190</v>
      </c>
      <c r="I1579" s="76" t="e">
        <f>CONCATENATE(Table6[[#This Row],[HS6_COD]],Table6[[#This Row],[HS8]],Table6[[#This Row],[HS10]])</f>
        <v>#VALUE!</v>
      </c>
      <c r="J1579" s="17" t="s">
        <v>553</v>
      </c>
      <c r="K1579" s="17"/>
      <c r="L1579" s="30">
        <f>'Customs raw'!F1579</f>
        <v>0</v>
      </c>
      <c r="M1579" s="33">
        <v>10</v>
      </c>
      <c r="N1579" s="33">
        <v>12.5</v>
      </c>
      <c r="O1579" s="33"/>
      <c r="P1579" s="33"/>
      <c r="Q1579" s="33">
        <v>10</v>
      </c>
      <c r="R1579" s="50" t="e">
        <f>VLOOKUP(Table6[[#This Row],[HS Concatenate]],'Customs raw'!$A$11:$N$305,12,FALSE)</f>
        <v>#VALUE!</v>
      </c>
      <c r="S1579" s="226">
        <f>'Customs raw'!L1579</f>
        <v>0</v>
      </c>
      <c r="T1579" s="214"/>
      <c r="U1579" s="217">
        <f>'Customs raw'!M1579</f>
        <v>0</v>
      </c>
      <c r="V1579" s="214"/>
      <c r="W1579" s="226" t="e">
        <f>Table6[[#This Row],[Quantity (kg)2]]/1000</f>
        <v>#VALUE!</v>
      </c>
    </row>
    <row r="1580" spans="1:23" ht="14.25" x14ac:dyDescent="0.2">
      <c r="A1580" s="212">
        <f>'Customs raw'!B1580</f>
        <v>0</v>
      </c>
      <c r="B1580" s="213">
        <f t="shared" si="26"/>
        <v>0</v>
      </c>
      <c r="C1580" s="214" t="e">
        <f>VLOOKUP(B1580,'HS Heading Index'!$A$7:$B$29,2,FALSE)</f>
        <v>#N/A</v>
      </c>
      <c r="D1580" s="214" t="s">
        <v>241</v>
      </c>
      <c r="E1580" s="212">
        <f>'Customs raw'!C1580</f>
        <v>0</v>
      </c>
      <c r="F1580" s="215">
        <f>'Customs raw'!E1580</f>
        <v>0</v>
      </c>
      <c r="G1580" s="76" t="s">
        <v>19</v>
      </c>
      <c r="H1580" s="33" t="s">
        <v>190</v>
      </c>
      <c r="I1580" s="76" t="e">
        <f>CONCATENATE(Table6[[#This Row],[HS6_COD]],Table6[[#This Row],[HS8]],Table6[[#This Row],[HS10]])</f>
        <v>#VALUE!</v>
      </c>
      <c r="J1580" s="17" t="s">
        <v>553</v>
      </c>
      <c r="K1580" s="17"/>
      <c r="L1580" s="30">
        <f>'Customs raw'!F1580</f>
        <v>0</v>
      </c>
      <c r="M1580" s="33">
        <v>10</v>
      </c>
      <c r="N1580" s="33">
        <v>12.5</v>
      </c>
      <c r="O1580" s="33"/>
      <c r="P1580" s="33"/>
      <c r="Q1580" s="33">
        <v>10</v>
      </c>
      <c r="R1580" s="50" t="e">
        <f>VLOOKUP(Table6[[#This Row],[HS Concatenate]],'Customs raw'!$A$11:$N$305,12,FALSE)</f>
        <v>#VALUE!</v>
      </c>
      <c r="S1580" s="226">
        <f>'Customs raw'!L1580</f>
        <v>0</v>
      </c>
      <c r="T1580" s="214"/>
      <c r="U1580" s="217">
        <f>'Customs raw'!M1580</f>
        <v>0</v>
      </c>
      <c r="V1580" s="214"/>
      <c r="W1580" s="226" t="e">
        <f>Table6[[#This Row],[Quantity (kg)2]]/1000</f>
        <v>#VALUE!</v>
      </c>
    </row>
    <row r="1581" spans="1:23" ht="14.25" x14ac:dyDescent="0.2">
      <c r="A1581" s="212">
        <f>'Customs raw'!B1581</f>
        <v>0</v>
      </c>
      <c r="B1581" s="213">
        <f t="shared" si="26"/>
        <v>0</v>
      </c>
      <c r="C1581" s="214" t="e">
        <f>VLOOKUP(B1581,'HS Heading Index'!$A$7:$B$29,2,FALSE)</f>
        <v>#N/A</v>
      </c>
      <c r="D1581" s="214" t="s">
        <v>241</v>
      </c>
      <c r="E1581" s="212">
        <f>'Customs raw'!C1581</f>
        <v>0</v>
      </c>
      <c r="F1581" s="215">
        <f>'Customs raw'!E1581</f>
        <v>0</v>
      </c>
      <c r="G1581" s="76" t="s">
        <v>19</v>
      </c>
      <c r="H1581" s="33" t="s">
        <v>190</v>
      </c>
      <c r="I1581" s="76" t="e">
        <f>CONCATENATE(Table6[[#This Row],[HS6_COD]],Table6[[#This Row],[HS8]],Table6[[#This Row],[HS10]])</f>
        <v>#VALUE!</v>
      </c>
      <c r="J1581" s="17" t="s">
        <v>553</v>
      </c>
      <c r="K1581" s="17"/>
      <c r="L1581" s="30">
        <f>'Customs raw'!F1581</f>
        <v>0</v>
      </c>
      <c r="M1581" s="33">
        <v>10</v>
      </c>
      <c r="N1581" s="33">
        <v>12.5</v>
      </c>
      <c r="O1581" s="33"/>
      <c r="P1581" s="33"/>
      <c r="Q1581" s="33">
        <v>10</v>
      </c>
      <c r="R1581" s="50" t="e">
        <f>VLOOKUP(Table6[[#This Row],[HS Concatenate]],'Customs raw'!$A$11:$N$305,12,FALSE)</f>
        <v>#VALUE!</v>
      </c>
      <c r="S1581" s="226">
        <f>'Customs raw'!L1581</f>
        <v>0</v>
      </c>
      <c r="T1581" s="214"/>
      <c r="U1581" s="217">
        <f>'Customs raw'!M1581</f>
        <v>0</v>
      </c>
      <c r="V1581" s="214"/>
      <c r="W1581" s="226" t="e">
        <f>Table6[[#This Row],[Quantity (kg)2]]/1000</f>
        <v>#VALUE!</v>
      </c>
    </row>
    <row r="1582" spans="1:23" ht="14.25" x14ac:dyDescent="0.2">
      <c r="A1582" s="212">
        <f>'Customs raw'!B1582</f>
        <v>0</v>
      </c>
      <c r="B1582" s="213">
        <f t="shared" si="26"/>
        <v>0</v>
      </c>
      <c r="C1582" s="214" t="e">
        <f>VLOOKUP(B1582,'HS Heading Index'!$A$7:$B$29,2,FALSE)</f>
        <v>#N/A</v>
      </c>
      <c r="D1582" s="214" t="s">
        <v>241</v>
      </c>
      <c r="E1582" s="212">
        <f>'Customs raw'!C1582</f>
        <v>0</v>
      </c>
      <c r="F1582" s="215">
        <f>'Customs raw'!E1582</f>
        <v>0</v>
      </c>
      <c r="G1582" s="76" t="s">
        <v>19</v>
      </c>
      <c r="H1582" s="33" t="s">
        <v>190</v>
      </c>
      <c r="I1582" s="76" t="e">
        <f>CONCATENATE(Table6[[#This Row],[HS6_COD]],Table6[[#This Row],[HS8]],Table6[[#This Row],[HS10]])</f>
        <v>#VALUE!</v>
      </c>
      <c r="J1582" s="17" t="s">
        <v>553</v>
      </c>
      <c r="K1582" s="17"/>
      <c r="L1582" s="30">
        <f>'Customs raw'!F1582</f>
        <v>0</v>
      </c>
      <c r="M1582" s="33">
        <v>10</v>
      </c>
      <c r="N1582" s="33">
        <v>12.5</v>
      </c>
      <c r="O1582" s="33"/>
      <c r="P1582" s="33"/>
      <c r="Q1582" s="33">
        <v>10</v>
      </c>
      <c r="R1582" s="50" t="e">
        <f>VLOOKUP(Table6[[#This Row],[HS Concatenate]],'Customs raw'!$A$11:$N$305,12,FALSE)</f>
        <v>#VALUE!</v>
      </c>
      <c r="S1582" s="226">
        <f>'Customs raw'!L1582</f>
        <v>0</v>
      </c>
      <c r="T1582" s="214"/>
      <c r="U1582" s="217">
        <f>'Customs raw'!M1582</f>
        <v>0</v>
      </c>
      <c r="V1582" s="214"/>
      <c r="W1582" s="226" t="e">
        <f>Table6[[#This Row],[Quantity (kg)2]]/1000</f>
        <v>#VALUE!</v>
      </c>
    </row>
    <row r="1583" spans="1:23" ht="14.25" x14ac:dyDescent="0.2">
      <c r="A1583" s="212">
        <f>'Customs raw'!B1583</f>
        <v>0</v>
      </c>
      <c r="B1583" s="213">
        <f t="shared" si="26"/>
        <v>0</v>
      </c>
      <c r="C1583" s="214" t="e">
        <f>VLOOKUP(B1583,'HS Heading Index'!$A$7:$B$29,2,FALSE)</f>
        <v>#N/A</v>
      </c>
      <c r="D1583" s="214" t="s">
        <v>241</v>
      </c>
      <c r="E1583" s="212">
        <f>'Customs raw'!C1583</f>
        <v>0</v>
      </c>
      <c r="F1583" s="215">
        <f>'Customs raw'!E1583</f>
        <v>0</v>
      </c>
      <c r="G1583" s="76" t="s">
        <v>19</v>
      </c>
      <c r="H1583" s="33" t="s">
        <v>190</v>
      </c>
      <c r="I1583" s="76" t="e">
        <f>CONCATENATE(Table6[[#This Row],[HS6_COD]],Table6[[#This Row],[HS8]],Table6[[#This Row],[HS10]])</f>
        <v>#VALUE!</v>
      </c>
      <c r="J1583" s="17" t="s">
        <v>553</v>
      </c>
      <c r="K1583" s="17"/>
      <c r="L1583" s="30">
        <f>'Customs raw'!F1583</f>
        <v>0</v>
      </c>
      <c r="M1583" s="33">
        <v>10</v>
      </c>
      <c r="N1583" s="33">
        <v>12.5</v>
      </c>
      <c r="O1583" s="33"/>
      <c r="P1583" s="33"/>
      <c r="Q1583" s="33">
        <v>10</v>
      </c>
      <c r="R1583" s="50" t="e">
        <f>VLOOKUP(Table6[[#This Row],[HS Concatenate]],'Customs raw'!$A$11:$N$305,12,FALSE)</f>
        <v>#VALUE!</v>
      </c>
      <c r="S1583" s="226">
        <f>'Customs raw'!L1583</f>
        <v>0</v>
      </c>
      <c r="T1583" s="214"/>
      <c r="U1583" s="217">
        <f>'Customs raw'!M1583</f>
        <v>0</v>
      </c>
      <c r="V1583" s="214"/>
      <c r="W1583" s="226" t="e">
        <f>Table6[[#This Row],[Quantity (kg)2]]/1000</f>
        <v>#VALUE!</v>
      </c>
    </row>
    <row r="1584" spans="1:23" ht="14.25" x14ac:dyDescent="0.2">
      <c r="A1584" s="212">
        <f>'Customs raw'!B1584</f>
        <v>0</v>
      </c>
      <c r="B1584" s="213">
        <f t="shared" si="26"/>
        <v>0</v>
      </c>
      <c r="C1584" s="214" t="e">
        <f>VLOOKUP(B1584,'HS Heading Index'!$A$7:$B$29,2,FALSE)</f>
        <v>#N/A</v>
      </c>
      <c r="D1584" s="214" t="s">
        <v>241</v>
      </c>
      <c r="E1584" s="212">
        <f>'Customs raw'!C1584</f>
        <v>0</v>
      </c>
      <c r="F1584" s="215">
        <f>'Customs raw'!E1584</f>
        <v>0</v>
      </c>
      <c r="G1584" s="76" t="s">
        <v>19</v>
      </c>
      <c r="H1584" s="33" t="s">
        <v>190</v>
      </c>
      <c r="I1584" s="76" t="e">
        <f>CONCATENATE(Table6[[#This Row],[HS6_COD]],Table6[[#This Row],[HS8]],Table6[[#This Row],[HS10]])</f>
        <v>#VALUE!</v>
      </c>
      <c r="J1584" s="17" t="s">
        <v>553</v>
      </c>
      <c r="K1584" s="17"/>
      <c r="L1584" s="30">
        <f>'Customs raw'!F1584</f>
        <v>0</v>
      </c>
      <c r="M1584" s="33">
        <v>10</v>
      </c>
      <c r="N1584" s="33">
        <v>12.5</v>
      </c>
      <c r="O1584" s="33"/>
      <c r="P1584" s="33"/>
      <c r="Q1584" s="33">
        <v>10</v>
      </c>
      <c r="R1584" s="50" t="e">
        <f>VLOOKUP(Table6[[#This Row],[HS Concatenate]],'Customs raw'!$A$11:$N$305,12,FALSE)</f>
        <v>#VALUE!</v>
      </c>
      <c r="S1584" s="226">
        <f>'Customs raw'!L1584</f>
        <v>0</v>
      </c>
      <c r="T1584" s="214"/>
      <c r="U1584" s="217">
        <f>'Customs raw'!M1584</f>
        <v>0</v>
      </c>
      <c r="V1584" s="214"/>
      <c r="W1584" s="226" t="e">
        <f>Table6[[#This Row],[Quantity (kg)2]]/1000</f>
        <v>#VALUE!</v>
      </c>
    </row>
    <row r="1585" spans="1:23" ht="14.25" x14ac:dyDescent="0.2">
      <c r="A1585" s="212">
        <f>'Customs raw'!B1585</f>
        <v>0</v>
      </c>
      <c r="B1585" s="213">
        <f t="shared" si="26"/>
        <v>0</v>
      </c>
      <c r="C1585" s="214" t="e">
        <f>VLOOKUP(B1585,'HS Heading Index'!$A$7:$B$29,2,FALSE)</f>
        <v>#N/A</v>
      </c>
      <c r="D1585" s="214" t="s">
        <v>241</v>
      </c>
      <c r="E1585" s="212">
        <f>'Customs raw'!C1585</f>
        <v>0</v>
      </c>
      <c r="F1585" s="215">
        <f>'Customs raw'!E1585</f>
        <v>0</v>
      </c>
      <c r="G1585" s="76" t="s">
        <v>19</v>
      </c>
      <c r="H1585" s="33" t="s">
        <v>190</v>
      </c>
      <c r="I1585" s="76" t="e">
        <f>CONCATENATE(Table6[[#This Row],[HS6_COD]],Table6[[#This Row],[HS8]],Table6[[#This Row],[HS10]])</f>
        <v>#VALUE!</v>
      </c>
      <c r="J1585" s="17" t="s">
        <v>553</v>
      </c>
      <c r="K1585" s="17"/>
      <c r="L1585" s="30">
        <f>'Customs raw'!F1585</f>
        <v>0</v>
      </c>
      <c r="M1585" s="33">
        <v>10</v>
      </c>
      <c r="N1585" s="33">
        <v>12.5</v>
      </c>
      <c r="O1585" s="33"/>
      <c r="P1585" s="33"/>
      <c r="Q1585" s="33">
        <v>10</v>
      </c>
      <c r="R1585" s="50" t="e">
        <f>VLOOKUP(Table6[[#This Row],[HS Concatenate]],'Customs raw'!$A$11:$N$305,12,FALSE)</f>
        <v>#VALUE!</v>
      </c>
      <c r="S1585" s="226">
        <f>'Customs raw'!L1585</f>
        <v>0</v>
      </c>
      <c r="T1585" s="214"/>
      <c r="U1585" s="217">
        <f>'Customs raw'!M1585</f>
        <v>0</v>
      </c>
      <c r="V1585" s="214"/>
      <c r="W1585" s="226" t="e">
        <f>Table6[[#This Row],[Quantity (kg)2]]/1000</f>
        <v>#VALUE!</v>
      </c>
    </row>
    <row r="1586" spans="1:23" ht="14.25" x14ac:dyDescent="0.2">
      <c r="A1586" s="212">
        <f>'Customs raw'!B1586</f>
        <v>0</v>
      </c>
      <c r="B1586" s="213">
        <f t="shared" si="26"/>
        <v>0</v>
      </c>
      <c r="C1586" s="214" t="e">
        <f>VLOOKUP(B1586,'HS Heading Index'!$A$7:$B$29,2,FALSE)</f>
        <v>#N/A</v>
      </c>
      <c r="D1586" s="214" t="s">
        <v>241</v>
      </c>
      <c r="E1586" s="212">
        <f>'Customs raw'!C1586</f>
        <v>0</v>
      </c>
      <c r="F1586" s="215">
        <f>'Customs raw'!E1586</f>
        <v>0</v>
      </c>
      <c r="G1586" s="76" t="s">
        <v>19</v>
      </c>
      <c r="H1586" s="33" t="s">
        <v>190</v>
      </c>
      <c r="I1586" s="76" t="e">
        <f>CONCATENATE(Table6[[#This Row],[HS6_COD]],Table6[[#This Row],[HS8]],Table6[[#This Row],[HS10]])</f>
        <v>#VALUE!</v>
      </c>
      <c r="J1586" s="17" t="s">
        <v>553</v>
      </c>
      <c r="K1586" s="17"/>
      <c r="L1586" s="30">
        <f>'Customs raw'!F1586</f>
        <v>0</v>
      </c>
      <c r="M1586" s="33">
        <v>10</v>
      </c>
      <c r="N1586" s="33">
        <v>12.5</v>
      </c>
      <c r="O1586" s="33"/>
      <c r="P1586" s="33"/>
      <c r="Q1586" s="33">
        <v>10</v>
      </c>
      <c r="R1586" s="50" t="e">
        <f>VLOOKUP(Table6[[#This Row],[HS Concatenate]],'Customs raw'!$A$11:$N$305,12,FALSE)</f>
        <v>#VALUE!</v>
      </c>
      <c r="S1586" s="226">
        <f>'Customs raw'!L1586</f>
        <v>0</v>
      </c>
      <c r="T1586" s="214"/>
      <c r="U1586" s="217">
        <f>'Customs raw'!M1586</f>
        <v>0</v>
      </c>
      <c r="V1586" s="214"/>
      <c r="W1586" s="226" t="e">
        <f>Table6[[#This Row],[Quantity (kg)2]]/1000</f>
        <v>#VALUE!</v>
      </c>
    </row>
    <row r="1587" spans="1:23" ht="14.25" x14ac:dyDescent="0.2">
      <c r="A1587" s="212">
        <f>'Customs raw'!B1587</f>
        <v>0</v>
      </c>
      <c r="B1587" s="213">
        <f t="shared" si="26"/>
        <v>0</v>
      </c>
      <c r="C1587" s="214" t="e">
        <f>VLOOKUP(B1587,'HS Heading Index'!$A$7:$B$29,2,FALSE)</f>
        <v>#N/A</v>
      </c>
      <c r="D1587" s="214" t="s">
        <v>241</v>
      </c>
      <c r="E1587" s="212">
        <f>'Customs raw'!C1587</f>
        <v>0</v>
      </c>
      <c r="F1587" s="215">
        <f>'Customs raw'!E1587</f>
        <v>0</v>
      </c>
      <c r="G1587" s="76" t="s">
        <v>19</v>
      </c>
      <c r="H1587" s="33" t="s">
        <v>190</v>
      </c>
      <c r="I1587" s="76" t="e">
        <f>CONCATENATE(Table6[[#This Row],[HS6_COD]],Table6[[#This Row],[HS8]],Table6[[#This Row],[HS10]])</f>
        <v>#VALUE!</v>
      </c>
      <c r="J1587" s="17" t="s">
        <v>553</v>
      </c>
      <c r="K1587" s="17"/>
      <c r="L1587" s="30">
        <f>'Customs raw'!F1587</f>
        <v>0</v>
      </c>
      <c r="M1587" s="33">
        <v>10</v>
      </c>
      <c r="N1587" s="33">
        <v>12.5</v>
      </c>
      <c r="O1587" s="33"/>
      <c r="P1587" s="33"/>
      <c r="Q1587" s="33">
        <v>10</v>
      </c>
      <c r="R1587" s="50" t="e">
        <f>VLOOKUP(Table6[[#This Row],[HS Concatenate]],'Customs raw'!$A$11:$N$305,12,FALSE)</f>
        <v>#VALUE!</v>
      </c>
      <c r="S1587" s="226">
        <f>'Customs raw'!L1587</f>
        <v>0</v>
      </c>
      <c r="T1587" s="214"/>
      <c r="U1587" s="217">
        <f>'Customs raw'!M1587</f>
        <v>0</v>
      </c>
      <c r="V1587" s="214"/>
      <c r="W1587" s="226" t="e">
        <f>Table6[[#This Row],[Quantity (kg)2]]/1000</f>
        <v>#VALUE!</v>
      </c>
    </row>
    <row r="1588" spans="1:23" ht="14.25" x14ac:dyDescent="0.2">
      <c r="A1588" s="212">
        <f>'Customs raw'!B1588</f>
        <v>0</v>
      </c>
      <c r="B1588" s="213">
        <f t="shared" si="26"/>
        <v>0</v>
      </c>
      <c r="C1588" s="214" t="e">
        <f>VLOOKUP(B1588,'HS Heading Index'!$A$7:$B$29,2,FALSE)</f>
        <v>#N/A</v>
      </c>
      <c r="D1588" s="214" t="s">
        <v>241</v>
      </c>
      <c r="E1588" s="212">
        <f>'Customs raw'!C1588</f>
        <v>0</v>
      </c>
      <c r="F1588" s="215">
        <f>'Customs raw'!E1588</f>
        <v>0</v>
      </c>
      <c r="G1588" s="76" t="s">
        <v>19</v>
      </c>
      <c r="H1588" s="33" t="s">
        <v>190</v>
      </c>
      <c r="I1588" s="76" t="e">
        <f>CONCATENATE(Table6[[#This Row],[HS6_COD]],Table6[[#This Row],[HS8]],Table6[[#This Row],[HS10]])</f>
        <v>#VALUE!</v>
      </c>
      <c r="J1588" s="17" t="s">
        <v>553</v>
      </c>
      <c r="K1588" s="17"/>
      <c r="L1588" s="30">
        <f>'Customs raw'!F1588</f>
        <v>0</v>
      </c>
      <c r="M1588" s="33">
        <v>10</v>
      </c>
      <c r="N1588" s="33">
        <v>12.5</v>
      </c>
      <c r="O1588" s="33"/>
      <c r="P1588" s="33"/>
      <c r="Q1588" s="33">
        <v>10</v>
      </c>
      <c r="R1588" s="50" t="e">
        <f>VLOOKUP(Table6[[#This Row],[HS Concatenate]],'Customs raw'!$A$11:$N$305,12,FALSE)</f>
        <v>#VALUE!</v>
      </c>
      <c r="S1588" s="226">
        <f>'Customs raw'!L1588</f>
        <v>0</v>
      </c>
      <c r="T1588" s="214"/>
      <c r="U1588" s="217">
        <f>'Customs raw'!M1588</f>
        <v>0</v>
      </c>
      <c r="V1588" s="214"/>
      <c r="W1588" s="226" t="e">
        <f>Table6[[#This Row],[Quantity (kg)2]]/1000</f>
        <v>#VALUE!</v>
      </c>
    </row>
    <row r="1589" spans="1:23" ht="14.25" x14ac:dyDescent="0.2">
      <c r="A1589" s="212">
        <f>'Customs raw'!B1589</f>
        <v>0</v>
      </c>
      <c r="B1589" s="213">
        <f t="shared" si="26"/>
        <v>0</v>
      </c>
      <c r="C1589" s="214" t="e">
        <f>VLOOKUP(B1589,'HS Heading Index'!$A$7:$B$29,2,FALSE)</f>
        <v>#N/A</v>
      </c>
      <c r="D1589" s="214" t="s">
        <v>241</v>
      </c>
      <c r="E1589" s="212">
        <f>'Customs raw'!C1589</f>
        <v>0</v>
      </c>
      <c r="F1589" s="215">
        <f>'Customs raw'!E1589</f>
        <v>0</v>
      </c>
      <c r="G1589" s="76" t="s">
        <v>19</v>
      </c>
      <c r="H1589" s="33" t="s">
        <v>190</v>
      </c>
      <c r="I1589" s="76" t="e">
        <f>CONCATENATE(Table6[[#This Row],[HS6_COD]],Table6[[#This Row],[HS8]],Table6[[#This Row],[HS10]])</f>
        <v>#VALUE!</v>
      </c>
      <c r="J1589" s="17" t="s">
        <v>553</v>
      </c>
      <c r="K1589" s="17"/>
      <c r="L1589" s="30">
        <f>'Customs raw'!F1589</f>
        <v>0</v>
      </c>
      <c r="M1589" s="33">
        <v>10</v>
      </c>
      <c r="N1589" s="33">
        <v>12.5</v>
      </c>
      <c r="O1589" s="33"/>
      <c r="P1589" s="33"/>
      <c r="Q1589" s="33">
        <v>10</v>
      </c>
      <c r="R1589" s="50" t="e">
        <f>VLOOKUP(Table6[[#This Row],[HS Concatenate]],'Customs raw'!$A$11:$N$305,12,FALSE)</f>
        <v>#VALUE!</v>
      </c>
      <c r="S1589" s="226">
        <f>'Customs raw'!L1589</f>
        <v>0</v>
      </c>
      <c r="T1589" s="214"/>
      <c r="U1589" s="217">
        <f>'Customs raw'!M1589</f>
        <v>0</v>
      </c>
      <c r="V1589" s="214"/>
      <c r="W1589" s="226" t="e">
        <f>Table6[[#This Row],[Quantity (kg)2]]/1000</f>
        <v>#VALUE!</v>
      </c>
    </row>
    <row r="1590" spans="1:23" ht="14.25" x14ac:dyDescent="0.2">
      <c r="A1590" s="212">
        <f>'Customs raw'!B1590</f>
        <v>0</v>
      </c>
      <c r="B1590" s="213">
        <f t="shared" si="26"/>
        <v>0</v>
      </c>
      <c r="C1590" s="214" t="e">
        <f>VLOOKUP(B1590,'HS Heading Index'!$A$7:$B$29,2,FALSE)</f>
        <v>#N/A</v>
      </c>
      <c r="D1590" s="214" t="s">
        <v>241</v>
      </c>
      <c r="E1590" s="212">
        <f>'Customs raw'!C1590</f>
        <v>0</v>
      </c>
      <c r="F1590" s="215">
        <f>'Customs raw'!E1590</f>
        <v>0</v>
      </c>
      <c r="G1590" s="76" t="s">
        <v>19</v>
      </c>
      <c r="H1590" s="33" t="s">
        <v>190</v>
      </c>
      <c r="I1590" s="76" t="e">
        <f>CONCATENATE(Table6[[#This Row],[HS6_COD]],Table6[[#This Row],[HS8]],Table6[[#This Row],[HS10]])</f>
        <v>#VALUE!</v>
      </c>
      <c r="J1590" s="17" t="s">
        <v>553</v>
      </c>
      <c r="K1590" s="17"/>
      <c r="L1590" s="30">
        <f>'Customs raw'!F1590</f>
        <v>0</v>
      </c>
      <c r="M1590" s="33">
        <v>10</v>
      </c>
      <c r="N1590" s="33">
        <v>12.5</v>
      </c>
      <c r="O1590" s="33"/>
      <c r="P1590" s="33"/>
      <c r="Q1590" s="33">
        <v>10</v>
      </c>
      <c r="R1590" s="50" t="e">
        <f>VLOOKUP(Table6[[#This Row],[HS Concatenate]],'Customs raw'!$A$11:$N$305,12,FALSE)</f>
        <v>#VALUE!</v>
      </c>
      <c r="S1590" s="226">
        <f>'Customs raw'!L1590</f>
        <v>0</v>
      </c>
      <c r="T1590" s="214"/>
      <c r="U1590" s="217">
        <f>'Customs raw'!M1590</f>
        <v>0</v>
      </c>
      <c r="V1590" s="214"/>
      <c r="W1590" s="226" t="e">
        <f>Table6[[#This Row],[Quantity (kg)2]]/1000</f>
        <v>#VALUE!</v>
      </c>
    </row>
    <row r="1591" spans="1:23" ht="14.25" x14ac:dyDescent="0.2">
      <c r="A1591" s="212">
        <f>'Customs raw'!B1591</f>
        <v>0</v>
      </c>
      <c r="B1591" s="213">
        <f t="shared" si="26"/>
        <v>0</v>
      </c>
      <c r="C1591" s="214" t="e">
        <f>VLOOKUP(B1591,'HS Heading Index'!$A$7:$B$29,2,FALSE)</f>
        <v>#N/A</v>
      </c>
      <c r="D1591" s="214" t="s">
        <v>241</v>
      </c>
      <c r="E1591" s="212">
        <f>'Customs raw'!C1591</f>
        <v>0</v>
      </c>
      <c r="F1591" s="215">
        <f>'Customs raw'!E1591</f>
        <v>0</v>
      </c>
      <c r="G1591" s="76" t="s">
        <v>19</v>
      </c>
      <c r="H1591" s="33" t="s">
        <v>190</v>
      </c>
      <c r="I1591" s="76" t="e">
        <f>CONCATENATE(Table6[[#This Row],[HS6_COD]],Table6[[#This Row],[HS8]],Table6[[#This Row],[HS10]])</f>
        <v>#VALUE!</v>
      </c>
      <c r="J1591" s="17" t="s">
        <v>553</v>
      </c>
      <c r="K1591" s="17"/>
      <c r="L1591" s="30">
        <f>'Customs raw'!F1591</f>
        <v>0</v>
      </c>
      <c r="M1591" s="33">
        <v>10</v>
      </c>
      <c r="N1591" s="33">
        <v>12.5</v>
      </c>
      <c r="O1591" s="33"/>
      <c r="P1591" s="33"/>
      <c r="Q1591" s="33">
        <v>10</v>
      </c>
      <c r="R1591" s="50" t="e">
        <f>VLOOKUP(Table6[[#This Row],[HS Concatenate]],'Customs raw'!$A$11:$N$305,12,FALSE)</f>
        <v>#VALUE!</v>
      </c>
      <c r="S1591" s="226">
        <f>'Customs raw'!L1591</f>
        <v>0</v>
      </c>
      <c r="T1591" s="214"/>
      <c r="U1591" s="217">
        <f>'Customs raw'!M1591</f>
        <v>0</v>
      </c>
      <c r="V1591" s="214"/>
      <c r="W1591" s="226" t="e">
        <f>Table6[[#This Row],[Quantity (kg)2]]/1000</f>
        <v>#VALUE!</v>
      </c>
    </row>
    <row r="1592" spans="1:23" ht="14.25" x14ac:dyDescent="0.2">
      <c r="A1592" s="212">
        <f>'Customs raw'!B1592</f>
        <v>0</v>
      </c>
      <c r="B1592" s="213">
        <f t="shared" si="26"/>
        <v>0</v>
      </c>
      <c r="C1592" s="214" t="e">
        <f>VLOOKUP(B1592,'HS Heading Index'!$A$7:$B$29,2,FALSE)</f>
        <v>#N/A</v>
      </c>
      <c r="D1592" s="214" t="s">
        <v>241</v>
      </c>
      <c r="E1592" s="212">
        <f>'Customs raw'!C1592</f>
        <v>0</v>
      </c>
      <c r="F1592" s="215">
        <f>'Customs raw'!E1592</f>
        <v>0</v>
      </c>
      <c r="G1592" s="76" t="s">
        <v>19</v>
      </c>
      <c r="H1592" s="33" t="s">
        <v>190</v>
      </c>
      <c r="I1592" s="76" t="e">
        <f>CONCATENATE(Table6[[#This Row],[HS6_COD]],Table6[[#This Row],[HS8]],Table6[[#This Row],[HS10]])</f>
        <v>#VALUE!</v>
      </c>
      <c r="J1592" s="17" t="s">
        <v>553</v>
      </c>
      <c r="K1592" s="17"/>
      <c r="L1592" s="30">
        <f>'Customs raw'!F1592</f>
        <v>0</v>
      </c>
      <c r="M1592" s="33">
        <v>10</v>
      </c>
      <c r="N1592" s="33">
        <v>12.5</v>
      </c>
      <c r="O1592" s="33"/>
      <c r="P1592" s="33"/>
      <c r="Q1592" s="33">
        <v>10</v>
      </c>
      <c r="R1592" s="50" t="e">
        <f>VLOOKUP(Table6[[#This Row],[HS Concatenate]],'Customs raw'!$A$11:$N$305,12,FALSE)</f>
        <v>#VALUE!</v>
      </c>
      <c r="S1592" s="226">
        <f>'Customs raw'!L1592</f>
        <v>0</v>
      </c>
      <c r="T1592" s="214"/>
      <c r="U1592" s="217">
        <f>'Customs raw'!M1592</f>
        <v>0</v>
      </c>
      <c r="V1592" s="214"/>
      <c r="W1592" s="226" t="e">
        <f>Table6[[#This Row],[Quantity (kg)2]]/1000</f>
        <v>#VALUE!</v>
      </c>
    </row>
    <row r="1593" spans="1:23" ht="14.25" x14ac:dyDescent="0.2">
      <c r="A1593" s="212">
        <f>'Customs raw'!B1593</f>
        <v>0</v>
      </c>
      <c r="B1593" s="213">
        <f t="shared" si="26"/>
        <v>0</v>
      </c>
      <c r="C1593" s="214" t="e">
        <f>VLOOKUP(B1593,'HS Heading Index'!$A$7:$B$29,2,FALSE)</f>
        <v>#N/A</v>
      </c>
      <c r="D1593" s="214" t="s">
        <v>241</v>
      </c>
      <c r="E1593" s="212">
        <f>'Customs raw'!C1593</f>
        <v>0</v>
      </c>
      <c r="F1593" s="215">
        <f>'Customs raw'!E1593</f>
        <v>0</v>
      </c>
      <c r="G1593" s="76" t="s">
        <v>19</v>
      </c>
      <c r="H1593" s="33" t="s">
        <v>190</v>
      </c>
      <c r="I1593" s="76" t="e">
        <f>CONCATENATE(Table6[[#This Row],[HS6_COD]],Table6[[#This Row],[HS8]],Table6[[#This Row],[HS10]])</f>
        <v>#VALUE!</v>
      </c>
      <c r="J1593" s="17" t="s">
        <v>553</v>
      </c>
      <c r="K1593" s="17"/>
      <c r="L1593" s="30">
        <f>'Customs raw'!F1593</f>
        <v>0</v>
      </c>
      <c r="M1593" s="33">
        <v>10</v>
      </c>
      <c r="N1593" s="33">
        <v>12.5</v>
      </c>
      <c r="O1593" s="33"/>
      <c r="P1593" s="33"/>
      <c r="Q1593" s="33">
        <v>10</v>
      </c>
      <c r="R1593" s="50" t="e">
        <f>VLOOKUP(Table6[[#This Row],[HS Concatenate]],'Customs raw'!$A$11:$N$305,12,FALSE)</f>
        <v>#VALUE!</v>
      </c>
      <c r="S1593" s="226">
        <f>'Customs raw'!L1593</f>
        <v>0</v>
      </c>
      <c r="T1593" s="214"/>
      <c r="U1593" s="217">
        <f>'Customs raw'!M1593</f>
        <v>0</v>
      </c>
      <c r="V1593" s="214"/>
      <c r="W1593" s="226" t="e">
        <f>Table6[[#This Row],[Quantity (kg)2]]/1000</f>
        <v>#VALUE!</v>
      </c>
    </row>
    <row r="1594" spans="1:23" ht="14.25" x14ac:dyDescent="0.2">
      <c r="A1594" s="212">
        <f>'Customs raw'!B1594</f>
        <v>0</v>
      </c>
      <c r="B1594" s="213">
        <f t="shared" si="26"/>
        <v>0</v>
      </c>
      <c r="C1594" s="214" t="e">
        <f>VLOOKUP(B1594,'HS Heading Index'!$A$7:$B$29,2,FALSE)</f>
        <v>#N/A</v>
      </c>
      <c r="D1594" s="214" t="s">
        <v>241</v>
      </c>
      <c r="E1594" s="212">
        <f>'Customs raw'!C1594</f>
        <v>0</v>
      </c>
      <c r="F1594" s="215">
        <f>'Customs raw'!E1594</f>
        <v>0</v>
      </c>
      <c r="G1594" s="76" t="s">
        <v>19</v>
      </c>
      <c r="H1594" s="33" t="s">
        <v>190</v>
      </c>
      <c r="I1594" s="76" t="e">
        <f>CONCATENATE(Table6[[#This Row],[HS6_COD]],Table6[[#This Row],[HS8]],Table6[[#This Row],[HS10]])</f>
        <v>#VALUE!</v>
      </c>
      <c r="J1594" s="17" t="s">
        <v>553</v>
      </c>
      <c r="K1594" s="17"/>
      <c r="L1594" s="30">
        <f>'Customs raw'!F1594</f>
        <v>0</v>
      </c>
      <c r="M1594" s="33">
        <v>10</v>
      </c>
      <c r="N1594" s="33">
        <v>12.5</v>
      </c>
      <c r="O1594" s="33"/>
      <c r="P1594" s="33"/>
      <c r="Q1594" s="33">
        <v>10</v>
      </c>
      <c r="R1594" s="50" t="e">
        <f>VLOOKUP(Table6[[#This Row],[HS Concatenate]],'Customs raw'!$A$11:$N$305,12,FALSE)</f>
        <v>#VALUE!</v>
      </c>
      <c r="S1594" s="226">
        <f>'Customs raw'!L1594</f>
        <v>0</v>
      </c>
      <c r="T1594" s="214"/>
      <c r="U1594" s="217">
        <f>'Customs raw'!M1594</f>
        <v>0</v>
      </c>
      <c r="V1594" s="214"/>
      <c r="W1594" s="226" t="e">
        <f>Table6[[#This Row],[Quantity (kg)2]]/1000</f>
        <v>#VALUE!</v>
      </c>
    </row>
    <row r="1595" spans="1:23" ht="14.25" x14ac:dyDescent="0.2">
      <c r="A1595" s="212">
        <f>'Customs raw'!B1595</f>
        <v>0</v>
      </c>
      <c r="B1595" s="213">
        <f t="shared" si="26"/>
        <v>0</v>
      </c>
      <c r="C1595" s="214" t="e">
        <f>VLOOKUP(B1595,'HS Heading Index'!$A$7:$B$29,2,FALSE)</f>
        <v>#N/A</v>
      </c>
      <c r="D1595" s="214" t="s">
        <v>241</v>
      </c>
      <c r="E1595" s="212">
        <f>'Customs raw'!C1595</f>
        <v>0</v>
      </c>
      <c r="F1595" s="215">
        <f>'Customs raw'!E1595</f>
        <v>0</v>
      </c>
      <c r="G1595" s="76" t="s">
        <v>19</v>
      </c>
      <c r="H1595" s="33" t="s">
        <v>190</v>
      </c>
      <c r="I1595" s="76" t="e">
        <f>CONCATENATE(Table6[[#This Row],[HS6_COD]],Table6[[#This Row],[HS8]],Table6[[#This Row],[HS10]])</f>
        <v>#VALUE!</v>
      </c>
      <c r="J1595" s="17" t="s">
        <v>553</v>
      </c>
      <c r="K1595" s="17"/>
      <c r="L1595" s="30">
        <f>'Customs raw'!F1595</f>
        <v>0</v>
      </c>
      <c r="M1595" s="33">
        <v>10</v>
      </c>
      <c r="N1595" s="33">
        <v>12.5</v>
      </c>
      <c r="O1595" s="33"/>
      <c r="P1595" s="33"/>
      <c r="Q1595" s="33">
        <v>10</v>
      </c>
      <c r="R1595" s="50" t="e">
        <f>VLOOKUP(Table6[[#This Row],[HS Concatenate]],'Customs raw'!$A$11:$N$305,12,FALSE)</f>
        <v>#VALUE!</v>
      </c>
      <c r="S1595" s="226">
        <f>'Customs raw'!L1595</f>
        <v>0</v>
      </c>
      <c r="T1595" s="214"/>
      <c r="U1595" s="217">
        <f>'Customs raw'!M1595</f>
        <v>0</v>
      </c>
      <c r="V1595" s="214"/>
      <c r="W1595" s="226" t="e">
        <f>Table6[[#This Row],[Quantity (kg)2]]/1000</f>
        <v>#VALUE!</v>
      </c>
    </row>
    <row r="1596" spans="1:23" ht="14.25" x14ac:dyDescent="0.2">
      <c r="A1596" s="212">
        <f>'Customs raw'!B1596</f>
        <v>0</v>
      </c>
      <c r="B1596" s="213">
        <f t="shared" si="26"/>
        <v>0</v>
      </c>
      <c r="C1596" s="214" t="e">
        <f>VLOOKUP(B1596,'HS Heading Index'!$A$7:$B$29,2,FALSE)</f>
        <v>#N/A</v>
      </c>
      <c r="D1596" s="214" t="s">
        <v>241</v>
      </c>
      <c r="E1596" s="212">
        <f>'Customs raw'!C1596</f>
        <v>0</v>
      </c>
      <c r="F1596" s="215">
        <f>'Customs raw'!E1596</f>
        <v>0</v>
      </c>
      <c r="G1596" s="76" t="s">
        <v>19</v>
      </c>
      <c r="H1596" s="33" t="s">
        <v>190</v>
      </c>
      <c r="I1596" s="76" t="e">
        <f>CONCATENATE(Table6[[#This Row],[HS6_COD]],Table6[[#This Row],[HS8]],Table6[[#This Row],[HS10]])</f>
        <v>#VALUE!</v>
      </c>
      <c r="J1596" s="17" t="s">
        <v>553</v>
      </c>
      <c r="K1596" s="17"/>
      <c r="L1596" s="30">
        <f>'Customs raw'!F1596</f>
        <v>0</v>
      </c>
      <c r="M1596" s="33">
        <v>10</v>
      </c>
      <c r="N1596" s="33">
        <v>12.5</v>
      </c>
      <c r="O1596" s="33"/>
      <c r="P1596" s="33"/>
      <c r="Q1596" s="33">
        <v>10</v>
      </c>
      <c r="R1596" s="50" t="e">
        <f>VLOOKUP(Table6[[#This Row],[HS Concatenate]],'Customs raw'!$A$11:$N$305,12,FALSE)</f>
        <v>#VALUE!</v>
      </c>
      <c r="S1596" s="226">
        <f>'Customs raw'!L1596</f>
        <v>0</v>
      </c>
      <c r="T1596" s="214"/>
      <c r="U1596" s="217">
        <f>'Customs raw'!M1596</f>
        <v>0</v>
      </c>
      <c r="V1596" s="214"/>
      <c r="W1596" s="226" t="e">
        <f>Table6[[#This Row],[Quantity (kg)2]]/1000</f>
        <v>#VALUE!</v>
      </c>
    </row>
    <row r="1597" spans="1:23" ht="14.25" x14ac:dyDescent="0.2">
      <c r="A1597" s="212">
        <f>'Customs raw'!B1597</f>
        <v>0</v>
      </c>
      <c r="B1597" s="213">
        <f t="shared" si="26"/>
        <v>0</v>
      </c>
      <c r="C1597" s="214" t="e">
        <f>VLOOKUP(B1597,'HS Heading Index'!$A$7:$B$29,2,FALSE)</f>
        <v>#N/A</v>
      </c>
      <c r="D1597" s="214" t="s">
        <v>241</v>
      </c>
      <c r="E1597" s="212">
        <f>'Customs raw'!C1597</f>
        <v>0</v>
      </c>
      <c r="F1597" s="215">
        <f>'Customs raw'!E1597</f>
        <v>0</v>
      </c>
      <c r="G1597" s="76" t="s">
        <v>19</v>
      </c>
      <c r="H1597" s="33" t="s">
        <v>190</v>
      </c>
      <c r="I1597" s="76" t="e">
        <f>CONCATENATE(Table6[[#This Row],[HS6_COD]],Table6[[#This Row],[HS8]],Table6[[#This Row],[HS10]])</f>
        <v>#VALUE!</v>
      </c>
      <c r="J1597" s="17" t="s">
        <v>553</v>
      </c>
      <c r="K1597" s="17"/>
      <c r="L1597" s="30">
        <f>'Customs raw'!F1597</f>
        <v>0</v>
      </c>
      <c r="M1597" s="33">
        <v>10</v>
      </c>
      <c r="N1597" s="33">
        <v>12.5</v>
      </c>
      <c r="O1597" s="33"/>
      <c r="P1597" s="33"/>
      <c r="Q1597" s="33">
        <v>10</v>
      </c>
      <c r="R1597" s="50" t="e">
        <f>VLOOKUP(Table6[[#This Row],[HS Concatenate]],'Customs raw'!$A$11:$N$305,12,FALSE)</f>
        <v>#VALUE!</v>
      </c>
      <c r="S1597" s="226">
        <f>'Customs raw'!L1597</f>
        <v>0</v>
      </c>
      <c r="T1597" s="214"/>
      <c r="U1597" s="217">
        <f>'Customs raw'!M1597</f>
        <v>0</v>
      </c>
      <c r="V1597" s="214"/>
      <c r="W1597" s="226" t="e">
        <f>Table6[[#This Row],[Quantity (kg)2]]/1000</f>
        <v>#VALUE!</v>
      </c>
    </row>
    <row r="1598" spans="1:23" ht="14.25" x14ac:dyDescent="0.2">
      <c r="A1598" s="212">
        <f>'Customs raw'!B1598</f>
        <v>0</v>
      </c>
      <c r="B1598" s="213">
        <f t="shared" si="26"/>
        <v>0</v>
      </c>
      <c r="C1598" s="214" t="e">
        <f>VLOOKUP(B1598,'HS Heading Index'!$A$7:$B$29,2,FALSE)</f>
        <v>#N/A</v>
      </c>
      <c r="D1598" s="214" t="s">
        <v>241</v>
      </c>
      <c r="E1598" s="212">
        <f>'Customs raw'!C1598</f>
        <v>0</v>
      </c>
      <c r="F1598" s="215">
        <f>'Customs raw'!E1598</f>
        <v>0</v>
      </c>
      <c r="G1598" s="76" t="s">
        <v>19</v>
      </c>
      <c r="H1598" s="33" t="s">
        <v>190</v>
      </c>
      <c r="I1598" s="76" t="e">
        <f>CONCATENATE(Table6[[#This Row],[HS6_COD]],Table6[[#This Row],[HS8]],Table6[[#This Row],[HS10]])</f>
        <v>#VALUE!</v>
      </c>
      <c r="J1598" s="17" t="s">
        <v>553</v>
      </c>
      <c r="K1598" s="17"/>
      <c r="L1598" s="30">
        <f>'Customs raw'!F1598</f>
        <v>0</v>
      </c>
      <c r="M1598" s="33">
        <v>10</v>
      </c>
      <c r="N1598" s="33">
        <v>12.5</v>
      </c>
      <c r="O1598" s="33"/>
      <c r="P1598" s="33"/>
      <c r="Q1598" s="33">
        <v>10</v>
      </c>
      <c r="R1598" s="50" t="e">
        <f>VLOOKUP(Table6[[#This Row],[HS Concatenate]],'Customs raw'!$A$11:$N$305,12,FALSE)</f>
        <v>#VALUE!</v>
      </c>
      <c r="S1598" s="226">
        <f>'Customs raw'!L1598</f>
        <v>0</v>
      </c>
      <c r="T1598" s="214"/>
      <c r="U1598" s="217">
        <f>'Customs raw'!M1598</f>
        <v>0</v>
      </c>
      <c r="V1598" s="214"/>
      <c r="W1598" s="226" t="e">
        <f>Table6[[#This Row],[Quantity (kg)2]]/1000</f>
        <v>#VALUE!</v>
      </c>
    </row>
    <row r="1599" spans="1:23" ht="14.25" x14ac:dyDescent="0.2">
      <c r="A1599" s="212">
        <f>'Customs raw'!B1599</f>
        <v>0</v>
      </c>
      <c r="B1599" s="213">
        <f t="shared" si="26"/>
        <v>0</v>
      </c>
      <c r="C1599" s="214" t="e">
        <f>VLOOKUP(B1599,'HS Heading Index'!$A$7:$B$29,2,FALSE)</f>
        <v>#N/A</v>
      </c>
      <c r="D1599" s="214" t="s">
        <v>241</v>
      </c>
      <c r="E1599" s="212">
        <f>'Customs raw'!C1599</f>
        <v>0</v>
      </c>
      <c r="F1599" s="215">
        <f>'Customs raw'!E1599</f>
        <v>0</v>
      </c>
      <c r="G1599" s="76" t="s">
        <v>19</v>
      </c>
      <c r="H1599" s="33" t="s">
        <v>190</v>
      </c>
      <c r="I1599" s="76" t="e">
        <f>CONCATENATE(Table6[[#This Row],[HS6_COD]],Table6[[#This Row],[HS8]],Table6[[#This Row],[HS10]])</f>
        <v>#VALUE!</v>
      </c>
      <c r="J1599" s="17" t="s">
        <v>553</v>
      </c>
      <c r="K1599" s="17"/>
      <c r="L1599" s="30">
        <f>'Customs raw'!F1599</f>
        <v>0</v>
      </c>
      <c r="M1599" s="33">
        <v>10</v>
      </c>
      <c r="N1599" s="33">
        <v>12.5</v>
      </c>
      <c r="O1599" s="33"/>
      <c r="P1599" s="33"/>
      <c r="Q1599" s="33">
        <v>10</v>
      </c>
      <c r="R1599" s="50" t="e">
        <f>VLOOKUP(Table6[[#This Row],[HS Concatenate]],'Customs raw'!$A$11:$N$305,12,FALSE)</f>
        <v>#VALUE!</v>
      </c>
      <c r="S1599" s="226">
        <f>'Customs raw'!L1599</f>
        <v>0</v>
      </c>
      <c r="T1599" s="214"/>
      <c r="U1599" s="217">
        <f>'Customs raw'!M1599</f>
        <v>0</v>
      </c>
      <c r="V1599" s="214"/>
      <c r="W1599" s="226" t="e">
        <f>Table6[[#This Row],[Quantity (kg)2]]/1000</f>
        <v>#VALUE!</v>
      </c>
    </row>
    <row r="1600" spans="1:23" ht="14.25" x14ac:dyDescent="0.2">
      <c r="A1600" s="212">
        <f>'Customs raw'!B1600</f>
        <v>0</v>
      </c>
      <c r="B1600" s="213">
        <f t="shared" si="26"/>
        <v>0</v>
      </c>
      <c r="C1600" s="214" t="e">
        <f>VLOOKUP(B1600,'HS Heading Index'!$A$7:$B$29,2,FALSE)</f>
        <v>#N/A</v>
      </c>
      <c r="D1600" s="214" t="s">
        <v>241</v>
      </c>
      <c r="E1600" s="212">
        <f>'Customs raw'!C1600</f>
        <v>0</v>
      </c>
      <c r="F1600" s="215">
        <f>'Customs raw'!E1600</f>
        <v>0</v>
      </c>
      <c r="G1600" s="76" t="s">
        <v>19</v>
      </c>
      <c r="H1600" s="33" t="s">
        <v>190</v>
      </c>
      <c r="I1600" s="76" t="e">
        <f>CONCATENATE(Table6[[#This Row],[HS6_COD]],Table6[[#This Row],[HS8]],Table6[[#This Row],[HS10]])</f>
        <v>#VALUE!</v>
      </c>
      <c r="J1600" s="17" t="s">
        <v>553</v>
      </c>
      <c r="K1600" s="17"/>
      <c r="L1600" s="30">
        <f>'Customs raw'!F1600</f>
        <v>0</v>
      </c>
      <c r="M1600" s="33">
        <v>10</v>
      </c>
      <c r="N1600" s="33">
        <v>12.5</v>
      </c>
      <c r="O1600" s="33"/>
      <c r="P1600" s="33"/>
      <c r="Q1600" s="33">
        <v>10</v>
      </c>
      <c r="R1600" s="50" t="e">
        <f>VLOOKUP(Table6[[#This Row],[HS Concatenate]],'Customs raw'!$A$11:$N$305,12,FALSE)</f>
        <v>#VALUE!</v>
      </c>
      <c r="S1600" s="226">
        <f>'Customs raw'!L1600</f>
        <v>0</v>
      </c>
      <c r="T1600" s="214"/>
      <c r="U1600" s="217">
        <f>'Customs raw'!M1600</f>
        <v>0</v>
      </c>
      <c r="V1600" s="214"/>
      <c r="W1600" s="226" t="e">
        <f>Table6[[#This Row],[Quantity (kg)2]]/1000</f>
        <v>#VALUE!</v>
      </c>
    </row>
    <row r="1601" spans="1:23" ht="14.25" x14ac:dyDescent="0.2">
      <c r="A1601" s="212">
        <f>'Customs raw'!B1601</f>
        <v>0</v>
      </c>
      <c r="B1601" s="213">
        <f t="shared" si="26"/>
        <v>0</v>
      </c>
      <c r="C1601" s="214" t="e">
        <f>VLOOKUP(B1601,'HS Heading Index'!$A$7:$B$29,2,FALSE)</f>
        <v>#N/A</v>
      </c>
      <c r="D1601" s="214" t="s">
        <v>241</v>
      </c>
      <c r="E1601" s="212">
        <f>'Customs raw'!C1601</f>
        <v>0</v>
      </c>
      <c r="F1601" s="215">
        <f>'Customs raw'!E1601</f>
        <v>0</v>
      </c>
      <c r="G1601" s="76" t="s">
        <v>19</v>
      </c>
      <c r="H1601" s="33" t="s">
        <v>190</v>
      </c>
      <c r="I1601" s="76" t="e">
        <f>CONCATENATE(Table6[[#This Row],[HS6_COD]],Table6[[#This Row],[HS8]],Table6[[#This Row],[HS10]])</f>
        <v>#VALUE!</v>
      </c>
      <c r="J1601" s="17" t="s">
        <v>553</v>
      </c>
      <c r="K1601" s="17"/>
      <c r="L1601" s="30">
        <f>'Customs raw'!F1601</f>
        <v>0</v>
      </c>
      <c r="M1601" s="33">
        <v>10</v>
      </c>
      <c r="N1601" s="33">
        <v>12.5</v>
      </c>
      <c r="O1601" s="33"/>
      <c r="P1601" s="33"/>
      <c r="Q1601" s="33">
        <v>10</v>
      </c>
      <c r="R1601" s="50" t="e">
        <f>VLOOKUP(Table6[[#This Row],[HS Concatenate]],'Customs raw'!$A$11:$N$305,12,FALSE)</f>
        <v>#VALUE!</v>
      </c>
      <c r="S1601" s="226">
        <f>'Customs raw'!L1601</f>
        <v>0</v>
      </c>
      <c r="T1601" s="214"/>
      <c r="U1601" s="217">
        <f>'Customs raw'!M1601</f>
        <v>0</v>
      </c>
      <c r="V1601" s="214"/>
      <c r="W1601" s="226" t="e">
        <f>Table6[[#This Row],[Quantity (kg)2]]/1000</f>
        <v>#VALUE!</v>
      </c>
    </row>
    <row r="1602" spans="1:23" ht="14.25" x14ac:dyDescent="0.2">
      <c r="A1602" s="212">
        <f>'Customs raw'!B1602</f>
        <v>0</v>
      </c>
      <c r="B1602" s="213">
        <f t="shared" si="26"/>
        <v>0</v>
      </c>
      <c r="C1602" s="214" t="e">
        <f>VLOOKUP(B1602,'HS Heading Index'!$A$7:$B$29,2,FALSE)</f>
        <v>#N/A</v>
      </c>
      <c r="D1602" s="214" t="s">
        <v>241</v>
      </c>
      <c r="E1602" s="212">
        <f>'Customs raw'!C1602</f>
        <v>0</v>
      </c>
      <c r="F1602" s="215">
        <f>'Customs raw'!E1602</f>
        <v>0</v>
      </c>
      <c r="G1602" s="76" t="s">
        <v>19</v>
      </c>
      <c r="H1602" s="33" t="s">
        <v>190</v>
      </c>
      <c r="I1602" s="76" t="e">
        <f>CONCATENATE(Table6[[#This Row],[HS6_COD]],Table6[[#This Row],[HS8]],Table6[[#This Row],[HS10]])</f>
        <v>#VALUE!</v>
      </c>
      <c r="J1602" s="17" t="s">
        <v>553</v>
      </c>
      <c r="K1602" s="17"/>
      <c r="L1602" s="30">
        <f>'Customs raw'!F1602</f>
        <v>0</v>
      </c>
      <c r="M1602" s="33">
        <v>10</v>
      </c>
      <c r="N1602" s="33">
        <v>12.5</v>
      </c>
      <c r="O1602" s="33"/>
      <c r="P1602" s="33"/>
      <c r="Q1602" s="33">
        <v>10</v>
      </c>
      <c r="R1602" s="50" t="e">
        <f>VLOOKUP(Table6[[#This Row],[HS Concatenate]],'Customs raw'!$A$11:$N$305,12,FALSE)</f>
        <v>#VALUE!</v>
      </c>
      <c r="S1602" s="226">
        <f>'Customs raw'!L1602</f>
        <v>0</v>
      </c>
      <c r="T1602" s="214"/>
      <c r="U1602" s="217">
        <f>'Customs raw'!M1602</f>
        <v>0</v>
      </c>
      <c r="V1602" s="214"/>
      <c r="W1602" s="226" t="e">
        <f>Table6[[#This Row],[Quantity (kg)2]]/1000</f>
        <v>#VALUE!</v>
      </c>
    </row>
    <row r="1603" spans="1:23" ht="14.25" x14ac:dyDescent="0.2">
      <c r="A1603" s="212">
        <f>'Customs raw'!B1603</f>
        <v>0</v>
      </c>
      <c r="B1603" s="213">
        <f t="shared" si="26"/>
        <v>0</v>
      </c>
      <c r="C1603" s="214" t="e">
        <f>VLOOKUP(B1603,'HS Heading Index'!$A$7:$B$29,2,FALSE)</f>
        <v>#N/A</v>
      </c>
      <c r="D1603" s="214" t="s">
        <v>241</v>
      </c>
      <c r="E1603" s="212">
        <f>'Customs raw'!C1603</f>
        <v>0</v>
      </c>
      <c r="F1603" s="215">
        <f>'Customs raw'!E1603</f>
        <v>0</v>
      </c>
      <c r="G1603" s="76" t="s">
        <v>19</v>
      </c>
      <c r="H1603" s="33" t="s">
        <v>190</v>
      </c>
      <c r="I1603" s="76" t="e">
        <f>CONCATENATE(Table6[[#This Row],[HS6_COD]],Table6[[#This Row],[HS8]],Table6[[#This Row],[HS10]])</f>
        <v>#VALUE!</v>
      </c>
      <c r="J1603" s="17" t="s">
        <v>553</v>
      </c>
      <c r="K1603" s="17"/>
      <c r="L1603" s="30">
        <f>'Customs raw'!F1603</f>
        <v>0</v>
      </c>
      <c r="M1603" s="33">
        <v>10</v>
      </c>
      <c r="N1603" s="33">
        <v>12.5</v>
      </c>
      <c r="O1603" s="33"/>
      <c r="P1603" s="33"/>
      <c r="Q1603" s="33">
        <v>10</v>
      </c>
      <c r="R1603" s="50" t="e">
        <f>VLOOKUP(Table6[[#This Row],[HS Concatenate]],'Customs raw'!$A$11:$N$305,12,FALSE)</f>
        <v>#VALUE!</v>
      </c>
      <c r="S1603" s="226">
        <f>'Customs raw'!L1603</f>
        <v>0</v>
      </c>
      <c r="T1603" s="214"/>
      <c r="U1603" s="217">
        <f>'Customs raw'!M1603</f>
        <v>0</v>
      </c>
      <c r="V1603" s="214"/>
      <c r="W1603" s="226" t="e">
        <f>Table6[[#This Row],[Quantity (kg)2]]/1000</f>
        <v>#VALUE!</v>
      </c>
    </row>
    <row r="1604" spans="1:23" ht="14.25" x14ac:dyDescent="0.2">
      <c r="A1604" s="212">
        <f>'Customs raw'!B1604</f>
        <v>0</v>
      </c>
      <c r="B1604" s="213">
        <f t="shared" ref="B1604:B1667" si="27">ROUNDDOWN(A1604/10000,2)</f>
        <v>0</v>
      </c>
      <c r="C1604" s="214" t="e">
        <f>VLOOKUP(B1604,'HS Heading Index'!$A$7:$B$29,2,FALSE)</f>
        <v>#N/A</v>
      </c>
      <c r="D1604" s="214" t="s">
        <v>241</v>
      </c>
      <c r="E1604" s="212">
        <f>'Customs raw'!C1604</f>
        <v>0</v>
      </c>
      <c r="F1604" s="215">
        <f>'Customs raw'!E1604</f>
        <v>0</v>
      </c>
      <c r="G1604" s="76" t="s">
        <v>19</v>
      </c>
      <c r="H1604" s="33" t="s">
        <v>190</v>
      </c>
      <c r="I1604" s="76" t="e">
        <f>CONCATENATE(Table6[[#This Row],[HS6_COD]],Table6[[#This Row],[HS8]],Table6[[#This Row],[HS10]])</f>
        <v>#VALUE!</v>
      </c>
      <c r="J1604" s="17" t="s">
        <v>553</v>
      </c>
      <c r="K1604" s="17"/>
      <c r="L1604" s="30">
        <f>'Customs raw'!F1604</f>
        <v>0</v>
      </c>
      <c r="M1604" s="33">
        <v>10</v>
      </c>
      <c r="N1604" s="33">
        <v>12.5</v>
      </c>
      <c r="O1604" s="33"/>
      <c r="P1604" s="33"/>
      <c r="Q1604" s="33">
        <v>10</v>
      </c>
      <c r="R1604" s="50" t="e">
        <f>VLOOKUP(Table6[[#This Row],[HS Concatenate]],'Customs raw'!$A$11:$N$305,12,FALSE)</f>
        <v>#VALUE!</v>
      </c>
      <c r="S1604" s="226">
        <f>'Customs raw'!L1604</f>
        <v>0</v>
      </c>
      <c r="T1604" s="214"/>
      <c r="U1604" s="217">
        <f>'Customs raw'!M1604</f>
        <v>0</v>
      </c>
      <c r="V1604" s="214"/>
      <c r="W1604" s="226" t="e">
        <f>Table6[[#This Row],[Quantity (kg)2]]/1000</f>
        <v>#VALUE!</v>
      </c>
    </row>
    <row r="1605" spans="1:23" ht="14.25" x14ac:dyDescent="0.2">
      <c r="A1605" s="212">
        <f>'Customs raw'!B1605</f>
        <v>0</v>
      </c>
      <c r="B1605" s="213">
        <f t="shared" si="27"/>
        <v>0</v>
      </c>
      <c r="C1605" s="214" t="e">
        <f>VLOOKUP(B1605,'HS Heading Index'!$A$7:$B$29,2,FALSE)</f>
        <v>#N/A</v>
      </c>
      <c r="D1605" s="214" t="s">
        <v>241</v>
      </c>
      <c r="E1605" s="212">
        <f>'Customs raw'!C1605</f>
        <v>0</v>
      </c>
      <c r="F1605" s="215">
        <f>'Customs raw'!E1605</f>
        <v>0</v>
      </c>
      <c r="G1605" s="76" t="s">
        <v>19</v>
      </c>
      <c r="H1605" s="33" t="s">
        <v>190</v>
      </c>
      <c r="I1605" s="76" t="e">
        <f>CONCATENATE(Table6[[#This Row],[HS6_COD]],Table6[[#This Row],[HS8]],Table6[[#This Row],[HS10]])</f>
        <v>#VALUE!</v>
      </c>
      <c r="J1605" s="17" t="s">
        <v>553</v>
      </c>
      <c r="K1605" s="17"/>
      <c r="L1605" s="30">
        <f>'Customs raw'!F1605</f>
        <v>0</v>
      </c>
      <c r="M1605" s="33">
        <v>10</v>
      </c>
      <c r="N1605" s="33">
        <v>12.5</v>
      </c>
      <c r="O1605" s="33"/>
      <c r="P1605" s="33"/>
      <c r="Q1605" s="33">
        <v>10</v>
      </c>
      <c r="R1605" s="50" t="e">
        <f>VLOOKUP(Table6[[#This Row],[HS Concatenate]],'Customs raw'!$A$11:$N$305,12,FALSE)</f>
        <v>#VALUE!</v>
      </c>
      <c r="S1605" s="226">
        <f>'Customs raw'!L1605</f>
        <v>0</v>
      </c>
      <c r="T1605" s="214"/>
      <c r="U1605" s="217">
        <f>'Customs raw'!M1605</f>
        <v>0</v>
      </c>
      <c r="V1605" s="214"/>
      <c r="W1605" s="226" t="e">
        <f>Table6[[#This Row],[Quantity (kg)2]]/1000</f>
        <v>#VALUE!</v>
      </c>
    </row>
    <row r="1606" spans="1:23" ht="14.25" x14ac:dyDescent="0.2">
      <c r="A1606" s="212">
        <f>'Customs raw'!B1606</f>
        <v>0</v>
      </c>
      <c r="B1606" s="213">
        <f t="shared" si="27"/>
        <v>0</v>
      </c>
      <c r="C1606" s="214" t="e">
        <f>VLOOKUP(B1606,'HS Heading Index'!$A$7:$B$29,2,FALSE)</f>
        <v>#N/A</v>
      </c>
      <c r="D1606" s="214" t="s">
        <v>241</v>
      </c>
      <c r="E1606" s="212">
        <f>'Customs raw'!C1606</f>
        <v>0</v>
      </c>
      <c r="F1606" s="215">
        <f>'Customs raw'!E1606</f>
        <v>0</v>
      </c>
      <c r="G1606" s="76" t="s">
        <v>19</v>
      </c>
      <c r="H1606" s="33" t="s">
        <v>190</v>
      </c>
      <c r="I1606" s="76" t="e">
        <f>CONCATENATE(Table6[[#This Row],[HS6_COD]],Table6[[#This Row],[HS8]],Table6[[#This Row],[HS10]])</f>
        <v>#VALUE!</v>
      </c>
      <c r="J1606" s="17" t="s">
        <v>553</v>
      </c>
      <c r="K1606" s="17"/>
      <c r="L1606" s="30">
        <f>'Customs raw'!F1606</f>
        <v>0</v>
      </c>
      <c r="M1606" s="33">
        <v>10</v>
      </c>
      <c r="N1606" s="33">
        <v>12.5</v>
      </c>
      <c r="O1606" s="33"/>
      <c r="P1606" s="33"/>
      <c r="Q1606" s="33">
        <v>10</v>
      </c>
      <c r="R1606" s="50" t="e">
        <f>VLOOKUP(Table6[[#This Row],[HS Concatenate]],'Customs raw'!$A$11:$N$305,12,FALSE)</f>
        <v>#VALUE!</v>
      </c>
      <c r="S1606" s="226">
        <f>'Customs raw'!L1606</f>
        <v>0</v>
      </c>
      <c r="T1606" s="214"/>
      <c r="U1606" s="217">
        <f>'Customs raw'!M1606</f>
        <v>0</v>
      </c>
      <c r="V1606" s="214"/>
      <c r="W1606" s="226" t="e">
        <f>Table6[[#This Row],[Quantity (kg)2]]/1000</f>
        <v>#VALUE!</v>
      </c>
    </row>
    <row r="1607" spans="1:23" ht="14.25" x14ac:dyDescent="0.2">
      <c r="A1607" s="212">
        <f>'Customs raw'!B1607</f>
        <v>0</v>
      </c>
      <c r="B1607" s="213">
        <f t="shared" si="27"/>
        <v>0</v>
      </c>
      <c r="C1607" s="214" t="e">
        <f>VLOOKUP(B1607,'HS Heading Index'!$A$7:$B$29,2,FALSE)</f>
        <v>#N/A</v>
      </c>
      <c r="D1607" s="214" t="s">
        <v>241</v>
      </c>
      <c r="E1607" s="212">
        <f>'Customs raw'!C1607</f>
        <v>0</v>
      </c>
      <c r="F1607" s="215">
        <f>'Customs raw'!E1607</f>
        <v>0</v>
      </c>
      <c r="G1607" s="76" t="s">
        <v>19</v>
      </c>
      <c r="H1607" s="33" t="s">
        <v>190</v>
      </c>
      <c r="I1607" s="76" t="e">
        <f>CONCATENATE(Table6[[#This Row],[HS6_COD]],Table6[[#This Row],[HS8]],Table6[[#This Row],[HS10]])</f>
        <v>#VALUE!</v>
      </c>
      <c r="J1607" s="17" t="s">
        <v>553</v>
      </c>
      <c r="K1607" s="17"/>
      <c r="L1607" s="30">
        <f>'Customs raw'!F1607</f>
        <v>0</v>
      </c>
      <c r="M1607" s="33">
        <v>10</v>
      </c>
      <c r="N1607" s="33">
        <v>12.5</v>
      </c>
      <c r="O1607" s="33"/>
      <c r="P1607" s="33"/>
      <c r="Q1607" s="33">
        <v>10</v>
      </c>
      <c r="R1607" s="50" t="e">
        <f>VLOOKUP(Table6[[#This Row],[HS Concatenate]],'Customs raw'!$A$11:$N$305,12,FALSE)</f>
        <v>#VALUE!</v>
      </c>
      <c r="S1607" s="226">
        <f>'Customs raw'!L1607</f>
        <v>0</v>
      </c>
      <c r="T1607" s="214"/>
      <c r="U1607" s="217">
        <f>'Customs raw'!M1607</f>
        <v>0</v>
      </c>
      <c r="V1607" s="214"/>
      <c r="W1607" s="226" t="e">
        <f>Table6[[#This Row],[Quantity (kg)2]]/1000</f>
        <v>#VALUE!</v>
      </c>
    </row>
    <row r="1608" spans="1:23" ht="14.25" x14ac:dyDescent="0.2">
      <c r="A1608" s="212">
        <f>'Customs raw'!B1608</f>
        <v>0</v>
      </c>
      <c r="B1608" s="213">
        <f t="shared" si="27"/>
        <v>0</v>
      </c>
      <c r="C1608" s="214" t="e">
        <f>VLOOKUP(B1608,'HS Heading Index'!$A$7:$B$29,2,FALSE)</f>
        <v>#N/A</v>
      </c>
      <c r="D1608" s="214" t="s">
        <v>241</v>
      </c>
      <c r="E1608" s="212">
        <f>'Customs raw'!C1608</f>
        <v>0</v>
      </c>
      <c r="F1608" s="215">
        <f>'Customs raw'!E1608</f>
        <v>0</v>
      </c>
      <c r="G1608" s="76" t="s">
        <v>19</v>
      </c>
      <c r="H1608" s="33" t="s">
        <v>190</v>
      </c>
      <c r="I1608" s="76" t="e">
        <f>CONCATENATE(Table6[[#This Row],[HS6_COD]],Table6[[#This Row],[HS8]],Table6[[#This Row],[HS10]])</f>
        <v>#VALUE!</v>
      </c>
      <c r="J1608" s="17" t="s">
        <v>553</v>
      </c>
      <c r="K1608" s="17"/>
      <c r="L1608" s="30">
        <f>'Customs raw'!F1608</f>
        <v>0</v>
      </c>
      <c r="M1608" s="33">
        <v>10</v>
      </c>
      <c r="N1608" s="33">
        <v>12.5</v>
      </c>
      <c r="O1608" s="33"/>
      <c r="P1608" s="33"/>
      <c r="Q1608" s="33">
        <v>10</v>
      </c>
      <c r="R1608" s="50" t="e">
        <f>VLOOKUP(Table6[[#This Row],[HS Concatenate]],'Customs raw'!$A$11:$N$305,12,FALSE)</f>
        <v>#VALUE!</v>
      </c>
      <c r="S1608" s="226">
        <f>'Customs raw'!L1608</f>
        <v>0</v>
      </c>
      <c r="T1608" s="214"/>
      <c r="U1608" s="217">
        <f>'Customs raw'!M1608</f>
        <v>0</v>
      </c>
      <c r="V1608" s="214"/>
      <c r="W1608" s="226" t="e">
        <f>Table6[[#This Row],[Quantity (kg)2]]/1000</f>
        <v>#VALUE!</v>
      </c>
    </row>
    <row r="1609" spans="1:23" ht="14.25" x14ac:dyDescent="0.2">
      <c r="A1609" s="212">
        <f>'Customs raw'!B1609</f>
        <v>0</v>
      </c>
      <c r="B1609" s="213">
        <f t="shared" si="27"/>
        <v>0</v>
      </c>
      <c r="C1609" s="214" t="e">
        <f>VLOOKUP(B1609,'HS Heading Index'!$A$7:$B$29,2,FALSE)</f>
        <v>#N/A</v>
      </c>
      <c r="D1609" s="214" t="s">
        <v>241</v>
      </c>
      <c r="E1609" s="212">
        <f>'Customs raw'!C1609</f>
        <v>0</v>
      </c>
      <c r="F1609" s="215">
        <f>'Customs raw'!E1609</f>
        <v>0</v>
      </c>
      <c r="G1609" s="76" t="s">
        <v>19</v>
      </c>
      <c r="H1609" s="33" t="s">
        <v>190</v>
      </c>
      <c r="I1609" s="76" t="e">
        <f>CONCATENATE(Table6[[#This Row],[HS6_COD]],Table6[[#This Row],[HS8]],Table6[[#This Row],[HS10]])</f>
        <v>#VALUE!</v>
      </c>
      <c r="J1609" s="17" t="s">
        <v>553</v>
      </c>
      <c r="K1609" s="17"/>
      <c r="L1609" s="30">
        <f>'Customs raw'!F1609</f>
        <v>0</v>
      </c>
      <c r="M1609" s="33">
        <v>10</v>
      </c>
      <c r="N1609" s="33">
        <v>12.5</v>
      </c>
      <c r="O1609" s="33"/>
      <c r="P1609" s="33"/>
      <c r="Q1609" s="33">
        <v>10</v>
      </c>
      <c r="R1609" s="50" t="e">
        <f>VLOOKUP(Table6[[#This Row],[HS Concatenate]],'Customs raw'!$A$11:$N$305,12,FALSE)</f>
        <v>#VALUE!</v>
      </c>
      <c r="S1609" s="226">
        <f>'Customs raw'!L1609</f>
        <v>0</v>
      </c>
      <c r="T1609" s="214"/>
      <c r="U1609" s="217">
        <f>'Customs raw'!M1609</f>
        <v>0</v>
      </c>
      <c r="V1609" s="214"/>
      <c r="W1609" s="226" t="e">
        <f>Table6[[#This Row],[Quantity (kg)2]]/1000</f>
        <v>#VALUE!</v>
      </c>
    </row>
    <row r="1610" spans="1:23" ht="14.25" x14ac:dyDescent="0.2">
      <c r="A1610" s="212">
        <f>'Customs raw'!B1610</f>
        <v>0</v>
      </c>
      <c r="B1610" s="213">
        <f t="shared" si="27"/>
        <v>0</v>
      </c>
      <c r="C1610" s="214" t="e">
        <f>VLOOKUP(B1610,'HS Heading Index'!$A$7:$B$29,2,FALSE)</f>
        <v>#N/A</v>
      </c>
      <c r="D1610" s="214" t="s">
        <v>241</v>
      </c>
      <c r="E1610" s="212">
        <f>'Customs raw'!C1610</f>
        <v>0</v>
      </c>
      <c r="F1610" s="215">
        <f>'Customs raw'!E1610</f>
        <v>0</v>
      </c>
      <c r="G1610" s="76" t="s">
        <v>19</v>
      </c>
      <c r="H1610" s="33" t="s">
        <v>190</v>
      </c>
      <c r="I1610" s="76" t="e">
        <f>CONCATENATE(Table6[[#This Row],[HS6_COD]],Table6[[#This Row],[HS8]],Table6[[#This Row],[HS10]])</f>
        <v>#VALUE!</v>
      </c>
      <c r="J1610" s="17" t="s">
        <v>553</v>
      </c>
      <c r="K1610" s="17"/>
      <c r="L1610" s="30">
        <f>'Customs raw'!F1610</f>
        <v>0</v>
      </c>
      <c r="M1610" s="33">
        <v>10</v>
      </c>
      <c r="N1610" s="33">
        <v>12.5</v>
      </c>
      <c r="O1610" s="33"/>
      <c r="P1610" s="33"/>
      <c r="Q1610" s="33">
        <v>10</v>
      </c>
      <c r="R1610" s="50" t="e">
        <f>VLOOKUP(Table6[[#This Row],[HS Concatenate]],'Customs raw'!$A$11:$N$305,12,FALSE)</f>
        <v>#VALUE!</v>
      </c>
      <c r="S1610" s="226">
        <f>'Customs raw'!L1610</f>
        <v>0</v>
      </c>
      <c r="T1610" s="214"/>
      <c r="U1610" s="217">
        <f>'Customs raw'!M1610</f>
        <v>0</v>
      </c>
      <c r="V1610" s="214"/>
      <c r="W1610" s="226" t="e">
        <f>Table6[[#This Row],[Quantity (kg)2]]/1000</f>
        <v>#VALUE!</v>
      </c>
    </row>
    <row r="1611" spans="1:23" ht="14.25" x14ac:dyDescent="0.2">
      <c r="A1611" s="212">
        <f>'Customs raw'!B1611</f>
        <v>0</v>
      </c>
      <c r="B1611" s="213">
        <f t="shared" si="27"/>
        <v>0</v>
      </c>
      <c r="C1611" s="214" t="e">
        <f>VLOOKUP(B1611,'HS Heading Index'!$A$7:$B$29,2,FALSE)</f>
        <v>#N/A</v>
      </c>
      <c r="D1611" s="214" t="s">
        <v>241</v>
      </c>
      <c r="E1611" s="212">
        <f>'Customs raw'!C1611</f>
        <v>0</v>
      </c>
      <c r="F1611" s="215">
        <f>'Customs raw'!E1611</f>
        <v>0</v>
      </c>
      <c r="G1611" s="76" t="s">
        <v>19</v>
      </c>
      <c r="H1611" s="33" t="s">
        <v>190</v>
      </c>
      <c r="I1611" s="76" t="e">
        <f>CONCATENATE(Table6[[#This Row],[HS6_COD]],Table6[[#This Row],[HS8]],Table6[[#This Row],[HS10]])</f>
        <v>#VALUE!</v>
      </c>
      <c r="J1611" s="17" t="s">
        <v>553</v>
      </c>
      <c r="K1611" s="17"/>
      <c r="L1611" s="30">
        <f>'Customs raw'!F1611</f>
        <v>0</v>
      </c>
      <c r="M1611" s="33">
        <v>10</v>
      </c>
      <c r="N1611" s="33">
        <v>12.5</v>
      </c>
      <c r="O1611" s="33"/>
      <c r="P1611" s="33"/>
      <c r="Q1611" s="33">
        <v>10</v>
      </c>
      <c r="R1611" s="50" t="e">
        <f>VLOOKUP(Table6[[#This Row],[HS Concatenate]],'Customs raw'!$A$11:$N$305,12,FALSE)</f>
        <v>#VALUE!</v>
      </c>
      <c r="S1611" s="226">
        <f>'Customs raw'!L1611</f>
        <v>0</v>
      </c>
      <c r="T1611" s="214"/>
      <c r="U1611" s="217">
        <f>'Customs raw'!M1611</f>
        <v>0</v>
      </c>
      <c r="V1611" s="214"/>
      <c r="W1611" s="226" t="e">
        <f>Table6[[#This Row],[Quantity (kg)2]]/1000</f>
        <v>#VALUE!</v>
      </c>
    </row>
    <row r="1612" spans="1:23" ht="14.25" x14ac:dyDescent="0.2">
      <c r="A1612" s="212">
        <f>'Customs raw'!B1612</f>
        <v>0</v>
      </c>
      <c r="B1612" s="213">
        <f t="shared" si="27"/>
        <v>0</v>
      </c>
      <c r="C1612" s="214" t="e">
        <f>VLOOKUP(B1612,'HS Heading Index'!$A$7:$B$29,2,FALSE)</f>
        <v>#N/A</v>
      </c>
      <c r="D1612" s="214" t="s">
        <v>241</v>
      </c>
      <c r="E1612" s="212">
        <f>'Customs raw'!C1612</f>
        <v>0</v>
      </c>
      <c r="F1612" s="215">
        <f>'Customs raw'!E1612</f>
        <v>0</v>
      </c>
      <c r="G1612" s="76" t="s">
        <v>19</v>
      </c>
      <c r="H1612" s="33" t="s">
        <v>190</v>
      </c>
      <c r="I1612" s="76" t="e">
        <f>CONCATENATE(Table6[[#This Row],[HS6_COD]],Table6[[#This Row],[HS8]],Table6[[#This Row],[HS10]])</f>
        <v>#VALUE!</v>
      </c>
      <c r="J1612" s="17" t="s">
        <v>553</v>
      </c>
      <c r="K1612" s="17"/>
      <c r="L1612" s="30">
        <f>'Customs raw'!F1612</f>
        <v>0</v>
      </c>
      <c r="M1612" s="33">
        <v>10</v>
      </c>
      <c r="N1612" s="33">
        <v>12.5</v>
      </c>
      <c r="O1612" s="33"/>
      <c r="P1612" s="33"/>
      <c r="Q1612" s="33">
        <v>10</v>
      </c>
      <c r="R1612" s="50" t="e">
        <f>VLOOKUP(Table6[[#This Row],[HS Concatenate]],'Customs raw'!$A$11:$N$305,12,FALSE)</f>
        <v>#VALUE!</v>
      </c>
      <c r="S1612" s="226">
        <f>'Customs raw'!L1612</f>
        <v>0</v>
      </c>
      <c r="T1612" s="214"/>
      <c r="U1612" s="217">
        <f>'Customs raw'!M1612</f>
        <v>0</v>
      </c>
      <c r="V1612" s="214"/>
      <c r="W1612" s="226" t="e">
        <f>Table6[[#This Row],[Quantity (kg)2]]/1000</f>
        <v>#VALUE!</v>
      </c>
    </row>
    <row r="1613" spans="1:23" ht="14.25" x14ac:dyDescent="0.2">
      <c r="A1613" s="212">
        <f>'Customs raw'!B1613</f>
        <v>0</v>
      </c>
      <c r="B1613" s="213">
        <f t="shared" si="27"/>
        <v>0</v>
      </c>
      <c r="C1613" s="214" t="e">
        <f>VLOOKUP(B1613,'HS Heading Index'!$A$7:$B$29,2,FALSE)</f>
        <v>#N/A</v>
      </c>
      <c r="D1613" s="214" t="s">
        <v>241</v>
      </c>
      <c r="E1613" s="212">
        <f>'Customs raw'!C1613</f>
        <v>0</v>
      </c>
      <c r="F1613" s="215">
        <f>'Customs raw'!E1613</f>
        <v>0</v>
      </c>
      <c r="G1613" s="76" t="s">
        <v>19</v>
      </c>
      <c r="H1613" s="33" t="s">
        <v>190</v>
      </c>
      <c r="I1613" s="76" t="e">
        <f>CONCATENATE(Table6[[#This Row],[HS6_COD]],Table6[[#This Row],[HS8]],Table6[[#This Row],[HS10]])</f>
        <v>#VALUE!</v>
      </c>
      <c r="J1613" s="17" t="s">
        <v>553</v>
      </c>
      <c r="K1613" s="17"/>
      <c r="L1613" s="30">
        <f>'Customs raw'!F1613</f>
        <v>0</v>
      </c>
      <c r="M1613" s="33">
        <v>10</v>
      </c>
      <c r="N1613" s="33">
        <v>12.5</v>
      </c>
      <c r="O1613" s="33"/>
      <c r="P1613" s="33"/>
      <c r="Q1613" s="33">
        <v>10</v>
      </c>
      <c r="R1613" s="50" t="e">
        <f>VLOOKUP(Table6[[#This Row],[HS Concatenate]],'Customs raw'!$A$11:$N$305,12,FALSE)</f>
        <v>#VALUE!</v>
      </c>
      <c r="S1613" s="226">
        <f>'Customs raw'!L1613</f>
        <v>0</v>
      </c>
      <c r="T1613" s="214"/>
      <c r="U1613" s="217">
        <f>'Customs raw'!M1613</f>
        <v>0</v>
      </c>
      <c r="V1613" s="214"/>
      <c r="W1613" s="226" t="e">
        <f>Table6[[#This Row],[Quantity (kg)2]]/1000</f>
        <v>#VALUE!</v>
      </c>
    </row>
    <row r="1614" spans="1:23" ht="14.25" x14ac:dyDescent="0.2">
      <c r="A1614" s="212">
        <f>'Customs raw'!B1614</f>
        <v>0</v>
      </c>
      <c r="B1614" s="213">
        <f t="shared" si="27"/>
        <v>0</v>
      </c>
      <c r="C1614" s="214" t="e">
        <f>VLOOKUP(B1614,'HS Heading Index'!$A$7:$B$29,2,FALSE)</f>
        <v>#N/A</v>
      </c>
      <c r="D1614" s="214" t="s">
        <v>241</v>
      </c>
      <c r="E1614" s="212">
        <f>'Customs raw'!C1614</f>
        <v>0</v>
      </c>
      <c r="F1614" s="215">
        <f>'Customs raw'!E1614</f>
        <v>0</v>
      </c>
      <c r="G1614" s="76" t="s">
        <v>19</v>
      </c>
      <c r="H1614" s="33" t="s">
        <v>190</v>
      </c>
      <c r="I1614" s="76" t="e">
        <f>CONCATENATE(Table6[[#This Row],[HS6_COD]],Table6[[#This Row],[HS8]],Table6[[#This Row],[HS10]])</f>
        <v>#VALUE!</v>
      </c>
      <c r="J1614" s="17" t="s">
        <v>553</v>
      </c>
      <c r="K1614" s="17"/>
      <c r="L1614" s="30">
        <f>'Customs raw'!F1614</f>
        <v>0</v>
      </c>
      <c r="M1614" s="33">
        <v>10</v>
      </c>
      <c r="N1614" s="33">
        <v>12.5</v>
      </c>
      <c r="O1614" s="33"/>
      <c r="P1614" s="33"/>
      <c r="Q1614" s="33">
        <v>10</v>
      </c>
      <c r="R1614" s="50" t="e">
        <f>VLOOKUP(Table6[[#This Row],[HS Concatenate]],'Customs raw'!$A$11:$N$305,12,FALSE)</f>
        <v>#VALUE!</v>
      </c>
      <c r="S1614" s="226">
        <f>'Customs raw'!L1614</f>
        <v>0</v>
      </c>
      <c r="T1614" s="214"/>
      <c r="U1614" s="217">
        <f>'Customs raw'!M1614</f>
        <v>0</v>
      </c>
      <c r="V1614" s="214"/>
      <c r="W1614" s="226" t="e">
        <f>Table6[[#This Row],[Quantity (kg)2]]/1000</f>
        <v>#VALUE!</v>
      </c>
    </row>
    <row r="1615" spans="1:23" ht="14.25" x14ac:dyDescent="0.2">
      <c r="A1615" s="212">
        <f>'Customs raw'!B1615</f>
        <v>0</v>
      </c>
      <c r="B1615" s="213">
        <f t="shared" si="27"/>
        <v>0</v>
      </c>
      <c r="C1615" s="214" t="e">
        <f>VLOOKUP(B1615,'HS Heading Index'!$A$7:$B$29,2,FALSE)</f>
        <v>#N/A</v>
      </c>
      <c r="D1615" s="214" t="s">
        <v>241</v>
      </c>
      <c r="E1615" s="212">
        <f>'Customs raw'!C1615</f>
        <v>0</v>
      </c>
      <c r="F1615" s="215">
        <f>'Customs raw'!E1615</f>
        <v>0</v>
      </c>
      <c r="G1615" s="76" t="s">
        <v>19</v>
      </c>
      <c r="H1615" s="33" t="s">
        <v>190</v>
      </c>
      <c r="I1615" s="76" t="e">
        <f>CONCATENATE(Table6[[#This Row],[HS6_COD]],Table6[[#This Row],[HS8]],Table6[[#This Row],[HS10]])</f>
        <v>#VALUE!</v>
      </c>
      <c r="J1615" s="17" t="s">
        <v>553</v>
      </c>
      <c r="K1615" s="17"/>
      <c r="L1615" s="30">
        <f>'Customs raw'!F1615</f>
        <v>0</v>
      </c>
      <c r="M1615" s="33">
        <v>10</v>
      </c>
      <c r="N1615" s="33">
        <v>12.5</v>
      </c>
      <c r="O1615" s="33"/>
      <c r="P1615" s="33"/>
      <c r="Q1615" s="33">
        <v>10</v>
      </c>
      <c r="R1615" s="50" t="e">
        <f>VLOOKUP(Table6[[#This Row],[HS Concatenate]],'Customs raw'!$A$11:$N$305,12,FALSE)</f>
        <v>#VALUE!</v>
      </c>
      <c r="S1615" s="226">
        <f>'Customs raw'!L1615</f>
        <v>0</v>
      </c>
      <c r="T1615" s="214"/>
      <c r="U1615" s="217">
        <f>'Customs raw'!M1615</f>
        <v>0</v>
      </c>
      <c r="V1615" s="214"/>
      <c r="W1615" s="226" t="e">
        <f>Table6[[#This Row],[Quantity (kg)2]]/1000</f>
        <v>#VALUE!</v>
      </c>
    </row>
    <row r="1616" spans="1:23" ht="14.25" x14ac:dyDescent="0.2">
      <c r="A1616" s="212">
        <f>'Customs raw'!B1616</f>
        <v>0</v>
      </c>
      <c r="B1616" s="213">
        <f t="shared" si="27"/>
        <v>0</v>
      </c>
      <c r="C1616" s="214" t="e">
        <f>VLOOKUP(B1616,'HS Heading Index'!$A$7:$B$29,2,FALSE)</f>
        <v>#N/A</v>
      </c>
      <c r="D1616" s="214" t="s">
        <v>241</v>
      </c>
      <c r="E1616" s="212">
        <f>'Customs raw'!C1616</f>
        <v>0</v>
      </c>
      <c r="F1616" s="215">
        <f>'Customs raw'!E1616</f>
        <v>0</v>
      </c>
      <c r="G1616" s="76" t="s">
        <v>19</v>
      </c>
      <c r="H1616" s="33" t="s">
        <v>190</v>
      </c>
      <c r="I1616" s="76" t="e">
        <f>CONCATENATE(Table6[[#This Row],[HS6_COD]],Table6[[#This Row],[HS8]],Table6[[#This Row],[HS10]])</f>
        <v>#VALUE!</v>
      </c>
      <c r="J1616" s="17" t="s">
        <v>553</v>
      </c>
      <c r="K1616" s="17"/>
      <c r="L1616" s="30">
        <f>'Customs raw'!F1616</f>
        <v>0</v>
      </c>
      <c r="M1616" s="33">
        <v>10</v>
      </c>
      <c r="N1616" s="33">
        <v>12.5</v>
      </c>
      <c r="O1616" s="33"/>
      <c r="P1616" s="33"/>
      <c r="Q1616" s="33">
        <v>10</v>
      </c>
      <c r="R1616" s="50" t="e">
        <f>VLOOKUP(Table6[[#This Row],[HS Concatenate]],'Customs raw'!$A$11:$N$305,12,FALSE)</f>
        <v>#VALUE!</v>
      </c>
      <c r="S1616" s="226">
        <f>'Customs raw'!L1616</f>
        <v>0</v>
      </c>
      <c r="T1616" s="214"/>
      <c r="U1616" s="217">
        <f>'Customs raw'!M1616</f>
        <v>0</v>
      </c>
      <c r="V1616" s="214"/>
      <c r="W1616" s="226" t="e">
        <f>Table6[[#This Row],[Quantity (kg)2]]/1000</f>
        <v>#VALUE!</v>
      </c>
    </row>
    <row r="1617" spans="1:23" ht="14.25" x14ac:dyDescent="0.2">
      <c r="A1617" s="212">
        <f>'Customs raw'!B1617</f>
        <v>0</v>
      </c>
      <c r="B1617" s="213">
        <f t="shared" si="27"/>
        <v>0</v>
      </c>
      <c r="C1617" s="214" t="e">
        <f>VLOOKUP(B1617,'HS Heading Index'!$A$7:$B$29,2,FALSE)</f>
        <v>#N/A</v>
      </c>
      <c r="D1617" s="214" t="s">
        <v>241</v>
      </c>
      <c r="E1617" s="212">
        <f>'Customs raw'!C1617</f>
        <v>0</v>
      </c>
      <c r="F1617" s="215">
        <f>'Customs raw'!E1617</f>
        <v>0</v>
      </c>
      <c r="G1617" s="76" t="s">
        <v>19</v>
      </c>
      <c r="H1617" s="33" t="s">
        <v>190</v>
      </c>
      <c r="I1617" s="76" t="e">
        <f>CONCATENATE(Table6[[#This Row],[HS6_COD]],Table6[[#This Row],[HS8]],Table6[[#This Row],[HS10]])</f>
        <v>#VALUE!</v>
      </c>
      <c r="J1617" s="17" t="s">
        <v>553</v>
      </c>
      <c r="K1617" s="17"/>
      <c r="L1617" s="30">
        <f>'Customs raw'!F1617</f>
        <v>0</v>
      </c>
      <c r="M1617" s="33">
        <v>10</v>
      </c>
      <c r="N1617" s="33">
        <v>12.5</v>
      </c>
      <c r="O1617" s="33"/>
      <c r="P1617" s="33"/>
      <c r="Q1617" s="33">
        <v>10</v>
      </c>
      <c r="R1617" s="50" t="e">
        <f>VLOOKUP(Table6[[#This Row],[HS Concatenate]],'Customs raw'!$A$11:$N$305,12,FALSE)</f>
        <v>#VALUE!</v>
      </c>
      <c r="S1617" s="226">
        <f>'Customs raw'!L1617</f>
        <v>0</v>
      </c>
      <c r="T1617" s="214"/>
      <c r="U1617" s="217">
        <f>'Customs raw'!M1617</f>
        <v>0</v>
      </c>
      <c r="V1617" s="214"/>
      <c r="W1617" s="226" t="e">
        <f>Table6[[#This Row],[Quantity (kg)2]]/1000</f>
        <v>#VALUE!</v>
      </c>
    </row>
    <row r="1618" spans="1:23" ht="14.25" x14ac:dyDescent="0.2">
      <c r="A1618" s="212">
        <f>'Customs raw'!B1618</f>
        <v>0</v>
      </c>
      <c r="B1618" s="213">
        <f t="shared" si="27"/>
        <v>0</v>
      </c>
      <c r="C1618" s="214" t="e">
        <f>VLOOKUP(B1618,'HS Heading Index'!$A$7:$B$29,2,FALSE)</f>
        <v>#N/A</v>
      </c>
      <c r="D1618" s="214" t="s">
        <v>241</v>
      </c>
      <c r="E1618" s="212">
        <f>'Customs raw'!C1618</f>
        <v>0</v>
      </c>
      <c r="F1618" s="215">
        <f>'Customs raw'!E1618</f>
        <v>0</v>
      </c>
      <c r="G1618" s="76" t="s">
        <v>19</v>
      </c>
      <c r="H1618" s="33" t="s">
        <v>190</v>
      </c>
      <c r="I1618" s="76" t="e">
        <f>CONCATENATE(Table6[[#This Row],[HS6_COD]],Table6[[#This Row],[HS8]],Table6[[#This Row],[HS10]])</f>
        <v>#VALUE!</v>
      </c>
      <c r="J1618" s="17" t="s">
        <v>553</v>
      </c>
      <c r="K1618" s="17"/>
      <c r="L1618" s="30">
        <f>'Customs raw'!F1618</f>
        <v>0</v>
      </c>
      <c r="M1618" s="33">
        <v>10</v>
      </c>
      <c r="N1618" s="33">
        <v>12.5</v>
      </c>
      <c r="O1618" s="33"/>
      <c r="P1618" s="33"/>
      <c r="Q1618" s="33">
        <v>10</v>
      </c>
      <c r="R1618" s="50" t="e">
        <f>VLOOKUP(Table6[[#This Row],[HS Concatenate]],'Customs raw'!$A$11:$N$305,12,FALSE)</f>
        <v>#VALUE!</v>
      </c>
      <c r="S1618" s="226">
        <f>'Customs raw'!L1618</f>
        <v>0</v>
      </c>
      <c r="T1618" s="214"/>
      <c r="U1618" s="217">
        <f>'Customs raw'!M1618</f>
        <v>0</v>
      </c>
      <c r="V1618" s="214"/>
      <c r="W1618" s="226" t="e">
        <f>Table6[[#This Row],[Quantity (kg)2]]/1000</f>
        <v>#VALUE!</v>
      </c>
    </row>
    <row r="1619" spans="1:23" ht="14.25" x14ac:dyDescent="0.2">
      <c r="A1619" s="212">
        <f>'Customs raw'!B1619</f>
        <v>0</v>
      </c>
      <c r="B1619" s="213">
        <f t="shared" si="27"/>
        <v>0</v>
      </c>
      <c r="C1619" s="214" t="e">
        <f>VLOOKUP(B1619,'HS Heading Index'!$A$7:$B$29,2,FALSE)</f>
        <v>#N/A</v>
      </c>
      <c r="D1619" s="214" t="s">
        <v>241</v>
      </c>
      <c r="E1619" s="212">
        <f>'Customs raw'!C1619</f>
        <v>0</v>
      </c>
      <c r="F1619" s="215">
        <f>'Customs raw'!E1619</f>
        <v>0</v>
      </c>
      <c r="G1619" s="76" t="s">
        <v>19</v>
      </c>
      <c r="H1619" s="33" t="s">
        <v>190</v>
      </c>
      <c r="I1619" s="76" t="e">
        <f>CONCATENATE(Table6[[#This Row],[HS6_COD]],Table6[[#This Row],[HS8]],Table6[[#This Row],[HS10]])</f>
        <v>#VALUE!</v>
      </c>
      <c r="J1619" s="17" t="s">
        <v>553</v>
      </c>
      <c r="K1619" s="17"/>
      <c r="L1619" s="30">
        <f>'Customs raw'!F1619</f>
        <v>0</v>
      </c>
      <c r="M1619" s="33">
        <v>10</v>
      </c>
      <c r="N1619" s="33">
        <v>12.5</v>
      </c>
      <c r="O1619" s="33"/>
      <c r="P1619" s="33"/>
      <c r="Q1619" s="33">
        <v>10</v>
      </c>
      <c r="R1619" s="50" t="e">
        <f>VLOOKUP(Table6[[#This Row],[HS Concatenate]],'Customs raw'!$A$11:$N$305,12,FALSE)</f>
        <v>#VALUE!</v>
      </c>
      <c r="S1619" s="226">
        <f>'Customs raw'!L1619</f>
        <v>0</v>
      </c>
      <c r="T1619" s="214"/>
      <c r="U1619" s="217">
        <f>'Customs raw'!M1619</f>
        <v>0</v>
      </c>
      <c r="V1619" s="214"/>
      <c r="W1619" s="226" t="e">
        <f>Table6[[#This Row],[Quantity (kg)2]]/1000</f>
        <v>#VALUE!</v>
      </c>
    </row>
    <row r="1620" spans="1:23" ht="14.25" x14ac:dyDescent="0.2">
      <c r="A1620" s="212">
        <f>'Customs raw'!B1620</f>
        <v>0</v>
      </c>
      <c r="B1620" s="213">
        <f t="shared" si="27"/>
        <v>0</v>
      </c>
      <c r="C1620" s="214" t="e">
        <f>VLOOKUP(B1620,'HS Heading Index'!$A$7:$B$29,2,FALSE)</f>
        <v>#N/A</v>
      </c>
      <c r="D1620" s="214" t="s">
        <v>241</v>
      </c>
      <c r="E1620" s="212">
        <f>'Customs raw'!C1620</f>
        <v>0</v>
      </c>
      <c r="F1620" s="215">
        <f>'Customs raw'!E1620</f>
        <v>0</v>
      </c>
      <c r="G1620" s="76" t="s">
        <v>19</v>
      </c>
      <c r="H1620" s="33" t="s">
        <v>190</v>
      </c>
      <c r="I1620" s="76" t="e">
        <f>CONCATENATE(Table6[[#This Row],[HS6_COD]],Table6[[#This Row],[HS8]],Table6[[#This Row],[HS10]])</f>
        <v>#VALUE!</v>
      </c>
      <c r="J1620" s="17" t="s">
        <v>553</v>
      </c>
      <c r="K1620" s="17"/>
      <c r="L1620" s="30">
        <f>'Customs raw'!F1620</f>
        <v>0</v>
      </c>
      <c r="M1620" s="33">
        <v>10</v>
      </c>
      <c r="N1620" s="33">
        <v>12.5</v>
      </c>
      <c r="O1620" s="33"/>
      <c r="P1620" s="33"/>
      <c r="Q1620" s="33">
        <v>10</v>
      </c>
      <c r="R1620" s="50" t="e">
        <f>VLOOKUP(Table6[[#This Row],[HS Concatenate]],'Customs raw'!$A$11:$N$305,12,FALSE)</f>
        <v>#VALUE!</v>
      </c>
      <c r="S1620" s="226">
        <f>'Customs raw'!L1620</f>
        <v>0</v>
      </c>
      <c r="T1620" s="214"/>
      <c r="U1620" s="217">
        <f>'Customs raw'!M1620</f>
        <v>0</v>
      </c>
      <c r="V1620" s="214"/>
      <c r="W1620" s="226" t="e">
        <f>Table6[[#This Row],[Quantity (kg)2]]/1000</f>
        <v>#VALUE!</v>
      </c>
    </row>
    <row r="1621" spans="1:23" ht="14.25" x14ac:dyDescent="0.2">
      <c r="A1621" s="212">
        <f>'Customs raw'!B1621</f>
        <v>0</v>
      </c>
      <c r="B1621" s="213">
        <f t="shared" si="27"/>
        <v>0</v>
      </c>
      <c r="C1621" s="214" t="e">
        <f>VLOOKUP(B1621,'HS Heading Index'!$A$7:$B$29,2,FALSE)</f>
        <v>#N/A</v>
      </c>
      <c r="D1621" s="214" t="s">
        <v>241</v>
      </c>
      <c r="E1621" s="212">
        <f>'Customs raw'!C1621</f>
        <v>0</v>
      </c>
      <c r="F1621" s="215">
        <f>'Customs raw'!E1621</f>
        <v>0</v>
      </c>
      <c r="G1621" s="76" t="s">
        <v>19</v>
      </c>
      <c r="H1621" s="33" t="s">
        <v>190</v>
      </c>
      <c r="I1621" s="76" t="e">
        <f>CONCATENATE(Table6[[#This Row],[HS6_COD]],Table6[[#This Row],[HS8]],Table6[[#This Row],[HS10]])</f>
        <v>#VALUE!</v>
      </c>
      <c r="J1621" s="17" t="s">
        <v>553</v>
      </c>
      <c r="K1621" s="17"/>
      <c r="L1621" s="30">
        <f>'Customs raw'!F1621</f>
        <v>0</v>
      </c>
      <c r="M1621" s="33">
        <v>10</v>
      </c>
      <c r="N1621" s="33">
        <v>12.5</v>
      </c>
      <c r="O1621" s="33"/>
      <c r="P1621" s="33"/>
      <c r="Q1621" s="33">
        <v>10</v>
      </c>
      <c r="R1621" s="50" t="e">
        <f>VLOOKUP(Table6[[#This Row],[HS Concatenate]],'Customs raw'!$A$11:$N$305,12,FALSE)</f>
        <v>#VALUE!</v>
      </c>
      <c r="S1621" s="226">
        <f>'Customs raw'!L1621</f>
        <v>0</v>
      </c>
      <c r="T1621" s="214"/>
      <c r="U1621" s="217">
        <f>'Customs raw'!M1621</f>
        <v>0</v>
      </c>
      <c r="V1621" s="214"/>
      <c r="W1621" s="226" t="e">
        <f>Table6[[#This Row],[Quantity (kg)2]]/1000</f>
        <v>#VALUE!</v>
      </c>
    </row>
    <row r="1622" spans="1:23" ht="14.25" x14ac:dyDescent="0.2">
      <c r="A1622" s="212">
        <f>'Customs raw'!B1622</f>
        <v>0</v>
      </c>
      <c r="B1622" s="213">
        <f t="shared" si="27"/>
        <v>0</v>
      </c>
      <c r="C1622" s="214" t="e">
        <f>VLOOKUP(B1622,'HS Heading Index'!$A$7:$B$29,2,FALSE)</f>
        <v>#N/A</v>
      </c>
      <c r="D1622" s="214" t="s">
        <v>241</v>
      </c>
      <c r="E1622" s="212">
        <f>'Customs raw'!C1622</f>
        <v>0</v>
      </c>
      <c r="F1622" s="215">
        <f>'Customs raw'!E1622</f>
        <v>0</v>
      </c>
      <c r="G1622" s="76" t="s">
        <v>19</v>
      </c>
      <c r="H1622" s="33" t="s">
        <v>190</v>
      </c>
      <c r="I1622" s="76" t="e">
        <f>CONCATENATE(Table6[[#This Row],[HS6_COD]],Table6[[#This Row],[HS8]],Table6[[#This Row],[HS10]])</f>
        <v>#VALUE!</v>
      </c>
      <c r="J1622" s="17" t="s">
        <v>553</v>
      </c>
      <c r="K1622" s="17"/>
      <c r="L1622" s="30">
        <f>'Customs raw'!F1622</f>
        <v>0</v>
      </c>
      <c r="M1622" s="33">
        <v>10</v>
      </c>
      <c r="N1622" s="33">
        <v>12.5</v>
      </c>
      <c r="O1622" s="33"/>
      <c r="P1622" s="33"/>
      <c r="Q1622" s="33">
        <v>10</v>
      </c>
      <c r="R1622" s="50" t="e">
        <f>VLOOKUP(Table6[[#This Row],[HS Concatenate]],'Customs raw'!$A$11:$N$305,12,FALSE)</f>
        <v>#VALUE!</v>
      </c>
      <c r="S1622" s="226">
        <f>'Customs raw'!L1622</f>
        <v>0</v>
      </c>
      <c r="T1622" s="214"/>
      <c r="U1622" s="217">
        <f>'Customs raw'!M1622</f>
        <v>0</v>
      </c>
      <c r="V1622" s="214"/>
      <c r="W1622" s="226" t="e">
        <f>Table6[[#This Row],[Quantity (kg)2]]/1000</f>
        <v>#VALUE!</v>
      </c>
    </row>
    <row r="1623" spans="1:23" ht="14.25" x14ac:dyDescent="0.2">
      <c r="A1623" s="212">
        <f>'Customs raw'!B1623</f>
        <v>0</v>
      </c>
      <c r="B1623" s="213">
        <f t="shared" si="27"/>
        <v>0</v>
      </c>
      <c r="C1623" s="214" t="e">
        <f>VLOOKUP(B1623,'HS Heading Index'!$A$7:$B$29,2,FALSE)</f>
        <v>#N/A</v>
      </c>
      <c r="D1623" s="214" t="s">
        <v>241</v>
      </c>
      <c r="E1623" s="212">
        <f>'Customs raw'!C1623</f>
        <v>0</v>
      </c>
      <c r="F1623" s="215">
        <f>'Customs raw'!E1623</f>
        <v>0</v>
      </c>
      <c r="G1623" s="76" t="s">
        <v>19</v>
      </c>
      <c r="H1623" s="33" t="s">
        <v>190</v>
      </c>
      <c r="I1623" s="76" t="e">
        <f>CONCATENATE(Table6[[#This Row],[HS6_COD]],Table6[[#This Row],[HS8]],Table6[[#This Row],[HS10]])</f>
        <v>#VALUE!</v>
      </c>
      <c r="J1623" s="17" t="s">
        <v>553</v>
      </c>
      <c r="K1623" s="17"/>
      <c r="L1623" s="30">
        <f>'Customs raw'!F1623</f>
        <v>0</v>
      </c>
      <c r="M1623" s="33">
        <v>10</v>
      </c>
      <c r="N1623" s="33">
        <v>12.5</v>
      </c>
      <c r="O1623" s="33"/>
      <c r="P1623" s="33"/>
      <c r="Q1623" s="33">
        <v>10</v>
      </c>
      <c r="R1623" s="50" t="e">
        <f>VLOOKUP(Table6[[#This Row],[HS Concatenate]],'Customs raw'!$A$11:$N$305,12,FALSE)</f>
        <v>#VALUE!</v>
      </c>
      <c r="S1623" s="226">
        <f>'Customs raw'!L1623</f>
        <v>0</v>
      </c>
      <c r="T1623" s="214"/>
      <c r="U1623" s="217">
        <f>'Customs raw'!M1623</f>
        <v>0</v>
      </c>
      <c r="V1623" s="214"/>
      <c r="W1623" s="226" t="e">
        <f>Table6[[#This Row],[Quantity (kg)2]]/1000</f>
        <v>#VALUE!</v>
      </c>
    </row>
    <row r="1624" spans="1:23" ht="14.25" x14ac:dyDescent="0.2">
      <c r="A1624" s="212">
        <f>'Customs raw'!B1624</f>
        <v>0</v>
      </c>
      <c r="B1624" s="213">
        <f t="shared" si="27"/>
        <v>0</v>
      </c>
      <c r="C1624" s="214" t="e">
        <f>VLOOKUP(B1624,'HS Heading Index'!$A$7:$B$29,2,FALSE)</f>
        <v>#N/A</v>
      </c>
      <c r="D1624" s="214" t="s">
        <v>241</v>
      </c>
      <c r="E1624" s="212">
        <f>'Customs raw'!C1624</f>
        <v>0</v>
      </c>
      <c r="F1624" s="215">
        <f>'Customs raw'!E1624</f>
        <v>0</v>
      </c>
      <c r="G1624" s="76" t="s">
        <v>19</v>
      </c>
      <c r="H1624" s="33" t="s">
        <v>190</v>
      </c>
      <c r="I1624" s="76" t="e">
        <f>CONCATENATE(Table6[[#This Row],[HS6_COD]],Table6[[#This Row],[HS8]],Table6[[#This Row],[HS10]])</f>
        <v>#VALUE!</v>
      </c>
      <c r="J1624" s="17" t="s">
        <v>553</v>
      </c>
      <c r="K1624" s="17"/>
      <c r="L1624" s="30">
        <f>'Customs raw'!F1624</f>
        <v>0</v>
      </c>
      <c r="M1624" s="33">
        <v>10</v>
      </c>
      <c r="N1624" s="33">
        <v>12.5</v>
      </c>
      <c r="O1624" s="33"/>
      <c r="P1624" s="33"/>
      <c r="Q1624" s="33">
        <v>10</v>
      </c>
      <c r="R1624" s="50" t="e">
        <f>VLOOKUP(Table6[[#This Row],[HS Concatenate]],'Customs raw'!$A$11:$N$305,12,FALSE)</f>
        <v>#VALUE!</v>
      </c>
      <c r="S1624" s="226">
        <f>'Customs raw'!L1624</f>
        <v>0</v>
      </c>
      <c r="T1624" s="214"/>
      <c r="U1624" s="217">
        <f>'Customs raw'!M1624</f>
        <v>0</v>
      </c>
      <c r="V1624" s="214"/>
      <c r="W1624" s="226" t="e">
        <f>Table6[[#This Row],[Quantity (kg)2]]/1000</f>
        <v>#VALUE!</v>
      </c>
    </row>
    <row r="1625" spans="1:23" ht="14.25" x14ac:dyDescent="0.2">
      <c r="A1625" s="212">
        <f>'Customs raw'!B1625</f>
        <v>0</v>
      </c>
      <c r="B1625" s="213">
        <f t="shared" si="27"/>
        <v>0</v>
      </c>
      <c r="C1625" s="214" t="e">
        <f>VLOOKUP(B1625,'HS Heading Index'!$A$7:$B$29,2,FALSE)</f>
        <v>#N/A</v>
      </c>
      <c r="D1625" s="214" t="s">
        <v>241</v>
      </c>
      <c r="E1625" s="212">
        <f>'Customs raw'!C1625</f>
        <v>0</v>
      </c>
      <c r="F1625" s="215">
        <f>'Customs raw'!E1625</f>
        <v>0</v>
      </c>
      <c r="G1625" s="76" t="s">
        <v>19</v>
      </c>
      <c r="H1625" s="33" t="s">
        <v>190</v>
      </c>
      <c r="I1625" s="76" t="e">
        <f>CONCATENATE(Table6[[#This Row],[HS6_COD]],Table6[[#This Row],[HS8]],Table6[[#This Row],[HS10]])</f>
        <v>#VALUE!</v>
      </c>
      <c r="J1625" s="17" t="s">
        <v>553</v>
      </c>
      <c r="K1625" s="17"/>
      <c r="L1625" s="30">
        <f>'Customs raw'!F1625</f>
        <v>0</v>
      </c>
      <c r="M1625" s="33">
        <v>10</v>
      </c>
      <c r="N1625" s="33">
        <v>12.5</v>
      </c>
      <c r="O1625" s="33"/>
      <c r="P1625" s="33"/>
      <c r="Q1625" s="33">
        <v>10</v>
      </c>
      <c r="R1625" s="50" t="e">
        <f>VLOOKUP(Table6[[#This Row],[HS Concatenate]],'Customs raw'!$A$11:$N$305,12,FALSE)</f>
        <v>#VALUE!</v>
      </c>
      <c r="S1625" s="226">
        <f>'Customs raw'!L1625</f>
        <v>0</v>
      </c>
      <c r="T1625" s="214"/>
      <c r="U1625" s="217">
        <f>'Customs raw'!M1625</f>
        <v>0</v>
      </c>
      <c r="V1625" s="214"/>
      <c r="W1625" s="226" t="e">
        <f>Table6[[#This Row],[Quantity (kg)2]]/1000</f>
        <v>#VALUE!</v>
      </c>
    </row>
    <row r="1626" spans="1:23" ht="14.25" x14ac:dyDescent="0.2">
      <c r="A1626" s="212">
        <f>'Customs raw'!B1626</f>
        <v>0</v>
      </c>
      <c r="B1626" s="213">
        <f t="shared" si="27"/>
        <v>0</v>
      </c>
      <c r="C1626" s="214" t="e">
        <f>VLOOKUP(B1626,'HS Heading Index'!$A$7:$B$29,2,FALSE)</f>
        <v>#N/A</v>
      </c>
      <c r="D1626" s="214" t="s">
        <v>241</v>
      </c>
      <c r="E1626" s="212">
        <f>'Customs raw'!C1626</f>
        <v>0</v>
      </c>
      <c r="F1626" s="215">
        <f>'Customs raw'!E1626</f>
        <v>0</v>
      </c>
      <c r="G1626" s="76" t="s">
        <v>19</v>
      </c>
      <c r="H1626" s="33" t="s">
        <v>190</v>
      </c>
      <c r="I1626" s="76" t="e">
        <f>CONCATENATE(Table6[[#This Row],[HS6_COD]],Table6[[#This Row],[HS8]],Table6[[#This Row],[HS10]])</f>
        <v>#VALUE!</v>
      </c>
      <c r="J1626" s="17" t="s">
        <v>553</v>
      </c>
      <c r="K1626" s="17"/>
      <c r="L1626" s="30">
        <f>'Customs raw'!F1626</f>
        <v>0</v>
      </c>
      <c r="M1626" s="33">
        <v>10</v>
      </c>
      <c r="N1626" s="33">
        <v>12.5</v>
      </c>
      <c r="O1626" s="33"/>
      <c r="P1626" s="33"/>
      <c r="Q1626" s="33">
        <v>10</v>
      </c>
      <c r="R1626" s="50" t="e">
        <f>VLOOKUP(Table6[[#This Row],[HS Concatenate]],'Customs raw'!$A$11:$N$305,12,FALSE)</f>
        <v>#VALUE!</v>
      </c>
      <c r="S1626" s="226">
        <f>'Customs raw'!L1626</f>
        <v>0</v>
      </c>
      <c r="T1626" s="214"/>
      <c r="U1626" s="217">
        <f>'Customs raw'!M1626</f>
        <v>0</v>
      </c>
      <c r="V1626" s="214"/>
      <c r="W1626" s="226" t="e">
        <f>Table6[[#This Row],[Quantity (kg)2]]/1000</f>
        <v>#VALUE!</v>
      </c>
    </row>
    <row r="1627" spans="1:23" ht="14.25" x14ac:dyDescent="0.2">
      <c r="A1627" s="212">
        <f>'Customs raw'!B1627</f>
        <v>0</v>
      </c>
      <c r="B1627" s="213">
        <f t="shared" si="27"/>
        <v>0</v>
      </c>
      <c r="C1627" s="214" t="e">
        <f>VLOOKUP(B1627,'HS Heading Index'!$A$7:$B$29,2,FALSE)</f>
        <v>#N/A</v>
      </c>
      <c r="D1627" s="214" t="s">
        <v>241</v>
      </c>
      <c r="E1627" s="212">
        <f>'Customs raw'!C1627</f>
        <v>0</v>
      </c>
      <c r="F1627" s="215">
        <f>'Customs raw'!E1627</f>
        <v>0</v>
      </c>
      <c r="G1627" s="76" t="s">
        <v>19</v>
      </c>
      <c r="H1627" s="33" t="s">
        <v>190</v>
      </c>
      <c r="I1627" s="76" t="e">
        <f>CONCATENATE(Table6[[#This Row],[HS6_COD]],Table6[[#This Row],[HS8]],Table6[[#This Row],[HS10]])</f>
        <v>#VALUE!</v>
      </c>
      <c r="J1627" s="17" t="s">
        <v>553</v>
      </c>
      <c r="K1627" s="17"/>
      <c r="L1627" s="30">
        <f>'Customs raw'!F1627</f>
        <v>0</v>
      </c>
      <c r="M1627" s="33">
        <v>10</v>
      </c>
      <c r="N1627" s="33">
        <v>12.5</v>
      </c>
      <c r="O1627" s="33"/>
      <c r="P1627" s="33"/>
      <c r="Q1627" s="33">
        <v>10</v>
      </c>
      <c r="R1627" s="50" t="e">
        <f>VLOOKUP(Table6[[#This Row],[HS Concatenate]],'Customs raw'!$A$11:$N$305,12,FALSE)</f>
        <v>#VALUE!</v>
      </c>
      <c r="S1627" s="226">
        <f>'Customs raw'!L1627</f>
        <v>0</v>
      </c>
      <c r="T1627" s="214"/>
      <c r="U1627" s="217">
        <f>'Customs raw'!M1627</f>
        <v>0</v>
      </c>
      <c r="V1627" s="214"/>
      <c r="W1627" s="226" t="e">
        <f>Table6[[#This Row],[Quantity (kg)2]]/1000</f>
        <v>#VALUE!</v>
      </c>
    </row>
    <row r="1628" spans="1:23" ht="14.25" x14ac:dyDescent="0.2">
      <c r="A1628" s="212">
        <f>'Customs raw'!B1628</f>
        <v>0</v>
      </c>
      <c r="B1628" s="213">
        <f t="shared" si="27"/>
        <v>0</v>
      </c>
      <c r="C1628" s="214" t="e">
        <f>VLOOKUP(B1628,'HS Heading Index'!$A$7:$B$29,2,FALSE)</f>
        <v>#N/A</v>
      </c>
      <c r="D1628" s="214" t="s">
        <v>241</v>
      </c>
      <c r="E1628" s="212">
        <f>'Customs raw'!C1628</f>
        <v>0</v>
      </c>
      <c r="F1628" s="215">
        <f>'Customs raw'!E1628</f>
        <v>0</v>
      </c>
      <c r="G1628" s="76" t="s">
        <v>19</v>
      </c>
      <c r="H1628" s="33" t="s">
        <v>190</v>
      </c>
      <c r="I1628" s="76" t="e">
        <f>CONCATENATE(Table6[[#This Row],[HS6_COD]],Table6[[#This Row],[HS8]],Table6[[#This Row],[HS10]])</f>
        <v>#VALUE!</v>
      </c>
      <c r="J1628" s="17" t="s">
        <v>553</v>
      </c>
      <c r="K1628" s="17"/>
      <c r="L1628" s="30">
        <f>'Customs raw'!F1628</f>
        <v>0</v>
      </c>
      <c r="M1628" s="33">
        <v>10</v>
      </c>
      <c r="N1628" s="33">
        <v>12.5</v>
      </c>
      <c r="O1628" s="33"/>
      <c r="P1628" s="33"/>
      <c r="Q1628" s="33">
        <v>10</v>
      </c>
      <c r="R1628" s="50" t="e">
        <f>VLOOKUP(Table6[[#This Row],[HS Concatenate]],'Customs raw'!$A$11:$N$305,12,FALSE)</f>
        <v>#VALUE!</v>
      </c>
      <c r="S1628" s="226">
        <f>'Customs raw'!L1628</f>
        <v>0</v>
      </c>
      <c r="T1628" s="214"/>
      <c r="U1628" s="217">
        <f>'Customs raw'!M1628</f>
        <v>0</v>
      </c>
      <c r="V1628" s="214"/>
      <c r="W1628" s="226" t="e">
        <f>Table6[[#This Row],[Quantity (kg)2]]/1000</f>
        <v>#VALUE!</v>
      </c>
    </row>
    <row r="1629" spans="1:23" ht="14.25" x14ac:dyDescent="0.2">
      <c r="A1629" s="212">
        <f>'Customs raw'!B1629</f>
        <v>0</v>
      </c>
      <c r="B1629" s="213">
        <f t="shared" si="27"/>
        <v>0</v>
      </c>
      <c r="C1629" s="214" t="e">
        <f>VLOOKUP(B1629,'HS Heading Index'!$A$7:$B$29,2,FALSE)</f>
        <v>#N/A</v>
      </c>
      <c r="D1629" s="214" t="s">
        <v>241</v>
      </c>
      <c r="E1629" s="212">
        <f>'Customs raw'!C1629</f>
        <v>0</v>
      </c>
      <c r="F1629" s="215">
        <f>'Customs raw'!E1629</f>
        <v>0</v>
      </c>
      <c r="G1629" s="76" t="s">
        <v>19</v>
      </c>
      <c r="H1629" s="33" t="s">
        <v>190</v>
      </c>
      <c r="I1629" s="76" t="e">
        <f>CONCATENATE(Table6[[#This Row],[HS6_COD]],Table6[[#This Row],[HS8]],Table6[[#This Row],[HS10]])</f>
        <v>#VALUE!</v>
      </c>
      <c r="J1629" s="17" t="s">
        <v>553</v>
      </c>
      <c r="K1629" s="17"/>
      <c r="L1629" s="30">
        <f>'Customs raw'!F1629</f>
        <v>0</v>
      </c>
      <c r="M1629" s="33">
        <v>10</v>
      </c>
      <c r="N1629" s="33">
        <v>12.5</v>
      </c>
      <c r="O1629" s="33"/>
      <c r="P1629" s="33"/>
      <c r="Q1629" s="33">
        <v>10</v>
      </c>
      <c r="R1629" s="50" t="e">
        <f>VLOOKUP(Table6[[#This Row],[HS Concatenate]],'Customs raw'!$A$11:$N$305,12,FALSE)</f>
        <v>#VALUE!</v>
      </c>
      <c r="S1629" s="226">
        <f>'Customs raw'!L1629</f>
        <v>0</v>
      </c>
      <c r="T1629" s="214"/>
      <c r="U1629" s="217">
        <f>'Customs raw'!M1629</f>
        <v>0</v>
      </c>
      <c r="V1629" s="214"/>
      <c r="W1629" s="226" t="e">
        <f>Table6[[#This Row],[Quantity (kg)2]]/1000</f>
        <v>#VALUE!</v>
      </c>
    </row>
    <row r="1630" spans="1:23" ht="14.25" x14ac:dyDescent="0.2">
      <c r="A1630" s="212">
        <f>'Customs raw'!B1630</f>
        <v>0</v>
      </c>
      <c r="B1630" s="213">
        <f t="shared" si="27"/>
        <v>0</v>
      </c>
      <c r="C1630" s="214" t="e">
        <f>VLOOKUP(B1630,'HS Heading Index'!$A$7:$B$29,2,FALSE)</f>
        <v>#N/A</v>
      </c>
      <c r="D1630" s="214" t="s">
        <v>241</v>
      </c>
      <c r="E1630" s="212">
        <f>'Customs raw'!C1630</f>
        <v>0</v>
      </c>
      <c r="F1630" s="215">
        <f>'Customs raw'!E1630</f>
        <v>0</v>
      </c>
      <c r="G1630" s="76" t="s">
        <v>19</v>
      </c>
      <c r="H1630" s="33" t="s">
        <v>190</v>
      </c>
      <c r="I1630" s="76" t="e">
        <f>CONCATENATE(Table6[[#This Row],[HS6_COD]],Table6[[#This Row],[HS8]],Table6[[#This Row],[HS10]])</f>
        <v>#VALUE!</v>
      </c>
      <c r="J1630" s="17" t="s">
        <v>553</v>
      </c>
      <c r="K1630" s="17"/>
      <c r="L1630" s="30">
        <f>'Customs raw'!F1630</f>
        <v>0</v>
      </c>
      <c r="M1630" s="33">
        <v>10</v>
      </c>
      <c r="N1630" s="33">
        <v>12.5</v>
      </c>
      <c r="O1630" s="33"/>
      <c r="P1630" s="33"/>
      <c r="Q1630" s="33">
        <v>10</v>
      </c>
      <c r="R1630" s="50" t="e">
        <f>VLOOKUP(Table6[[#This Row],[HS Concatenate]],'Customs raw'!$A$11:$N$305,12,FALSE)</f>
        <v>#VALUE!</v>
      </c>
      <c r="S1630" s="226">
        <f>'Customs raw'!L1630</f>
        <v>0</v>
      </c>
      <c r="T1630" s="214"/>
      <c r="U1630" s="217">
        <f>'Customs raw'!M1630</f>
        <v>0</v>
      </c>
      <c r="V1630" s="214"/>
      <c r="W1630" s="226" t="e">
        <f>Table6[[#This Row],[Quantity (kg)2]]/1000</f>
        <v>#VALUE!</v>
      </c>
    </row>
    <row r="1631" spans="1:23" ht="14.25" x14ac:dyDescent="0.2">
      <c r="A1631" s="212">
        <f>'Customs raw'!B1631</f>
        <v>0</v>
      </c>
      <c r="B1631" s="213">
        <f t="shared" si="27"/>
        <v>0</v>
      </c>
      <c r="C1631" s="214" t="e">
        <f>VLOOKUP(B1631,'HS Heading Index'!$A$7:$B$29,2,FALSE)</f>
        <v>#N/A</v>
      </c>
      <c r="D1631" s="214" t="s">
        <v>241</v>
      </c>
      <c r="E1631" s="212">
        <f>'Customs raw'!C1631</f>
        <v>0</v>
      </c>
      <c r="F1631" s="215">
        <f>'Customs raw'!E1631</f>
        <v>0</v>
      </c>
      <c r="G1631" s="76" t="s">
        <v>19</v>
      </c>
      <c r="H1631" s="33" t="s">
        <v>190</v>
      </c>
      <c r="I1631" s="76" t="e">
        <f>CONCATENATE(Table6[[#This Row],[HS6_COD]],Table6[[#This Row],[HS8]],Table6[[#This Row],[HS10]])</f>
        <v>#VALUE!</v>
      </c>
      <c r="J1631" s="17" t="s">
        <v>553</v>
      </c>
      <c r="K1631" s="17"/>
      <c r="L1631" s="30">
        <f>'Customs raw'!F1631</f>
        <v>0</v>
      </c>
      <c r="M1631" s="33">
        <v>10</v>
      </c>
      <c r="N1631" s="33">
        <v>12.5</v>
      </c>
      <c r="O1631" s="33"/>
      <c r="P1631" s="33"/>
      <c r="Q1631" s="33">
        <v>10</v>
      </c>
      <c r="R1631" s="50" t="e">
        <f>VLOOKUP(Table6[[#This Row],[HS Concatenate]],'Customs raw'!$A$11:$N$305,12,FALSE)</f>
        <v>#VALUE!</v>
      </c>
      <c r="S1631" s="226">
        <f>'Customs raw'!L1631</f>
        <v>0</v>
      </c>
      <c r="T1631" s="214"/>
      <c r="U1631" s="217">
        <f>'Customs raw'!M1631</f>
        <v>0</v>
      </c>
      <c r="V1631" s="214"/>
      <c r="W1631" s="226" t="e">
        <f>Table6[[#This Row],[Quantity (kg)2]]/1000</f>
        <v>#VALUE!</v>
      </c>
    </row>
    <row r="1632" spans="1:23" ht="14.25" x14ac:dyDescent="0.2">
      <c r="A1632" s="212">
        <f>'Customs raw'!B1632</f>
        <v>0</v>
      </c>
      <c r="B1632" s="213">
        <f t="shared" si="27"/>
        <v>0</v>
      </c>
      <c r="C1632" s="214" t="e">
        <f>VLOOKUP(B1632,'HS Heading Index'!$A$7:$B$29,2,FALSE)</f>
        <v>#N/A</v>
      </c>
      <c r="D1632" s="214" t="s">
        <v>241</v>
      </c>
      <c r="E1632" s="212">
        <f>'Customs raw'!C1632</f>
        <v>0</v>
      </c>
      <c r="F1632" s="215">
        <f>'Customs raw'!E1632</f>
        <v>0</v>
      </c>
      <c r="G1632" s="76" t="s">
        <v>19</v>
      </c>
      <c r="H1632" s="33" t="s">
        <v>190</v>
      </c>
      <c r="I1632" s="76" t="e">
        <f>CONCATENATE(Table6[[#This Row],[HS6_COD]],Table6[[#This Row],[HS8]],Table6[[#This Row],[HS10]])</f>
        <v>#VALUE!</v>
      </c>
      <c r="J1632" s="17" t="s">
        <v>553</v>
      </c>
      <c r="K1632" s="17"/>
      <c r="L1632" s="30">
        <f>'Customs raw'!F1632</f>
        <v>0</v>
      </c>
      <c r="M1632" s="33">
        <v>10</v>
      </c>
      <c r="N1632" s="33">
        <v>12.5</v>
      </c>
      <c r="O1632" s="33"/>
      <c r="P1632" s="33"/>
      <c r="Q1632" s="33">
        <v>10</v>
      </c>
      <c r="R1632" s="50" t="e">
        <f>VLOOKUP(Table6[[#This Row],[HS Concatenate]],'Customs raw'!$A$11:$N$305,12,FALSE)</f>
        <v>#VALUE!</v>
      </c>
      <c r="S1632" s="226">
        <f>'Customs raw'!L1632</f>
        <v>0</v>
      </c>
      <c r="T1632" s="214"/>
      <c r="U1632" s="217">
        <f>'Customs raw'!M1632</f>
        <v>0</v>
      </c>
      <c r="V1632" s="214"/>
      <c r="W1632" s="226" t="e">
        <f>Table6[[#This Row],[Quantity (kg)2]]/1000</f>
        <v>#VALUE!</v>
      </c>
    </row>
    <row r="1633" spans="1:23" ht="14.25" x14ac:dyDescent="0.2">
      <c r="A1633" s="212">
        <f>'Customs raw'!B1633</f>
        <v>0</v>
      </c>
      <c r="B1633" s="213">
        <f t="shared" si="27"/>
        <v>0</v>
      </c>
      <c r="C1633" s="214" t="e">
        <f>VLOOKUP(B1633,'HS Heading Index'!$A$7:$B$29,2,FALSE)</f>
        <v>#N/A</v>
      </c>
      <c r="D1633" s="214" t="s">
        <v>241</v>
      </c>
      <c r="E1633" s="212">
        <f>'Customs raw'!C1633</f>
        <v>0</v>
      </c>
      <c r="F1633" s="215">
        <f>'Customs raw'!E1633</f>
        <v>0</v>
      </c>
      <c r="G1633" s="76" t="s">
        <v>19</v>
      </c>
      <c r="H1633" s="33" t="s">
        <v>190</v>
      </c>
      <c r="I1633" s="76" t="e">
        <f>CONCATENATE(Table6[[#This Row],[HS6_COD]],Table6[[#This Row],[HS8]],Table6[[#This Row],[HS10]])</f>
        <v>#VALUE!</v>
      </c>
      <c r="J1633" s="17" t="s">
        <v>553</v>
      </c>
      <c r="K1633" s="17"/>
      <c r="L1633" s="30">
        <f>'Customs raw'!F1633</f>
        <v>0</v>
      </c>
      <c r="M1633" s="33">
        <v>10</v>
      </c>
      <c r="N1633" s="33">
        <v>12.5</v>
      </c>
      <c r="O1633" s="33"/>
      <c r="P1633" s="33"/>
      <c r="Q1633" s="33">
        <v>10</v>
      </c>
      <c r="R1633" s="50" t="e">
        <f>VLOOKUP(Table6[[#This Row],[HS Concatenate]],'Customs raw'!$A$11:$N$305,12,FALSE)</f>
        <v>#VALUE!</v>
      </c>
      <c r="S1633" s="226">
        <f>'Customs raw'!L1633</f>
        <v>0</v>
      </c>
      <c r="T1633" s="214"/>
      <c r="U1633" s="217">
        <f>'Customs raw'!M1633</f>
        <v>0</v>
      </c>
      <c r="V1633" s="214"/>
      <c r="W1633" s="226" t="e">
        <f>Table6[[#This Row],[Quantity (kg)2]]/1000</f>
        <v>#VALUE!</v>
      </c>
    </row>
    <row r="1634" spans="1:23" ht="14.25" x14ac:dyDescent="0.2">
      <c r="A1634" s="212">
        <f>'Customs raw'!B1634</f>
        <v>0</v>
      </c>
      <c r="B1634" s="213">
        <f t="shared" si="27"/>
        <v>0</v>
      </c>
      <c r="C1634" s="214" t="e">
        <f>VLOOKUP(B1634,'HS Heading Index'!$A$7:$B$29,2,FALSE)</f>
        <v>#N/A</v>
      </c>
      <c r="D1634" s="214" t="s">
        <v>241</v>
      </c>
      <c r="E1634" s="212">
        <f>'Customs raw'!C1634</f>
        <v>0</v>
      </c>
      <c r="F1634" s="215">
        <f>'Customs raw'!E1634</f>
        <v>0</v>
      </c>
      <c r="G1634" s="76" t="s">
        <v>19</v>
      </c>
      <c r="H1634" s="33" t="s">
        <v>190</v>
      </c>
      <c r="I1634" s="76" t="e">
        <f>CONCATENATE(Table6[[#This Row],[HS6_COD]],Table6[[#This Row],[HS8]],Table6[[#This Row],[HS10]])</f>
        <v>#VALUE!</v>
      </c>
      <c r="J1634" s="17" t="s">
        <v>553</v>
      </c>
      <c r="K1634" s="17"/>
      <c r="L1634" s="30">
        <f>'Customs raw'!F1634</f>
        <v>0</v>
      </c>
      <c r="M1634" s="33">
        <v>10</v>
      </c>
      <c r="N1634" s="33">
        <v>12.5</v>
      </c>
      <c r="O1634" s="33"/>
      <c r="P1634" s="33"/>
      <c r="Q1634" s="33">
        <v>10</v>
      </c>
      <c r="R1634" s="50" t="e">
        <f>VLOOKUP(Table6[[#This Row],[HS Concatenate]],'Customs raw'!$A$11:$N$305,12,FALSE)</f>
        <v>#VALUE!</v>
      </c>
      <c r="S1634" s="226">
        <f>'Customs raw'!L1634</f>
        <v>0</v>
      </c>
      <c r="T1634" s="214"/>
      <c r="U1634" s="217">
        <f>'Customs raw'!M1634</f>
        <v>0</v>
      </c>
      <c r="V1634" s="214"/>
      <c r="W1634" s="226" t="e">
        <f>Table6[[#This Row],[Quantity (kg)2]]/1000</f>
        <v>#VALUE!</v>
      </c>
    </row>
    <row r="1635" spans="1:23" ht="14.25" x14ac:dyDescent="0.2">
      <c r="A1635" s="212">
        <f>'Customs raw'!B1635</f>
        <v>0</v>
      </c>
      <c r="B1635" s="213">
        <f t="shared" si="27"/>
        <v>0</v>
      </c>
      <c r="C1635" s="214" t="e">
        <f>VLOOKUP(B1635,'HS Heading Index'!$A$7:$B$29,2,FALSE)</f>
        <v>#N/A</v>
      </c>
      <c r="D1635" s="214" t="s">
        <v>241</v>
      </c>
      <c r="E1635" s="212">
        <f>'Customs raw'!C1635</f>
        <v>0</v>
      </c>
      <c r="F1635" s="215">
        <f>'Customs raw'!E1635</f>
        <v>0</v>
      </c>
      <c r="G1635" s="76" t="s">
        <v>19</v>
      </c>
      <c r="H1635" s="33" t="s">
        <v>190</v>
      </c>
      <c r="I1635" s="76" t="e">
        <f>CONCATENATE(Table6[[#This Row],[HS6_COD]],Table6[[#This Row],[HS8]],Table6[[#This Row],[HS10]])</f>
        <v>#VALUE!</v>
      </c>
      <c r="J1635" s="17" t="s">
        <v>553</v>
      </c>
      <c r="K1635" s="17"/>
      <c r="L1635" s="30">
        <f>'Customs raw'!F1635</f>
        <v>0</v>
      </c>
      <c r="M1635" s="33">
        <v>10</v>
      </c>
      <c r="N1635" s="33">
        <v>12.5</v>
      </c>
      <c r="O1635" s="33"/>
      <c r="P1635" s="33"/>
      <c r="Q1635" s="33">
        <v>10</v>
      </c>
      <c r="R1635" s="50" t="e">
        <f>VLOOKUP(Table6[[#This Row],[HS Concatenate]],'Customs raw'!$A$11:$N$305,12,FALSE)</f>
        <v>#VALUE!</v>
      </c>
      <c r="S1635" s="226">
        <f>'Customs raw'!L1635</f>
        <v>0</v>
      </c>
      <c r="T1635" s="214"/>
      <c r="U1635" s="217">
        <f>'Customs raw'!M1635</f>
        <v>0</v>
      </c>
      <c r="V1635" s="214"/>
      <c r="W1635" s="226" t="e">
        <f>Table6[[#This Row],[Quantity (kg)2]]/1000</f>
        <v>#VALUE!</v>
      </c>
    </row>
    <row r="1636" spans="1:23" ht="14.25" x14ac:dyDescent="0.2">
      <c r="A1636" s="212">
        <f>'Customs raw'!B1636</f>
        <v>0</v>
      </c>
      <c r="B1636" s="213">
        <f t="shared" si="27"/>
        <v>0</v>
      </c>
      <c r="C1636" s="214" t="e">
        <f>VLOOKUP(B1636,'HS Heading Index'!$A$7:$B$29,2,FALSE)</f>
        <v>#N/A</v>
      </c>
      <c r="D1636" s="214" t="s">
        <v>241</v>
      </c>
      <c r="E1636" s="212">
        <f>'Customs raw'!C1636</f>
        <v>0</v>
      </c>
      <c r="F1636" s="215">
        <f>'Customs raw'!E1636</f>
        <v>0</v>
      </c>
      <c r="G1636" s="76" t="s">
        <v>19</v>
      </c>
      <c r="H1636" s="33" t="s">
        <v>190</v>
      </c>
      <c r="I1636" s="76" t="e">
        <f>CONCATENATE(Table6[[#This Row],[HS6_COD]],Table6[[#This Row],[HS8]],Table6[[#This Row],[HS10]])</f>
        <v>#VALUE!</v>
      </c>
      <c r="J1636" s="17" t="s">
        <v>553</v>
      </c>
      <c r="K1636" s="17"/>
      <c r="L1636" s="30">
        <f>'Customs raw'!F1636</f>
        <v>0</v>
      </c>
      <c r="M1636" s="33">
        <v>10</v>
      </c>
      <c r="N1636" s="33">
        <v>12.5</v>
      </c>
      <c r="O1636" s="33"/>
      <c r="P1636" s="33"/>
      <c r="Q1636" s="33">
        <v>10</v>
      </c>
      <c r="R1636" s="50" t="e">
        <f>VLOOKUP(Table6[[#This Row],[HS Concatenate]],'Customs raw'!$A$11:$N$305,12,FALSE)</f>
        <v>#VALUE!</v>
      </c>
      <c r="S1636" s="226">
        <f>'Customs raw'!L1636</f>
        <v>0</v>
      </c>
      <c r="T1636" s="214"/>
      <c r="U1636" s="217">
        <f>'Customs raw'!M1636</f>
        <v>0</v>
      </c>
      <c r="V1636" s="214"/>
      <c r="W1636" s="226" t="e">
        <f>Table6[[#This Row],[Quantity (kg)2]]/1000</f>
        <v>#VALUE!</v>
      </c>
    </row>
    <row r="1637" spans="1:23" ht="14.25" x14ac:dyDescent="0.2">
      <c r="A1637" s="212">
        <f>'Customs raw'!B1637</f>
        <v>0</v>
      </c>
      <c r="B1637" s="213">
        <f t="shared" si="27"/>
        <v>0</v>
      </c>
      <c r="C1637" s="214" t="e">
        <f>VLOOKUP(B1637,'HS Heading Index'!$A$7:$B$29,2,FALSE)</f>
        <v>#N/A</v>
      </c>
      <c r="D1637" s="214" t="s">
        <v>241</v>
      </c>
      <c r="E1637" s="212">
        <f>'Customs raw'!C1637</f>
        <v>0</v>
      </c>
      <c r="F1637" s="215">
        <f>'Customs raw'!E1637</f>
        <v>0</v>
      </c>
      <c r="G1637" s="76" t="s">
        <v>19</v>
      </c>
      <c r="H1637" s="33" t="s">
        <v>190</v>
      </c>
      <c r="I1637" s="76" t="e">
        <f>CONCATENATE(Table6[[#This Row],[HS6_COD]],Table6[[#This Row],[HS8]],Table6[[#This Row],[HS10]])</f>
        <v>#VALUE!</v>
      </c>
      <c r="J1637" s="17" t="s">
        <v>553</v>
      </c>
      <c r="K1637" s="17"/>
      <c r="L1637" s="30">
        <f>'Customs raw'!F1637</f>
        <v>0</v>
      </c>
      <c r="M1637" s="33">
        <v>10</v>
      </c>
      <c r="N1637" s="33">
        <v>12.5</v>
      </c>
      <c r="O1637" s="33"/>
      <c r="P1637" s="33"/>
      <c r="Q1637" s="33">
        <v>10</v>
      </c>
      <c r="R1637" s="50" t="e">
        <f>VLOOKUP(Table6[[#This Row],[HS Concatenate]],'Customs raw'!$A$11:$N$305,12,FALSE)</f>
        <v>#VALUE!</v>
      </c>
      <c r="S1637" s="226">
        <f>'Customs raw'!L1637</f>
        <v>0</v>
      </c>
      <c r="T1637" s="214"/>
      <c r="U1637" s="217">
        <f>'Customs raw'!M1637</f>
        <v>0</v>
      </c>
      <c r="V1637" s="214"/>
      <c r="W1637" s="226" t="e">
        <f>Table6[[#This Row],[Quantity (kg)2]]/1000</f>
        <v>#VALUE!</v>
      </c>
    </row>
    <row r="1638" spans="1:23" ht="14.25" x14ac:dyDescent="0.2">
      <c r="A1638" s="212">
        <f>'Customs raw'!B1638</f>
        <v>0</v>
      </c>
      <c r="B1638" s="213">
        <f t="shared" si="27"/>
        <v>0</v>
      </c>
      <c r="C1638" s="214" t="e">
        <f>VLOOKUP(B1638,'HS Heading Index'!$A$7:$B$29,2,FALSE)</f>
        <v>#N/A</v>
      </c>
      <c r="D1638" s="214" t="s">
        <v>241</v>
      </c>
      <c r="E1638" s="212">
        <f>'Customs raw'!C1638</f>
        <v>0</v>
      </c>
      <c r="F1638" s="215">
        <f>'Customs raw'!E1638</f>
        <v>0</v>
      </c>
      <c r="G1638" s="76" t="s">
        <v>19</v>
      </c>
      <c r="H1638" s="33" t="s">
        <v>190</v>
      </c>
      <c r="I1638" s="76" t="e">
        <f>CONCATENATE(Table6[[#This Row],[HS6_COD]],Table6[[#This Row],[HS8]],Table6[[#This Row],[HS10]])</f>
        <v>#VALUE!</v>
      </c>
      <c r="J1638" s="17" t="s">
        <v>553</v>
      </c>
      <c r="K1638" s="17"/>
      <c r="L1638" s="30">
        <f>'Customs raw'!F1638</f>
        <v>0</v>
      </c>
      <c r="M1638" s="33">
        <v>10</v>
      </c>
      <c r="N1638" s="33">
        <v>12.5</v>
      </c>
      <c r="O1638" s="33"/>
      <c r="P1638" s="33"/>
      <c r="Q1638" s="33">
        <v>10</v>
      </c>
      <c r="R1638" s="50" t="e">
        <f>VLOOKUP(Table6[[#This Row],[HS Concatenate]],'Customs raw'!$A$11:$N$305,12,FALSE)</f>
        <v>#VALUE!</v>
      </c>
      <c r="S1638" s="226">
        <f>'Customs raw'!L1638</f>
        <v>0</v>
      </c>
      <c r="T1638" s="214"/>
      <c r="U1638" s="217">
        <f>'Customs raw'!M1638</f>
        <v>0</v>
      </c>
      <c r="V1638" s="214"/>
      <c r="W1638" s="226" t="e">
        <f>Table6[[#This Row],[Quantity (kg)2]]/1000</f>
        <v>#VALUE!</v>
      </c>
    </row>
    <row r="1639" spans="1:23" ht="14.25" x14ac:dyDescent="0.2">
      <c r="A1639" s="212">
        <f>'Customs raw'!B1639</f>
        <v>0</v>
      </c>
      <c r="B1639" s="213">
        <f t="shared" si="27"/>
        <v>0</v>
      </c>
      <c r="C1639" s="214" t="e">
        <f>VLOOKUP(B1639,'HS Heading Index'!$A$7:$B$29,2,FALSE)</f>
        <v>#N/A</v>
      </c>
      <c r="D1639" s="214" t="s">
        <v>241</v>
      </c>
      <c r="E1639" s="212">
        <f>'Customs raw'!C1639</f>
        <v>0</v>
      </c>
      <c r="F1639" s="215">
        <f>'Customs raw'!E1639</f>
        <v>0</v>
      </c>
      <c r="G1639" s="76" t="s">
        <v>19</v>
      </c>
      <c r="H1639" s="33" t="s">
        <v>190</v>
      </c>
      <c r="I1639" s="76" t="e">
        <f>CONCATENATE(Table6[[#This Row],[HS6_COD]],Table6[[#This Row],[HS8]],Table6[[#This Row],[HS10]])</f>
        <v>#VALUE!</v>
      </c>
      <c r="J1639" s="17" t="s">
        <v>553</v>
      </c>
      <c r="K1639" s="17"/>
      <c r="L1639" s="30">
        <f>'Customs raw'!F1639</f>
        <v>0</v>
      </c>
      <c r="M1639" s="33">
        <v>10</v>
      </c>
      <c r="N1639" s="33">
        <v>12.5</v>
      </c>
      <c r="O1639" s="33"/>
      <c r="P1639" s="33"/>
      <c r="Q1639" s="33">
        <v>10</v>
      </c>
      <c r="R1639" s="50" t="e">
        <f>VLOOKUP(Table6[[#This Row],[HS Concatenate]],'Customs raw'!$A$11:$N$305,12,FALSE)</f>
        <v>#VALUE!</v>
      </c>
      <c r="S1639" s="226">
        <f>'Customs raw'!L1639</f>
        <v>0</v>
      </c>
      <c r="T1639" s="214"/>
      <c r="U1639" s="217">
        <f>'Customs raw'!M1639</f>
        <v>0</v>
      </c>
      <c r="V1639" s="214"/>
      <c r="W1639" s="226" t="e">
        <f>Table6[[#This Row],[Quantity (kg)2]]/1000</f>
        <v>#VALUE!</v>
      </c>
    </row>
    <row r="1640" spans="1:23" ht="14.25" x14ac:dyDescent="0.2">
      <c r="A1640" s="212">
        <f>'Customs raw'!B1640</f>
        <v>0</v>
      </c>
      <c r="B1640" s="213">
        <f t="shared" si="27"/>
        <v>0</v>
      </c>
      <c r="C1640" s="214" t="e">
        <f>VLOOKUP(B1640,'HS Heading Index'!$A$7:$B$29,2,FALSE)</f>
        <v>#N/A</v>
      </c>
      <c r="D1640" s="214" t="s">
        <v>241</v>
      </c>
      <c r="E1640" s="212">
        <f>'Customs raw'!C1640</f>
        <v>0</v>
      </c>
      <c r="F1640" s="215">
        <f>'Customs raw'!E1640</f>
        <v>0</v>
      </c>
      <c r="G1640" s="76" t="s">
        <v>19</v>
      </c>
      <c r="H1640" s="33" t="s">
        <v>190</v>
      </c>
      <c r="I1640" s="76" t="e">
        <f>CONCATENATE(Table6[[#This Row],[HS6_COD]],Table6[[#This Row],[HS8]],Table6[[#This Row],[HS10]])</f>
        <v>#VALUE!</v>
      </c>
      <c r="J1640" s="17" t="s">
        <v>553</v>
      </c>
      <c r="K1640" s="17"/>
      <c r="L1640" s="30">
        <f>'Customs raw'!F1640</f>
        <v>0</v>
      </c>
      <c r="M1640" s="33">
        <v>10</v>
      </c>
      <c r="N1640" s="33">
        <v>12.5</v>
      </c>
      <c r="O1640" s="33"/>
      <c r="P1640" s="33"/>
      <c r="Q1640" s="33">
        <v>10</v>
      </c>
      <c r="R1640" s="50" t="e">
        <f>VLOOKUP(Table6[[#This Row],[HS Concatenate]],'Customs raw'!$A$11:$N$305,12,FALSE)</f>
        <v>#VALUE!</v>
      </c>
      <c r="S1640" s="226">
        <f>'Customs raw'!L1640</f>
        <v>0</v>
      </c>
      <c r="T1640" s="214"/>
      <c r="U1640" s="217">
        <f>'Customs raw'!M1640</f>
        <v>0</v>
      </c>
      <c r="V1640" s="214"/>
      <c r="W1640" s="226" t="e">
        <f>Table6[[#This Row],[Quantity (kg)2]]/1000</f>
        <v>#VALUE!</v>
      </c>
    </row>
    <row r="1641" spans="1:23" ht="14.25" x14ac:dyDescent="0.2">
      <c r="A1641" s="212">
        <f>'Customs raw'!B1641</f>
        <v>0</v>
      </c>
      <c r="B1641" s="213">
        <f t="shared" si="27"/>
        <v>0</v>
      </c>
      <c r="C1641" s="214" t="e">
        <f>VLOOKUP(B1641,'HS Heading Index'!$A$7:$B$29,2,FALSE)</f>
        <v>#N/A</v>
      </c>
      <c r="D1641" s="214" t="s">
        <v>241</v>
      </c>
      <c r="E1641" s="212">
        <f>'Customs raw'!C1641</f>
        <v>0</v>
      </c>
      <c r="F1641" s="215">
        <f>'Customs raw'!E1641</f>
        <v>0</v>
      </c>
      <c r="G1641" s="76" t="s">
        <v>19</v>
      </c>
      <c r="H1641" s="33" t="s">
        <v>190</v>
      </c>
      <c r="I1641" s="76" t="e">
        <f>CONCATENATE(Table6[[#This Row],[HS6_COD]],Table6[[#This Row],[HS8]],Table6[[#This Row],[HS10]])</f>
        <v>#VALUE!</v>
      </c>
      <c r="J1641" s="17" t="s">
        <v>553</v>
      </c>
      <c r="K1641" s="17"/>
      <c r="L1641" s="30">
        <f>'Customs raw'!F1641</f>
        <v>0</v>
      </c>
      <c r="M1641" s="33">
        <v>10</v>
      </c>
      <c r="N1641" s="33">
        <v>12.5</v>
      </c>
      <c r="O1641" s="33"/>
      <c r="P1641" s="33"/>
      <c r="Q1641" s="33">
        <v>10</v>
      </c>
      <c r="R1641" s="50" t="e">
        <f>VLOOKUP(Table6[[#This Row],[HS Concatenate]],'Customs raw'!$A$11:$N$305,12,FALSE)</f>
        <v>#VALUE!</v>
      </c>
      <c r="S1641" s="226">
        <f>'Customs raw'!L1641</f>
        <v>0</v>
      </c>
      <c r="T1641" s="214"/>
      <c r="U1641" s="217">
        <f>'Customs raw'!M1641</f>
        <v>0</v>
      </c>
      <c r="V1641" s="214"/>
      <c r="W1641" s="226" t="e">
        <f>Table6[[#This Row],[Quantity (kg)2]]/1000</f>
        <v>#VALUE!</v>
      </c>
    </row>
    <row r="1642" spans="1:23" ht="14.25" x14ac:dyDescent="0.2">
      <c r="A1642" s="212">
        <f>'Customs raw'!B1642</f>
        <v>0</v>
      </c>
      <c r="B1642" s="213">
        <f t="shared" si="27"/>
        <v>0</v>
      </c>
      <c r="C1642" s="214" t="e">
        <f>VLOOKUP(B1642,'HS Heading Index'!$A$7:$B$29,2,FALSE)</f>
        <v>#N/A</v>
      </c>
      <c r="D1642" s="214" t="s">
        <v>241</v>
      </c>
      <c r="E1642" s="212">
        <f>'Customs raw'!C1642</f>
        <v>0</v>
      </c>
      <c r="F1642" s="215">
        <f>'Customs raw'!E1642</f>
        <v>0</v>
      </c>
      <c r="G1642" s="76" t="s">
        <v>19</v>
      </c>
      <c r="H1642" s="33" t="s">
        <v>190</v>
      </c>
      <c r="I1642" s="76" t="e">
        <f>CONCATENATE(Table6[[#This Row],[HS6_COD]],Table6[[#This Row],[HS8]],Table6[[#This Row],[HS10]])</f>
        <v>#VALUE!</v>
      </c>
      <c r="J1642" s="17" t="s">
        <v>553</v>
      </c>
      <c r="K1642" s="17"/>
      <c r="L1642" s="30">
        <f>'Customs raw'!F1642</f>
        <v>0</v>
      </c>
      <c r="M1642" s="33">
        <v>10</v>
      </c>
      <c r="N1642" s="33">
        <v>12.5</v>
      </c>
      <c r="O1642" s="33"/>
      <c r="P1642" s="33"/>
      <c r="Q1642" s="33">
        <v>10</v>
      </c>
      <c r="R1642" s="50" t="e">
        <f>VLOOKUP(Table6[[#This Row],[HS Concatenate]],'Customs raw'!$A$11:$N$305,12,FALSE)</f>
        <v>#VALUE!</v>
      </c>
      <c r="S1642" s="226">
        <f>'Customs raw'!L1642</f>
        <v>0</v>
      </c>
      <c r="T1642" s="214"/>
      <c r="U1642" s="217">
        <f>'Customs raw'!M1642</f>
        <v>0</v>
      </c>
      <c r="V1642" s="214"/>
      <c r="W1642" s="226" t="e">
        <f>Table6[[#This Row],[Quantity (kg)2]]/1000</f>
        <v>#VALUE!</v>
      </c>
    </row>
    <row r="1643" spans="1:23" ht="14.25" x14ac:dyDescent="0.2">
      <c r="A1643" s="212">
        <f>'Customs raw'!B1643</f>
        <v>0</v>
      </c>
      <c r="B1643" s="213">
        <f t="shared" si="27"/>
        <v>0</v>
      </c>
      <c r="C1643" s="214" t="e">
        <f>VLOOKUP(B1643,'HS Heading Index'!$A$7:$B$29,2,FALSE)</f>
        <v>#N/A</v>
      </c>
      <c r="D1643" s="214" t="s">
        <v>241</v>
      </c>
      <c r="E1643" s="212">
        <f>'Customs raw'!C1643</f>
        <v>0</v>
      </c>
      <c r="F1643" s="215">
        <f>'Customs raw'!E1643</f>
        <v>0</v>
      </c>
      <c r="G1643" s="76" t="s">
        <v>19</v>
      </c>
      <c r="H1643" s="33" t="s">
        <v>190</v>
      </c>
      <c r="I1643" s="76" t="e">
        <f>CONCATENATE(Table6[[#This Row],[HS6_COD]],Table6[[#This Row],[HS8]],Table6[[#This Row],[HS10]])</f>
        <v>#VALUE!</v>
      </c>
      <c r="J1643" s="17" t="s">
        <v>553</v>
      </c>
      <c r="K1643" s="17"/>
      <c r="L1643" s="30">
        <f>'Customs raw'!F1643</f>
        <v>0</v>
      </c>
      <c r="M1643" s="33">
        <v>10</v>
      </c>
      <c r="N1643" s="33">
        <v>12.5</v>
      </c>
      <c r="O1643" s="33"/>
      <c r="P1643" s="33"/>
      <c r="Q1643" s="33">
        <v>10</v>
      </c>
      <c r="R1643" s="50" t="e">
        <f>VLOOKUP(Table6[[#This Row],[HS Concatenate]],'Customs raw'!$A$11:$N$305,12,FALSE)</f>
        <v>#VALUE!</v>
      </c>
      <c r="S1643" s="226">
        <f>'Customs raw'!L1643</f>
        <v>0</v>
      </c>
      <c r="T1643" s="214"/>
      <c r="U1643" s="217">
        <f>'Customs raw'!M1643</f>
        <v>0</v>
      </c>
      <c r="V1643" s="214"/>
      <c r="W1643" s="226" t="e">
        <f>Table6[[#This Row],[Quantity (kg)2]]/1000</f>
        <v>#VALUE!</v>
      </c>
    </row>
    <row r="1644" spans="1:23" ht="14.25" x14ac:dyDescent="0.2">
      <c r="A1644" s="212">
        <f>'Customs raw'!B1644</f>
        <v>0</v>
      </c>
      <c r="B1644" s="213">
        <f t="shared" si="27"/>
        <v>0</v>
      </c>
      <c r="C1644" s="214" t="e">
        <f>VLOOKUP(B1644,'HS Heading Index'!$A$7:$B$29,2,FALSE)</f>
        <v>#N/A</v>
      </c>
      <c r="D1644" s="214" t="s">
        <v>241</v>
      </c>
      <c r="E1644" s="212">
        <f>'Customs raw'!C1644</f>
        <v>0</v>
      </c>
      <c r="F1644" s="215">
        <f>'Customs raw'!E1644</f>
        <v>0</v>
      </c>
      <c r="G1644" s="76" t="s">
        <v>19</v>
      </c>
      <c r="H1644" s="33" t="s">
        <v>190</v>
      </c>
      <c r="I1644" s="76" t="e">
        <f>CONCATENATE(Table6[[#This Row],[HS6_COD]],Table6[[#This Row],[HS8]],Table6[[#This Row],[HS10]])</f>
        <v>#VALUE!</v>
      </c>
      <c r="J1644" s="17" t="s">
        <v>553</v>
      </c>
      <c r="K1644" s="17"/>
      <c r="L1644" s="30">
        <f>'Customs raw'!F1644</f>
        <v>0</v>
      </c>
      <c r="M1644" s="33">
        <v>10</v>
      </c>
      <c r="N1644" s="33">
        <v>12.5</v>
      </c>
      <c r="O1644" s="33"/>
      <c r="P1644" s="33"/>
      <c r="Q1644" s="33">
        <v>10</v>
      </c>
      <c r="R1644" s="50" t="e">
        <f>VLOOKUP(Table6[[#This Row],[HS Concatenate]],'Customs raw'!$A$11:$N$305,12,FALSE)</f>
        <v>#VALUE!</v>
      </c>
      <c r="S1644" s="226">
        <f>'Customs raw'!L1644</f>
        <v>0</v>
      </c>
      <c r="T1644" s="214"/>
      <c r="U1644" s="217">
        <f>'Customs raw'!M1644</f>
        <v>0</v>
      </c>
      <c r="V1644" s="214"/>
      <c r="W1644" s="226" t="e">
        <f>Table6[[#This Row],[Quantity (kg)2]]/1000</f>
        <v>#VALUE!</v>
      </c>
    </row>
    <row r="1645" spans="1:23" ht="14.25" x14ac:dyDescent="0.2">
      <c r="A1645" s="212">
        <f>'Customs raw'!B1645</f>
        <v>0</v>
      </c>
      <c r="B1645" s="213">
        <f t="shared" si="27"/>
        <v>0</v>
      </c>
      <c r="C1645" s="214" t="e">
        <f>VLOOKUP(B1645,'HS Heading Index'!$A$7:$B$29,2,FALSE)</f>
        <v>#N/A</v>
      </c>
      <c r="D1645" s="214" t="s">
        <v>241</v>
      </c>
      <c r="E1645" s="212">
        <f>'Customs raw'!C1645</f>
        <v>0</v>
      </c>
      <c r="F1645" s="215">
        <f>'Customs raw'!E1645</f>
        <v>0</v>
      </c>
      <c r="G1645" s="76" t="s">
        <v>19</v>
      </c>
      <c r="H1645" s="33" t="s">
        <v>190</v>
      </c>
      <c r="I1645" s="76" t="e">
        <f>CONCATENATE(Table6[[#This Row],[HS6_COD]],Table6[[#This Row],[HS8]],Table6[[#This Row],[HS10]])</f>
        <v>#VALUE!</v>
      </c>
      <c r="J1645" s="17" t="s">
        <v>553</v>
      </c>
      <c r="K1645" s="17"/>
      <c r="L1645" s="30">
        <f>'Customs raw'!F1645</f>
        <v>0</v>
      </c>
      <c r="M1645" s="33">
        <v>10</v>
      </c>
      <c r="N1645" s="33">
        <v>12.5</v>
      </c>
      <c r="O1645" s="33"/>
      <c r="P1645" s="33"/>
      <c r="Q1645" s="33">
        <v>10</v>
      </c>
      <c r="R1645" s="50" t="e">
        <f>VLOOKUP(Table6[[#This Row],[HS Concatenate]],'Customs raw'!$A$11:$N$305,12,FALSE)</f>
        <v>#VALUE!</v>
      </c>
      <c r="S1645" s="226">
        <f>'Customs raw'!L1645</f>
        <v>0</v>
      </c>
      <c r="T1645" s="214"/>
      <c r="U1645" s="217">
        <f>'Customs raw'!M1645</f>
        <v>0</v>
      </c>
      <c r="V1645" s="214"/>
      <c r="W1645" s="226" t="e">
        <f>Table6[[#This Row],[Quantity (kg)2]]/1000</f>
        <v>#VALUE!</v>
      </c>
    </row>
    <row r="1646" spans="1:23" ht="14.25" x14ac:dyDescent="0.2">
      <c r="A1646" s="212">
        <f>'Customs raw'!B1646</f>
        <v>0</v>
      </c>
      <c r="B1646" s="213">
        <f t="shared" si="27"/>
        <v>0</v>
      </c>
      <c r="C1646" s="214" t="e">
        <f>VLOOKUP(B1646,'HS Heading Index'!$A$7:$B$29,2,FALSE)</f>
        <v>#N/A</v>
      </c>
      <c r="D1646" s="214" t="s">
        <v>241</v>
      </c>
      <c r="E1646" s="212">
        <f>'Customs raw'!C1646</f>
        <v>0</v>
      </c>
      <c r="F1646" s="215">
        <f>'Customs raw'!E1646</f>
        <v>0</v>
      </c>
      <c r="G1646" s="76" t="s">
        <v>19</v>
      </c>
      <c r="H1646" s="33" t="s">
        <v>190</v>
      </c>
      <c r="I1646" s="76" t="e">
        <f>CONCATENATE(Table6[[#This Row],[HS6_COD]],Table6[[#This Row],[HS8]],Table6[[#This Row],[HS10]])</f>
        <v>#VALUE!</v>
      </c>
      <c r="J1646" s="17" t="s">
        <v>553</v>
      </c>
      <c r="K1646" s="17"/>
      <c r="L1646" s="30">
        <f>'Customs raw'!F1646</f>
        <v>0</v>
      </c>
      <c r="M1646" s="33">
        <v>10</v>
      </c>
      <c r="N1646" s="33">
        <v>12.5</v>
      </c>
      <c r="O1646" s="33"/>
      <c r="P1646" s="33"/>
      <c r="Q1646" s="33">
        <v>10</v>
      </c>
      <c r="R1646" s="50" t="e">
        <f>VLOOKUP(Table6[[#This Row],[HS Concatenate]],'Customs raw'!$A$11:$N$305,12,FALSE)</f>
        <v>#VALUE!</v>
      </c>
      <c r="S1646" s="226">
        <f>'Customs raw'!L1646</f>
        <v>0</v>
      </c>
      <c r="T1646" s="214"/>
      <c r="U1646" s="217">
        <f>'Customs raw'!M1646</f>
        <v>0</v>
      </c>
      <c r="V1646" s="214"/>
      <c r="W1646" s="226" t="e">
        <f>Table6[[#This Row],[Quantity (kg)2]]/1000</f>
        <v>#VALUE!</v>
      </c>
    </row>
    <row r="1647" spans="1:23" ht="14.25" x14ac:dyDescent="0.2">
      <c r="A1647" s="212">
        <f>'Customs raw'!B1647</f>
        <v>0</v>
      </c>
      <c r="B1647" s="213">
        <f t="shared" si="27"/>
        <v>0</v>
      </c>
      <c r="C1647" s="214" t="e">
        <f>VLOOKUP(B1647,'HS Heading Index'!$A$7:$B$29,2,FALSE)</f>
        <v>#N/A</v>
      </c>
      <c r="D1647" s="214" t="s">
        <v>241</v>
      </c>
      <c r="E1647" s="212">
        <f>'Customs raw'!C1647</f>
        <v>0</v>
      </c>
      <c r="F1647" s="215">
        <f>'Customs raw'!E1647</f>
        <v>0</v>
      </c>
      <c r="G1647" s="76" t="s">
        <v>19</v>
      </c>
      <c r="H1647" s="33" t="s">
        <v>190</v>
      </c>
      <c r="I1647" s="76" t="e">
        <f>CONCATENATE(Table6[[#This Row],[HS6_COD]],Table6[[#This Row],[HS8]],Table6[[#This Row],[HS10]])</f>
        <v>#VALUE!</v>
      </c>
      <c r="J1647" s="17" t="s">
        <v>553</v>
      </c>
      <c r="K1647" s="17"/>
      <c r="L1647" s="30">
        <f>'Customs raw'!F1647</f>
        <v>0</v>
      </c>
      <c r="M1647" s="33">
        <v>10</v>
      </c>
      <c r="N1647" s="33">
        <v>12.5</v>
      </c>
      <c r="O1647" s="33"/>
      <c r="P1647" s="33"/>
      <c r="Q1647" s="33">
        <v>10</v>
      </c>
      <c r="R1647" s="50" t="e">
        <f>VLOOKUP(Table6[[#This Row],[HS Concatenate]],'Customs raw'!$A$11:$N$305,12,FALSE)</f>
        <v>#VALUE!</v>
      </c>
      <c r="S1647" s="226">
        <f>'Customs raw'!L1647</f>
        <v>0</v>
      </c>
      <c r="T1647" s="214"/>
      <c r="U1647" s="217">
        <f>'Customs raw'!M1647</f>
        <v>0</v>
      </c>
      <c r="V1647" s="214"/>
      <c r="W1647" s="226" t="e">
        <f>Table6[[#This Row],[Quantity (kg)2]]/1000</f>
        <v>#VALUE!</v>
      </c>
    </row>
    <row r="1648" spans="1:23" ht="14.25" x14ac:dyDescent="0.2">
      <c r="A1648" s="212">
        <f>'Customs raw'!B1648</f>
        <v>0</v>
      </c>
      <c r="B1648" s="213">
        <f t="shared" si="27"/>
        <v>0</v>
      </c>
      <c r="C1648" s="214" t="e">
        <f>VLOOKUP(B1648,'HS Heading Index'!$A$7:$B$29,2,FALSE)</f>
        <v>#N/A</v>
      </c>
      <c r="D1648" s="214" t="s">
        <v>241</v>
      </c>
      <c r="E1648" s="212">
        <f>'Customs raw'!C1648</f>
        <v>0</v>
      </c>
      <c r="F1648" s="215">
        <f>'Customs raw'!E1648</f>
        <v>0</v>
      </c>
      <c r="G1648" s="76" t="s">
        <v>19</v>
      </c>
      <c r="H1648" s="33" t="s">
        <v>190</v>
      </c>
      <c r="I1648" s="76" t="e">
        <f>CONCATENATE(Table6[[#This Row],[HS6_COD]],Table6[[#This Row],[HS8]],Table6[[#This Row],[HS10]])</f>
        <v>#VALUE!</v>
      </c>
      <c r="J1648" s="17" t="s">
        <v>553</v>
      </c>
      <c r="K1648" s="17"/>
      <c r="L1648" s="30">
        <f>'Customs raw'!F1648</f>
        <v>0</v>
      </c>
      <c r="M1648" s="33">
        <v>10</v>
      </c>
      <c r="N1648" s="33">
        <v>12.5</v>
      </c>
      <c r="O1648" s="33"/>
      <c r="P1648" s="33"/>
      <c r="Q1648" s="33">
        <v>10</v>
      </c>
      <c r="R1648" s="50" t="e">
        <f>VLOOKUP(Table6[[#This Row],[HS Concatenate]],'Customs raw'!$A$11:$N$305,12,FALSE)</f>
        <v>#VALUE!</v>
      </c>
      <c r="S1648" s="226">
        <f>'Customs raw'!L1648</f>
        <v>0</v>
      </c>
      <c r="T1648" s="214"/>
      <c r="U1648" s="217">
        <f>'Customs raw'!M1648</f>
        <v>0</v>
      </c>
      <c r="V1648" s="214"/>
      <c r="W1648" s="226" t="e">
        <f>Table6[[#This Row],[Quantity (kg)2]]/1000</f>
        <v>#VALUE!</v>
      </c>
    </row>
    <row r="1649" spans="1:23" ht="14.25" x14ac:dyDescent="0.2">
      <c r="A1649" s="212">
        <f>'Customs raw'!B1649</f>
        <v>0</v>
      </c>
      <c r="B1649" s="213">
        <f t="shared" si="27"/>
        <v>0</v>
      </c>
      <c r="C1649" s="214" t="e">
        <f>VLOOKUP(B1649,'HS Heading Index'!$A$7:$B$29,2,FALSE)</f>
        <v>#N/A</v>
      </c>
      <c r="D1649" s="214" t="s">
        <v>241</v>
      </c>
      <c r="E1649" s="212">
        <f>'Customs raw'!C1649</f>
        <v>0</v>
      </c>
      <c r="F1649" s="215">
        <f>'Customs raw'!E1649</f>
        <v>0</v>
      </c>
      <c r="G1649" s="76" t="s">
        <v>19</v>
      </c>
      <c r="H1649" s="33" t="s">
        <v>190</v>
      </c>
      <c r="I1649" s="76" t="e">
        <f>CONCATENATE(Table6[[#This Row],[HS6_COD]],Table6[[#This Row],[HS8]],Table6[[#This Row],[HS10]])</f>
        <v>#VALUE!</v>
      </c>
      <c r="J1649" s="17" t="s">
        <v>553</v>
      </c>
      <c r="K1649" s="17"/>
      <c r="L1649" s="30">
        <f>'Customs raw'!F1649</f>
        <v>0</v>
      </c>
      <c r="M1649" s="33">
        <v>10</v>
      </c>
      <c r="N1649" s="33">
        <v>12.5</v>
      </c>
      <c r="O1649" s="33"/>
      <c r="P1649" s="33"/>
      <c r="Q1649" s="33">
        <v>10</v>
      </c>
      <c r="R1649" s="50" t="e">
        <f>VLOOKUP(Table6[[#This Row],[HS Concatenate]],'Customs raw'!$A$11:$N$305,12,FALSE)</f>
        <v>#VALUE!</v>
      </c>
      <c r="S1649" s="226">
        <f>'Customs raw'!L1649</f>
        <v>0</v>
      </c>
      <c r="T1649" s="214"/>
      <c r="U1649" s="217">
        <f>'Customs raw'!M1649</f>
        <v>0</v>
      </c>
      <c r="V1649" s="214"/>
      <c r="W1649" s="226" t="e">
        <f>Table6[[#This Row],[Quantity (kg)2]]/1000</f>
        <v>#VALUE!</v>
      </c>
    </row>
    <row r="1650" spans="1:23" ht="14.25" x14ac:dyDescent="0.2">
      <c r="A1650" s="212">
        <f>'Customs raw'!B1650</f>
        <v>0</v>
      </c>
      <c r="B1650" s="213">
        <f t="shared" si="27"/>
        <v>0</v>
      </c>
      <c r="C1650" s="214" t="e">
        <f>VLOOKUP(B1650,'HS Heading Index'!$A$7:$B$29,2,FALSE)</f>
        <v>#N/A</v>
      </c>
      <c r="D1650" s="214" t="s">
        <v>241</v>
      </c>
      <c r="E1650" s="212">
        <f>'Customs raw'!C1650</f>
        <v>0</v>
      </c>
      <c r="F1650" s="215">
        <f>'Customs raw'!E1650</f>
        <v>0</v>
      </c>
      <c r="G1650" s="76" t="s">
        <v>19</v>
      </c>
      <c r="H1650" s="33" t="s">
        <v>190</v>
      </c>
      <c r="I1650" s="76" t="e">
        <f>CONCATENATE(Table6[[#This Row],[HS6_COD]],Table6[[#This Row],[HS8]],Table6[[#This Row],[HS10]])</f>
        <v>#VALUE!</v>
      </c>
      <c r="J1650" s="17" t="s">
        <v>553</v>
      </c>
      <c r="K1650" s="17"/>
      <c r="L1650" s="30">
        <f>'Customs raw'!F1650</f>
        <v>0</v>
      </c>
      <c r="M1650" s="33">
        <v>10</v>
      </c>
      <c r="N1650" s="33">
        <v>12.5</v>
      </c>
      <c r="O1650" s="33"/>
      <c r="P1650" s="33"/>
      <c r="Q1650" s="33">
        <v>10</v>
      </c>
      <c r="R1650" s="50" t="e">
        <f>VLOOKUP(Table6[[#This Row],[HS Concatenate]],'Customs raw'!$A$11:$N$305,12,FALSE)</f>
        <v>#VALUE!</v>
      </c>
      <c r="S1650" s="226">
        <f>'Customs raw'!L1650</f>
        <v>0</v>
      </c>
      <c r="T1650" s="214"/>
      <c r="U1650" s="217">
        <f>'Customs raw'!M1650</f>
        <v>0</v>
      </c>
      <c r="V1650" s="214"/>
      <c r="W1650" s="226" t="e">
        <f>Table6[[#This Row],[Quantity (kg)2]]/1000</f>
        <v>#VALUE!</v>
      </c>
    </row>
    <row r="1651" spans="1:23" ht="14.25" x14ac:dyDescent="0.2">
      <c r="A1651" s="212">
        <f>'Customs raw'!B1651</f>
        <v>0</v>
      </c>
      <c r="B1651" s="213">
        <f t="shared" si="27"/>
        <v>0</v>
      </c>
      <c r="C1651" s="214" t="e">
        <f>VLOOKUP(B1651,'HS Heading Index'!$A$7:$B$29,2,FALSE)</f>
        <v>#N/A</v>
      </c>
      <c r="D1651" s="214" t="s">
        <v>241</v>
      </c>
      <c r="E1651" s="212">
        <f>'Customs raw'!C1651</f>
        <v>0</v>
      </c>
      <c r="F1651" s="215">
        <f>'Customs raw'!E1651</f>
        <v>0</v>
      </c>
      <c r="G1651" s="76" t="s">
        <v>19</v>
      </c>
      <c r="H1651" s="33" t="s">
        <v>190</v>
      </c>
      <c r="I1651" s="76" t="e">
        <f>CONCATENATE(Table6[[#This Row],[HS6_COD]],Table6[[#This Row],[HS8]],Table6[[#This Row],[HS10]])</f>
        <v>#VALUE!</v>
      </c>
      <c r="J1651" s="17" t="s">
        <v>553</v>
      </c>
      <c r="K1651" s="17"/>
      <c r="L1651" s="30">
        <f>'Customs raw'!F1651</f>
        <v>0</v>
      </c>
      <c r="M1651" s="33">
        <v>10</v>
      </c>
      <c r="N1651" s="33">
        <v>12.5</v>
      </c>
      <c r="O1651" s="33"/>
      <c r="P1651" s="33"/>
      <c r="Q1651" s="33">
        <v>10</v>
      </c>
      <c r="R1651" s="50" t="e">
        <f>VLOOKUP(Table6[[#This Row],[HS Concatenate]],'Customs raw'!$A$11:$N$305,12,FALSE)</f>
        <v>#VALUE!</v>
      </c>
      <c r="S1651" s="226">
        <f>'Customs raw'!L1651</f>
        <v>0</v>
      </c>
      <c r="T1651" s="214"/>
      <c r="U1651" s="217">
        <f>'Customs raw'!M1651</f>
        <v>0</v>
      </c>
      <c r="V1651" s="214"/>
      <c r="W1651" s="226" t="e">
        <f>Table6[[#This Row],[Quantity (kg)2]]/1000</f>
        <v>#VALUE!</v>
      </c>
    </row>
    <row r="1652" spans="1:23" ht="14.25" x14ac:dyDescent="0.2">
      <c r="A1652" s="212">
        <f>'Customs raw'!B1652</f>
        <v>0</v>
      </c>
      <c r="B1652" s="213">
        <f t="shared" si="27"/>
        <v>0</v>
      </c>
      <c r="C1652" s="214" t="e">
        <f>VLOOKUP(B1652,'HS Heading Index'!$A$7:$B$29,2,FALSE)</f>
        <v>#N/A</v>
      </c>
      <c r="D1652" s="214" t="s">
        <v>241</v>
      </c>
      <c r="E1652" s="212">
        <f>'Customs raw'!C1652</f>
        <v>0</v>
      </c>
      <c r="F1652" s="215">
        <f>'Customs raw'!E1652</f>
        <v>0</v>
      </c>
      <c r="G1652" s="76" t="s">
        <v>19</v>
      </c>
      <c r="H1652" s="33" t="s">
        <v>190</v>
      </c>
      <c r="I1652" s="76" t="e">
        <f>CONCATENATE(Table6[[#This Row],[HS6_COD]],Table6[[#This Row],[HS8]],Table6[[#This Row],[HS10]])</f>
        <v>#VALUE!</v>
      </c>
      <c r="J1652" s="17" t="s">
        <v>553</v>
      </c>
      <c r="K1652" s="17"/>
      <c r="L1652" s="30">
        <f>'Customs raw'!F1652</f>
        <v>0</v>
      </c>
      <c r="M1652" s="33">
        <v>10</v>
      </c>
      <c r="N1652" s="33">
        <v>12.5</v>
      </c>
      <c r="O1652" s="33"/>
      <c r="P1652" s="33"/>
      <c r="Q1652" s="33">
        <v>10</v>
      </c>
      <c r="R1652" s="50" t="e">
        <f>VLOOKUP(Table6[[#This Row],[HS Concatenate]],'Customs raw'!$A$11:$N$305,12,FALSE)</f>
        <v>#VALUE!</v>
      </c>
      <c r="S1652" s="226">
        <f>'Customs raw'!L1652</f>
        <v>0</v>
      </c>
      <c r="T1652" s="214"/>
      <c r="U1652" s="217">
        <f>'Customs raw'!M1652</f>
        <v>0</v>
      </c>
      <c r="V1652" s="214"/>
      <c r="W1652" s="226" t="e">
        <f>Table6[[#This Row],[Quantity (kg)2]]/1000</f>
        <v>#VALUE!</v>
      </c>
    </row>
    <row r="1653" spans="1:23" ht="14.25" x14ac:dyDescent="0.2">
      <c r="A1653" s="212">
        <f>'Customs raw'!B1653</f>
        <v>0</v>
      </c>
      <c r="B1653" s="213">
        <f t="shared" si="27"/>
        <v>0</v>
      </c>
      <c r="C1653" s="214" t="e">
        <f>VLOOKUP(B1653,'HS Heading Index'!$A$7:$B$29,2,FALSE)</f>
        <v>#N/A</v>
      </c>
      <c r="D1653" s="214" t="s">
        <v>241</v>
      </c>
      <c r="E1653" s="212">
        <f>'Customs raw'!C1653</f>
        <v>0</v>
      </c>
      <c r="F1653" s="215">
        <f>'Customs raw'!E1653</f>
        <v>0</v>
      </c>
      <c r="G1653" s="76" t="s">
        <v>19</v>
      </c>
      <c r="H1653" s="33" t="s">
        <v>190</v>
      </c>
      <c r="I1653" s="76" t="e">
        <f>CONCATENATE(Table6[[#This Row],[HS6_COD]],Table6[[#This Row],[HS8]],Table6[[#This Row],[HS10]])</f>
        <v>#VALUE!</v>
      </c>
      <c r="J1653" s="17" t="s">
        <v>553</v>
      </c>
      <c r="K1653" s="17"/>
      <c r="L1653" s="30">
        <f>'Customs raw'!F1653</f>
        <v>0</v>
      </c>
      <c r="M1653" s="33">
        <v>10</v>
      </c>
      <c r="N1653" s="33">
        <v>12.5</v>
      </c>
      <c r="O1653" s="33"/>
      <c r="P1653" s="33"/>
      <c r="Q1653" s="33">
        <v>10</v>
      </c>
      <c r="R1653" s="50" t="e">
        <f>VLOOKUP(Table6[[#This Row],[HS Concatenate]],'Customs raw'!$A$11:$N$305,12,FALSE)</f>
        <v>#VALUE!</v>
      </c>
      <c r="S1653" s="226">
        <f>'Customs raw'!L1653</f>
        <v>0</v>
      </c>
      <c r="T1653" s="214"/>
      <c r="U1653" s="217">
        <f>'Customs raw'!M1653</f>
        <v>0</v>
      </c>
      <c r="V1653" s="214"/>
      <c r="W1653" s="226" t="e">
        <f>Table6[[#This Row],[Quantity (kg)2]]/1000</f>
        <v>#VALUE!</v>
      </c>
    </row>
    <row r="1654" spans="1:23" ht="14.25" x14ac:dyDescent="0.2">
      <c r="A1654" s="212">
        <f>'Customs raw'!B1654</f>
        <v>0</v>
      </c>
      <c r="B1654" s="213">
        <f t="shared" si="27"/>
        <v>0</v>
      </c>
      <c r="C1654" s="214" t="e">
        <f>VLOOKUP(B1654,'HS Heading Index'!$A$7:$B$29,2,FALSE)</f>
        <v>#N/A</v>
      </c>
      <c r="D1654" s="214" t="s">
        <v>241</v>
      </c>
      <c r="E1654" s="212">
        <f>'Customs raw'!C1654</f>
        <v>0</v>
      </c>
      <c r="F1654" s="215">
        <f>'Customs raw'!E1654</f>
        <v>0</v>
      </c>
      <c r="G1654" s="76" t="s">
        <v>19</v>
      </c>
      <c r="H1654" s="33" t="s">
        <v>190</v>
      </c>
      <c r="I1654" s="76" t="e">
        <f>CONCATENATE(Table6[[#This Row],[HS6_COD]],Table6[[#This Row],[HS8]],Table6[[#This Row],[HS10]])</f>
        <v>#VALUE!</v>
      </c>
      <c r="J1654" s="17" t="s">
        <v>553</v>
      </c>
      <c r="K1654" s="17"/>
      <c r="L1654" s="30">
        <f>'Customs raw'!F1654</f>
        <v>0</v>
      </c>
      <c r="M1654" s="33">
        <v>10</v>
      </c>
      <c r="N1654" s="33">
        <v>12.5</v>
      </c>
      <c r="O1654" s="33"/>
      <c r="P1654" s="33"/>
      <c r="Q1654" s="33">
        <v>10</v>
      </c>
      <c r="R1654" s="50" t="e">
        <f>VLOOKUP(Table6[[#This Row],[HS Concatenate]],'Customs raw'!$A$11:$N$305,12,FALSE)</f>
        <v>#VALUE!</v>
      </c>
      <c r="S1654" s="226">
        <f>'Customs raw'!L1654</f>
        <v>0</v>
      </c>
      <c r="T1654" s="214"/>
      <c r="U1654" s="217">
        <f>'Customs raw'!M1654</f>
        <v>0</v>
      </c>
      <c r="V1654" s="214"/>
      <c r="W1654" s="226" t="e">
        <f>Table6[[#This Row],[Quantity (kg)2]]/1000</f>
        <v>#VALUE!</v>
      </c>
    </row>
    <row r="1655" spans="1:23" ht="14.25" x14ac:dyDescent="0.2">
      <c r="A1655" s="212">
        <f>'Customs raw'!B1655</f>
        <v>0</v>
      </c>
      <c r="B1655" s="213">
        <f t="shared" si="27"/>
        <v>0</v>
      </c>
      <c r="C1655" s="214" t="e">
        <f>VLOOKUP(B1655,'HS Heading Index'!$A$7:$B$29,2,FALSE)</f>
        <v>#N/A</v>
      </c>
      <c r="D1655" s="214" t="s">
        <v>241</v>
      </c>
      <c r="E1655" s="212">
        <f>'Customs raw'!C1655</f>
        <v>0</v>
      </c>
      <c r="F1655" s="215">
        <f>'Customs raw'!E1655</f>
        <v>0</v>
      </c>
      <c r="G1655" s="76" t="s">
        <v>19</v>
      </c>
      <c r="H1655" s="33" t="s">
        <v>190</v>
      </c>
      <c r="I1655" s="76" t="e">
        <f>CONCATENATE(Table6[[#This Row],[HS6_COD]],Table6[[#This Row],[HS8]],Table6[[#This Row],[HS10]])</f>
        <v>#VALUE!</v>
      </c>
      <c r="J1655" s="17" t="s">
        <v>553</v>
      </c>
      <c r="K1655" s="17"/>
      <c r="L1655" s="30">
        <f>'Customs raw'!F1655</f>
        <v>0</v>
      </c>
      <c r="M1655" s="33">
        <v>10</v>
      </c>
      <c r="N1655" s="33">
        <v>12.5</v>
      </c>
      <c r="O1655" s="33"/>
      <c r="P1655" s="33"/>
      <c r="Q1655" s="33">
        <v>10</v>
      </c>
      <c r="R1655" s="50" t="e">
        <f>VLOOKUP(Table6[[#This Row],[HS Concatenate]],'Customs raw'!$A$11:$N$305,12,FALSE)</f>
        <v>#VALUE!</v>
      </c>
      <c r="S1655" s="226">
        <f>'Customs raw'!L1655</f>
        <v>0</v>
      </c>
      <c r="T1655" s="214"/>
      <c r="U1655" s="217">
        <f>'Customs raw'!M1655</f>
        <v>0</v>
      </c>
      <c r="V1655" s="214"/>
      <c r="W1655" s="226" t="e">
        <f>Table6[[#This Row],[Quantity (kg)2]]/1000</f>
        <v>#VALUE!</v>
      </c>
    </row>
    <row r="1656" spans="1:23" ht="14.25" x14ac:dyDescent="0.2">
      <c r="A1656" s="212">
        <f>'Customs raw'!B1656</f>
        <v>0</v>
      </c>
      <c r="B1656" s="213">
        <f t="shared" si="27"/>
        <v>0</v>
      </c>
      <c r="C1656" s="214" t="e">
        <f>VLOOKUP(B1656,'HS Heading Index'!$A$7:$B$29,2,FALSE)</f>
        <v>#N/A</v>
      </c>
      <c r="D1656" s="214" t="s">
        <v>241</v>
      </c>
      <c r="E1656" s="212">
        <f>'Customs raw'!C1656</f>
        <v>0</v>
      </c>
      <c r="F1656" s="215">
        <f>'Customs raw'!E1656</f>
        <v>0</v>
      </c>
      <c r="G1656" s="76" t="s">
        <v>19</v>
      </c>
      <c r="H1656" s="33" t="s">
        <v>190</v>
      </c>
      <c r="I1656" s="76" t="e">
        <f>CONCATENATE(Table6[[#This Row],[HS6_COD]],Table6[[#This Row],[HS8]],Table6[[#This Row],[HS10]])</f>
        <v>#VALUE!</v>
      </c>
      <c r="J1656" s="17" t="s">
        <v>553</v>
      </c>
      <c r="K1656" s="17"/>
      <c r="L1656" s="30">
        <f>'Customs raw'!F1656</f>
        <v>0</v>
      </c>
      <c r="M1656" s="33">
        <v>10</v>
      </c>
      <c r="N1656" s="33">
        <v>12.5</v>
      </c>
      <c r="O1656" s="33"/>
      <c r="P1656" s="33"/>
      <c r="Q1656" s="33">
        <v>10</v>
      </c>
      <c r="R1656" s="50" t="e">
        <f>VLOOKUP(Table6[[#This Row],[HS Concatenate]],'Customs raw'!$A$11:$N$305,12,FALSE)</f>
        <v>#VALUE!</v>
      </c>
      <c r="S1656" s="226">
        <f>'Customs raw'!L1656</f>
        <v>0</v>
      </c>
      <c r="T1656" s="214"/>
      <c r="U1656" s="217">
        <f>'Customs raw'!M1656</f>
        <v>0</v>
      </c>
      <c r="V1656" s="214"/>
      <c r="W1656" s="226" t="e">
        <f>Table6[[#This Row],[Quantity (kg)2]]/1000</f>
        <v>#VALUE!</v>
      </c>
    </row>
    <row r="1657" spans="1:23" ht="14.25" x14ac:dyDescent="0.2">
      <c r="A1657" s="212">
        <f>'Customs raw'!B1657</f>
        <v>0</v>
      </c>
      <c r="B1657" s="213">
        <f t="shared" si="27"/>
        <v>0</v>
      </c>
      <c r="C1657" s="214" t="e">
        <f>VLOOKUP(B1657,'HS Heading Index'!$A$7:$B$29,2,FALSE)</f>
        <v>#N/A</v>
      </c>
      <c r="D1657" s="214" t="s">
        <v>241</v>
      </c>
      <c r="E1657" s="212">
        <f>'Customs raw'!C1657</f>
        <v>0</v>
      </c>
      <c r="F1657" s="215">
        <f>'Customs raw'!E1657</f>
        <v>0</v>
      </c>
      <c r="G1657" s="76" t="s">
        <v>19</v>
      </c>
      <c r="H1657" s="33" t="s">
        <v>190</v>
      </c>
      <c r="I1657" s="76" t="e">
        <f>CONCATENATE(Table6[[#This Row],[HS6_COD]],Table6[[#This Row],[HS8]],Table6[[#This Row],[HS10]])</f>
        <v>#VALUE!</v>
      </c>
      <c r="J1657" s="17" t="s">
        <v>553</v>
      </c>
      <c r="K1657" s="17"/>
      <c r="L1657" s="30">
        <f>'Customs raw'!F1657</f>
        <v>0</v>
      </c>
      <c r="M1657" s="33">
        <v>10</v>
      </c>
      <c r="N1657" s="33">
        <v>12.5</v>
      </c>
      <c r="O1657" s="33"/>
      <c r="P1657" s="33"/>
      <c r="Q1657" s="33">
        <v>10</v>
      </c>
      <c r="R1657" s="50" t="e">
        <f>VLOOKUP(Table6[[#This Row],[HS Concatenate]],'Customs raw'!$A$11:$N$305,12,FALSE)</f>
        <v>#VALUE!</v>
      </c>
      <c r="S1657" s="226">
        <f>'Customs raw'!L1657</f>
        <v>0</v>
      </c>
      <c r="T1657" s="214"/>
      <c r="U1657" s="217">
        <f>'Customs raw'!M1657</f>
        <v>0</v>
      </c>
      <c r="V1657" s="214"/>
      <c r="W1657" s="226" t="e">
        <f>Table6[[#This Row],[Quantity (kg)2]]/1000</f>
        <v>#VALUE!</v>
      </c>
    </row>
    <row r="1658" spans="1:23" ht="14.25" x14ac:dyDescent="0.2">
      <c r="A1658" s="212">
        <f>'Customs raw'!B1658</f>
        <v>0</v>
      </c>
      <c r="B1658" s="213">
        <f t="shared" si="27"/>
        <v>0</v>
      </c>
      <c r="C1658" s="214" t="e">
        <f>VLOOKUP(B1658,'HS Heading Index'!$A$7:$B$29,2,FALSE)</f>
        <v>#N/A</v>
      </c>
      <c r="D1658" s="214" t="s">
        <v>241</v>
      </c>
      <c r="E1658" s="212">
        <f>'Customs raw'!C1658</f>
        <v>0</v>
      </c>
      <c r="F1658" s="215">
        <f>'Customs raw'!E1658</f>
        <v>0</v>
      </c>
      <c r="G1658" s="76" t="s">
        <v>19</v>
      </c>
      <c r="H1658" s="33" t="s">
        <v>190</v>
      </c>
      <c r="I1658" s="76" t="e">
        <f>CONCATENATE(Table6[[#This Row],[HS6_COD]],Table6[[#This Row],[HS8]],Table6[[#This Row],[HS10]])</f>
        <v>#VALUE!</v>
      </c>
      <c r="J1658" s="17" t="s">
        <v>553</v>
      </c>
      <c r="K1658" s="17"/>
      <c r="L1658" s="30">
        <f>'Customs raw'!F1658</f>
        <v>0</v>
      </c>
      <c r="M1658" s="33">
        <v>10</v>
      </c>
      <c r="N1658" s="33">
        <v>12.5</v>
      </c>
      <c r="O1658" s="33"/>
      <c r="P1658" s="33"/>
      <c r="Q1658" s="33">
        <v>10</v>
      </c>
      <c r="R1658" s="50" t="e">
        <f>VLOOKUP(Table6[[#This Row],[HS Concatenate]],'Customs raw'!$A$11:$N$305,12,FALSE)</f>
        <v>#VALUE!</v>
      </c>
      <c r="S1658" s="226">
        <f>'Customs raw'!L1658</f>
        <v>0</v>
      </c>
      <c r="T1658" s="214"/>
      <c r="U1658" s="217">
        <f>'Customs raw'!M1658</f>
        <v>0</v>
      </c>
      <c r="V1658" s="214"/>
      <c r="W1658" s="226" t="e">
        <f>Table6[[#This Row],[Quantity (kg)2]]/1000</f>
        <v>#VALUE!</v>
      </c>
    </row>
    <row r="1659" spans="1:23" ht="14.25" x14ac:dyDescent="0.2">
      <c r="A1659" s="212">
        <f>'Customs raw'!B1659</f>
        <v>0</v>
      </c>
      <c r="B1659" s="213">
        <f t="shared" si="27"/>
        <v>0</v>
      </c>
      <c r="C1659" s="214" t="e">
        <f>VLOOKUP(B1659,'HS Heading Index'!$A$7:$B$29,2,FALSE)</f>
        <v>#N/A</v>
      </c>
      <c r="D1659" s="214" t="s">
        <v>241</v>
      </c>
      <c r="E1659" s="212">
        <f>'Customs raw'!C1659</f>
        <v>0</v>
      </c>
      <c r="F1659" s="215">
        <f>'Customs raw'!E1659</f>
        <v>0</v>
      </c>
      <c r="G1659" s="76" t="s">
        <v>19</v>
      </c>
      <c r="H1659" s="33" t="s">
        <v>190</v>
      </c>
      <c r="I1659" s="76" t="e">
        <f>CONCATENATE(Table6[[#This Row],[HS6_COD]],Table6[[#This Row],[HS8]],Table6[[#This Row],[HS10]])</f>
        <v>#VALUE!</v>
      </c>
      <c r="J1659" s="17" t="s">
        <v>553</v>
      </c>
      <c r="K1659" s="17"/>
      <c r="L1659" s="30">
        <f>'Customs raw'!F1659</f>
        <v>0</v>
      </c>
      <c r="M1659" s="33">
        <v>10</v>
      </c>
      <c r="N1659" s="33">
        <v>12.5</v>
      </c>
      <c r="O1659" s="33"/>
      <c r="P1659" s="33"/>
      <c r="Q1659" s="33">
        <v>10</v>
      </c>
      <c r="R1659" s="50" t="e">
        <f>VLOOKUP(Table6[[#This Row],[HS Concatenate]],'Customs raw'!$A$11:$N$305,12,FALSE)</f>
        <v>#VALUE!</v>
      </c>
      <c r="S1659" s="226">
        <f>'Customs raw'!L1659</f>
        <v>0</v>
      </c>
      <c r="T1659" s="214"/>
      <c r="U1659" s="217">
        <f>'Customs raw'!M1659</f>
        <v>0</v>
      </c>
      <c r="V1659" s="214"/>
      <c r="W1659" s="226" t="e">
        <f>Table6[[#This Row],[Quantity (kg)2]]/1000</f>
        <v>#VALUE!</v>
      </c>
    </row>
    <row r="1660" spans="1:23" ht="14.25" x14ac:dyDescent="0.2">
      <c r="A1660" s="212">
        <f>'Customs raw'!B1660</f>
        <v>0</v>
      </c>
      <c r="B1660" s="213">
        <f t="shared" si="27"/>
        <v>0</v>
      </c>
      <c r="C1660" s="214" t="e">
        <f>VLOOKUP(B1660,'HS Heading Index'!$A$7:$B$29,2,FALSE)</f>
        <v>#N/A</v>
      </c>
      <c r="D1660" s="214" t="s">
        <v>241</v>
      </c>
      <c r="E1660" s="212">
        <f>'Customs raw'!C1660</f>
        <v>0</v>
      </c>
      <c r="F1660" s="215">
        <f>'Customs raw'!E1660</f>
        <v>0</v>
      </c>
      <c r="G1660" s="76" t="s">
        <v>19</v>
      </c>
      <c r="H1660" s="33" t="s">
        <v>190</v>
      </c>
      <c r="I1660" s="76" t="e">
        <f>CONCATENATE(Table6[[#This Row],[HS6_COD]],Table6[[#This Row],[HS8]],Table6[[#This Row],[HS10]])</f>
        <v>#VALUE!</v>
      </c>
      <c r="J1660" s="17" t="s">
        <v>553</v>
      </c>
      <c r="K1660" s="17"/>
      <c r="L1660" s="30">
        <f>'Customs raw'!F1660</f>
        <v>0</v>
      </c>
      <c r="M1660" s="33">
        <v>10</v>
      </c>
      <c r="N1660" s="33">
        <v>12.5</v>
      </c>
      <c r="O1660" s="33"/>
      <c r="P1660" s="33"/>
      <c r="Q1660" s="33">
        <v>10</v>
      </c>
      <c r="R1660" s="50" t="e">
        <f>VLOOKUP(Table6[[#This Row],[HS Concatenate]],'Customs raw'!$A$11:$N$305,12,FALSE)</f>
        <v>#VALUE!</v>
      </c>
      <c r="S1660" s="226">
        <f>'Customs raw'!L1660</f>
        <v>0</v>
      </c>
      <c r="T1660" s="214"/>
      <c r="U1660" s="217">
        <f>'Customs raw'!M1660</f>
        <v>0</v>
      </c>
      <c r="V1660" s="214"/>
      <c r="W1660" s="226" t="e">
        <f>Table6[[#This Row],[Quantity (kg)2]]/1000</f>
        <v>#VALUE!</v>
      </c>
    </row>
    <row r="1661" spans="1:23" ht="14.25" x14ac:dyDescent="0.2">
      <c r="A1661" s="212">
        <f>'Customs raw'!B1661</f>
        <v>0</v>
      </c>
      <c r="B1661" s="213">
        <f t="shared" si="27"/>
        <v>0</v>
      </c>
      <c r="C1661" s="214" t="e">
        <f>VLOOKUP(B1661,'HS Heading Index'!$A$7:$B$29,2,FALSE)</f>
        <v>#N/A</v>
      </c>
      <c r="D1661" s="214" t="s">
        <v>241</v>
      </c>
      <c r="E1661" s="212">
        <f>'Customs raw'!C1661</f>
        <v>0</v>
      </c>
      <c r="F1661" s="215">
        <f>'Customs raw'!E1661</f>
        <v>0</v>
      </c>
      <c r="G1661" s="76" t="s">
        <v>19</v>
      </c>
      <c r="H1661" s="33" t="s">
        <v>190</v>
      </c>
      <c r="I1661" s="76" t="e">
        <f>CONCATENATE(Table6[[#This Row],[HS6_COD]],Table6[[#This Row],[HS8]],Table6[[#This Row],[HS10]])</f>
        <v>#VALUE!</v>
      </c>
      <c r="J1661" s="17" t="s">
        <v>553</v>
      </c>
      <c r="K1661" s="17"/>
      <c r="L1661" s="30">
        <f>'Customs raw'!F1661</f>
        <v>0</v>
      </c>
      <c r="M1661" s="33">
        <v>10</v>
      </c>
      <c r="N1661" s="33">
        <v>12.5</v>
      </c>
      <c r="O1661" s="33"/>
      <c r="P1661" s="33"/>
      <c r="Q1661" s="33">
        <v>10</v>
      </c>
      <c r="R1661" s="50" t="e">
        <f>VLOOKUP(Table6[[#This Row],[HS Concatenate]],'Customs raw'!$A$11:$N$305,12,FALSE)</f>
        <v>#VALUE!</v>
      </c>
      <c r="S1661" s="226">
        <f>'Customs raw'!L1661</f>
        <v>0</v>
      </c>
      <c r="T1661" s="214"/>
      <c r="U1661" s="217">
        <f>'Customs raw'!M1661</f>
        <v>0</v>
      </c>
      <c r="V1661" s="214"/>
      <c r="W1661" s="226" t="e">
        <f>Table6[[#This Row],[Quantity (kg)2]]/1000</f>
        <v>#VALUE!</v>
      </c>
    </row>
    <row r="1662" spans="1:23" ht="14.25" x14ac:dyDescent="0.2">
      <c r="A1662" s="212">
        <f>'Customs raw'!B1662</f>
        <v>0</v>
      </c>
      <c r="B1662" s="213">
        <f t="shared" si="27"/>
        <v>0</v>
      </c>
      <c r="C1662" s="214" t="e">
        <f>VLOOKUP(B1662,'HS Heading Index'!$A$7:$B$29,2,FALSE)</f>
        <v>#N/A</v>
      </c>
      <c r="D1662" s="214" t="s">
        <v>241</v>
      </c>
      <c r="E1662" s="212">
        <f>'Customs raw'!C1662</f>
        <v>0</v>
      </c>
      <c r="F1662" s="215">
        <f>'Customs raw'!E1662</f>
        <v>0</v>
      </c>
      <c r="G1662" s="76" t="s">
        <v>19</v>
      </c>
      <c r="H1662" s="33" t="s">
        <v>190</v>
      </c>
      <c r="I1662" s="76" t="e">
        <f>CONCATENATE(Table6[[#This Row],[HS6_COD]],Table6[[#This Row],[HS8]],Table6[[#This Row],[HS10]])</f>
        <v>#VALUE!</v>
      </c>
      <c r="J1662" s="17" t="s">
        <v>553</v>
      </c>
      <c r="K1662" s="17"/>
      <c r="L1662" s="30">
        <f>'Customs raw'!F1662</f>
        <v>0</v>
      </c>
      <c r="M1662" s="33">
        <v>10</v>
      </c>
      <c r="N1662" s="33">
        <v>12.5</v>
      </c>
      <c r="O1662" s="33"/>
      <c r="P1662" s="33"/>
      <c r="Q1662" s="33">
        <v>10</v>
      </c>
      <c r="R1662" s="50" t="e">
        <f>VLOOKUP(Table6[[#This Row],[HS Concatenate]],'Customs raw'!$A$11:$N$305,12,FALSE)</f>
        <v>#VALUE!</v>
      </c>
      <c r="S1662" s="226">
        <f>'Customs raw'!L1662</f>
        <v>0</v>
      </c>
      <c r="T1662" s="214"/>
      <c r="U1662" s="217">
        <f>'Customs raw'!M1662</f>
        <v>0</v>
      </c>
      <c r="V1662" s="214"/>
      <c r="W1662" s="226" t="e">
        <f>Table6[[#This Row],[Quantity (kg)2]]/1000</f>
        <v>#VALUE!</v>
      </c>
    </row>
    <row r="1663" spans="1:23" ht="14.25" x14ac:dyDescent="0.2">
      <c r="A1663" s="212">
        <f>'Customs raw'!B1663</f>
        <v>0</v>
      </c>
      <c r="B1663" s="213">
        <f t="shared" si="27"/>
        <v>0</v>
      </c>
      <c r="C1663" s="214" t="e">
        <f>VLOOKUP(B1663,'HS Heading Index'!$A$7:$B$29,2,FALSE)</f>
        <v>#N/A</v>
      </c>
      <c r="D1663" s="214" t="s">
        <v>241</v>
      </c>
      <c r="E1663" s="212">
        <f>'Customs raw'!C1663</f>
        <v>0</v>
      </c>
      <c r="F1663" s="215">
        <f>'Customs raw'!E1663</f>
        <v>0</v>
      </c>
      <c r="G1663" s="76" t="s">
        <v>19</v>
      </c>
      <c r="H1663" s="33" t="s">
        <v>190</v>
      </c>
      <c r="I1663" s="76" t="e">
        <f>CONCATENATE(Table6[[#This Row],[HS6_COD]],Table6[[#This Row],[HS8]],Table6[[#This Row],[HS10]])</f>
        <v>#VALUE!</v>
      </c>
      <c r="J1663" s="17" t="s">
        <v>553</v>
      </c>
      <c r="K1663" s="17"/>
      <c r="L1663" s="30">
        <f>'Customs raw'!F1663</f>
        <v>0</v>
      </c>
      <c r="M1663" s="33">
        <v>10</v>
      </c>
      <c r="N1663" s="33">
        <v>12.5</v>
      </c>
      <c r="O1663" s="33"/>
      <c r="P1663" s="33"/>
      <c r="Q1663" s="33">
        <v>10</v>
      </c>
      <c r="R1663" s="50" t="e">
        <f>VLOOKUP(Table6[[#This Row],[HS Concatenate]],'Customs raw'!$A$11:$N$305,12,FALSE)</f>
        <v>#VALUE!</v>
      </c>
      <c r="S1663" s="226">
        <f>'Customs raw'!L1663</f>
        <v>0</v>
      </c>
      <c r="T1663" s="214"/>
      <c r="U1663" s="217">
        <f>'Customs raw'!M1663</f>
        <v>0</v>
      </c>
      <c r="V1663" s="214"/>
      <c r="W1663" s="226" t="e">
        <f>Table6[[#This Row],[Quantity (kg)2]]/1000</f>
        <v>#VALUE!</v>
      </c>
    </row>
    <row r="1664" spans="1:23" ht="14.25" x14ac:dyDescent="0.2">
      <c r="A1664" s="212">
        <f>'Customs raw'!B1664</f>
        <v>0</v>
      </c>
      <c r="B1664" s="213">
        <f t="shared" si="27"/>
        <v>0</v>
      </c>
      <c r="C1664" s="214" t="e">
        <f>VLOOKUP(B1664,'HS Heading Index'!$A$7:$B$29,2,FALSE)</f>
        <v>#N/A</v>
      </c>
      <c r="D1664" s="214" t="s">
        <v>241</v>
      </c>
      <c r="E1664" s="212">
        <f>'Customs raw'!C1664</f>
        <v>0</v>
      </c>
      <c r="F1664" s="215">
        <f>'Customs raw'!E1664</f>
        <v>0</v>
      </c>
      <c r="G1664" s="76" t="s">
        <v>19</v>
      </c>
      <c r="H1664" s="33" t="s">
        <v>190</v>
      </c>
      <c r="I1664" s="76" t="e">
        <f>CONCATENATE(Table6[[#This Row],[HS6_COD]],Table6[[#This Row],[HS8]],Table6[[#This Row],[HS10]])</f>
        <v>#VALUE!</v>
      </c>
      <c r="J1664" s="17" t="s">
        <v>553</v>
      </c>
      <c r="K1664" s="17"/>
      <c r="L1664" s="30">
        <f>'Customs raw'!F1664</f>
        <v>0</v>
      </c>
      <c r="M1664" s="33">
        <v>10</v>
      </c>
      <c r="N1664" s="33">
        <v>12.5</v>
      </c>
      <c r="O1664" s="33"/>
      <c r="P1664" s="33"/>
      <c r="Q1664" s="33">
        <v>10</v>
      </c>
      <c r="R1664" s="50" t="e">
        <f>VLOOKUP(Table6[[#This Row],[HS Concatenate]],'Customs raw'!$A$11:$N$305,12,FALSE)</f>
        <v>#VALUE!</v>
      </c>
      <c r="S1664" s="226">
        <f>'Customs raw'!L1664</f>
        <v>0</v>
      </c>
      <c r="T1664" s="214"/>
      <c r="U1664" s="217">
        <f>'Customs raw'!M1664</f>
        <v>0</v>
      </c>
      <c r="V1664" s="214"/>
      <c r="W1664" s="226" t="e">
        <f>Table6[[#This Row],[Quantity (kg)2]]/1000</f>
        <v>#VALUE!</v>
      </c>
    </row>
    <row r="1665" spans="1:23" ht="14.25" x14ac:dyDescent="0.2">
      <c r="A1665" s="212">
        <f>'Customs raw'!B1665</f>
        <v>0</v>
      </c>
      <c r="B1665" s="213">
        <f t="shared" si="27"/>
        <v>0</v>
      </c>
      <c r="C1665" s="214" t="e">
        <f>VLOOKUP(B1665,'HS Heading Index'!$A$7:$B$29,2,FALSE)</f>
        <v>#N/A</v>
      </c>
      <c r="D1665" s="214" t="s">
        <v>241</v>
      </c>
      <c r="E1665" s="212">
        <f>'Customs raw'!C1665</f>
        <v>0</v>
      </c>
      <c r="F1665" s="215">
        <f>'Customs raw'!E1665</f>
        <v>0</v>
      </c>
      <c r="G1665" s="76" t="s">
        <v>19</v>
      </c>
      <c r="H1665" s="33" t="s">
        <v>190</v>
      </c>
      <c r="I1665" s="76" t="e">
        <f>CONCATENATE(Table6[[#This Row],[HS6_COD]],Table6[[#This Row],[HS8]],Table6[[#This Row],[HS10]])</f>
        <v>#VALUE!</v>
      </c>
      <c r="J1665" s="17" t="s">
        <v>553</v>
      </c>
      <c r="K1665" s="17"/>
      <c r="L1665" s="30">
        <f>'Customs raw'!F1665</f>
        <v>0</v>
      </c>
      <c r="M1665" s="33">
        <v>10</v>
      </c>
      <c r="N1665" s="33">
        <v>12.5</v>
      </c>
      <c r="O1665" s="33"/>
      <c r="P1665" s="33"/>
      <c r="Q1665" s="33">
        <v>10</v>
      </c>
      <c r="R1665" s="50" t="e">
        <f>VLOOKUP(Table6[[#This Row],[HS Concatenate]],'Customs raw'!$A$11:$N$305,12,FALSE)</f>
        <v>#VALUE!</v>
      </c>
      <c r="S1665" s="226">
        <f>'Customs raw'!L1665</f>
        <v>0</v>
      </c>
      <c r="T1665" s="214"/>
      <c r="U1665" s="217">
        <f>'Customs raw'!M1665</f>
        <v>0</v>
      </c>
      <c r="V1665" s="214"/>
      <c r="W1665" s="226" t="e">
        <f>Table6[[#This Row],[Quantity (kg)2]]/1000</f>
        <v>#VALUE!</v>
      </c>
    </row>
    <row r="1666" spans="1:23" ht="14.25" x14ac:dyDescent="0.2">
      <c r="A1666" s="212">
        <f>'Customs raw'!B1666</f>
        <v>0</v>
      </c>
      <c r="B1666" s="213">
        <f t="shared" si="27"/>
        <v>0</v>
      </c>
      <c r="C1666" s="214" t="e">
        <f>VLOOKUP(B1666,'HS Heading Index'!$A$7:$B$29,2,FALSE)</f>
        <v>#N/A</v>
      </c>
      <c r="D1666" s="214" t="s">
        <v>241</v>
      </c>
      <c r="E1666" s="212">
        <f>'Customs raw'!C1666</f>
        <v>0</v>
      </c>
      <c r="F1666" s="215">
        <f>'Customs raw'!E1666</f>
        <v>0</v>
      </c>
      <c r="G1666" s="76" t="s">
        <v>19</v>
      </c>
      <c r="H1666" s="33" t="s">
        <v>190</v>
      </c>
      <c r="I1666" s="76" t="e">
        <f>CONCATENATE(Table6[[#This Row],[HS6_COD]],Table6[[#This Row],[HS8]],Table6[[#This Row],[HS10]])</f>
        <v>#VALUE!</v>
      </c>
      <c r="J1666" s="17" t="s">
        <v>553</v>
      </c>
      <c r="K1666" s="17"/>
      <c r="L1666" s="30">
        <f>'Customs raw'!F1666</f>
        <v>0</v>
      </c>
      <c r="M1666" s="33">
        <v>10</v>
      </c>
      <c r="N1666" s="33">
        <v>12.5</v>
      </c>
      <c r="O1666" s="33"/>
      <c r="P1666" s="33"/>
      <c r="Q1666" s="33">
        <v>10</v>
      </c>
      <c r="R1666" s="50" t="e">
        <f>VLOOKUP(Table6[[#This Row],[HS Concatenate]],'Customs raw'!$A$11:$N$305,12,FALSE)</f>
        <v>#VALUE!</v>
      </c>
      <c r="S1666" s="226">
        <f>'Customs raw'!L1666</f>
        <v>0</v>
      </c>
      <c r="T1666" s="214"/>
      <c r="U1666" s="217">
        <f>'Customs raw'!M1666</f>
        <v>0</v>
      </c>
      <c r="V1666" s="214"/>
      <c r="W1666" s="226" t="e">
        <f>Table6[[#This Row],[Quantity (kg)2]]/1000</f>
        <v>#VALUE!</v>
      </c>
    </row>
    <row r="1667" spans="1:23" ht="14.25" x14ac:dyDescent="0.2">
      <c r="A1667" s="212">
        <f>'Customs raw'!B1667</f>
        <v>0</v>
      </c>
      <c r="B1667" s="213">
        <f t="shared" si="27"/>
        <v>0</v>
      </c>
      <c r="C1667" s="214" t="e">
        <f>VLOOKUP(B1667,'HS Heading Index'!$A$7:$B$29,2,FALSE)</f>
        <v>#N/A</v>
      </c>
      <c r="D1667" s="214" t="s">
        <v>241</v>
      </c>
      <c r="E1667" s="212">
        <f>'Customs raw'!C1667</f>
        <v>0</v>
      </c>
      <c r="F1667" s="215">
        <f>'Customs raw'!E1667</f>
        <v>0</v>
      </c>
      <c r="G1667" s="76" t="s">
        <v>19</v>
      </c>
      <c r="H1667" s="33" t="s">
        <v>190</v>
      </c>
      <c r="I1667" s="76" t="e">
        <f>CONCATENATE(Table6[[#This Row],[HS6_COD]],Table6[[#This Row],[HS8]],Table6[[#This Row],[HS10]])</f>
        <v>#VALUE!</v>
      </c>
      <c r="J1667" s="17" t="s">
        <v>553</v>
      </c>
      <c r="K1667" s="17"/>
      <c r="L1667" s="30">
        <f>'Customs raw'!F1667</f>
        <v>0</v>
      </c>
      <c r="M1667" s="33">
        <v>10</v>
      </c>
      <c r="N1667" s="33">
        <v>12.5</v>
      </c>
      <c r="O1667" s="33"/>
      <c r="P1667" s="33"/>
      <c r="Q1667" s="33">
        <v>10</v>
      </c>
      <c r="R1667" s="50" t="e">
        <f>VLOOKUP(Table6[[#This Row],[HS Concatenate]],'Customs raw'!$A$11:$N$305,12,FALSE)</f>
        <v>#VALUE!</v>
      </c>
      <c r="S1667" s="226">
        <f>'Customs raw'!L1667</f>
        <v>0</v>
      </c>
      <c r="T1667" s="214"/>
      <c r="U1667" s="217">
        <f>'Customs raw'!M1667</f>
        <v>0</v>
      </c>
      <c r="V1667" s="214"/>
      <c r="W1667" s="226" t="e">
        <f>Table6[[#This Row],[Quantity (kg)2]]/1000</f>
        <v>#VALUE!</v>
      </c>
    </row>
    <row r="1668" spans="1:23" ht="14.25" x14ac:dyDescent="0.2">
      <c r="A1668" s="212">
        <f>'Customs raw'!B1668</f>
        <v>0</v>
      </c>
      <c r="B1668" s="213">
        <f t="shared" ref="B1668:B1731" si="28">ROUNDDOWN(A1668/10000,2)</f>
        <v>0</v>
      </c>
      <c r="C1668" s="214" t="e">
        <f>VLOOKUP(B1668,'HS Heading Index'!$A$7:$B$29,2,FALSE)</f>
        <v>#N/A</v>
      </c>
      <c r="D1668" s="214" t="s">
        <v>241</v>
      </c>
      <c r="E1668" s="212">
        <f>'Customs raw'!C1668</f>
        <v>0</v>
      </c>
      <c r="F1668" s="215">
        <f>'Customs raw'!E1668</f>
        <v>0</v>
      </c>
      <c r="G1668" s="76" t="s">
        <v>19</v>
      </c>
      <c r="H1668" s="33" t="s">
        <v>190</v>
      </c>
      <c r="I1668" s="76" t="e">
        <f>CONCATENATE(Table6[[#This Row],[HS6_COD]],Table6[[#This Row],[HS8]],Table6[[#This Row],[HS10]])</f>
        <v>#VALUE!</v>
      </c>
      <c r="J1668" s="17" t="s">
        <v>553</v>
      </c>
      <c r="K1668" s="17"/>
      <c r="L1668" s="30">
        <f>'Customs raw'!F1668</f>
        <v>0</v>
      </c>
      <c r="M1668" s="33">
        <v>10</v>
      </c>
      <c r="N1668" s="33">
        <v>12.5</v>
      </c>
      <c r="O1668" s="33"/>
      <c r="P1668" s="33"/>
      <c r="Q1668" s="33">
        <v>10</v>
      </c>
      <c r="R1668" s="50" t="e">
        <f>VLOOKUP(Table6[[#This Row],[HS Concatenate]],'Customs raw'!$A$11:$N$305,12,FALSE)</f>
        <v>#VALUE!</v>
      </c>
      <c r="S1668" s="226">
        <f>'Customs raw'!L1668</f>
        <v>0</v>
      </c>
      <c r="T1668" s="214"/>
      <c r="U1668" s="217">
        <f>'Customs raw'!M1668</f>
        <v>0</v>
      </c>
      <c r="V1668" s="214"/>
      <c r="W1668" s="226" t="e">
        <f>Table6[[#This Row],[Quantity (kg)2]]/1000</f>
        <v>#VALUE!</v>
      </c>
    </row>
    <row r="1669" spans="1:23" ht="14.25" x14ac:dyDescent="0.2">
      <c r="A1669" s="212">
        <f>'Customs raw'!B1669</f>
        <v>0</v>
      </c>
      <c r="B1669" s="213">
        <f t="shared" si="28"/>
        <v>0</v>
      </c>
      <c r="C1669" s="214" t="e">
        <f>VLOOKUP(B1669,'HS Heading Index'!$A$7:$B$29,2,FALSE)</f>
        <v>#N/A</v>
      </c>
      <c r="D1669" s="214" t="s">
        <v>241</v>
      </c>
      <c r="E1669" s="212">
        <f>'Customs raw'!C1669</f>
        <v>0</v>
      </c>
      <c r="F1669" s="215">
        <f>'Customs raw'!E1669</f>
        <v>0</v>
      </c>
      <c r="G1669" s="76" t="s">
        <v>19</v>
      </c>
      <c r="H1669" s="33" t="s">
        <v>190</v>
      </c>
      <c r="I1669" s="76" t="e">
        <f>CONCATENATE(Table6[[#This Row],[HS6_COD]],Table6[[#This Row],[HS8]],Table6[[#This Row],[HS10]])</f>
        <v>#VALUE!</v>
      </c>
      <c r="J1669" s="17" t="s">
        <v>553</v>
      </c>
      <c r="K1669" s="17"/>
      <c r="L1669" s="30">
        <f>'Customs raw'!F1669</f>
        <v>0</v>
      </c>
      <c r="M1669" s="33">
        <v>10</v>
      </c>
      <c r="N1669" s="33">
        <v>12.5</v>
      </c>
      <c r="O1669" s="33"/>
      <c r="P1669" s="33"/>
      <c r="Q1669" s="33">
        <v>10</v>
      </c>
      <c r="R1669" s="50" t="e">
        <f>VLOOKUP(Table6[[#This Row],[HS Concatenate]],'Customs raw'!$A$11:$N$305,12,FALSE)</f>
        <v>#VALUE!</v>
      </c>
      <c r="S1669" s="226">
        <f>'Customs raw'!L1669</f>
        <v>0</v>
      </c>
      <c r="T1669" s="214"/>
      <c r="U1669" s="217">
        <f>'Customs raw'!M1669</f>
        <v>0</v>
      </c>
      <c r="V1669" s="214"/>
      <c r="W1669" s="226" t="e">
        <f>Table6[[#This Row],[Quantity (kg)2]]/1000</f>
        <v>#VALUE!</v>
      </c>
    </row>
    <row r="1670" spans="1:23" ht="14.25" x14ac:dyDescent="0.2">
      <c r="A1670" s="212">
        <f>'Customs raw'!B1670</f>
        <v>0</v>
      </c>
      <c r="B1670" s="213">
        <f t="shared" si="28"/>
        <v>0</v>
      </c>
      <c r="C1670" s="214" t="e">
        <f>VLOOKUP(B1670,'HS Heading Index'!$A$7:$B$29,2,FALSE)</f>
        <v>#N/A</v>
      </c>
      <c r="D1670" s="214" t="s">
        <v>241</v>
      </c>
      <c r="E1670" s="212">
        <f>'Customs raw'!C1670</f>
        <v>0</v>
      </c>
      <c r="F1670" s="215">
        <f>'Customs raw'!E1670</f>
        <v>0</v>
      </c>
      <c r="G1670" s="76" t="s">
        <v>19</v>
      </c>
      <c r="H1670" s="33" t="s">
        <v>190</v>
      </c>
      <c r="I1670" s="76" t="e">
        <f>CONCATENATE(Table6[[#This Row],[HS6_COD]],Table6[[#This Row],[HS8]],Table6[[#This Row],[HS10]])</f>
        <v>#VALUE!</v>
      </c>
      <c r="J1670" s="17" t="s">
        <v>553</v>
      </c>
      <c r="K1670" s="17"/>
      <c r="L1670" s="30">
        <f>'Customs raw'!F1670</f>
        <v>0</v>
      </c>
      <c r="M1670" s="33">
        <v>10</v>
      </c>
      <c r="N1670" s="33">
        <v>12.5</v>
      </c>
      <c r="O1670" s="33"/>
      <c r="P1670" s="33"/>
      <c r="Q1670" s="33">
        <v>10</v>
      </c>
      <c r="R1670" s="50" t="e">
        <f>VLOOKUP(Table6[[#This Row],[HS Concatenate]],'Customs raw'!$A$11:$N$305,12,FALSE)</f>
        <v>#VALUE!</v>
      </c>
      <c r="S1670" s="226">
        <f>'Customs raw'!L1670</f>
        <v>0</v>
      </c>
      <c r="T1670" s="214"/>
      <c r="U1670" s="217">
        <f>'Customs raw'!M1670</f>
        <v>0</v>
      </c>
      <c r="V1670" s="214"/>
      <c r="W1670" s="226" t="e">
        <f>Table6[[#This Row],[Quantity (kg)2]]/1000</f>
        <v>#VALUE!</v>
      </c>
    </row>
    <row r="1671" spans="1:23" ht="14.25" x14ac:dyDescent="0.2">
      <c r="A1671" s="212">
        <f>'Customs raw'!B1671</f>
        <v>0</v>
      </c>
      <c r="B1671" s="213">
        <f t="shared" si="28"/>
        <v>0</v>
      </c>
      <c r="C1671" s="214" t="e">
        <f>VLOOKUP(B1671,'HS Heading Index'!$A$7:$B$29,2,FALSE)</f>
        <v>#N/A</v>
      </c>
      <c r="D1671" s="214" t="s">
        <v>241</v>
      </c>
      <c r="E1671" s="212">
        <f>'Customs raw'!C1671</f>
        <v>0</v>
      </c>
      <c r="F1671" s="215">
        <f>'Customs raw'!E1671</f>
        <v>0</v>
      </c>
      <c r="G1671" s="76" t="s">
        <v>19</v>
      </c>
      <c r="H1671" s="33" t="s">
        <v>190</v>
      </c>
      <c r="I1671" s="76" t="e">
        <f>CONCATENATE(Table6[[#This Row],[HS6_COD]],Table6[[#This Row],[HS8]],Table6[[#This Row],[HS10]])</f>
        <v>#VALUE!</v>
      </c>
      <c r="J1671" s="17" t="s">
        <v>553</v>
      </c>
      <c r="K1671" s="17"/>
      <c r="L1671" s="30">
        <f>'Customs raw'!F1671</f>
        <v>0</v>
      </c>
      <c r="M1671" s="33">
        <v>10</v>
      </c>
      <c r="N1671" s="33">
        <v>12.5</v>
      </c>
      <c r="O1671" s="33"/>
      <c r="P1671" s="33"/>
      <c r="Q1671" s="33">
        <v>10</v>
      </c>
      <c r="R1671" s="50" t="e">
        <f>VLOOKUP(Table6[[#This Row],[HS Concatenate]],'Customs raw'!$A$11:$N$305,12,FALSE)</f>
        <v>#VALUE!</v>
      </c>
      <c r="S1671" s="226">
        <f>'Customs raw'!L1671</f>
        <v>0</v>
      </c>
      <c r="T1671" s="214"/>
      <c r="U1671" s="217">
        <f>'Customs raw'!M1671</f>
        <v>0</v>
      </c>
      <c r="V1671" s="214"/>
      <c r="W1671" s="226" t="e">
        <f>Table6[[#This Row],[Quantity (kg)2]]/1000</f>
        <v>#VALUE!</v>
      </c>
    </row>
    <row r="1672" spans="1:23" ht="14.25" x14ac:dyDescent="0.2">
      <c r="A1672" s="212">
        <f>'Customs raw'!B1672</f>
        <v>0</v>
      </c>
      <c r="B1672" s="213">
        <f t="shared" si="28"/>
        <v>0</v>
      </c>
      <c r="C1672" s="214" t="e">
        <f>VLOOKUP(B1672,'HS Heading Index'!$A$7:$B$29,2,FALSE)</f>
        <v>#N/A</v>
      </c>
      <c r="D1672" s="214" t="s">
        <v>241</v>
      </c>
      <c r="E1672" s="212">
        <f>'Customs raw'!C1672</f>
        <v>0</v>
      </c>
      <c r="F1672" s="215">
        <f>'Customs raw'!E1672</f>
        <v>0</v>
      </c>
      <c r="G1672" s="76" t="s">
        <v>19</v>
      </c>
      <c r="H1672" s="33" t="s">
        <v>190</v>
      </c>
      <c r="I1672" s="76" t="e">
        <f>CONCATENATE(Table6[[#This Row],[HS6_COD]],Table6[[#This Row],[HS8]],Table6[[#This Row],[HS10]])</f>
        <v>#VALUE!</v>
      </c>
      <c r="J1672" s="17" t="s">
        <v>553</v>
      </c>
      <c r="K1672" s="17"/>
      <c r="L1672" s="30">
        <f>'Customs raw'!F1672</f>
        <v>0</v>
      </c>
      <c r="M1672" s="33">
        <v>10</v>
      </c>
      <c r="N1672" s="33">
        <v>12.5</v>
      </c>
      <c r="O1672" s="33"/>
      <c r="P1672" s="33"/>
      <c r="Q1672" s="33">
        <v>10</v>
      </c>
      <c r="R1672" s="50" t="e">
        <f>VLOOKUP(Table6[[#This Row],[HS Concatenate]],'Customs raw'!$A$11:$N$305,12,FALSE)</f>
        <v>#VALUE!</v>
      </c>
      <c r="S1672" s="226">
        <f>'Customs raw'!L1672</f>
        <v>0</v>
      </c>
      <c r="T1672" s="214"/>
      <c r="U1672" s="217">
        <f>'Customs raw'!M1672</f>
        <v>0</v>
      </c>
      <c r="V1672" s="214"/>
      <c r="W1672" s="226" t="e">
        <f>Table6[[#This Row],[Quantity (kg)2]]/1000</f>
        <v>#VALUE!</v>
      </c>
    </row>
    <row r="1673" spans="1:23" ht="14.25" x14ac:dyDescent="0.2">
      <c r="A1673" s="212">
        <f>'Customs raw'!B1673</f>
        <v>0</v>
      </c>
      <c r="B1673" s="213">
        <f t="shared" si="28"/>
        <v>0</v>
      </c>
      <c r="C1673" s="214" t="e">
        <f>VLOOKUP(B1673,'HS Heading Index'!$A$7:$B$29,2,FALSE)</f>
        <v>#N/A</v>
      </c>
      <c r="D1673" s="214" t="s">
        <v>241</v>
      </c>
      <c r="E1673" s="212">
        <f>'Customs raw'!C1673</f>
        <v>0</v>
      </c>
      <c r="F1673" s="215">
        <f>'Customs raw'!E1673</f>
        <v>0</v>
      </c>
      <c r="G1673" s="76" t="s">
        <v>19</v>
      </c>
      <c r="H1673" s="33" t="s">
        <v>190</v>
      </c>
      <c r="I1673" s="76" t="e">
        <f>CONCATENATE(Table6[[#This Row],[HS6_COD]],Table6[[#This Row],[HS8]],Table6[[#This Row],[HS10]])</f>
        <v>#VALUE!</v>
      </c>
      <c r="J1673" s="17" t="s">
        <v>553</v>
      </c>
      <c r="K1673" s="17"/>
      <c r="L1673" s="30">
        <f>'Customs raw'!F1673</f>
        <v>0</v>
      </c>
      <c r="M1673" s="33">
        <v>10</v>
      </c>
      <c r="N1673" s="33">
        <v>12.5</v>
      </c>
      <c r="O1673" s="33"/>
      <c r="P1673" s="33"/>
      <c r="Q1673" s="33">
        <v>10</v>
      </c>
      <c r="R1673" s="50" t="e">
        <f>VLOOKUP(Table6[[#This Row],[HS Concatenate]],'Customs raw'!$A$11:$N$305,12,FALSE)</f>
        <v>#VALUE!</v>
      </c>
      <c r="S1673" s="226">
        <f>'Customs raw'!L1673</f>
        <v>0</v>
      </c>
      <c r="T1673" s="214"/>
      <c r="U1673" s="217">
        <f>'Customs raw'!M1673</f>
        <v>0</v>
      </c>
      <c r="V1673" s="214"/>
      <c r="W1673" s="226" t="e">
        <f>Table6[[#This Row],[Quantity (kg)2]]/1000</f>
        <v>#VALUE!</v>
      </c>
    </row>
    <row r="1674" spans="1:23" ht="14.25" x14ac:dyDescent="0.2">
      <c r="A1674" s="212">
        <f>'Customs raw'!B1674</f>
        <v>0</v>
      </c>
      <c r="B1674" s="213">
        <f t="shared" si="28"/>
        <v>0</v>
      </c>
      <c r="C1674" s="214" t="e">
        <f>VLOOKUP(B1674,'HS Heading Index'!$A$7:$B$29,2,FALSE)</f>
        <v>#N/A</v>
      </c>
      <c r="D1674" s="214" t="s">
        <v>241</v>
      </c>
      <c r="E1674" s="212">
        <f>'Customs raw'!C1674</f>
        <v>0</v>
      </c>
      <c r="F1674" s="215">
        <f>'Customs raw'!E1674</f>
        <v>0</v>
      </c>
      <c r="G1674" s="76" t="s">
        <v>19</v>
      </c>
      <c r="H1674" s="33" t="s">
        <v>190</v>
      </c>
      <c r="I1674" s="76" t="e">
        <f>CONCATENATE(Table6[[#This Row],[HS6_COD]],Table6[[#This Row],[HS8]],Table6[[#This Row],[HS10]])</f>
        <v>#VALUE!</v>
      </c>
      <c r="J1674" s="17" t="s">
        <v>553</v>
      </c>
      <c r="K1674" s="17"/>
      <c r="L1674" s="30">
        <f>'Customs raw'!F1674</f>
        <v>0</v>
      </c>
      <c r="M1674" s="33">
        <v>10</v>
      </c>
      <c r="N1674" s="33">
        <v>12.5</v>
      </c>
      <c r="O1674" s="33"/>
      <c r="P1674" s="33"/>
      <c r="Q1674" s="33">
        <v>10</v>
      </c>
      <c r="R1674" s="50" t="e">
        <f>VLOOKUP(Table6[[#This Row],[HS Concatenate]],'Customs raw'!$A$11:$N$305,12,FALSE)</f>
        <v>#VALUE!</v>
      </c>
      <c r="S1674" s="226">
        <f>'Customs raw'!L1674</f>
        <v>0</v>
      </c>
      <c r="T1674" s="214"/>
      <c r="U1674" s="217">
        <f>'Customs raw'!M1674</f>
        <v>0</v>
      </c>
      <c r="V1674" s="214"/>
      <c r="W1674" s="226" t="e">
        <f>Table6[[#This Row],[Quantity (kg)2]]/1000</f>
        <v>#VALUE!</v>
      </c>
    </row>
    <row r="1675" spans="1:23" ht="14.25" x14ac:dyDescent="0.2">
      <c r="A1675" s="212">
        <f>'Customs raw'!B1675</f>
        <v>0</v>
      </c>
      <c r="B1675" s="213">
        <f t="shared" si="28"/>
        <v>0</v>
      </c>
      <c r="C1675" s="214" t="e">
        <f>VLOOKUP(B1675,'HS Heading Index'!$A$7:$B$29,2,FALSE)</f>
        <v>#N/A</v>
      </c>
      <c r="D1675" s="214" t="s">
        <v>241</v>
      </c>
      <c r="E1675" s="212">
        <f>'Customs raw'!C1675</f>
        <v>0</v>
      </c>
      <c r="F1675" s="215">
        <f>'Customs raw'!E1675</f>
        <v>0</v>
      </c>
      <c r="G1675" s="76" t="s">
        <v>19</v>
      </c>
      <c r="H1675" s="33" t="s">
        <v>190</v>
      </c>
      <c r="I1675" s="76" t="e">
        <f>CONCATENATE(Table6[[#This Row],[HS6_COD]],Table6[[#This Row],[HS8]],Table6[[#This Row],[HS10]])</f>
        <v>#VALUE!</v>
      </c>
      <c r="J1675" s="17" t="s">
        <v>553</v>
      </c>
      <c r="K1675" s="17"/>
      <c r="L1675" s="30">
        <f>'Customs raw'!F1675</f>
        <v>0</v>
      </c>
      <c r="M1675" s="33">
        <v>10</v>
      </c>
      <c r="N1675" s="33">
        <v>12.5</v>
      </c>
      <c r="O1675" s="33"/>
      <c r="P1675" s="33"/>
      <c r="Q1675" s="33">
        <v>10</v>
      </c>
      <c r="R1675" s="50" t="e">
        <f>VLOOKUP(Table6[[#This Row],[HS Concatenate]],'Customs raw'!$A$11:$N$305,12,FALSE)</f>
        <v>#VALUE!</v>
      </c>
      <c r="S1675" s="226">
        <f>'Customs raw'!L1675</f>
        <v>0</v>
      </c>
      <c r="T1675" s="214"/>
      <c r="U1675" s="217">
        <f>'Customs raw'!M1675</f>
        <v>0</v>
      </c>
      <c r="V1675" s="214"/>
      <c r="W1675" s="226" t="e">
        <f>Table6[[#This Row],[Quantity (kg)2]]/1000</f>
        <v>#VALUE!</v>
      </c>
    </row>
    <row r="1676" spans="1:23" ht="14.25" x14ac:dyDescent="0.2">
      <c r="A1676" s="212">
        <f>'Customs raw'!B1676</f>
        <v>0</v>
      </c>
      <c r="B1676" s="213">
        <f t="shared" si="28"/>
        <v>0</v>
      </c>
      <c r="C1676" s="214" t="e">
        <f>VLOOKUP(B1676,'HS Heading Index'!$A$7:$B$29,2,FALSE)</f>
        <v>#N/A</v>
      </c>
      <c r="D1676" s="214" t="s">
        <v>241</v>
      </c>
      <c r="E1676" s="212">
        <f>'Customs raw'!C1676</f>
        <v>0</v>
      </c>
      <c r="F1676" s="215">
        <f>'Customs raw'!E1676</f>
        <v>0</v>
      </c>
      <c r="G1676" s="76" t="s">
        <v>19</v>
      </c>
      <c r="H1676" s="33" t="s">
        <v>190</v>
      </c>
      <c r="I1676" s="76" t="e">
        <f>CONCATENATE(Table6[[#This Row],[HS6_COD]],Table6[[#This Row],[HS8]],Table6[[#This Row],[HS10]])</f>
        <v>#VALUE!</v>
      </c>
      <c r="J1676" s="17" t="s">
        <v>553</v>
      </c>
      <c r="K1676" s="17"/>
      <c r="L1676" s="30">
        <f>'Customs raw'!F1676</f>
        <v>0</v>
      </c>
      <c r="M1676" s="33">
        <v>10</v>
      </c>
      <c r="N1676" s="33">
        <v>12.5</v>
      </c>
      <c r="O1676" s="33"/>
      <c r="P1676" s="33"/>
      <c r="Q1676" s="33">
        <v>10</v>
      </c>
      <c r="R1676" s="50" t="e">
        <f>VLOOKUP(Table6[[#This Row],[HS Concatenate]],'Customs raw'!$A$11:$N$305,12,FALSE)</f>
        <v>#VALUE!</v>
      </c>
      <c r="S1676" s="226">
        <f>'Customs raw'!L1676</f>
        <v>0</v>
      </c>
      <c r="T1676" s="214"/>
      <c r="U1676" s="217">
        <f>'Customs raw'!M1676</f>
        <v>0</v>
      </c>
      <c r="V1676" s="214"/>
      <c r="W1676" s="226" t="e">
        <f>Table6[[#This Row],[Quantity (kg)2]]/1000</f>
        <v>#VALUE!</v>
      </c>
    </row>
    <row r="1677" spans="1:23" ht="14.25" x14ac:dyDescent="0.2">
      <c r="A1677" s="212">
        <f>'Customs raw'!B1677</f>
        <v>0</v>
      </c>
      <c r="B1677" s="213">
        <f t="shared" si="28"/>
        <v>0</v>
      </c>
      <c r="C1677" s="214" t="e">
        <f>VLOOKUP(B1677,'HS Heading Index'!$A$7:$B$29,2,FALSE)</f>
        <v>#N/A</v>
      </c>
      <c r="D1677" s="214" t="s">
        <v>241</v>
      </c>
      <c r="E1677" s="212">
        <f>'Customs raw'!C1677</f>
        <v>0</v>
      </c>
      <c r="F1677" s="215">
        <f>'Customs raw'!E1677</f>
        <v>0</v>
      </c>
      <c r="G1677" s="76" t="s">
        <v>19</v>
      </c>
      <c r="H1677" s="33" t="s">
        <v>190</v>
      </c>
      <c r="I1677" s="76" t="e">
        <f>CONCATENATE(Table6[[#This Row],[HS6_COD]],Table6[[#This Row],[HS8]],Table6[[#This Row],[HS10]])</f>
        <v>#VALUE!</v>
      </c>
      <c r="J1677" s="17" t="s">
        <v>553</v>
      </c>
      <c r="K1677" s="17"/>
      <c r="L1677" s="30">
        <f>'Customs raw'!F1677</f>
        <v>0</v>
      </c>
      <c r="M1677" s="33">
        <v>10</v>
      </c>
      <c r="N1677" s="33">
        <v>12.5</v>
      </c>
      <c r="O1677" s="33"/>
      <c r="P1677" s="33"/>
      <c r="Q1677" s="33">
        <v>10</v>
      </c>
      <c r="R1677" s="50" t="e">
        <f>VLOOKUP(Table6[[#This Row],[HS Concatenate]],'Customs raw'!$A$11:$N$305,12,FALSE)</f>
        <v>#VALUE!</v>
      </c>
      <c r="S1677" s="226">
        <f>'Customs raw'!L1677</f>
        <v>0</v>
      </c>
      <c r="T1677" s="214"/>
      <c r="U1677" s="217">
        <f>'Customs raw'!M1677</f>
        <v>0</v>
      </c>
      <c r="V1677" s="214"/>
      <c r="W1677" s="226" t="e">
        <f>Table6[[#This Row],[Quantity (kg)2]]/1000</f>
        <v>#VALUE!</v>
      </c>
    </row>
    <row r="1678" spans="1:23" ht="14.25" x14ac:dyDescent="0.2">
      <c r="A1678" s="212">
        <f>'Customs raw'!B1678</f>
        <v>0</v>
      </c>
      <c r="B1678" s="213">
        <f t="shared" si="28"/>
        <v>0</v>
      </c>
      <c r="C1678" s="214" t="e">
        <f>VLOOKUP(B1678,'HS Heading Index'!$A$7:$B$29,2,FALSE)</f>
        <v>#N/A</v>
      </c>
      <c r="D1678" s="214" t="s">
        <v>241</v>
      </c>
      <c r="E1678" s="212">
        <f>'Customs raw'!C1678</f>
        <v>0</v>
      </c>
      <c r="F1678" s="215">
        <f>'Customs raw'!E1678</f>
        <v>0</v>
      </c>
      <c r="G1678" s="76" t="s">
        <v>19</v>
      </c>
      <c r="H1678" s="33" t="s">
        <v>190</v>
      </c>
      <c r="I1678" s="76" t="e">
        <f>CONCATENATE(Table6[[#This Row],[HS6_COD]],Table6[[#This Row],[HS8]],Table6[[#This Row],[HS10]])</f>
        <v>#VALUE!</v>
      </c>
      <c r="J1678" s="17" t="s">
        <v>553</v>
      </c>
      <c r="K1678" s="17"/>
      <c r="L1678" s="30">
        <f>'Customs raw'!F1678</f>
        <v>0</v>
      </c>
      <c r="M1678" s="33">
        <v>10</v>
      </c>
      <c r="N1678" s="33">
        <v>12.5</v>
      </c>
      <c r="O1678" s="33"/>
      <c r="P1678" s="33"/>
      <c r="Q1678" s="33">
        <v>10</v>
      </c>
      <c r="R1678" s="50" t="e">
        <f>VLOOKUP(Table6[[#This Row],[HS Concatenate]],'Customs raw'!$A$11:$N$305,12,FALSE)</f>
        <v>#VALUE!</v>
      </c>
      <c r="S1678" s="226">
        <f>'Customs raw'!L1678</f>
        <v>0</v>
      </c>
      <c r="T1678" s="214"/>
      <c r="U1678" s="217">
        <f>'Customs raw'!M1678</f>
        <v>0</v>
      </c>
      <c r="V1678" s="214"/>
      <c r="W1678" s="226" t="e">
        <f>Table6[[#This Row],[Quantity (kg)2]]/1000</f>
        <v>#VALUE!</v>
      </c>
    </row>
    <row r="1679" spans="1:23" ht="14.25" x14ac:dyDescent="0.2">
      <c r="A1679" s="212">
        <f>'Customs raw'!B1679</f>
        <v>0</v>
      </c>
      <c r="B1679" s="213">
        <f t="shared" si="28"/>
        <v>0</v>
      </c>
      <c r="C1679" s="214" t="e">
        <f>VLOOKUP(B1679,'HS Heading Index'!$A$7:$B$29,2,FALSE)</f>
        <v>#N/A</v>
      </c>
      <c r="D1679" s="214" t="s">
        <v>241</v>
      </c>
      <c r="E1679" s="212">
        <f>'Customs raw'!C1679</f>
        <v>0</v>
      </c>
      <c r="F1679" s="215">
        <f>'Customs raw'!E1679</f>
        <v>0</v>
      </c>
      <c r="G1679" s="76" t="s">
        <v>19</v>
      </c>
      <c r="H1679" s="33" t="s">
        <v>190</v>
      </c>
      <c r="I1679" s="76" t="e">
        <f>CONCATENATE(Table6[[#This Row],[HS6_COD]],Table6[[#This Row],[HS8]],Table6[[#This Row],[HS10]])</f>
        <v>#VALUE!</v>
      </c>
      <c r="J1679" s="17" t="s">
        <v>553</v>
      </c>
      <c r="K1679" s="17"/>
      <c r="L1679" s="30">
        <f>'Customs raw'!F1679</f>
        <v>0</v>
      </c>
      <c r="M1679" s="33">
        <v>10</v>
      </c>
      <c r="N1679" s="33">
        <v>12.5</v>
      </c>
      <c r="O1679" s="33"/>
      <c r="P1679" s="33"/>
      <c r="Q1679" s="33">
        <v>10</v>
      </c>
      <c r="R1679" s="50" t="e">
        <f>VLOOKUP(Table6[[#This Row],[HS Concatenate]],'Customs raw'!$A$11:$N$305,12,FALSE)</f>
        <v>#VALUE!</v>
      </c>
      <c r="S1679" s="226">
        <f>'Customs raw'!L1679</f>
        <v>0</v>
      </c>
      <c r="T1679" s="214"/>
      <c r="U1679" s="217">
        <f>'Customs raw'!M1679</f>
        <v>0</v>
      </c>
      <c r="V1679" s="214"/>
      <c r="W1679" s="226" t="e">
        <f>Table6[[#This Row],[Quantity (kg)2]]/1000</f>
        <v>#VALUE!</v>
      </c>
    </row>
    <row r="1680" spans="1:23" ht="14.25" x14ac:dyDescent="0.2">
      <c r="A1680" s="212">
        <f>'Customs raw'!B1680</f>
        <v>0</v>
      </c>
      <c r="B1680" s="213">
        <f t="shared" si="28"/>
        <v>0</v>
      </c>
      <c r="C1680" s="214" t="e">
        <f>VLOOKUP(B1680,'HS Heading Index'!$A$7:$B$29,2,FALSE)</f>
        <v>#N/A</v>
      </c>
      <c r="D1680" s="214" t="s">
        <v>241</v>
      </c>
      <c r="E1680" s="212">
        <f>'Customs raw'!C1680</f>
        <v>0</v>
      </c>
      <c r="F1680" s="215">
        <f>'Customs raw'!E1680</f>
        <v>0</v>
      </c>
      <c r="G1680" s="76" t="s">
        <v>19</v>
      </c>
      <c r="H1680" s="33" t="s">
        <v>190</v>
      </c>
      <c r="I1680" s="76" t="e">
        <f>CONCATENATE(Table6[[#This Row],[HS6_COD]],Table6[[#This Row],[HS8]],Table6[[#This Row],[HS10]])</f>
        <v>#VALUE!</v>
      </c>
      <c r="J1680" s="17" t="s">
        <v>553</v>
      </c>
      <c r="K1680" s="17"/>
      <c r="L1680" s="30">
        <f>'Customs raw'!F1680</f>
        <v>0</v>
      </c>
      <c r="M1680" s="33">
        <v>10</v>
      </c>
      <c r="N1680" s="33">
        <v>12.5</v>
      </c>
      <c r="O1680" s="33"/>
      <c r="P1680" s="33"/>
      <c r="Q1680" s="33">
        <v>10</v>
      </c>
      <c r="R1680" s="50" t="e">
        <f>VLOOKUP(Table6[[#This Row],[HS Concatenate]],'Customs raw'!$A$11:$N$305,12,FALSE)</f>
        <v>#VALUE!</v>
      </c>
      <c r="S1680" s="226">
        <f>'Customs raw'!L1680</f>
        <v>0</v>
      </c>
      <c r="T1680" s="214"/>
      <c r="U1680" s="217">
        <f>'Customs raw'!M1680</f>
        <v>0</v>
      </c>
      <c r="V1680" s="214"/>
      <c r="W1680" s="226" t="e">
        <f>Table6[[#This Row],[Quantity (kg)2]]/1000</f>
        <v>#VALUE!</v>
      </c>
    </row>
    <row r="1681" spans="1:23" ht="14.25" x14ac:dyDescent="0.2">
      <c r="A1681" s="212">
        <f>'Customs raw'!B1681</f>
        <v>0</v>
      </c>
      <c r="B1681" s="213">
        <f t="shared" si="28"/>
        <v>0</v>
      </c>
      <c r="C1681" s="214" t="e">
        <f>VLOOKUP(B1681,'HS Heading Index'!$A$7:$B$29,2,FALSE)</f>
        <v>#N/A</v>
      </c>
      <c r="D1681" s="214" t="s">
        <v>241</v>
      </c>
      <c r="E1681" s="212">
        <f>'Customs raw'!C1681</f>
        <v>0</v>
      </c>
      <c r="F1681" s="215">
        <f>'Customs raw'!E1681</f>
        <v>0</v>
      </c>
      <c r="G1681" s="76" t="s">
        <v>19</v>
      </c>
      <c r="H1681" s="33" t="s">
        <v>190</v>
      </c>
      <c r="I1681" s="76" t="e">
        <f>CONCATENATE(Table6[[#This Row],[HS6_COD]],Table6[[#This Row],[HS8]],Table6[[#This Row],[HS10]])</f>
        <v>#VALUE!</v>
      </c>
      <c r="J1681" s="17" t="s">
        <v>553</v>
      </c>
      <c r="K1681" s="17"/>
      <c r="L1681" s="30">
        <f>'Customs raw'!F1681</f>
        <v>0</v>
      </c>
      <c r="M1681" s="33">
        <v>10</v>
      </c>
      <c r="N1681" s="33">
        <v>12.5</v>
      </c>
      <c r="O1681" s="33"/>
      <c r="P1681" s="33"/>
      <c r="Q1681" s="33">
        <v>10</v>
      </c>
      <c r="R1681" s="50" t="e">
        <f>VLOOKUP(Table6[[#This Row],[HS Concatenate]],'Customs raw'!$A$11:$N$305,12,FALSE)</f>
        <v>#VALUE!</v>
      </c>
      <c r="S1681" s="226">
        <f>'Customs raw'!L1681</f>
        <v>0</v>
      </c>
      <c r="T1681" s="214"/>
      <c r="U1681" s="217">
        <f>'Customs raw'!M1681</f>
        <v>0</v>
      </c>
      <c r="V1681" s="214"/>
      <c r="W1681" s="226" t="e">
        <f>Table6[[#This Row],[Quantity (kg)2]]/1000</f>
        <v>#VALUE!</v>
      </c>
    </row>
    <row r="1682" spans="1:23" ht="14.25" x14ac:dyDescent="0.2">
      <c r="A1682" s="212">
        <f>'Customs raw'!B1682</f>
        <v>0</v>
      </c>
      <c r="B1682" s="213">
        <f t="shared" si="28"/>
        <v>0</v>
      </c>
      <c r="C1682" s="214" t="e">
        <f>VLOOKUP(B1682,'HS Heading Index'!$A$7:$B$29,2,FALSE)</f>
        <v>#N/A</v>
      </c>
      <c r="D1682" s="214" t="s">
        <v>241</v>
      </c>
      <c r="E1682" s="212">
        <f>'Customs raw'!C1682</f>
        <v>0</v>
      </c>
      <c r="F1682" s="215">
        <f>'Customs raw'!E1682</f>
        <v>0</v>
      </c>
      <c r="G1682" s="76" t="s">
        <v>19</v>
      </c>
      <c r="H1682" s="33" t="s">
        <v>190</v>
      </c>
      <c r="I1682" s="76" t="e">
        <f>CONCATENATE(Table6[[#This Row],[HS6_COD]],Table6[[#This Row],[HS8]],Table6[[#This Row],[HS10]])</f>
        <v>#VALUE!</v>
      </c>
      <c r="J1682" s="17" t="s">
        <v>553</v>
      </c>
      <c r="K1682" s="17"/>
      <c r="L1682" s="30">
        <f>'Customs raw'!F1682</f>
        <v>0</v>
      </c>
      <c r="M1682" s="33">
        <v>10</v>
      </c>
      <c r="N1682" s="33">
        <v>12.5</v>
      </c>
      <c r="O1682" s="33"/>
      <c r="P1682" s="33"/>
      <c r="Q1682" s="33">
        <v>10</v>
      </c>
      <c r="R1682" s="50" t="e">
        <f>VLOOKUP(Table6[[#This Row],[HS Concatenate]],'Customs raw'!$A$11:$N$305,12,FALSE)</f>
        <v>#VALUE!</v>
      </c>
      <c r="S1682" s="226">
        <f>'Customs raw'!L1682</f>
        <v>0</v>
      </c>
      <c r="T1682" s="214"/>
      <c r="U1682" s="217">
        <f>'Customs raw'!M1682</f>
        <v>0</v>
      </c>
      <c r="V1682" s="214"/>
      <c r="W1682" s="226" t="e">
        <f>Table6[[#This Row],[Quantity (kg)2]]/1000</f>
        <v>#VALUE!</v>
      </c>
    </row>
    <row r="1683" spans="1:23" ht="14.25" x14ac:dyDescent="0.2">
      <c r="A1683" s="212">
        <f>'Customs raw'!B1683</f>
        <v>0</v>
      </c>
      <c r="B1683" s="213">
        <f t="shared" si="28"/>
        <v>0</v>
      </c>
      <c r="C1683" s="214" t="e">
        <f>VLOOKUP(B1683,'HS Heading Index'!$A$7:$B$29,2,FALSE)</f>
        <v>#N/A</v>
      </c>
      <c r="D1683" s="214" t="s">
        <v>241</v>
      </c>
      <c r="E1683" s="212">
        <f>'Customs raw'!C1683</f>
        <v>0</v>
      </c>
      <c r="F1683" s="215">
        <f>'Customs raw'!E1683</f>
        <v>0</v>
      </c>
      <c r="G1683" s="76" t="s">
        <v>19</v>
      </c>
      <c r="H1683" s="33" t="s">
        <v>190</v>
      </c>
      <c r="I1683" s="76" t="e">
        <f>CONCATENATE(Table6[[#This Row],[HS6_COD]],Table6[[#This Row],[HS8]],Table6[[#This Row],[HS10]])</f>
        <v>#VALUE!</v>
      </c>
      <c r="J1683" s="17" t="s">
        <v>553</v>
      </c>
      <c r="K1683" s="17"/>
      <c r="L1683" s="30">
        <f>'Customs raw'!F1683</f>
        <v>0</v>
      </c>
      <c r="M1683" s="33">
        <v>10</v>
      </c>
      <c r="N1683" s="33">
        <v>12.5</v>
      </c>
      <c r="O1683" s="33"/>
      <c r="P1683" s="33"/>
      <c r="Q1683" s="33">
        <v>10</v>
      </c>
      <c r="R1683" s="50" t="e">
        <f>VLOOKUP(Table6[[#This Row],[HS Concatenate]],'Customs raw'!$A$11:$N$305,12,FALSE)</f>
        <v>#VALUE!</v>
      </c>
      <c r="S1683" s="226">
        <f>'Customs raw'!L1683</f>
        <v>0</v>
      </c>
      <c r="T1683" s="214"/>
      <c r="U1683" s="217">
        <f>'Customs raw'!M1683</f>
        <v>0</v>
      </c>
      <c r="V1683" s="214"/>
      <c r="W1683" s="226" t="e">
        <f>Table6[[#This Row],[Quantity (kg)2]]/1000</f>
        <v>#VALUE!</v>
      </c>
    </row>
    <row r="1684" spans="1:23" ht="14.25" x14ac:dyDescent="0.2">
      <c r="A1684" s="212">
        <f>'Customs raw'!B1684</f>
        <v>0</v>
      </c>
      <c r="B1684" s="213">
        <f t="shared" si="28"/>
        <v>0</v>
      </c>
      <c r="C1684" s="214" t="e">
        <f>VLOOKUP(B1684,'HS Heading Index'!$A$7:$B$29,2,FALSE)</f>
        <v>#N/A</v>
      </c>
      <c r="D1684" s="214" t="s">
        <v>241</v>
      </c>
      <c r="E1684" s="212">
        <f>'Customs raw'!C1684</f>
        <v>0</v>
      </c>
      <c r="F1684" s="215">
        <f>'Customs raw'!E1684</f>
        <v>0</v>
      </c>
      <c r="G1684" s="76" t="s">
        <v>19</v>
      </c>
      <c r="H1684" s="33" t="s">
        <v>190</v>
      </c>
      <c r="I1684" s="76" t="e">
        <f>CONCATENATE(Table6[[#This Row],[HS6_COD]],Table6[[#This Row],[HS8]],Table6[[#This Row],[HS10]])</f>
        <v>#VALUE!</v>
      </c>
      <c r="J1684" s="17" t="s">
        <v>553</v>
      </c>
      <c r="K1684" s="17"/>
      <c r="L1684" s="30">
        <f>'Customs raw'!F1684</f>
        <v>0</v>
      </c>
      <c r="M1684" s="33">
        <v>10</v>
      </c>
      <c r="N1684" s="33">
        <v>12.5</v>
      </c>
      <c r="O1684" s="33"/>
      <c r="P1684" s="33"/>
      <c r="Q1684" s="33">
        <v>10</v>
      </c>
      <c r="R1684" s="50" t="e">
        <f>VLOOKUP(Table6[[#This Row],[HS Concatenate]],'Customs raw'!$A$11:$N$305,12,FALSE)</f>
        <v>#VALUE!</v>
      </c>
      <c r="S1684" s="226">
        <f>'Customs raw'!L1684</f>
        <v>0</v>
      </c>
      <c r="T1684" s="214"/>
      <c r="U1684" s="217">
        <f>'Customs raw'!M1684</f>
        <v>0</v>
      </c>
      <c r="V1684" s="214"/>
      <c r="W1684" s="226" t="e">
        <f>Table6[[#This Row],[Quantity (kg)2]]/1000</f>
        <v>#VALUE!</v>
      </c>
    </row>
    <row r="1685" spans="1:23" ht="14.25" x14ac:dyDescent="0.2">
      <c r="A1685" s="212">
        <f>'Customs raw'!B1685</f>
        <v>0</v>
      </c>
      <c r="B1685" s="213">
        <f t="shared" si="28"/>
        <v>0</v>
      </c>
      <c r="C1685" s="214" t="e">
        <f>VLOOKUP(B1685,'HS Heading Index'!$A$7:$B$29,2,FALSE)</f>
        <v>#N/A</v>
      </c>
      <c r="D1685" s="214" t="s">
        <v>241</v>
      </c>
      <c r="E1685" s="212">
        <f>'Customs raw'!C1685</f>
        <v>0</v>
      </c>
      <c r="F1685" s="215">
        <f>'Customs raw'!E1685</f>
        <v>0</v>
      </c>
      <c r="G1685" s="76" t="s">
        <v>19</v>
      </c>
      <c r="H1685" s="33" t="s">
        <v>190</v>
      </c>
      <c r="I1685" s="76" t="e">
        <f>CONCATENATE(Table6[[#This Row],[HS6_COD]],Table6[[#This Row],[HS8]],Table6[[#This Row],[HS10]])</f>
        <v>#VALUE!</v>
      </c>
      <c r="J1685" s="17" t="s">
        <v>553</v>
      </c>
      <c r="K1685" s="17"/>
      <c r="L1685" s="30">
        <f>'Customs raw'!F1685</f>
        <v>0</v>
      </c>
      <c r="M1685" s="33">
        <v>10</v>
      </c>
      <c r="N1685" s="33">
        <v>12.5</v>
      </c>
      <c r="O1685" s="33"/>
      <c r="P1685" s="33"/>
      <c r="Q1685" s="33">
        <v>10</v>
      </c>
      <c r="R1685" s="50" t="e">
        <f>VLOOKUP(Table6[[#This Row],[HS Concatenate]],'Customs raw'!$A$11:$N$305,12,FALSE)</f>
        <v>#VALUE!</v>
      </c>
      <c r="S1685" s="226">
        <f>'Customs raw'!L1685</f>
        <v>0</v>
      </c>
      <c r="T1685" s="214"/>
      <c r="U1685" s="217">
        <f>'Customs raw'!M1685</f>
        <v>0</v>
      </c>
      <c r="V1685" s="214"/>
      <c r="W1685" s="226" t="e">
        <f>Table6[[#This Row],[Quantity (kg)2]]/1000</f>
        <v>#VALUE!</v>
      </c>
    </row>
    <row r="1686" spans="1:23" ht="14.25" x14ac:dyDescent="0.2">
      <c r="A1686" s="212">
        <f>'Customs raw'!B1686</f>
        <v>0</v>
      </c>
      <c r="B1686" s="213">
        <f t="shared" si="28"/>
        <v>0</v>
      </c>
      <c r="C1686" s="214" t="e">
        <f>VLOOKUP(B1686,'HS Heading Index'!$A$7:$B$29,2,FALSE)</f>
        <v>#N/A</v>
      </c>
      <c r="D1686" s="214" t="s">
        <v>241</v>
      </c>
      <c r="E1686" s="212">
        <f>'Customs raw'!C1686</f>
        <v>0</v>
      </c>
      <c r="F1686" s="215">
        <f>'Customs raw'!E1686</f>
        <v>0</v>
      </c>
      <c r="G1686" s="76" t="s">
        <v>19</v>
      </c>
      <c r="H1686" s="33" t="s">
        <v>190</v>
      </c>
      <c r="I1686" s="76" t="e">
        <f>CONCATENATE(Table6[[#This Row],[HS6_COD]],Table6[[#This Row],[HS8]],Table6[[#This Row],[HS10]])</f>
        <v>#VALUE!</v>
      </c>
      <c r="J1686" s="17" t="s">
        <v>553</v>
      </c>
      <c r="K1686" s="17"/>
      <c r="L1686" s="30">
        <f>'Customs raw'!F1686</f>
        <v>0</v>
      </c>
      <c r="M1686" s="33">
        <v>10</v>
      </c>
      <c r="N1686" s="33">
        <v>12.5</v>
      </c>
      <c r="O1686" s="33"/>
      <c r="P1686" s="33"/>
      <c r="Q1686" s="33">
        <v>10</v>
      </c>
      <c r="R1686" s="50" t="e">
        <f>VLOOKUP(Table6[[#This Row],[HS Concatenate]],'Customs raw'!$A$11:$N$305,12,FALSE)</f>
        <v>#VALUE!</v>
      </c>
      <c r="S1686" s="226">
        <f>'Customs raw'!L1686</f>
        <v>0</v>
      </c>
      <c r="T1686" s="214"/>
      <c r="U1686" s="217">
        <f>'Customs raw'!M1686</f>
        <v>0</v>
      </c>
      <c r="V1686" s="214"/>
      <c r="W1686" s="226" t="e">
        <f>Table6[[#This Row],[Quantity (kg)2]]/1000</f>
        <v>#VALUE!</v>
      </c>
    </row>
    <row r="1687" spans="1:23" ht="14.25" x14ac:dyDescent="0.2">
      <c r="A1687" s="212">
        <f>'Customs raw'!B1687</f>
        <v>0</v>
      </c>
      <c r="B1687" s="213">
        <f t="shared" si="28"/>
        <v>0</v>
      </c>
      <c r="C1687" s="214" t="e">
        <f>VLOOKUP(B1687,'HS Heading Index'!$A$7:$B$29,2,FALSE)</f>
        <v>#N/A</v>
      </c>
      <c r="D1687" s="214" t="s">
        <v>241</v>
      </c>
      <c r="E1687" s="212">
        <f>'Customs raw'!C1687</f>
        <v>0</v>
      </c>
      <c r="F1687" s="215">
        <f>'Customs raw'!E1687</f>
        <v>0</v>
      </c>
      <c r="G1687" s="76" t="s">
        <v>19</v>
      </c>
      <c r="H1687" s="33" t="s">
        <v>190</v>
      </c>
      <c r="I1687" s="76" t="e">
        <f>CONCATENATE(Table6[[#This Row],[HS6_COD]],Table6[[#This Row],[HS8]],Table6[[#This Row],[HS10]])</f>
        <v>#VALUE!</v>
      </c>
      <c r="J1687" s="17" t="s">
        <v>553</v>
      </c>
      <c r="K1687" s="17"/>
      <c r="L1687" s="30">
        <f>'Customs raw'!F1687</f>
        <v>0</v>
      </c>
      <c r="M1687" s="33">
        <v>10</v>
      </c>
      <c r="N1687" s="33">
        <v>12.5</v>
      </c>
      <c r="O1687" s="33"/>
      <c r="P1687" s="33"/>
      <c r="Q1687" s="33">
        <v>10</v>
      </c>
      <c r="R1687" s="50" t="e">
        <f>VLOOKUP(Table6[[#This Row],[HS Concatenate]],'Customs raw'!$A$11:$N$305,12,FALSE)</f>
        <v>#VALUE!</v>
      </c>
      <c r="S1687" s="226">
        <f>'Customs raw'!L1687</f>
        <v>0</v>
      </c>
      <c r="T1687" s="214"/>
      <c r="U1687" s="217">
        <f>'Customs raw'!M1687</f>
        <v>0</v>
      </c>
      <c r="V1687" s="214"/>
      <c r="W1687" s="226" t="e">
        <f>Table6[[#This Row],[Quantity (kg)2]]/1000</f>
        <v>#VALUE!</v>
      </c>
    </row>
    <row r="1688" spans="1:23" ht="14.25" x14ac:dyDescent="0.2">
      <c r="A1688" s="212">
        <f>'Customs raw'!B1688</f>
        <v>0</v>
      </c>
      <c r="B1688" s="213">
        <f t="shared" si="28"/>
        <v>0</v>
      </c>
      <c r="C1688" s="214" t="e">
        <f>VLOOKUP(B1688,'HS Heading Index'!$A$7:$B$29,2,FALSE)</f>
        <v>#N/A</v>
      </c>
      <c r="D1688" s="214" t="s">
        <v>241</v>
      </c>
      <c r="E1688" s="212">
        <f>'Customs raw'!C1688</f>
        <v>0</v>
      </c>
      <c r="F1688" s="215">
        <f>'Customs raw'!E1688</f>
        <v>0</v>
      </c>
      <c r="G1688" s="76" t="s">
        <v>19</v>
      </c>
      <c r="H1688" s="33" t="s">
        <v>190</v>
      </c>
      <c r="I1688" s="76" t="e">
        <f>CONCATENATE(Table6[[#This Row],[HS6_COD]],Table6[[#This Row],[HS8]],Table6[[#This Row],[HS10]])</f>
        <v>#VALUE!</v>
      </c>
      <c r="J1688" s="17" t="s">
        <v>553</v>
      </c>
      <c r="K1688" s="17"/>
      <c r="L1688" s="30">
        <f>'Customs raw'!F1688</f>
        <v>0</v>
      </c>
      <c r="M1688" s="33">
        <v>10</v>
      </c>
      <c r="N1688" s="33">
        <v>12.5</v>
      </c>
      <c r="O1688" s="33"/>
      <c r="P1688" s="33"/>
      <c r="Q1688" s="33">
        <v>10</v>
      </c>
      <c r="R1688" s="50" t="e">
        <f>VLOOKUP(Table6[[#This Row],[HS Concatenate]],'Customs raw'!$A$11:$N$305,12,FALSE)</f>
        <v>#VALUE!</v>
      </c>
      <c r="S1688" s="226">
        <f>'Customs raw'!L1688</f>
        <v>0</v>
      </c>
      <c r="T1688" s="214"/>
      <c r="U1688" s="217">
        <f>'Customs raw'!M1688</f>
        <v>0</v>
      </c>
      <c r="V1688" s="214"/>
      <c r="W1688" s="226" t="e">
        <f>Table6[[#This Row],[Quantity (kg)2]]/1000</f>
        <v>#VALUE!</v>
      </c>
    </row>
    <row r="1689" spans="1:23" ht="14.25" x14ac:dyDescent="0.2">
      <c r="A1689" s="212">
        <f>'Customs raw'!B1689</f>
        <v>0</v>
      </c>
      <c r="B1689" s="213">
        <f t="shared" si="28"/>
        <v>0</v>
      </c>
      <c r="C1689" s="214" t="e">
        <f>VLOOKUP(B1689,'HS Heading Index'!$A$7:$B$29,2,FALSE)</f>
        <v>#N/A</v>
      </c>
      <c r="D1689" s="214" t="s">
        <v>241</v>
      </c>
      <c r="E1689" s="212">
        <f>'Customs raw'!C1689</f>
        <v>0</v>
      </c>
      <c r="F1689" s="215">
        <f>'Customs raw'!E1689</f>
        <v>0</v>
      </c>
      <c r="G1689" s="76" t="s">
        <v>19</v>
      </c>
      <c r="H1689" s="33" t="s">
        <v>190</v>
      </c>
      <c r="I1689" s="76" t="e">
        <f>CONCATENATE(Table6[[#This Row],[HS6_COD]],Table6[[#This Row],[HS8]],Table6[[#This Row],[HS10]])</f>
        <v>#VALUE!</v>
      </c>
      <c r="J1689" s="17" t="s">
        <v>553</v>
      </c>
      <c r="K1689" s="17"/>
      <c r="L1689" s="30">
        <f>'Customs raw'!F1689</f>
        <v>0</v>
      </c>
      <c r="M1689" s="33">
        <v>10</v>
      </c>
      <c r="N1689" s="33">
        <v>12.5</v>
      </c>
      <c r="O1689" s="33"/>
      <c r="P1689" s="33"/>
      <c r="Q1689" s="33">
        <v>10</v>
      </c>
      <c r="R1689" s="50" t="e">
        <f>VLOOKUP(Table6[[#This Row],[HS Concatenate]],'Customs raw'!$A$11:$N$305,12,FALSE)</f>
        <v>#VALUE!</v>
      </c>
      <c r="S1689" s="226">
        <f>'Customs raw'!L1689</f>
        <v>0</v>
      </c>
      <c r="T1689" s="214"/>
      <c r="U1689" s="217">
        <f>'Customs raw'!M1689</f>
        <v>0</v>
      </c>
      <c r="V1689" s="214"/>
      <c r="W1689" s="226" t="e">
        <f>Table6[[#This Row],[Quantity (kg)2]]/1000</f>
        <v>#VALUE!</v>
      </c>
    </row>
    <row r="1690" spans="1:23" ht="14.25" x14ac:dyDescent="0.2">
      <c r="A1690" s="212">
        <f>'Customs raw'!B1690</f>
        <v>0</v>
      </c>
      <c r="B1690" s="213">
        <f t="shared" si="28"/>
        <v>0</v>
      </c>
      <c r="C1690" s="214" t="e">
        <f>VLOOKUP(B1690,'HS Heading Index'!$A$7:$B$29,2,FALSE)</f>
        <v>#N/A</v>
      </c>
      <c r="D1690" s="214" t="s">
        <v>241</v>
      </c>
      <c r="E1690" s="212">
        <f>'Customs raw'!C1690</f>
        <v>0</v>
      </c>
      <c r="F1690" s="215">
        <f>'Customs raw'!E1690</f>
        <v>0</v>
      </c>
      <c r="G1690" s="76" t="s">
        <v>19</v>
      </c>
      <c r="H1690" s="33" t="s">
        <v>190</v>
      </c>
      <c r="I1690" s="76" t="e">
        <f>CONCATENATE(Table6[[#This Row],[HS6_COD]],Table6[[#This Row],[HS8]],Table6[[#This Row],[HS10]])</f>
        <v>#VALUE!</v>
      </c>
      <c r="J1690" s="17" t="s">
        <v>553</v>
      </c>
      <c r="K1690" s="17"/>
      <c r="L1690" s="30">
        <f>'Customs raw'!F1690</f>
        <v>0</v>
      </c>
      <c r="M1690" s="33">
        <v>10</v>
      </c>
      <c r="N1690" s="33">
        <v>12.5</v>
      </c>
      <c r="O1690" s="33"/>
      <c r="P1690" s="33"/>
      <c r="Q1690" s="33">
        <v>10</v>
      </c>
      <c r="R1690" s="50" t="e">
        <f>VLOOKUP(Table6[[#This Row],[HS Concatenate]],'Customs raw'!$A$11:$N$305,12,FALSE)</f>
        <v>#VALUE!</v>
      </c>
      <c r="S1690" s="226">
        <f>'Customs raw'!L1690</f>
        <v>0</v>
      </c>
      <c r="T1690" s="214"/>
      <c r="U1690" s="217">
        <f>'Customs raw'!M1690</f>
        <v>0</v>
      </c>
      <c r="V1690" s="214"/>
      <c r="W1690" s="226" t="e">
        <f>Table6[[#This Row],[Quantity (kg)2]]/1000</f>
        <v>#VALUE!</v>
      </c>
    </row>
    <row r="1691" spans="1:23" ht="14.25" x14ac:dyDescent="0.2">
      <c r="A1691" s="212">
        <f>'Customs raw'!B1691</f>
        <v>0</v>
      </c>
      <c r="B1691" s="213">
        <f t="shared" si="28"/>
        <v>0</v>
      </c>
      <c r="C1691" s="214" t="e">
        <f>VLOOKUP(B1691,'HS Heading Index'!$A$7:$B$29,2,FALSE)</f>
        <v>#N/A</v>
      </c>
      <c r="D1691" s="214" t="s">
        <v>241</v>
      </c>
      <c r="E1691" s="212">
        <f>'Customs raw'!C1691</f>
        <v>0</v>
      </c>
      <c r="F1691" s="215">
        <f>'Customs raw'!E1691</f>
        <v>0</v>
      </c>
      <c r="G1691" s="76" t="s">
        <v>19</v>
      </c>
      <c r="H1691" s="33" t="s">
        <v>190</v>
      </c>
      <c r="I1691" s="76" t="e">
        <f>CONCATENATE(Table6[[#This Row],[HS6_COD]],Table6[[#This Row],[HS8]],Table6[[#This Row],[HS10]])</f>
        <v>#VALUE!</v>
      </c>
      <c r="J1691" s="17" t="s">
        <v>553</v>
      </c>
      <c r="K1691" s="17"/>
      <c r="L1691" s="30">
        <f>'Customs raw'!F1691</f>
        <v>0</v>
      </c>
      <c r="M1691" s="33">
        <v>10</v>
      </c>
      <c r="N1691" s="33">
        <v>12.5</v>
      </c>
      <c r="O1691" s="33"/>
      <c r="P1691" s="33"/>
      <c r="Q1691" s="33">
        <v>10</v>
      </c>
      <c r="R1691" s="50" t="e">
        <f>VLOOKUP(Table6[[#This Row],[HS Concatenate]],'Customs raw'!$A$11:$N$305,12,FALSE)</f>
        <v>#VALUE!</v>
      </c>
      <c r="S1691" s="226">
        <f>'Customs raw'!L1691</f>
        <v>0</v>
      </c>
      <c r="T1691" s="214"/>
      <c r="U1691" s="217">
        <f>'Customs raw'!M1691</f>
        <v>0</v>
      </c>
      <c r="V1691" s="214"/>
      <c r="W1691" s="226" t="e">
        <f>Table6[[#This Row],[Quantity (kg)2]]/1000</f>
        <v>#VALUE!</v>
      </c>
    </row>
    <row r="1692" spans="1:23" ht="14.25" x14ac:dyDescent="0.2">
      <c r="A1692" s="212">
        <f>'Customs raw'!B1692</f>
        <v>0</v>
      </c>
      <c r="B1692" s="213">
        <f t="shared" si="28"/>
        <v>0</v>
      </c>
      <c r="C1692" s="214" t="e">
        <f>VLOOKUP(B1692,'HS Heading Index'!$A$7:$B$29,2,FALSE)</f>
        <v>#N/A</v>
      </c>
      <c r="D1692" s="214" t="s">
        <v>241</v>
      </c>
      <c r="E1692" s="212">
        <f>'Customs raw'!C1692</f>
        <v>0</v>
      </c>
      <c r="F1692" s="215">
        <f>'Customs raw'!E1692</f>
        <v>0</v>
      </c>
      <c r="G1692" s="76" t="s">
        <v>19</v>
      </c>
      <c r="H1692" s="33" t="s">
        <v>190</v>
      </c>
      <c r="I1692" s="76" t="e">
        <f>CONCATENATE(Table6[[#This Row],[HS6_COD]],Table6[[#This Row],[HS8]],Table6[[#This Row],[HS10]])</f>
        <v>#VALUE!</v>
      </c>
      <c r="J1692" s="17" t="s">
        <v>553</v>
      </c>
      <c r="K1692" s="17"/>
      <c r="L1692" s="30">
        <f>'Customs raw'!F1692</f>
        <v>0</v>
      </c>
      <c r="M1692" s="33">
        <v>10</v>
      </c>
      <c r="N1692" s="33">
        <v>12.5</v>
      </c>
      <c r="O1692" s="33"/>
      <c r="P1692" s="33"/>
      <c r="Q1692" s="33">
        <v>10</v>
      </c>
      <c r="R1692" s="50" t="e">
        <f>VLOOKUP(Table6[[#This Row],[HS Concatenate]],'Customs raw'!$A$11:$N$305,12,FALSE)</f>
        <v>#VALUE!</v>
      </c>
      <c r="S1692" s="226">
        <f>'Customs raw'!L1692</f>
        <v>0</v>
      </c>
      <c r="T1692" s="214"/>
      <c r="U1692" s="217">
        <f>'Customs raw'!M1692</f>
        <v>0</v>
      </c>
      <c r="V1692" s="214"/>
      <c r="W1692" s="226" t="e">
        <f>Table6[[#This Row],[Quantity (kg)2]]/1000</f>
        <v>#VALUE!</v>
      </c>
    </row>
    <row r="1693" spans="1:23" ht="14.25" x14ac:dyDescent="0.2">
      <c r="A1693" s="212">
        <f>'Customs raw'!B1693</f>
        <v>0</v>
      </c>
      <c r="B1693" s="213">
        <f t="shared" si="28"/>
        <v>0</v>
      </c>
      <c r="C1693" s="214" t="e">
        <f>VLOOKUP(B1693,'HS Heading Index'!$A$7:$B$29,2,FALSE)</f>
        <v>#N/A</v>
      </c>
      <c r="D1693" s="214" t="s">
        <v>241</v>
      </c>
      <c r="E1693" s="212">
        <f>'Customs raw'!C1693</f>
        <v>0</v>
      </c>
      <c r="F1693" s="215">
        <f>'Customs raw'!E1693</f>
        <v>0</v>
      </c>
      <c r="G1693" s="76" t="s">
        <v>19</v>
      </c>
      <c r="H1693" s="33" t="s">
        <v>190</v>
      </c>
      <c r="I1693" s="76" t="e">
        <f>CONCATENATE(Table6[[#This Row],[HS6_COD]],Table6[[#This Row],[HS8]],Table6[[#This Row],[HS10]])</f>
        <v>#VALUE!</v>
      </c>
      <c r="J1693" s="17" t="s">
        <v>553</v>
      </c>
      <c r="K1693" s="17"/>
      <c r="L1693" s="30">
        <f>'Customs raw'!F1693</f>
        <v>0</v>
      </c>
      <c r="M1693" s="33">
        <v>10</v>
      </c>
      <c r="N1693" s="33">
        <v>12.5</v>
      </c>
      <c r="O1693" s="33"/>
      <c r="P1693" s="33"/>
      <c r="Q1693" s="33">
        <v>10</v>
      </c>
      <c r="R1693" s="50" t="e">
        <f>VLOOKUP(Table6[[#This Row],[HS Concatenate]],'Customs raw'!$A$11:$N$305,12,FALSE)</f>
        <v>#VALUE!</v>
      </c>
      <c r="S1693" s="226">
        <f>'Customs raw'!L1693</f>
        <v>0</v>
      </c>
      <c r="T1693" s="214"/>
      <c r="U1693" s="217">
        <f>'Customs raw'!M1693</f>
        <v>0</v>
      </c>
      <c r="V1693" s="214"/>
      <c r="W1693" s="226" t="e">
        <f>Table6[[#This Row],[Quantity (kg)2]]/1000</f>
        <v>#VALUE!</v>
      </c>
    </row>
    <row r="1694" spans="1:23" ht="14.25" x14ac:dyDescent="0.2">
      <c r="A1694" s="212">
        <f>'Customs raw'!B1694</f>
        <v>0</v>
      </c>
      <c r="B1694" s="213">
        <f t="shared" si="28"/>
        <v>0</v>
      </c>
      <c r="C1694" s="214" t="e">
        <f>VLOOKUP(B1694,'HS Heading Index'!$A$7:$B$29,2,FALSE)</f>
        <v>#N/A</v>
      </c>
      <c r="D1694" s="214" t="s">
        <v>241</v>
      </c>
      <c r="E1694" s="212">
        <f>'Customs raw'!C1694</f>
        <v>0</v>
      </c>
      <c r="F1694" s="215">
        <f>'Customs raw'!E1694</f>
        <v>0</v>
      </c>
      <c r="G1694" s="76" t="s">
        <v>19</v>
      </c>
      <c r="H1694" s="33" t="s">
        <v>190</v>
      </c>
      <c r="I1694" s="76" t="e">
        <f>CONCATENATE(Table6[[#This Row],[HS6_COD]],Table6[[#This Row],[HS8]],Table6[[#This Row],[HS10]])</f>
        <v>#VALUE!</v>
      </c>
      <c r="J1694" s="17" t="s">
        <v>553</v>
      </c>
      <c r="K1694" s="17"/>
      <c r="L1694" s="30">
        <f>'Customs raw'!F1694</f>
        <v>0</v>
      </c>
      <c r="M1694" s="33">
        <v>10</v>
      </c>
      <c r="N1694" s="33">
        <v>12.5</v>
      </c>
      <c r="O1694" s="33"/>
      <c r="P1694" s="33"/>
      <c r="Q1694" s="33">
        <v>10</v>
      </c>
      <c r="R1694" s="50" t="e">
        <f>VLOOKUP(Table6[[#This Row],[HS Concatenate]],'Customs raw'!$A$11:$N$305,12,FALSE)</f>
        <v>#VALUE!</v>
      </c>
      <c r="S1694" s="226">
        <f>'Customs raw'!L1694</f>
        <v>0</v>
      </c>
      <c r="T1694" s="214"/>
      <c r="U1694" s="217">
        <f>'Customs raw'!M1694</f>
        <v>0</v>
      </c>
      <c r="V1694" s="214"/>
      <c r="W1694" s="226" t="e">
        <f>Table6[[#This Row],[Quantity (kg)2]]/1000</f>
        <v>#VALUE!</v>
      </c>
    </row>
    <row r="1695" spans="1:23" ht="14.25" x14ac:dyDescent="0.2">
      <c r="A1695" s="212">
        <f>'Customs raw'!B1695</f>
        <v>0</v>
      </c>
      <c r="B1695" s="213">
        <f t="shared" si="28"/>
        <v>0</v>
      </c>
      <c r="C1695" s="214" t="e">
        <f>VLOOKUP(B1695,'HS Heading Index'!$A$7:$B$29,2,FALSE)</f>
        <v>#N/A</v>
      </c>
      <c r="D1695" s="214" t="s">
        <v>241</v>
      </c>
      <c r="E1695" s="212">
        <f>'Customs raw'!C1695</f>
        <v>0</v>
      </c>
      <c r="F1695" s="215">
        <f>'Customs raw'!E1695</f>
        <v>0</v>
      </c>
      <c r="G1695" s="76" t="s">
        <v>19</v>
      </c>
      <c r="H1695" s="33" t="s">
        <v>190</v>
      </c>
      <c r="I1695" s="76" t="e">
        <f>CONCATENATE(Table6[[#This Row],[HS6_COD]],Table6[[#This Row],[HS8]],Table6[[#This Row],[HS10]])</f>
        <v>#VALUE!</v>
      </c>
      <c r="J1695" s="17" t="s">
        <v>553</v>
      </c>
      <c r="K1695" s="17"/>
      <c r="L1695" s="30">
        <f>'Customs raw'!F1695</f>
        <v>0</v>
      </c>
      <c r="M1695" s="33">
        <v>10</v>
      </c>
      <c r="N1695" s="33">
        <v>12.5</v>
      </c>
      <c r="O1695" s="33"/>
      <c r="P1695" s="33"/>
      <c r="Q1695" s="33">
        <v>10</v>
      </c>
      <c r="R1695" s="50" t="e">
        <f>VLOOKUP(Table6[[#This Row],[HS Concatenate]],'Customs raw'!$A$11:$N$305,12,FALSE)</f>
        <v>#VALUE!</v>
      </c>
      <c r="S1695" s="226">
        <f>'Customs raw'!L1695</f>
        <v>0</v>
      </c>
      <c r="T1695" s="214"/>
      <c r="U1695" s="217">
        <f>'Customs raw'!M1695</f>
        <v>0</v>
      </c>
      <c r="V1695" s="214"/>
      <c r="W1695" s="226" t="e">
        <f>Table6[[#This Row],[Quantity (kg)2]]/1000</f>
        <v>#VALUE!</v>
      </c>
    </row>
    <row r="1696" spans="1:23" ht="14.25" x14ac:dyDescent="0.2">
      <c r="A1696" s="212">
        <f>'Customs raw'!B1696</f>
        <v>0</v>
      </c>
      <c r="B1696" s="213">
        <f t="shared" si="28"/>
        <v>0</v>
      </c>
      <c r="C1696" s="214" t="e">
        <f>VLOOKUP(B1696,'HS Heading Index'!$A$7:$B$29,2,FALSE)</f>
        <v>#N/A</v>
      </c>
      <c r="D1696" s="214" t="s">
        <v>241</v>
      </c>
      <c r="E1696" s="212">
        <f>'Customs raw'!C1696</f>
        <v>0</v>
      </c>
      <c r="F1696" s="215">
        <f>'Customs raw'!E1696</f>
        <v>0</v>
      </c>
      <c r="G1696" s="76" t="s">
        <v>19</v>
      </c>
      <c r="H1696" s="33" t="s">
        <v>190</v>
      </c>
      <c r="I1696" s="76" t="e">
        <f>CONCATENATE(Table6[[#This Row],[HS6_COD]],Table6[[#This Row],[HS8]],Table6[[#This Row],[HS10]])</f>
        <v>#VALUE!</v>
      </c>
      <c r="J1696" s="17" t="s">
        <v>553</v>
      </c>
      <c r="K1696" s="17"/>
      <c r="L1696" s="30">
        <f>'Customs raw'!F1696</f>
        <v>0</v>
      </c>
      <c r="M1696" s="33">
        <v>10</v>
      </c>
      <c r="N1696" s="33">
        <v>12.5</v>
      </c>
      <c r="O1696" s="33"/>
      <c r="P1696" s="33"/>
      <c r="Q1696" s="33">
        <v>10</v>
      </c>
      <c r="R1696" s="50" t="e">
        <f>VLOOKUP(Table6[[#This Row],[HS Concatenate]],'Customs raw'!$A$11:$N$305,12,FALSE)</f>
        <v>#VALUE!</v>
      </c>
      <c r="S1696" s="226">
        <f>'Customs raw'!L1696</f>
        <v>0</v>
      </c>
      <c r="T1696" s="214"/>
      <c r="U1696" s="217">
        <f>'Customs raw'!M1696</f>
        <v>0</v>
      </c>
      <c r="V1696" s="214"/>
      <c r="W1696" s="226" t="e">
        <f>Table6[[#This Row],[Quantity (kg)2]]/1000</f>
        <v>#VALUE!</v>
      </c>
    </row>
    <row r="1697" spans="1:23" ht="14.25" x14ac:dyDescent="0.2">
      <c r="A1697" s="212">
        <f>'Customs raw'!B1697</f>
        <v>0</v>
      </c>
      <c r="B1697" s="213">
        <f t="shared" si="28"/>
        <v>0</v>
      </c>
      <c r="C1697" s="214" t="e">
        <f>VLOOKUP(B1697,'HS Heading Index'!$A$7:$B$29,2,FALSE)</f>
        <v>#N/A</v>
      </c>
      <c r="D1697" s="214" t="s">
        <v>241</v>
      </c>
      <c r="E1697" s="212">
        <f>'Customs raw'!C1697</f>
        <v>0</v>
      </c>
      <c r="F1697" s="215">
        <f>'Customs raw'!E1697</f>
        <v>0</v>
      </c>
      <c r="G1697" s="76" t="s">
        <v>19</v>
      </c>
      <c r="H1697" s="33" t="s">
        <v>190</v>
      </c>
      <c r="I1697" s="76" t="e">
        <f>CONCATENATE(Table6[[#This Row],[HS6_COD]],Table6[[#This Row],[HS8]],Table6[[#This Row],[HS10]])</f>
        <v>#VALUE!</v>
      </c>
      <c r="J1697" s="17" t="s">
        <v>553</v>
      </c>
      <c r="K1697" s="17"/>
      <c r="L1697" s="30">
        <f>'Customs raw'!F1697</f>
        <v>0</v>
      </c>
      <c r="M1697" s="33">
        <v>10</v>
      </c>
      <c r="N1697" s="33">
        <v>12.5</v>
      </c>
      <c r="O1697" s="33"/>
      <c r="P1697" s="33"/>
      <c r="Q1697" s="33">
        <v>10</v>
      </c>
      <c r="R1697" s="50" t="e">
        <f>VLOOKUP(Table6[[#This Row],[HS Concatenate]],'Customs raw'!$A$11:$N$305,12,FALSE)</f>
        <v>#VALUE!</v>
      </c>
      <c r="S1697" s="226">
        <f>'Customs raw'!L1697</f>
        <v>0</v>
      </c>
      <c r="T1697" s="214"/>
      <c r="U1697" s="217">
        <f>'Customs raw'!M1697</f>
        <v>0</v>
      </c>
      <c r="V1697" s="214"/>
      <c r="W1697" s="226" t="e">
        <f>Table6[[#This Row],[Quantity (kg)2]]/1000</f>
        <v>#VALUE!</v>
      </c>
    </row>
    <row r="1698" spans="1:23" ht="14.25" x14ac:dyDescent="0.2">
      <c r="A1698" s="212">
        <f>'Customs raw'!B1698</f>
        <v>0</v>
      </c>
      <c r="B1698" s="213">
        <f t="shared" si="28"/>
        <v>0</v>
      </c>
      <c r="C1698" s="214" t="e">
        <f>VLOOKUP(B1698,'HS Heading Index'!$A$7:$B$29,2,FALSE)</f>
        <v>#N/A</v>
      </c>
      <c r="D1698" s="214" t="s">
        <v>241</v>
      </c>
      <c r="E1698" s="212">
        <f>'Customs raw'!C1698</f>
        <v>0</v>
      </c>
      <c r="F1698" s="215">
        <f>'Customs raw'!E1698</f>
        <v>0</v>
      </c>
      <c r="G1698" s="76" t="s">
        <v>19</v>
      </c>
      <c r="H1698" s="33" t="s">
        <v>190</v>
      </c>
      <c r="I1698" s="76" t="e">
        <f>CONCATENATE(Table6[[#This Row],[HS6_COD]],Table6[[#This Row],[HS8]],Table6[[#This Row],[HS10]])</f>
        <v>#VALUE!</v>
      </c>
      <c r="J1698" s="17" t="s">
        <v>553</v>
      </c>
      <c r="K1698" s="17"/>
      <c r="L1698" s="30">
        <f>'Customs raw'!F1698</f>
        <v>0</v>
      </c>
      <c r="M1698" s="33">
        <v>10</v>
      </c>
      <c r="N1698" s="33">
        <v>12.5</v>
      </c>
      <c r="O1698" s="33"/>
      <c r="P1698" s="33"/>
      <c r="Q1698" s="33">
        <v>10</v>
      </c>
      <c r="R1698" s="50" t="e">
        <f>VLOOKUP(Table6[[#This Row],[HS Concatenate]],'Customs raw'!$A$11:$N$305,12,FALSE)</f>
        <v>#VALUE!</v>
      </c>
      <c r="S1698" s="226">
        <f>'Customs raw'!L1698</f>
        <v>0</v>
      </c>
      <c r="T1698" s="214"/>
      <c r="U1698" s="217">
        <f>'Customs raw'!M1698</f>
        <v>0</v>
      </c>
      <c r="V1698" s="214"/>
      <c r="W1698" s="226" t="e">
        <f>Table6[[#This Row],[Quantity (kg)2]]/1000</f>
        <v>#VALUE!</v>
      </c>
    </row>
    <row r="1699" spans="1:23" ht="14.25" x14ac:dyDescent="0.2">
      <c r="A1699" s="212">
        <f>'Customs raw'!B1699</f>
        <v>0</v>
      </c>
      <c r="B1699" s="213">
        <f t="shared" si="28"/>
        <v>0</v>
      </c>
      <c r="C1699" s="214" t="e">
        <f>VLOOKUP(B1699,'HS Heading Index'!$A$7:$B$29,2,FALSE)</f>
        <v>#N/A</v>
      </c>
      <c r="D1699" s="214" t="s">
        <v>241</v>
      </c>
      <c r="E1699" s="212">
        <f>'Customs raw'!C1699</f>
        <v>0</v>
      </c>
      <c r="F1699" s="215">
        <f>'Customs raw'!E1699</f>
        <v>0</v>
      </c>
      <c r="G1699" s="76" t="s">
        <v>19</v>
      </c>
      <c r="H1699" s="33" t="s">
        <v>190</v>
      </c>
      <c r="I1699" s="76" t="e">
        <f>CONCATENATE(Table6[[#This Row],[HS6_COD]],Table6[[#This Row],[HS8]],Table6[[#This Row],[HS10]])</f>
        <v>#VALUE!</v>
      </c>
      <c r="J1699" s="17" t="s">
        <v>553</v>
      </c>
      <c r="K1699" s="17"/>
      <c r="L1699" s="30">
        <f>'Customs raw'!F1699</f>
        <v>0</v>
      </c>
      <c r="M1699" s="33">
        <v>10</v>
      </c>
      <c r="N1699" s="33">
        <v>12.5</v>
      </c>
      <c r="O1699" s="33"/>
      <c r="P1699" s="33"/>
      <c r="Q1699" s="33">
        <v>10</v>
      </c>
      <c r="R1699" s="50" t="e">
        <f>VLOOKUP(Table6[[#This Row],[HS Concatenate]],'Customs raw'!$A$11:$N$305,12,FALSE)</f>
        <v>#VALUE!</v>
      </c>
      <c r="S1699" s="226">
        <f>'Customs raw'!L1699</f>
        <v>0</v>
      </c>
      <c r="T1699" s="214"/>
      <c r="U1699" s="217">
        <f>'Customs raw'!M1699</f>
        <v>0</v>
      </c>
      <c r="V1699" s="214"/>
      <c r="W1699" s="226" t="e">
        <f>Table6[[#This Row],[Quantity (kg)2]]/1000</f>
        <v>#VALUE!</v>
      </c>
    </row>
    <row r="1700" spans="1:23" ht="14.25" x14ac:dyDescent="0.2">
      <c r="A1700" s="212">
        <f>'Customs raw'!B1700</f>
        <v>0</v>
      </c>
      <c r="B1700" s="213">
        <f t="shared" si="28"/>
        <v>0</v>
      </c>
      <c r="C1700" s="214" t="e">
        <f>VLOOKUP(B1700,'HS Heading Index'!$A$7:$B$29,2,FALSE)</f>
        <v>#N/A</v>
      </c>
      <c r="D1700" s="214" t="s">
        <v>241</v>
      </c>
      <c r="E1700" s="212">
        <f>'Customs raw'!C1700</f>
        <v>0</v>
      </c>
      <c r="F1700" s="215">
        <f>'Customs raw'!E1700</f>
        <v>0</v>
      </c>
      <c r="G1700" s="76" t="s">
        <v>19</v>
      </c>
      <c r="H1700" s="33" t="s">
        <v>190</v>
      </c>
      <c r="I1700" s="76" t="e">
        <f>CONCATENATE(Table6[[#This Row],[HS6_COD]],Table6[[#This Row],[HS8]],Table6[[#This Row],[HS10]])</f>
        <v>#VALUE!</v>
      </c>
      <c r="J1700" s="17" t="s">
        <v>553</v>
      </c>
      <c r="K1700" s="17"/>
      <c r="L1700" s="30">
        <f>'Customs raw'!F1700</f>
        <v>0</v>
      </c>
      <c r="M1700" s="33">
        <v>10</v>
      </c>
      <c r="N1700" s="33">
        <v>12.5</v>
      </c>
      <c r="O1700" s="33"/>
      <c r="P1700" s="33"/>
      <c r="Q1700" s="33">
        <v>10</v>
      </c>
      <c r="R1700" s="50" t="e">
        <f>VLOOKUP(Table6[[#This Row],[HS Concatenate]],'Customs raw'!$A$11:$N$305,12,FALSE)</f>
        <v>#VALUE!</v>
      </c>
      <c r="S1700" s="226">
        <f>'Customs raw'!L1700</f>
        <v>0</v>
      </c>
      <c r="T1700" s="214"/>
      <c r="U1700" s="217">
        <f>'Customs raw'!M1700</f>
        <v>0</v>
      </c>
      <c r="V1700" s="214"/>
      <c r="W1700" s="226" t="e">
        <f>Table6[[#This Row],[Quantity (kg)2]]/1000</f>
        <v>#VALUE!</v>
      </c>
    </row>
    <row r="1701" spans="1:23" ht="14.25" x14ac:dyDescent="0.2">
      <c r="A1701" s="212">
        <f>'Customs raw'!B1701</f>
        <v>0</v>
      </c>
      <c r="B1701" s="213">
        <f t="shared" si="28"/>
        <v>0</v>
      </c>
      <c r="C1701" s="214" t="e">
        <f>VLOOKUP(B1701,'HS Heading Index'!$A$7:$B$29,2,FALSE)</f>
        <v>#N/A</v>
      </c>
      <c r="D1701" s="214" t="s">
        <v>241</v>
      </c>
      <c r="E1701" s="212">
        <f>'Customs raw'!C1701</f>
        <v>0</v>
      </c>
      <c r="F1701" s="215">
        <f>'Customs raw'!E1701</f>
        <v>0</v>
      </c>
      <c r="G1701" s="76" t="s">
        <v>19</v>
      </c>
      <c r="H1701" s="33" t="s">
        <v>190</v>
      </c>
      <c r="I1701" s="76" t="e">
        <f>CONCATENATE(Table6[[#This Row],[HS6_COD]],Table6[[#This Row],[HS8]],Table6[[#This Row],[HS10]])</f>
        <v>#VALUE!</v>
      </c>
      <c r="J1701" s="17" t="s">
        <v>553</v>
      </c>
      <c r="K1701" s="17"/>
      <c r="L1701" s="30">
        <f>'Customs raw'!F1701</f>
        <v>0</v>
      </c>
      <c r="M1701" s="33">
        <v>10</v>
      </c>
      <c r="N1701" s="33">
        <v>12.5</v>
      </c>
      <c r="O1701" s="33"/>
      <c r="P1701" s="33"/>
      <c r="Q1701" s="33">
        <v>10</v>
      </c>
      <c r="R1701" s="50" t="e">
        <f>VLOOKUP(Table6[[#This Row],[HS Concatenate]],'Customs raw'!$A$11:$N$305,12,FALSE)</f>
        <v>#VALUE!</v>
      </c>
      <c r="S1701" s="226">
        <f>'Customs raw'!L1701</f>
        <v>0</v>
      </c>
      <c r="T1701" s="214"/>
      <c r="U1701" s="217">
        <f>'Customs raw'!M1701</f>
        <v>0</v>
      </c>
      <c r="V1701" s="214"/>
      <c r="W1701" s="226" t="e">
        <f>Table6[[#This Row],[Quantity (kg)2]]/1000</f>
        <v>#VALUE!</v>
      </c>
    </row>
    <row r="1702" spans="1:23" ht="14.25" x14ac:dyDescent="0.2">
      <c r="A1702" s="212">
        <f>'Customs raw'!B1702</f>
        <v>0</v>
      </c>
      <c r="B1702" s="213">
        <f t="shared" si="28"/>
        <v>0</v>
      </c>
      <c r="C1702" s="214" t="e">
        <f>VLOOKUP(B1702,'HS Heading Index'!$A$7:$B$29,2,FALSE)</f>
        <v>#N/A</v>
      </c>
      <c r="D1702" s="214" t="s">
        <v>241</v>
      </c>
      <c r="E1702" s="212">
        <f>'Customs raw'!C1702</f>
        <v>0</v>
      </c>
      <c r="F1702" s="215">
        <f>'Customs raw'!E1702</f>
        <v>0</v>
      </c>
      <c r="G1702" s="76" t="s">
        <v>19</v>
      </c>
      <c r="H1702" s="33" t="s">
        <v>190</v>
      </c>
      <c r="I1702" s="76" t="e">
        <f>CONCATENATE(Table6[[#This Row],[HS6_COD]],Table6[[#This Row],[HS8]],Table6[[#This Row],[HS10]])</f>
        <v>#VALUE!</v>
      </c>
      <c r="J1702" s="17" t="s">
        <v>553</v>
      </c>
      <c r="K1702" s="17"/>
      <c r="L1702" s="30">
        <f>'Customs raw'!F1702</f>
        <v>0</v>
      </c>
      <c r="M1702" s="33">
        <v>10</v>
      </c>
      <c r="N1702" s="33">
        <v>12.5</v>
      </c>
      <c r="O1702" s="33"/>
      <c r="P1702" s="33"/>
      <c r="Q1702" s="33">
        <v>10</v>
      </c>
      <c r="R1702" s="50" t="e">
        <f>VLOOKUP(Table6[[#This Row],[HS Concatenate]],'Customs raw'!$A$11:$N$305,12,FALSE)</f>
        <v>#VALUE!</v>
      </c>
      <c r="S1702" s="226">
        <f>'Customs raw'!L1702</f>
        <v>0</v>
      </c>
      <c r="T1702" s="214"/>
      <c r="U1702" s="217">
        <f>'Customs raw'!M1702</f>
        <v>0</v>
      </c>
      <c r="V1702" s="214"/>
      <c r="W1702" s="226" t="e">
        <f>Table6[[#This Row],[Quantity (kg)2]]/1000</f>
        <v>#VALUE!</v>
      </c>
    </row>
    <row r="1703" spans="1:23" ht="14.25" x14ac:dyDescent="0.2">
      <c r="A1703" s="212">
        <f>'Customs raw'!B1703</f>
        <v>0</v>
      </c>
      <c r="B1703" s="213">
        <f t="shared" si="28"/>
        <v>0</v>
      </c>
      <c r="C1703" s="214" t="e">
        <f>VLOOKUP(B1703,'HS Heading Index'!$A$7:$B$29,2,FALSE)</f>
        <v>#N/A</v>
      </c>
      <c r="D1703" s="214" t="s">
        <v>241</v>
      </c>
      <c r="E1703" s="212">
        <f>'Customs raw'!C1703</f>
        <v>0</v>
      </c>
      <c r="F1703" s="215">
        <f>'Customs raw'!E1703</f>
        <v>0</v>
      </c>
      <c r="G1703" s="76" t="s">
        <v>19</v>
      </c>
      <c r="H1703" s="33" t="s">
        <v>190</v>
      </c>
      <c r="I1703" s="76" t="e">
        <f>CONCATENATE(Table6[[#This Row],[HS6_COD]],Table6[[#This Row],[HS8]],Table6[[#This Row],[HS10]])</f>
        <v>#VALUE!</v>
      </c>
      <c r="J1703" s="17" t="s">
        <v>553</v>
      </c>
      <c r="K1703" s="17"/>
      <c r="L1703" s="30">
        <f>'Customs raw'!F1703</f>
        <v>0</v>
      </c>
      <c r="M1703" s="33">
        <v>10</v>
      </c>
      <c r="N1703" s="33">
        <v>12.5</v>
      </c>
      <c r="O1703" s="33"/>
      <c r="P1703" s="33"/>
      <c r="Q1703" s="33">
        <v>10</v>
      </c>
      <c r="R1703" s="50" t="e">
        <f>VLOOKUP(Table6[[#This Row],[HS Concatenate]],'Customs raw'!$A$11:$N$305,12,FALSE)</f>
        <v>#VALUE!</v>
      </c>
      <c r="S1703" s="226">
        <f>'Customs raw'!L1703</f>
        <v>0</v>
      </c>
      <c r="T1703" s="214"/>
      <c r="U1703" s="217">
        <f>'Customs raw'!M1703</f>
        <v>0</v>
      </c>
      <c r="V1703" s="214"/>
      <c r="W1703" s="226" t="e">
        <f>Table6[[#This Row],[Quantity (kg)2]]/1000</f>
        <v>#VALUE!</v>
      </c>
    </row>
    <row r="1704" spans="1:23" ht="14.25" x14ac:dyDescent="0.2">
      <c r="A1704" s="212">
        <f>'Customs raw'!B1704</f>
        <v>0</v>
      </c>
      <c r="B1704" s="213">
        <f t="shared" si="28"/>
        <v>0</v>
      </c>
      <c r="C1704" s="214" t="e">
        <f>VLOOKUP(B1704,'HS Heading Index'!$A$7:$B$29,2,FALSE)</f>
        <v>#N/A</v>
      </c>
      <c r="D1704" s="214" t="s">
        <v>241</v>
      </c>
      <c r="E1704" s="212">
        <f>'Customs raw'!C1704</f>
        <v>0</v>
      </c>
      <c r="F1704" s="215">
        <f>'Customs raw'!E1704</f>
        <v>0</v>
      </c>
      <c r="G1704" s="76" t="s">
        <v>19</v>
      </c>
      <c r="H1704" s="33" t="s">
        <v>190</v>
      </c>
      <c r="I1704" s="76" t="e">
        <f>CONCATENATE(Table6[[#This Row],[HS6_COD]],Table6[[#This Row],[HS8]],Table6[[#This Row],[HS10]])</f>
        <v>#VALUE!</v>
      </c>
      <c r="J1704" s="17" t="s">
        <v>553</v>
      </c>
      <c r="K1704" s="17"/>
      <c r="L1704" s="30">
        <f>'Customs raw'!F1704</f>
        <v>0</v>
      </c>
      <c r="M1704" s="33">
        <v>10</v>
      </c>
      <c r="N1704" s="33">
        <v>12.5</v>
      </c>
      <c r="O1704" s="33"/>
      <c r="P1704" s="33"/>
      <c r="Q1704" s="33">
        <v>10</v>
      </c>
      <c r="R1704" s="50" t="e">
        <f>VLOOKUP(Table6[[#This Row],[HS Concatenate]],'Customs raw'!$A$11:$N$305,12,FALSE)</f>
        <v>#VALUE!</v>
      </c>
      <c r="S1704" s="226">
        <f>'Customs raw'!L1704</f>
        <v>0</v>
      </c>
      <c r="T1704" s="214"/>
      <c r="U1704" s="217">
        <f>'Customs raw'!M1704</f>
        <v>0</v>
      </c>
      <c r="V1704" s="214"/>
      <c r="W1704" s="226" t="e">
        <f>Table6[[#This Row],[Quantity (kg)2]]/1000</f>
        <v>#VALUE!</v>
      </c>
    </row>
    <row r="1705" spans="1:23" ht="14.25" x14ac:dyDescent="0.2">
      <c r="A1705" s="212">
        <f>'Customs raw'!B1705</f>
        <v>0</v>
      </c>
      <c r="B1705" s="213">
        <f t="shared" si="28"/>
        <v>0</v>
      </c>
      <c r="C1705" s="214" t="e">
        <f>VLOOKUP(B1705,'HS Heading Index'!$A$7:$B$29,2,FALSE)</f>
        <v>#N/A</v>
      </c>
      <c r="D1705" s="214" t="s">
        <v>241</v>
      </c>
      <c r="E1705" s="212">
        <f>'Customs raw'!C1705</f>
        <v>0</v>
      </c>
      <c r="F1705" s="215">
        <f>'Customs raw'!E1705</f>
        <v>0</v>
      </c>
      <c r="G1705" s="76" t="s">
        <v>19</v>
      </c>
      <c r="H1705" s="33" t="s">
        <v>190</v>
      </c>
      <c r="I1705" s="76" t="e">
        <f>CONCATENATE(Table6[[#This Row],[HS6_COD]],Table6[[#This Row],[HS8]],Table6[[#This Row],[HS10]])</f>
        <v>#VALUE!</v>
      </c>
      <c r="J1705" s="17" t="s">
        <v>553</v>
      </c>
      <c r="K1705" s="17"/>
      <c r="L1705" s="30">
        <f>'Customs raw'!F1705</f>
        <v>0</v>
      </c>
      <c r="M1705" s="33">
        <v>10</v>
      </c>
      <c r="N1705" s="33">
        <v>12.5</v>
      </c>
      <c r="O1705" s="33"/>
      <c r="P1705" s="33"/>
      <c r="Q1705" s="33">
        <v>10</v>
      </c>
      <c r="R1705" s="50" t="e">
        <f>VLOOKUP(Table6[[#This Row],[HS Concatenate]],'Customs raw'!$A$11:$N$305,12,FALSE)</f>
        <v>#VALUE!</v>
      </c>
      <c r="S1705" s="226">
        <f>'Customs raw'!L1705</f>
        <v>0</v>
      </c>
      <c r="T1705" s="214"/>
      <c r="U1705" s="217">
        <f>'Customs raw'!M1705</f>
        <v>0</v>
      </c>
      <c r="V1705" s="214"/>
      <c r="W1705" s="226" t="e">
        <f>Table6[[#This Row],[Quantity (kg)2]]/1000</f>
        <v>#VALUE!</v>
      </c>
    </row>
    <row r="1706" spans="1:23" ht="14.25" x14ac:dyDescent="0.2">
      <c r="A1706" s="212">
        <f>'Customs raw'!B1706</f>
        <v>0</v>
      </c>
      <c r="B1706" s="213">
        <f t="shared" si="28"/>
        <v>0</v>
      </c>
      <c r="C1706" s="214" t="e">
        <f>VLOOKUP(B1706,'HS Heading Index'!$A$7:$B$29,2,FALSE)</f>
        <v>#N/A</v>
      </c>
      <c r="D1706" s="214" t="s">
        <v>241</v>
      </c>
      <c r="E1706" s="212">
        <f>'Customs raw'!C1706</f>
        <v>0</v>
      </c>
      <c r="F1706" s="215">
        <f>'Customs raw'!E1706</f>
        <v>0</v>
      </c>
      <c r="G1706" s="76" t="s">
        <v>19</v>
      </c>
      <c r="H1706" s="33" t="s">
        <v>190</v>
      </c>
      <c r="I1706" s="76" t="e">
        <f>CONCATENATE(Table6[[#This Row],[HS6_COD]],Table6[[#This Row],[HS8]],Table6[[#This Row],[HS10]])</f>
        <v>#VALUE!</v>
      </c>
      <c r="J1706" s="17" t="s">
        <v>553</v>
      </c>
      <c r="K1706" s="17"/>
      <c r="L1706" s="30">
        <f>'Customs raw'!F1706</f>
        <v>0</v>
      </c>
      <c r="M1706" s="33">
        <v>10</v>
      </c>
      <c r="N1706" s="33">
        <v>12.5</v>
      </c>
      <c r="O1706" s="33"/>
      <c r="P1706" s="33"/>
      <c r="Q1706" s="33">
        <v>10</v>
      </c>
      <c r="R1706" s="50" t="e">
        <f>VLOOKUP(Table6[[#This Row],[HS Concatenate]],'Customs raw'!$A$11:$N$305,12,FALSE)</f>
        <v>#VALUE!</v>
      </c>
      <c r="S1706" s="226">
        <f>'Customs raw'!L1706</f>
        <v>0</v>
      </c>
      <c r="T1706" s="214"/>
      <c r="U1706" s="217">
        <f>'Customs raw'!M1706</f>
        <v>0</v>
      </c>
      <c r="V1706" s="214"/>
      <c r="W1706" s="226" t="e">
        <f>Table6[[#This Row],[Quantity (kg)2]]/1000</f>
        <v>#VALUE!</v>
      </c>
    </row>
    <row r="1707" spans="1:23" ht="14.25" x14ac:dyDescent="0.2">
      <c r="A1707" s="212">
        <f>'Customs raw'!B1707</f>
        <v>0</v>
      </c>
      <c r="B1707" s="213">
        <f t="shared" si="28"/>
        <v>0</v>
      </c>
      <c r="C1707" s="214" t="e">
        <f>VLOOKUP(B1707,'HS Heading Index'!$A$7:$B$29,2,FALSE)</f>
        <v>#N/A</v>
      </c>
      <c r="D1707" s="214" t="s">
        <v>241</v>
      </c>
      <c r="E1707" s="212">
        <f>'Customs raw'!C1707</f>
        <v>0</v>
      </c>
      <c r="F1707" s="215">
        <f>'Customs raw'!E1707</f>
        <v>0</v>
      </c>
      <c r="G1707" s="76" t="s">
        <v>19</v>
      </c>
      <c r="H1707" s="33" t="s">
        <v>190</v>
      </c>
      <c r="I1707" s="76" t="e">
        <f>CONCATENATE(Table6[[#This Row],[HS6_COD]],Table6[[#This Row],[HS8]],Table6[[#This Row],[HS10]])</f>
        <v>#VALUE!</v>
      </c>
      <c r="J1707" s="17" t="s">
        <v>553</v>
      </c>
      <c r="K1707" s="17"/>
      <c r="L1707" s="30">
        <f>'Customs raw'!F1707</f>
        <v>0</v>
      </c>
      <c r="M1707" s="33">
        <v>10</v>
      </c>
      <c r="N1707" s="33">
        <v>12.5</v>
      </c>
      <c r="O1707" s="33"/>
      <c r="P1707" s="33"/>
      <c r="Q1707" s="33">
        <v>10</v>
      </c>
      <c r="R1707" s="50" t="e">
        <f>VLOOKUP(Table6[[#This Row],[HS Concatenate]],'Customs raw'!$A$11:$N$305,12,FALSE)</f>
        <v>#VALUE!</v>
      </c>
      <c r="S1707" s="226">
        <f>'Customs raw'!L1707</f>
        <v>0</v>
      </c>
      <c r="T1707" s="214"/>
      <c r="U1707" s="217">
        <f>'Customs raw'!M1707</f>
        <v>0</v>
      </c>
      <c r="V1707" s="214"/>
      <c r="W1707" s="226" t="e">
        <f>Table6[[#This Row],[Quantity (kg)2]]/1000</f>
        <v>#VALUE!</v>
      </c>
    </row>
    <row r="1708" spans="1:23" ht="14.25" x14ac:dyDescent="0.2">
      <c r="A1708" s="212">
        <f>'Customs raw'!B1708</f>
        <v>0</v>
      </c>
      <c r="B1708" s="213">
        <f t="shared" si="28"/>
        <v>0</v>
      </c>
      <c r="C1708" s="214" t="e">
        <f>VLOOKUP(B1708,'HS Heading Index'!$A$7:$B$29,2,FALSE)</f>
        <v>#N/A</v>
      </c>
      <c r="D1708" s="214" t="s">
        <v>241</v>
      </c>
      <c r="E1708" s="212">
        <f>'Customs raw'!C1708</f>
        <v>0</v>
      </c>
      <c r="F1708" s="215">
        <f>'Customs raw'!E1708</f>
        <v>0</v>
      </c>
      <c r="G1708" s="76" t="s">
        <v>19</v>
      </c>
      <c r="H1708" s="33" t="s">
        <v>190</v>
      </c>
      <c r="I1708" s="76" t="e">
        <f>CONCATENATE(Table6[[#This Row],[HS6_COD]],Table6[[#This Row],[HS8]],Table6[[#This Row],[HS10]])</f>
        <v>#VALUE!</v>
      </c>
      <c r="J1708" s="17" t="s">
        <v>553</v>
      </c>
      <c r="K1708" s="17"/>
      <c r="L1708" s="30">
        <f>'Customs raw'!F1708</f>
        <v>0</v>
      </c>
      <c r="M1708" s="33">
        <v>10</v>
      </c>
      <c r="N1708" s="33">
        <v>12.5</v>
      </c>
      <c r="O1708" s="33"/>
      <c r="P1708" s="33"/>
      <c r="Q1708" s="33">
        <v>10</v>
      </c>
      <c r="R1708" s="50" t="e">
        <f>VLOOKUP(Table6[[#This Row],[HS Concatenate]],'Customs raw'!$A$11:$N$305,12,FALSE)</f>
        <v>#VALUE!</v>
      </c>
      <c r="S1708" s="226">
        <f>'Customs raw'!L1708</f>
        <v>0</v>
      </c>
      <c r="T1708" s="214"/>
      <c r="U1708" s="217">
        <f>'Customs raw'!M1708</f>
        <v>0</v>
      </c>
      <c r="V1708" s="214"/>
      <c r="W1708" s="226" t="e">
        <f>Table6[[#This Row],[Quantity (kg)2]]/1000</f>
        <v>#VALUE!</v>
      </c>
    </row>
    <row r="1709" spans="1:23" ht="14.25" x14ac:dyDescent="0.2">
      <c r="A1709" s="212">
        <f>'Customs raw'!B1709</f>
        <v>0</v>
      </c>
      <c r="B1709" s="213">
        <f t="shared" si="28"/>
        <v>0</v>
      </c>
      <c r="C1709" s="214" t="e">
        <f>VLOOKUP(B1709,'HS Heading Index'!$A$7:$B$29,2,FALSE)</f>
        <v>#N/A</v>
      </c>
      <c r="D1709" s="214" t="s">
        <v>241</v>
      </c>
      <c r="E1709" s="212">
        <f>'Customs raw'!C1709</f>
        <v>0</v>
      </c>
      <c r="F1709" s="215">
        <f>'Customs raw'!E1709</f>
        <v>0</v>
      </c>
      <c r="G1709" s="76" t="s">
        <v>19</v>
      </c>
      <c r="H1709" s="33" t="s">
        <v>190</v>
      </c>
      <c r="I1709" s="76" t="e">
        <f>CONCATENATE(Table6[[#This Row],[HS6_COD]],Table6[[#This Row],[HS8]],Table6[[#This Row],[HS10]])</f>
        <v>#VALUE!</v>
      </c>
      <c r="J1709" s="17" t="s">
        <v>553</v>
      </c>
      <c r="K1709" s="17"/>
      <c r="L1709" s="30">
        <f>'Customs raw'!F1709</f>
        <v>0</v>
      </c>
      <c r="M1709" s="33">
        <v>10</v>
      </c>
      <c r="N1709" s="33">
        <v>12.5</v>
      </c>
      <c r="O1709" s="33"/>
      <c r="P1709" s="33"/>
      <c r="Q1709" s="33">
        <v>10</v>
      </c>
      <c r="R1709" s="50" t="e">
        <f>VLOOKUP(Table6[[#This Row],[HS Concatenate]],'Customs raw'!$A$11:$N$305,12,FALSE)</f>
        <v>#VALUE!</v>
      </c>
      <c r="S1709" s="226">
        <f>'Customs raw'!L1709</f>
        <v>0</v>
      </c>
      <c r="T1709" s="214"/>
      <c r="U1709" s="217">
        <f>'Customs raw'!M1709</f>
        <v>0</v>
      </c>
      <c r="V1709" s="214"/>
      <c r="W1709" s="226" t="e">
        <f>Table6[[#This Row],[Quantity (kg)2]]/1000</f>
        <v>#VALUE!</v>
      </c>
    </row>
    <row r="1710" spans="1:23" ht="14.25" x14ac:dyDescent="0.2">
      <c r="A1710" s="212">
        <f>'Customs raw'!B1710</f>
        <v>0</v>
      </c>
      <c r="B1710" s="213">
        <f t="shared" si="28"/>
        <v>0</v>
      </c>
      <c r="C1710" s="214" t="e">
        <f>VLOOKUP(B1710,'HS Heading Index'!$A$7:$B$29,2,FALSE)</f>
        <v>#N/A</v>
      </c>
      <c r="D1710" s="214" t="s">
        <v>241</v>
      </c>
      <c r="E1710" s="212">
        <f>'Customs raw'!C1710</f>
        <v>0</v>
      </c>
      <c r="F1710" s="215">
        <f>'Customs raw'!E1710</f>
        <v>0</v>
      </c>
      <c r="G1710" s="76" t="s">
        <v>19</v>
      </c>
      <c r="H1710" s="33" t="s">
        <v>190</v>
      </c>
      <c r="I1710" s="76" t="e">
        <f>CONCATENATE(Table6[[#This Row],[HS6_COD]],Table6[[#This Row],[HS8]],Table6[[#This Row],[HS10]])</f>
        <v>#VALUE!</v>
      </c>
      <c r="J1710" s="17" t="s">
        <v>553</v>
      </c>
      <c r="K1710" s="17"/>
      <c r="L1710" s="30">
        <f>'Customs raw'!F1710</f>
        <v>0</v>
      </c>
      <c r="M1710" s="33">
        <v>10</v>
      </c>
      <c r="N1710" s="33">
        <v>12.5</v>
      </c>
      <c r="O1710" s="33"/>
      <c r="P1710" s="33"/>
      <c r="Q1710" s="33">
        <v>10</v>
      </c>
      <c r="R1710" s="50" t="e">
        <f>VLOOKUP(Table6[[#This Row],[HS Concatenate]],'Customs raw'!$A$11:$N$305,12,FALSE)</f>
        <v>#VALUE!</v>
      </c>
      <c r="S1710" s="226">
        <f>'Customs raw'!L1710</f>
        <v>0</v>
      </c>
      <c r="T1710" s="214"/>
      <c r="U1710" s="217">
        <f>'Customs raw'!M1710</f>
        <v>0</v>
      </c>
      <c r="V1710" s="214"/>
      <c r="W1710" s="226" t="e">
        <f>Table6[[#This Row],[Quantity (kg)2]]/1000</f>
        <v>#VALUE!</v>
      </c>
    </row>
    <row r="1711" spans="1:23" ht="14.25" x14ac:dyDescent="0.2">
      <c r="A1711" s="212">
        <f>'Customs raw'!B1711</f>
        <v>0</v>
      </c>
      <c r="B1711" s="213">
        <f t="shared" si="28"/>
        <v>0</v>
      </c>
      <c r="C1711" s="214" t="e">
        <f>VLOOKUP(B1711,'HS Heading Index'!$A$7:$B$29,2,FALSE)</f>
        <v>#N/A</v>
      </c>
      <c r="D1711" s="214" t="s">
        <v>241</v>
      </c>
      <c r="E1711" s="212">
        <f>'Customs raw'!C1711</f>
        <v>0</v>
      </c>
      <c r="F1711" s="215">
        <f>'Customs raw'!E1711</f>
        <v>0</v>
      </c>
      <c r="G1711" s="76" t="s">
        <v>19</v>
      </c>
      <c r="H1711" s="33" t="s">
        <v>190</v>
      </c>
      <c r="I1711" s="76" t="e">
        <f>CONCATENATE(Table6[[#This Row],[HS6_COD]],Table6[[#This Row],[HS8]],Table6[[#This Row],[HS10]])</f>
        <v>#VALUE!</v>
      </c>
      <c r="J1711" s="17" t="s">
        <v>553</v>
      </c>
      <c r="K1711" s="17"/>
      <c r="L1711" s="30">
        <f>'Customs raw'!F1711</f>
        <v>0</v>
      </c>
      <c r="M1711" s="33">
        <v>10</v>
      </c>
      <c r="N1711" s="33">
        <v>12.5</v>
      </c>
      <c r="O1711" s="33"/>
      <c r="P1711" s="33"/>
      <c r="Q1711" s="33">
        <v>10</v>
      </c>
      <c r="R1711" s="50" t="e">
        <f>VLOOKUP(Table6[[#This Row],[HS Concatenate]],'Customs raw'!$A$11:$N$305,12,FALSE)</f>
        <v>#VALUE!</v>
      </c>
      <c r="S1711" s="226">
        <f>'Customs raw'!L1711</f>
        <v>0</v>
      </c>
      <c r="T1711" s="214"/>
      <c r="U1711" s="217">
        <f>'Customs raw'!M1711</f>
        <v>0</v>
      </c>
      <c r="V1711" s="214"/>
      <c r="W1711" s="226" t="e">
        <f>Table6[[#This Row],[Quantity (kg)2]]/1000</f>
        <v>#VALUE!</v>
      </c>
    </row>
    <row r="1712" spans="1:23" ht="14.25" x14ac:dyDescent="0.2">
      <c r="A1712" s="212">
        <f>'Customs raw'!B1712</f>
        <v>0</v>
      </c>
      <c r="B1712" s="213">
        <f t="shared" si="28"/>
        <v>0</v>
      </c>
      <c r="C1712" s="214" t="e">
        <f>VLOOKUP(B1712,'HS Heading Index'!$A$7:$B$29,2,FALSE)</f>
        <v>#N/A</v>
      </c>
      <c r="D1712" s="214" t="s">
        <v>241</v>
      </c>
      <c r="E1712" s="212">
        <f>'Customs raw'!C1712</f>
        <v>0</v>
      </c>
      <c r="F1712" s="215">
        <f>'Customs raw'!E1712</f>
        <v>0</v>
      </c>
      <c r="G1712" s="76" t="s">
        <v>19</v>
      </c>
      <c r="H1712" s="33" t="s">
        <v>190</v>
      </c>
      <c r="I1712" s="76" t="e">
        <f>CONCATENATE(Table6[[#This Row],[HS6_COD]],Table6[[#This Row],[HS8]],Table6[[#This Row],[HS10]])</f>
        <v>#VALUE!</v>
      </c>
      <c r="J1712" s="17" t="s">
        <v>553</v>
      </c>
      <c r="K1712" s="17"/>
      <c r="L1712" s="30">
        <f>'Customs raw'!F1712</f>
        <v>0</v>
      </c>
      <c r="M1712" s="33">
        <v>10</v>
      </c>
      <c r="N1712" s="33">
        <v>12.5</v>
      </c>
      <c r="O1712" s="33"/>
      <c r="P1712" s="33"/>
      <c r="Q1712" s="33">
        <v>10</v>
      </c>
      <c r="R1712" s="50" t="e">
        <f>VLOOKUP(Table6[[#This Row],[HS Concatenate]],'Customs raw'!$A$11:$N$305,12,FALSE)</f>
        <v>#VALUE!</v>
      </c>
      <c r="S1712" s="226">
        <f>'Customs raw'!L1712</f>
        <v>0</v>
      </c>
      <c r="T1712" s="214"/>
      <c r="U1712" s="217">
        <f>'Customs raw'!M1712</f>
        <v>0</v>
      </c>
      <c r="V1712" s="214"/>
      <c r="W1712" s="226" t="e">
        <f>Table6[[#This Row],[Quantity (kg)2]]/1000</f>
        <v>#VALUE!</v>
      </c>
    </row>
    <row r="1713" spans="1:23" ht="14.25" x14ac:dyDescent="0.2">
      <c r="A1713" s="212">
        <f>'Customs raw'!B1713</f>
        <v>0</v>
      </c>
      <c r="B1713" s="213">
        <f t="shared" si="28"/>
        <v>0</v>
      </c>
      <c r="C1713" s="214" t="e">
        <f>VLOOKUP(B1713,'HS Heading Index'!$A$7:$B$29,2,FALSE)</f>
        <v>#N/A</v>
      </c>
      <c r="D1713" s="214" t="s">
        <v>241</v>
      </c>
      <c r="E1713" s="212">
        <f>'Customs raw'!C1713</f>
        <v>0</v>
      </c>
      <c r="F1713" s="215">
        <f>'Customs raw'!E1713</f>
        <v>0</v>
      </c>
      <c r="G1713" s="76" t="s">
        <v>19</v>
      </c>
      <c r="H1713" s="33" t="s">
        <v>190</v>
      </c>
      <c r="I1713" s="76" t="e">
        <f>CONCATENATE(Table6[[#This Row],[HS6_COD]],Table6[[#This Row],[HS8]],Table6[[#This Row],[HS10]])</f>
        <v>#VALUE!</v>
      </c>
      <c r="J1713" s="17" t="s">
        <v>553</v>
      </c>
      <c r="K1713" s="17"/>
      <c r="L1713" s="30">
        <f>'Customs raw'!F1713</f>
        <v>0</v>
      </c>
      <c r="M1713" s="33">
        <v>10</v>
      </c>
      <c r="N1713" s="33">
        <v>12.5</v>
      </c>
      <c r="O1713" s="33"/>
      <c r="P1713" s="33"/>
      <c r="Q1713" s="33">
        <v>10</v>
      </c>
      <c r="R1713" s="50" t="e">
        <f>VLOOKUP(Table6[[#This Row],[HS Concatenate]],'Customs raw'!$A$11:$N$305,12,FALSE)</f>
        <v>#VALUE!</v>
      </c>
      <c r="S1713" s="226">
        <f>'Customs raw'!L1713</f>
        <v>0</v>
      </c>
      <c r="T1713" s="214"/>
      <c r="U1713" s="217">
        <f>'Customs raw'!M1713</f>
        <v>0</v>
      </c>
      <c r="V1713" s="214"/>
      <c r="W1713" s="226" t="e">
        <f>Table6[[#This Row],[Quantity (kg)2]]/1000</f>
        <v>#VALUE!</v>
      </c>
    </row>
    <row r="1714" spans="1:23" ht="14.25" x14ac:dyDescent="0.2">
      <c r="A1714" s="212">
        <f>'Customs raw'!B1714</f>
        <v>0</v>
      </c>
      <c r="B1714" s="213">
        <f t="shared" si="28"/>
        <v>0</v>
      </c>
      <c r="C1714" s="214" t="e">
        <f>VLOOKUP(B1714,'HS Heading Index'!$A$7:$B$29,2,FALSE)</f>
        <v>#N/A</v>
      </c>
      <c r="D1714" s="214" t="s">
        <v>241</v>
      </c>
      <c r="E1714" s="212">
        <f>'Customs raw'!C1714</f>
        <v>0</v>
      </c>
      <c r="F1714" s="215">
        <f>'Customs raw'!E1714</f>
        <v>0</v>
      </c>
      <c r="G1714" s="76" t="s">
        <v>19</v>
      </c>
      <c r="H1714" s="33" t="s">
        <v>190</v>
      </c>
      <c r="I1714" s="76" t="e">
        <f>CONCATENATE(Table6[[#This Row],[HS6_COD]],Table6[[#This Row],[HS8]],Table6[[#This Row],[HS10]])</f>
        <v>#VALUE!</v>
      </c>
      <c r="J1714" s="17" t="s">
        <v>553</v>
      </c>
      <c r="K1714" s="17"/>
      <c r="L1714" s="30">
        <f>'Customs raw'!F1714</f>
        <v>0</v>
      </c>
      <c r="M1714" s="33">
        <v>10</v>
      </c>
      <c r="N1714" s="33">
        <v>12.5</v>
      </c>
      <c r="O1714" s="33"/>
      <c r="P1714" s="33"/>
      <c r="Q1714" s="33">
        <v>10</v>
      </c>
      <c r="R1714" s="50" t="e">
        <f>VLOOKUP(Table6[[#This Row],[HS Concatenate]],'Customs raw'!$A$11:$N$305,12,FALSE)</f>
        <v>#VALUE!</v>
      </c>
      <c r="S1714" s="226">
        <f>'Customs raw'!L1714</f>
        <v>0</v>
      </c>
      <c r="T1714" s="214"/>
      <c r="U1714" s="217">
        <f>'Customs raw'!M1714</f>
        <v>0</v>
      </c>
      <c r="V1714" s="214"/>
      <c r="W1714" s="226" t="e">
        <f>Table6[[#This Row],[Quantity (kg)2]]/1000</f>
        <v>#VALUE!</v>
      </c>
    </row>
    <row r="1715" spans="1:23" ht="14.25" x14ac:dyDescent="0.2">
      <c r="A1715" s="212">
        <f>'Customs raw'!B1715</f>
        <v>0</v>
      </c>
      <c r="B1715" s="213">
        <f t="shared" si="28"/>
        <v>0</v>
      </c>
      <c r="C1715" s="214" t="e">
        <f>VLOOKUP(B1715,'HS Heading Index'!$A$7:$B$29,2,FALSE)</f>
        <v>#N/A</v>
      </c>
      <c r="D1715" s="214" t="s">
        <v>241</v>
      </c>
      <c r="E1715" s="212">
        <f>'Customs raw'!C1715</f>
        <v>0</v>
      </c>
      <c r="F1715" s="215">
        <f>'Customs raw'!E1715</f>
        <v>0</v>
      </c>
      <c r="G1715" s="76" t="s">
        <v>19</v>
      </c>
      <c r="H1715" s="33" t="s">
        <v>190</v>
      </c>
      <c r="I1715" s="76" t="e">
        <f>CONCATENATE(Table6[[#This Row],[HS6_COD]],Table6[[#This Row],[HS8]],Table6[[#This Row],[HS10]])</f>
        <v>#VALUE!</v>
      </c>
      <c r="J1715" s="17" t="s">
        <v>553</v>
      </c>
      <c r="K1715" s="17"/>
      <c r="L1715" s="30">
        <f>'Customs raw'!F1715</f>
        <v>0</v>
      </c>
      <c r="M1715" s="33">
        <v>10</v>
      </c>
      <c r="N1715" s="33">
        <v>12.5</v>
      </c>
      <c r="O1715" s="33"/>
      <c r="P1715" s="33"/>
      <c r="Q1715" s="33">
        <v>10</v>
      </c>
      <c r="R1715" s="50" t="e">
        <f>VLOOKUP(Table6[[#This Row],[HS Concatenate]],'Customs raw'!$A$11:$N$305,12,FALSE)</f>
        <v>#VALUE!</v>
      </c>
      <c r="S1715" s="226">
        <f>'Customs raw'!L1715</f>
        <v>0</v>
      </c>
      <c r="T1715" s="214"/>
      <c r="U1715" s="217">
        <f>'Customs raw'!M1715</f>
        <v>0</v>
      </c>
      <c r="V1715" s="214"/>
      <c r="W1715" s="226" t="e">
        <f>Table6[[#This Row],[Quantity (kg)2]]/1000</f>
        <v>#VALUE!</v>
      </c>
    </row>
    <row r="1716" spans="1:23" ht="14.25" x14ac:dyDescent="0.2">
      <c r="A1716" s="212">
        <f>'Customs raw'!B1716</f>
        <v>0</v>
      </c>
      <c r="B1716" s="213">
        <f t="shared" si="28"/>
        <v>0</v>
      </c>
      <c r="C1716" s="214" t="e">
        <f>VLOOKUP(B1716,'HS Heading Index'!$A$7:$B$29,2,FALSE)</f>
        <v>#N/A</v>
      </c>
      <c r="D1716" s="214" t="s">
        <v>241</v>
      </c>
      <c r="E1716" s="212">
        <f>'Customs raw'!C1716</f>
        <v>0</v>
      </c>
      <c r="F1716" s="215">
        <f>'Customs raw'!E1716</f>
        <v>0</v>
      </c>
      <c r="G1716" s="76" t="s">
        <v>19</v>
      </c>
      <c r="H1716" s="33" t="s">
        <v>190</v>
      </c>
      <c r="I1716" s="76" t="e">
        <f>CONCATENATE(Table6[[#This Row],[HS6_COD]],Table6[[#This Row],[HS8]],Table6[[#This Row],[HS10]])</f>
        <v>#VALUE!</v>
      </c>
      <c r="J1716" s="17" t="s">
        <v>553</v>
      </c>
      <c r="K1716" s="17"/>
      <c r="L1716" s="30">
        <f>'Customs raw'!F1716</f>
        <v>0</v>
      </c>
      <c r="M1716" s="33">
        <v>10</v>
      </c>
      <c r="N1716" s="33">
        <v>12.5</v>
      </c>
      <c r="O1716" s="33"/>
      <c r="P1716" s="33"/>
      <c r="Q1716" s="33">
        <v>10</v>
      </c>
      <c r="R1716" s="50" t="e">
        <f>VLOOKUP(Table6[[#This Row],[HS Concatenate]],'Customs raw'!$A$11:$N$305,12,FALSE)</f>
        <v>#VALUE!</v>
      </c>
      <c r="S1716" s="226">
        <f>'Customs raw'!L1716</f>
        <v>0</v>
      </c>
      <c r="T1716" s="214"/>
      <c r="U1716" s="217">
        <f>'Customs raw'!M1716</f>
        <v>0</v>
      </c>
      <c r="V1716" s="214"/>
      <c r="W1716" s="226" t="e">
        <f>Table6[[#This Row],[Quantity (kg)2]]/1000</f>
        <v>#VALUE!</v>
      </c>
    </row>
    <row r="1717" spans="1:23" ht="14.25" x14ac:dyDescent="0.2">
      <c r="A1717" s="212">
        <f>'Customs raw'!B1717</f>
        <v>0</v>
      </c>
      <c r="B1717" s="213">
        <f t="shared" si="28"/>
        <v>0</v>
      </c>
      <c r="C1717" s="214" t="e">
        <f>VLOOKUP(B1717,'HS Heading Index'!$A$7:$B$29,2,FALSE)</f>
        <v>#N/A</v>
      </c>
      <c r="D1717" s="214" t="s">
        <v>241</v>
      </c>
      <c r="E1717" s="212">
        <f>'Customs raw'!C1717</f>
        <v>0</v>
      </c>
      <c r="F1717" s="215">
        <f>'Customs raw'!E1717</f>
        <v>0</v>
      </c>
      <c r="G1717" s="76" t="s">
        <v>19</v>
      </c>
      <c r="H1717" s="33" t="s">
        <v>190</v>
      </c>
      <c r="I1717" s="76" t="e">
        <f>CONCATENATE(Table6[[#This Row],[HS6_COD]],Table6[[#This Row],[HS8]],Table6[[#This Row],[HS10]])</f>
        <v>#VALUE!</v>
      </c>
      <c r="J1717" s="17" t="s">
        <v>553</v>
      </c>
      <c r="K1717" s="17"/>
      <c r="L1717" s="30">
        <f>'Customs raw'!F1717</f>
        <v>0</v>
      </c>
      <c r="M1717" s="33">
        <v>10</v>
      </c>
      <c r="N1717" s="33">
        <v>12.5</v>
      </c>
      <c r="O1717" s="33"/>
      <c r="P1717" s="33"/>
      <c r="Q1717" s="33">
        <v>10</v>
      </c>
      <c r="R1717" s="50" t="e">
        <f>VLOOKUP(Table6[[#This Row],[HS Concatenate]],'Customs raw'!$A$11:$N$305,12,FALSE)</f>
        <v>#VALUE!</v>
      </c>
      <c r="S1717" s="226">
        <f>'Customs raw'!L1717</f>
        <v>0</v>
      </c>
      <c r="T1717" s="214"/>
      <c r="U1717" s="217">
        <f>'Customs raw'!M1717</f>
        <v>0</v>
      </c>
      <c r="V1717" s="214"/>
      <c r="W1717" s="226" t="e">
        <f>Table6[[#This Row],[Quantity (kg)2]]/1000</f>
        <v>#VALUE!</v>
      </c>
    </row>
    <row r="1718" spans="1:23" ht="14.25" x14ac:dyDescent="0.2">
      <c r="A1718" s="212">
        <f>'Customs raw'!B1718</f>
        <v>0</v>
      </c>
      <c r="B1718" s="213">
        <f t="shared" si="28"/>
        <v>0</v>
      </c>
      <c r="C1718" s="214" t="e">
        <f>VLOOKUP(B1718,'HS Heading Index'!$A$7:$B$29,2,FALSE)</f>
        <v>#N/A</v>
      </c>
      <c r="D1718" s="214" t="s">
        <v>241</v>
      </c>
      <c r="E1718" s="212">
        <f>'Customs raw'!C1718</f>
        <v>0</v>
      </c>
      <c r="F1718" s="215">
        <f>'Customs raw'!E1718</f>
        <v>0</v>
      </c>
      <c r="G1718" s="76" t="s">
        <v>19</v>
      </c>
      <c r="H1718" s="33" t="s">
        <v>190</v>
      </c>
      <c r="I1718" s="76" t="e">
        <f>CONCATENATE(Table6[[#This Row],[HS6_COD]],Table6[[#This Row],[HS8]],Table6[[#This Row],[HS10]])</f>
        <v>#VALUE!</v>
      </c>
      <c r="J1718" s="17" t="s">
        <v>553</v>
      </c>
      <c r="K1718" s="17"/>
      <c r="L1718" s="30">
        <f>'Customs raw'!F1718</f>
        <v>0</v>
      </c>
      <c r="M1718" s="33">
        <v>10</v>
      </c>
      <c r="N1718" s="33">
        <v>12.5</v>
      </c>
      <c r="O1718" s="33"/>
      <c r="P1718" s="33"/>
      <c r="Q1718" s="33">
        <v>10</v>
      </c>
      <c r="R1718" s="50" t="e">
        <f>VLOOKUP(Table6[[#This Row],[HS Concatenate]],'Customs raw'!$A$11:$N$305,12,FALSE)</f>
        <v>#VALUE!</v>
      </c>
      <c r="S1718" s="226">
        <f>'Customs raw'!L1718</f>
        <v>0</v>
      </c>
      <c r="T1718" s="214"/>
      <c r="U1718" s="217">
        <f>'Customs raw'!M1718</f>
        <v>0</v>
      </c>
      <c r="V1718" s="214"/>
      <c r="W1718" s="226" t="e">
        <f>Table6[[#This Row],[Quantity (kg)2]]/1000</f>
        <v>#VALUE!</v>
      </c>
    </row>
    <row r="1719" spans="1:23" ht="14.25" x14ac:dyDescent="0.2">
      <c r="A1719" s="212">
        <f>'Customs raw'!B1719</f>
        <v>0</v>
      </c>
      <c r="B1719" s="213">
        <f t="shared" si="28"/>
        <v>0</v>
      </c>
      <c r="C1719" s="214" t="e">
        <f>VLOOKUP(B1719,'HS Heading Index'!$A$7:$B$29,2,FALSE)</f>
        <v>#N/A</v>
      </c>
      <c r="D1719" s="214" t="s">
        <v>241</v>
      </c>
      <c r="E1719" s="212">
        <f>'Customs raw'!C1719</f>
        <v>0</v>
      </c>
      <c r="F1719" s="215">
        <f>'Customs raw'!E1719</f>
        <v>0</v>
      </c>
      <c r="G1719" s="76" t="s">
        <v>19</v>
      </c>
      <c r="H1719" s="33" t="s">
        <v>190</v>
      </c>
      <c r="I1719" s="76" t="e">
        <f>CONCATENATE(Table6[[#This Row],[HS6_COD]],Table6[[#This Row],[HS8]],Table6[[#This Row],[HS10]])</f>
        <v>#VALUE!</v>
      </c>
      <c r="J1719" s="17" t="s">
        <v>553</v>
      </c>
      <c r="K1719" s="17"/>
      <c r="L1719" s="30">
        <f>'Customs raw'!F1719</f>
        <v>0</v>
      </c>
      <c r="M1719" s="33">
        <v>10</v>
      </c>
      <c r="N1719" s="33">
        <v>12.5</v>
      </c>
      <c r="O1719" s="33"/>
      <c r="P1719" s="33"/>
      <c r="Q1719" s="33">
        <v>10</v>
      </c>
      <c r="R1719" s="50" t="e">
        <f>VLOOKUP(Table6[[#This Row],[HS Concatenate]],'Customs raw'!$A$11:$N$305,12,FALSE)</f>
        <v>#VALUE!</v>
      </c>
      <c r="S1719" s="226">
        <f>'Customs raw'!L1719</f>
        <v>0</v>
      </c>
      <c r="T1719" s="214"/>
      <c r="U1719" s="217">
        <f>'Customs raw'!M1719</f>
        <v>0</v>
      </c>
      <c r="V1719" s="214"/>
      <c r="W1719" s="226" t="e">
        <f>Table6[[#This Row],[Quantity (kg)2]]/1000</f>
        <v>#VALUE!</v>
      </c>
    </row>
    <row r="1720" spans="1:23" ht="14.25" x14ac:dyDescent="0.2">
      <c r="A1720" s="212">
        <f>'Customs raw'!B1720</f>
        <v>0</v>
      </c>
      <c r="B1720" s="213">
        <f t="shared" si="28"/>
        <v>0</v>
      </c>
      <c r="C1720" s="214" t="e">
        <f>VLOOKUP(B1720,'HS Heading Index'!$A$7:$B$29,2,FALSE)</f>
        <v>#N/A</v>
      </c>
      <c r="D1720" s="214" t="s">
        <v>241</v>
      </c>
      <c r="E1720" s="212">
        <f>'Customs raw'!C1720</f>
        <v>0</v>
      </c>
      <c r="F1720" s="215">
        <f>'Customs raw'!E1720</f>
        <v>0</v>
      </c>
      <c r="G1720" s="76" t="s">
        <v>19</v>
      </c>
      <c r="H1720" s="33" t="s">
        <v>190</v>
      </c>
      <c r="I1720" s="76" t="e">
        <f>CONCATENATE(Table6[[#This Row],[HS6_COD]],Table6[[#This Row],[HS8]],Table6[[#This Row],[HS10]])</f>
        <v>#VALUE!</v>
      </c>
      <c r="J1720" s="17" t="s">
        <v>553</v>
      </c>
      <c r="K1720" s="17"/>
      <c r="L1720" s="30">
        <f>'Customs raw'!F1720</f>
        <v>0</v>
      </c>
      <c r="M1720" s="33">
        <v>10</v>
      </c>
      <c r="N1720" s="33">
        <v>12.5</v>
      </c>
      <c r="O1720" s="33"/>
      <c r="P1720" s="33"/>
      <c r="Q1720" s="33">
        <v>10</v>
      </c>
      <c r="R1720" s="50" t="e">
        <f>VLOOKUP(Table6[[#This Row],[HS Concatenate]],'Customs raw'!$A$11:$N$305,12,FALSE)</f>
        <v>#VALUE!</v>
      </c>
      <c r="S1720" s="226">
        <f>'Customs raw'!L1720</f>
        <v>0</v>
      </c>
      <c r="T1720" s="214"/>
      <c r="U1720" s="217">
        <f>'Customs raw'!M1720</f>
        <v>0</v>
      </c>
      <c r="V1720" s="214"/>
      <c r="W1720" s="226" t="e">
        <f>Table6[[#This Row],[Quantity (kg)2]]/1000</f>
        <v>#VALUE!</v>
      </c>
    </row>
    <row r="1721" spans="1:23" ht="14.25" x14ac:dyDescent="0.2">
      <c r="A1721" s="212">
        <f>'Customs raw'!B1721</f>
        <v>0</v>
      </c>
      <c r="B1721" s="213">
        <f t="shared" si="28"/>
        <v>0</v>
      </c>
      <c r="C1721" s="214" t="e">
        <f>VLOOKUP(B1721,'HS Heading Index'!$A$7:$B$29,2,FALSE)</f>
        <v>#N/A</v>
      </c>
      <c r="D1721" s="214" t="s">
        <v>241</v>
      </c>
      <c r="E1721" s="212">
        <f>'Customs raw'!C1721</f>
        <v>0</v>
      </c>
      <c r="F1721" s="215">
        <f>'Customs raw'!E1721</f>
        <v>0</v>
      </c>
      <c r="G1721" s="76" t="s">
        <v>19</v>
      </c>
      <c r="H1721" s="33" t="s">
        <v>190</v>
      </c>
      <c r="I1721" s="76" t="e">
        <f>CONCATENATE(Table6[[#This Row],[HS6_COD]],Table6[[#This Row],[HS8]],Table6[[#This Row],[HS10]])</f>
        <v>#VALUE!</v>
      </c>
      <c r="J1721" s="17" t="s">
        <v>553</v>
      </c>
      <c r="K1721" s="17"/>
      <c r="L1721" s="30">
        <f>'Customs raw'!F1721</f>
        <v>0</v>
      </c>
      <c r="M1721" s="33">
        <v>10</v>
      </c>
      <c r="N1721" s="33">
        <v>12.5</v>
      </c>
      <c r="O1721" s="33"/>
      <c r="P1721" s="33"/>
      <c r="Q1721" s="33">
        <v>10</v>
      </c>
      <c r="R1721" s="50" t="e">
        <f>VLOOKUP(Table6[[#This Row],[HS Concatenate]],'Customs raw'!$A$11:$N$305,12,FALSE)</f>
        <v>#VALUE!</v>
      </c>
      <c r="S1721" s="226">
        <f>'Customs raw'!L1721</f>
        <v>0</v>
      </c>
      <c r="T1721" s="214"/>
      <c r="U1721" s="217">
        <f>'Customs raw'!M1721</f>
        <v>0</v>
      </c>
      <c r="V1721" s="214"/>
      <c r="W1721" s="226" t="e">
        <f>Table6[[#This Row],[Quantity (kg)2]]/1000</f>
        <v>#VALUE!</v>
      </c>
    </row>
    <row r="1722" spans="1:23" ht="14.25" x14ac:dyDescent="0.2">
      <c r="A1722" s="212">
        <f>'Customs raw'!B1722</f>
        <v>0</v>
      </c>
      <c r="B1722" s="213">
        <f t="shared" si="28"/>
        <v>0</v>
      </c>
      <c r="C1722" s="214" t="e">
        <f>VLOOKUP(B1722,'HS Heading Index'!$A$7:$B$29,2,FALSE)</f>
        <v>#N/A</v>
      </c>
      <c r="D1722" s="214" t="s">
        <v>241</v>
      </c>
      <c r="E1722" s="212">
        <f>'Customs raw'!C1722</f>
        <v>0</v>
      </c>
      <c r="F1722" s="215">
        <f>'Customs raw'!E1722</f>
        <v>0</v>
      </c>
      <c r="G1722" s="76" t="s">
        <v>19</v>
      </c>
      <c r="H1722" s="33" t="s">
        <v>190</v>
      </c>
      <c r="I1722" s="76" t="e">
        <f>CONCATENATE(Table6[[#This Row],[HS6_COD]],Table6[[#This Row],[HS8]],Table6[[#This Row],[HS10]])</f>
        <v>#VALUE!</v>
      </c>
      <c r="J1722" s="17" t="s">
        <v>553</v>
      </c>
      <c r="K1722" s="17"/>
      <c r="L1722" s="30">
        <f>'Customs raw'!F1722</f>
        <v>0</v>
      </c>
      <c r="M1722" s="33">
        <v>10</v>
      </c>
      <c r="N1722" s="33">
        <v>12.5</v>
      </c>
      <c r="O1722" s="33"/>
      <c r="P1722" s="33"/>
      <c r="Q1722" s="33">
        <v>10</v>
      </c>
      <c r="R1722" s="50" t="e">
        <f>VLOOKUP(Table6[[#This Row],[HS Concatenate]],'Customs raw'!$A$11:$N$305,12,FALSE)</f>
        <v>#VALUE!</v>
      </c>
      <c r="S1722" s="226">
        <f>'Customs raw'!L1722</f>
        <v>0</v>
      </c>
      <c r="T1722" s="214"/>
      <c r="U1722" s="217">
        <f>'Customs raw'!M1722</f>
        <v>0</v>
      </c>
      <c r="V1722" s="214"/>
      <c r="W1722" s="226" t="e">
        <f>Table6[[#This Row],[Quantity (kg)2]]/1000</f>
        <v>#VALUE!</v>
      </c>
    </row>
    <row r="1723" spans="1:23" ht="14.25" x14ac:dyDescent="0.2">
      <c r="A1723" s="212">
        <f>'Customs raw'!B1723</f>
        <v>0</v>
      </c>
      <c r="B1723" s="213">
        <f t="shared" si="28"/>
        <v>0</v>
      </c>
      <c r="C1723" s="214" t="e">
        <f>VLOOKUP(B1723,'HS Heading Index'!$A$7:$B$29,2,FALSE)</f>
        <v>#N/A</v>
      </c>
      <c r="D1723" s="214" t="s">
        <v>241</v>
      </c>
      <c r="E1723" s="212">
        <f>'Customs raw'!C1723</f>
        <v>0</v>
      </c>
      <c r="F1723" s="215">
        <f>'Customs raw'!E1723</f>
        <v>0</v>
      </c>
      <c r="G1723" s="76" t="s">
        <v>19</v>
      </c>
      <c r="H1723" s="33" t="s">
        <v>190</v>
      </c>
      <c r="I1723" s="76" t="e">
        <f>CONCATENATE(Table6[[#This Row],[HS6_COD]],Table6[[#This Row],[HS8]],Table6[[#This Row],[HS10]])</f>
        <v>#VALUE!</v>
      </c>
      <c r="J1723" s="17" t="s">
        <v>553</v>
      </c>
      <c r="K1723" s="17"/>
      <c r="L1723" s="30">
        <f>'Customs raw'!F1723</f>
        <v>0</v>
      </c>
      <c r="M1723" s="33">
        <v>10</v>
      </c>
      <c r="N1723" s="33">
        <v>12.5</v>
      </c>
      <c r="O1723" s="33"/>
      <c r="P1723" s="33"/>
      <c r="Q1723" s="33">
        <v>10</v>
      </c>
      <c r="R1723" s="50" t="e">
        <f>VLOOKUP(Table6[[#This Row],[HS Concatenate]],'Customs raw'!$A$11:$N$305,12,FALSE)</f>
        <v>#VALUE!</v>
      </c>
      <c r="S1723" s="226">
        <f>'Customs raw'!L1723</f>
        <v>0</v>
      </c>
      <c r="T1723" s="214"/>
      <c r="U1723" s="217">
        <f>'Customs raw'!M1723</f>
        <v>0</v>
      </c>
      <c r="V1723" s="214"/>
      <c r="W1723" s="226" t="e">
        <f>Table6[[#This Row],[Quantity (kg)2]]/1000</f>
        <v>#VALUE!</v>
      </c>
    </row>
    <row r="1724" spans="1:23" ht="14.25" x14ac:dyDescent="0.2">
      <c r="A1724" s="212">
        <f>'Customs raw'!B1724</f>
        <v>0</v>
      </c>
      <c r="B1724" s="213">
        <f t="shared" si="28"/>
        <v>0</v>
      </c>
      <c r="C1724" s="214" t="e">
        <f>VLOOKUP(B1724,'HS Heading Index'!$A$7:$B$29,2,FALSE)</f>
        <v>#N/A</v>
      </c>
      <c r="D1724" s="214" t="s">
        <v>241</v>
      </c>
      <c r="E1724" s="212">
        <f>'Customs raw'!C1724</f>
        <v>0</v>
      </c>
      <c r="F1724" s="215">
        <f>'Customs raw'!E1724</f>
        <v>0</v>
      </c>
      <c r="G1724" s="76" t="s">
        <v>19</v>
      </c>
      <c r="H1724" s="33" t="s">
        <v>190</v>
      </c>
      <c r="I1724" s="76" t="e">
        <f>CONCATENATE(Table6[[#This Row],[HS6_COD]],Table6[[#This Row],[HS8]],Table6[[#This Row],[HS10]])</f>
        <v>#VALUE!</v>
      </c>
      <c r="J1724" s="17" t="s">
        <v>553</v>
      </c>
      <c r="K1724" s="17"/>
      <c r="L1724" s="30">
        <f>'Customs raw'!F1724</f>
        <v>0</v>
      </c>
      <c r="M1724" s="33">
        <v>10</v>
      </c>
      <c r="N1724" s="33">
        <v>12.5</v>
      </c>
      <c r="O1724" s="33"/>
      <c r="P1724" s="33"/>
      <c r="Q1724" s="33">
        <v>10</v>
      </c>
      <c r="R1724" s="50" t="e">
        <f>VLOOKUP(Table6[[#This Row],[HS Concatenate]],'Customs raw'!$A$11:$N$305,12,FALSE)</f>
        <v>#VALUE!</v>
      </c>
      <c r="S1724" s="226">
        <f>'Customs raw'!L1724</f>
        <v>0</v>
      </c>
      <c r="T1724" s="214"/>
      <c r="U1724" s="217">
        <f>'Customs raw'!M1724</f>
        <v>0</v>
      </c>
      <c r="V1724" s="214"/>
      <c r="W1724" s="226" t="e">
        <f>Table6[[#This Row],[Quantity (kg)2]]/1000</f>
        <v>#VALUE!</v>
      </c>
    </row>
    <row r="1725" spans="1:23" ht="14.25" x14ac:dyDescent="0.2">
      <c r="A1725" s="212">
        <f>'Customs raw'!B1725</f>
        <v>0</v>
      </c>
      <c r="B1725" s="213">
        <f t="shared" si="28"/>
        <v>0</v>
      </c>
      <c r="C1725" s="214" t="e">
        <f>VLOOKUP(B1725,'HS Heading Index'!$A$7:$B$29,2,FALSE)</f>
        <v>#N/A</v>
      </c>
      <c r="D1725" s="214" t="s">
        <v>241</v>
      </c>
      <c r="E1725" s="212">
        <f>'Customs raw'!C1725</f>
        <v>0</v>
      </c>
      <c r="F1725" s="215">
        <f>'Customs raw'!E1725</f>
        <v>0</v>
      </c>
      <c r="G1725" s="76" t="s">
        <v>19</v>
      </c>
      <c r="H1725" s="33" t="s">
        <v>190</v>
      </c>
      <c r="I1725" s="76" t="e">
        <f>CONCATENATE(Table6[[#This Row],[HS6_COD]],Table6[[#This Row],[HS8]],Table6[[#This Row],[HS10]])</f>
        <v>#VALUE!</v>
      </c>
      <c r="J1725" s="17" t="s">
        <v>553</v>
      </c>
      <c r="K1725" s="17"/>
      <c r="L1725" s="30">
        <f>'Customs raw'!F1725</f>
        <v>0</v>
      </c>
      <c r="M1725" s="33">
        <v>10</v>
      </c>
      <c r="N1725" s="33">
        <v>12.5</v>
      </c>
      <c r="O1725" s="33"/>
      <c r="P1725" s="33"/>
      <c r="Q1725" s="33">
        <v>10</v>
      </c>
      <c r="R1725" s="50" t="e">
        <f>VLOOKUP(Table6[[#This Row],[HS Concatenate]],'Customs raw'!$A$11:$N$305,12,FALSE)</f>
        <v>#VALUE!</v>
      </c>
      <c r="S1725" s="226">
        <f>'Customs raw'!L1725</f>
        <v>0</v>
      </c>
      <c r="T1725" s="214"/>
      <c r="U1725" s="217">
        <f>'Customs raw'!M1725</f>
        <v>0</v>
      </c>
      <c r="V1725" s="214"/>
      <c r="W1725" s="226" t="e">
        <f>Table6[[#This Row],[Quantity (kg)2]]/1000</f>
        <v>#VALUE!</v>
      </c>
    </row>
    <row r="1726" spans="1:23" ht="14.25" x14ac:dyDescent="0.2">
      <c r="A1726" s="212">
        <f>'Customs raw'!B1726</f>
        <v>0</v>
      </c>
      <c r="B1726" s="213">
        <f t="shared" si="28"/>
        <v>0</v>
      </c>
      <c r="C1726" s="214" t="e">
        <f>VLOOKUP(B1726,'HS Heading Index'!$A$7:$B$29,2,FALSE)</f>
        <v>#N/A</v>
      </c>
      <c r="D1726" s="214" t="s">
        <v>241</v>
      </c>
      <c r="E1726" s="212">
        <f>'Customs raw'!C1726</f>
        <v>0</v>
      </c>
      <c r="F1726" s="215">
        <f>'Customs raw'!E1726</f>
        <v>0</v>
      </c>
      <c r="G1726" s="76" t="s">
        <v>19</v>
      </c>
      <c r="H1726" s="33" t="s">
        <v>190</v>
      </c>
      <c r="I1726" s="76" t="e">
        <f>CONCATENATE(Table6[[#This Row],[HS6_COD]],Table6[[#This Row],[HS8]],Table6[[#This Row],[HS10]])</f>
        <v>#VALUE!</v>
      </c>
      <c r="J1726" s="17" t="s">
        <v>553</v>
      </c>
      <c r="K1726" s="17"/>
      <c r="L1726" s="30">
        <f>'Customs raw'!F1726</f>
        <v>0</v>
      </c>
      <c r="M1726" s="33">
        <v>10</v>
      </c>
      <c r="N1726" s="33">
        <v>12.5</v>
      </c>
      <c r="O1726" s="33"/>
      <c r="P1726" s="33"/>
      <c r="Q1726" s="33">
        <v>10</v>
      </c>
      <c r="R1726" s="50" t="e">
        <f>VLOOKUP(Table6[[#This Row],[HS Concatenate]],'Customs raw'!$A$11:$N$305,12,FALSE)</f>
        <v>#VALUE!</v>
      </c>
      <c r="S1726" s="226">
        <f>'Customs raw'!L1726</f>
        <v>0</v>
      </c>
      <c r="T1726" s="214"/>
      <c r="U1726" s="217">
        <f>'Customs raw'!M1726</f>
        <v>0</v>
      </c>
      <c r="V1726" s="214"/>
      <c r="W1726" s="226" t="e">
        <f>Table6[[#This Row],[Quantity (kg)2]]/1000</f>
        <v>#VALUE!</v>
      </c>
    </row>
    <row r="1727" spans="1:23" ht="14.25" x14ac:dyDescent="0.2">
      <c r="A1727" s="212">
        <f>'Customs raw'!B1727</f>
        <v>0</v>
      </c>
      <c r="B1727" s="213">
        <f t="shared" si="28"/>
        <v>0</v>
      </c>
      <c r="C1727" s="214" t="e">
        <f>VLOOKUP(B1727,'HS Heading Index'!$A$7:$B$29,2,FALSE)</f>
        <v>#N/A</v>
      </c>
      <c r="D1727" s="214" t="s">
        <v>241</v>
      </c>
      <c r="E1727" s="212">
        <f>'Customs raw'!C1727</f>
        <v>0</v>
      </c>
      <c r="F1727" s="215">
        <f>'Customs raw'!E1727</f>
        <v>0</v>
      </c>
      <c r="G1727" s="76" t="s">
        <v>19</v>
      </c>
      <c r="H1727" s="33" t="s">
        <v>190</v>
      </c>
      <c r="I1727" s="76" t="e">
        <f>CONCATENATE(Table6[[#This Row],[HS6_COD]],Table6[[#This Row],[HS8]],Table6[[#This Row],[HS10]])</f>
        <v>#VALUE!</v>
      </c>
      <c r="J1727" s="17" t="s">
        <v>553</v>
      </c>
      <c r="K1727" s="17"/>
      <c r="L1727" s="30">
        <f>'Customs raw'!F1727</f>
        <v>0</v>
      </c>
      <c r="M1727" s="33">
        <v>10</v>
      </c>
      <c r="N1727" s="33">
        <v>12.5</v>
      </c>
      <c r="O1727" s="33"/>
      <c r="P1727" s="33"/>
      <c r="Q1727" s="33">
        <v>10</v>
      </c>
      <c r="R1727" s="50" t="e">
        <f>VLOOKUP(Table6[[#This Row],[HS Concatenate]],'Customs raw'!$A$11:$N$305,12,FALSE)</f>
        <v>#VALUE!</v>
      </c>
      <c r="S1727" s="226">
        <f>'Customs raw'!L1727</f>
        <v>0</v>
      </c>
      <c r="T1727" s="214"/>
      <c r="U1727" s="217">
        <f>'Customs raw'!M1727</f>
        <v>0</v>
      </c>
      <c r="V1727" s="214"/>
      <c r="W1727" s="226" t="e">
        <f>Table6[[#This Row],[Quantity (kg)2]]/1000</f>
        <v>#VALUE!</v>
      </c>
    </row>
    <row r="1728" spans="1:23" ht="14.25" x14ac:dyDescent="0.2">
      <c r="A1728" s="212">
        <f>'Customs raw'!B1728</f>
        <v>0</v>
      </c>
      <c r="B1728" s="213">
        <f t="shared" si="28"/>
        <v>0</v>
      </c>
      <c r="C1728" s="214" t="e">
        <f>VLOOKUP(B1728,'HS Heading Index'!$A$7:$B$29,2,FALSE)</f>
        <v>#N/A</v>
      </c>
      <c r="D1728" s="214" t="s">
        <v>241</v>
      </c>
      <c r="E1728" s="212">
        <f>'Customs raw'!C1728</f>
        <v>0</v>
      </c>
      <c r="F1728" s="215">
        <f>'Customs raw'!E1728</f>
        <v>0</v>
      </c>
      <c r="G1728" s="76" t="s">
        <v>19</v>
      </c>
      <c r="H1728" s="33" t="s">
        <v>190</v>
      </c>
      <c r="I1728" s="76" t="e">
        <f>CONCATENATE(Table6[[#This Row],[HS6_COD]],Table6[[#This Row],[HS8]],Table6[[#This Row],[HS10]])</f>
        <v>#VALUE!</v>
      </c>
      <c r="J1728" s="17" t="s">
        <v>553</v>
      </c>
      <c r="K1728" s="17"/>
      <c r="L1728" s="30">
        <f>'Customs raw'!F1728</f>
        <v>0</v>
      </c>
      <c r="M1728" s="33">
        <v>10</v>
      </c>
      <c r="N1728" s="33">
        <v>12.5</v>
      </c>
      <c r="O1728" s="33"/>
      <c r="P1728" s="33"/>
      <c r="Q1728" s="33">
        <v>10</v>
      </c>
      <c r="R1728" s="50" t="e">
        <f>VLOOKUP(Table6[[#This Row],[HS Concatenate]],'Customs raw'!$A$11:$N$305,12,FALSE)</f>
        <v>#VALUE!</v>
      </c>
      <c r="S1728" s="226">
        <f>'Customs raw'!L1728</f>
        <v>0</v>
      </c>
      <c r="T1728" s="214"/>
      <c r="U1728" s="217">
        <f>'Customs raw'!M1728</f>
        <v>0</v>
      </c>
      <c r="V1728" s="214"/>
      <c r="W1728" s="226" t="e">
        <f>Table6[[#This Row],[Quantity (kg)2]]/1000</f>
        <v>#VALUE!</v>
      </c>
    </row>
    <row r="1729" spans="1:23" ht="14.25" x14ac:dyDescent="0.2">
      <c r="A1729" s="212">
        <f>'Customs raw'!B1729</f>
        <v>0</v>
      </c>
      <c r="B1729" s="213">
        <f t="shared" si="28"/>
        <v>0</v>
      </c>
      <c r="C1729" s="214" t="e">
        <f>VLOOKUP(B1729,'HS Heading Index'!$A$7:$B$29,2,FALSE)</f>
        <v>#N/A</v>
      </c>
      <c r="D1729" s="214" t="s">
        <v>241</v>
      </c>
      <c r="E1729" s="212">
        <f>'Customs raw'!C1729</f>
        <v>0</v>
      </c>
      <c r="F1729" s="215">
        <f>'Customs raw'!E1729</f>
        <v>0</v>
      </c>
      <c r="G1729" s="76" t="s">
        <v>19</v>
      </c>
      <c r="H1729" s="33" t="s">
        <v>190</v>
      </c>
      <c r="I1729" s="76" t="e">
        <f>CONCATENATE(Table6[[#This Row],[HS6_COD]],Table6[[#This Row],[HS8]],Table6[[#This Row],[HS10]])</f>
        <v>#VALUE!</v>
      </c>
      <c r="J1729" s="17" t="s">
        <v>553</v>
      </c>
      <c r="K1729" s="17"/>
      <c r="L1729" s="30">
        <f>'Customs raw'!F1729</f>
        <v>0</v>
      </c>
      <c r="M1729" s="33">
        <v>10</v>
      </c>
      <c r="N1729" s="33">
        <v>12.5</v>
      </c>
      <c r="O1729" s="33"/>
      <c r="P1729" s="33"/>
      <c r="Q1729" s="33">
        <v>10</v>
      </c>
      <c r="R1729" s="50" t="e">
        <f>VLOOKUP(Table6[[#This Row],[HS Concatenate]],'Customs raw'!$A$11:$N$305,12,FALSE)</f>
        <v>#VALUE!</v>
      </c>
      <c r="S1729" s="226">
        <f>'Customs raw'!L1729</f>
        <v>0</v>
      </c>
      <c r="T1729" s="214"/>
      <c r="U1729" s="217">
        <f>'Customs raw'!M1729</f>
        <v>0</v>
      </c>
      <c r="V1729" s="214"/>
      <c r="W1729" s="226" t="e">
        <f>Table6[[#This Row],[Quantity (kg)2]]/1000</f>
        <v>#VALUE!</v>
      </c>
    </row>
    <row r="1730" spans="1:23" ht="14.25" x14ac:dyDescent="0.2">
      <c r="A1730" s="212">
        <f>'Customs raw'!B1730</f>
        <v>0</v>
      </c>
      <c r="B1730" s="213">
        <f t="shared" si="28"/>
        <v>0</v>
      </c>
      <c r="C1730" s="214" t="e">
        <f>VLOOKUP(B1730,'HS Heading Index'!$A$7:$B$29,2,FALSE)</f>
        <v>#N/A</v>
      </c>
      <c r="D1730" s="214" t="s">
        <v>241</v>
      </c>
      <c r="E1730" s="212">
        <f>'Customs raw'!C1730</f>
        <v>0</v>
      </c>
      <c r="F1730" s="215">
        <f>'Customs raw'!E1730</f>
        <v>0</v>
      </c>
      <c r="G1730" s="76" t="s">
        <v>19</v>
      </c>
      <c r="H1730" s="33" t="s">
        <v>190</v>
      </c>
      <c r="I1730" s="76" t="e">
        <f>CONCATENATE(Table6[[#This Row],[HS6_COD]],Table6[[#This Row],[HS8]],Table6[[#This Row],[HS10]])</f>
        <v>#VALUE!</v>
      </c>
      <c r="J1730" s="17" t="s">
        <v>553</v>
      </c>
      <c r="K1730" s="17"/>
      <c r="L1730" s="30">
        <f>'Customs raw'!F1730</f>
        <v>0</v>
      </c>
      <c r="M1730" s="33">
        <v>10</v>
      </c>
      <c r="N1730" s="33">
        <v>12.5</v>
      </c>
      <c r="O1730" s="33"/>
      <c r="P1730" s="33"/>
      <c r="Q1730" s="33">
        <v>10</v>
      </c>
      <c r="R1730" s="50" t="e">
        <f>VLOOKUP(Table6[[#This Row],[HS Concatenate]],'Customs raw'!$A$11:$N$305,12,FALSE)</f>
        <v>#VALUE!</v>
      </c>
      <c r="S1730" s="226">
        <f>'Customs raw'!L1730</f>
        <v>0</v>
      </c>
      <c r="T1730" s="214"/>
      <c r="U1730" s="217">
        <f>'Customs raw'!M1730</f>
        <v>0</v>
      </c>
      <c r="V1730" s="214"/>
      <c r="W1730" s="226" t="e">
        <f>Table6[[#This Row],[Quantity (kg)2]]/1000</f>
        <v>#VALUE!</v>
      </c>
    </row>
    <row r="1731" spans="1:23" ht="14.25" x14ac:dyDescent="0.2">
      <c r="A1731" s="212">
        <f>'Customs raw'!B1731</f>
        <v>0</v>
      </c>
      <c r="B1731" s="213">
        <f t="shared" si="28"/>
        <v>0</v>
      </c>
      <c r="C1731" s="214" t="e">
        <f>VLOOKUP(B1731,'HS Heading Index'!$A$7:$B$29,2,FALSE)</f>
        <v>#N/A</v>
      </c>
      <c r="D1731" s="214" t="s">
        <v>241</v>
      </c>
      <c r="E1731" s="212">
        <f>'Customs raw'!C1731</f>
        <v>0</v>
      </c>
      <c r="F1731" s="215">
        <f>'Customs raw'!E1731</f>
        <v>0</v>
      </c>
      <c r="G1731" s="76" t="s">
        <v>19</v>
      </c>
      <c r="H1731" s="33" t="s">
        <v>190</v>
      </c>
      <c r="I1731" s="76" t="e">
        <f>CONCATENATE(Table6[[#This Row],[HS6_COD]],Table6[[#This Row],[HS8]],Table6[[#This Row],[HS10]])</f>
        <v>#VALUE!</v>
      </c>
      <c r="J1731" s="17" t="s">
        <v>553</v>
      </c>
      <c r="K1731" s="17"/>
      <c r="L1731" s="30">
        <f>'Customs raw'!F1731</f>
        <v>0</v>
      </c>
      <c r="M1731" s="33">
        <v>10</v>
      </c>
      <c r="N1731" s="33">
        <v>12.5</v>
      </c>
      <c r="O1731" s="33"/>
      <c r="P1731" s="33"/>
      <c r="Q1731" s="33">
        <v>10</v>
      </c>
      <c r="R1731" s="50" t="e">
        <f>VLOOKUP(Table6[[#This Row],[HS Concatenate]],'Customs raw'!$A$11:$N$305,12,FALSE)</f>
        <v>#VALUE!</v>
      </c>
      <c r="S1731" s="226">
        <f>'Customs raw'!L1731</f>
        <v>0</v>
      </c>
      <c r="T1731" s="214"/>
      <c r="U1731" s="217">
        <f>'Customs raw'!M1731</f>
        <v>0</v>
      </c>
      <c r="V1731" s="214"/>
      <c r="W1731" s="226" t="e">
        <f>Table6[[#This Row],[Quantity (kg)2]]/1000</f>
        <v>#VALUE!</v>
      </c>
    </row>
    <row r="1732" spans="1:23" ht="14.25" x14ac:dyDescent="0.2">
      <c r="A1732" s="212">
        <f>'Customs raw'!B1732</f>
        <v>0</v>
      </c>
      <c r="B1732" s="213">
        <f t="shared" ref="B1732:B1795" si="29">ROUNDDOWN(A1732/10000,2)</f>
        <v>0</v>
      </c>
      <c r="C1732" s="214" t="e">
        <f>VLOOKUP(B1732,'HS Heading Index'!$A$7:$B$29,2,FALSE)</f>
        <v>#N/A</v>
      </c>
      <c r="D1732" s="214" t="s">
        <v>241</v>
      </c>
      <c r="E1732" s="212">
        <f>'Customs raw'!C1732</f>
        <v>0</v>
      </c>
      <c r="F1732" s="215">
        <f>'Customs raw'!E1732</f>
        <v>0</v>
      </c>
      <c r="G1732" s="76" t="s">
        <v>19</v>
      </c>
      <c r="H1732" s="33" t="s">
        <v>190</v>
      </c>
      <c r="I1732" s="76" t="e">
        <f>CONCATENATE(Table6[[#This Row],[HS6_COD]],Table6[[#This Row],[HS8]],Table6[[#This Row],[HS10]])</f>
        <v>#VALUE!</v>
      </c>
      <c r="J1732" s="17" t="s">
        <v>553</v>
      </c>
      <c r="K1732" s="17"/>
      <c r="L1732" s="30">
        <f>'Customs raw'!F1732</f>
        <v>0</v>
      </c>
      <c r="M1732" s="33">
        <v>10</v>
      </c>
      <c r="N1732" s="33">
        <v>12.5</v>
      </c>
      <c r="O1732" s="33"/>
      <c r="P1732" s="33"/>
      <c r="Q1732" s="33">
        <v>10</v>
      </c>
      <c r="R1732" s="50" t="e">
        <f>VLOOKUP(Table6[[#This Row],[HS Concatenate]],'Customs raw'!$A$11:$N$305,12,FALSE)</f>
        <v>#VALUE!</v>
      </c>
      <c r="S1732" s="226">
        <f>'Customs raw'!L1732</f>
        <v>0</v>
      </c>
      <c r="T1732" s="214"/>
      <c r="U1732" s="217">
        <f>'Customs raw'!M1732</f>
        <v>0</v>
      </c>
      <c r="V1732" s="214"/>
      <c r="W1732" s="226" t="e">
        <f>Table6[[#This Row],[Quantity (kg)2]]/1000</f>
        <v>#VALUE!</v>
      </c>
    </row>
    <row r="1733" spans="1:23" ht="14.25" x14ac:dyDescent="0.2">
      <c r="A1733" s="212">
        <f>'Customs raw'!B1733</f>
        <v>0</v>
      </c>
      <c r="B1733" s="213">
        <f t="shared" si="29"/>
        <v>0</v>
      </c>
      <c r="C1733" s="214" t="e">
        <f>VLOOKUP(B1733,'HS Heading Index'!$A$7:$B$29,2,FALSE)</f>
        <v>#N/A</v>
      </c>
      <c r="D1733" s="214" t="s">
        <v>241</v>
      </c>
      <c r="E1733" s="212">
        <f>'Customs raw'!C1733</f>
        <v>0</v>
      </c>
      <c r="F1733" s="215">
        <f>'Customs raw'!E1733</f>
        <v>0</v>
      </c>
      <c r="G1733" s="76" t="s">
        <v>19</v>
      </c>
      <c r="H1733" s="33" t="s">
        <v>190</v>
      </c>
      <c r="I1733" s="76" t="e">
        <f>CONCATENATE(Table6[[#This Row],[HS6_COD]],Table6[[#This Row],[HS8]],Table6[[#This Row],[HS10]])</f>
        <v>#VALUE!</v>
      </c>
      <c r="J1733" s="17" t="s">
        <v>553</v>
      </c>
      <c r="K1733" s="17"/>
      <c r="L1733" s="30">
        <f>'Customs raw'!F1733</f>
        <v>0</v>
      </c>
      <c r="M1733" s="33">
        <v>10</v>
      </c>
      <c r="N1733" s="33">
        <v>12.5</v>
      </c>
      <c r="O1733" s="33"/>
      <c r="P1733" s="33"/>
      <c r="Q1733" s="33">
        <v>10</v>
      </c>
      <c r="R1733" s="50" t="e">
        <f>VLOOKUP(Table6[[#This Row],[HS Concatenate]],'Customs raw'!$A$11:$N$305,12,FALSE)</f>
        <v>#VALUE!</v>
      </c>
      <c r="S1733" s="226">
        <f>'Customs raw'!L1733</f>
        <v>0</v>
      </c>
      <c r="T1733" s="214"/>
      <c r="U1733" s="217">
        <f>'Customs raw'!M1733</f>
        <v>0</v>
      </c>
      <c r="V1733" s="214"/>
      <c r="W1733" s="226" t="e">
        <f>Table6[[#This Row],[Quantity (kg)2]]/1000</f>
        <v>#VALUE!</v>
      </c>
    </row>
    <row r="1734" spans="1:23" ht="14.25" x14ac:dyDescent="0.2">
      <c r="A1734" s="212">
        <f>'Customs raw'!B1734</f>
        <v>0</v>
      </c>
      <c r="B1734" s="213">
        <f t="shared" si="29"/>
        <v>0</v>
      </c>
      <c r="C1734" s="214" t="e">
        <f>VLOOKUP(B1734,'HS Heading Index'!$A$7:$B$29,2,FALSE)</f>
        <v>#N/A</v>
      </c>
      <c r="D1734" s="214" t="s">
        <v>241</v>
      </c>
      <c r="E1734" s="212">
        <f>'Customs raw'!C1734</f>
        <v>0</v>
      </c>
      <c r="F1734" s="215">
        <f>'Customs raw'!E1734</f>
        <v>0</v>
      </c>
      <c r="G1734" s="76" t="s">
        <v>19</v>
      </c>
      <c r="H1734" s="33" t="s">
        <v>190</v>
      </c>
      <c r="I1734" s="76" t="e">
        <f>CONCATENATE(Table6[[#This Row],[HS6_COD]],Table6[[#This Row],[HS8]],Table6[[#This Row],[HS10]])</f>
        <v>#VALUE!</v>
      </c>
      <c r="J1734" s="17" t="s">
        <v>553</v>
      </c>
      <c r="K1734" s="17"/>
      <c r="L1734" s="30">
        <f>'Customs raw'!F1734</f>
        <v>0</v>
      </c>
      <c r="M1734" s="33">
        <v>10</v>
      </c>
      <c r="N1734" s="33">
        <v>12.5</v>
      </c>
      <c r="O1734" s="33"/>
      <c r="P1734" s="33"/>
      <c r="Q1734" s="33">
        <v>10</v>
      </c>
      <c r="R1734" s="50" t="e">
        <f>VLOOKUP(Table6[[#This Row],[HS Concatenate]],'Customs raw'!$A$11:$N$305,12,FALSE)</f>
        <v>#VALUE!</v>
      </c>
      <c r="S1734" s="226">
        <f>'Customs raw'!L1734</f>
        <v>0</v>
      </c>
      <c r="T1734" s="214"/>
      <c r="U1734" s="217">
        <f>'Customs raw'!M1734</f>
        <v>0</v>
      </c>
      <c r="V1734" s="214"/>
      <c r="W1734" s="226" t="e">
        <f>Table6[[#This Row],[Quantity (kg)2]]/1000</f>
        <v>#VALUE!</v>
      </c>
    </row>
    <row r="1735" spans="1:23" ht="14.25" x14ac:dyDescent="0.2">
      <c r="A1735" s="212">
        <f>'Customs raw'!B1735</f>
        <v>0</v>
      </c>
      <c r="B1735" s="213">
        <f t="shared" si="29"/>
        <v>0</v>
      </c>
      <c r="C1735" s="214" t="e">
        <f>VLOOKUP(B1735,'HS Heading Index'!$A$7:$B$29,2,FALSE)</f>
        <v>#N/A</v>
      </c>
      <c r="D1735" s="214" t="s">
        <v>241</v>
      </c>
      <c r="E1735" s="212">
        <f>'Customs raw'!C1735</f>
        <v>0</v>
      </c>
      <c r="F1735" s="215">
        <f>'Customs raw'!E1735</f>
        <v>0</v>
      </c>
      <c r="G1735" s="76" t="s">
        <v>19</v>
      </c>
      <c r="H1735" s="33" t="s">
        <v>190</v>
      </c>
      <c r="I1735" s="76" t="e">
        <f>CONCATENATE(Table6[[#This Row],[HS6_COD]],Table6[[#This Row],[HS8]],Table6[[#This Row],[HS10]])</f>
        <v>#VALUE!</v>
      </c>
      <c r="J1735" s="17" t="s">
        <v>553</v>
      </c>
      <c r="K1735" s="17"/>
      <c r="L1735" s="30">
        <f>'Customs raw'!F1735</f>
        <v>0</v>
      </c>
      <c r="M1735" s="33">
        <v>10</v>
      </c>
      <c r="N1735" s="33">
        <v>12.5</v>
      </c>
      <c r="O1735" s="33"/>
      <c r="P1735" s="33"/>
      <c r="Q1735" s="33">
        <v>10</v>
      </c>
      <c r="R1735" s="50" t="e">
        <f>VLOOKUP(Table6[[#This Row],[HS Concatenate]],'Customs raw'!$A$11:$N$305,12,FALSE)</f>
        <v>#VALUE!</v>
      </c>
      <c r="S1735" s="226">
        <f>'Customs raw'!L1735</f>
        <v>0</v>
      </c>
      <c r="T1735" s="214"/>
      <c r="U1735" s="217">
        <f>'Customs raw'!M1735</f>
        <v>0</v>
      </c>
      <c r="V1735" s="214"/>
      <c r="W1735" s="226" t="e">
        <f>Table6[[#This Row],[Quantity (kg)2]]/1000</f>
        <v>#VALUE!</v>
      </c>
    </row>
    <row r="1736" spans="1:23" ht="14.25" x14ac:dyDescent="0.2">
      <c r="A1736" s="212">
        <f>'Customs raw'!B1736</f>
        <v>0</v>
      </c>
      <c r="B1736" s="213">
        <f t="shared" si="29"/>
        <v>0</v>
      </c>
      <c r="C1736" s="214" t="e">
        <f>VLOOKUP(B1736,'HS Heading Index'!$A$7:$B$29,2,FALSE)</f>
        <v>#N/A</v>
      </c>
      <c r="D1736" s="214" t="s">
        <v>241</v>
      </c>
      <c r="E1736" s="212">
        <f>'Customs raw'!C1736</f>
        <v>0</v>
      </c>
      <c r="F1736" s="215">
        <f>'Customs raw'!E1736</f>
        <v>0</v>
      </c>
      <c r="G1736" s="76" t="s">
        <v>19</v>
      </c>
      <c r="H1736" s="33" t="s">
        <v>190</v>
      </c>
      <c r="I1736" s="76" t="e">
        <f>CONCATENATE(Table6[[#This Row],[HS6_COD]],Table6[[#This Row],[HS8]],Table6[[#This Row],[HS10]])</f>
        <v>#VALUE!</v>
      </c>
      <c r="J1736" s="17" t="s">
        <v>553</v>
      </c>
      <c r="K1736" s="17"/>
      <c r="L1736" s="30">
        <f>'Customs raw'!F1736</f>
        <v>0</v>
      </c>
      <c r="M1736" s="33">
        <v>10</v>
      </c>
      <c r="N1736" s="33">
        <v>12.5</v>
      </c>
      <c r="O1736" s="33"/>
      <c r="P1736" s="33"/>
      <c r="Q1736" s="33">
        <v>10</v>
      </c>
      <c r="R1736" s="50" t="e">
        <f>VLOOKUP(Table6[[#This Row],[HS Concatenate]],'Customs raw'!$A$11:$N$305,12,FALSE)</f>
        <v>#VALUE!</v>
      </c>
      <c r="S1736" s="226">
        <f>'Customs raw'!L1736</f>
        <v>0</v>
      </c>
      <c r="T1736" s="214"/>
      <c r="U1736" s="217">
        <f>'Customs raw'!M1736</f>
        <v>0</v>
      </c>
      <c r="V1736" s="214"/>
      <c r="W1736" s="226" t="e">
        <f>Table6[[#This Row],[Quantity (kg)2]]/1000</f>
        <v>#VALUE!</v>
      </c>
    </row>
    <row r="1737" spans="1:23" ht="14.25" x14ac:dyDescent="0.2">
      <c r="A1737" s="212">
        <f>'Customs raw'!B1737</f>
        <v>0</v>
      </c>
      <c r="B1737" s="213">
        <f t="shared" si="29"/>
        <v>0</v>
      </c>
      <c r="C1737" s="214" t="e">
        <f>VLOOKUP(B1737,'HS Heading Index'!$A$7:$B$29,2,FALSE)</f>
        <v>#N/A</v>
      </c>
      <c r="D1737" s="214" t="s">
        <v>241</v>
      </c>
      <c r="E1737" s="212">
        <f>'Customs raw'!C1737</f>
        <v>0</v>
      </c>
      <c r="F1737" s="215">
        <f>'Customs raw'!E1737</f>
        <v>0</v>
      </c>
      <c r="G1737" s="76" t="s">
        <v>19</v>
      </c>
      <c r="H1737" s="33" t="s">
        <v>190</v>
      </c>
      <c r="I1737" s="76" t="e">
        <f>CONCATENATE(Table6[[#This Row],[HS6_COD]],Table6[[#This Row],[HS8]],Table6[[#This Row],[HS10]])</f>
        <v>#VALUE!</v>
      </c>
      <c r="J1737" s="17" t="s">
        <v>553</v>
      </c>
      <c r="K1737" s="17"/>
      <c r="L1737" s="30">
        <f>'Customs raw'!F1737</f>
        <v>0</v>
      </c>
      <c r="M1737" s="33">
        <v>10</v>
      </c>
      <c r="N1737" s="33">
        <v>12.5</v>
      </c>
      <c r="O1737" s="33"/>
      <c r="P1737" s="33"/>
      <c r="Q1737" s="33">
        <v>10</v>
      </c>
      <c r="R1737" s="50" t="e">
        <f>VLOOKUP(Table6[[#This Row],[HS Concatenate]],'Customs raw'!$A$11:$N$305,12,FALSE)</f>
        <v>#VALUE!</v>
      </c>
      <c r="S1737" s="226">
        <f>'Customs raw'!L1737</f>
        <v>0</v>
      </c>
      <c r="T1737" s="214"/>
      <c r="U1737" s="217">
        <f>'Customs raw'!M1737</f>
        <v>0</v>
      </c>
      <c r="V1737" s="214"/>
      <c r="W1737" s="226" t="e">
        <f>Table6[[#This Row],[Quantity (kg)2]]/1000</f>
        <v>#VALUE!</v>
      </c>
    </row>
    <row r="1738" spans="1:23" ht="14.25" x14ac:dyDescent="0.2">
      <c r="A1738" s="212">
        <f>'Customs raw'!B1738</f>
        <v>0</v>
      </c>
      <c r="B1738" s="213">
        <f t="shared" si="29"/>
        <v>0</v>
      </c>
      <c r="C1738" s="214" t="e">
        <f>VLOOKUP(B1738,'HS Heading Index'!$A$7:$B$29,2,FALSE)</f>
        <v>#N/A</v>
      </c>
      <c r="D1738" s="214" t="s">
        <v>241</v>
      </c>
      <c r="E1738" s="212">
        <f>'Customs raw'!C1738</f>
        <v>0</v>
      </c>
      <c r="F1738" s="215">
        <f>'Customs raw'!E1738</f>
        <v>0</v>
      </c>
      <c r="G1738" s="76" t="s">
        <v>19</v>
      </c>
      <c r="H1738" s="33" t="s">
        <v>190</v>
      </c>
      <c r="I1738" s="76" t="e">
        <f>CONCATENATE(Table6[[#This Row],[HS6_COD]],Table6[[#This Row],[HS8]],Table6[[#This Row],[HS10]])</f>
        <v>#VALUE!</v>
      </c>
      <c r="J1738" s="17" t="s">
        <v>553</v>
      </c>
      <c r="K1738" s="17"/>
      <c r="L1738" s="30">
        <f>'Customs raw'!F1738</f>
        <v>0</v>
      </c>
      <c r="M1738" s="33">
        <v>10</v>
      </c>
      <c r="N1738" s="33">
        <v>12.5</v>
      </c>
      <c r="O1738" s="33"/>
      <c r="P1738" s="33"/>
      <c r="Q1738" s="33">
        <v>10</v>
      </c>
      <c r="R1738" s="50" t="e">
        <f>VLOOKUP(Table6[[#This Row],[HS Concatenate]],'Customs raw'!$A$11:$N$305,12,FALSE)</f>
        <v>#VALUE!</v>
      </c>
      <c r="S1738" s="226">
        <f>'Customs raw'!L1738</f>
        <v>0</v>
      </c>
      <c r="T1738" s="214"/>
      <c r="U1738" s="217">
        <f>'Customs raw'!M1738</f>
        <v>0</v>
      </c>
      <c r="V1738" s="214"/>
      <c r="W1738" s="226" t="e">
        <f>Table6[[#This Row],[Quantity (kg)2]]/1000</f>
        <v>#VALUE!</v>
      </c>
    </row>
    <row r="1739" spans="1:23" ht="14.25" x14ac:dyDescent="0.2">
      <c r="A1739" s="212">
        <f>'Customs raw'!B1739</f>
        <v>0</v>
      </c>
      <c r="B1739" s="213">
        <f t="shared" si="29"/>
        <v>0</v>
      </c>
      <c r="C1739" s="214" t="e">
        <f>VLOOKUP(B1739,'HS Heading Index'!$A$7:$B$29,2,FALSE)</f>
        <v>#N/A</v>
      </c>
      <c r="D1739" s="214" t="s">
        <v>241</v>
      </c>
      <c r="E1739" s="212">
        <f>'Customs raw'!C1739</f>
        <v>0</v>
      </c>
      <c r="F1739" s="215">
        <f>'Customs raw'!E1739</f>
        <v>0</v>
      </c>
      <c r="G1739" s="76" t="s">
        <v>19</v>
      </c>
      <c r="H1739" s="33" t="s">
        <v>190</v>
      </c>
      <c r="I1739" s="76" t="e">
        <f>CONCATENATE(Table6[[#This Row],[HS6_COD]],Table6[[#This Row],[HS8]],Table6[[#This Row],[HS10]])</f>
        <v>#VALUE!</v>
      </c>
      <c r="J1739" s="17" t="s">
        <v>553</v>
      </c>
      <c r="K1739" s="17"/>
      <c r="L1739" s="30">
        <f>'Customs raw'!F1739</f>
        <v>0</v>
      </c>
      <c r="M1739" s="33">
        <v>10</v>
      </c>
      <c r="N1739" s="33">
        <v>12.5</v>
      </c>
      <c r="O1739" s="33"/>
      <c r="P1739" s="33"/>
      <c r="Q1739" s="33">
        <v>10</v>
      </c>
      <c r="R1739" s="50" t="e">
        <f>VLOOKUP(Table6[[#This Row],[HS Concatenate]],'Customs raw'!$A$11:$N$305,12,FALSE)</f>
        <v>#VALUE!</v>
      </c>
      <c r="S1739" s="226">
        <f>'Customs raw'!L1739</f>
        <v>0</v>
      </c>
      <c r="T1739" s="214"/>
      <c r="U1739" s="217">
        <f>'Customs raw'!M1739</f>
        <v>0</v>
      </c>
      <c r="V1739" s="214"/>
      <c r="W1739" s="226" t="e">
        <f>Table6[[#This Row],[Quantity (kg)2]]/1000</f>
        <v>#VALUE!</v>
      </c>
    </row>
    <row r="1740" spans="1:23" ht="14.25" x14ac:dyDescent="0.2">
      <c r="A1740" s="212">
        <f>'Customs raw'!B1740</f>
        <v>0</v>
      </c>
      <c r="B1740" s="213">
        <f t="shared" si="29"/>
        <v>0</v>
      </c>
      <c r="C1740" s="214" t="e">
        <f>VLOOKUP(B1740,'HS Heading Index'!$A$7:$B$29,2,FALSE)</f>
        <v>#N/A</v>
      </c>
      <c r="D1740" s="214" t="s">
        <v>241</v>
      </c>
      <c r="E1740" s="212">
        <f>'Customs raw'!C1740</f>
        <v>0</v>
      </c>
      <c r="F1740" s="215">
        <f>'Customs raw'!E1740</f>
        <v>0</v>
      </c>
      <c r="G1740" s="76" t="s">
        <v>19</v>
      </c>
      <c r="H1740" s="33" t="s">
        <v>190</v>
      </c>
      <c r="I1740" s="76" t="e">
        <f>CONCATENATE(Table6[[#This Row],[HS6_COD]],Table6[[#This Row],[HS8]],Table6[[#This Row],[HS10]])</f>
        <v>#VALUE!</v>
      </c>
      <c r="J1740" s="17" t="s">
        <v>553</v>
      </c>
      <c r="K1740" s="17"/>
      <c r="L1740" s="30">
        <f>'Customs raw'!F1740</f>
        <v>0</v>
      </c>
      <c r="M1740" s="33">
        <v>10</v>
      </c>
      <c r="N1740" s="33">
        <v>12.5</v>
      </c>
      <c r="O1740" s="33"/>
      <c r="P1740" s="33"/>
      <c r="Q1740" s="33">
        <v>10</v>
      </c>
      <c r="R1740" s="50" t="e">
        <f>VLOOKUP(Table6[[#This Row],[HS Concatenate]],'Customs raw'!$A$11:$N$305,12,FALSE)</f>
        <v>#VALUE!</v>
      </c>
      <c r="S1740" s="226">
        <f>'Customs raw'!L1740</f>
        <v>0</v>
      </c>
      <c r="T1740" s="214"/>
      <c r="U1740" s="217">
        <f>'Customs raw'!M1740</f>
        <v>0</v>
      </c>
      <c r="V1740" s="214"/>
      <c r="W1740" s="226" t="e">
        <f>Table6[[#This Row],[Quantity (kg)2]]/1000</f>
        <v>#VALUE!</v>
      </c>
    </row>
    <row r="1741" spans="1:23" ht="14.25" x14ac:dyDescent="0.2">
      <c r="A1741" s="212">
        <f>'Customs raw'!B1741</f>
        <v>0</v>
      </c>
      <c r="B1741" s="213">
        <f t="shared" si="29"/>
        <v>0</v>
      </c>
      <c r="C1741" s="214" t="e">
        <f>VLOOKUP(B1741,'HS Heading Index'!$A$7:$B$29,2,FALSE)</f>
        <v>#N/A</v>
      </c>
      <c r="D1741" s="214" t="s">
        <v>241</v>
      </c>
      <c r="E1741" s="212">
        <f>'Customs raw'!C1741</f>
        <v>0</v>
      </c>
      <c r="F1741" s="215">
        <f>'Customs raw'!E1741</f>
        <v>0</v>
      </c>
      <c r="G1741" s="76" t="s">
        <v>19</v>
      </c>
      <c r="H1741" s="33" t="s">
        <v>190</v>
      </c>
      <c r="I1741" s="76" t="e">
        <f>CONCATENATE(Table6[[#This Row],[HS6_COD]],Table6[[#This Row],[HS8]],Table6[[#This Row],[HS10]])</f>
        <v>#VALUE!</v>
      </c>
      <c r="J1741" s="17" t="s">
        <v>553</v>
      </c>
      <c r="K1741" s="17"/>
      <c r="L1741" s="30">
        <f>'Customs raw'!F1741</f>
        <v>0</v>
      </c>
      <c r="M1741" s="33">
        <v>10</v>
      </c>
      <c r="N1741" s="33">
        <v>12.5</v>
      </c>
      <c r="O1741" s="33"/>
      <c r="P1741" s="33"/>
      <c r="Q1741" s="33">
        <v>10</v>
      </c>
      <c r="R1741" s="50" t="e">
        <f>VLOOKUP(Table6[[#This Row],[HS Concatenate]],'Customs raw'!$A$11:$N$305,12,FALSE)</f>
        <v>#VALUE!</v>
      </c>
      <c r="S1741" s="226">
        <f>'Customs raw'!L1741</f>
        <v>0</v>
      </c>
      <c r="T1741" s="214"/>
      <c r="U1741" s="217">
        <f>'Customs raw'!M1741</f>
        <v>0</v>
      </c>
      <c r="V1741" s="214"/>
      <c r="W1741" s="226" t="e">
        <f>Table6[[#This Row],[Quantity (kg)2]]/1000</f>
        <v>#VALUE!</v>
      </c>
    </row>
    <row r="1742" spans="1:23" ht="14.25" x14ac:dyDescent="0.2">
      <c r="A1742" s="212">
        <f>'Customs raw'!B1742</f>
        <v>0</v>
      </c>
      <c r="B1742" s="213">
        <f t="shared" si="29"/>
        <v>0</v>
      </c>
      <c r="C1742" s="214" t="e">
        <f>VLOOKUP(B1742,'HS Heading Index'!$A$7:$B$29,2,FALSE)</f>
        <v>#N/A</v>
      </c>
      <c r="D1742" s="214" t="s">
        <v>241</v>
      </c>
      <c r="E1742" s="212">
        <f>'Customs raw'!C1742</f>
        <v>0</v>
      </c>
      <c r="F1742" s="215">
        <f>'Customs raw'!E1742</f>
        <v>0</v>
      </c>
      <c r="G1742" s="76" t="s">
        <v>19</v>
      </c>
      <c r="H1742" s="33" t="s">
        <v>190</v>
      </c>
      <c r="I1742" s="76" t="e">
        <f>CONCATENATE(Table6[[#This Row],[HS6_COD]],Table6[[#This Row],[HS8]],Table6[[#This Row],[HS10]])</f>
        <v>#VALUE!</v>
      </c>
      <c r="J1742" s="17" t="s">
        <v>553</v>
      </c>
      <c r="K1742" s="17"/>
      <c r="L1742" s="30">
        <f>'Customs raw'!F1742</f>
        <v>0</v>
      </c>
      <c r="M1742" s="33">
        <v>10</v>
      </c>
      <c r="N1742" s="33">
        <v>12.5</v>
      </c>
      <c r="O1742" s="33"/>
      <c r="P1742" s="33"/>
      <c r="Q1742" s="33">
        <v>10</v>
      </c>
      <c r="R1742" s="50" t="e">
        <f>VLOOKUP(Table6[[#This Row],[HS Concatenate]],'Customs raw'!$A$11:$N$305,12,FALSE)</f>
        <v>#VALUE!</v>
      </c>
      <c r="S1742" s="226">
        <f>'Customs raw'!L1742</f>
        <v>0</v>
      </c>
      <c r="T1742" s="214"/>
      <c r="U1742" s="217">
        <f>'Customs raw'!M1742</f>
        <v>0</v>
      </c>
      <c r="V1742" s="214"/>
      <c r="W1742" s="226" t="e">
        <f>Table6[[#This Row],[Quantity (kg)2]]/1000</f>
        <v>#VALUE!</v>
      </c>
    </row>
    <row r="1743" spans="1:23" ht="14.25" x14ac:dyDescent="0.2">
      <c r="A1743" s="212">
        <f>'Customs raw'!B1743</f>
        <v>0</v>
      </c>
      <c r="B1743" s="213">
        <f t="shared" si="29"/>
        <v>0</v>
      </c>
      <c r="C1743" s="214" t="e">
        <f>VLOOKUP(B1743,'HS Heading Index'!$A$7:$B$29,2,FALSE)</f>
        <v>#N/A</v>
      </c>
      <c r="D1743" s="214" t="s">
        <v>241</v>
      </c>
      <c r="E1743" s="212">
        <f>'Customs raw'!C1743</f>
        <v>0</v>
      </c>
      <c r="F1743" s="215">
        <f>'Customs raw'!E1743</f>
        <v>0</v>
      </c>
      <c r="G1743" s="76" t="s">
        <v>19</v>
      </c>
      <c r="H1743" s="33" t="s">
        <v>190</v>
      </c>
      <c r="I1743" s="76" t="e">
        <f>CONCATENATE(Table6[[#This Row],[HS6_COD]],Table6[[#This Row],[HS8]],Table6[[#This Row],[HS10]])</f>
        <v>#VALUE!</v>
      </c>
      <c r="J1743" s="17" t="s">
        <v>553</v>
      </c>
      <c r="K1743" s="17"/>
      <c r="L1743" s="30">
        <f>'Customs raw'!F1743</f>
        <v>0</v>
      </c>
      <c r="M1743" s="33">
        <v>10</v>
      </c>
      <c r="N1743" s="33">
        <v>12.5</v>
      </c>
      <c r="O1743" s="33"/>
      <c r="P1743" s="33"/>
      <c r="Q1743" s="33">
        <v>10</v>
      </c>
      <c r="R1743" s="50" t="e">
        <f>VLOOKUP(Table6[[#This Row],[HS Concatenate]],'Customs raw'!$A$11:$N$305,12,FALSE)</f>
        <v>#VALUE!</v>
      </c>
      <c r="S1743" s="226">
        <f>'Customs raw'!L1743</f>
        <v>0</v>
      </c>
      <c r="T1743" s="214"/>
      <c r="U1743" s="217">
        <f>'Customs raw'!M1743</f>
        <v>0</v>
      </c>
      <c r="V1743" s="214"/>
      <c r="W1743" s="226" t="e">
        <f>Table6[[#This Row],[Quantity (kg)2]]/1000</f>
        <v>#VALUE!</v>
      </c>
    </row>
    <row r="1744" spans="1:23" ht="14.25" x14ac:dyDescent="0.2">
      <c r="A1744" s="212">
        <f>'Customs raw'!B1744</f>
        <v>0</v>
      </c>
      <c r="B1744" s="213">
        <f t="shared" si="29"/>
        <v>0</v>
      </c>
      <c r="C1744" s="214" t="e">
        <f>VLOOKUP(B1744,'HS Heading Index'!$A$7:$B$29,2,FALSE)</f>
        <v>#N/A</v>
      </c>
      <c r="D1744" s="214" t="s">
        <v>241</v>
      </c>
      <c r="E1744" s="212">
        <f>'Customs raw'!C1744</f>
        <v>0</v>
      </c>
      <c r="F1744" s="215">
        <f>'Customs raw'!E1744</f>
        <v>0</v>
      </c>
      <c r="G1744" s="76" t="s">
        <v>19</v>
      </c>
      <c r="H1744" s="33" t="s">
        <v>190</v>
      </c>
      <c r="I1744" s="76" t="e">
        <f>CONCATENATE(Table6[[#This Row],[HS6_COD]],Table6[[#This Row],[HS8]],Table6[[#This Row],[HS10]])</f>
        <v>#VALUE!</v>
      </c>
      <c r="J1744" s="17" t="s">
        <v>553</v>
      </c>
      <c r="K1744" s="17"/>
      <c r="L1744" s="30">
        <f>'Customs raw'!F1744</f>
        <v>0</v>
      </c>
      <c r="M1744" s="33">
        <v>10</v>
      </c>
      <c r="N1744" s="33">
        <v>12.5</v>
      </c>
      <c r="O1744" s="33"/>
      <c r="P1744" s="33"/>
      <c r="Q1744" s="33">
        <v>10</v>
      </c>
      <c r="R1744" s="50" t="e">
        <f>VLOOKUP(Table6[[#This Row],[HS Concatenate]],'Customs raw'!$A$11:$N$305,12,FALSE)</f>
        <v>#VALUE!</v>
      </c>
      <c r="S1744" s="226">
        <f>'Customs raw'!L1744</f>
        <v>0</v>
      </c>
      <c r="T1744" s="214"/>
      <c r="U1744" s="217">
        <f>'Customs raw'!M1744</f>
        <v>0</v>
      </c>
      <c r="V1744" s="214"/>
      <c r="W1744" s="226" t="e">
        <f>Table6[[#This Row],[Quantity (kg)2]]/1000</f>
        <v>#VALUE!</v>
      </c>
    </row>
    <row r="1745" spans="1:23" ht="14.25" x14ac:dyDescent="0.2">
      <c r="A1745" s="212">
        <f>'Customs raw'!B1745</f>
        <v>0</v>
      </c>
      <c r="B1745" s="213">
        <f t="shared" si="29"/>
        <v>0</v>
      </c>
      <c r="C1745" s="214" t="e">
        <f>VLOOKUP(B1745,'HS Heading Index'!$A$7:$B$29,2,FALSE)</f>
        <v>#N/A</v>
      </c>
      <c r="D1745" s="214" t="s">
        <v>241</v>
      </c>
      <c r="E1745" s="212">
        <f>'Customs raw'!C1745</f>
        <v>0</v>
      </c>
      <c r="F1745" s="215">
        <f>'Customs raw'!E1745</f>
        <v>0</v>
      </c>
      <c r="G1745" s="76" t="s">
        <v>19</v>
      </c>
      <c r="H1745" s="33" t="s">
        <v>190</v>
      </c>
      <c r="I1745" s="76" t="e">
        <f>CONCATENATE(Table6[[#This Row],[HS6_COD]],Table6[[#This Row],[HS8]],Table6[[#This Row],[HS10]])</f>
        <v>#VALUE!</v>
      </c>
      <c r="J1745" s="17" t="s">
        <v>553</v>
      </c>
      <c r="K1745" s="17"/>
      <c r="L1745" s="30">
        <f>'Customs raw'!F1745</f>
        <v>0</v>
      </c>
      <c r="M1745" s="33">
        <v>10</v>
      </c>
      <c r="N1745" s="33">
        <v>12.5</v>
      </c>
      <c r="O1745" s="33"/>
      <c r="P1745" s="33"/>
      <c r="Q1745" s="33">
        <v>10</v>
      </c>
      <c r="R1745" s="50" t="e">
        <f>VLOOKUP(Table6[[#This Row],[HS Concatenate]],'Customs raw'!$A$11:$N$305,12,FALSE)</f>
        <v>#VALUE!</v>
      </c>
      <c r="S1745" s="226">
        <f>'Customs raw'!L1745</f>
        <v>0</v>
      </c>
      <c r="T1745" s="214"/>
      <c r="U1745" s="217">
        <f>'Customs raw'!M1745</f>
        <v>0</v>
      </c>
      <c r="V1745" s="214"/>
      <c r="W1745" s="226" t="e">
        <f>Table6[[#This Row],[Quantity (kg)2]]/1000</f>
        <v>#VALUE!</v>
      </c>
    </row>
    <row r="1746" spans="1:23" ht="14.25" x14ac:dyDescent="0.2">
      <c r="A1746" s="212">
        <f>'Customs raw'!B1746</f>
        <v>0</v>
      </c>
      <c r="B1746" s="213">
        <f t="shared" si="29"/>
        <v>0</v>
      </c>
      <c r="C1746" s="214" t="e">
        <f>VLOOKUP(B1746,'HS Heading Index'!$A$7:$B$29,2,FALSE)</f>
        <v>#N/A</v>
      </c>
      <c r="D1746" s="214" t="s">
        <v>241</v>
      </c>
      <c r="E1746" s="212">
        <f>'Customs raw'!C1746</f>
        <v>0</v>
      </c>
      <c r="F1746" s="215">
        <f>'Customs raw'!E1746</f>
        <v>0</v>
      </c>
      <c r="G1746" s="76" t="s">
        <v>19</v>
      </c>
      <c r="H1746" s="33" t="s">
        <v>190</v>
      </c>
      <c r="I1746" s="76" t="e">
        <f>CONCATENATE(Table6[[#This Row],[HS6_COD]],Table6[[#This Row],[HS8]],Table6[[#This Row],[HS10]])</f>
        <v>#VALUE!</v>
      </c>
      <c r="J1746" s="17" t="s">
        <v>553</v>
      </c>
      <c r="K1746" s="17"/>
      <c r="L1746" s="30">
        <f>'Customs raw'!F1746</f>
        <v>0</v>
      </c>
      <c r="M1746" s="33">
        <v>10</v>
      </c>
      <c r="N1746" s="33">
        <v>12.5</v>
      </c>
      <c r="O1746" s="33"/>
      <c r="P1746" s="33"/>
      <c r="Q1746" s="33">
        <v>10</v>
      </c>
      <c r="R1746" s="50" t="e">
        <f>VLOOKUP(Table6[[#This Row],[HS Concatenate]],'Customs raw'!$A$11:$N$305,12,FALSE)</f>
        <v>#VALUE!</v>
      </c>
      <c r="S1746" s="226">
        <f>'Customs raw'!L1746</f>
        <v>0</v>
      </c>
      <c r="T1746" s="214"/>
      <c r="U1746" s="217">
        <f>'Customs raw'!M1746</f>
        <v>0</v>
      </c>
      <c r="V1746" s="214"/>
      <c r="W1746" s="226" t="e">
        <f>Table6[[#This Row],[Quantity (kg)2]]/1000</f>
        <v>#VALUE!</v>
      </c>
    </row>
    <row r="1747" spans="1:23" ht="14.25" x14ac:dyDescent="0.2">
      <c r="A1747" s="212">
        <f>'Customs raw'!B1747</f>
        <v>0</v>
      </c>
      <c r="B1747" s="213">
        <f t="shared" si="29"/>
        <v>0</v>
      </c>
      <c r="C1747" s="214" t="e">
        <f>VLOOKUP(B1747,'HS Heading Index'!$A$7:$B$29,2,FALSE)</f>
        <v>#N/A</v>
      </c>
      <c r="D1747" s="214" t="s">
        <v>241</v>
      </c>
      <c r="E1747" s="212">
        <f>'Customs raw'!C1747</f>
        <v>0</v>
      </c>
      <c r="F1747" s="215">
        <f>'Customs raw'!E1747</f>
        <v>0</v>
      </c>
      <c r="G1747" s="76" t="s">
        <v>19</v>
      </c>
      <c r="H1747" s="33" t="s">
        <v>190</v>
      </c>
      <c r="I1747" s="76" t="e">
        <f>CONCATENATE(Table6[[#This Row],[HS6_COD]],Table6[[#This Row],[HS8]],Table6[[#This Row],[HS10]])</f>
        <v>#VALUE!</v>
      </c>
      <c r="J1747" s="17" t="s">
        <v>553</v>
      </c>
      <c r="K1747" s="17"/>
      <c r="L1747" s="30">
        <f>'Customs raw'!F1747</f>
        <v>0</v>
      </c>
      <c r="M1747" s="33">
        <v>10</v>
      </c>
      <c r="N1747" s="33">
        <v>12.5</v>
      </c>
      <c r="O1747" s="33"/>
      <c r="P1747" s="33"/>
      <c r="Q1747" s="33">
        <v>10</v>
      </c>
      <c r="R1747" s="50" t="e">
        <f>VLOOKUP(Table6[[#This Row],[HS Concatenate]],'Customs raw'!$A$11:$N$305,12,FALSE)</f>
        <v>#VALUE!</v>
      </c>
      <c r="S1747" s="226">
        <f>'Customs raw'!L1747</f>
        <v>0</v>
      </c>
      <c r="T1747" s="214"/>
      <c r="U1747" s="217">
        <f>'Customs raw'!M1747</f>
        <v>0</v>
      </c>
      <c r="V1747" s="214"/>
      <c r="W1747" s="226" t="e">
        <f>Table6[[#This Row],[Quantity (kg)2]]/1000</f>
        <v>#VALUE!</v>
      </c>
    </row>
    <row r="1748" spans="1:23" ht="14.25" x14ac:dyDescent="0.2">
      <c r="A1748" s="212">
        <f>'Customs raw'!B1748</f>
        <v>0</v>
      </c>
      <c r="B1748" s="213">
        <f t="shared" si="29"/>
        <v>0</v>
      </c>
      <c r="C1748" s="214" t="e">
        <f>VLOOKUP(B1748,'HS Heading Index'!$A$7:$B$29,2,FALSE)</f>
        <v>#N/A</v>
      </c>
      <c r="D1748" s="214" t="s">
        <v>241</v>
      </c>
      <c r="E1748" s="212">
        <f>'Customs raw'!C1748</f>
        <v>0</v>
      </c>
      <c r="F1748" s="215">
        <f>'Customs raw'!E1748</f>
        <v>0</v>
      </c>
      <c r="G1748" s="76" t="s">
        <v>19</v>
      </c>
      <c r="H1748" s="33" t="s">
        <v>190</v>
      </c>
      <c r="I1748" s="76" t="e">
        <f>CONCATENATE(Table6[[#This Row],[HS6_COD]],Table6[[#This Row],[HS8]],Table6[[#This Row],[HS10]])</f>
        <v>#VALUE!</v>
      </c>
      <c r="J1748" s="17" t="s">
        <v>553</v>
      </c>
      <c r="K1748" s="17"/>
      <c r="L1748" s="30">
        <f>'Customs raw'!F1748</f>
        <v>0</v>
      </c>
      <c r="M1748" s="33">
        <v>10</v>
      </c>
      <c r="N1748" s="33">
        <v>12.5</v>
      </c>
      <c r="O1748" s="33"/>
      <c r="P1748" s="33"/>
      <c r="Q1748" s="33">
        <v>10</v>
      </c>
      <c r="R1748" s="50" t="e">
        <f>VLOOKUP(Table6[[#This Row],[HS Concatenate]],'Customs raw'!$A$11:$N$305,12,FALSE)</f>
        <v>#VALUE!</v>
      </c>
      <c r="S1748" s="226">
        <f>'Customs raw'!L1748</f>
        <v>0</v>
      </c>
      <c r="T1748" s="214"/>
      <c r="U1748" s="217">
        <f>'Customs raw'!M1748</f>
        <v>0</v>
      </c>
      <c r="V1748" s="214"/>
      <c r="W1748" s="226" t="e">
        <f>Table6[[#This Row],[Quantity (kg)2]]/1000</f>
        <v>#VALUE!</v>
      </c>
    </row>
    <row r="1749" spans="1:23" ht="14.25" x14ac:dyDescent="0.2">
      <c r="A1749" s="212">
        <f>'Customs raw'!B1749</f>
        <v>0</v>
      </c>
      <c r="B1749" s="213">
        <f t="shared" si="29"/>
        <v>0</v>
      </c>
      <c r="C1749" s="214" t="e">
        <f>VLOOKUP(B1749,'HS Heading Index'!$A$7:$B$29,2,FALSE)</f>
        <v>#N/A</v>
      </c>
      <c r="D1749" s="214" t="s">
        <v>241</v>
      </c>
      <c r="E1749" s="212">
        <f>'Customs raw'!C1749</f>
        <v>0</v>
      </c>
      <c r="F1749" s="215">
        <f>'Customs raw'!E1749</f>
        <v>0</v>
      </c>
      <c r="G1749" s="76" t="s">
        <v>19</v>
      </c>
      <c r="H1749" s="33" t="s">
        <v>190</v>
      </c>
      <c r="I1749" s="76" t="e">
        <f>CONCATENATE(Table6[[#This Row],[HS6_COD]],Table6[[#This Row],[HS8]],Table6[[#This Row],[HS10]])</f>
        <v>#VALUE!</v>
      </c>
      <c r="J1749" s="17" t="s">
        <v>553</v>
      </c>
      <c r="K1749" s="17"/>
      <c r="L1749" s="30">
        <f>'Customs raw'!F1749</f>
        <v>0</v>
      </c>
      <c r="M1749" s="33">
        <v>10</v>
      </c>
      <c r="N1749" s="33">
        <v>12.5</v>
      </c>
      <c r="O1749" s="33"/>
      <c r="P1749" s="33"/>
      <c r="Q1749" s="33">
        <v>10</v>
      </c>
      <c r="R1749" s="50" t="e">
        <f>VLOOKUP(Table6[[#This Row],[HS Concatenate]],'Customs raw'!$A$11:$N$305,12,FALSE)</f>
        <v>#VALUE!</v>
      </c>
      <c r="S1749" s="226">
        <f>'Customs raw'!L1749</f>
        <v>0</v>
      </c>
      <c r="T1749" s="214"/>
      <c r="U1749" s="217">
        <f>'Customs raw'!M1749</f>
        <v>0</v>
      </c>
      <c r="V1749" s="214"/>
      <c r="W1749" s="226" t="e">
        <f>Table6[[#This Row],[Quantity (kg)2]]/1000</f>
        <v>#VALUE!</v>
      </c>
    </row>
    <row r="1750" spans="1:23" ht="14.25" x14ac:dyDescent="0.2">
      <c r="A1750" s="212">
        <f>'Customs raw'!B1750</f>
        <v>0</v>
      </c>
      <c r="B1750" s="213">
        <f t="shared" si="29"/>
        <v>0</v>
      </c>
      <c r="C1750" s="214" t="e">
        <f>VLOOKUP(B1750,'HS Heading Index'!$A$7:$B$29,2,FALSE)</f>
        <v>#N/A</v>
      </c>
      <c r="D1750" s="214" t="s">
        <v>241</v>
      </c>
      <c r="E1750" s="212">
        <f>'Customs raw'!C1750</f>
        <v>0</v>
      </c>
      <c r="F1750" s="215">
        <f>'Customs raw'!E1750</f>
        <v>0</v>
      </c>
      <c r="G1750" s="76" t="s">
        <v>19</v>
      </c>
      <c r="H1750" s="33" t="s">
        <v>190</v>
      </c>
      <c r="I1750" s="76" t="e">
        <f>CONCATENATE(Table6[[#This Row],[HS6_COD]],Table6[[#This Row],[HS8]],Table6[[#This Row],[HS10]])</f>
        <v>#VALUE!</v>
      </c>
      <c r="J1750" s="17" t="s">
        <v>553</v>
      </c>
      <c r="K1750" s="17"/>
      <c r="L1750" s="30">
        <f>'Customs raw'!F1750</f>
        <v>0</v>
      </c>
      <c r="M1750" s="33">
        <v>10</v>
      </c>
      <c r="N1750" s="33">
        <v>12.5</v>
      </c>
      <c r="O1750" s="33"/>
      <c r="P1750" s="33"/>
      <c r="Q1750" s="33">
        <v>10</v>
      </c>
      <c r="R1750" s="50" t="e">
        <f>VLOOKUP(Table6[[#This Row],[HS Concatenate]],'Customs raw'!$A$11:$N$305,12,FALSE)</f>
        <v>#VALUE!</v>
      </c>
      <c r="S1750" s="226">
        <f>'Customs raw'!L1750</f>
        <v>0</v>
      </c>
      <c r="T1750" s="214"/>
      <c r="U1750" s="217">
        <f>'Customs raw'!M1750</f>
        <v>0</v>
      </c>
      <c r="V1750" s="214"/>
      <c r="W1750" s="226" t="e">
        <f>Table6[[#This Row],[Quantity (kg)2]]/1000</f>
        <v>#VALUE!</v>
      </c>
    </row>
    <row r="1751" spans="1:23" ht="14.25" x14ac:dyDescent="0.2">
      <c r="A1751" s="212">
        <f>'Customs raw'!B1751</f>
        <v>0</v>
      </c>
      <c r="B1751" s="213">
        <f t="shared" si="29"/>
        <v>0</v>
      </c>
      <c r="C1751" s="214" t="e">
        <f>VLOOKUP(B1751,'HS Heading Index'!$A$7:$B$29,2,FALSE)</f>
        <v>#N/A</v>
      </c>
      <c r="D1751" s="214" t="s">
        <v>241</v>
      </c>
      <c r="E1751" s="212">
        <f>'Customs raw'!C1751</f>
        <v>0</v>
      </c>
      <c r="F1751" s="215">
        <f>'Customs raw'!E1751</f>
        <v>0</v>
      </c>
      <c r="G1751" s="76" t="s">
        <v>19</v>
      </c>
      <c r="H1751" s="33" t="s">
        <v>190</v>
      </c>
      <c r="I1751" s="76" t="e">
        <f>CONCATENATE(Table6[[#This Row],[HS6_COD]],Table6[[#This Row],[HS8]],Table6[[#This Row],[HS10]])</f>
        <v>#VALUE!</v>
      </c>
      <c r="J1751" s="17" t="s">
        <v>553</v>
      </c>
      <c r="K1751" s="17"/>
      <c r="L1751" s="30">
        <f>'Customs raw'!F1751</f>
        <v>0</v>
      </c>
      <c r="M1751" s="33">
        <v>10</v>
      </c>
      <c r="N1751" s="33">
        <v>12.5</v>
      </c>
      <c r="O1751" s="33"/>
      <c r="P1751" s="33"/>
      <c r="Q1751" s="33">
        <v>10</v>
      </c>
      <c r="R1751" s="50" t="e">
        <f>VLOOKUP(Table6[[#This Row],[HS Concatenate]],'Customs raw'!$A$11:$N$305,12,FALSE)</f>
        <v>#VALUE!</v>
      </c>
      <c r="S1751" s="226">
        <f>'Customs raw'!L1751</f>
        <v>0</v>
      </c>
      <c r="T1751" s="214"/>
      <c r="U1751" s="217">
        <f>'Customs raw'!M1751</f>
        <v>0</v>
      </c>
      <c r="V1751" s="214"/>
      <c r="W1751" s="226" t="e">
        <f>Table6[[#This Row],[Quantity (kg)2]]/1000</f>
        <v>#VALUE!</v>
      </c>
    </row>
    <row r="1752" spans="1:23" ht="14.25" x14ac:dyDescent="0.2">
      <c r="A1752" s="212">
        <f>'Customs raw'!B1752</f>
        <v>0</v>
      </c>
      <c r="B1752" s="213">
        <f t="shared" si="29"/>
        <v>0</v>
      </c>
      <c r="C1752" s="214" t="e">
        <f>VLOOKUP(B1752,'HS Heading Index'!$A$7:$B$29,2,FALSE)</f>
        <v>#N/A</v>
      </c>
      <c r="D1752" s="214" t="s">
        <v>241</v>
      </c>
      <c r="E1752" s="212">
        <f>'Customs raw'!C1752</f>
        <v>0</v>
      </c>
      <c r="F1752" s="215">
        <f>'Customs raw'!E1752</f>
        <v>0</v>
      </c>
      <c r="G1752" s="76" t="s">
        <v>19</v>
      </c>
      <c r="H1752" s="33" t="s">
        <v>190</v>
      </c>
      <c r="I1752" s="76" t="e">
        <f>CONCATENATE(Table6[[#This Row],[HS6_COD]],Table6[[#This Row],[HS8]],Table6[[#This Row],[HS10]])</f>
        <v>#VALUE!</v>
      </c>
      <c r="J1752" s="17" t="s">
        <v>553</v>
      </c>
      <c r="K1752" s="17"/>
      <c r="L1752" s="30">
        <f>'Customs raw'!F1752</f>
        <v>0</v>
      </c>
      <c r="M1752" s="33">
        <v>10</v>
      </c>
      <c r="N1752" s="33">
        <v>12.5</v>
      </c>
      <c r="O1752" s="33"/>
      <c r="P1752" s="33"/>
      <c r="Q1752" s="33">
        <v>10</v>
      </c>
      <c r="R1752" s="50" t="e">
        <f>VLOOKUP(Table6[[#This Row],[HS Concatenate]],'Customs raw'!$A$11:$N$305,12,FALSE)</f>
        <v>#VALUE!</v>
      </c>
      <c r="S1752" s="226">
        <f>'Customs raw'!L1752</f>
        <v>0</v>
      </c>
      <c r="T1752" s="214"/>
      <c r="U1752" s="217">
        <f>'Customs raw'!M1752</f>
        <v>0</v>
      </c>
      <c r="V1752" s="214"/>
      <c r="W1752" s="226" t="e">
        <f>Table6[[#This Row],[Quantity (kg)2]]/1000</f>
        <v>#VALUE!</v>
      </c>
    </row>
    <row r="1753" spans="1:23" ht="14.25" x14ac:dyDescent="0.2">
      <c r="A1753" s="212">
        <f>'Customs raw'!B1753</f>
        <v>0</v>
      </c>
      <c r="B1753" s="213">
        <f t="shared" si="29"/>
        <v>0</v>
      </c>
      <c r="C1753" s="214" t="e">
        <f>VLOOKUP(B1753,'HS Heading Index'!$A$7:$B$29,2,FALSE)</f>
        <v>#N/A</v>
      </c>
      <c r="D1753" s="214" t="s">
        <v>241</v>
      </c>
      <c r="E1753" s="212">
        <f>'Customs raw'!C1753</f>
        <v>0</v>
      </c>
      <c r="F1753" s="215">
        <f>'Customs raw'!E1753</f>
        <v>0</v>
      </c>
      <c r="G1753" s="76" t="s">
        <v>19</v>
      </c>
      <c r="H1753" s="33" t="s">
        <v>190</v>
      </c>
      <c r="I1753" s="76" t="e">
        <f>CONCATENATE(Table6[[#This Row],[HS6_COD]],Table6[[#This Row],[HS8]],Table6[[#This Row],[HS10]])</f>
        <v>#VALUE!</v>
      </c>
      <c r="J1753" s="17" t="s">
        <v>553</v>
      </c>
      <c r="K1753" s="17"/>
      <c r="L1753" s="30">
        <f>'Customs raw'!F1753</f>
        <v>0</v>
      </c>
      <c r="M1753" s="33">
        <v>10</v>
      </c>
      <c r="N1753" s="33">
        <v>12.5</v>
      </c>
      <c r="O1753" s="33"/>
      <c r="P1753" s="33"/>
      <c r="Q1753" s="33">
        <v>10</v>
      </c>
      <c r="R1753" s="50" t="e">
        <f>VLOOKUP(Table6[[#This Row],[HS Concatenate]],'Customs raw'!$A$11:$N$305,12,FALSE)</f>
        <v>#VALUE!</v>
      </c>
      <c r="S1753" s="226">
        <f>'Customs raw'!L1753</f>
        <v>0</v>
      </c>
      <c r="T1753" s="214"/>
      <c r="U1753" s="217">
        <f>'Customs raw'!M1753</f>
        <v>0</v>
      </c>
      <c r="V1753" s="214"/>
      <c r="W1753" s="226" t="e">
        <f>Table6[[#This Row],[Quantity (kg)2]]/1000</f>
        <v>#VALUE!</v>
      </c>
    </row>
    <row r="1754" spans="1:23" ht="14.25" x14ac:dyDescent="0.2">
      <c r="A1754" s="212">
        <f>'Customs raw'!B1754</f>
        <v>0</v>
      </c>
      <c r="B1754" s="213">
        <f t="shared" si="29"/>
        <v>0</v>
      </c>
      <c r="C1754" s="214" t="e">
        <f>VLOOKUP(B1754,'HS Heading Index'!$A$7:$B$29,2,FALSE)</f>
        <v>#N/A</v>
      </c>
      <c r="D1754" s="214" t="s">
        <v>241</v>
      </c>
      <c r="E1754" s="212">
        <f>'Customs raw'!C1754</f>
        <v>0</v>
      </c>
      <c r="F1754" s="215">
        <f>'Customs raw'!E1754</f>
        <v>0</v>
      </c>
      <c r="G1754" s="76" t="s">
        <v>19</v>
      </c>
      <c r="H1754" s="33" t="s">
        <v>190</v>
      </c>
      <c r="I1754" s="76" t="e">
        <f>CONCATENATE(Table6[[#This Row],[HS6_COD]],Table6[[#This Row],[HS8]],Table6[[#This Row],[HS10]])</f>
        <v>#VALUE!</v>
      </c>
      <c r="J1754" s="17" t="s">
        <v>553</v>
      </c>
      <c r="K1754" s="17"/>
      <c r="L1754" s="30">
        <f>'Customs raw'!F1754</f>
        <v>0</v>
      </c>
      <c r="M1754" s="33">
        <v>10</v>
      </c>
      <c r="N1754" s="33">
        <v>12.5</v>
      </c>
      <c r="O1754" s="33"/>
      <c r="P1754" s="33"/>
      <c r="Q1754" s="33">
        <v>10</v>
      </c>
      <c r="R1754" s="50" t="e">
        <f>VLOOKUP(Table6[[#This Row],[HS Concatenate]],'Customs raw'!$A$11:$N$305,12,FALSE)</f>
        <v>#VALUE!</v>
      </c>
      <c r="S1754" s="226">
        <f>'Customs raw'!L1754</f>
        <v>0</v>
      </c>
      <c r="T1754" s="214"/>
      <c r="U1754" s="217">
        <f>'Customs raw'!M1754</f>
        <v>0</v>
      </c>
      <c r="V1754" s="214"/>
      <c r="W1754" s="226" t="e">
        <f>Table6[[#This Row],[Quantity (kg)2]]/1000</f>
        <v>#VALUE!</v>
      </c>
    </row>
    <row r="1755" spans="1:23" ht="14.25" x14ac:dyDescent="0.2">
      <c r="A1755" s="212">
        <f>'Customs raw'!B1755</f>
        <v>0</v>
      </c>
      <c r="B1755" s="213">
        <f t="shared" si="29"/>
        <v>0</v>
      </c>
      <c r="C1755" s="214" t="e">
        <f>VLOOKUP(B1755,'HS Heading Index'!$A$7:$B$29,2,FALSE)</f>
        <v>#N/A</v>
      </c>
      <c r="D1755" s="214" t="s">
        <v>241</v>
      </c>
      <c r="E1755" s="212">
        <f>'Customs raw'!C1755</f>
        <v>0</v>
      </c>
      <c r="F1755" s="215">
        <f>'Customs raw'!E1755</f>
        <v>0</v>
      </c>
      <c r="G1755" s="76" t="s">
        <v>19</v>
      </c>
      <c r="H1755" s="33" t="s">
        <v>190</v>
      </c>
      <c r="I1755" s="76" t="e">
        <f>CONCATENATE(Table6[[#This Row],[HS6_COD]],Table6[[#This Row],[HS8]],Table6[[#This Row],[HS10]])</f>
        <v>#VALUE!</v>
      </c>
      <c r="J1755" s="17" t="s">
        <v>553</v>
      </c>
      <c r="K1755" s="17"/>
      <c r="L1755" s="30">
        <f>'Customs raw'!F1755</f>
        <v>0</v>
      </c>
      <c r="M1755" s="33">
        <v>10</v>
      </c>
      <c r="N1755" s="33">
        <v>12.5</v>
      </c>
      <c r="O1755" s="33"/>
      <c r="P1755" s="33"/>
      <c r="Q1755" s="33">
        <v>10</v>
      </c>
      <c r="R1755" s="50" t="e">
        <f>VLOOKUP(Table6[[#This Row],[HS Concatenate]],'Customs raw'!$A$11:$N$305,12,FALSE)</f>
        <v>#VALUE!</v>
      </c>
      <c r="S1755" s="226">
        <f>'Customs raw'!L1755</f>
        <v>0</v>
      </c>
      <c r="T1755" s="214"/>
      <c r="U1755" s="217">
        <f>'Customs raw'!M1755</f>
        <v>0</v>
      </c>
      <c r="V1755" s="214"/>
      <c r="W1755" s="226" t="e">
        <f>Table6[[#This Row],[Quantity (kg)2]]/1000</f>
        <v>#VALUE!</v>
      </c>
    </row>
    <row r="1756" spans="1:23" ht="14.25" x14ac:dyDescent="0.2">
      <c r="A1756" s="212">
        <f>'Customs raw'!B1756</f>
        <v>0</v>
      </c>
      <c r="B1756" s="213">
        <f t="shared" si="29"/>
        <v>0</v>
      </c>
      <c r="C1756" s="214" t="e">
        <f>VLOOKUP(B1756,'HS Heading Index'!$A$7:$B$29,2,FALSE)</f>
        <v>#N/A</v>
      </c>
      <c r="D1756" s="214" t="s">
        <v>241</v>
      </c>
      <c r="E1756" s="212">
        <f>'Customs raw'!C1756</f>
        <v>0</v>
      </c>
      <c r="F1756" s="215">
        <f>'Customs raw'!E1756</f>
        <v>0</v>
      </c>
      <c r="G1756" s="76" t="s">
        <v>19</v>
      </c>
      <c r="H1756" s="33" t="s">
        <v>190</v>
      </c>
      <c r="I1756" s="76" t="e">
        <f>CONCATENATE(Table6[[#This Row],[HS6_COD]],Table6[[#This Row],[HS8]],Table6[[#This Row],[HS10]])</f>
        <v>#VALUE!</v>
      </c>
      <c r="J1756" s="17" t="s">
        <v>553</v>
      </c>
      <c r="K1756" s="17"/>
      <c r="L1756" s="30">
        <f>'Customs raw'!F1756</f>
        <v>0</v>
      </c>
      <c r="M1756" s="33">
        <v>10</v>
      </c>
      <c r="N1756" s="33">
        <v>12.5</v>
      </c>
      <c r="O1756" s="33"/>
      <c r="P1756" s="33"/>
      <c r="Q1756" s="33">
        <v>10</v>
      </c>
      <c r="R1756" s="50" t="e">
        <f>VLOOKUP(Table6[[#This Row],[HS Concatenate]],'Customs raw'!$A$11:$N$305,12,FALSE)</f>
        <v>#VALUE!</v>
      </c>
      <c r="S1756" s="226">
        <f>'Customs raw'!L1756</f>
        <v>0</v>
      </c>
      <c r="T1756" s="214"/>
      <c r="U1756" s="217">
        <f>'Customs raw'!M1756</f>
        <v>0</v>
      </c>
      <c r="V1756" s="214"/>
      <c r="W1756" s="226" t="e">
        <f>Table6[[#This Row],[Quantity (kg)2]]/1000</f>
        <v>#VALUE!</v>
      </c>
    </row>
    <row r="1757" spans="1:23" ht="14.25" x14ac:dyDescent="0.2">
      <c r="A1757" s="212">
        <f>'Customs raw'!B1757</f>
        <v>0</v>
      </c>
      <c r="B1757" s="213">
        <f t="shared" si="29"/>
        <v>0</v>
      </c>
      <c r="C1757" s="214" t="e">
        <f>VLOOKUP(B1757,'HS Heading Index'!$A$7:$B$29,2,FALSE)</f>
        <v>#N/A</v>
      </c>
      <c r="D1757" s="214" t="s">
        <v>241</v>
      </c>
      <c r="E1757" s="212">
        <f>'Customs raw'!C1757</f>
        <v>0</v>
      </c>
      <c r="F1757" s="215">
        <f>'Customs raw'!E1757</f>
        <v>0</v>
      </c>
      <c r="G1757" s="76" t="s">
        <v>19</v>
      </c>
      <c r="H1757" s="33" t="s">
        <v>190</v>
      </c>
      <c r="I1757" s="76" t="e">
        <f>CONCATENATE(Table6[[#This Row],[HS6_COD]],Table6[[#This Row],[HS8]],Table6[[#This Row],[HS10]])</f>
        <v>#VALUE!</v>
      </c>
      <c r="J1757" s="17" t="s">
        <v>553</v>
      </c>
      <c r="K1757" s="17"/>
      <c r="L1757" s="30">
        <f>'Customs raw'!F1757</f>
        <v>0</v>
      </c>
      <c r="M1757" s="33">
        <v>10</v>
      </c>
      <c r="N1757" s="33">
        <v>12.5</v>
      </c>
      <c r="O1757" s="33"/>
      <c r="P1757" s="33"/>
      <c r="Q1757" s="33">
        <v>10</v>
      </c>
      <c r="R1757" s="50" t="e">
        <f>VLOOKUP(Table6[[#This Row],[HS Concatenate]],'Customs raw'!$A$11:$N$305,12,FALSE)</f>
        <v>#VALUE!</v>
      </c>
      <c r="S1757" s="226">
        <f>'Customs raw'!L1757</f>
        <v>0</v>
      </c>
      <c r="T1757" s="214"/>
      <c r="U1757" s="217">
        <f>'Customs raw'!M1757</f>
        <v>0</v>
      </c>
      <c r="V1757" s="214"/>
      <c r="W1757" s="226" t="e">
        <f>Table6[[#This Row],[Quantity (kg)2]]/1000</f>
        <v>#VALUE!</v>
      </c>
    </row>
    <row r="1758" spans="1:23" ht="14.25" x14ac:dyDescent="0.2">
      <c r="A1758" s="212">
        <f>'Customs raw'!B1758</f>
        <v>0</v>
      </c>
      <c r="B1758" s="213">
        <f t="shared" si="29"/>
        <v>0</v>
      </c>
      <c r="C1758" s="214" t="e">
        <f>VLOOKUP(B1758,'HS Heading Index'!$A$7:$B$29,2,FALSE)</f>
        <v>#N/A</v>
      </c>
      <c r="D1758" s="214" t="s">
        <v>241</v>
      </c>
      <c r="E1758" s="212">
        <f>'Customs raw'!C1758</f>
        <v>0</v>
      </c>
      <c r="F1758" s="215">
        <f>'Customs raw'!E1758</f>
        <v>0</v>
      </c>
      <c r="G1758" s="76" t="s">
        <v>19</v>
      </c>
      <c r="H1758" s="33" t="s">
        <v>190</v>
      </c>
      <c r="I1758" s="76" t="e">
        <f>CONCATENATE(Table6[[#This Row],[HS6_COD]],Table6[[#This Row],[HS8]],Table6[[#This Row],[HS10]])</f>
        <v>#VALUE!</v>
      </c>
      <c r="J1758" s="17" t="s">
        <v>553</v>
      </c>
      <c r="K1758" s="17"/>
      <c r="L1758" s="30">
        <f>'Customs raw'!F1758</f>
        <v>0</v>
      </c>
      <c r="M1758" s="33">
        <v>10</v>
      </c>
      <c r="N1758" s="33">
        <v>12.5</v>
      </c>
      <c r="O1758" s="33"/>
      <c r="P1758" s="33"/>
      <c r="Q1758" s="33">
        <v>10</v>
      </c>
      <c r="R1758" s="50" t="e">
        <f>VLOOKUP(Table6[[#This Row],[HS Concatenate]],'Customs raw'!$A$11:$N$305,12,FALSE)</f>
        <v>#VALUE!</v>
      </c>
      <c r="S1758" s="226">
        <f>'Customs raw'!L1758</f>
        <v>0</v>
      </c>
      <c r="T1758" s="214"/>
      <c r="U1758" s="217">
        <f>'Customs raw'!M1758</f>
        <v>0</v>
      </c>
      <c r="V1758" s="214"/>
      <c r="W1758" s="226" t="e">
        <f>Table6[[#This Row],[Quantity (kg)2]]/1000</f>
        <v>#VALUE!</v>
      </c>
    </row>
    <row r="1759" spans="1:23" ht="14.25" x14ac:dyDescent="0.2">
      <c r="A1759" s="212">
        <f>'Customs raw'!B1759</f>
        <v>0</v>
      </c>
      <c r="B1759" s="213">
        <f t="shared" si="29"/>
        <v>0</v>
      </c>
      <c r="C1759" s="214" t="e">
        <f>VLOOKUP(B1759,'HS Heading Index'!$A$7:$B$29,2,FALSE)</f>
        <v>#N/A</v>
      </c>
      <c r="D1759" s="214" t="s">
        <v>241</v>
      </c>
      <c r="E1759" s="212">
        <f>'Customs raw'!C1759</f>
        <v>0</v>
      </c>
      <c r="F1759" s="215">
        <f>'Customs raw'!E1759</f>
        <v>0</v>
      </c>
      <c r="G1759" s="76" t="s">
        <v>19</v>
      </c>
      <c r="H1759" s="33" t="s">
        <v>190</v>
      </c>
      <c r="I1759" s="76" t="e">
        <f>CONCATENATE(Table6[[#This Row],[HS6_COD]],Table6[[#This Row],[HS8]],Table6[[#This Row],[HS10]])</f>
        <v>#VALUE!</v>
      </c>
      <c r="J1759" s="17" t="s">
        <v>553</v>
      </c>
      <c r="K1759" s="17"/>
      <c r="L1759" s="30">
        <f>'Customs raw'!F1759</f>
        <v>0</v>
      </c>
      <c r="M1759" s="33">
        <v>10</v>
      </c>
      <c r="N1759" s="33">
        <v>12.5</v>
      </c>
      <c r="O1759" s="33"/>
      <c r="P1759" s="33"/>
      <c r="Q1759" s="33">
        <v>10</v>
      </c>
      <c r="R1759" s="50" t="e">
        <f>VLOOKUP(Table6[[#This Row],[HS Concatenate]],'Customs raw'!$A$11:$N$305,12,FALSE)</f>
        <v>#VALUE!</v>
      </c>
      <c r="S1759" s="226">
        <f>'Customs raw'!L1759</f>
        <v>0</v>
      </c>
      <c r="T1759" s="214"/>
      <c r="U1759" s="217">
        <f>'Customs raw'!M1759</f>
        <v>0</v>
      </c>
      <c r="V1759" s="214"/>
      <c r="W1759" s="226" t="e">
        <f>Table6[[#This Row],[Quantity (kg)2]]/1000</f>
        <v>#VALUE!</v>
      </c>
    </row>
    <row r="1760" spans="1:23" ht="14.25" x14ac:dyDescent="0.2">
      <c r="A1760" s="212">
        <f>'Customs raw'!B1760</f>
        <v>0</v>
      </c>
      <c r="B1760" s="213">
        <f t="shared" si="29"/>
        <v>0</v>
      </c>
      <c r="C1760" s="214" t="e">
        <f>VLOOKUP(B1760,'HS Heading Index'!$A$7:$B$29,2,FALSE)</f>
        <v>#N/A</v>
      </c>
      <c r="D1760" s="214" t="s">
        <v>241</v>
      </c>
      <c r="E1760" s="212">
        <f>'Customs raw'!C1760</f>
        <v>0</v>
      </c>
      <c r="F1760" s="215">
        <f>'Customs raw'!E1760</f>
        <v>0</v>
      </c>
      <c r="G1760" s="76" t="s">
        <v>19</v>
      </c>
      <c r="H1760" s="33" t="s">
        <v>190</v>
      </c>
      <c r="I1760" s="76" t="e">
        <f>CONCATENATE(Table6[[#This Row],[HS6_COD]],Table6[[#This Row],[HS8]],Table6[[#This Row],[HS10]])</f>
        <v>#VALUE!</v>
      </c>
      <c r="J1760" s="17" t="s">
        <v>553</v>
      </c>
      <c r="K1760" s="17"/>
      <c r="L1760" s="30">
        <f>'Customs raw'!F1760</f>
        <v>0</v>
      </c>
      <c r="M1760" s="33">
        <v>10</v>
      </c>
      <c r="N1760" s="33">
        <v>12.5</v>
      </c>
      <c r="O1760" s="33"/>
      <c r="P1760" s="33"/>
      <c r="Q1760" s="33">
        <v>10</v>
      </c>
      <c r="R1760" s="50" t="e">
        <f>VLOOKUP(Table6[[#This Row],[HS Concatenate]],'Customs raw'!$A$11:$N$305,12,FALSE)</f>
        <v>#VALUE!</v>
      </c>
      <c r="S1760" s="226">
        <f>'Customs raw'!L1760</f>
        <v>0</v>
      </c>
      <c r="T1760" s="214"/>
      <c r="U1760" s="217">
        <f>'Customs raw'!M1760</f>
        <v>0</v>
      </c>
      <c r="V1760" s="214"/>
      <c r="W1760" s="226" t="e">
        <f>Table6[[#This Row],[Quantity (kg)2]]/1000</f>
        <v>#VALUE!</v>
      </c>
    </row>
    <row r="1761" spans="1:23" ht="14.25" x14ac:dyDescent="0.2">
      <c r="A1761" s="212">
        <f>'Customs raw'!B1761</f>
        <v>0</v>
      </c>
      <c r="B1761" s="213">
        <f t="shared" si="29"/>
        <v>0</v>
      </c>
      <c r="C1761" s="214" t="e">
        <f>VLOOKUP(B1761,'HS Heading Index'!$A$7:$B$29,2,FALSE)</f>
        <v>#N/A</v>
      </c>
      <c r="D1761" s="214" t="s">
        <v>241</v>
      </c>
      <c r="E1761" s="212">
        <f>'Customs raw'!C1761</f>
        <v>0</v>
      </c>
      <c r="F1761" s="215">
        <f>'Customs raw'!E1761</f>
        <v>0</v>
      </c>
      <c r="G1761" s="76" t="s">
        <v>19</v>
      </c>
      <c r="H1761" s="33" t="s">
        <v>190</v>
      </c>
      <c r="I1761" s="76" t="e">
        <f>CONCATENATE(Table6[[#This Row],[HS6_COD]],Table6[[#This Row],[HS8]],Table6[[#This Row],[HS10]])</f>
        <v>#VALUE!</v>
      </c>
      <c r="J1761" s="17" t="s">
        <v>553</v>
      </c>
      <c r="K1761" s="17"/>
      <c r="L1761" s="30">
        <f>'Customs raw'!F1761</f>
        <v>0</v>
      </c>
      <c r="M1761" s="33">
        <v>10</v>
      </c>
      <c r="N1761" s="33">
        <v>12.5</v>
      </c>
      <c r="O1761" s="33"/>
      <c r="P1761" s="33"/>
      <c r="Q1761" s="33">
        <v>10</v>
      </c>
      <c r="R1761" s="50" t="e">
        <f>VLOOKUP(Table6[[#This Row],[HS Concatenate]],'Customs raw'!$A$11:$N$305,12,FALSE)</f>
        <v>#VALUE!</v>
      </c>
      <c r="S1761" s="226">
        <f>'Customs raw'!L1761</f>
        <v>0</v>
      </c>
      <c r="T1761" s="214"/>
      <c r="U1761" s="217">
        <f>'Customs raw'!M1761</f>
        <v>0</v>
      </c>
      <c r="V1761" s="214"/>
      <c r="W1761" s="226" t="e">
        <f>Table6[[#This Row],[Quantity (kg)2]]/1000</f>
        <v>#VALUE!</v>
      </c>
    </row>
    <row r="1762" spans="1:23" ht="14.25" x14ac:dyDescent="0.2">
      <c r="A1762" s="212">
        <f>'Customs raw'!B1762</f>
        <v>0</v>
      </c>
      <c r="B1762" s="213">
        <f t="shared" si="29"/>
        <v>0</v>
      </c>
      <c r="C1762" s="214" t="e">
        <f>VLOOKUP(B1762,'HS Heading Index'!$A$7:$B$29,2,FALSE)</f>
        <v>#N/A</v>
      </c>
      <c r="D1762" s="214" t="s">
        <v>241</v>
      </c>
      <c r="E1762" s="212">
        <f>'Customs raw'!C1762</f>
        <v>0</v>
      </c>
      <c r="F1762" s="215">
        <f>'Customs raw'!E1762</f>
        <v>0</v>
      </c>
      <c r="G1762" s="76" t="s">
        <v>19</v>
      </c>
      <c r="H1762" s="33" t="s">
        <v>190</v>
      </c>
      <c r="I1762" s="76" t="e">
        <f>CONCATENATE(Table6[[#This Row],[HS6_COD]],Table6[[#This Row],[HS8]],Table6[[#This Row],[HS10]])</f>
        <v>#VALUE!</v>
      </c>
      <c r="J1762" s="17" t="s">
        <v>553</v>
      </c>
      <c r="K1762" s="17"/>
      <c r="L1762" s="30">
        <f>'Customs raw'!F1762</f>
        <v>0</v>
      </c>
      <c r="M1762" s="33">
        <v>10</v>
      </c>
      <c r="N1762" s="33">
        <v>12.5</v>
      </c>
      <c r="O1762" s="33"/>
      <c r="P1762" s="33"/>
      <c r="Q1762" s="33">
        <v>10</v>
      </c>
      <c r="R1762" s="50" t="e">
        <f>VLOOKUP(Table6[[#This Row],[HS Concatenate]],'Customs raw'!$A$11:$N$305,12,FALSE)</f>
        <v>#VALUE!</v>
      </c>
      <c r="S1762" s="226">
        <f>'Customs raw'!L1762</f>
        <v>0</v>
      </c>
      <c r="T1762" s="214"/>
      <c r="U1762" s="217">
        <f>'Customs raw'!M1762</f>
        <v>0</v>
      </c>
      <c r="V1762" s="214"/>
      <c r="W1762" s="226" t="e">
        <f>Table6[[#This Row],[Quantity (kg)2]]/1000</f>
        <v>#VALUE!</v>
      </c>
    </row>
    <row r="1763" spans="1:23" ht="14.25" x14ac:dyDescent="0.2">
      <c r="A1763" s="212">
        <f>'Customs raw'!B1763</f>
        <v>0</v>
      </c>
      <c r="B1763" s="213">
        <f t="shared" si="29"/>
        <v>0</v>
      </c>
      <c r="C1763" s="214" t="e">
        <f>VLOOKUP(B1763,'HS Heading Index'!$A$7:$B$29,2,FALSE)</f>
        <v>#N/A</v>
      </c>
      <c r="D1763" s="214" t="s">
        <v>241</v>
      </c>
      <c r="E1763" s="212">
        <f>'Customs raw'!C1763</f>
        <v>0</v>
      </c>
      <c r="F1763" s="215">
        <f>'Customs raw'!E1763</f>
        <v>0</v>
      </c>
      <c r="G1763" s="76" t="s">
        <v>19</v>
      </c>
      <c r="H1763" s="33" t="s">
        <v>190</v>
      </c>
      <c r="I1763" s="76" t="e">
        <f>CONCATENATE(Table6[[#This Row],[HS6_COD]],Table6[[#This Row],[HS8]],Table6[[#This Row],[HS10]])</f>
        <v>#VALUE!</v>
      </c>
      <c r="J1763" s="17" t="s">
        <v>553</v>
      </c>
      <c r="K1763" s="17"/>
      <c r="L1763" s="30">
        <f>'Customs raw'!F1763</f>
        <v>0</v>
      </c>
      <c r="M1763" s="33">
        <v>10</v>
      </c>
      <c r="N1763" s="33">
        <v>12.5</v>
      </c>
      <c r="O1763" s="33"/>
      <c r="P1763" s="33"/>
      <c r="Q1763" s="33">
        <v>10</v>
      </c>
      <c r="R1763" s="50" t="e">
        <f>VLOOKUP(Table6[[#This Row],[HS Concatenate]],'Customs raw'!$A$11:$N$305,12,FALSE)</f>
        <v>#VALUE!</v>
      </c>
      <c r="S1763" s="226">
        <f>'Customs raw'!L1763</f>
        <v>0</v>
      </c>
      <c r="T1763" s="214"/>
      <c r="U1763" s="217">
        <f>'Customs raw'!M1763</f>
        <v>0</v>
      </c>
      <c r="V1763" s="214"/>
      <c r="W1763" s="226" t="e">
        <f>Table6[[#This Row],[Quantity (kg)2]]/1000</f>
        <v>#VALUE!</v>
      </c>
    </row>
    <row r="1764" spans="1:23" ht="14.25" x14ac:dyDescent="0.2">
      <c r="A1764" s="212">
        <f>'Customs raw'!B1764</f>
        <v>0</v>
      </c>
      <c r="B1764" s="213">
        <f t="shared" si="29"/>
        <v>0</v>
      </c>
      <c r="C1764" s="214" t="e">
        <f>VLOOKUP(B1764,'HS Heading Index'!$A$7:$B$29,2,FALSE)</f>
        <v>#N/A</v>
      </c>
      <c r="D1764" s="214" t="s">
        <v>241</v>
      </c>
      <c r="E1764" s="212">
        <f>'Customs raw'!C1764</f>
        <v>0</v>
      </c>
      <c r="F1764" s="215">
        <f>'Customs raw'!E1764</f>
        <v>0</v>
      </c>
      <c r="G1764" s="76" t="s">
        <v>19</v>
      </c>
      <c r="H1764" s="33" t="s">
        <v>190</v>
      </c>
      <c r="I1764" s="76" t="e">
        <f>CONCATENATE(Table6[[#This Row],[HS6_COD]],Table6[[#This Row],[HS8]],Table6[[#This Row],[HS10]])</f>
        <v>#VALUE!</v>
      </c>
      <c r="J1764" s="17" t="s">
        <v>553</v>
      </c>
      <c r="K1764" s="17"/>
      <c r="L1764" s="30">
        <f>'Customs raw'!F1764</f>
        <v>0</v>
      </c>
      <c r="M1764" s="33">
        <v>10</v>
      </c>
      <c r="N1764" s="33">
        <v>12.5</v>
      </c>
      <c r="O1764" s="33"/>
      <c r="P1764" s="33"/>
      <c r="Q1764" s="33">
        <v>10</v>
      </c>
      <c r="R1764" s="50" t="e">
        <f>VLOOKUP(Table6[[#This Row],[HS Concatenate]],'Customs raw'!$A$11:$N$305,12,FALSE)</f>
        <v>#VALUE!</v>
      </c>
      <c r="S1764" s="226">
        <f>'Customs raw'!L1764</f>
        <v>0</v>
      </c>
      <c r="T1764" s="214"/>
      <c r="U1764" s="217">
        <f>'Customs raw'!M1764</f>
        <v>0</v>
      </c>
      <c r="V1764" s="214"/>
      <c r="W1764" s="226" t="e">
        <f>Table6[[#This Row],[Quantity (kg)2]]/1000</f>
        <v>#VALUE!</v>
      </c>
    </row>
    <row r="1765" spans="1:23" ht="14.25" x14ac:dyDescent="0.2">
      <c r="A1765" s="212">
        <f>'Customs raw'!B1765</f>
        <v>0</v>
      </c>
      <c r="B1765" s="213">
        <f t="shared" si="29"/>
        <v>0</v>
      </c>
      <c r="C1765" s="214" t="e">
        <f>VLOOKUP(B1765,'HS Heading Index'!$A$7:$B$29,2,FALSE)</f>
        <v>#N/A</v>
      </c>
      <c r="D1765" s="214" t="s">
        <v>241</v>
      </c>
      <c r="E1765" s="212">
        <f>'Customs raw'!C1765</f>
        <v>0</v>
      </c>
      <c r="F1765" s="215">
        <f>'Customs raw'!E1765</f>
        <v>0</v>
      </c>
      <c r="G1765" s="76" t="s">
        <v>19</v>
      </c>
      <c r="H1765" s="33" t="s">
        <v>190</v>
      </c>
      <c r="I1765" s="76" t="e">
        <f>CONCATENATE(Table6[[#This Row],[HS6_COD]],Table6[[#This Row],[HS8]],Table6[[#This Row],[HS10]])</f>
        <v>#VALUE!</v>
      </c>
      <c r="J1765" s="17" t="s">
        <v>553</v>
      </c>
      <c r="K1765" s="17"/>
      <c r="L1765" s="30">
        <f>'Customs raw'!F1765</f>
        <v>0</v>
      </c>
      <c r="M1765" s="33">
        <v>10</v>
      </c>
      <c r="N1765" s="33">
        <v>12.5</v>
      </c>
      <c r="O1765" s="33"/>
      <c r="P1765" s="33"/>
      <c r="Q1765" s="33">
        <v>10</v>
      </c>
      <c r="R1765" s="50" t="e">
        <f>VLOOKUP(Table6[[#This Row],[HS Concatenate]],'Customs raw'!$A$11:$N$305,12,FALSE)</f>
        <v>#VALUE!</v>
      </c>
      <c r="S1765" s="226">
        <f>'Customs raw'!L1765</f>
        <v>0</v>
      </c>
      <c r="T1765" s="214"/>
      <c r="U1765" s="217">
        <f>'Customs raw'!M1765</f>
        <v>0</v>
      </c>
      <c r="V1765" s="214"/>
      <c r="W1765" s="226" t="e">
        <f>Table6[[#This Row],[Quantity (kg)2]]/1000</f>
        <v>#VALUE!</v>
      </c>
    </row>
    <row r="1766" spans="1:23" ht="14.25" x14ac:dyDescent="0.2">
      <c r="A1766" s="212">
        <f>'Customs raw'!B1766</f>
        <v>0</v>
      </c>
      <c r="B1766" s="213">
        <f t="shared" si="29"/>
        <v>0</v>
      </c>
      <c r="C1766" s="214" t="e">
        <f>VLOOKUP(B1766,'HS Heading Index'!$A$7:$B$29,2,FALSE)</f>
        <v>#N/A</v>
      </c>
      <c r="D1766" s="214" t="s">
        <v>241</v>
      </c>
      <c r="E1766" s="212">
        <f>'Customs raw'!C1766</f>
        <v>0</v>
      </c>
      <c r="F1766" s="215">
        <f>'Customs raw'!E1766</f>
        <v>0</v>
      </c>
      <c r="G1766" s="76" t="s">
        <v>19</v>
      </c>
      <c r="H1766" s="33" t="s">
        <v>190</v>
      </c>
      <c r="I1766" s="76" t="e">
        <f>CONCATENATE(Table6[[#This Row],[HS6_COD]],Table6[[#This Row],[HS8]],Table6[[#This Row],[HS10]])</f>
        <v>#VALUE!</v>
      </c>
      <c r="J1766" s="17" t="s">
        <v>553</v>
      </c>
      <c r="K1766" s="17"/>
      <c r="L1766" s="30">
        <f>'Customs raw'!F1766</f>
        <v>0</v>
      </c>
      <c r="M1766" s="33">
        <v>10</v>
      </c>
      <c r="N1766" s="33">
        <v>12.5</v>
      </c>
      <c r="O1766" s="33"/>
      <c r="P1766" s="33"/>
      <c r="Q1766" s="33">
        <v>10</v>
      </c>
      <c r="R1766" s="50" t="e">
        <f>VLOOKUP(Table6[[#This Row],[HS Concatenate]],'Customs raw'!$A$11:$N$305,12,FALSE)</f>
        <v>#VALUE!</v>
      </c>
      <c r="S1766" s="226">
        <f>'Customs raw'!L1766</f>
        <v>0</v>
      </c>
      <c r="T1766" s="214"/>
      <c r="U1766" s="217">
        <f>'Customs raw'!M1766</f>
        <v>0</v>
      </c>
      <c r="V1766" s="214"/>
      <c r="W1766" s="226" t="e">
        <f>Table6[[#This Row],[Quantity (kg)2]]/1000</f>
        <v>#VALUE!</v>
      </c>
    </row>
    <row r="1767" spans="1:23" ht="14.25" x14ac:dyDescent="0.2">
      <c r="A1767" s="212">
        <f>'Customs raw'!B1767</f>
        <v>0</v>
      </c>
      <c r="B1767" s="213">
        <f t="shared" si="29"/>
        <v>0</v>
      </c>
      <c r="C1767" s="214" t="e">
        <f>VLOOKUP(B1767,'HS Heading Index'!$A$7:$B$29,2,FALSE)</f>
        <v>#N/A</v>
      </c>
      <c r="D1767" s="214" t="s">
        <v>241</v>
      </c>
      <c r="E1767" s="212">
        <f>'Customs raw'!C1767</f>
        <v>0</v>
      </c>
      <c r="F1767" s="215">
        <f>'Customs raw'!E1767</f>
        <v>0</v>
      </c>
      <c r="G1767" s="76" t="s">
        <v>19</v>
      </c>
      <c r="H1767" s="33" t="s">
        <v>190</v>
      </c>
      <c r="I1767" s="76" t="e">
        <f>CONCATENATE(Table6[[#This Row],[HS6_COD]],Table6[[#This Row],[HS8]],Table6[[#This Row],[HS10]])</f>
        <v>#VALUE!</v>
      </c>
      <c r="J1767" s="17" t="s">
        <v>553</v>
      </c>
      <c r="K1767" s="17"/>
      <c r="L1767" s="30">
        <f>'Customs raw'!F1767</f>
        <v>0</v>
      </c>
      <c r="M1767" s="33">
        <v>10</v>
      </c>
      <c r="N1767" s="33">
        <v>12.5</v>
      </c>
      <c r="O1767" s="33"/>
      <c r="P1767" s="33"/>
      <c r="Q1767" s="33">
        <v>10</v>
      </c>
      <c r="R1767" s="50" t="e">
        <f>VLOOKUP(Table6[[#This Row],[HS Concatenate]],'Customs raw'!$A$11:$N$305,12,FALSE)</f>
        <v>#VALUE!</v>
      </c>
      <c r="S1767" s="226">
        <f>'Customs raw'!L1767</f>
        <v>0</v>
      </c>
      <c r="T1767" s="214"/>
      <c r="U1767" s="217">
        <f>'Customs raw'!M1767</f>
        <v>0</v>
      </c>
      <c r="V1767" s="214"/>
      <c r="W1767" s="226" t="e">
        <f>Table6[[#This Row],[Quantity (kg)2]]/1000</f>
        <v>#VALUE!</v>
      </c>
    </row>
    <row r="1768" spans="1:23" ht="14.25" x14ac:dyDescent="0.2">
      <c r="A1768" s="212">
        <f>'Customs raw'!B1768</f>
        <v>0</v>
      </c>
      <c r="B1768" s="213">
        <f t="shared" si="29"/>
        <v>0</v>
      </c>
      <c r="C1768" s="214" t="e">
        <f>VLOOKUP(B1768,'HS Heading Index'!$A$7:$B$29,2,FALSE)</f>
        <v>#N/A</v>
      </c>
      <c r="D1768" s="214" t="s">
        <v>241</v>
      </c>
      <c r="E1768" s="212">
        <f>'Customs raw'!C1768</f>
        <v>0</v>
      </c>
      <c r="F1768" s="215">
        <f>'Customs raw'!E1768</f>
        <v>0</v>
      </c>
      <c r="G1768" s="76" t="s">
        <v>19</v>
      </c>
      <c r="H1768" s="33" t="s">
        <v>190</v>
      </c>
      <c r="I1768" s="76" t="e">
        <f>CONCATENATE(Table6[[#This Row],[HS6_COD]],Table6[[#This Row],[HS8]],Table6[[#This Row],[HS10]])</f>
        <v>#VALUE!</v>
      </c>
      <c r="J1768" s="17" t="s">
        <v>553</v>
      </c>
      <c r="K1768" s="17"/>
      <c r="L1768" s="30">
        <f>'Customs raw'!F1768</f>
        <v>0</v>
      </c>
      <c r="M1768" s="33">
        <v>10</v>
      </c>
      <c r="N1768" s="33">
        <v>12.5</v>
      </c>
      <c r="O1768" s="33"/>
      <c r="P1768" s="33"/>
      <c r="Q1768" s="33">
        <v>10</v>
      </c>
      <c r="R1768" s="50" t="e">
        <f>VLOOKUP(Table6[[#This Row],[HS Concatenate]],'Customs raw'!$A$11:$N$305,12,FALSE)</f>
        <v>#VALUE!</v>
      </c>
      <c r="S1768" s="226">
        <f>'Customs raw'!L1768</f>
        <v>0</v>
      </c>
      <c r="T1768" s="214"/>
      <c r="U1768" s="217">
        <f>'Customs raw'!M1768</f>
        <v>0</v>
      </c>
      <c r="V1768" s="214"/>
      <c r="W1768" s="226" t="e">
        <f>Table6[[#This Row],[Quantity (kg)2]]/1000</f>
        <v>#VALUE!</v>
      </c>
    </row>
    <row r="1769" spans="1:23" ht="14.25" x14ac:dyDescent="0.2">
      <c r="A1769" s="212">
        <f>'Customs raw'!B1769</f>
        <v>0</v>
      </c>
      <c r="B1769" s="213">
        <f t="shared" si="29"/>
        <v>0</v>
      </c>
      <c r="C1769" s="214" t="e">
        <f>VLOOKUP(B1769,'HS Heading Index'!$A$7:$B$29,2,FALSE)</f>
        <v>#N/A</v>
      </c>
      <c r="D1769" s="214" t="s">
        <v>241</v>
      </c>
      <c r="E1769" s="212">
        <f>'Customs raw'!C1769</f>
        <v>0</v>
      </c>
      <c r="F1769" s="215">
        <f>'Customs raw'!E1769</f>
        <v>0</v>
      </c>
      <c r="G1769" s="76" t="s">
        <v>19</v>
      </c>
      <c r="H1769" s="33" t="s">
        <v>190</v>
      </c>
      <c r="I1769" s="76" t="e">
        <f>CONCATENATE(Table6[[#This Row],[HS6_COD]],Table6[[#This Row],[HS8]],Table6[[#This Row],[HS10]])</f>
        <v>#VALUE!</v>
      </c>
      <c r="J1769" s="17" t="s">
        <v>553</v>
      </c>
      <c r="K1769" s="17"/>
      <c r="L1769" s="30">
        <f>'Customs raw'!F1769</f>
        <v>0</v>
      </c>
      <c r="M1769" s="33">
        <v>10</v>
      </c>
      <c r="N1769" s="33">
        <v>12.5</v>
      </c>
      <c r="O1769" s="33"/>
      <c r="P1769" s="33"/>
      <c r="Q1769" s="33">
        <v>10</v>
      </c>
      <c r="R1769" s="50" t="e">
        <f>VLOOKUP(Table6[[#This Row],[HS Concatenate]],'Customs raw'!$A$11:$N$305,12,FALSE)</f>
        <v>#VALUE!</v>
      </c>
      <c r="S1769" s="226">
        <f>'Customs raw'!L1769</f>
        <v>0</v>
      </c>
      <c r="T1769" s="214"/>
      <c r="U1769" s="217">
        <f>'Customs raw'!M1769</f>
        <v>0</v>
      </c>
      <c r="V1769" s="214"/>
      <c r="W1769" s="226" t="e">
        <f>Table6[[#This Row],[Quantity (kg)2]]/1000</f>
        <v>#VALUE!</v>
      </c>
    </row>
    <row r="1770" spans="1:23" ht="14.25" x14ac:dyDescent="0.2">
      <c r="A1770" s="212">
        <f>'Customs raw'!B1770</f>
        <v>0</v>
      </c>
      <c r="B1770" s="213">
        <f t="shared" si="29"/>
        <v>0</v>
      </c>
      <c r="C1770" s="214" t="e">
        <f>VLOOKUP(B1770,'HS Heading Index'!$A$7:$B$29,2,FALSE)</f>
        <v>#N/A</v>
      </c>
      <c r="D1770" s="214" t="s">
        <v>241</v>
      </c>
      <c r="E1770" s="212">
        <f>'Customs raw'!C1770</f>
        <v>0</v>
      </c>
      <c r="F1770" s="215">
        <f>'Customs raw'!E1770</f>
        <v>0</v>
      </c>
      <c r="G1770" s="76" t="s">
        <v>19</v>
      </c>
      <c r="H1770" s="33" t="s">
        <v>190</v>
      </c>
      <c r="I1770" s="76" t="e">
        <f>CONCATENATE(Table6[[#This Row],[HS6_COD]],Table6[[#This Row],[HS8]],Table6[[#This Row],[HS10]])</f>
        <v>#VALUE!</v>
      </c>
      <c r="J1770" s="17" t="s">
        <v>553</v>
      </c>
      <c r="K1770" s="17"/>
      <c r="L1770" s="30">
        <f>'Customs raw'!F1770</f>
        <v>0</v>
      </c>
      <c r="M1770" s="33">
        <v>10</v>
      </c>
      <c r="N1770" s="33">
        <v>12.5</v>
      </c>
      <c r="O1770" s="33"/>
      <c r="P1770" s="33"/>
      <c r="Q1770" s="33">
        <v>10</v>
      </c>
      <c r="R1770" s="50" t="e">
        <f>VLOOKUP(Table6[[#This Row],[HS Concatenate]],'Customs raw'!$A$11:$N$305,12,FALSE)</f>
        <v>#VALUE!</v>
      </c>
      <c r="S1770" s="226">
        <f>'Customs raw'!L1770</f>
        <v>0</v>
      </c>
      <c r="T1770" s="214"/>
      <c r="U1770" s="217">
        <f>'Customs raw'!M1770</f>
        <v>0</v>
      </c>
      <c r="V1770" s="214"/>
      <c r="W1770" s="226" t="e">
        <f>Table6[[#This Row],[Quantity (kg)2]]/1000</f>
        <v>#VALUE!</v>
      </c>
    </row>
    <row r="1771" spans="1:23" ht="14.25" x14ac:dyDescent="0.2">
      <c r="A1771" s="212">
        <f>'Customs raw'!B1771</f>
        <v>0</v>
      </c>
      <c r="B1771" s="213">
        <f t="shared" si="29"/>
        <v>0</v>
      </c>
      <c r="C1771" s="214" t="e">
        <f>VLOOKUP(B1771,'HS Heading Index'!$A$7:$B$29,2,FALSE)</f>
        <v>#N/A</v>
      </c>
      <c r="D1771" s="214" t="s">
        <v>241</v>
      </c>
      <c r="E1771" s="212">
        <f>'Customs raw'!C1771</f>
        <v>0</v>
      </c>
      <c r="F1771" s="215">
        <f>'Customs raw'!E1771</f>
        <v>0</v>
      </c>
      <c r="G1771" s="76" t="s">
        <v>19</v>
      </c>
      <c r="H1771" s="33" t="s">
        <v>190</v>
      </c>
      <c r="I1771" s="76" t="e">
        <f>CONCATENATE(Table6[[#This Row],[HS6_COD]],Table6[[#This Row],[HS8]],Table6[[#This Row],[HS10]])</f>
        <v>#VALUE!</v>
      </c>
      <c r="J1771" s="17" t="s">
        <v>553</v>
      </c>
      <c r="K1771" s="17"/>
      <c r="L1771" s="30">
        <f>'Customs raw'!F1771</f>
        <v>0</v>
      </c>
      <c r="M1771" s="33">
        <v>10</v>
      </c>
      <c r="N1771" s="33">
        <v>12.5</v>
      </c>
      <c r="O1771" s="33"/>
      <c r="P1771" s="33"/>
      <c r="Q1771" s="33">
        <v>10</v>
      </c>
      <c r="R1771" s="50" t="e">
        <f>VLOOKUP(Table6[[#This Row],[HS Concatenate]],'Customs raw'!$A$11:$N$305,12,FALSE)</f>
        <v>#VALUE!</v>
      </c>
      <c r="S1771" s="226">
        <f>'Customs raw'!L1771</f>
        <v>0</v>
      </c>
      <c r="T1771" s="214"/>
      <c r="U1771" s="217">
        <f>'Customs raw'!M1771</f>
        <v>0</v>
      </c>
      <c r="V1771" s="214"/>
      <c r="W1771" s="226" t="e">
        <f>Table6[[#This Row],[Quantity (kg)2]]/1000</f>
        <v>#VALUE!</v>
      </c>
    </row>
    <row r="1772" spans="1:23" ht="14.25" x14ac:dyDescent="0.2">
      <c r="A1772" s="212">
        <f>'Customs raw'!B1772</f>
        <v>0</v>
      </c>
      <c r="B1772" s="213">
        <f t="shared" si="29"/>
        <v>0</v>
      </c>
      <c r="C1772" s="214" t="e">
        <f>VLOOKUP(B1772,'HS Heading Index'!$A$7:$B$29,2,FALSE)</f>
        <v>#N/A</v>
      </c>
      <c r="D1772" s="214" t="s">
        <v>241</v>
      </c>
      <c r="E1772" s="212">
        <f>'Customs raw'!C1772</f>
        <v>0</v>
      </c>
      <c r="F1772" s="215">
        <f>'Customs raw'!E1772</f>
        <v>0</v>
      </c>
      <c r="G1772" s="76" t="s">
        <v>19</v>
      </c>
      <c r="H1772" s="33" t="s">
        <v>190</v>
      </c>
      <c r="I1772" s="76" t="e">
        <f>CONCATENATE(Table6[[#This Row],[HS6_COD]],Table6[[#This Row],[HS8]],Table6[[#This Row],[HS10]])</f>
        <v>#VALUE!</v>
      </c>
      <c r="J1772" s="17" t="s">
        <v>553</v>
      </c>
      <c r="K1772" s="17"/>
      <c r="L1772" s="30">
        <f>'Customs raw'!F1772</f>
        <v>0</v>
      </c>
      <c r="M1772" s="33">
        <v>10</v>
      </c>
      <c r="N1772" s="33">
        <v>12.5</v>
      </c>
      <c r="O1772" s="33"/>
      <c r="P1772" s="33"/>
      <c r="Q1772" s="33">
        <v>10</v>
      </c>
      <c r="R1772" s="50" t="e">
        <f>VLOOKUP(Table6[[#This Row],[HS Concatenate]],'Customs raw'!$A$11:$N$305,12,FALSE)</f>
        <v>#VALUE!</v>
      </c>
      <c r="S1772" s="226">
        <f>'Customs raw'!L1772</f>
        <v>0</v>
      </c>
      <c r="T1772" s="214"/>
      <c r="U1772" s="217">
        <f>'Customs raw'!M1772</f>
        <v>0</v>
      </c>
      <c r="V1772" s="214"/>
      <c r="W1772" s="226" t="e">
        <f>Table6[[#This Row],[Quantity (kg)2]]/1000</f>
        <v>#VALUE!</v>
      </c>
    </row>
    <row r="1773" spans="1:23" ht="14.25" x14ac:dyDescent="0.2">
      <c r="A1773" s="212">
        <f>'Customs raw'!B1773</f>
        <v>0</v>
      </c>
      <c r="B1773" s="213">
        <f t="shared" si="29"/>
        <v>0</v>
      </c>
      <c r="C1773" s="214" t="e">
        <f>VLOOKUP(B1773,'HS Heading Index'!$A$7:$B$29,2,FALSE)</f>
        <v>#N/A</v>
      </c>
      <c r="D1773" s="214" t="s">
        <v>241</v>
      </c>
      <c r="E1773" s="212">
        <f>'Customs raw'!C1773</f>
        <v>0</v>
      </c>
      <c r="F1773" s="215">
        <f>'Customs raw'!E1773</f>
        <v>0</v>
      </c>
      <c r="G1773" s="76" t="s">
        <v>19</v>
      </c>
      <c r="H1773" s="33" t="s">
        <v>190</v>
      </c>
      <c r="I1773" s="76" t="e">
        <f>CONCATENATE(Table6[[#This Row],[HS6_COD]],Table6[[#This Row],[HS8]],Table6[[#This Row],[HS10]])</f>
        <v>#VALUE!</v>
      </c>
      <c r="J1773" s="17" t="s">
        <v>553</v>
      </c>
      <c r="K1773" s="17"/>
      <c r="L1773" s="30">
        <f>'Customs raw'!F1773</f>
        <v>0</v>
      </c>
      <c r="M1773" s="33">
        <v>10</v>
      </c>
      <c r="N1773" s="33">
        <v>12.5</v>
      </c>
      <c r="O1773" s="33"/>
      <c r="P1773" s="33"/>
      <c r="Q1773" s="33">
        <v>10</v>
      </c>
      <c r="R1773" s="50" t="e">
        <f>VLOOKUP(Table6[[#This Row],[HS Concatenate]],'Customs raw'!$A$11:$N$305,12,FALSE)</f>
        <v>#VALUE!</v>
      </c>
      <c r="S1773" s="226">
        <f>'Customs raw'!L1773</f>
        <v>0</v>
      </c>
      <c r="T1773" s="214"/>
      <c r="U1773" s="217">
        <f>'Customs raw'!M1773</f>
        <v>0</v>
      </c>
      <c r="V1773" s="214"/>
      <c r="W1773" s="226" t="e">
        <f>Table6[[#This Row],[Quantity (kg)2]]/1000</f>
        <v>#VALUE!</v>
      </c>
    </row>
    <row r="1774" spans="1:23" ht="14.25" x14ac:dyDescent="0.2">
      <c r="A1774" s="212">
        <f>'Customs raw'!B1774</f>
        <v>0</v>
      </c>
      <c r="B1774" s="213">
        <f t="shared" si="29"/>
        <v>0</v>
      </c>
      <c r="C1774" s="214" t="e">
        <f>VLOOKUP(B1774,'HS Heading Index'!$A$7:$B$29,2,FALSE)</f>
        <v>#N/A</v>
      </c>
      <c r="D1774" s="214" t="s">
        <v>241</v>
      </c>
      <c r="E1774" s="212">
        <f>'Customs raw'!C1774</f>
        <v>0</v>
      </c>
      <c r="F1774" s="215">
        <f>'Customs raw'!E1774</f>
        <v>0</v>
      </c>
      <c r="G1774" s="76" t="s">
        <v>19</v>
      </c>
      <c r="H1774" s="33" t="s">
        <v>190</v>
      </c>
      <c r="I1774" s="76" t="e">
        <f>CONCATENATE(Table6[[#This Row],[HS6_COD]],Table6[[#This Row],[HS8]],Table6[[#This Row],[HS10]])</f>
        <v>#VALUE!</v>
      </c>
      <c r="J1774" s="17" t="s">
        <v>553</v>
      </c>
      <c r="K1774" s="17"/>
      <c r="L1774" s="30">
        <f>'Customs raw'!F1774</f>
        <v>0</v>
      </c>
      <c r="M1774" s="33">
        <v>10</v>
      </c>
      <c r="N1774" s="33">
        <v>12.5</v>
      </c>
      <c r="O1774" s="33"/>
      <c r="P1774" s="33"/>
      <c r="Q1774" s="33">
        <v>10</v>
      </c>
      <c r="R1774" s="50" t="e">
        <f>VLOOKUP(Table6[[#This Row],[HS Concatenate]],'Customs raw'!$A$11:$N$305,12,FALSE)</f>
        <v>#VALUE!</v>
      </c>
      <c r="S1774" s="226">
        <f>'Customs raw'!L1774</f>
        <v>0</v>
      </c>
      <c r="T1774" s="214"/>
      <c r="U1774" s="217">
        <f>'Customs raw'!M1774</f>
        <v>0</v>
      </c>
      <c r="V1774" s="214"/>
      <c r="W1774" s="226" t="e">
        <f>Table6[[#This Row],[Quantity (kg)2]]/1000</f>
        <v>#VALUE!</v>
      </c>
    </row>
    <row r="1775" spans="1:23" ht="14.25" x14ac:dyDescent="0.2">
      <c r="A1775" s="212">
        <f>'Customs raw'!B1775</f>
        <v>0</v>
      </c>
      <c r="B1775" s="213">
        <f t="shared" si="29"/>
        <v>0</v>
      </c>
      <c r="C1775" s="214" t="e">
        <f>VLOOKUP(B1775,'HS Heading Index'!$A$7:$B$29,2,FALSE)</f>
        <v>#N/A</v>
      </c>
      <c r="D1775" s="214" t="s">
        <v>241</v>
      </c>
      <c r="E1775" s="212">
        <f>'Customs raw'!C1775</f>
        <v>0</v>
      </c>
      <c r="F1775" s="215">
        <f>'Customs raw'!E1775</f>
        <v>0</v>
      </c>
      <c r="G1775" s="76" t="s">
        <v>19</v>
      </c>
      <c r="H1775" s="33" t="s">
        <v>190</v>
      </c>
      <c r="I1775" s="76" t="e">
        <f>CONCATENATE(Table6[[#This Row],[HS6_COD]],Table6[[#This Row],[HS8]],Table6[[#This Row],[HS10]])</f>
        <v>#VALUE!</v>
      </c>
      <c r="J1775" s="17" t="s">
        <v>553</v>
      </c>
      <c r="K1775" s="17"/>
      <c r="L1775" s="30">
        <f>'Customs raw'!F1775</f>
        <v>0</v>
      </c>
      <c r="M1775" s="33">
        <v>10</v>
      </c>
      <c r="N1775" s="33">
        <v>12.5</v>
      </c>
      <c r="O1775" s="33"/>
      <c r="P1775" s="33"/>
      <c r="Q1775" s="33">
        <v>10</v>
      </c>
      <c r="R1775" s="50" t="e">
        <f>VLOOKUP(Table6[[#This Row],[HS Concatenate]],'Customs raw'!$A$11:$N$305,12,FALSE)</f>
        <v>#VALUE!</v>
      </c>
      <c r="S1775" s="226">
        <f>'Customs raw'!L1775</f>
        <v>0</v>
      </c>
      <c r="T1775" s="214"/>
      <c r="U1775" s="217">
        <f>'Customs raw'!M1775</f>
        <v>0</v>
      </c>
      <c r="V1775" s="214"/>
      <c r="W1775" s="226" t="e">
        <f>Table6[[#This Row],[Quantity (kg)2]]/1000</f>
        <v>#VALUE!</v>
      </c>
    </row>
    <row r="1776" spans="1:23" ht="14.25" x14ac:dyDescent="0.2">
      <c r="A1776" s="212">
        <f>'Customs raw'!B1776</f>
        <v>0</v>
      </c>
      <c r="B1776" s="213">
        <f t="shared" si="29"/>
        <v>0</v>
      </c>
      <c r="C1776" s="214" t="e">
        <f>VLOOKUP(B1776,'HS Heading Index'!$A$7:$B$29,2,FALSE)</f>
        <v>#N/A</v>
      </c>
      <c r="D1776" s="214" t="s">
        <v>241</v>
      </c>
      <c r="E1776" s="212">
        <f>'Customs raw'!C1776</f>
        <v>0</v>
      </c>
      <c r="F1776" s="215">
        <f>'Customs raw'!E1776</f>
        <v>0</v>
      </c>
      <c r="G1776" s="76" t="s">
        <v>19</v>
      </c>
      <c r="H1776" s="33" t="s">
        <v>190</v>
      </c>
      <c r="I1776" s="76" t="e">
        <f>CONCATENATE(Table6[[#This Row],[HS6_COD]],Table6[[#This Row],[HS8]],Table6[[#This Row],[HS10]])</f>
        <v>#VALUE!</v>
      </c>
      <c r="J1776" s="17" t="s">
        <v>553</v>
      </c>
      <c r="K1776" s="17"/>
      <c r="L1776" s="30">
        <f>'Customs raw'!F1776</f>
        <v>0</v>
      </c>
      <c r="M1776" s="33">
        <v>10</v>
      </c>
      <c r="N1776" s="33">
        <v>12.5</v>
      </c>
      <c r="O1776" s="33"/>
      <c r="P1776" s="33"/>
      <c r="Q1776" s="33">
        <v>10</v>
      </c>
      <c r="R1776" s="50" t="e">
        <f>VLOOKUP(Table6[[#This Row],[HS Concatenate]],'Customs raw'!$A$11:$N$305,12,FALSE)</f>
        <v>#VALUE!</v>
      </c>
      <c r="S1776" s="226">
        <f>'Customs raw'!L1776</f>
        <v>0</v>
      </c>
      <c r="T1776" s="214"/>
      <c r="U1776" s="217">
        <f>'Customs raw'!M1776</f>
        <v>0</v>
      </c>
      <c r="V1776" s="214"/>
      <c r="W1776" s="226" t="e">
        <f>Table6[[#This Row],[Quantity (kg)2]]/1000</f>
        <v>#VALUE!</v>
      </c>
    </row>
    <row r="1777" spans="1:23" ht="14.25" x14ac:dyDescent="0.2">
      <c r="A1777" s="212">
        <f>'Customs raw'!B1777</f>
        <v>0</v>
      </c>
      <c r="B1777" s="213">
        <f t="shared" si="29"/>
        <v>0</v>
      </c>
      <c r="C1777" s="214" t="e">
        <f>VLOOKUP(B1777,'HS Heading Index'!$A$7:$B$29,2,FALSE)</f>
        <v>#N/A</v>
      </c>
      <c r="D1777" s="214" t="s">
        <v>241</v>
      </c>
      <c r="E1777" s="212">
        <f>'Customs raw'!C1777</f>
        <v>0</v>
      </c>
      <c r="F1777" s="215">
        <f>'Customs raw'!E1777</f>
        <v>0</v>
      </c>
      <c r="G1777" s="76" t="s">
        <v>19</v>
      </c>
      <c r="H1777" s="33" t="s">
        <v>190</v>
      </c>
      <c r="I1777" s="76" t="e">
        <f>CONCATENATE(Table6[[#This Row],[HS6_COD]],Table6[[#This Row],[HS8]],Table6[[#This Row],[HS10]])</f>
        <v>#VALUE!</v>
      </c>
      <c r="J1777" s="17" t="s">
        <v>553</v>
      </c>
      <c r="K1777" s="17"/>
      <c r="L1777" s="30">
        <f>'Customs raw'!F1777</f>
        <v>0</v>
      </c>
      <c r="M1777" s="33">
        <v>10</v>
      </c>
      <c r="N1777" s="33">
        <v>12.5</v>
      </c>
      <c r="O1777" s="33"/>
      <c r="P1777" s="33"/>
      <c r="Q1777" s="33">
        <v>10</v>
      </c>
      <c r="R1777" s="50" t="e">
        <f>VLOOKUP(Table6[[#This Row],[HS Concatenate]],'Customs raw'!$A$11:$N$305,12,FALSE)</f>
        <v>#VALUE!</v>
      </c>
      <c r="S1777" s="226">
        <f>'Customs raw'!L1777</f>
        <v>0</v>
      </c>
      <c r="T1777" s="214"/>
      <c r="U1777" s="217">
        <f>'Customs raw'!M1777</f>
        <v>0</v>
      </c>
      <c r="V1777" s="214"/>
      <c r="W1777" s="226" t="e">
        <f>Table6[[#This Row],[Quantity (kg)2]]/1000</f>
        <v>#VALUE!</v>
      </c>
    </row>
    <row r="1778" spans="1:23" ht="14.25" x14ac:dyDescent="0.2">
      <c r="A1778" s="212">
        <f>'Customs raw'!B1778</f>
        <v>0</v>
      </c>
      <c r="B1778" s="213">
        <f t="shared" si="29"/>
        <v>0</v>
      </c>
      <c r="C1778" s="214" t="e">
        <f>VLOOKUP(B1778,'HS Heading Index'!$A$7:$B$29,2,FALSE)</f>
        <v>#N/A</v>
      </c>
      <c r="D1778" s="214" t="s">
        <v>241</v>
      </c>
      <c r="E1778" s="212">
        <f>'Customs raw'!C1778</f>
        <v>0</v>
      </c>
      <c r="F1778" s="215">
        <f>'Customs raw'!E1778</f>
        <v>0</v>
      </c>
      <c r="G1778" s="76" t="s">
        <v>19</v>
      </c>
      <c r="H1778" s="33" t="s">
        <v>190</v>
      </c>
      <c r="I1778" s="76" t="e">
        <f>CONCATENATE(Table6[[#This Row],[HS6_COD]],Table6[[#This Row],[HS8]],Table6[[#This Row],[HS10]])</f>
        <v>#VALUE!</v>
      </c>
      <c r="J1778" s="17" t="s">
        <v>553</v>
      </c>
      <c r="K1778" s="17"/>
      <c r="L1778" s="30">
        <f>'Customs raw'!F1778</f>
        <v>0</v>
      </c>
      <c r="M1778" s="33">
        <v>10</v>
      </c>
      <c r="N1778" s="33">
        <v>12.5</v>
      </c>
      <c r="O1778" s="33"/>
      <c r="P1778" s="33"/>
      <c r="Q1778" s="33">
        <v>10</v>
      </c>
      <c r="R1778" s="50" t="e">
        <f>VLOOKUP(Table6[[#This Row],[HS Concatenate]],'Customs raw'!$A$11:$N$305,12,FALSE)</f>
        <v>#VALUE!</v>
      </c>
      <c r="S1778" s="226">
        <f>'Customs raw'!L1778</f>
        <v>0</v>
      </c>
      <c r="T1778" s="214"/>
      <c r="U1778" s="217">
        <f>'Customs raw'!M1778</f>
        <v>0</v>
      </c>
      <c r="V1778" s="214"/>
      <c r="W1778" s="226" t="e">
        <f>Table6[[#This Row],[Quantity (kg)2]]/1000</f>
        <v>#VALUE!</v>
      </c>
    </row>
    <row r="1779" spans="1:23" ht="14.25" x14ac:dyDescent="0.2">
      <c r="A1779" s="212">
        <f>'Customs raw'!B1779</f>
        <v>0</v>
      </c>
      <c r="B1779" s="213">
        <f t="shared" si="29"/>
        <v>0</v>
      </c>
      <c r="C1779" s="214" t="e">
        <f>VLOOKUP(B1779,'HS Heading Index'!$A$7:$B$29,2,FALSE)</f>
        <v>#N/A</v>
      </c>
      <c r="D1779" s="214" t="s">
        <v>241</v>
      </c>
      <c r="E1779" s="212">
        <f>'Customs raw'!C1779</f>
        <v>0</v>
      </c>
      <c r="F1779" s="215">
        <f>'Customs raw'!E1779</f>
        <v>0</v>
      </c>
      <c r="G1779" s="76" t="s">
        <v>19</v>
      </c>
      <c r="H1779" s="33" t="s">
        <v>190</v>
      </c>
      <c r="I1779" s="76" t="e">
        <f>CONCATENATE(Table6[[#This Row],[HS6_COD]],Table6[[#This Row],[HS8]],Table6[[#This Row],[HS10]])</f>
        <v>#VALUE!</v>
      </c>
      <c r="J1779" s="17" t="s">
        <v>553</v>
      </c>
      <c r="K1779" s="17"/>
      <c r="L1779" s="30">
        <f>'Customs raw'!F1779</f>
        <v>0</v>
      </c>
      <c r="M1779" s="33">
        <v>10</v>
      </c>
      <c r="N1779" s="33">
        <v>12.5</v>
      </c>
      <c r="O1779" s="33"/>
      <c r="P1779" s="33"/>
      <c r="Q1779" s="33">
        <v>10</v>
      </c>
      <c r="R1779" s="50" t="e">
        <f>VLOOKUP(Table6[[#This Row],[HS Concatenate]],'Customs raw'!$A$11:$N$305,12,FALSE)</f>
        <v>#VALUE!</v>
      </c>
      <c r="S1779" s="226">
        <f>'Customs raw'!L1779</f>
        <v>0</v>
      </c>
      <c r="T1779" s="214"/>
      <c r="U1779" s="217">
        <f>'Customs raw'!M1779</f>
        <v>0</v>
      </c>
      <c r="V1779" s="214"/>
      <c r="W1779" s="226" t="e">
        <f>Table6[[#This Row],[Quantity (kg)2]]/1000</f>
        <v>#VALUE!</v>
      </c>
    </row>
    <row r="1780" spans="1:23" ht="14.25" x14ac:dyDescent="0.2">
      <c r="A1780" s="212">
        <f>'Customs raw'!B1780</f>
        <v>0</v>
      </c>
      <c r="B1780" s="213">
        <f t="shared" si="29"/>
        <v>0</v>
      </c>
      <c r="C1780" s="214" t="e">
        <f>VLOOKUP(B1780,'HS Heading Index'!$A$7:$B$29,2,FALSE)</f>
        <v>#N/A</v>
      </c>
      <c r="D1780" s="214" t="s">
        <v>241</v>
      </c>
      <c r="E1780" s="212">
        <f>'Customs raw'!C1780</f>
        <v>0</v>
      </c>
      <c r="F1780" s="215">
        <f>'Customs raw'!E1780</f>
        <v>0</v>
      </c>
      <c r="G1780" s="76" t="s">
        <v>19</v>
      </c>
      <c r="H1780" s="33" t="s">
        <v>190</v>
      </c>
      <c r="I1780" s="76" t="e">
        <f>CONCATENATE(Table6[[#This Row],[HS6_COD]],Table6[[#This Row],[HS8]],Table6[[#This Row],[HS10]])</f>
        <v>#VALUE!</v>
      </c>
      <c r="J1780" s="17" t="s">
        <v>553</v>
      </c>
      <c r="K1780" s="17"/>
      <c r="L1780" s="30">
        <f>'Customs raw'!F1780</f>
        <v>0</v>
      </c>
      <c r="M1780" s="33">
        <v>10</v>
      </c>
      <c r="N1780" s="33">
        <v>12.5</v>
      </c>
      <c r="O1780" s="33"/>
      <c r="P1780" s="33"/>
      <c r="Q1780" s="33">
        <v>10</v>
      </c>
      <c r="R1780" s="50" t="e">
        <f>VLOOKUP(Table6[[#This Row],[HS Concatenate]],'Customs raw'!$A$11:$N$305,12,FALSE)</f>
        <v>#VALUE!</v>
      </c>
      <c r="S1780" s="226">
        <f>'Customs raw'!L1780</f>
        <v>0</v>
      </c>
      <c r="T1780" s="214"/>
      <c r="U1780" s="217">
        <f>'Customs raw'!M1780</f>
        <v>0</v>
      </c>
      <c r="V1780" s="214"/>
      <c r="W1780" s="226" t="e">
        <f>Table6[[#This Row],[Quantity (kg)2]]/1000</f>
        <v>#VALUE!</v>
      </c>
    </row>
    <row r="1781" spans="1:23" ht="14.25" x14ac:dyDescent="0.2">
      <c r="A1781" s="212">
        <f>'Customs raw'!B1781</f>
        <v>0</v>
      </c>
      <c r="B1781" s="213">
        <f t="shared" si="29"/>
        <v>0</v>
      </c>
      <c r="C1781" s="214" t="e">
        <f>VLOOKUP(B1781,'HS Heading Index'!$A$7:$B$29,2,FALSE)</f>
        <v>#N/A</v>
      </c>
      <c r="D1781" s="214" t="s">
        <v>241</v>
      </c>
      <c r="E1781" s="212">
        <f>'Customs raw'!C1781</f>
        <v>0</v>
      </c>
      <c r="F1781" s="215">
        <f>'Customs raw'!E1781</f>
        <v>0</v>
      </c>
      <c r="G1781" s="76" t="s">
        <v>19</v>
      </c>
      <c r="H1781" s="33" t="s">
        <v>190</v>
      </c>
      <c r="I1781" s="76" t="e">
        <f>CONCATENATE(Table6[[#This Row],[HS6_COD]],Table6[[#This Row],[HS8]],Table6[[#This Row],[HS10]])</f>
        <v>#VALUE!</v>
      </c>
      <c r="J1781" s="17" t="s">
        <v>553</v>
      </c>
      <c r="K1781" s="17"/>
      <c r="L1781" s="30">
        <f>'Customs raw'!F1781</f>
        <v>0</v>
      </c>
      <c r="M1781" s="33">
        <v>10</v>
      </c>
      <c r="N1781" s="33">
        <v>12.5</v>
      </c>
      <c r="O1781" s="33"/>
      <c r="P1781" s="33"/>
      <c r="Q1781" s="33">
        <v>10</v>
      </c>
      <c r="R1781" s="50" t="e">
        <f>VLOOKUP(Table6[[#This Row],[HS Concatenate]],'Customs raw'!$A$11:$N$305,12,FALSE)</f>
        <v>#VALUE!</v>
      </c>
      <c r="S1781" s="226">
        <f>'Customs raw'!L1781</f>
        <v>0</v>
      </c>
      <c r="T1781" s="214"/>
      <c r="U1781" s="217">
        <f>'Customs raw'!M1781</f>
        <v>0</v>
      </c>
      <c r="V1781" s="214"/>
      <c r="W1781" s="226" t="e">
        <f>Table6[[#This Row],[Quantity (kg)2]]/1000</f>
        <v>#VALUE!</v>
      </c>
    </row>
    <row r="1782" spans="1:23" ht="14.25" x14ac:dyDescent="0.2">
      <c r="A1782" s="212">
        <f>'Customs raw'!B1782</f>
        <v>0</v>
      </c>
      <c r="B1782" s="213">
        <f t="shared" si="29"/>
        <v>0</v>
      </c>
      <c r="C1782" s="214" t="e">
        <f>VLOOKUP(B1782,'HS Heading Index'!$A$7:$B$29,2,FALSE)</f>
        <v>#N/A</v>
      </c>
      <c r="D1782" s="214" t="s">
        <v>241</v>
      </c>
      <c r="E1782" s="212">
        <f>'Customs raw'!C1782</f>
        <v>0</v>
      </c>
      <c r="F1782" s="215">
        <f>'Customs raw'!E1782</f>
        <v>0</v>
      </c>
      <c r="G1782" s="76" t="s">
        <v>19</v>
      </c>
      <c r="H1782" s="33" t="s">
        <v>190</v>
      </c>
      <c r="I1782" s="76" t="e">
        <f>CONCATENATE(Table6[[#This Row],[HS6_COD]],Table6[[#This Row],[HS8]],Table6[[#This Row],[HS10]])</f>
        <v>#VALUE!</v>
      </c>
      <c r="J1782" s="17" t="s">
        <v>553</v>
      </c>
      <c r="K1782" s="17"/>
      <c r="L1782" s="30">
        <f>'Customs raw'!F1782</f>
        <v>0</v>
      </c>
      <c r="M1782" s="33">
        <v>10</v>
      </c>
      <c r="N1782" s="33">
        <v>12.5</v>
      </c>
      <c r="O1782" s="33"/>
      <c r="P1782" s="33"/>
      <c r="Q1782" s="33">
        <v>10</v>
      </c>
      <c r="R1782" s="50" t="e">
        <f>VLOOKUP(Table6[[#This Row],[HS Concatenate]],'Customs raw'!$A$11:$N$305,12,FALSE)</f>
        <v>#VALUE!</v>
      </c>
      <c r="S1782" s="226">
        <f>'Customs raw'!L1782</f>
        <v>0</v>
      </c>
      <c r="T1782" s="214"/>
      <c r="U1782" s="217">
        <f>'Customs raw'!M1782</f>
        <v>0</v>
      </c>
      <c r="V1782" s="214"/>
      <c r="W1782" s="226" t="e">
        <f>Table6[[#This Row],[Quantity (kg)2]]/1000</f>
        <v>#VALUE!</v>
      </c>
    </row>
    <row r="1783" spans="1:23" ht="14.25" x14ac:dyDescent="0.2">
      <c r="A1783" s="212">
        <f>'Customs raw'!B1783</f>
        <v>0</v>
      </c>
      <c r="B1783" s="213">
        <f t="shared" si="29"/>
        <v>0</v>
      </c>
      <c r="C1783" s="214" t="e">
        <f>VLOOKUP(B1783,'HS Heading Index'!$A$7:$B$29,2,FALSE)</f>
        <v>#N/A</v>
      </c>
      <c r="D1783" s="214" t="s">
        <v>241</v>
      </c>
      <c r="E1783" s="212">
        <f>'Customs raw'!C1783</f>
        <v>0</v>
      </c>
      <c r="F1783" s="215">
        <f>'Customs raw'!E1783</f>
        <v>0</v>
      </c>
      <c r="G1783" s="76" t="s">
        <v>19</v>
      </c>
      <c r="H1783" s="33" t="s">
        <v>190</v>
      </c>
      <c r="I1783" s="76" t="e">
        <f>CONCATENATE(Table6[[#This Row],[HS6_COD]],Table6[[#This Row],[HS8]],Table6[[#This Row],[HS10]])</f>
        <v>#VALUE!</v>
      </c>
      <c r="J1783" s="17" t="s">
        <v>553</v>
      </c>
      <c r="K1783" s="17"/>
      <c r="L1783" s="30">
        <f>'Customs raw'!F1783</f>
        <v>0</v>
      </c>
      <c r="M1783" s="33">
        <v>10</v>
      </c>
      <c r="N1783" s="33">
        <v>12.5</v>
      </c>
      <c r="O1783" s="33"/>
      <c r="P1783" s="33"/>
      <c r="Q1783" s="33">
        <v>10</v>
      </c>
      <c r="R1783" s="50" t="e">
        <f>VLOOKUP(Table6[[#This Row],[HS Concatenate]],'Customs raw'!$A$11:$N$305,12,FALSE)</f>
        <v>#VALUE!</v>
      </c>
      <c r="S1783" s="226">
        <f>'Customs raw'!L1783</f>
        <v>0</v>
      </c>
      <c r="T1783" s="214"/>
      <c r="U1783" s="217">
        <f>'Customs raw'!M1783</f>
        <v>0</v>
      </c>
      <c r="V1783" s="214"/>
      <c r="W1783" s="226" t="e">
        <f>Table6[[#This Row],[Quantity (kg)2]]/1000</f>
        <v>#VALUE!</v>
      </c>
    </row>
    <row r="1784" spans="1:23" ht="14.25" x14ac:dyDescent="0.2">
      <c r="A1784" s="212">
        <f>'Customs raw'!B1784</f>
        <v>0</v>
      </c>
      <c r="B1784" s="213">
        <f t="shared" si="29"/>
        <v>0</v>
      </c>
      <c r="C1784" s="214" t="e">
        <f>VLOOKUP(B1784,'HS Heading Index'!$A$7:$B$29,2,FALSE)</f>
        <v>#N/A</v>
      </c>
      <c r="D1784" s="214" t="s">
        <v>241</v>
      </c>
      <c r="E1784" s="212">
        <f>'Customs raw'!C1784</f>
        <v>0</v>
      </c>
      <c r="F1784" s="215">
        <f>'Customs raw'!E1784</f>
        <v>0</v>
      </c>
      <c r="G1784" s="76" t="s">
        <v>19</v>
      </c>
      <c r="H1784" s="33" t="s">
        <v>190</v>
      </c>
      <c r="I1784" s="76" t="e">
        <f>CONCATENATE(Table6[[#This Row],[HS6_COD]],Table6[[#This Row],[HS8]],Table6[[#This Row],[HS10]])</f>
        <v>#VALUE!</v>
      </c>
      <c r="J1784" s="17" t="s">
        <v>553</v>
      </c>
      <c r="K1784" s="17"/>
      <c r="L1784" s="30">
        <f>'Customs raw'!F1784</f>
        <v>0</v>
      </c>
      <c r="M1784" s="33">
        <v>10</v>
      </c>
      <c r="N1784" s="33">
        <v>12.5</v>
      </c>
      <c r="O1784" s="33"/>
      <c r="P1784" s="33"/>
      <c r="Q1784" s="33">
        <v>10</v>
      </c>
      <c r="R1784" s="50" t="e">
        <f>VLOOKUP(Table6[[#This Row],[HS Concatenate]],'Customs raw'!$A$11:$N$305,12,FALSE)</f>
        <v>#VALUE!</v>
      </c>
      <c r="S1784" s="226">
        <f>'Customs raw'!L1784</f>
        <v>0</v>
      </c>
      <c r="T1784" s="214"/>
      <c r="U1784" s="217">
        <f>'Customs raw'!M1784</f>
        <v>0</v>
      </c>
      <c r="V1784" s="214"/>
      <c r="W1784" s="226" t="e">
        <f>Table6[[#This Row],[Quantity (kg)2]]/1000</f>
        <v>#VALUE!</v>
      </c>
    </row>
    <row r="1785" spans="1:23" ht="14.25" x14ac:dyDescent="0.2">
      <c r="A1785" s="212">
        <f>'Customs raw'!B1785</f>
        <v>0</v>
      </c>
      <c r="B1785" s="213">
        <f t="shared" si="29"/>
        <v>0</v>
      </c>
      <c r="C1785" s="214" t="e">
        <f>VLOOKUP(B1785,'HS Heading Index'!$A$7:$B$29,2,FALSE)</f>
        <v>#N/A</v>
      </c>
      <c r="D1785" s="214" t="s">
        <v>241</v>
      </c>
      <c r="E1785" s="212">
        <f>'Customs raw'!C1785</f>
        <v>0</v>
      </c>
      <c r="F1785" s="215">
        <f>'Customs raw'!E1785</f>
        <v>0</v>
      </c>
      <c r="G1785" s="76" t="s">
        <v>19</v>
      </c>
      <c r="H1785" s="33" t="s">
        <v>190</v>
      </c>
      <c r="I1785" s="76" t="e">
        <f>CONCATENATE(Table6[[#This Row],[HS6_COD]],Table6[[#This Row],[HS8]],Table6[[#This Row],[HS10]])</f>
        <v>#VALUE!</v>
      </c>
      <c r="J1785" s="17" t="s">
        <v>553</v>
      </c>
      <c r="K1785" s="17"/>
      <c r="L1785" s="30">
        <f>'Customs raw'!F1785</f>
        <v>0</v>
      </c>
      <c r="M1785" s="33">
        <v>10</v>
      </c>
      <c r="N1785" s="33">
        <v>12.5</v>
      </c>
      <c r="O1785" s="33"/>
      <c r="P1785" s="33"/>
      <c r="Q1785" s="33">
        <v>10</v>
      </c>
      <c r="R1785" s="50" t="e">
        <f>VLOOKUP(Table6[[#This Row],[HS Concatenate]],'Customs raw'!$A$11:$N$305,12,FALSE)</f>
        <v>#VALUE!</v>
      </c>
      <c r="S1785" s="226">
        <f>'Customs raw'!L1785</f>
        <v>0</v>
      </c>
      <c r="T1785" s="214"/>
      <c r="U1785" s="217">
        <f>'Customs raw'!M1785</f>
        <v>0</v>
      </c>
      <c r="V1785" s="214"/>
      <c r="W1785" s="226" t="e">
        <f>Table6[[#This Row],[Quantity (kg)2]]/1000</f>
        <v>#VALUE!</v>
      </c>
    </row>
    <row r="1786" spans="1:23" ht="14.25" x14ac:dyDescent="0.2">
      <c r="A1786" s="212">
        <f>'Customs raw'!B1786</f>
        <v>0</v>
      </c>
      <c r="B1786" s="213">
        <f t="shared" si="29"/>
        <v>0</v>
      </c>
      <c r="C1786" s="214" t="e">
        <f>VLOOKUP(B1786,'HS Heading Index'!$A$7:$B$29,2,FALSE)</f>
        <v>#N/A</v>
      </c>
      <c r="D1786" s="214" t="s">
        <v>241</v>
      </c>
      <c r="E1786" s="212">
        <f>'Customs raw'!C1786</f>
        <v>0</v>
      </c>
      <c r="F1786" s="215">
        <f>'Customs raw'!E1786</f>
        <v>0</v>
      </c>
      <c r="G1786" s="76" t="s">
        <v>19</v>
      </c>
      <c r="H1786" s="33" t="s">
        <v>190</v>
      </c>
      <c r="I1786" s="76" t="e">
        <f>CONCATENATE(Table6[[#This Row],[HS6_COD]],Table6[[#This Row],[HS8]],Table6[[#This Row],[HS10]])</f>
        <v>#VALUE!</v>
      </c>
      <c r="J1786" s="17" t="s">
        <v>553</v>
      </c>
      <c r="K1786" s="17"/>
      <c r="L1786" s="30">
        <f>'Customs raw'!F1786</f>
        <v>0</v>
      </c>
      <c r="M1786" s="33">
        <v>10</v>
      </c>
      <c r="N1786" s="33">
        <v>12.5</v>
      </c>
      <c r="O1786" s="33"/>
      <c r="P1786" s="33"/>
      <c r="Q1786" s="33">
        <v>10</v>
      </c>
      <c r="R1786" s="50" t="e">
        <f>VLOOKUP(Table6[[#This Row],[HS Concatenate]],'Customs raw'!$A$11:$N$305,12,FALSE)</f>
        <v>#VALUE!</v>
      </c>
      <c r="S1786" s="226">
        <f>'Customs raw'!L1786</f>
        <v>0</v>
      </c>
      <c r="T1786" s="214"/>
      <c r="U1786" s="217">
        <f>'Customs raw'!M1786</f>
        <v>0</v>
      </c>
      <c r="V1786" s="214"/>
      <c r="W1786" s="226" t="e">
        <f>Table6[[#This Row],[Quantity (kg)2]]/1000</f>
        <v>#VALUE!</v>
      </c>
    </row>
    <row r="1787" spans="1:23" ht="14.25" x14ac:dyDescent="0.2">
      <c r="A1787" s="212">
        <f>'Customs raw'!B1787</f>
        <v>0</v>
      </c>
      <c r="B1787" s="213">
        <f t="shared" si="29"/>
        <v>0</v>
      </c>
      <c r="C1787" s="214" t="e">
        <f>VLOOKUP(B1787,'HS Heading Index'!$A$7:$B$29,2,FALSE)</f>
        <v>#N/A</v>
      </c>
      <c r="D1787" s="214" t="s">
        <v>241</v>
      </c>
      <c r="E1787" s="212">
        <f>'Customs raw'!C1787</f>
        <v>0</v>
      </c>
      <c r="F1787" s="215">
        <f>'Customs raw'!E1787</f>
        <v>0</v>
      </c>
      <c r="G1787" s="76" t="s">
        <v>19</v>
      </c>
      <c r="H1787" s="33" t="s">
        <v>190</v>
      </c>
      <c r="I1787" s="76" t="e">
        <f>CONCATENATE(Table6[[#This Row],[HS6_COD]],Table6[[#This Row],[HS8]],Table6[[#This Row],[HS10]])</f>
        <v>#VALUE!</v>
      </c>
      <c r="J1787" s="17" t="s">
        <v>553</v>
      </c>
      <c r="K1787" s="17"/>
      <c r="L1787" s="30">
        <f>'Customs raw'!F1787</f>
        <v>0</v>
      </c>
      <c r="M1787" s="33">
        <v>10</v>
      </c>
      <c r="N1787" s="33">
        <v>12.5</v>
      </c>
      <c r="O1787" s="33"/>
      <c r="P1787" s="33"/>
      <c r="Q1787" s="33">
        <v>10</v>
      </c>
      <c r="R1787" s="50" t="e">
        <f>VLOOKUP(Table6[[#This Row],[HS Concatenate]],'Customs raw'!$A$11:$N$305,12,FALSE)</f>
        <v>#VALUE!</v>
      </c>
      <c r="S1787" s="226">
        <f>'Customs raw'!L1787</f>
        <v>0</v>
      </c>
      <c r="T1787" s="214"/>
      <c r="U1787" s="217">
        <f>'Customs raw'!M1787</f>
        <v>0</v>
      </c>
      <c r="V1787" s="214"/>
      <c r="W1787" s="226" t="e">
        <f>Table6[[#This Row],[Quantity (kg)2]]/1000</f>
        <v>#VALUE!</v>
      </c>
    </row>
    <row r="1788" spans="1:23" ht="14.25" x14ac:dyDescent="0.2">
      <c r="A1788" s="212">
        <f>'Customs raw'!B1788</f>
        <v>0</v>
      </c>
      <c r="B1788" s="213">
        <f t="shared" si="29"/>
        <v>0</v>
      </c>
      <c r="C1788" s="214" t="e">
        <f>VLOOKUP(B1788,'HS Heading Index'!$A$7:$B$29,2,FALSE)</f>
        <v>#N/A</v>
      </c>
      <c r="D1788" s="214" t="s">
        <v>241</v>
      </c>
      <c r="E1788" s="212">
        <f>'Customs raw'!C1788</f>
        <v>0</v>
      </c>
      <c r="F1788" s="215">
        <f>'Customs raw'!E1788</f>
        <v>0</v>
      </c>
      <c r="G1788" s="76" t="s">
        <v>19</v>
      </c>
      <c r="H1788" s="33" t="s">
        <v>190</v>
      </c>
      <c r="I1788" s="76" t="e">
        <f>CONCATENATE(Table6[[#This Row],[HS6_COD]],Table6[[#This Row],[HS8]],Table6[[#This Row],[HS10]])</f>
        <v>#VALUE!</v>
      </c>
      <c r="J1788" s="17" t="s">
        <v>553</v>
      </c>
      <c r="K1788" s="17"/>
      <c r="L1788" s="30">
        <f>'Customs raw'!F1788</f>
        <v>0</v>
      </c>
      <c r="M1788" s="33">
        <v>10</v>
      </c>
      <c r="N1788" s="33">
        <v>12.5</v>
      </c>
      <c r="O1788" s="33"/>
      <c r="P1788" s="33"/>
      <c r="Q1788" s="33">
        <v>10</v>
      </c>
      <c r="R1788" s="50" t="e">
        <f>VLOOKUP(Table6[[#This Row],[HS Concatenate]],'Customs raw'!$A$11:$N$305,12,FALSE)</f>
        <v>#VALUE!</v>
      </c>
      <c r="S1788" s="226">
        <f>'Customs raw'!L1788</f>
        <v>0</v>
      </c>
      <c r="T1788" s="214"/>
      <c r="U1788" s="217">
        <f>'Customs raw'!M1788</f>
        <v>0</v>
      </c>
      <c r="V1788" s="214"/>
      <c r="W1788" s="226" t="e">
        <f>Table6[[#This Row],[Quantity (kg)2]]/1000</f>
        <v>#VALUE!</v>
      </c>
    </row>
    <row r="1789" spans="1:23" ht="14.25" x14ac:dyDescent="0.2">
      <c r="A1789" s="212">
        <f>'Customs raw'!B1789</f>
        <v>0</v>
      </c>
      <c r="B1789" s="213">
        <f t="shared" si="29"/>
        <v>0</v>
      </c>
      <c r="C1789" s="214" t="e">
        <f>VLOOKUP(B1789,'HS Heading Index'!$A$7:$B$29,2,FALSE)</f>
        <v>#N/A</v>
      </c>
      <c r="D1789" s="214" t="s">
        <v>241</v>
      </c>
      <c r="E1789" s="212">
        <f>'Customs raw'!C1789</f>
        <v>0</v>
      </c>
      <c r="F1789" s="215">
        <f>'Customs raw'!E1789</f>
        <v>0</v>
      </c>
      <c r="G1789" s="76" t="s">
        <v>19</v>
      </c>
      <c r="H1789" s="33" t="s">
        <v>190</v>
      </c>
      <c r="I1789" s="76" t="e">
        <f>CONCATENATE(Table6[[#This Row],[HS6_COD]],Table6[[#This Row],[HS8]],Table6[[#This Row],[HS10]])</f>
        <v>#VALUE!</v>
      </c>
      <c r="J1789" s="17" t="s">
        <v>553</v>
      </c>
      <c r="K1789" s="17"/>
      <c r="L1789" s="30">
        <f>'Customs raw'!F1789</f>
        <v>0</v>
      </c>
      <c r="M1789" s="33">
        <v>10</v>
      </c>
      <c r="N1789" s="33">
        <v>12.5</v>
      </c>
      <c r="O1789" s="33"/>
      <c r="P1789" s="33"/>
      <c r="Q1789" s="33">
        <v>10</v>
      </c>
      <c r="R1789" s="50" t="e">
        <f>VLOOKUP(Table6[[#This Row],[HS Concatenate]],'Customs raw'!$A$11:$N$305,12,FALSE)</f>
        <v>#VALUE!</v>
      </c>
      <c r="S1789" s="226">
        <f>'Customs raw'!L1789</f>
        <v>0</v>
      </c>
      <c r="T1789" s="214"/>
      <c r="U1789" s="217">
        <f>'Customs raw'!M1789</f>
        <v>0</v>
      </c>
      <c r="V1789" s="214"/>
      <c r="W1789" s="226" t="e">
        <f>Table6[[#This Row],[Quantity (kg)2]]/1000</f>
        <v>#VALUE!</v>
      </c>
    </row>
    <row r="1790" spans="1:23" ht="14.25" x14ac:dyDescent="0.2">
      <c r="A1790" s="212">
        <f>'Customs raw'!B1790</f>
        <v>0</v>
      </c>
      <c r="B1790" s="213">
        <f t="shared" si="29"/>
        <v>0</v>
      </c>
      <c r="C1790" s="214" t="e">
        <f>VLOOKUP(B1790,'HS Heading Index'!$A$7:$B$29,2,FALSE)</f>
        <v>#N/A</v>
      </c>
      <c r="D1790" s="214" t="s">
        <v>241</v>
      </c>
      <c r="E1790" s="212">
        <f>'Customs raw'!C1790</f>
        <v>0</v>
      </c>
      <c r="F1790" s="215">
        <f>'Customs raw'!E1790</f>
        <v>0</v>
      </c>
      <c r="G1790" s="76" t="s">
        <v>19</v>
      </c>
      <c r="H1790" s="33" t="s">
        <v>190</v>
      </c>
      <c r="I1790" s="76" t="e">
        <f>CONCATENATE(Table6[[#This Row],[HS6_COD]],Table6[[#This Row],[HS8]],Table6[[#This Row],[HS10]])</f>
        <v>#VALUE!</v>
      </c>
      <c r="J1790" s="17" t="s">
        <v>553</v>
      </c>
      <c r="K1790" s="17"/>
      <c r="L1790" s="30">
        <f>'Customs raw'!F1790</f>
        <v>0</v>
      </c>
      <c r="M1790" s="33">
        <v>10</v>
      </c>
      <c r="N1790" s="33">
        <v>12.5</v>
      </c>
      <c r="O1790" s="33"/>
      <c r="P1790" s="33"/>
      <c r="Q1790" s="33">
        <v>10</v>
      </c>
      <c r="R1790" s="50" t="e">
        <f>VLOOKUP(Table6[[#This Row],[HS Concatenate]],'Customs raw'!$A$11:$N$305,12,FALSE)</f>
        <v>#VALUE!</v>
      </c>
      <c r="S1790" s="226">
        <f>'Customs raw'!L1790</f>
        <v>0</v>
      </c>
      <c r="T1790" s="214"/>
      <c r="U1790" s="217">
        <f>'Customs raw'!M1790</f>
        <v>0</v>
      </c>
      <c r="V1790" s="214"/>
      <c r="W1790" s="226" t="e">
        <f>Table6[[#This Row],[Quantity (kg)2]]/1000</f>
        <v>#VALUE!</v>
      </c>
    </row>
    <row r="1791" spans="1:23" ht="14.25" x14ac:dyDescent="0.2">
      <c r="A1791" s="212">
        <f>'Customs raw'!B1791</f>
        <v>0</v>
      </c>
      <c r="B1791" s="213">
        <f t="shared" si="29"/>
        <v>0</v>
      </c>
      <c r="C1791" s="214" t="e">
        <f>VLOOKUP(B1791,'HS Heading Index'!$A$7:$B$29,2,FALSE)</f>
        <v>#N/A</v>
      </c>
      <c r="D1791" s="214" t="s">
        <v>241</v>
      </c>
      <c r="E1791" s="212">
        <f>'Customs raw'!C1791</f>
        <v>0</v>
      </c>
      <c r="F1791" s="215">
        <f>'Customs raw'!E1791</f>
        <v>0</v>
      </c>
      <c r="G1791" s="76" t="s">
        <v>19</v>
      </c>
      <c r="H1791" s="33" t="s">
        <v>190</v>
      </c>
      <c r="I1791" s="76" t="e">
        <f>CONCATENATE(Table6[[#This Row],[HS6_COD]],Table6[[#This Row],[HS8]],Table6[[#This Row],[HS10]])</f>
        <v>#VALUE!</v>
      </c>
      <c r="J1791" s="17" t="s">
        <v>553</v>
      </c>
      <c r="K1791" s="17"/>
      <c r="L1791" s="30">
        <f>'Customs raw'!F1791</f>
        <v>0</v>
      </c>
      <c r="M1791" s="33">
        <v>10</v>
      </c>
      <c r="N1791" s="33">
        <v>12.5</v>
      </c>
      <c r="O1791" s="33"/>
      <c r="P1791" s="33"/>
      <c r="Q1791" s="33">
        <v>10</v>
      </c>
      <c r="R1791" s="50" t="e">
        <f>VLOOKUP(Table6[[#This Row],[HS Concatenate]],'Customs raw'!$A$11:$N$305,12,FALSE)</f>
        <v>#VALUE!</v>
      </c>
      <c r="S1791" s="226">
        <f>'Customs raw'!L1791</f>
        <v>0</v>
      </c>
      <c r="T1791" s="214"/>
      <c r="U1791" s="217">
        <f>'Customs raw'!M1791</f>
        <v>0</v>
      </c>
      <c r="V1791" s="214"/>
      <c r="W1791" s="226" t="e">
        <f>Table6[[#This Row],[Quantity (kg)2]]/1000</f>
        <v>#VALUE!</v>
      </c>
    </row>
    <row r="1792" spans="1:23" ht="14.25" x14ac:dyDescent="0.2">
      <c r="A1792" s="212">
        <f>'Customs raw'!B1792</f>
        <v>0</v>
      </c>
      <c r="B1792" s="213">
        <f t="shared" si="29"/>
        <v>0</v>
      </c>
      <c r="C1792" s="214" t="e">
        <f>VLOOKUP(B1792,'HS Heading Index'!$A$7:$B$29,2,FALSE)</f>
        <v>#N/A</v>
      </c>
      <c r="D1792" s="214" t="s">
        <v>241</v>
      </c>
      <c r="E1792" s="212">
        <f>'Customs raw'!C1792</f>
        <v>0</v>
      </c>
      <c r="F1792" s="215">
        <f>'Customs raw'!E1792</f>
        <v>0</v>
      </c>
      <c r="G1792" s="76" t="s">
        <v>19</v>
      </c>
      <c r="H1792" s="33" t="s">
        <v>190</v>
      </c>
      <c r="I1792" s="76" t="e">
        <f>CONCATENATE(Table6[[#This Row],[HS6_COD]],Table6[[#This Row],[HS8]],Table6[[#This Row],[HS10]])</f>
        <v>#VALUE!</v>
      </c>
      <c r="J1792" s="17" t="s">
        <v>553</v>
      </c>
      <c r="K1792" s="17"/>
      <c r="L1792" s="30">
        <f>'Customs raw'!F1792</f>
        <v>0</v>
      </c>
      <c r="M1792" s="33">
        <v>10</v>
      </c>
      <c r="N1792" s="33">
        <v>12.5</v>
      </c>
      <c r="O1792" s="33"/>
      <c r="P1792" s="33"/>
      <c r="Q1792" s="33">
        <v>10</v>
      </c>
      <c r="R1792" s="50" t="e">
        <f>VLOOKUP(Table6[[#This Row],[HS Concatenate]],'Customs raw'!$A$11:$N$305,12,FALSE)</f>
        <v>#VALUE!</v>
      </c>
      <c r="S1792" s="226">
        <f>'Customs raw'!L1792</f>
        <v>0</v>
      </c>
      <c r="T1792" s="214"/>
      <c r="U1792" s="217">
        <f>'Customs raw'!M1792</f>
        <v>0</v>
      </c>
      <c r="V1792" s="214"/>
      <c r="W1792" s="226" t="e">
        <f>Table6[[#This Row],[Quantity (kg)2]]/1000</f>
        <v>#VALUE!</v>
      </c>
    </row>
    <row r="1793" spans="1:23" ht="14.25" x14ac:dyDescent="0.2">
      <c r="A1793" s="212">
        <f>'Customs raw'!B1793</f>
        <v>0</v>
      </c>
      <c r="B1793" s="213">
        <f t="shared" si="29"/>
        <v>0</v>
      </c>
      <c r="C1793" s="214" t="e">
        <f>VLOOKUP(B1793,'HS Heading Index'!$A$7:$B$29,2,FALSE)</f>
        <v>#N/A</v>
      </c>
      <c r="D1793" s="214" t="s">
        <v>241</v>
      </c>
      <c r="E1793" s="212">
        <f>'Customs raw'!C1793</f>
        <v>0</v>
      </c>
      <c r="F1793" s="215">
        <f>'Customs raw'!E1793</f>
        <v>0</v>
      </c>
      <c r="G1793" s="76" t="s">
        <v>19</v>
      </c>
      <c r="H1793" s="33" t="s">
        <v>190</v>
      </c>
      <c r="I1793" s="76" t="e">
        <f>CONCATENATE(Table6[[#This Row],[HS6_COD]],Table6[[#This Row],[HS8]],Table6[[#This Row],[HS10]])</f>
        <v>#VALUE!</v>
      </c>
      <c r="J1793" s="17" t="s">
        <v>553</v>
      </c>
      <c r="K1793" s="17"/>
      <c r="L1793" s="30">
        <f>'Customs raw'!F1793</f>
        <v>0</v>
      </c>
      <c r="M1793" s="33">
        <v>10</v>
      </c>
      <c r="N1793" s="33">
        <v>12.5</v>
      </c>
      <c r="O1793" s="33"/>
      <c r="P1793" s="33"/>
      <c r="Q1793" s="33">
        <v>10</v>
      </c>
      <c r="R1793" s="50" t="e">
        <f>VLOOKUP(Table6[[#This Row],[HS Concatenate]],'Customs raw'!$A$11:$N$305,12,FALSE)</f>
        <v>#VALUE!</v>
      </c>
      <c r="S1793" s="226">
        <f>'Customs raw'!L1793</f>
        <v>0</v>
      </c>
      <c r="T1793" s="214"/>
      <c r="U1793" s="217">
        <f>'Customs raw'!M1793</f>
        <v>0</v>
      </c>
      <c r="V1793" s="214"/>
      <c r="W1793" s="226" t="e">
        <f>Table6[[#This Row],[Quantity (kg)2]]/1000</f>
        <v>#VALUE!</v>
      </c>
    </row>
    <row r="1794" spans="1:23" ht="14.25" x14ac:dyDescent="0.2">
      <c r="A1794" s="212">
        <f>'Customs raw'!B1794</f>
        <v>0</v>
      </c>
      <c r="B1794" s="213">
        <f t="shared" si="29"/>
        <v>0</v>
      </c>
      <c r="C1794" s="214" t="e">
        <f>VLOOKUP(B1794,'HS Heading Index'!$A$7:$B$29,2,FALSE)</f>
        <v>#N/A</v>
      </c>
      <c r="D1794" s="214" t="s">
        <v>241</v>
      </c>
      <c r="E1794" s="212">
        <f>'Customs raw'!C1794</f>
        <v>0</v>
      </c>
      <c r="F1794" s="215">
        <f>'Customs raw'!E1794</f>
        <v>0</v>
      </c>
      <c r="G1794" s="76" t="s">
        <v>19</v>
      </c>
      <c r="H1794" s="33" t="s">
        <v>190</v>
      </c>
      <c r="I1794" s="76" t="e">
        <f>CONCATENATE(Table6[[#This Row],[HS6_COD]],Table6[[#This Row],[HS8]],Table6[[#This Row],[HS10]])</f>
        <v>#VALUE!</v>
      </c>
      <c r="J1794" s="17" t="s">
        <v>553</v>
      </c>
      <c r="K1794" s="17"/>
      <c r="L1794" s="30">
        <f>'Customs raw'!F1794</f>
        <v>0</v>
      </c>
      <c r="M1794" s="33">
        <v>10</v>
      </c>
      <c r="N1794" s="33">
        <v>12.5</v>
      </c>
      <c r="O1794" s="33"/>
      <c r="P1794" s="33"/>
      <c r="Q1794" s="33">
        <v>10</v>
      </c>
      <c r="R1794" s="50" t="e">
        <f>VLOOKUP(Table6[[#This Row],[HS Concatenate]],'Customs raw'!$A$11:$N$305,12,FALSE)</f>
        <v>#VALUE!</v>
      </c>
      <c r="S1794" s="226">
        <f>'Customs raw'!L1794</f>
        <v>0</v>
      </c>
      <c r="T1794" s="214"/>
      <c r="U1794" s="217">
        <f>'Customs raw'!M1794</f>
        <v>0</v>
      </c>
      <c r="V1794" s="214"/>
      <c r="W1794" s="226" t="e">
        <f>Table6[[#This Row],[Quantity (kg)2]]/1000</f>
        <v>#VALUE!</v>
      </c>
    </row>
    <row r="1795" spans="1:23" ht="14.25" x14ac:dyDescent="0.2">
      <c r="A1795" s="212">
        <f>'Customs raw'!B1795</f>
        <v>0</v>
      </c>
      <c r="B1795" s="213">
        <f t="shared" si="29"/>
        <v>0</v>
      </c>
      <c r="C1795" s="214" t="e">
        <f>VLOOKUP(B1795,'HS Heading Index'!$A$7:$B$29,2,FALSE)</f>
        <v>#N/A</v>
      </c>
      <c r="D1795" s="214" t="s">
        <v>241</v>
      </c>
      <c r="E1795" s="212">
        <f>'Customs raw'!C1795</f>
        <v>0</v>
      </c>
      <c r="F1795" s="215">
        <f>'Customs raw'!E1795</f>
        <v>0</v>
      </c>
      <c r="G1795" s="76" t="s">
        <v>19</v>
      </c>
      <c r="H1795" s="33" t="s">
        <v>190</v>
      </c>
      <c r="I1795" s="76" t="e">
        <f>CONCATENATE(Table6[[#This Row],[HS6_COD]],Table6[[#This Row],[HS8]],Table6[[#This Row],[HS10]])</f>
        <v>#VALUE!</v>
      </c>
      <c r="J1795" s="17" t="s">
        <v>553</v>
      </c>
      <c r="K1795" s="17"/>
      <c r="L1795" s="30">
        <f>'Customs raw'!F1795</f>
        <v>0</v>
      </c>
      <c r="M1795" s="33">
        <v>10</v>
      </c>
      <c r="N1795" s="33">
        <v>12.5</v>
      </c>
      <c r="O1795" s="33"/>
      <c r="P1795" s="33"/>
      <c r="Q1795" s="33">
        <v>10</v>
      </c>
      <c r="R1795" s="50" t="e">
        <f>VLOOKUP(Table6[[#This Row],[HS Concatenate]],'Customs raw'!$A$11:$N$305,12,FALSE)</f>
        <v>#VALUE!</v>
      </c>
      <c r="S1795" s="226">
        <f>'Customs raw'!L1795</f>
        <v>0</v>
      </c>
      <c r="T1795" s="214"/>
      <c r="U1795" s="217">
        <f>'Customs raw'!M1795</f>
        <v>0</v>
      </c>
      <c r="V1795" s="214"/>
      <c r="W1795" s="226" t="e">
        <f>Table6[[#This Row],[Quantity (kg)2]]/1000</f>
        <v>#VALUE!</v>
      </c>
    </row>
    <row r="1796" spans="1:23" ht="14.25" x14ac:dyDescent="0.2">
      <c r="A1796" s="212">
        <f>'Customs raw'!B1796</f>
        <v>0</v>
      </c>
      <c r="B1796" s="213">
        <f t="shared" ref="B1796:B1859" si="30">ROUNDDOWN(A1796/10000,2)</f>
        <v>0</v>
      </c>
      <c r="C1796" s="214" t="e">
        <f>VLOOKUP(B1796,'HS Heading Index'!$A$7:$B$29,2,FALSE)</f>
        <v>#N/A</v>
      </c>
      <c r="D1796" s="214" t="s">
        <v>241</v>
      </c>
      <c r="E1796" s="212">
        <f>'Customs raw'!C1796</f>
        <v>0</v>
      </c>
      <c r="F1796" s="215">
        <f>'Customs raw'!E1796</f>
        <v>0</v>
      </c>
      <c r="G1796" s="76" t="s">
        <v>19</v>
      </c>
      <c r="H1796" s="33" t="s">
        <v>190</v>
      </c>
      <c r="I1796" s="76" t="e">
        <f>CONCATENATE(Table6[[#This Row],[HS6_COD]],Table6[[#This Row],[HS8]],Table6[[#This Row],[HS10]])</f>
        <v>#VALUE!</v>
      </c>
      <c r="J1796" s="17" t="s">
        <v>553</v>
      </c>
      <c r="K1796" s="17"/>
      <c r="L1796" s="30">
        <f>'Customs raw'!F1796</f>
        <v>0</v>
      </c>
      <c r="M1796" s="33">
        <v>10</v>
      </c>
      <c r="N1796" s="33">
        <v>12.5</v>
      </c>
      <c r="O1796" s="33"/>
      <c r="P1796" s="33"/>
      <c r="Q1796" s="33">
        <v>10</v>
      </c>
      <c r="R1796" s="50" t="e">
        <f>VLOOKUP(Table6[[#This Row],[HS Concatenate]],'Customs raw'!$A$11:$N$305,12,FALSE)</f>
        <v>#VALUE!</v>
      </c>
      <c r="S1796" s="226">
        <f>'Customs raw'!L1796</f>
        <v>0</v>
      </c>
      <c r="T1796" s="214"/>
      <c r="U1796" s="217">
        <f>'Customs raw'!M1796</f>
        <v>0</v>
      </c>
      <c r="V1796" s="214"/>
      <c r="W1796" s="226" t="e">
        <f>Table6[[#This Row],[Quantity (kg)2]]/1000</f>
        <v>#VALUE!</v>
      </c>
    </row>
    <row r="1797" spans="1:23" ht="14.25" x14ac:dyDescent="0.2">
      <c r="A1797" s="212">
        <f>'Customs raw'!B1797</f>
        <v>0</v>
      </c>
      <c r="B1797" s="213">
        <f t="shared" si="30"/>
        <v>0</v>
      </c>
      <c r="C1797" s="214" t="e">
        <f>VLOOKUP(B1797,'HS Heading Index'!$A$7:$B$29,2,FALSE)</f>
        <v>#N/A</v>
      </c>
      <c r="D1797" s="214" t="s">
        <v>241</v>
      </c>
      <c r="E1797" s="212">
        <f>'Customs raw'!C1797</f>
        <v>0</v>
      </c>
      <c r="F1797" s="215">
        <f>'Customs raw'!E1797</f>
        <v>0</v>
      </c>
      <c r="G1797" s="76" t="s">
        <v>19</v>
      </c>
      <c r="H1797" s="33" t="s">
        <v>190</v>
      </c>
      <c r="I1797" s="76" t="e">
        <f>CONCATENATE(Table6[[#This Row],[HS6_COD]],Table6[[#This Row],[HS8]],Table6[[#This Row],[HS10]])</f>
        <v>#VALUE!</v>
      </c>
      <c r="J1797" s="17" t="s">
        <v>553</v>
      </c>
      <c r="K1797" s="17"/>
      <c r="L1797" s="30">
        <f>'Customs raw'!F1797</f>
        <v>0</v>
      </c>
      <c r="M1797" s="33">
        <v>10</v>
      </c>
      <c r="N1797" s="33">
        <v>12.5</v>
      </c>
      <c r="O1797" s="33"/>
      <c r="P1797" s="33"/>
      <c r="Q1797" s="33">
        <v>10</v>
      </c>
      <c r="R1797" s="50" t="e">
        <f>VLOOKUP(Table6[[#This Row],[HS Concatenate]],'Customs raw'!$A$11:$N$305,12,FALSE)</f>
        <v>#VALUE!</v>
      </c>
      <c r="S1797" s="226">
        <f>'Customs raw'!L1797</f>
        <v>0</v>
      </c>
      <c r="T1797" s="214"/>
      <c r="U1797" s="217">
        <f>'Customs raw'!M1797</f>
        <v>0</v>
      </c>
      <c r="V1797" s="214"/>
      <c r="W1797" s="226" t="e">
        <f>Table6[[#This Row],[Quantity (kg)2]]/1000</f>
        <v>#VALUE!</v>
      </c>
    </row>
    <row r="1798" spans="1:23" ht="14.25" x14ac:dyDescent="0.2">
      <c r="A1798" s="212">
        <f>'Customs raw'!B1798</f>
        <v>0</v>
      </c>
      <c r="B1798" s="213">
        <f t="shared" si="30"/>
        <v>0</v>
      </c>
      <c r="C1798" s="214" t="e">
        <f>VLOOKUP(B1798,'HS Heading Index'!$A$7:$B$29,2,FALSE)</f>
        <v>#N/A</v>
      </c>
      <c r="D1798" s="214" t="s">
        <v>241</v>
      </c>
      <c r="E1798" s="212">
        <f>'Customs raw'!C1798</f>
        <v>0</v>
      </c>
      <c r="F1798" s="215">
        <f>'Customs raw'!E1798</f>
        <v>0</v>
      </c>
      <c r="G1798" s="76" t="s">
        <v>19</v>
      </c>
      <c r="H1798" s="33" t="s">
        <v>190</v>
      </c>
      <c r="I1798" s="76" t="e">
        <f>CONCATENATE(Table6[[#This Row],[HS6_COD]],Table6[[#This Row],[HS8]],Table6[[#This Row],[HS10]])</f>
        <v>#VALUE!</v>
      </c>
      <c r="J1798" s="17" t="s">
        <v>553</v>
      </c>
      <c r="K1798" s="17"/>
      <c r="L1798" s="30">
        <f>'Customs raw'!F1798</f>
        <v>0</v>
      </c>
      <c r="M1798" s="33">
        <v>10</v>
      </c>
      <c r="N1798" s="33">
        <v>12.5</v>
      </c>
      <c r="O1798" s="33"/>
      <c r="P1798" s="33"/>
      <c r="Q1798" s="33">
        <v>10</v>
      </c>
      <c r="R1798" s="50" t="e">
        <f>VLOOKUP(Table6[[#This Row],[HS Concatenate]],'Customs raw'!$A$11:$N$305,12,FALSE)</f>
        <v>#VALUE!</v>
      </c>
      <c r="S1798" s="226">
        <f>'Customs raw'!L1798</f>
        <v>0</v>
      </c>
      <c r="T1798" s="214"/>
      <c r="U1798" s="217">
        <f>'Customs raw'!M1798</f>
        <v>0</v>
      </c>
      <c r="V1798" s="214"/>
      <c r="W1798" s="226" t="e">
        <f>Table6[[#This Row],[Quantity (kg)2]]/1000</f>
        <v>#VALUE!</v>
      </c>
    </row>
    <row r="1799" spans="1:23" ht="14.25" x14ac:dyDescent="0.2">
      <c r="A1799" s="212">
        <f>'Customs raw'!B1799</f>
        <v>0</v>
      </c>
      <c r="B1799" s="213">
        <f t="shared" si="30"/>
        <v>0</v>
      </c>
      <c r="C1799" s="214" t="e">
        <f>VLOOKUP(B1799,'HS Heading Index'!$A$7:$B$29,2,FALSE)</f>
        <v>#N/A</v>
      </c>
      <c r="D1799" s="214" t="s">
        <v>241</v>
      </c>
      <c r="E1799" s="212">
        <f>'Customs raw'!C1799</f>
        <v>0</v>
      </c>
      <c r="F1799" s="215">
        <f>'Customs raw'!E1799</f>
        <v>0</v>
      </c>
      <c r="G1799" s="76" t="s">
        <v>19</v>
      </c>
      <c r="H1799" s="33" t="s">
        <v>190</v>
      </c>
      <c r="I1799" s="76" t="e">
        <f>CONCATENATE(Table6[[#This Row],[HS6_COD]],Table6[[#This Row],[HS8]],Table6[[#This Row],[HS10]])</f>
        <v>#VALUE!</v>
      </c>
      <c r="J1799" s="17" t="s">
        <v>553</v>
      </c>
      <c r="K1799" s="17"/>
      <c r="L1799" s="30">
        <f>'Customs raw'!F1799</f>
        <v>0</v>
      </c>
      <c r="M1799" s="33">
        <v>10</v>
      </c>
      <c r="N1799" s="33">
        <v>12.5</v>
      </c>
      <c r="O1799" s="33"/>
      <c r="P1799" s="33"/>
      <c r="Q1799" s="33">
        <v>10</v>
      </c>
      <c r="R1799" s="50" t="e">
        <f>VLOOKUP(Table6[[#This Row],[HS Concatenate]],'Customs raw'!$A$11:$N$305,12,FALSE)</f>
        <v>#VALUE!</v>
      </c>
      <c r="S1799" s="226">
        <f>'Customs raw'!L1799</f>
        <v>0</v>
      </c>
      <c r="T1799" s="214"/>
      <c r="U1799" s="217">
        <f>'Customs raw'!M1799</f>
        <v>0</v>
      </c>
      <c r="V1799" s="214"/>
      <c r="W1799" s="226" t="e">
        <f>Table6[[#This Row],[Quantity (kg)2]]/1000</f>
        <v>#VALUE!</v>
      </c>
    </row>
    <row r="1800" spans="1:23" ht="14.25" x14ac:dyDescent="0.2">
      <c r="A1800" s="212">
        <f>'Customs raw'!B1800</f>
        <v>0</v>
      </c>
      <c r="B1800" s="213">
        <f t="shared" si="30"/>
        <v>0</v>
      </c>
      <c r="C1800" s="214" t="e">
        <f>VLOOKUP(B1800,'HS Heading Index'!$A$7:$B$29,2,FALSE)</f>
        <v>#N/A</v>
      </c>
      <c r="D1800" s="214" t="s">
        <v>241</v>
      </c>
      <c r="E1800" s="212">
        <f>'Customs raw'!C1800</f>
        <v>0</v>
      </c>
      <c r="F1800" s="215">
        <f>'Customs raw'!E1800</f>
        <v>0</v>
      </c>
      <c r="G1800" s="76" t="s">
        <v>19</v>
      </c>
      <c r="H1800" s="33" t="s">
        <v>190</v>
      </c>
      <c r="I1800" s="76" t="e">
        <f>CONCATENATE(Table6[[#This Row],[HS6_COD]],Table6[[#This Row],[HS8]],Table6[[#This Row],[HS10]])</f>
        <v>#VALUE!</v>
      </c>
      <c r="J1800" s="17" t="s">
        <v>553</v>
      </c>
      <c r="K1800" s="17"/>
      <c r="L1800" s="30">
        <f>'Customs raw'!F1800</f>
        <v>0</v>
      </c>
      <c r="M1800" s="33">
        <v>10</v>
      </c>
      <c r="N1800" s="33">
        <v>12.5</v>
      </c>
      <c r="O1800" s="33"/>
      <c r="P1800" s="33"/>
      <c r="Q1800" s="33">
        <v>10</v>
      </c>
      <c r="R1800" s="50" t="e">
        <f>VLOOKUP(Table6[[#This Row],[HS Concatenate]],'Customs raw'!$A$11:$N$305,12,FALSE)</f>
        <v>#VALUE!</v>
      </c>
      <c r="S1800" s="226">
        <f>'Customs raw'!L1800</f>
        <v>0</v>
      </c>
      <c r="T1800" s="214"/>
      <c r="U1800" s="217">
        <f>'Customs raw'!M1800</f>
        <v>0</v>
      </c>
      <c r="V1800" s="214"/>
      <c r="W1800" s="226" t="e">
        <f>Table6[[#This Row],[Quantity (kg)2]]/1000</f>
        <v>#VALUE!</v>
      </c>
    </row>
    <row r="1801" spans="1:23" ht="14.25" x14ac:dyDescent="0.2">
      <c r="A1801" s="212">
        <f>'Customs raw'!B1801</f>
        <v>0</v>
      </c>
      <c r="B1801" s="213">
        <f t="shared" si="30"/>
        <v>0</v>
      </c>
      <c r="C1801" s="214" t="e">
        <f>VLOOKUP(B1801,'HS Heading Index'!$A$7:$B$29,2,FALSE)</f>
        <v>#N/A</v>
      </c>
      <c r="D1801" s="214" t="s">
        <v>241</v>
      </c>
      <c r="E1801" s="212">
        <f>'Customs raw'!C1801</f>
        <v>0</v>
      </c>
      <c r="F1801" s="215">
        <f>'Customs raw'!E1801</f>
        <v>0</v>
      </c>
      <c r="G1801" s="76" t="s">
        <v>19</v>
      </c>
      <c r="H1801" s="33" t="s">
        <v>190</v>
      </c>
      <c r="I1801" s="76" t="e">
        <f>CONCATENATE(Table6[[#This Row],[HS6_COD]],Table6[[#This Row],[HS8]],Table6[[#This Row],[HS10]])</f>
        <v>#VALUE!</v>
      </c>
      <c r="J1801" s="17" t="s">
        <v>553</v>
      </c>
      <c r="K1801" s="17"/>
      <c r="L1801" s="30">
        <f>'Customs raw'!F1801</f>
        <v>0</v>
      </c>
      <c r="M1801" s="33">
        <v>10</v>
      </c>
      <c r="N1801" s="33">
        <v>12.5</v>
      </c>
      <c r="O1801" s="33"/>
      <c r="P1801" s="33"/>
      <c r="Q1801" s="33">
        <v>10</v>
      </c>
      <c r="R1801" s="50" t="e">
        <f>VLOOKUP(Table6[[#This Row],[HS Concatenate]],'Customs raw'!$A$11:$N$305,12,FALSE)</f>
        <v>#VALUE!</v>
      </c>
      <c r="S1801" s="226">
        <f>'Customs raw'!L1801</f>
        <v>0</v>
      </c>
      <c r="T1801" s="214"/>
      <c r="U1801" s="217">
        <f>'Customs raw'!M1801</f>
        <v>0</v>
      </c>
      <c r="V1801" s="214"/>
      <c r="W1801" s="226" t="e">
        <f>Table6[[#This Row],[Quantity (kg)2]]/1000</f>
        <v>#VALUE!</v>
      </c>
    </row>
    <row r="1802" spans="1:23" ht="14.25" x14ac:dyDescent="0.2">
      <c r="A1802" s="212">
        <f>'Customs raw'!B1802</f>
        <v>0</v>
      </c>
      <c r="B1802" s="213">
        <f t="shared" si="30"/>
        <v>0</v>
      </c>
      <c r="C1802" s="214" t="e">
        <f>VLOOKUP(B1802,'HS Heading Index'!$A$7:$B$29,2,FALSE)</f>
        <v>#N/A</v>
      </c>
      <c r="D1802" s="214" t="s">
        <v>241</v>
      </c>
      <c r="E1802" s="212">
        <f>'Customs raw'!C1802</f>
        <v>0</v>
      </c>
      <c r="F1802" s="215">
        <f>'Customs raw'!E1802</f>
        <v>0</v>
      </c>
      <c r="G1802" s="76" t="s">
        <v>19</v>
      </c>
      <c r="H1802" s="33" t="s">
        <v>190</v>
      </c>
      <c r="I1802" s="76" t="e">
        <f>CONCATENATE(Table6[[#This Row],[HS6_COD]],Table6[[#This Row],[HS8]],Table6[[#This Row],[HS10]])</f>
        <v>#VALUE!</v>
      </c>
      <c r="J1802" s="17" t="s">
        <v>553</v>
      </c>
      <c r="K1802" s="17"/>
      <c r="L1802" s="30">
        <f>'Customs raw'!F1802</f>
        <v>0</v>
      </c>
      <c r="M1802" s="33">
        <v>10</v>
      </c>
      <c r="N1802" s="33">
        <v>12.5</v>
      </c>
      <c r="O1802" s="33"/>
      <c r="P1802" s="33"/>
      <c r="Q1802" s="33">
        <v>10</v>
      </c>
      <c r="R1802" s="50" t="e">
        <f>VLOOKUP(Table6[[#This Row],[HS Concatenate]],'Customs raw'!$A$11:$N$305,12,FALSE)</f>
        <v>#VALUE!</v>
      </c>
      <c r="S1802" s="226">
        <f>'Customs raw'!L1802</f>
        <v>0</v>
      </c>
      <c r="T1802" s="214"/>
      <c r="U1802" s="217">
        <f>'Customs raw'!M1802</f>
        <v>0</v>
      </c>
      <c r="V1802" s="214"/>
      <c r="W1802" s="226" t="e">
        <f>Table6[[#This Row],[Quantity (kg)2]]/1000</f>
        <v>#VALUE!</v>
      </c>
    </row>
    <row r="1803" spans="1:23" ht="14.25" x14ac:dyDescent="0.2">
      <c r="A1803" s="212">
        <f>'Customs raw'!B1803</f>
        <v>0</v>
      </c>
      <c r="B1803" s="213">
        <f t="shared" si="30"/>
        <v>0</v>
      </c>
      <c r="C1803" s="214" t="e">
        <f>VLOOKUP(B1803,'HS Heading Index'!$A$7:$B$29,2,FALSE)</f>
        <v>#N/A</v>
      </c>
      <c r="D1803" s="214" t="s">
        <v>241</v>
      </c>
      <c r="E1803" s="212">
        <f>'Customs raw'!C1803</f>
        <v>0</v>
      </c>
      <c r="F1803" s="215">
        <f>'Customs raw'!E1803</f>
        <v>0</v>
      </c>
      <c r="G1803" s="76" t="s">
        <v>19</v>
      </c>
      <c r="H1803" s="33" t="s">
        <v>190</v>
      </c>
      <c r="I1803" s="76" t="e">
        <f>CONCATENATE(Table6[[#This Row],[HS6_COD]],Table6[[#This Row],[HS8]],Table6[[#This Row],[HS10]])</f>
        <v>#VALUE!</v>
      </c>
      <c r="J1803" s="17" t="s">
        <v>553</v>
      </c>
      <c r="K1803" s="17"/>
      <c r="L1803" s="30">
        <f>'Customs raw'!F1803</f>
        <v>0</v>
      </c>
      <c r="M1803" s="33">
        <v>10</v>
      </c>
      <c r="N1803" s="33">
        <v>12.5</v>
      </c>
      <c r="O1803" s="33"/>
      <c r="P1803" s="33"/>
      <c r="Q1803" s="33">
        <v>10</v>
      </c>
      <c r="R1803" s="50" t="e">
        <f>VLOOKUP(Table6[[#This Row],[HS Concatenate]],'Customs raw'!$A$11:$N$305,12,FALSE)</f>
        <v>#VALUE!</v>
      </c>
      <c r="S1803" s="226">
        <f>'Customs raw'!L1803</f>
        <v>0</v>
      </c>
      <c r="T1803" s="214"/>
      <c r="U1803" s="217">
        <f>'Customs raw'!M1803</f>
        <v>0</v>
      </c>
      <c r="V1803" s="214"/>
      <c r="W1803" s="226" t="e">
        <f>Table6[[#This Row],[Quantity (kg)2]]/1000</f>
        <v>#VALUE!</v>
      </c>
    </row>
    <row r="1804" spans="1:23" ht="14.25" x14ac:dyDescent="0.2">
      <c r="A1804" s="212">
        <f>'Customs raw'!B1804</f>
        <v>0</v>
      </c>
      <c r="B1804" s="213">
        <f t="shared" si="30"/>
        <v>0</v>
      </c>
      <c r="C1804" s="214" t="e">
        <f>VLOOKUP(B1804,'HS Heading Index'!$A$7:$B$29,2,FALSE)</f>
        <v>#N/A</v>
      </c>
      <c r="D1804" s="214" t="s">
        <v>241</v>
      </c>
      <c r="E1804" s="212">
        <f>'Customs raw'!C1804</f>
        <v>0</v>
      </c>
      <c r="F1804" s="215">
        <f>'Customs raw'!E1804</f>
        <v>0</v>
      </c>
      <c r="G1804" s="76" t="s">
        <v>19</v>
      </c>
      <c r="H1804" s="33" t="s">
        <v>190</v>
      </c>
      <c r="I1804" s="76" t="e">
        <f>CONCATENATE(Table6[[#This Row],[HS6_COD]],Table6[[#This Row],[HS8]],Table6[[#This Row],[HS10]])</f>
        <v>#VALUE!</v>
      </c>
      <c r="J1804" s="17" t="s">
        <v>553</v>
      </c>
      <c r="K1804" s="17"/>
      <c r="L1804" s="30">
        <f>'Customs raw'!F1804</f>
        <v>0</v>
      </c>
      <c r="M1804" s="33">
        <v>10</v>
      </c>
      <c r="N1804" s="33">
        <v>12.5</v>
      </c>
      <c r="O1804" s="33"/>
      <c r="P1804" s="33"/>
      <c r="Q1804" s="33">
        <v>10</v>
      </c>
      <c r="R1804" s="50" t="e">
        <f>VLOOKUP(Table6[[#This Row],[HS Concatenate]],'Customs raw'!$A$11:$N$305,12,FALSE)</f>
        <v>#VALUE!</v>
      </c>
      <c r="S1804" s="226">
        <f>'Customs raw'!L1804</f>
        <v>0</v>
      </c>
      <c r="T1804" s="214"/>
      <c r="U1804" s="217">
        <f>'Customs raw'!M1804</f>
        <v>0</v>
      </c>
      <c r="V1804" s="214"/>
      <c r="W1804" s="226" t="e">
        <f>Table6[[#This Row],[Quantity (kg)2]]/1000</f>
        <v>#VALUE!</v>
      </c>
    </row>
    <row r="1805" spans="1:23" ht="14.25" x14ac:dyDescent="0.2">
      <c r="A1805" s="212">
        <f>'Customs raw'!B1805</f>
        <v>0</v>
      </c>
      <c r="B1805" s="213">
        <f t="shared" si="30"/>
        <v>0</v>
      </c>
      <c r="C1805" s="214" t="e">
        <f>VLOOKUP(B1805,'HS Heading Index'!$A$7:$B$29,2,FALSE)</f>
        <v>#N/A</v>
      </c>
      <c r="D1805" s="214" t="s">
        <v>241</v>
      </c>
      <c r="E1805" s="212">
        <f>'Customs raw'!C1805</f>
        <v>0</v>
      </c>
      <c r="F1805" s="215">
        <f>'Customs raw'!E1805</f>
        <v>0</v>
      </c>
      <c r="G1805" s="76" t="s">
        <v>19</v>
      </c>
      <c r="H1805" s="33" t="s">
        <v>190</v>
      </c>
      <c r="I1805" s="76" t="e">
        <f>CONCATENATE(Table6[[#This Row],[HS6_COD]],Table6[[#This Row],[HS8]],Table6[[#This Row],[HS10]])</f>
        <v>#VALUE!</v>
      </c>
      <c r="J1805" s="17" t="s">
        <v>553</v>
      </c>
      <c r="K1805" s="17"/>
      <c r="L1805" s="30">
        <f>'Customs raw'!F1805</f>
        <v>0</v>
      </c>
      <c r="M1805" s="33">
        <v>10</v>
      </c>
      <c r="N1805" s="33">
        <v>12.5</v>
      </c>
      <c r="O1805" s="33"/>
      <c r="P1805" s="33"/>
      <c r="Q1805" s="33">
        <v>10</v>
      </c>
      <c r="R1805" s="50" t="e">
        <f>VLOOKUP(Table6[[#This Row],[HS Concatenate]],'Customs raw'!$A$11:$N$305,12,FALSE)</f>
        <v>#VALUE!</v>
      </c>
      <c r="S1805" s="226">
        <f>'Customs raw'!L1805</f>
        <v>0</v>
      </c>
      <c r="T1805" s="214"/>
      <c r="U1805" s="217">
        <f>'Customs raw'!M1805</f>
        <v>0</v>
      </c>
      <c r="V1805" s="214"/>
      <c r="W1805" s="226" t="e">
        <f>Table6[[#This Row],[Quantity (kg)2]]/1000</f>
        <v>#VALUE!</v>
      </c>
    </row>
    <row r="1806" spans="1:23" ht="14.25" x14ac:dyDescent="0.2">
      <c r="A1806" s="212">
        <f>'Customs raw'!B1806</f>
        <v>0</v>
      </c>
      <c r="B1806" s="213">
        <f t="shared" si="30"/>
        <v>0</v>
      </c>
      <c r="C1806" s="214" t="e">
        <f>VLOOKUP(B1806,'HS Heading Index'!$A$7:$B$29,2,FALSE)</f>
        <v>#N/A</v>
      </c>
      <c r="D1806" s="214" t="s">
        <v>241</v>
      </c>
      <c r="E1806" s="212">
        <f>'Customs raw'!C1806</f>
        <v>0</v>
      </c>
      <c r="F1806" s="215">
        <f>'Customs raw'!E1806</f>
        <v>0</v>
      </c>
      <c r="G1806" s="76" t="s">
        <v>19</v>
      </c>
      <c r="H1806" s="33" t="s">
        <v>190</v>
      </c>
      <c r="I1806" s="76" t="e">
        <f>CONCATENATE(Table6[[#This Row],[HS6_COD]],Table6[[#This Row],[HS8]],Table6[[#This Row],[HS10]])</f>
        <v>#VALUE!</v>
      </c>
      <c r="J1806" s="17" t="s">
        <v>553</v>
      </c>
      <c r="K1806" s="17"/>
      <c r="L1806" s="30">
        <f>'Customs raw'!F1806</f>
        <v>0</v>
      </c>
      <c r="M1806" s="33">
        <v>10</v>
      </c>
      <c r="N1806" s="33">
        <v>12.5</v>
      </c>
      <c r="O1806" s="33"/>
      <c r="P1806" s="33"/>
      <c r="Q1806" s="33">
        <v>10</v>
      </c>
      <c r="R1806" s="50" t="e">
        <f>VLOOKUP(Table6[[#This Row],[HS Concatenate]],'Customs raw'!$A$11:$N$305,12,FALSE)</f>
        <v>#VALUE!</v>
      </c>
      <c r="S1806" s="226">
        <f>'Customs raw'!L1806</f>
        <v>0</v>
      </c>
      <c r="T1806" s="214"/>
      <c r="U1806" s="217">
        <f>'Customs raw'!M1806</f>
        <v>0</v>
      </c>
      <c r="V1806" s="214"/>
      <c r="W1806" s="226" t="e">
        <f>Table6[[#This Row],[Quantity (kg)2]]/1000</f>
        <v>#VALUE!</v>
      </c>
    </row>
    <row r="1807" spans="1:23" ht="14.25" x14ac:dyDescent="0.2">
      <c r="A1807" s="212">
        <f>'Customs raw'!B1807</f>
        <v>0</v>
      </c>
      <c r="B1807" s="213">
        <f t="shared" si="30"/>
        <v>0</v>
      </c>
      <c r="C1807" s="214" t="e">
        <f>VLOOKUP(B1807,'HS Heading Index'!$A$7:$B$29,2,FALSE)</f>
        <v>#N/A</v>
      </c>
      <c r="D1807" s="214" t="s">
        <v>241</v>
      </c>
      <c r="E1807" s="212">
        <f>'Customs raw'!C1807</f>
        <v>0</v>
      </c>
      <c r="F1807" s="215">
        <f>'Customs raw'!E1807</f>
        <v>0</v>
      </c>
      <c r="G1807" s="76" t="s">
        <v>19</v>
      </c>
      <c r="H1807" s="33" t="s">
        <v>190</v>
      </c>
      <c r="I1807" s="76" t="e">
        <f>CONCATENATE(Table6[[#This Row],[HS6_COD]],Table6[[#This Row],[HS8]],Table6[[#This Row],[HS10]])</f>
        <v>#VALUE!</v>
      </c>
      <c r="J1807" s="17" t="s">
        <v>553</v>
      </c>
      <c r="K1807" s="17"/>
      <c r="L1807" s="30">
        <f>'Customs raw'!F1807</f>
        <v>0</v>
      </c>
      <c r="M1807" s="33">
        <v>10</v>
      </c>
      <c r="N1807" s="33">
        <v>12.5</v>
      </c>
      <c r="O1807" s="33"/>
      <c r="P1807" s="33"/>
      <c r="Q1807" s="33">
        <v>10</v>
      </c>
      <c r="R1807" s="50" t="e">
        <f>VLOOKUP(Table6[[#This Row],[HS Concatenate]],'Customs raw'!$A$11:$N$305,12,FALSE)</f>
        <v>#VALUE!</v>
      </c>
      <c r="S1807" s="226">
        <f>'Customs raw'!L1807</f>
        <v>0</v>
      </c>
      <c r="T1807" s="214"/>
      <c r="U1807" s="217">
        <f>'Customs raw'!M1807</f>
        <v>0</v>
      </c>
      <c r="V1807" s="214"/>
      <c r="W1807" s="226" t="e">
        <f>Table6[[#This Row],[Quantity (kg)2]]/1000</f>
        <v>#VALUE!</v>
      </c>
    </row>
    <row r="1808" spans="1:23" ht="14.25" x14ac:dyDescent="0.2">
      <c r="A1808" s="212">
        <f>'Customs raw'!B1808</f>
        <v>0</v>
      </c>
      <c r="B1808" s="213">
        <f t="shared" si="30"/>
        <v>0</v>
      </c>
      <c r="C1808" s="214" t="e">
        <f>VLOOKUP(B1808,'HS Heading Index'!$A$7:$B$29,2,FALSE)</f>
        <v>#N/A</v>
      </c>
      <c r="D1808" s="214" t="s">
        <v>241</v>
      </c>
      <c r="E1808" s="212">
        <f>'Customs raw'!C1808</f>
        <v>0</v>
      </c>
      <c r="F1808" s="215">
        <f>'Customs raw'!E1808</f>
        <v>0</v>
      </c>
      <c r="G1808" s="76" t="s">
        <v>19</v>
      </c>
      <c r="H1808" s="33" t="s">
        <v>190</v>
      </c>
      <c r="I1808" s="76" t="e">
        <f>CONCATENATE(Table6[[#This Row],[HS6_COD]],Table6[[#This Row],[HS8]],Table6[[#This Row],[HS10]])</f>
        <v>#VALUE!</v>
      </c>
      <c r="J1808" s="17" t="s">
        <v>553</v>
      </c>
      <c r="K1808" s="17"/>
      <c r="L1808" s="30">
        <f>'Customs raw'!F1808</f>
        <v>0</v>
      </c>
      <c r="M1808" s="33">
        <v>10</v>
      </c>
      <c r="N1808" s="33">
        <v>12.5</v>
      </c>
      <c r="O1808" s="33"/>
      <c r="P1808" s="33"/>
      <c r="Q1808" s="33">
        <v>10</v>
      </c>
      <c r="R1808" s="50" t="e">
        <f>VLOOKUP(Table6[[#This Row],[HS Concatenate]],'Customs raw'!$A$11:$N$305,12,FALSE)</f>
        <v>#VALUE!</v>
      </c>
      <c r="S1808" s="226">
        <f>'Customs raw'!L1808</f>
        <v>0</v>
      </c>
      <c r="T1808" s="214"/>
      <c r="U1808" s="217">
        <f>'Customs raw'!M1808</f>
        <v>0</v>
      </c>
      <c r="V1808" s="214"/>
      <c r="W1808" s="226" t="e">
        <f>Table6[[#This Row],[Quantity (kg)2]]/1000</f>
        <v>#VALUE!</v>
      </c>
    </row>
    <row r="1809" spans="1:23" ht="14.25" x14ac:dyDescent="0.2">
      <c r="A1809" s="212">
        <f>'Customs raw'!B1809</f>
        <v>0</v>
      </c>
      <c r="B1809" s="213">
        <f t="shared" si="30"/>
        <v>0</v>
      </c>
      <c r="C1809" s="214" t="e">
        <f>VLOOKUP(B1809,'HS Heading Index'!$A$7:$B$29,2,FALSE)</f>
        <v>#N/A</v>
      </c>
      <c r="D1809" s="214" t="s">
        <v>241</v>
      </c>
      <c r="E1809" s="212">
        <f>'Customs raw'!C1809</f>
        <v>0</v>
      </c>
      <c r="F1809" s="215">
        <f>'Customs raw'!E1809</f>
        <v>0</v>
      </c>
      <c r="G1809" s="76" t="s">
        <v>19</v>
      </c>
      <c r="H1809" s="33" t="s">
        <v>190</v>
      </c>
      <c r="I1809" s="76" t="e">
        <f>CONCATENATE(Table6[[#This Row],[HS6_COD]],Table6[[#This Row],[HS8]],Table6[[#This Row],[HS10]])</f>
        <v>#VALUE!</v>
      </c>
      <c r="J1809" s="17" t="s">
        <v>553</v>
      </c>
      <c r="K1809" s="17"/>
      <c r="L1809" s="30">
        <f>'Customs raw'!F1809</f>
        <v>0</v>
      </c>
      <c r="M1809" s="33">
        <v>10</v>
      </c>
      <c r="N1809" s="33">
        <v>12.5</v>
      </c>
      <c r="O1809" s="33"/>
      <c r="P1809" s="33"/>
      <c r="Q1809" s="33">
        <v>10</v>
      </c>
      <c r="R1809" s="50" t="e">
        <f>VLOOKUP(Table6[[#This Row],[HS Concatenate]],'Customs raw'!$A$11:$N$305,12,FALSE)</f>
        <v>#VALUE!</v>
      </c>
      <c r="S1809" s="226">
        <f>'Customs raw'!L1809</f>
        <v>0</v>
      </c>
      <c r="T1809" s="214"/>
      <c r="U1809" s="217">
        <f>'Customs raw'!M1809</f>
        <v>0</v>
      </c>
      <c r="V1809" s="214"/>
      <c r="W1809" s="226" t="e">
        <f>Table6[[#This Row],[Quantity (kg)2]]/1000</f>
        <v>#VALUE!</v>
      </c>
    </row>
    <row r="1810" spans="1:23" ht="14.25" x14ac:dyDescent="0.2">
      <c r="A1810" s="212">
        <f>'Customs raw'!B1810</f>
        <v>0</v>
      </c>
      <c r="B1810" s="213">
        <f t="shared" si="30"/>
        <v>0</v>
      </c>
      <c r="C1810" s="214" t="e">
        <f>VLOOKUP(B1810,'HS Heading Index'!$A$7:$B$29,2,FALSE)</f>
        <v>#N/A</v>
      </c>
      <c r="D1810" s="214" t="s">
        <v>241</v>
      </c>
      <c r="E1810" s="212">
        <f>'Customs raw'!C1810</f>
        <v>0</v>
      </c>
      <c r="F1810" s="215">
        <f>'Customs raw'!E1810</f>
        <v>0</v>
      </c>
      <c r="G1810" s="76" t="s">
        <v>19</v>
      </c>
      <c r="H1810" s="33" t="s">
        <v>190</v>
      </c>
      <c r="I1810" s="76" t="e">
        <f>CONCATENATE(Table6[[#This Row],[HS6_COD]],Table6[[#This Row],[HS8]],Table6[[#This Row],[HS10]])</f>
        <v>#VALUE!</v>
      </c>
      <c r="J1810" s="17" t="s">
        <v>553</v>
      </c>
      <c r="K1810" s="17"/>
      <c r="L1810" s="30">
        <f>'Customs raw'!F1810</f>
        <v>0</v>
      </c>
      <c r="M1810" s="33">
        <v>10</v>
      </c>
      <c r="N1810" s="33">
        <v>12.5</v>
      </c>
      <c r="O1810" s="33"/>
      <c r="P1810" s="33"/>
      <c r="Q1810" s="33">
        <v>10</v>
      </c>
      <c r="R1810" s="50" t="e">
        <f>VLOOKUP(Table6[[#This Row],[HS Concatenate]],'Customs raw'!$A$11:$N$305,12,FALSE)</f>
        <v>#VALUE!</v>
      </c>
      <c r="S1810" s="226">
        <f>'Customs raw'!L1810</f>
        <v>0</v>
      </c>
      <c r="T1810" s="214"/>
      <c r="U1810" s="217">
        <f>'Customs raw'!M1810</f>
        <v>0</v>
      </c>
      <c r="V1810" s="214"/>
      <c r="W1810" s="226" t="e">
        <f>Table6[[#This Row],[Quantity (kg)2]]/1000</f>
        <v>#VALUE!</v>
      </c>
    </row>
    <row r="1811" spans="1:23" ht="14.25" x14ac:dyDescent="0.2">
      <c r="A1811" s="212">
        <f>'Customs raw'!B1811</f>
        <v>0</v>
      </c>
      <c r="B1811" s="213">
        <f t="shared" si="30"/>
        <v>0</v>
      </c>
      <c r="C1811" s="214" t="e">
        <f>VLOOKUP(B1811,'HS Heading Index'!$A$7:$B$29,2,FALSE)</f>
        <v>#N/A</v>
      </c>
      <c r="D1811" s="214" t="s">
        <v>241</v>
      </c>
      <c r="E1811" s="212">
        <f>'Customs raw'!C1811</f>
        <v>0</v>
      </c>
      <c r="F1811" s="215">
        <f>'Customs raw'!E1811</f>
        <v>0</v>
      </c>
      <c r="G1811" s="76" t="s">
        <v>19</v>
      </c>
      <c r="H1811" s="33" t="s">
        <v>190</v>
      </c>
      <c r="I1811" s="76" t="e">
        <f>CONCATENATE(Table6[[#This Row],[HS6_COD]],Table6[[#This Row],[HS8]],Table6[[#This Row],[HS10]])</f>
        <v>#VALUE!</v>
      </c>
      <c r="J1811" s="17" t="s">
        <v>553</v>
      </c>
      <c r="K1811" s="17"/>
      <c r="L1811" s="30">
        <f>'Customs raw'!F1811</f>
        <v>0</v>
      </c>
      <c r="M1811" s="33">
        <v>10</v>
      </c>
      <c r="N1811" s="33">
        <v>12.5</v>
      </c>
      <c r="O1811" s="33"/>
      <c r="P1811" s="33"/>
      <c r="Q1811" s="33">
        <v>10</v>
      </c>
      <c r="R1811" s="50" t="e">
        <f>VLOOKUP(Table6[[#This Row],[HS Concatenate]],'Customs raw'!$A$11:$N$305,12,FALSE)</f>
        <v>#VALUE!</v>
      </c>
      <c r="S1811" s="226">
        <f>'Customs raw'!L1811</f>
        <v>0</v>
      </c>
      <c r="T1811" s="214"/>
      <c r="U1811" s="217">
        <f>'Customs raw'!M1811</f>
        <v>0</v>
      </c>
      <c r="V1811" s="214"/>
      <c r="W1811" s="226" t="e">
        <f>Table6[[#This Row],[Quantity (kg)2]]/1000</f>
        <v>#VALUE!</v>
      </c>
    </row>
    <row r="1812" spans="1:23" ht="14.25" x14ac:dyDescent="0.2">
      <c r="A1812" s="212">
        <f>'Customs raw'!B1812</f>
        <v>0</v>
      </c>
      <c r="B1812" s="213">
        <f t="shared" si="30"/>
        <v>0</v>
      </c>
      <c r="C1812" s="214" t="e">
        <f>VLOOKUP(B1812,'HS Heading Index'!$A$7:$B$29,2,FALSE)</f>
        <v>#N/A</v>
      </c>
      <c r="D1812" s="214" t="s">
        <v>241</v>
      </c>
      <c r="E1812" s="212">
        <f>'Customs raw'!C1812</f>
        <v>0</v>
      </c>
      <c r="F1812" s="215">
        <f>'Customs raw'!E1812</f>
        <v>0</v>
      </c>
      <c r="G1812" s="76" t="s">
        <v>19</v>
      </c>
      <c r="H1812" s="33" t="s">
        <v>190</v>
      </c>
      <c r="I1812" s="76" t="e">
        <f>CONCATENATE(Table6[[#This Row],[HS6_COD]],Table6[[#This Row],[HS8]],Table6[[#This Row],[HS10]])</f>
        <v>#VALUE!</v>
      </c>
      <c r="J1812" s="17" t="s">
        <v>553</v>
      </c>
      <c r="K1812" s="17"/>
      <c r="L1812" s="30">
        <f>'Customs raw'!F1812</f>
        <v>0</v>
      </c>
      <c r="M1812" s="33">
        <v>10</v>
      </c>
      <c r="N1812" s="33">
        <v>12.5</v>
      </c>
      <c r="O1812" s="33"/>
      <c r="P1812" s="33"/>
      <c r="Q1812" s="33">
        <v>10</v>
      </c>
      <c r="R1812" s="50" t="e">
        <f>VLOOKUP(Table6[[#This Row],[HS Concatenate]],'Customs raw'!$A$11:$N$305,12,FALSE)</f>
        <v>#VALUE!</v>
      </c>
      <c r="S1812" s="226">
        <f>'Customs raw'!L1812</f>
        <v>0</v>
      </c>
      <c r="T1812" s="214"/>
      <c r="U1812" s="217">
        <f>'Customs raw'!M1812</f>
        <v>0</v>
      </c>
      <c r="V1812" s="214"/>
      <c r="W1812" s="226" t="e">
        <f>Table6[[#This Row],[Quantity (kg)2]]/1000</f>
        <v>#VALUE!</v>
      </c>
    </row>
    <row r="1813" spans="1:23" ht="14.25" x14ac:dyDescent="0.2">
      <c r="A1813" s="212">
        <f>'Customs raw'!B1813</f>
        <v>0</v>
      </c>
      <c r="B1813" s="213">
        <f t="shared" si="30"/>
        <v>0</v>
      </c>
      <c r="C1813" s="214" t="e">
        <f>VLOOKUP(B1813,'HS Heading Index'!$A$7:$B$29,2,FALSE)</f>
        <v>#N/A</v>
      </c>
      <c r="D1813" s="214" t="s">
        <v>241</v>
      </c>
      <c r="E1813" s="212">
        <f>'Customs raw'!C1813</f>
        <v>0</v>
      </c>
      <c r="F1813" s="215">
        <f>'Customs raw'!E1813</f>
        <v>0</v>
      </c>
      <c r="G1813" s="76" t="s">
        <v>19</v>
      </c>
      <c r="H1813" s="33" t="s">
        <v>190</v>
      </c>
      <c r="I1813" s="76" t="e">
        <f>CONCATENATE(Table6[[#This Row],[HS6_COD]],Table6[[#This Row],[HS8]],Table6[[#This Row],[HS10]])</f>
        <v>#VALUE!</v>
      </c>
      <c r="J1813" s="17" t="s">
        <v>553</v>
      </c>
      <c r="K1813" s="17"/>
      <c r="L1813" s="30">
        <f>'Customs raw'!F1813</f>
        <v>0</v>
      </c>
      <c r="M1813" s="33">
        <v>10</v>
      </c>
      <c r="N1813" s="33">
        <v>12.5</v>
      </c>
      <c r="O1813" s="33"/>
      <c r="P1813" s="33"/>
      <c r="Q1813" s="33">
        <v>10</v>
      </c>
      <c r="R1813" s="50" t="e">
        <f>VLOOKUP(Table6[[#This Row],[HS Concatenate]],'Customs raw'!$A$11:$N$305,12,FALSE)</f>
        <v>#VALUE!</v>
      </c>
      <c r="S1813" s="226">
        <f>'Customs raw'!L1813</f>
        <v>0</v>
      </c>
      <c r="T1813" s="214"/>
      <c r="U1813" s="217">
        <f>'Customs raw'!M1813</f>
        <v>0</v>
      </c>
      <c r="V1813" s="214"/>
      <c r="W1813" s="226" t="e">
        <f>Table6[[#This Row],[Quantity (kg)2]]/1000</f>
        <v>#VALUE!</v>
      </c>
    </row>
    <row r="1814" spans="1:23" ht="14.25" x14ac:dyDescent="0.2">
      <c r="A1814" s="212">
        <f>'Customs raw'!B1814</f>
        <v>0</v>
      </c>
      <c r="B1814" s="213">
        <f t="shared" si="30"/>
        <v>0</v>
      </c>
      <c r="C1814" s="214" t="e">
        <f>VLOOKUP(B1814,'HS Heading Index'!$A$7:$B$29,2,FALSE)</f>
        <v>#N/A</v>
      </c>
      <c r="D1814" s="214" t="s">
        <v>241</v>
      </c>
      <c r="E1814" s="212">
        <f>'Customs raw'!C1814</f>
        <v>0</v>
      </c>
      <c r="F1814" s="215">
        <f>'Customs raw'!E1814</f>
        <v>0</v>
      </c>
      <c r="G1814" s="76" t="s">
        <v>19</v>
      </c>
      <c r="H1814" s="33" t="s">
        <v>190</v>
      </c>
      <c r="I1814" s="76" t="e">
        <f>CONCATENATE(Table6[[#This Row],[HS6_COD]],Table6[[#This Row],[HS8]],Table6[[#This Row],[HS10]])</f>
        <v>#VALUE!</v>
      </c>
      <c r="J1814" s="17" t="s">
        <v>553</v>
      </c>
      <c r="K1814" s="17"/>
      <c r="L1814" s="30">
        <f>'Customs raw'!F1814</f>
        <v>0</v>
      </c>
      <c r="M1814" s="33">
        <v>10</v>
      </c>
      <c r="N1814" s="33">
        <v>12.5</v>
      </c>
      <c r="O1814" s="33"/>
      <c r="P1814" s="33"/>
      <c r="Q1814" s="33">
        <v>10</v>
      </c>
      <c r="R1814" s="50" t="e">
        <f>VLOOKUP(Table6[[#This Row],[HS Concatenate]],'Customs raw'!$A$11:$N$305,12,FALSE)</f>
        <v>#VALUE!</v>
      </c>
      <c r="S1814" s="226">
        <f>'Customs raw'!L1814</f>
        <v>0</v>
      </c>
      <c r="T1814" s="214"/>
      <c r="U1814" s="217">
        <f>'Customs raw'!M1814</f>
        <v>0</v>
      </c>
      <c r="V1814" s="214"/>
      <c r="W1814" s="226" t="e">
        <f>Table6[[#This Row],[Quantity (kg)2]]/1000</f>
        <v>#VALUE!</v>
      </c>
    </row>
    <row r="1815" spans="1:23" ht="14.25" x14ac:dyDescent="0.2">
      <c r="A1815" s="212">
        <f>'Customs raw'!B1815</f>
        <v>0</v>
      </c>
      <c r="B1815" s="213">
        <f t="shared" si="30"/>
        <v>0</v>
      </c>
      <c r="C1815" s="214" t="e">
        <f>VLOOKUP(B1815,'HS Heading Index'!$A$7:$B$29,2,FALSE)</f>
        <v>#N/A</v>
      </c>
      <c r="D1815" s="214" t="s">
        <v>241</v>
      </c>
      <c r="E1815" s="212">
        <f>'Customs raw'!C1815</f>
        <v>0</v>
      </c>
      <c r="F1815" s="215">
        <f>'Customs raw'!E1815</f>
        <v>0</v>
      </c>
      <c r="G1815" s="76" t="s">
        <v>19</v>
      </c>
      <c r="H1815" s="33" t="s">
        <v>190</v>
      </c>
      <c r="I1815" s="76" t="e">
        <f>CONCATENATE(Table6[[#This Row],[HS6_COD]],Table6[[#This Row],[HS8]],Table6[[#This Row],[HS10]])</f>
        <v>#VALUE!</v>
      </c>
      <c r="J1815" s="17" t="s">
        <v>553</v>
      </c>
      <c r="K1815" s="17"/>
      <c r="L1815" s="30">
        <f>'Customs raw'!F1815</f>
        <v>0</v>
      </c>
      <c r="M1815" s="33">
        <v>10</v>
      </c>
      <c r="N1815" s="33">
        <v>12.5</v>
      </c>
      <c r="O1815" s="33"/>
      <c r="P1815" s="33"/>
      <c r="Q1815" s="33">
        <v>10</v>
      </c>
      <c r="R1815" s="50" t="e">
        <f>VLOOKUP(Table6[[#This Row],[HS Concatenate]],'Customs raw'!$A$11:$N$305,12,FALSE)</f>
        <v>#VALUE!</v>
      </c>
      <c r="S1815" s="226">
        <f>'Customs raw'!L1815</f>
        <v>0</v>
      </c>
      <c r="T1815" s="214"/>
      <c r="U1815" s="217">
        <f>'Customs raw'!M1815</f>
        <v>0</v>
      </c>
      <c r="V1815" s="214"/>
      <c r="W1815" s="226" t="e">
        <f>Table6[[#This Row],[Quantity (kg)2]]/1000</f>
        <v>#VALUE!</v>
      </c>
    </row>
    <row r="1816" spans="1:23" ht="14.25" x14ac:dyDescent="0.2">
      <c r="A1816" s="212">
        <f>'Customs raw'!B1816</f>
        <v>0</v>
      </c>
      <c r="B1816" s="213">
        <f t="shared" si="30"/>
        <v>0</v>
      </c>
      <c r="C1816" s="214" t="e">
        <f>VLOOKUP(B1816,'HS Heading Index'!$A$7:$B$29,2,FALSE)</f>
        <v>#N/A</v>
      </c>
      <c r="D1816" s="214" t="s">
        <v>241</v>
      </c>
      <c r="E1816" s="212">
        <f>'Customs raw'!C1816</f>
        <v>0</v>
      </c>
      <c r="F1816" s="215">
        <f>'Customs raw'!E1816</f>
        <v>0</v>
      </c>
      <c r="G1816" s="76" t="s">
        <v>19</v>
      </c>
      <c r="H1816" s="33" t="s">
        <v>190</v>
      </c>
      <c r="I1816" s="76" t="e">
        <f>CONCATENATE(Table6[[#This Row],[HS6_COD]],Table6[[#This Row],[HS8]],Table6[[#This Row],[HS10]])</f>
        <v>#VALUE!</v>
      </c>
      <c r="J1816" s="17" t="s">
        <v>553</v>
      </c>
      <c r="K1816" s="17"/>
      <c r="L1816" s="30">
        <f>'Customs raw'!F1816</f>
        <v>0</v>
      </c>
      <c r="M1816" s="33">
        <v>10</v>
      </c>
      <c r="N1816" s="33">
        <v>12.5</v>
      </c>
      <c r="O1816" s="33"/>
      <c r="P1816" s="33"/>
      <c r="Q1816" s="33">
        <v>10</v>
      </c>
      <c r="R1816" s="50" t="e">
        <f>VLOOKUP(Table6[[#This Row],[HS Concatenate]],'Customs raw'!$A$11:$N$305,12,FALSE)</f>
        <v>#VALUE!</v>
      </c>
      <c r="S1816" s="226">
        <f>'Customs raw'!L1816</f>
        <v>0</v>
      </c>
      <c r="T1816" s="214"/>
      <c r="U1816" s="217">
        <f>'Customs raw'!M1816</f>
        <v>0</v>
      </c>
      <c r="V1816" s="214"/>
      <c r="W1816" s="226" t="e">
        <f>Table6[[#This Row],[Quantity (kg)2]]/1000</f>
        <v>#VALUE!</v>
      </c>
    </row>
    <row r="1817" spans="1:23" ht="14.25" x14ac:dyDescent="0.2">
      <c r="A1817" s="212">
        <f>'Customs raw'!B1817</f>
        <v>0</v>
      </c>
      <c r="B1817" s="213">
        <f t="shared" si="30"/>
        <v>0</v>
      </c>
      <c r="C1817" s="214" t="e">
        <f>VLOOKUP(B1817,'HS Heading Index'!$A$7:$B$29,2,FALSE)</f>
        <v>#N/A</v>
      </c>
      <c r="D1817" s="214" t="s">
        <v>241</v>
      </c>
      <c r="E1817" s="212">
        <f>'Customs raw'!C1817</f>
        <v>0</v>
      </c>
      <c r="F1817" s="215">
        <f>'Customs raw'!E1817</f>
        <v>0</v>
      </c>
      <c r="G1817" s="76" t="s">
        <v>19</v>
      </c>
      <c r="H1817" s="33" t="s">
        <v>190</v>
      </c>
      <c r="I1817" s="76" t="e">
        <f>CONCATENATE(Table6[[#This Row],[HS6_COD]],Table6[[#This Row],[HS8]],Table6[[#This Row],[HS10]])</f>
        <v>#VALUE!</v>
      </c>
      <c r="J1817" s="17" t="s">
        <v>553</v>
      </c>
      <c r="K1817" s="17"/>
      <c r="L1817" s="30">
        <f>'Customs raw'!F1817</f>
        <v>0</v>
      </c>
      <c r="M1817" s="33">
        <v>10</v>
      </c>
      <c r="N1817" s="33">
        <v>12.5</v>
      </c>
      <c r="O1817" s="33"/>
      <c r="P1817" s="33"/>
      <c r="Q1817" s="33">
        <v>10</v>
      </c>
      <c r="R1817" s="50" t="e">
        <f>VLOOKUP(Table6[[#This Row],[HS Concatenate]],'Customs raw'!$A$11:$N$305,12,FALSE)</f>
        <v>#VALUE!</v>
      </c>
      <c r="S1817" s="226">
        <f>'Customs raw'!L1817</f>
        <v>0</v>
      </c>
      <c r="T1817" s="214"/>
      <c r="U1817" s="217">
        <f>'Customs raw'!M1817</f>
        <v>0</v>
      </c>
      <c r="V1817" s="214"/>
      <c r="W1817" s="226" t="e">
        <f>Table6[[#This Row],[Quantity (kg)2]]/1000</f>
        <v>#VALUE!</v>
      </c>
    </row>
    <row r="1818" spans="1:23" ht="14.25" x14ac:dyDescent="0.2">
      <c r="A1818" s="212">
        <f>'Customs raw'!B1818</f>
        <v>0</v>
      </c>
      <c r="B1818" s="213">
        <f t="shared" si="30"/>
        <v>0</v>
      </c>
      <c r="C1818" s="214" t="e">
        <f>VLOOKUP(B1818,'HS Heading Index'!$A$7:$B$29,2,FALSE)</f>
        <v>#N/A</v>
      </c>
      <c r="D1818" s="214" t="s">
        <v>241</v>
      </c>
      <c r="E1818" s="212">
        <f>'Customs raw'!C1818</f>
        <v>0</v>
      </c>
      <c r="F1818" s="215">
        <f>'Customs raw'!E1818</f>
        <v>0</v>
      </c>
      <c r="G1818" s="76" t="s">
        <v>19</v>
      </c>
      <c r="H1818" s="33" t="s">
        <v>190</v>
      </c>
      <c r="I1818" s="76" t="e">
        <f>CONCATENATE(Table6[[#This Row],[HS6_COD]],Table6[[#This Row],[HS8]],Table6[[#This Row],[HS10]])</f>
        <v>#VALUE!</v>
      </c>
      <c r="J1818" s="17" t="s">
        <v>553</v>
      </c>
      <c r="K1818" s="17"/>
      <c r="L1818" s="30">
        <f>'Customs raw'!F1818</f>
        <v>0</v>
      </c>
      <c r="M1818" s="33">
        <v>10</v>
      </c>
      <c r="N1818" s="33">
        <v>12.5</v>
      </c>
      <c r="O1818" s="33"/>
      <c r="P1818" s="33"/>
      <c r="Q1818" s="33">
        <v>10</v>
      </c>
      <c r="R1818" s="50" t="e">
        <f>VLOOKUP(Table6[[#This Row],[HS Concatenate]],'Customs raw'!$A$11:$N$305,12,FALSE)</f>
        <v>#VALUE!</v>
      </c>
      <c r="S1818" s="226">
        <f>'Customs raw'!L1818</f>
        <v>0</v>
      </c>
      <c r="T1818" s="214"/>
      <c r="U1818" s="217">
        <f>'Customs raw'!M1818</f>
        <v>0</v>
      </c>
      <c r="V1818" s="214"/>
      <c r="W1818" s="226" t="e">
        <f>Table6[[#This Row],[Quantity (kg)2]]/1000</f>
        <v>#VALUE!</v>
      </c>
    </row>
    <row r="1819" spans="1:23" ht="14.25" x14ac:dyDescent="0.2">
      <c r="A1819" s="212">
        <f>'Customs raw'!B1819</f>
        <v>0</v>
      </c>
      <c r="B1819" s="213">
        <f t="shared" si="30"/>
        <v>0</v>
      </c>
      <c r="C1819" s="214" t="e">
        <f>VLOOKUP(B1819,'HS Heading Index'!$A$7:$B$29,2,FALSE)</f>
        <v>#N/A</v>
      </c>
      <c r="D1819" s="214" t="s">
        <v>241</v>
      </c>
      <c r="E1819" s="212">
        <f>'Customs raw'!C1819</f>
        <v>0</v>
      </c>
      <c r="F1819" s="215">
        <f>'Customs raw'!E1819</f>
        <v>0</v>
      </c>
      <c r="G1819" s="76" t="s">
        <v>19</v>
      </c>
      <c r="H1819" s="33" t="s">
        <v>190</v>
      </c>
      <c r="I1819" s="76" t="e">
        <f>CONCATENATE(Table6[[#This Row],[HS6_COD]],Table6[[#This Row],[HS8]],Table6[[#This Row],[HS10]])</f>
        <v>#VALUE!</v>
      </c>
      <c r="J1819" s="17" t="s">
        <v>553</v>
      </c>
      <c r="K1819" s="17"/>
      <c r="L1819" s="30">
        <f>'Customs raw'!F1819</f>
        <v>0</v>
      </c>
      <c r="M1819" s="33">
        <v>10</v>
      </c>
      <c r="N1819" s="33">
        <v>12.5</v>
      </c>
      <c r="O1819" s="33"/>
      <c r="P1819" s="33"/>
      <c r="Q1819" s="33">
        <v>10</v>
      </c>
      <c r="R1819" s="50" t="e">
        <f>VLOOKUP(Table6[[#This Row],[HS Concatenate]],'Customs raw'!$A$11:$N$305,12,FALSE)</f>
        <v>#VALUE!</v>
      </c>
      <c r="S1819" s="226">
        <f>'Customs raw'!L1819</f>
        <v>0</v>
      </c>
      <c r="T1819" s="214"/>
      <c r="U1819" s="217">
        <f>'Customs raw'!M1819</f>
        <v>0</v>
      </c>
      <c r="V1819" s="214"/>
      <c r="W1819" s="226" t="e">
        <f>Table6[[#This Row],[Quantity (kg)2]]/1000</f>
        <v>#VALUE!</v>
      </c>
    </row>
    <row r="1820" spans="1:23" ht="14.25" x14ac:dyDescent="0.2">
      <c r="A1820" s="212">
        <f>'Customs raw'!B1820</f>
        <v>0</v>
      </c>
      <c r="B1820" s="213">
        <f t="shared" si="30"/>
        <v>0</v>
      </c>
      <c r="C1820" s="214" t="e">
        <f>VLOOKUP(B1820,'HS Heading Index'!$A$7:$B$29,2,FALSE)</f>
        <v>#N/A</v>
      </c>
      <c r="D1820" s="214" t="s">
        <v>241</v>
      </c>
      <c r="E1820" s="212">
        <f>'Customs raw'!C1820</f>
        <v>0</v>
      </c>
      <c r="F1820" s="215">
        <f>'Customs raw'!E1820</f>
        <v>0</v>
      </c>
      <c r="G1820" s="76" t="s">
        <v>19</v>
      </c>
      <c r="H1820" s="33" t="s">
        <v>190</v>
      </c>
      <c r="I1820" s="76" t="e">
        <f>CONCATENATE(Table6[[#This Row],[HS6_COD]],Table6[[#This Row],[HS8]],Table6[[#This Row],[HS10]])</f>
        <v>#VALUE!</v>
      </c>
      <c r="J1820" s="17" t="s">
        <v>553</v>
      </c>
      <c r="K1820" s="17"/>
      <c r="L1820" s="30">
        <f>'Customs raw'!F1820</f>
        <v>0</v>
      </c>
      <c r="M1820" s="33">
        <v>10</v>
      </c>
      <c r="N1820" s="33">
        <v>12.5</v>
      </c>
      <c r="O1820" s="33"/>
      <c r="P1820" s="33"/>
      <c r="Q1820" s="33">
        <v>10</v>
      </c>
      <c r="R1820" s="50" t="e">
        <f>VLOOKUP(Table6[[#This Row],[HS Concatenate]],'Customs raw'!$A$11:$N$305,12,FALSE)</f>
        <v>#VALUE!</v>
      </c>
      <c r="S1820" s="226">
        <f>'Customs raw'!L1820</f>
        <v>0</v>
      </c>
      <c r="T1820" s="214"/>
      <c r="U1820" s="217">
        <f>'Customs raw'!M1820</f>
        <v>0</v>
      </c>
      <c r="V1820" s="214"/>
      <c r="W1820" s="226" t="e">
        <f>Table6[[#This Row],[Quantity (kg)2]]/1000</f>
        <v>#VALUE!</v>
      </c>
    </row>
    <row r="1821" spans="1:23" ht="14.25" x14ac:dyDescent="0.2">
      <c r="A1821" s="212">
        <f>'Customs raw'!B1821</f>
        <v>0</v>
      </c>
      <c r="B1821" s="213">
        <f t="shared" si="30"/>
        <v>0</v>
      </c>
      <c r="C1821" s="214" t="e">
        <f>VLOOKUP(B1821,'HS Heading Index'!$A$7:$B$29,2,FALSE)</f>
        <v>#N/A</v>
      </c>
      <c r="D1821" s="214" t="s">
        <v>241</v>
      </c>
      <c r="E1821" s="212">
        <f>'Customs raw'!C1821</f>
        <v>0</v>
      </c>
      <c r="F1821" s="215">
        <f>'Customs raw'!E1821</f>
        <v>0</v>
      </c>
      <c r="G1821" s="76" t="s">
        <v>19</v>
      </c>
      <c r="H1821" s="33" t="s">
        <v>190</v>
      </c>
      <c r="I1821" s="76" t="e">
        <f>CONCATENATE(Table6[[#This Row],[HS6_COD]],Table6[[#This Row],[HS8]],Table6[[#This Row],[HS10]])</f>
        <v>#VALUE!</v>
      </c>
      <c r="J1821" s="17" t="s">
        <v>553</v>
      </c>
      <c r="K1821" s="17"/>
      <c r="L1821" s="30">
        <f>'Customs raw'!F1821</f>
        <v>0</v>
      </c>
      <c r="M1821" s="33">
        <v>10</v>
      </c>
      <c r="N1821" s="33">
        <v>12.5</v>
      </c>
      <c r="O1821" s="33"/>
      <c r="P1821" s="33"/>
      <c r="Q1821" s="33">
        <v>10</v>
      </c>
      <c r="R1821" s="50" t="e">
        <f>VLOOKUP(Table6[[#This Row],[HS Concatenate]],'Customs raw'!$A$11:$N$305,12,FALSE)</f>
        <v>#VALUE!</v>
      </c>
      <c r="S1821" s="226">
        <f>'Customs raw'!L1821</f>
        <v>0</v>
      </c>
      <c r="T1821" s="214"/>
      <c r="U1821" s="217">
        <f>'Customs raw'!M1821</f>
        <v>0</v>
      </c>
      <c r="V1821" s="214"/>
      <c r="W1821" s="226" t="e">
        <f>Table6[[#This Row],[Quantity (kg)2]]/1000</f>
        <v>#VALUE!</v>
      </c>
    </row>
    <row r="1822" spans="1:23" ht="14.25" x14ac:dyDescent="0.2">
      <c r="A1822" s="212">
        <f>'Customs raw'!B1822</f>
        <v>0</v>
      </c>
      <c r="B1822" s="213">
        <f t="shared" si="30"/>
        <v>0</v>
      </c>
      <c r="C1822" s="214" t="e">
        <f>VLOOKUP(B1822,'HS Heading Index'!$A$7:$B$29,2,FALSE)</f>
        <v>#N/A</v>
      </c>
      <c r="D1822" s="214" t="s">
        <v>241</v>
      </c>
      <c r="E1822" s="212">
        <f>'Customs raw'!C1822</f>
        <v>0</v>
      </c>
      <c r="F1822" s="215">
        <f>'Customs raw'!E1822</f>
        <v>0</v>
      </c>
      <c r="G1822" s="76" t="s">
        <v>19</v>
      </c>
      <c r="H1822" s="33" t="s">
        <v>190</v>
      </c>
      <c r="I1822" s="76" t="e">
        <f>CONCATENATE(Table6[[#This Row],[HS6_COD]],Table6[[#This Row],[HS8]],Table6[[#This Row],[HS10]])</f>
        <v>#VALUE!</v>
      </c>
      <c r="J1822" s="17" t="s">
        <v>553</v>
      </c>
      <c r="K1822" s="17"/>
      <c r="L1822" s="30">
        <f>'Customs raw'!F1822</f>
        <v>0</v>
      </c>
      <c r="M1822" s="33">
        <v>10</v>
      </c>
      <c r="N1822" s="33">
        <v>12.5</v>
      </c>
      <c r="O1822" s="33"/>
      <c r="P1822" s="33"/>
      <c r="Q1822" s="33">
        <v>10</v>
      </c>
      <c r="R1822" s="50" t="e">
        <f>VLOOKUP(Table6[[#This Row],[HS Concatenate]],'Customs raw'!$A$11:$N$305,12,FALSE)</f>
        <v>#VALUE!</v>
      </c>
      <c r="S1822" s="226">
        <f>'Customs raw'!L1822</f>
        <v>0</v>
      </c>
      <c r="T1822" s="214"/>
      <c r="U1822" s="217">
        <f>'Customs raw'!M1822</f>
        <v>0</v>
      </c>
      <c r="V1822" s="214"/>
      <c r="W1822" s="226" t="e">
        <f>Table6[[#This Row],[Quantity (kg)2]]/1000</f>
        <v>#VALUE!</v>
      </c>
    </row>
    <row r="1823" spans="1:23" ht="14.25" x14ac:dyDescent="0.2">
      <c r="A1823" s="212">
        <f>'Customs raw'!B1823</f>
        <v>0</v>
      </c>
      <c r="B1823" s="213">
        <f t="shared" si="30"/>
        <v>0</v>
      </c>
      <c r="C1823" s="214" t="e">
        <f>VLOOKUP(B1823,'HS Heading Index'!$A$7:$B$29,2,FALSE)</f>
        <v>#N/A</v>
      </c>
      <c r="D1823" s="214" t="s">
        <v>241</v>
      </c>
      <c r="E1823" s="212">
        <f>'Customs raw'!C1823</f>
        <v>0</v>
      </c>
      <c r="F1823" s="215">
        <f>'Customs raw'!E1823</f>
        <v>0</v>
      </c>
      <c r="G1823" s="76" t="s">
        <v>19</v>
      </c>
      <c r="H1823" s="33" t="s">
        <v>190</v>
      </c>
      <c r="I1823" s="76" t="e">
        <f>CONCATENATE(Table6[[#This Row],[HS6_COD]],Table6[[#This Row],[HS8]],Table6[[#This Row],[HS10]])</f>
        <v>#VALUE!</v>
      </c>
      <c r="J1823" s="17" t="s">
        <v>553</v>
      </c>
      <c r="K1823" s="17"/>
      <c r="L1823" s="30">
        <f>'Customs raw'!F1823</f>
        <v>0</v>
      </c>
      <c r="M1823" s="33">
        <v>10</v>
      </c>
      <c r="N1823" s="33">
        <v>12.5</v>
      </c>
      <c r="O1823" s="33"/>
      <c r="P1823" s="33"/>
      <c r="Q1823" s="33">
        <v>10</v>
      </c>
      <c r="R1823" s="50" t="e">
        <f>VLOOKUP(Table6[[#This Row],[HS Concatenate]],'Customs raw'!$A$11:$N$305,12,FALSE)</f>
        <v>#VALUE!</v>
      </c>
      <c r="S1823" s="226">
        <f>'Customs raw'!L1823</f>
        <v>0</v>
      </c>
      <c r="T1823" s="214"/>
      <c r="U1823" s="217">
        <f>'Customs raw'!M1823</f>
        <v>0</v>
      </c>
      <c r="V1823" s="214"/>
      <c r="W1823" s="226" t="e">
        <f>Table6[[#This Row],[Quantity (kg)2]]/1000</f>
        <v>#VALUE!</v>
      </c>
    </row>
    <row r="1824" spans="1:23" ht="14.25" x14ac:dyDescent="0.2">
      <c r="A1824" s="212">
        <f>'Customs raw'!B1824</f>
        <v>0</v>
      </c>
      <c r="B1824" s="213">
        <f t="shared" si="30"/>
        <v>0</v>
      </c>
      <c r="C1824" s="214" t="e">
        <f>VLOOKUP(B1824,'HS Heading Index'!$A$7:$B$29,2,FALSE)</f>
        <v>#N/A</v>
      </c>
      <c r="D1824" s="214" t="s">
        <v>241</v>
      </c>
      <c r="E1824" s="212">
        <f>'Customs raw'!C1824</f>
        <v>0</v>
      </c>
      <c r="F1824" s="215">
        <f>'Customs raw'!E1824</f>
        <v>0</v>
      </c>
      <c r="G1824" s="76" t="s">
        <v>19</v>
      </c>
      <c r="H1824" s="33" t="s">
        <v>190</v>
      </c>
      <c r="I1824" s="76" t="e">
        <f>CONCATENATE(Table6[[#This Row],[HS6_COD]],Table6[[#This Row],[HS8]],Table6[[#This Row],[HS10]])</f>
        <v>#VALUE!</v>
      </c>
      <c r="J1824" s="17" t="s">
        <v>553</v>
      </c>
      <c r="K1824" s="17"/>
      <c r="L1824" s="30">
        <f>'Customs raw'!F1824</f>
        <v>0</v>
      </c>
      <c r="M1824" s="33">
        <v>10</v>
      </c>
      <c r="N1824" s="33">
        <v>12.5</v>
      </c>
      <c r="O1824" s="33"/>
      <c r="P1824" s="33"/>
      <c r="Q1824" s="33">
        <v>10</v>
      </c>
      <c r="R1824" s="50" t="e">
        <f>VLOOKUP(Table6[[#This Row],[HS Concatenate]],'Customs raw'!$A$11:$N$305,12,FALSE)</f>
        <v>#VALUE!</v>
      </c>
      <c r="S1824" s="226">
        <f>'Customs raw'!L1824</f>
        <v>0</v>
      </c>
      <c r="T1824" s="214"/>
      <c r="U1824" s="217">
        <f>'Customs raw'!M1824</f>
        <v>0</v>
      </c>
      <c r="V1824" s="214"/>
      <c r="W1824" s="226" t="e">
        <f>Table6[[#This Row],[Quantity (kg)2]]/1000</f>
        <v>#VALUE!</v>
      </c>
    </row>
    <row r="1825" spans="1:23" ht="14.25" x14ac:dyDescent="0.2">
      <c r="A1825" s="212">
        <f>'Customs raw'!B1825</f>
        <v>0</v>
      </c>
      <c r="B1825" s="213">
        <f t="shared" si="30"/>
        <v>0</v>
      </c>
      <c r="C1825" s="214" t="e">
        <f>VLOOKUP(B1825,'HS Heading Index'!$A$7:$B$29,2,FALSE)</f>
        <v>#N/A</v>
      </c>
      <c r="D1825" s="214" t="s">
        <v>241</v>
      </c>
      <c r="E1825" s="212">
        <f>'Customs raw'!C1825</f>
        <v>0</v>
      </c>
      <c r="F1825" s="215">
        <f>'Customs raw'!E1825</f>
        <v>0</v>
      </c>
      <c r="G1825" s="76" t="s">
        <v>19</v>
      </c>
      <c r="H1825" s="33" t="s">
        <v>190</v>
      </c>
      <c r="I1825" s="76" t="e">
        <f>CONCATENATE(Table6[[#This Row],[HS6_COD]],Table6[[#This Row],[HS8]],Table6[[#This Row],[HS10]])</f>
        <v>#VALUE!</v>
      </c>
      <c r="J1825" s="17" t="s">
        <v>553</v>
      </c>
      <c r="K1825" s="17"/>
      <c r="L1825" s="30">
        <f>'Customs raw'!F1825</f>
        <v>0</v>
      </c>
      <c r="M1825" s="33">
        <v>10</v>
      </c>
      <c r="N1825" s="33">
        <v>12.5</v>
      </c>
      <c r="O1825" s="33"/>
      <c r="P1825" s="33"/>
      <c r="Q1825" s="33">
        <v>10</v>
      </c>
      <c r="R1825" s="50" t="e">
        <f>VLOOKUP(Table6[[#This Row],[HS Concatenate]],'Customs raw'!$A$11:$N$305,12,FALSE)</f>
        <v>#VALUE!</v>
      </c>
      <c r="S1825" s="226">
        <f>'Customs raw'!L1825</f>
        <v>0</v>
      </c>
      <c r="T1825" s="214"/>
      <c r="U1825" s="217">
        <f>'Customs raw'!M1825</f>
        <v>0</v>
      </c>
      <c r="V1825" s="214"/>
      <c r="W1825" s="226" t="e">
        <f>Table6[[#This Row],[Quantity (kg)2]]/1000</f>
        <v>#VALUE!</v>
      </c>
    </row>
    <row r="1826" spans="1:23" ht="14.25" x14ac:dyDescent="0.2">
      <c r="A1826" s="212">
        <f>'Customs raw'!B1826</f>
        <v>0</v>
      </c>
      <c r="B1826" s="213">
        <f t="shared" si="30"/>
        <v>0</v>
      </c>
      <c r="C1826" s="214" t="e">
        <f>VLOOKUP(B1826,'HS Heading Index'!$A$7:$B$29,2,FALSE)</f>
        <v>#N/A</v>
      </c>
      <c r="D1826" s="214" t="s">
        <v>241</v>
      </c>
      <c r="E1826" s="212">
        <f>'Customs raw'!C1826</f>
        <v>0</v>
      </c>
      <c r="F1826" s="215">
        <f>'Customs raw'!E1826</f>
        <v>0</v>
      </c>
      <c r="G1826" s="76" t="s">
        <v>19</v>
      </c>
      <c r="H1826" s="33" t="s">
        <v>190</v>
      </c>
      <c r="I1826" s="76" t="e">
        <f>CONCATENATE(Table6[[#This Row],[HS6_COD]],Table6[[#This Row],[HS8]],Table6[[#This Row],[HS10]])</f>
        <v>#VALUE!</v>
      </c>
      <c r="J1826" s="17" t="s">
        <v>553</v>
      </c>
      <c r="K1826" s="17"/>
      <c r="L1826" s="30">
        <f>'Customs raw'!F1826</f>
        <v>0</v>
      </c>
      <c r="M1826" s="33">
        <v>10</v>
      </c>
      <c r="N1826" s="33">
        <v>12.5</v>
      </c>
      <c r="O1826" s="33"/>
      <c r="P1826" s="33"/>
      <c r="Q1826" s="33">
        <v>10</v>
      </c>
      <c r="R1826" s="50" t="e">
        <f>VLOOKUP(Table6[[#This Row],[HS Concatenate]],'Customs raw'!$A$11:$N$305,12,FALSE)</f>
        <v>#VALUE!</v>
      </c>
      <c r="S1826" s="226">
        <f>'Customs raw'!L1826</f>
        <v>0</v>
      </c>
      <c r="T1826" s="214"/>
      <c r="U1826" s="217">
        <f>'Customs raw'!M1826</f>
        <v>0</v>
      </c>
      <c r="V1826" s="214"/>
      <c r="W1826" s="226" t="e">
        <f>Table6[[#This Row],[Quantity (kg)2]]/1000</f>
        <v>#VALUE!</v>
      </c>
    </row>
    <row r="1827" spans="1:23" ht="14.25" x14ac:dyDescent="0.2">
      <c r="A1827" s="212">
        <f>'Customs raw'!B1827</f>
        <v>0</v>
      </c>
      <c r="B1827" s="213">
        <f t="shared" si="30"/>
        <v>0</v>
      </c>
      <c r="C1827" s="214" t="e">
        <f>VLOOKUP(B1827,'HS Heading Index'!$A$7:$B$29,2,FALSE)</f>
        <v>#N/A</v>
      </c>
      <c r="D1827" s="214" t="s">
        <v>241</v>
      </c>
      <c r="E1827" s="212">
        <f>'Customs raw'!C1827</f>
        <v>0</v>
      </c>
      <c r="F1827" s="215">
        <f>'Customs raw'!E1827</f>
        <v>0</v>
      </c>
      <c r="G1827" s="76" t="s">
        <v>19</v>
      </c>
      <c r="H1827" s="33" t="s">
        <v>190</v>
      </c>
      <c r="I1827" s="76" t="e">
        <f>CONCATENATE(Table6[[#This Row],[HS6_COD]],Table6[[#This Row],[HS8]],Table6[[#This Row],[HS10]])</f>
        <v>#VALUE!</v>
      </c>
      <c r="J1827" s="17" t="s">
        <v>553</v>
      </c>
      <c r="K1827" s="17"/>
      <c r="L1827" s="30">
        <f>'Customs raw'!F1827</f>
        <v>0</v>
      </c>
      <c r="M1827" s="33">
        <v>10</v>
      </c>
      <c r="N1827" s="33">
        <v>12.5</v>
      </c>
      <c r="O1827" s="33"/>
      <c r="P1827" s="33"/>
      <c r="Q1827" s="33">
        <v>10</v>
      </c>
      <c r="R1827" s="50" t="e">
        <f>VLOOKUP(Table6[[#This Row],[HS Concatenate]],'Customs raw'!$A$11:$N$305,12,FALSE)</f>
        <v>#VALUE!</v>
      </c>
      <c r="S1827" s="226">
        <f>'Customs raw'!L1827</f>
        <v>0</v>
      </c>
      <c r="T1827" s="214"/>
      <c r="U1827" s="217">
        <f>'Customs raw'!M1827</f>
        <v>0</v>
      </c>
      <c r="V1827" s="214"/>
      <c r="W1827" s="226" t="e">
        <f>Table6[[#This Row],[Quantity (kg)2]]/1000</f>
        <v>#VALUE!</v>
      </c>
    </row>
    <row r="1828" spans="1:23" ht="14.25" x14ac:dyDescent="0.2">
      <c r="A1828" s="212">
        <f>'Customs raw'!B1828</f>
        <v>0</v>
      </c>
      <c r="B1828" s="213">
        <f t="shared" si="30"/>
        <v>0</v>
      </c>
      <c r="C1828" s="214" t="e">
        <f>VLOOKUP(B1828,'HS Heading Index'!$A$7:$B$29,2,FALSE)</f>
        <v>#N/A</v>
      </c>
      <c r="D1828" s="214" t="s">
        <v>241</v>
      </c>
      <c r="E1828" s="212">
        <f>'Customs raw'!C1828</f>
        <v>0</v>
      </c>
      <c r="F1828" s="215">
        <f>'Customs raw'!E1828</f>
        <v>0</v>
      </c>
      <c r="G1828" s="76" t="s">
        <v>19</v>
      </c>
      <c r="H1828" s="33" t="s">
        <v>190</v>
      </c>
      <c r="I1828" s="76" t="e">
        <f>CONCATENATE(Table6[[#This Row],[HS6_COD]],Table6[[#This Row],[HS8]],Table6[[#This Row],[HS10]])</f>
        <v>#VALUE!</v>
      </c>
      <c r="J1828" s="17" t="s">
        <v>553</v>
      </c>
      <c r="K1828" s="17"/>
      <c r="L1828" s="30">
        <f>'Customs raw'!F1828</f>
        <v>0</v>
      </c>
      <c r="M1828" s="33">
        <v>10</v>
      </c>
      <c r="N1828" s="33">
        <v>12.5</v>
      </c>
      <c r="O1828" s="33"/>
      <c r="P1828" s="33"/>
      <c r="Q1828" s="33">
        <v>10</v>
      </c>
      <c r="R1828" s="50" t="e">
        <f>VLOOKUP(Table6[[#This Row],[HS Concatenate]],'Customs raw'!$A$11:$N$305,12,FALSE)</f>
        <v>#VALUE!</v>
      </c>
      <c r="S1828" s="226">
        <f>'Customs raw'!L1828</f>
        <v>0</v>
      </c>
      <c r="T1828" s="214"/>
      <c r="U1828" s="217">
        <f>'Customs raw'!M1828</f>
        <v>0</v>
      </c>
      <c r="V1828" s="214"/>
      <c r="W1828" s="226" t="e">
        <f>Table6[[#This Row],[Quantity (kg)2]]/1000</f>
        <v>#VALUE!</v>
      </c>
    </row>
    <row r="1829" spans="1:23" ht="14.25" x14ac:dyDescent="0.2">
      <c r="A1829" s="212">
        <f>'Customs raw'!B1829</f>
        <v>0</v>
      </c>
      <c r="B1829" s="213">
        <f t="shared" si="30"/>
        <v>0</v>
      </c>
      <c r="C1829" s="214" t="e">
        <f>VLOOKUP(B1829,'HS Heading Index'!$A$7:$B$29,2,FALSE)</f>
        <v>#N/A</v>
      </c>
      <c r="D1829" s="214" t="s">
        <v>241</v>
      </c>
      <c r="E1829" s="212">
        <f>'Customs raw'!C1829</f>
        <v>0</v>
      </c>
      <c r="F1829" s="215">
        <f>'Customs raw'!E1829</f>
        <v>0</v>
      </c>
      <c r="G1829" s="76" t="s">
        <v>19</v>
      </c>
      <c r="H1829" s="33" t="s">
        <v>190</v>
      </c>
      <c r="I1829" s="76" t="e">
        <f>CONCATENATE(Table6[[#This Row],[HS6_COD]],Table6[[#This Row],[HS8]],Table6[[#This Row],[HS10]])</f>
        <v>#VALUE!</v>
      </c>
      <c r="J1829" s="17" t="s">
        <v>553</v>
      </c>
      <c r="K1829" s="17"/>
      <c r="L1829" s="30">
        <f>'Customs raw'!F1829</f>
        <v>0</v>
      </c>
      <c r="M1829" s="33">
        <v>10</v>
      </c>
      <c r="N1829" s="33">
        <v>12.5</v>
      </c>
      <c r="O1829" s="33"/>
      <c r="P1829" s="33"/>
      <c r="Q1829" s="33">
        <v>10</v>
      </c>
      <c r="R1829" s="50" t="e">
        <f>VLOOKUP(Table6[[#This Row],[HS Concatenate]],'Customs raw'!$A$11:$N$305,12,FALSE)</f>
        <v>#VALUE!</v>
      </c>
      <c r="S1829" s="226">
        <f>'Customs raw'!L1829</f>
        <v>0</v>
      </c>
      <c r="T1829" s="214"/>
      <c r="U1829" s="217">
        <f>'Customs raw'!M1829</f>
        <v>0</v>
      </c>
      <c r="V1829" s="214"/>
      <c r="W1829" s="226" t="e">
        <f>Table6[[#This Row],[Quantity (kg)2]]/1000</f>
        <v>#VALUE!</v>
      </c>
    </row>
    <row r="1830" spans="1:23" ht="14.25" x14ac:dyDescent="0.2">
      <c r="A1830" s="212">
        <f>'Customs raw'!B1830</f>
        <v>0</v>
      </c>
      <c r="B1830" s="213">
        <f t="shared" si="30"/>
        <v>0</v>
      </c>
      <c r="C1830" s="214" t="e">
        <f>VLOOKUP(B1830,'HS Heading Index'!$A$7:$B$29,2,FALSE)</f>
        <v>#N/A</v>
      </c>
      <c r="D1830" s="214" t="s">
        <v>241</v>
      </c>
      <c r="E1830" s="212">
        <f>'Customs raw'!C1830</f>
        <v>0</v>
      </c>
      <c r="F1830" s="215">
        <f>'Customs raw'!E1830</f>
        <v>0</v>
      </c>
      <c r="G1830" s="76" t="s">
        <v>19</v>
      </c>
      <c r="H1830" s="33" t="s">
        <v>190</v>
      </c>
      <c r="I1830" s="76" t="e">
        <f>CONCATENATE(Table6[[#This Row],[HS6_COD]],Table6[[#This Row],[HS8]],Table6[[#This Row],[HS10]])</f>
        <v>#VALUE!</v>
      </c>
      <c r="J1830" s="17" t="s">
        <v>553</v>
      </c>
      <c r="K1830" s="17"/>
      <c r="L1830" s="30">
        <f>'Customs raw'!F1830</f>
        <v>0</v>
      </c>
      <c r="M1830" s="33">
        <v>10</v>
      </c>
      <c r="N1830" s="33">
        <v>12.5</v>
      </c>
      <c r="O1830" s="33"/>
      <c r="P1830" s="33"/>
      <c r="Q1830" s="33">
        <v>10</v>
      </c>
      <c r="R1830" s="50" t="e">
        <f>VLOOKUP(Table6[[#This Row],[HS Concatenate]],'Customs raw'!$A$11:$N$305,12,FALSE)</f>
        <v>#VALUE!</v>
      </c>
      <c r="S1830" s="226">
        <f>'Customs raw'!L1830</f>
        <v>0</v>
      </c>
      <c r="T1830" s="214"/>
      <c r="U1830" s="217">
        <f>'Customs raw'!M1830</f>
        <v>0</v>
      </c>
      <c r="V1830" s="214"/>
      <c r="W1830" s="226" t="e">
        <f>Table6[[#This Row],[Quantity (kg)2]]/1000</f>
        <v>#VALUE!</v>
      </c>
    </row>
    <row r="1831" spans="1:23" ht="14.25" x14ac:dyDescent="0.2">
      <c r="A1831" s="212">
        <f>'Customs raw'!B1831</f>
        <v>0</v>
      </c>
      <c r="B1831" s="213">
        <f t="shared" si="30"/>
        <v>0</v>
      </c>
      <c r="C1831" s="214" t="e">
        <f>VLOOKUP(B1831,'HS Heading Index'!$A$7:$B$29,2,FALSE)</f>
        <v>#N/A</v>
      </c>
      <c r="D1831" s="214" t="s">
        <v>241</v>
      </c>
      <c r="E1831" s="212">
        <f>'Customs raw'!C1831</f>
        <v>0</v>
      </c>
      <c r="F1831" s="215">
        <f>'Customs raw'!E1831</f>
        <v>0</v>
      </c>
      <c r="G1831" s="76" t="s">
        <v>19</v>
      </c>
      <c r="H1831" s="33" t="s">
        <v>190</v>
      </c>
      <c r="I1831" s="76" t="e">
        <f>CONCATENATE(Table6[[#This Row],[HS6_COD]],Table6[[#This Row],[HS8]],Table6[[#This Row],[HS10]])</f>
        <v>#VALUE!</v>
      </c>
      <c r="J1831" s="17" t="s">
        <v>553</v>
      </c>
      <c r="K1831" s="17"/>
      <c r="L1831" s="30">
        <f>'Customs raw'!F1831</f>
        <v>0</v>
      </c>
      <c r="M1831" s="33">
        <v>10</v>
      </c>
      <c r="N1831" s="33">
        <v>12.5</v>
      </c>
      <c r="O1831" s="33"/>
      <c r="P1831" s="33"/>
      <c r="Q1831" s="33">
        <v>10</v>
      </c>
      <c r="R1831" s="50" t="e">
        <f>VLOOKUP(Table6[[#This Row],[HS Concatenate]],'Customs raw'!$A$11:$N$305,12,FALSE)</f>
        <v>#VALUE!</v>
      </c>
      <c r="S1831" s="226">
        <f>'Customs raw'!L1831</f>
        <v>0</v>
      </c>
      <c r="T1831" s="214"/>
      <c r="U1831" s="217">
        <f>'Customs raw'!M1831</f>
        <v>0</v>
      </c>
      <c r="V1831" s="214"/>
      <c r="W1831" s="226" t="e">
        <f>Table6[[#This Row],[Quantity (kg)2]]/1000</f>
        <v>#VALUE!</v>
      </c>
    </row>
    <row r="1832" spans="1:23" ht="14.25" x14ac:dyDescent="0.2">
      <c r="A1832" s="212">
        <f>'Customs raw'!B1832</f>
        <v>0</v>
      </c>
      <c r="B1832" s="213">
        <f t="shared" si="30"/>
        <v>0</v>
      </c>
      <c r="C1832" s="214" t="e">
        <f>VLOOKUP(B1832,'HS Heading Index'!$A$7:$B$29,2,FALSE)</f>
        <v>#N/A</v>
      </c>
      <c r="D1832" s="214" t="s">
        <v>241</v>
      </c>
      <c r="E1832" s="212">
        <f>'Customs raw'!C1832</f>
        <v>0</v>
      </c>
      <c r="F1832" s="215">
        <f>'Customs raw'!E1832</f>
        <v>0</v>
      </c>
      <c r="G1832" s="76" t="s">
        <v>19</v>
      </c>
      <c r="H1832" s="33" t="s">
        <v>190</v>
      </c>
      <c r="I1832" s="76" t="e">
        <f>CONCATENATE(Table6[[#This Row],[HS6_COD]],Table6[[#This Row],[HS8]],Table6[[#This Row],[HS10]])</f>
        <v>#VALUE!</v>
      </c>
      <c r="J1832" s="17" t="s">
        <v>553</v>
      </c>
      <c r="K1832" s="17"/>
      <c r="L1832" s="30">
        <f>'Customs raw'!F1832</f>
        <v>0</v>
      </c>
      <c r="M1832" s="33">
        <v>10</v>
      </c>
      <c r="N1832" s="33">
        <v>12.5</v>
      </c>
      <c r="O1832" s="33"/>
      <c r="P1832" s="33"/>
      <c r="Q1832" s="33">
        <v>10</v>
      </c>
      <c r="R1832" s="50" t="e">
        <f>VLOOKUP(Table6[[#This Row],[HS Concatenate]],'Customs raw'!$A$11:$N$305,12,FALSE)</f>
        <v>#VALUE!</v>
      </c>
      <c r="S1832" s="226">
        <f>'Customs raw'!L1832</f>
        <v>0</v>
      </c>
      <c r="T1832" s="214"/>
      <c r="U1832" s="217">
        <f>'Customs raw'!M1832</f>
        <v>0</v>
      </c>
      <c r="V1832" s="214"/>
      <c r="W1832" s="226" t="e">
        <f>Table6[[#This Row],[Quantity (kg)2]]/1000</f>
        <v>#VALUE!</v>
      </c>
    </row>
    <row r="1833" spans="1:23" ht="14.25" x14ac:dyDescent="0.2">
      <c r="A1833" s="212">
        <f>'Customs raw'!B1833</f>
        <v>0</v>
      </c>
      <c r="B1833" s="213">
        <f t="shared" si="30"/>
        <v>0</v>
      </c>
      <c r="C1833" s="214" t="e">
        <f>VLOOKUP(B1833,'HS Heading Index'!$A$7:$B$29,2,FALSE)</f>
        <v>#N/A</v>
      </c>
      <c r="D1833" s="214" t="s">
        <v>241</v>
      </c>
      <c r="E1833" s="212">
        <f>'Customs raw'!C1833</f>
        <v>0</v>
      </c>
      <c r="F1833" s="215">
        <f>'Customs raw'!E1833</f>
        <v>0</v>
      </c>
      <c r="G1833" s="76" t="s">
        <v>19</v>
      </c>
      <c r="H1833" s="33" t="s">
        <v>190</v>
      </c>
      <c r="I1833" s="76" t="e">
        <f>CONCATENATE(Table6[[#This Row],[HS6_COD]],Table6[[#This Row],[HS8]],Table6[[#This Row],[HS10]])</f>
        <v>#VALUE!</v>
      </c>
      <c r="J1833" s="17" t="s">
        <v>553</v>
      </c>
      <c r="K1833" s="17"/>
      <c r="L1833" s="30">
        <f>'Customs raw'!F1833</f>
        <v>0</v>
      </c>
      <c r="M1833" s="33">
        <v>10</v>
      </c>
      <c r="N1833" s="33">
        <v>12.5</v>
      </c>
      <c r="O1833" s="33"/>
      <c r="P1833" s="33"/>
      <c r="Q1833" s="33">
        <v>10</v>
      </c>
      <c r="R1833" s="50" t="e">
        <f>VLOOKUP(Table6[[#This Row],[HS Concatenate]],'Customs raw'!$A$11:$N$305,12,FALSE)</f>
        <v>#VALUE!</v>
      </c>
      <c r="S1833" s="226">
        <f>'Customs raw'!L1833</f>
        <v>0</v>
      </c>
      <c r="T1833" s="214"/>
      <c r="U1833" s="217">
        <f>'Customs raw'!M1833</f>
        <v>0</v>
      </c>
      <c r="V1833" s="214"/>
      <c r="W1833" s="226" t="e">
        <f>Table6[[#This Row],[Quantity (kg)2]]/1000</f>
        <v>#VALUE!</v>
      </c>
    </row>
    <row r="1834" spans="1:23" ht="14.25" x14ac:dyDescent="0.2">
      <c r="A1834" s="212">
        <f>'Customs raw'!B1834</f>
        <v>0</v>
      </c>
      <c r="B1834" s="213">
        <f t="shared" si="30"/>
        <v>0</v>
      </c>
      <c r="C1834" s="214" t="e">
        <f>VLOOKUP(B1834,'HS Heading Index'!$A$7:$B$29,2,FALSE)</f>
        <v>#N/A</v>
      </c>
      <c r="D1834" s="214" t="s">
        <v>241</v>
      </c>
      <c r="E1834" s="212">
        <f>'Customs raw'!C1834</f>
        <v>0</v>
      </c>
      <c r="F1834" s="215">
        <f>'Customs raw'!E1834</f>
        <v>0</v>
      </c>
      <c r="G1834" s="76" t="s">
        <v>19</v>
      </c>
      <c r="H1834" s="33" t="s">
        <v>190</v>
      </c>
      <c r="I1834" s="76" t="e">
        <f>CONCATENATE(Table6[[#This Row],[HS6_COD]],Table6[[#This Row],[HS8]],Table6[[#This Row],[HS10]])</f>
        <v>#VALUE!</v>
      </c>
      <c r="J1834" s="17" t="s">
        <v>553</v>
      </c>
      <c r="K1834" s="17"/>
      <c r="L1834" s="30">
        <f>'Customs raw'!F1834</f>
        <v>0</v>
      </c>
      <c r="M1834" s="33">
        <v>10</v>
      </c>
      <c r="N1834" s="33">
        <v>12.5</v>
      </c>
      <c r="O1834" s="33"/>
      <c r="P1834" s="33"/>
      <c r="Q1834" s="33">
        <v>10</v>
      </c>
      <c r="R1834" s="50" t="e">
        <f>VLOOKUP(Table6[[#This Row],[HS Concatenate]],'Customs raw'!$A$11:$N$305,12,FALSE)</f>
        <v>#VALUE!</v>
      </c>
      <c r="S1834" s="226">
        <f>'Customs raw'!L1834</f>
        <v>0</v>
      </c>
      <c r="T1834" s="214"/>
      <c r="U1834" s="217">
        <f>'Customs raw'!M1834</f>
        <v>0</v>
      </c>
      <c r="V1834" s="214"/>
      <c r="W1834" s="226" t="e">
        <f>Table6[[#This Row],[Quantity (kg)2]]/1000</f>
        <v>#VALUE!</v>
      </c>
    </row>
    <row r="1835" spans="1:23" ht="14.25" x14ac:dyDescent="0.2">
      <c r="A1835" s="212">
        <f>'Customs raw'!B1835</f>
        <v>0</v>
      </c>
      <c r="B1835" s="213">
        <f t="shared" si="30"/>
        <v>0</v>
      </c>
      <c r="C1835" s="214" t="e">
        <f>VLOOKUP(B1835,'HS Heading Index'!$A$7:$B$29,2,FALSE)</f>
        <v>#N/A</v>
      </c>
      <c r="D1835" s="214" t="s">
        <v>241</v>
      </c>
      <c r="E1835" s="212">
        <f>'Customs raw'!C1835</f>
        <v>0</v>
      </c>
      <c r="F1835" s="215">
        <f>'Customs raw'!E1835</f>
        <v>0</v>
      </c>
      <c r="G1835" s="76" t="s">
        <v>19</v>
      </c>
      <c r="H1835" s="33" t="s">
        <v>190</v>
      </c>
      <c r="I1835" s="76" t="e">
        <f>CONCATENATE(Table6[[#This Row],[HS6_COD]],Table6[[#This Row],[HS8]],Table6[[#This Row],[HS10]])</f>
        <v>#VALUE!</v>
      </c>
      <c r="J1835" s="17" t="s">
        <v>553</v>
      </c>
      <c r="K1835" s="17"/>
      <c r="L1835" s="30">
        <f>'Customs raw'!F1835</f>
        <v>0</v>
      </c>
      <c r="M1835" s="33">
        <v>10</v>
      </c>
      <c r="N1835" s="33">
        <v>12.5</v>
      </c>
      <c r="O1835" s="33"/>
      <c r="P1835" s="33"/>
      <c r="Q1835" s="33">
        <v>10</v>
      </c>
      <c r="R1835" s="50" t="e">
        <f>VLOOKUP(Table6[[#This Row],[HS Concatenate]],'Customs raw'!$A$11:$N$305,12,FALSE)</f>
        <v>#VALUE!</v>
      </c>
      <c r="S1835" s="226">
        <f>'Customs raw'!L1835</f>
        <v>0</v>
      </c>
      <c r="T1835" s="214"/>
      <c r="U1835" s="217">
        <f>'Customs raw'!M1835</f>
        <v>0</v>
      </c>
      <c r="V1835" s="214"/>
      <c r="W1835" s="226" t="e">
        <f>Table6[[#This Row],[Quantity (kg)2]]/1000</f>
        <v>#VALUE!</v>
      </c>
    </row>
    <row r="1836" spans="1:23" ht="14.25" x14ac:dyDescent="0.2">
      <c r="A1836" s="212">
        <f>'Customs raw'!B1836</f>
        <v>0</v>
      </c>
      <c r="B1836" s="213">
        <f t="shared" si="30"/>
        <v>0</v>
      </c>
      <c r="C1836" s="214" t="e">
        <f>VLOOKUP(B1836,'HS Heading Index'!$A$7:$B$29,2,FALSE)</f>
        <v>#N/A</v>
      </c>
      <c r="D1836" s="214" t="s">
        <v>241</v>
      </c>
      <c r="E1836" s="212">
        <f>'Customs raw'!C1836</f>
        <v>0</v>
      </c>
      <c r="F1836" s="215">
        <f>'Customs raw'!E1836</f>
        <v>0</v>
      </c>
      <c r="G1836" s="76" t="s">
        <v>19</v>
      </c>
      <c r="H1836" s="33" t="s">
        <v>190</v>
      </c>
      <c r="I1836" s="76" t="e">
        <f>CONCATENATE(Table6[[#This Row],[HS6_COD]],Table6[[#This Row],[HS8]],Table6[[#This Row],[HS10]])</f>
        <v>#VALUE!</v>
      </c>
      <c r="J1836" s="17" t="s">
        <v>553</v>
      </c>
      <c r="K1836" s="17"/>
      <c r="L1836" s="30">
        <f>'Customs raw'!F1836</f>
        <v>0</v>
      </c>
      <c r="M1836" s="33">
        <v>10</v>
      </c>
      <c r="N1836" s="33">
        <v>12.5</v>
      </c>
      <c r="O1836" s="33"/>
      <c r="P1836" s="33"/>
      <c r="Q1836" s="33">
        <v>10</v>
      </c>
      <c r="R1836" s="50" t="e">
        <f>VLOOKUP(Table6[[#This Row],[HS Concatenate]],'Customs raw'!$A$11:$N$305,12,FALSE)</f>
        <v>#VALUE!</v>
      </c>
      <c r="S1836" s="226">
        <f>'Customs raw'!L1836</f>
        <v>0</v>
      </c>
      <c r="T1836" s="214"/>
      <c r="U1836" s="217">
        <f>'Customs raw'!M1836</f>
        <v>0</v>
      </c>
      <c r="V1836" s="214"/>
      <c r="W1836" s="226" t="e">
        <f>Table6[[#This Row],[Quantity (kg)2]]/1000</f>
        <v>#VALUE!</v>
      </c>
    </row>
    <row r="1837" spans="1:23" ht="14.25" x14ac:dyDescent="0.2">
      <c r="A1837" s="212">
        <f>'Customs raw'!B1837</f>
        <v>0</v>
      </c>
      <c r="B1837" s="213">
        <f t="shared" si="30"/>
        <v>0</v>
      </c>
      <c r="C1837" s="214" t="e">
        <f>VLOOKUP(B1837,'HS Heading Index'!$A$7:$B$29,2,FALSE)</f>
        <v>#N/A</v>
      </c>
      <c r="D1837" s="214" t="s">
        <v>241</v>
      </c>
      <c r="E1837" s="212">
        <f>'Customs raw'!C1837</f>
        <v>0</v>
      </c>
      <c r="F1837" s="215">
        <f>'Customs raw'!E1837</f>
        <v>0</v>
      </c>
      <c r="G1837" s="76" t="s">
        <v>19</v>
      </c>
      <c r="H1837" s="33" t="s">
        <v>190</v>
      </c>
      <c r="I1837" s="76" t="e">
        <f>CONCATENATE(Table6[[#This Row],[HS6_COD]],Table6[[#This Row],[HS8]],Table6[[#This Row],[HS10]])</f>
        <v>#VALUE!</v>
      </c>
      <c r="J1837" s="17" t="s">
        <v>553</v>
      </c>
      <c r="K1837" s="17"/>
      <c r="L1837" s="30">
        <f>'Customs raw'!F1837</f>
        <v>0</v>
      </c>
      <c r="M1837" s="33">
        <v>10</v>
      </c>
      <c r="N1837" s="33">
        <v>12.5</v>
      </c>
      <c r="O1837" s="33"/>
      <c r="P1837" s="33"/>
      <c r="Q1837" s="33">
        <v>10</v>
      </c>
      <c r="R1837" s="50" t="e">
        <f>VLOOKUP(Table6[[#This Row],[HS Concatenate]],'Customs raw'!$A$11:$N$305,12,FALSE)</f>
        <v>#VALUE!</v>
      </c>
      <c r="S1837" s="226">
        <f>'Customs raw'!L1837</f>
        <v>0</v>
      </c>
      <c r="T1837" s="214"/>
      <c r="U1837" s="217">
        <f>'Customs raw'!M1837</f>
        <v>0</v>
      </c>
      <c r="V1837" s="214"/>
      <c r="W1837" s="226" t="e">
        <f>Table6[[#This Row],[Quantity (kg)2]]/1000</f>
        <v>#VALUE!</v>
      </c>
    </row>
    <row r="1838" spans="1:23" ht="14.25" x14ac:dyDescent="0.2">
      <c r="A1838" s="212">
        <f>'Customs raw'!B1838</f>
        <v>0</v>
      </c>
      <c r="B1838" s="213">
        <f t="shared" si="30"/>
        <v>0</v>
      </c>
      <c r="C1838" s="214" t="e">
        <f>VLOOKUP(B1838,'HS Heading Index'!$A$7:$B$29,2,FALSE)</f>
        <v>#N/A</v>
      </c>
      <c r="D1838" s="214" t="s">
        <v>241</v>
      </c>
      <c r="E1838" s="212">
        <f>'Customs raw'!C1838</f>
        <v>0</v>
      </c>
      <c r="F1838" s="215">
        <f>'Customs raw'!E1838</f>
        <v>0</v>
      </c>
      <c r="G1838" s="76" t="s">
        <v>19</v>
      </c>
      <c r="H1838" s="33" t="s">
        <v>190</v>
      </c>
      <c r="I1838" s="76" t="e">
        <f>CONCATENATE(Table6[[#This Row],[HS6_COD]],Table6[[#This Row],[HS8]],Table6[[#This Row],[HS10]])</f>
        <v>#VALUE!</v>
      </c>
      <c r="J1838" s="17" t="s">
        <v>553</v>
      </c>
      <c r="K1838" s="17"/>
      <c r="L1838" s="30">
        <f>'Customs raw'!F1838</f>
        <v>0</v>
      </c>
      <c r="M1838" s="33">
        <v>10</v>
      </c>
      <c r="N1838" s="33">
        <v>12.5</v>
      </c>
      <c r="O1838" s="33"/>
      <c r="P1838" s="33"/>
      <c r="Q1838" s="33">
        <v>10</v>
      </c>
      <c r="R1838" s="50" t="e">
        <f>VLOOKUP(Table6[[#This Row],[HS Concatenate]],'Customs raw'!$A$11:$N$305,12,FALSE)</f>
        <v>#VALUE!</v>
      </c>
      <c r="S1838" s="226">
        <f>'Customs raw'!L1838</f>
        <v>0</v>
      </c>
      <c r="T1838" s="214"/>
      <c r="U1838" s="217">
        <f>'Customs raw'!M1838</f>
        <v>0</v>
      </c>
      <c r="V1838" s="214"/>
      <c r="W1838" s="226" t="e">
        <f>Table6[[#This Row],[Quantity (kg)2]]/1000</f>
        <v>#VALUE!</v>
      </c>
    </row>
    <row r="1839" spans="1:23" ht="14.25" x14ac:dyDescent="0.2">
      <c r="A1839" s="212">
        <f>'Customs raw'!B1839</f>
        <v>0</v>
      </c>
      <c r="B1839" s="213">
        <f t="shared" si="30"/>
        <v>0</v>
      </c>
      <c r="C1839" s="214" t="e">
        <f>VLOOKUP(B1839,'HS Heading Index'!$A$7:$B$29,2,FALSE)</f>
        <v>#N/A</v>
      </c>
      <c r="D1839" s="214" t="s">
        <v>241</v>
      </c>
      <c r="E1839" s="212">
        <f>'Customs raw'!C1839</f>
        <v>0</v>
      </c>
      <c r="F1839" s="215">
        <f>'Customs raw'!E1839</f>
        <v>0</v>
      </c>
      <c r="G1839" s="76" t="s">
        <v>19</v>
      </c>
      <c r="H1839" s="33" t="s">
        <v>190</v>
      </c>
      <c r="I1839" s="76" t="e">
        <f>CONCATENATE(Table6[[#This Row],[HS6_COD]],Table6[[#This Row],[HS8]],Table6[[#This Row],[HS10]])</f>
        <v>#VALUE!</v>
      </c>
      <c r="J1839" s="17" t="s">
        <v>553</v>
      </c>
      <c r="K1839" s="17"/>
      <c r="L1839" s="30">
        <f>'Customs raw'!F1839</f>
        <v>0</v>
      </c>
      <c r="M1839" s="33">
        <v>10</v>
      </c>
      <c r="N1839" s="33">
        <v>12.5</v>
      </c>
      <c r="O1839" s="33"/>
      <c r="P1839" s="33"/>
      <c r="Q1839" s="33">
        <v>10</v>
      </c>
      <c r="R1839" s="50" t="e">
        <f>VLOOKUP(Table6[[#This Row],[HS Concatenate]],'Customs raw'!$A$11:$N$305,12,FALSE)</f>
        <v>#VALUE!</v>
      </c>
      <c r="S1839" s="226">
        <f>'Customs raw'!L1839</f>
        <v>0</v>
      </c>
      <c r="T1839" s="214"/>
      <c r="U1839" s="217">
        <f>'Customs raw'!M1839</f>
        <v>0</v>
      </c>
      <c r="V1839" s="214"/>
      <c r="W1839" s="226" t="e">
        <f>Table6[[#This Row],[Quantity (kg)2]]/1000</f>
        <v>#VALUE!</v>
      </c>
    </row>
    <row r="1840" spans="1:23" ht="14.25" x14ac:dyDescent="0.2">
      <c r="A1840" s="212">
        <f>'Customs raw'!B1840</f>
        <v>0</v>
      </c>
      <c r="B1840" s="213">
        <f t="shared" si="30"/>
        <v>0</v>
      </c>
      <c r="C1840" s="214" t="e">
        <f>VLOOKUP(B1840,'HS Heading Index'!$A$7:$B$29,2,FALSE)</f>
        <v>#N/A</v>
      </c>
      <c r="D1840" s="214" t="s">
        <v>241</v>
      </c>
      <c r="E1840" s="212">
        <f>'Customs raw'!C1840</f>
        <v>0</v>
      </c>
      <c r="F1840" s="215">
        <f>'Customs raw'!E1840</f>
        <v>0</v>
      </c>
      <c r="G1840" s="76" t="s">
        <v>19</v>
      </c>
      <c r="H1840" s="33" t="s">
        <v>190</v>
      </c>
      <c r="I1840" s="76" t="e">
        <f>CONCATENATE(Table6[[#This Row],[HS6_COD]],Table6[[#This Row],[HS8]],Table6[[#This Row],[HS10]])</f>
        <v>#VALUE!</v>
      </c>
      <c r="J1840" s="17" t="s">
        <v>553</v>
      </c>
      <c r="K1840" s="17"/>
      <c r="L1840" s="30">
        <f>'Customs raw'!F1840</f>
        <v>0</v>
      </c>
      <c r="M1840" s="33">
        <v>10</v>
      </c>
      <c r="N1840" s="33">
        <v>12.5</v>
      </c>
      <c r="O1840" s="33"/>
      <c r="P1840" s="33"/>
      <c r="Q1840" s="33">
        <v>10</v>
      </c>
      <c r="R1840" s="50" t="e">
        <f>VLOOKUP(Table6[[#This Row],[HS Concatenate]],'Customs raw'!$A$11:$N$305,12,FALSE)</f>
        <v>#VALUE!</v>
      </c>
      <c r="S1840" s="226">
        <f>'Customs raw'!L1840</f>
        <v>0</v>
      </c>
      <c r="T1840" s="214"/>
      <c r="U1840" s="217">
        <f>'Customs raw'!M1840</f>
        <v>0</v>
      </c>
      <c r="V1840" s="214"/>
      <c r="W1840" s="226" t="e">
        <f>Table6[[#This Row],[Quantity (kg)2]]/1000</f>
        <v>#VALUE!</v>
      </c>
    </row>
    <row r="1841" spans="1:23" ht="14.25" x14ac:dyDescent="0.2">
      <c r="A1841" s="212">
        <f>'Customs raw'!B1841</f>
        <v>0</v>
      </c>
      <c r="B1841" s="213">
        <f t="shared" si="30"/>
        <v>0</v>
      </c>
      <c r="C1841" s="214" t="e">
        <f>VLOOKUP(B1841,'HS Heading Index'!$A$7:$B$29,2,FALSE)</f>
        <v>#N/A</v>
      </c>
      <c r="D1841" s="214" t="s">
        <v>241</v>
      </c>
      <c r="E1841" s="212">
        <f>'Customs raw'!C1841</f>
        <v>0</v>
      </c>
      <c r="F1841" s="215">
        <f>'Customs raw'!E1841</f>
        <v>0</v>
      </c>
      <c r="G1841" s="76" t="s">
        <v>19</v>
      </c>
      <c r="H1841" s="33" t="s">
        <v>190</v>
      </c>
      <c r="I1841" s="76" t="e">
        <f>CONCATENATE(Table6[[#This Row],[HS6_COD]],Table6[[#This Row],[HS8]],Table6[[#This Row],[HS10]])</f>
        <v>#VALUE!</v>
      </c>
      <c r="J1841" s="17" t="s">
        <v>553</v>
      </c>
      <c r="K1841" s="17"/>
      <c r="L1841" s="30">
        <f>'Customs raw'!F1841</f>
        <v>0</v>
      </c>
      <c r="M1841" s="33">
        <v>10</v>
      </c>
      <c r="N1841" s="33">
        <v>12.5</v>
      </c>
      <c r="O1841" s="33"/>
      <c r="P1841" s="33"/>
      <c r="Q1841" s="33">
        <v>10</v>
      </c>
      <c r="R1841" s="50" t="e">
        <f>VLOOKUP(Table6[[#This Row],[HS Concatenate]],'Customs raw'!$A$11:$N$305,12,FALSE)</f>
        <v>#VALUE!</v>
      </c>
      <c r="S1841" s="226">
        <f>'Customs raw'!L1841</f>
        <v>0</v>
      </c>
      <c r="T1841" s="214"/>
      <c r="U1841" s="217">
        <f>'Customs raw'!M1841</f>
        <v>0</v>
      </c>
      <c r="V1841" s="214"/>
      <c r="W1841" s="226" t="e">
        <f>Table6[[#This Row],[Quantity (kg)2]]/1000</f>
        <v>#VALUE!</v>
      </c>
    </row>
    <row r="1842" spans="1:23" ht="14.25" x14ac:dyDescent="0.2">
      <c r="A1842" s="212">
        <f>'Customs raw'!B1842</f>
        <v>0</v>
      </c>
      <c r="B1842" s="213">
        <f t="shared" si="30"/>
        <v>0</v>
      </c>
      <c r="C1842" s="214" t="e">
        <f>VLOOKUP(B1842,'HS Heading Index'!$A$7:$B$29,2,FALSE)</f>
        <v>#N/A</v>
      </c>
      <c r="D1842" s="214" t="s">
        <v>241</v>
      </c>
      <c r="E1842" s="212">
        <f>'Customs raw'!C1842</f>
        <v>0</v>
      </c>
      <c r="F1842" s="215">
        <f>'Customs raw'!E1842</f>
        <v>0</v>
      </c>
      <c r="G1842" s="76" t="s">
        <v>19</v>
      </c>
      <c r="H1842" s="33" t="s">
        <v>190</v>
      </c>
      <c r="I1842" s="76" t="e">
        <f>CONCATENATE(Table6[[#This Row],[HS6_COD]],Table6[[#This Row],[HS8]],Table6[[#This Row],[HS10]])</f>
        <v>#VALUE!</v>
      </c>
      <c r="J1842" s="17" t="s">
        <v>553</v>
      </c>
      <c r="K1842" s="17"/>
      <c r="L1842" s="30">
        <f>'Customs raw'!F1842</f>
        <v>0</v>
      </c>
      <c r="M1842" s="33">
        <v>10</v>
      </c>
      <c r="N1842" s="33">
        <v>12.5</v>
      </c>
      <c r="O1842" s="33"/>
      <c r="P1842" s="33"/>
      <c r="Q1842" s="33">
        <v>10</v>
      </c>
      <c r="R1842" s="50" t="e">
        <f>VLOOKUP(Table6[[#This Row],[HS Concatenate]],'Customs raw'!$A$11:$N$305,12,FALSE)</f>
        <v>#VALUE!</v>
      </c>
      <c r="S1842" s="226">
        <f>'Customs raw'!L1842</f>
        <v>0</v>
      </c>
      <c r="T1842" s="214"/>
      <c r="U1842" s="217">
        <f>'Customs raw'!M1842</f>
        <v>0</v>
      </c>
      <c r="V1842" s="214"/>
      <c r="W1842" s="226" t="e">
        <f>Table6[[#This Row],[Quantity (kg)2]]/1000</f>
        <v>#VALUE!</v>
      </c>
    </row>
    <row r="1843" spans="1:23" ht="14.25" x14ac:dyDescent="0.2">
      <c r="A1843" s="212">
        <f>'Customs raw'!B1843</f>
        <v>0</v>
      </c>
      <c r="B1843" s="213">
        <f t="shared" si="30"/>
        <v>0</v>
      </c>
      <c r="C1843" s="214" t="e">
        <f>VLOOKUP(B1843,'HS Heading Index'!$A$7:$B$29,2,FALSE)</f>
        <v>#N/A</v>
      </c>
      <c r="D1843" s="214" t="s">
        <v>241</v>
      </c>
      <c r="E1843" s="212">
        <f>'Customs raw'!C1843</f>
        <v>0</v>
      </c>
      <c r="F1843" s="215">
        <f>'Customs raw'!E1843</f>
        <v>0</v>
      </c>
      <c r="G1843" s="76" t="s">
        <v>19</v>
      </c>
      <c r="H1843" s="33" t="s">
        <v>190</v>
      </c>
      <c r="I1843" s="76" t="e">
        <f>CONCATENATE(Table6[[#This Row],[HS6_COD]],Table6[[#This Row],[HS8]],Table6[[#This Row],[HS10]])</f>
        <v>#VALUE!</v>
      </c>
      <c r="J1843" s="17" t="s">
        <v>553</v>
      </c>
      <c r="K1843" s="17"/>
      <c r="L1843" s="30">
        <f>'Customs raw'!F1843</f>
        <v>0</v>
      </c>
      <c r="M1843" s="33">
        <v>10</v>
      </c>
      <c r="N1843" s="33">
        <v>12.5</v>
      </c>
      <c r="O1843" s="33"/>
      <c r="P1843" s="33"/>
      <c r="Q1843" s="33">
        <v>10</v>
      </c>
      <c r="R1843" s="50" t="e">
        <f>VLOOKUP(Table6[[#This Row],[HS Concatenate]],'Customs raw'!$A$11:$N$305,12,FALSE)</f>
        <v>#VALUE!</v>
      </c>
      <c r="S1843" s="226">
        <f>'Customs raw'!L1843</f>
        <v>0</v>
      </c>
      <c r="T1843" s="214"/>
      <c r="U1843" s="217">
        <f>'Customs raw'!M1843</f>
        <v>0</v>
      </c>
      <c r="V1843" s="214"/>
      <c r="W1843" s="226" t="e">
        <f>Table6[[#This Row],[Quantity (kg)2]]/1000</f>
        <v>#VALUE!</v>
      </c>
    </row>
    <row r="1844" spans="1:23" ht="14.25" x14ac:dyDescent="0.2">
      <c r="A1844" s="212">
        <f>'Customs raw'!B1844</f>
        <v>0</v>
      </c>
      <c r="B1844" s="213">
        <f t="shared" si="30"/>
        <v>0</v>
      </c>
      <c r="C1844" s="214" t="e">
        <f>VLOOKUP(B1844,'HS Heading Index'!$A$7:$B$29,2,FALSE)</f>
        <v>#N/A</v>
      </c>
      <c r="D1844" s="214" t="s">
        <v>241</v>
      </c>
      <c r="E1844" s="212">
        <f>'Customs raw'!C1844</f>
        <v>0</v>
      </c>
      <c r="F1844" s="215">
        <f>'Customs raw'!E1844</f>
        <v>0</v>
      </c>
      <c r="G1844" s="76" t="s">
        <v>19</v>
      </c>
      <c r="H1844" s="33" t="s">
        <v>190</v>
      </c>
      <c r="I1844" s="76" t="e">
        <f>CONCATENATE(Table6[[#This Row],[HS6_COD]],Table6[[#This Row],[HS8]],Table6[[#This Row],[HS10]])</f>
        <v>#VALUE!</v>
      </c>
      <c r="J1844" s="17" t="s">
        <v>553</v>
      </c>
      <c r="K1844" s="17"/>
      <c r="L1844" s="30">
        <f>'Customs raw'!F1844</f>
        <v>0</v>
      </c>
      <c r="M1844" s="33">
        <v>10</v>
      </c>
      <c r="N1844" s="33">
        <v>12.5</v>
      </c>
      <c r="O1844" s="33"/>
      <c r="P1844" s="33"/>
      <c r="Q1844" s="33">
        <v>10</v>
      </c>
      <c r="R1844" s="50" t="e">
        <f>VLOOKUP(Table6[[#This Row],[HS Concatenate]],'Customs raw'!$A$11:$N$305,12,FALSE)</f>
        <v>#VALUE!</v>
      </c>
      <c r="S1844" s="226">
        <f>'Customs raw'!L1844</f>
        <v>0</v>
      </c>
      <c r="T1844" s="214"/>
      <c r="U1844" s="217">
        <f>'Customs raw'!M1844</f>
        <v>0</v>
      </c>
      <c r="V1844" s="214"/>
      <c r="W1844" s="226" t="e">
        <f>Table6[[#This Row],[Quantity (kg)2]]/1000</f>
        <v>#VALUE!</v>
      </c>
    </row>
    <row r="1845" spans="1:23" ht="14.25" x14ac:dyDescent="0.2">
      <c r="A1845" s="212">
        <f>'Customs raw'!B1845</f>
        <v>0</v>
      </c>
      <c r="B1845" s="213">
        <f t="shared" si="30"/>
        <v>0</v>
      </c>
      <c r="C1845" s="214" t="e">
        <f>VLOOKUP(B1845,'HS Heading Index'!$A$7:$B$29,2,FALSE)</f>
        <v>#N/A</v>
      </c>
      <c r="D1845" s="214" t="s">
        <v>241</v>
      </c>
      <c r="E1845" s="212">
        <f>'Customs raw'!C1845</f>
        <v>0</v>
      </c>
      <c r="F1845" s="215">
        <f>'Customs raw'!E1845</f>
        <v>0</v>
      </c>
      <c r="G1845" s="76" t="s">
        <v>19</v>
      </c>
      <c r="H1845" s="33" t="s">
        <v>190</v>
      </c>
      <c r="I1845" s="76" t="e">
        <f>CONCATENATE(Table6[[#This Row],[HS6_COD]],Table6[[#This Row],[HS8]],Table6[[#This Row],[HS10]])</f>
        <v>#VALUE!</v>
      </c>
      <c r="J1845" s="17" t="s">
        <v>553</v>
      </c>
      <c r="K1845" s="17"/>
      <c r="L1845" s="30">
        <f>'Customs raw'!F1845</f>
        <v>0</v>
      </c>
      <c r="M1845" s="33">
        <v>10</v>
      </c>
      <c r="N1845" s="33">
        <v>12.5</v>
      </c>
      <c r="O1845" s="33"/>
      <c r="P1845" s="33"/>
      <c r="Q1845" s="33">
        <v>10</v>
      </c>
      <c r="R1845" s="50" t="e">
        <f>VLOOKUP(Table6[[#This Row],[HS Concatenate]],'Customs raw'!$A$11:$N$305,12,FALSE)</f>
        <v>#VALUE!</v>
      </c>
      <c r="S1845" s="226">
        <f>'Customs raw'!L1845</f>
        <v>0</v>
      </c>
      <c r="T1845" s="214"/>
      <c r="U1845" s="217">
        <f>'Customs raw'!M1845</f>
        <v>0</v>
      </c>
      <c r="V1845" s="214"/>
      <c r="W1845" s="226" t="e">
        <f>Table6[[#This Row],[Quantity (kg)2]]/1000</f>
        <v>#VALUE!</v>
      </c>
    </row>
    <row r="1846" spans="1:23" ht="14.25" x14ac:dyDescent="0.2">
      <c r="A1846" s="212">
        <f>'Customs raw'!B1846</f>
        <v>0</v>
      </c>
      <c r="B1846" s="213">
        <f t="shared" si="30"/>
        <v>0</v>
      </c>
      <c r="C1846" s="214" t="e">
        <f>VLOOKUP(B1846,'HS Heading Index'!$A$7:$B$29,2,FALSE)</f>
        <v>#N/A</v>
      </c>
      <c r="D1846" s="214" t="s">
        <v>241</v>
      </c>
      <c r="E1846" s="212">
        <f>'Customs raw'!C1846</f>
        <v>0</v>
      </c>
      <c r="F1846" s="215">
        <f>'Customs raw'!E1846</f>
        <v>0</v>
      </c>
      <c r="G1846" s="76" t="s">
        <v>19</v>
      </c>
      <c r="H1846" s="33" t="s">
        <v>190</v>
      </c>
      <c r="I1846" s="76" t="e">
        <f>CONCATENATE(Table6[[#This Row],[HS6_COD]],Table6[[#This Row],[HS8]],Table6[[#This Row],[HS10]])</f>
        <v>#VALUE!</v>
      </c>
      <c r="J1846" s="17" t="s">
        <v>553</v>
      </c>
      <c r="K1846" s="17"/>
      <c r="L1846" s="30">
        <f>'Customs raw'!F1846</f>
        <v>0</v>
      </c>
      <c r="M1846" s="33">
        <v>10</v>
      </c>
      <c r="N1846" s="33">
        <v>12.5</v>
      </c>
      <c r="O1846" s="33"/>
      <c r="P1846" s="33"/>
      <c r="Q1846" s="33">
        <v>10</v>
      </c>
      <c r="R1846" s="50" t="e">
        <f>VLOOKUP(Table6[[#This Row],[HS Concatenate]],'Customs raw'!$A$11:$N$305,12,FALSE)</f>
        <v>#VALUE!</v>
      </c>
      <c r="S1846" s="226">
        <f>'Customs raw'!L1846</f>
        <v>0</v>
      </c>
      <c r="T1846" s="214"/>
      <c r="U1846" s="217">
        <f>'Customs raw'!M1846</f>
        <v>0</v>
      </c>
      <c r="V1846" s="214"/>
      <c r="W1846" s="226" t="e">
        <f>Table6[[#This Row],[Quantity (kg)2]]/1000</f>
        <v>#VALUE!</v>
      </c>
    </row>
    <row r="1847" spans="1:23" ht="14.25" x14ac:dyDescent="0.2">
      <c r="A1847" s="212">
        <f>'Customs raw'!B1847</f>
        <v>0</v>
      </c>
      <c r="B1847" s="213">
        <f t="shared" si="30"/>
        <v>0</v>
      </c>
      <c r="C1847" s="214" t="e">
        <f>VLOOKUP(B1847,'HS Heading Index'!$A$7:$B$29,2,FALSE)</f>
        <v>#N/A</v>
      </c>
      <c r="D1847" s="214" t="s">
        <v>241</v>
      </c>
      <c r="E1847" s="212">
        <f>'Customs raw'!C1847</f>
        <v>0</v>
      </c>
      <c r="F1847" s="215">
        <f>'Customs raw'!E1847</f>
        <v>0</v>
      </c>
      <c r="G1847" s="76" t="s">
        <v>19</v>
      </c>
      <c r="H1847" s="33" t="s">
        <v>190</v>
      </c>
      <c r="I1847" s="76" t="e">
        <f>CONCATENATE(Table6[[#This Row],[HS6_COD]],Table6[[#This Row],[HS8]],Table6[[#This Row],[HS10]])</f>
        <v>#VALUE!</v>
      </c>
      <c r="J1847" s="17" t="s">
        <v>553</v>
      </c>
      <c r="K1847" s="17"/>
      <c r="L1847" s="30">
        <f>'Customs raw'!F1847</f>
        <v>0</v>
      </c>
      <c r="M1847" s="33">
        <v>10</v>
      </c>
      <c r="N1847" s="33">
        <v>12.5</v>
      </c>
      <c r="O1847" s="33"/>
      <c r="P1847" s="33"/>
      <c r="Q1847" s="33">
        <v>10</v>
      </c>
      <c r="R1847" s="50" t="e">
        <f>VLOOKUP(Table6[[#This Row],[HS Concatenate]],'Customs raw'!$A$11:$N$305,12,FALSE)</f>
        <v>#VALUE!</v>
      </c>
      <c r="S1847" s="226">
        <f>'Customs raw'!L1847</f>
        <v>0</v>
      </c>
      <c r="T1847" s="214"/>
      <c r="U1847" s="217">
        <f>'Customs raw'!M1847</f>
        <v>0</v>
      </c>
      <c r="V1847" s="214"/>
      <c r="W1847" s="226" t="e">
        <f>Table6[[#This Row],[Quantity (kg)2]]/1000</f>
        <v>#VALUE!</v>
      </c>
    </row>
    <row r="1848" spans="1:23" ht="14.25" x14ac:dyDescent="0.2">
      <c r="A1848" s="212">
        <f>'Customs raw'!B1848</f>
        <v>0</v>
      </c>
      <c r="B1848" s="213">
        <f t="shared" si="30"/>
        <v>0</v>
      </c>
      <c r="C1848" s="214" t="e">
        <f>VLOOKUP(B1848,'HS Heading Index'!$A$7:$B$29,2,FALSE)</f>
        <v>#N/A</v>
      </c>
      <c r="D1848" s="214" t="s">
        <v>241</v>
      </c>
      <c r="E1848" s="212">
        <f>'Customs raw'!C1848</f>
        <v>0</v>
      </c>
      <c r="F1848" s="215">
        <f>'Customs raw'!E1848</f>
        <v>0</v>
      </c>
      <c r="G1848" s="76" t="s">
        <v>19</v>
      </c>
      <c r="H1848" s="33" t="s">
        <v>190</v>
      </c>
      <c r="I1848" s="76" t="e">
        <f>CONCATENATE(Table6[[#This Row],[HS6_COD]],Table6[[#This Row],[HS8]],Table6[[#This Row],[HS10]])</f>
        <v>#VALUE!</v>
      </c>
      <c r="J1848" s="17" t="s">
        <v>553</v>
      </c>
      <c r="K1848" s="17"/>
      <c r="L1848" s="30">
        <f>'Customs raw'!F1848</f>
        <v>0</v>
      </c>
      <c r="M1848" s="33">
        <v>10</v>
      </c>
      <c r="N1848" s="33">
        <v>12.5</v>
      </c>
      <c r="O1848" s="33"/>
      <c r="P1848" s="33"/>
      <c r="Q1848" s="33">
        <v>10</v>
      </c>
      <c r="R1848" s="50" t="e">
        <f>VLOOKUP(Table6[[#This Row],[HS Concatenate]],'Customs raw'!$A$11:$N$305,12,FALSE)</f>
        <v>#VALUE!</v>
      </c>
      <c r="S1848" s="226">
        <f>'Customs raw'!L1848</f>
        <v>0</v>
      </c>
      <c r="T1848" s="214"/>
      <c r="U1848" s="217">
        <f>'Customs raw'!M1848</f>
        <v>0</v>
      </c>
      <c r="V1848" s="214"/>
      <c r="W1848" s="226" t="e">
        <f>Table6[[#This Row],[Quantity (kg)2]]/1000</f>
        <v>#VALUE!</v>
      </c>
    </row>
    <row r="1849" spans="1:23" ht="14.25" x14ac:dyDescent="0.2">
      <c r="A1849" s="212">
        <f>'Customs raw'!B1849</f>
        <v>0</v>
      </c>
      <c r="B1849" s="213">
        <f t="shared" si="30"/>
        <v>0</v>
      </c>
      <c r="C1849" s="214" t="e">
        <f>VLOOKUP(B1849,'HS Heading Index'!$A$7:$B$29,2,FALSE)</f>
        <v>#N/A</v>
      </c>
      <c r="D1849" s="214" t="s">
        <v>241</v>
      </c>
      <c r="E1849" s="212">
        <f>'Customs raw'!C1849</f>
        <v>0</v>
      </c>
      <c r="F1849" s="215">
        <f>'Customs raw'!E1849</f>
        <v>0</v>
      </c>
      <c r="G1849" s="76" t="s">
        <v>19</v>
      </c>
      <c r="H1849" s="33" t="s">
        <v>190</v>
      </c>
      <c r="I1849" s="76" t="e">
        <f>CONCATENATE(Table6[[#This Row],[HS6_COD]],Table6[[#This Row],[HS8]],Table6[[#This Row],[HS10]])</f>
        <v>#VALUE!</v>
      </c>
      <c r="J1849" s="17" t="s">
        <v>553</v>
      </c>
      <c r="K1849" s="17"/>
      <c r="L1849" s="30">
        <f>'Customs raw'!F1849</f>
        <v>0</v>
      </c>
      <c r="M1849" s="33">
        <v>10</v>
      </c>
      <c r="N1849" s="33">
        <v>12.5</v>
      </c>
      <c r="O1849" s="33"/>
      <c r="P1849" s="33"/>
      <c r="Q1849" s="33">
        <v>10</v>
      </c>
      <c r="R1849" s="50" t="e">
        <f>VLOOKUP(Table6[[#This Row],[HS Concatenate]],'Customs raw'!$A$11:$N$305,12,FALSE)</f>
        <v>#VALUE!</v>
      </c>
      <c r="S1849" s="226">
        <f>'Customs raw'!L1849</f>
        <v>0</v>
      </c>
      <c r="T1849" s="214"/>
      <c r="U1849" s="217">
        <f>'Customs raw'!M1849</f>
        <v>0</v>
      </c>
      <c r="V1849" s="214"/>
      <c r="W1849" s="226" t="e">
        <f>Table6[[#This Row],[Quantity (kg)2]]/1000</f>
        <v>#VALUE!</v>
      </c>
    </row>
    <row r="1850" spans="1:23" ht="14.25" x14ac:dyDescent="0.2">
      <c r="A1850" s="212">
        <f>'Customs raw'!B1850</f>
        <v>0</v>
      </c>
      <c r="B1850" s="213">
        <f t="shared" si="30"/>
        <v>0</v>
      </c>
      <c r="C1850" s="214" t="e">
        <f>VLOOKUP(B1850,'HS Heading Index'!$A$7:$B$29,2,FALSE)</f>
        <v>#N/A</v>
      </c>
      <c r="D1850" s="214" t="s">
        <v>241</v>
      </c>
      <c r="E1850" s="212">
        <f>'Customs raw'!C1850</f>
        <v>0</v>
      </c>
      <c r="F1850" s="215">
        <f>'Customs raw'!E1850</f>
        <v>0</v>
      </c>
      <c r="G1850" s="76" t="s">
        <v>19</v>
      </c>
      <c r="H1850" s="33" t="s">
        <v>190</v>
      </c>
      <c r="I1850" s="76" t="e">
        <f>CONCATENATE(Table6[[#This Row],[HS6_COD]],Table6[[#This Row],[HS8]],Table6[[#This Row],[HS10]])</f>
        <v>#VALUE!</v>
      </c>
      <c r="J1850" s="17" t="s">
        <v>553</v>
      </c>
      <c r="K1850" s="17"/>
      <c r="L1850" s="30">
        <f>'Customs raw'!F1850</f>
        <v>0</v>
      </c>
      <c r="M1850" s="33">
        <v>10</v>
      </c>
      <c r="N1850" s="33">
        <v>12.5</v>
      </c>
      <c r="O1850" s="33"/>
      <c r="P1850" s="33"/>
      <c r="Q1850" s="33">
        <v>10</v>
      </c>
      <c r="R1850" s="50" t="e">
        <f>VLOOKUP(Table6[[#This Row],[HS Concatenate]],'Customs raw'!$A$11:$N$305,12,FALSE)</f>
        <v>#VALUE!</v>
      </c>
      <c r="S1850" s="226">
        <f>'Customs raw'!L1850</f>
        <v>0</v>
      </c>
      <c r="T1850" s="214"/>
      <c r="U1850" s="217">
        <f>'Customs raw'!M1850</f>
        <v>0</v>
      </c>
      <c r="V1850" s="214"/>
      <c r="W1850" s="226" t="e">
        <f>Table6[[#This Row],[Quantity (kg)2]]/1000</f>
        <v>#VALUE!</v>
      </c>
    </row>
    <row r="1851" spans="1:23" ht="14.25" x14ac:dyDescent="0.2">
      <c r="A1851" s="212">
        <f>'Customs raw'!B1851</f>
        <v>0</v>
      </c>
      <c r="B1851" s="213">
        <f t="shared" si="30"/>
        <v>0</v>
      </c>
      <c r="C1851" s="214" t="e">
        <f>VLOOKUP(B1851,'HS Heading Index'!$A$7:$B$29,2,FALSE)</f>
        <v>#N/A</v>
      </c>
      <c r="D1851" s="214" t="s">
        <v>241</v>
      </c>
      <c r="E1851" s="212">
        <f>'Customs raw'!C1851</f>
        <v>0</v>
      </c>
      <c r="F1851" s="215">
        <f>'Customs raw'!E1851</f>
        <v>0</v>
      </c>
      <c r="G1851" s="76" t="s">
        <v>19</v>
      </c>
      <c r="H1851" s="33" t="s">
        <v>190</v>
      </c>
      <c r="I1851" s="76" t="e">
        <f>CONCATENATE(Table6[[#This Row],[HS6_COD]],Table6[[#This Row],[HS8]],Table6[[#This Row],[HS10]])</f>
        <v>#VALUE!</v>
      </c>
      <c r="J1851" s="17" t="s">
        <v>553</v>
      </c>
      <c r="K1851" s="17"/>
      <c r="L1851" s="30">
        <f>'Customs raw'!F1851</f>
        <v>0</v>
      </c>
      <c r="M1851" s="33">
        <v>10</v>
      </c>
      <c r="N1851" s="33">
        <v>12.5</v>
      </c>
      <c r="O1851" s="33"/>
      <c r="P1851" s="33"/>
      <c r="Q1851" s="33">
        <v>10</v>
      </c>
      <c r="R1851" s="50" t="e">
        <f>VLOOKUP(Table6[[#This Row],[HS Concatenate]],'Customs raw'!$A$11:$N$305,12,FALSE)</f>
        <v>#VALUE!</v>
      </c>
      <c r="S1851" s="226">
        <f>'Customs raw'!L1851</f>
        <v>0</v>
      </c>
      <c r="T1851" s="214"/>
      <c r="U1851" s="217">
        <f>'Customs raw'!M1851</f>
        <v>0</v>
      </c>
      <c r="V1851" s="214"/>
      <c r="W1851" s="226" t="e">
        <f>Table6[[#This Row],[Quantity (kg)2]]/1000</f>
        <v>#VALUE!</v>
      </c>
    </row>
    <row r="1852" spans="1:23" ht="14.25" x14ac:dyDescent="0.2">
      <c r="A1852" s="212">
        <f>'Customs raw'!B1852</f>
        <v>0</v>
      </c>
      <c r="B1852" s="213">
        <f t="shared" si="30"/>
        <v>0</v>
      </c>
      <c r="C1852" s="214" t="e">
        <f>VLOOKUP(B1852,'HS Heading Index'!$A$7:$B$29,2,FALSE)</f>
        <v>#N/A</v>
      </c>
      <c r="D1852" s="214" t="s">
        <v>241</v>
      </c>
      <c r="E1852" s="212">
        <f>'Customs raw'!C1852</f>
        <v>0</v>
      </c>
      <c r="F1852" s="215">
        <f>'Customs raw'!E1852</f>
        <v>0</v>
      </c>
      <c r="G1852" s="76" t="s">
        <v>19</v>
      </c>
      <c r="H1852" s="33" t="s">
        <v>190</v>
      </c>
      <c r="I1852" s="76" t="e">
        <f>CONCATENATE(Table6[[#This Row],[HS6_COD]],Table6[[#This Row],[HS8]],Table6[[#This Row],[HS10]])</f>
        <v>#VALUE!</v>
      </c>
      <c r="J1852" s="17" t="s">
        <v>553</v>
      </c>
      <c r="K1852" s="17"/>
      <c r="L1852" s="30">
        <f>'Customs raw'!F1852</f>
        <v>0</v>
      </c>
      <c r="M1852" s="33">
        <v>10</v>
      </c>
      <c r="N1852" s="33">
        <v>12.5</v>
      </c>
      <c r="O1852" s="33"/>
      <c r="P1852" s="33"/>
      <c r="Q1852" s="33">
        <v>10</v>
      </c>
      <c r="R1852" s="50" t="e">
        <f>VLOOKUP(Table6[[#This Row],[HS Concatenate]],'Customs raw'!$A$11:$N$305,12,FALSE)</f>
        <v>#VALUE!</v>
      </c>
      <c r="S1852" s="226">
        <f>'Customs raw'!L1852</f>
        <v>0</v>
      </c>
      <c r="T1852" s="214"/>
      <c r="U1852" s="217">
        <f>'Customs raw'!M1852</f>
        <v>0</v>
      </c>
      <c r="V1852" s="214"/>
      <c r="W1852" s="226" t="e">
        <f>Table6[[#This Row],[Quantity (kg)2]]/1000</f>
        <v>#VALUE!</v>
      </c>
    </row>
    <row r="1853" spans="1:23" ht="14.25" x14ac:dyDescent="0.2">
      <c r="A1853" s="212">
        <f>'Customs raw'!B1853</f>
        <v>0</v>
      </c>
      <c r="B1853" s="213">
        <f t="shared" si="30"/>
        <v>0</v>
      </c>
      <c r="C1853" s="214" t="e">
        <f>VLOOKUP(B1853,'HS Heading Index'!$A$7:$B$29,2,FALSE)</f>
        <v>#N/A</v>
      </c>
      <c r="D1853" s="214" t="s">
        <v>241</v>
      </c>
      <c r="E1853" s="212">
        <f>'Customs raw'!C1853</f>
        <v>0</v>
      </c>
      <c r="F1853" s="215">
        <f>'Customs raw'!E1853</f>
        <v>0</v>
      </c>
      <c r="G1853" s="76" t="s">
        <v>19</v>
      </c>
      <c r="H1853" s="33" t="s">
        <v>190</v>
      </c>
      <c r="I1853" s="76" t="e">
        <f>CONCATENATE(Table6[[#This Row],[HS6_COD]],Table6[[#This Row],[HS8]],Table6[[#This Row],[HS10]])</f>
        <v>#VALUE!</v>
      </c>
      <c r="J1853" s="17" t="s">
        <v>553</v>
      </c>
      <c r="K1853" s="17"/>
      <c r="L1853" s="30">
        <f>'Customs raw'!F1853</f>
        <v>0</v>
      </c>
      <c r="M1853" s="33">
        <v>10</v>
      </c>
      <c r="N1853" s="33">
        <v>12.5</v>
      </c>
      <c r="O1853" s="33"/>
      <c r="P1853" s="33"/>
      <c r="Q1853" s="33">
        <v>10</v>
      </c>
      <c r="R1853" s="50" t="e">
        <f>VLOOKUP(Table6[[#This Row],[HS Concatenate]],'Customs raw'!$A$11:$N$305,12,FALSE)</f>
        <v>#VALUE!</v>
      </c>
      <c r="S1853" s="226">
        <f>'Customs raw'!L1853</f>
        <v>0</v>
      </c>
      <c r="T1853" s="214"/>
      <c r="U1853" s="217">
        <f>'Customs raw'!M1853</f>
        <v>0</v>
      </c>
      <c r="V1853" s="214"/>
      <c r="W1853" s="226" t="e">
        <f>Table6[[#This Row],[Quantity (kg)2]]/1000</f>
        <v>#VALUE!</v>
      </c>
    </row>
    <row r="1854" spans="1:23" ht="14.25" x14ac:dyDescent="0.2">
      <c r="A1854" s="212">
        <f>'Customs raw'!B1854</f>
        <v>0</v>
      </c>
      <c r="B1854" s="213">
        <f t="shared" si="30"/>
        <v>0</v>
      </c>
      <c r="C1854" s="214" t="e">
        <f>VLOOKUP(B1854,'HS Heading Index'!$A$7:$B$29,2,FALSE)</f>
        <v>#N/A</v>
      </c>
      <c r="D1854" s="214" t="s">
        <v>241</v>
      </c>
      <c r="E1854" s="212">
        <f>'Customs raw'!C1854</f>
        <v>0</v>
      </c>
      <c r="F1854" s="215">
        <f>'Customs raw'!E1854</f>
        <v>0</v>
      </c>
      <c r="G1854" s="76" t="s">
        <v>19</v>
      </c>
      <c r="H1854" s="33" t="s">
        <v>190</v>
      </c>
      <c r="I1854" s="76" t="e">
        <f>CONCATENATE(Table6[[#This Row],[HS6_COD]],Table6[[#This Row],[HS8]],Table6[[#This Row],[HS10]])</f>
        <v>#VALUE!</v>
      </c>
      <c r="J1854" s="17" t="s">
        <v>553</v>
      </c>
      <c r="K1854" s="17"/>
      <c r="L1854" s="30">
        <f>'Customs raw'!F1854</f>
        <v>0</v>
      </c>
      <c r="M1854" s="33">
        <v>10</v>
      </c>
      <c r="N1854" s="33">
        <v>12.5</v>
      </c>
      <c r="O1854" s="33"/>
      <c r="P1854" s="33"/>
      <c r="Q1854" s="33">
        <v>10</v>
      </c>
      <c r="R1854" s="50" t="e">
        <f>VLOOKUP(Table6[[#This Row],[HS Concatenate]],'Customs raw'!$A$11:$N$305,12,FALSE)</f>
        <v>#VALUE!</v>
      </c>
      <c r="S1854" s="226">
        <f>'Customs raw'!L1854</f>
        <v>0</v>
      </c>
      <c r="T1854" s="214"/>
      <c r="U1854" s="217">
        <f>'Customs raw'!M1854</f>
        <v>0</v>
      </c>
      <c r="V1854" s="214"/>
      <c r="W1854" s="226" t="e">
        <f>Table6[[#This Row],[Quantity (kg)2]]/1000</f>
        <v>#VALUE!</v>
      </c>
    </row>
    <row r="1855" spans="1:23" ht="14.25" x14ac:dyDescent="0.2">
      <c r="A1855" s="212">
        <f>'Customs raw'!B1855</f>
        <v>0</v>
      </c>
      <c r="B1855" s="213">
        <f t="shared" si="30"/>
        <v>0</v>
      </c>
      <c r="C1855" s="214" t="e">
        <f>VLOOKUP(B1855,'HS Heading Index'!$A$7:$B$29,2,FALSE)</f>
        <v>#N/A</v>
      </c>
      <c r="D1855" s="214" t="s">
        <v>241</v>
      </c>
      <c r="E1855" s="212">
        <f>'Customs raw'!C1855</f>
        <v>0</v>
      </c>
      <c r="F1855" s="215">
        <f>'Customs raw'!E1855</f>
        <v>0</v>
      </c>
      <c r="G1855" s="76" t="s">
        <v>19</v>
      </c>
      <c r="H1855" s="33" t="s">
        <v>190</v>
      </c>
      <c r="I1855" s="76" t="e">
        <f>CONCATENATE(Table6[[#This Row],[HS6_COD]],Table6[[#This Row],[HS8]],Table6[[#This Row],[HS10]])</f>
        <v>#VALUE!</v>
      </c>
      <c r="J1855" s="17" t="s">
        <v>553</v>
      </c>
      <c r="K1855" s="17"/>
      <c r="L1855" s="30">
        <f>'Customs raw'!F1855</f>
        <v>0</v>
      </c>
      <c r="M1855" s="33">
        <v>10</v>
      </c>
      <c r="N1855" s="33">
        <v>12.5</v>
      </c>
      <c r="O1855" s="33"/>
      <c r="P1855" s="33"/>
      <c r="Q1855" s="33">
        <v>10</v>
      </c>
      <c r="R1855" s="50" t="e">
        <f>VLOOKUP(Table6[[#This Row],[HS Concatenate]],'Customs raw'!$A$11:$N$305,12,FALSE)</f>
        <v>#VALUE!</v>
      </c>
      <c r="S1855" s="226">
        <f>'Customs raw'!L1855</f>
        <v>0</v>
      </c>
      <c r="T1855" s="214"/>
      <c r="U1855" s="217">
        <f>'Customs raw'!M1855</f>
        <v>0</v>
      </c>
      <c r="V1855" s="214"/>
      <c r="W1855" s="226" t="e">
        <f>Table6[[#This Row],[Quantity (kg)2]]/1000</f>
        <v>#VALUE!</v>
      </c>
    </row>
    <row r="1856" spans="1:23" ht="14.25" x14ac:dyDescent="0.2">
      <c r="A1856" s="212">
        <f>'Customs raw'!B1856</f>
        <v>0</v>
      </c>
      <c r="B1856" s="213">
        <f t="shared" si="30"/>
        <v>0</v>
      </c>
      <c r="C1856" s="214" t="e">
        <f>VLOOKUP(B1856,'HS Heading Index'!$A$7:$B$29,2,FALSE)</f>
        <v>#N/A</v>
      </c>
      <c r="D1856" s="214" t="s">
        <v>241</v>
      </c>
      <c r="E1856" s="212">
        <f>'Customs raw'!C1856</f>
        <v>0</v>
      </c>
      <c r="F1856" s="215">
        <f>'Customs raw'!E1856</f>
        <v>0</v>
      </c>
      <c r="G1856" s="76" t="s">
        <v>19</v>
      </c>
      <c r="H1856" s="33" t="s">
        <v>190</v>
      </c>
      <c r="I1856" s="76" t="e">
        <f>CONCATENATE(Table6[[#This Row],[HS6_COD]],Table6[[#This Row],[HS8]],Table6[[#This Row],[HS10]])</f>
        <v>#VALUE!</v>
      </c>
      <c r="J1856" s="17" t="s">
        <v>553</v>
      </c>
      <c r="K1856" s="17"/>
      <c r="L1856" s="30">
        <f>'Customs raw'!F1856</f>
        <v>0</v>
      </c>
      <c r="M1856" s="33">
        <v>10</v>
      </c>
      <c r="N1856" s="33">
        <v>12.5</v>
      </c>
      <c r="O1856" s="33"/>
      <c r="P1856" s="33"/>
      <c r="Q1856" s="33">
        <v>10</v>
      </c>
      <c r="R1856" s="50" t="e">
        <f>VLOOKUP(Table6[[#This Row],[HS Concatenate]],'Customs raw'!$A$11:$N$305,12,FALSE)</f>
        <v>#VALUE!</v>
      </c>
      <c r="S1856" s="226">
        <f>'Customs raw'!L1856</f>
        <v>0</v>
      </c>
      <c r="T1856" s="214"/>
      <c r="U1856" s="217">
        <f>'Customs raw'!M1856</f>
        <v>0</v>
      </c>
      <c r="V1856" s="214"/>
      <c r="W1856" s="226" t="e">
        <f>Table6[[#This Row],[Quantity (kg)2]]/1000</f>
        <v>#VALUE!</v>
      </c>
    </row>
    <row r="1857" spans="1:23" ht="14.25" x14ac:dyDescent="0.2">
      <c r="A1857" s="212">
        <f>'Customs raw'!B1857</f>
        <v>0</v>
      </c>
      <c r="B1857" s="213">
        <f t="shared" si="30"/>
        <v>0</v>
      </c>
      <c r="C1857" s="214" t="e">
        <f>VLOOKUP(B1857,'HS Heading Index'!$A$7:$B$29,2,FALSE)</f>
        <v>#N/A</v>
      </c>
      <c r="D1857" s="214" t="s">
        <v>241</v>
      </c>
      <c r="E1857" s="212">
        <f>'Customs raw'!C1857</f>
        <v>0</v>
      </c>
      <c r="F1857" s="215">
        <f>'Customs raw'!E1857</f>
        <v>0</v>
      </c>
      <c r="G1857" s="76" t="s">
        <v>19</v>
      </c>
      <c r="H1857" s="33" t="s">
        <v>190</v>
      </c>
      <c r="I1857" s="76" t="e">
        <f>CONCATENATE(Table6[[#This Row],[HS6_COD]],Table6[[#This Row],[HS8]],Table6[[#This Row],[HS10]])</f>
        <v>#VALUE!</v>
      </c>
      <c r="J1857" s="17" t="s">
        <v>553</v>
      </c>
      <c r="K1857" s="17"/>
      <c r="L1857" s="30">
        <f>'Customs raw'!F1857</f>
        <v>0</v>
      </c>
      <c r="M1857" s="33">
        <v>10</v>
      </c>
      <c r="N1857" s="33">
        <v>12.5</v>
      </c>
      <c r="O1857" s="33"/>
      <c r="P1857" s="33"/>
      <c r="Q1857" s="33">
        <v>10</v>
      </c>
      <c r="R1857" s="50" t="e">
        <f>VLOOKUP(Table6[[#This Row],[HS Concatenate]],'Customs raw'!$A$11:$N$305,12,FALSE)</f>
        <v>#VALUE!</v>
      </c>
      <c r="S1857" s="226">
        <f>'Customs raw'!L1857</f>
        <v>0</v>
      </c>
      <c r="T1857" s="214"/>
      <c r="U1857" s="217">
        <f>'Customs raw'!M1857</f>
        <v>0</v>
      </c>
      <c r="V1857" s="214"/>
      <c r="W1857" s="226" t="e">
        <f>Table6[[#This Row],[Quantity (kg)2]]/1000</f>
        <v>#VALUE!</v>
      </c>
    </row>
    <row r="1858" spans="1:23" ht="14.25" x14ac:dyDescent="0.2">
      <c r="A1858" s="212">
        <f>'Customs raw'!B1858</f>
        <v>0</v>
      </c>
      <c r="B1858" s="213">
        <f t="shared" si="30"/>
        <v>0</v>
      </c>
      <c r="C1858" s="214" t="e">
        <f>VLOOKUP(B1858,'HS Heading Index'!$A$7:$B$29,2,FALSE)</f>
        <v>#N/A</v>
      </c>
      <c r="D1858" s="214" t="s">
        <v>241</v>
      </c>
      <c r="E1858" s="212">
        <f>'Customs raw'!C1858</f>
        <v>0</v>
      </c>
      <c r="F1858" s="215">
        <f>'Customs raw'!E1858</f>
        <v>0</v>
      </c>
      <c r="G1858" s="76" t="s">
        <v>19</v>
      </c>
      <c r="H1858" s="33" t="s">
        <v>190</v>
      </c>
      <c r="I1858" s="76" t="e">
        <f>CONCATENATE(Table6[[#This Row],[HS6_COD]],Table6[[#This Row],[HS8]],Table6[[#This Row],[HS10]])</f>
        <v>#VALUE!</v>
      </c>
      <c r="J1858" s="17" t="s">
        <v>553</v>
      </c>
      <c r="K1858" s="17"/>
      <c r="L1858" s="30">
        <f>'Customs raw'!F1858</f>
        <v>0</v>
      </c>
      <c r="M1858" s="33">
        <v>10</v>
      </c>
      <c r="N1858" s="33">
        <v>12.5</v>
      </c>
      <c r="O1858" s="33"/>
      <c r="P1858" s="33"/>
      <c r="Q1858" s="33">
        <v>10</v>
      </c>
      <c r="R1858" s="50" t="e">
        <f>VLOOKUP(Table6[[#This Row],[HS Concatenate]],'Customs raw'!$A$11:$N$305,12,FALSE)</f>
        <v>#VALUE!</v>
      </c>
      <c r="S1858" s="226">
        <f>'Customs raw'!L1858</f>
        <v>0</v>
      </c>
      <c r="T1858" s="214"/>
      <c r="U1858" s="217">
        <f>'Customs raw'!M1858</f>
        <v>0</v>
      </c>
      <c r="V1858" s="214"/>
      <c r="W1858" s="226" t="e">
        <f>Table6[[#This Row],[Quantity (kg)2]]/1000</f>
        <v>#VALUE!</v>
      </c>
    </row>
    <row r="1859" spans="1:23" ht="14.25" x14ac:dyDescent="0.2">
      <c r="A1859" s="212">
        <f>'Customs raw'!B1859</f>
        <v>0</v>
      </c>
      <c r="B1859" s="213">
        <f t="shared" si="30"/>
        <v>0</v>
      </c>
      <c r="C1859" s="214" t="e">
        <f>VLOOKUP(B1859,'HS Heading Index'!$A$7:$B$29,2,FALSE)</f>
        <v>#N/A</v>
      </c>
      <c r="D1859" s="214" t="s">
        <v>241</v>
      </c>
      <c r="E1859" s="212">
        <f>'Customs raw'!C1859</f>
        <v>0</v>
      </c>
      <c r="F1859" s="215">
        <f>'Customs raw'!E1859</f>
        <v>0</v>
      </c>
      <c r="G1859" s="76" t="s">
        <v>19</v>
      </c>
      <c r="H1859" s="33" t="s">
        <v>190</v>
      </c>
      <c r="I1859" s="76" t="e">
        <f>CONCATENATE(Table6[[#This Row],[HS6_COD]],Table6[[#This Row],[HS8]],Table6[[#This Row],[HS10]])</f>
        <v>#VALUE!</v>
      </c>
      <c r="J1859" s="17" t="s">
        <v>553</v>
      </c>
      <c r="K1859" s="17"/>
      <c r="L1859" s="30">
        <f>'Customs raw'!F1859</f>
        <v>0</v>
      </c>
      <c r="M1859" s="33">
        <v>10</v>
      </c>
      <c r="N1859" s="33">
        <v>12.5</v>
      </c>
      <c r="O1859" s="33"/>
      <c r="P1859" s="33"/>
      <c r="Q1859" s="33">
        <v>10</v>
      </c>
      <c r="R1859" s="50" t="e">
        <f>VLOOKUP(Table6[[#This Row],[HS Concatenate]],'Customs raw'!$A$11:$N$305,12,FALSE)</f>
        <v>#VALUE!</v>
      </c>
      <c r="S1859" s="226">
        <f>'Customs raw'!L1859</f>
        <v>0</v>
      </c>
      <c r="T1859" s="214"/>
      <c r="U1859" s="217">
        <f>'Customs raw'!M1859</f>
        <v>0</v>
      </c>
      <c r="V1859" s="214"/>
      <c r="W1859" s="226" t="e">
        <f>Table6[[#This Row],[Quantity (kg)2]]/1000</f>
        <v>#VALUE!</v>
      </c>
    </row>
    <row r="1860" spans="1:23" ht="14.25" x14ac:dyDescent="0.2">
      <c r="A1860" s="212">
        <f>'Customs raw'!B1860</f>
        <v>0</v>
      </c>
      <c r="B1860" s="213">
        <f t="shared" ref="B1860:B1923" si="31">ROUNDDOWN(A1860/10000,2)</f>
        <v>0</v>
      </c>
      <c r="C1860" s="214" t="e">
        <f>VLOOKUP(B1860,'HS Heading Index'!$A$7:$B$29,2,FALSE)</f>
        <v>#N/A</v>
      </c>
      <c r="D1860" s="214" t="s">
        <v>241</v>
      </c>
      <c r="E1860" s="212">
        <f>'Customs raw'!C1860</f>
        <v>0</v>
      </c>
      <c r="F1860" s="215">
        <f>'Customs raw'!E1860</f>
        <v>0</v>
      </c>
      <c r="G1860" s="76" t="s">
        <v>19</v>
      </c>
      <c r="H1860" s="33" t="s">
        <v>190</v>
      </c>
      <c r="I1860" s="76" t="e">
        <f>CONCATENATE(Table6[[#This Row],[HS6_COD]],Table6[[#This Row],[HS8]],Table6[[#This Row],[HS10]])</f>
        <v>#VALUE!</v>
      </c>
      <c r="J1860" s="17" t="s">
        <v>553</v>
      </c>
      <c r="K1860" s="17"/>
      <c r="L1860" s="30">
        <f>'Customs raw'!F1860</f>
        <v>0</v>
      </c>
      <c r="M1860" s="33">
        <v>10</v>
      </c>
      <c r="N1860" s="33">
        <v>12.5</v>
      </c>
      <c r="O1860" s="33"/>
      <c r="P1860" s="33"/>
      <c r="Q1860" s="33">
        <v>10</v>
      </c>
      <c r="R1860" s="50" t="e">
        <f>VLOOKUP(Table6[[#This Row],[HS Concatenate]],'Customs raw'!$A$11:$N$305,12,FALSE)</f>
        <v>#VALUE!</v>
      </c>
      <c r="S1860" s="226">
        <f>'Customs raw'!L1860</f>
        <v>0</v>
      </c>
      <c r="T1860" s="214"/>
      <c r="U1860" s="217">
        <f>'Customs raw'!M1860</f>
        <v>0</v>
      </c>
      <c r="V1860" s="214"/>
      <c r="W1860" s="226" t="e">
        <f>Table6[[#This Row],[Quantity (kg)2]]/1000</f>
        <v>#VALUE!</v>
      </c>
    </row>
    <row r="1861" spans="1:23" ht="14.25" x14ac:dyDescent="0.2">
      <c r="A1861" s="212">
        <f>'Customs raw'!B1861</f>
        <v>0</v>
      </c>
      <c r="B1861" s="213">
        <f t="shared" si="31"/>
        <v>0</v>
      </c>
      <c r="C1861" s="214" t="e">
        <f>VLOOKUP(B1861,'HS Heading Index'!$A$7:$B$29,2,FALSE)</f>
        <v>#N/A</v>
      </c>
      <c r="D1861" s="214" t="s">
        <v>241</v>
      </c>
      <c r="E1861" s="212">
        <f>'Customs raw'!C1861</f>
        <v>0</v>
      </c>
      <c r="F1861" s="215">
        <f>'Customs raw'!E1861</f>
        <v>0</v>
      </c>
      <c r="G1861" s="76" t="s">
        <v>19</v>
      </c>
      <c r="H1861" s="33" t="s">
        <v>190</v>
      </c>
      <c r="I1861" s="76" t="e">
        <f>CONCATENATE(Table6[[#This Row],[HS6_COD]],Table6[[#This Row],[HS8]],Table6[[#This Row],[HS10]])</f>
        <v>#VALUE!</v>
      </c>
      <c r="J1861" s="17" t="s">
        <v>553</v>
      </c>
      <c r="K1861" s="17"/>
      <c r="L1861" s="30">
        <f>'Customs raw'!F1861</f>
        <v>0</v>
      </c>
      <c r="M1861" s="33">
        <v>10</v>
      </c>
      <c r="N1861" s="33">
        <v>12.5</v>
      </c>
      <c r="O1861" s="33"/>
      <c r="P1861" s="33"/>
      <c r="Q1861" s="33">
        <v>10</v>
      </c>
      <c r="R1861" s="50" t="e">
        <f>VLOOKUP(Table6[[#This Row],[HS Concatenate]],'Customs raw'!$A$11:$N$305,12,FALSE)</f>
        <v>#VALUE!</v>
      </c>
      <c r="S1861" s="226">
        <f>'Customs raw'!L1861</f>
        <v>0</v>
      </c>
      <c r="T1861" s="214"/>
      <c r="U1861" s="217">
        <f>'Customs raw'!M1861</f>
        <v>0</v>
      </c>
      <c r="V1861" s="214"/>
      <c r="W1861" s="226" t="e">
        <f>Table6[[#This Row],[Quantity (kg)2]]/1000</f>
        <v>#VALUE!</v>
      </c>
    </row>
    <row r="1862" spans="1:23" ht="14.25" x14ac:dyDescent="0.2">
      <c r="A1862" s="212">
        <f>'Customs raw'!B1862</f>
        <v>0</v>
      </c>
      <c r="B1862" s="213">
        <f t="shared" si="31"/>
        <v>0</v>
      </c>
      <c r="C1862" s="214" t="e">
        <f>VLOOKUP(B1862,'HS Heading Index'!$A$7:$B$29,2,FALSE)</f>
        <v>#N/A</v>
      </c>
      <c r="D1862" s="214" t="s">
        <v>241</v>
      </c>
      <c r="E1862" s="212">
        <f>'Customs raw'!C1862</f>
        <v>0</v>
      </c>
      <c r="F1862" s="215">
        <f>'Customs raw'!E1862</f>
        <v>0</v>
      </c>
      <c r="G1862" s="76" t="s">
        <v>19</v>
      </c>
      <c r="H1862" s="33" t="s">
        <v>190</v>
      </c>
      <c r="I1862" s="76" t="e">
        <f>CONCATENATE(Table6[[#This Row],[HS6_COD]],Table6[[#This Row],[HS8]],Table6[[#This Row],[HS10]])</f>
        <v>#VALUE!</v>
      </c>
      <c r="J1862" s="17" t="s">
        <v>553</v>
      </c>
      <c r="K1862" s="17"/>
      <c r="L1862" s="30">
        <f>'Customs raw'!F1862</f>
        <v>0</v>
      </c>
      <c r="M1862" s="33">
        <v>10</v>
      </c>
      <c r="N1862" s="33">
        <v>12.5</v>
      </c>
      <c r="O1862" s="33"/>
      <c r="P1862" s="33"/>
      <c r="Q1862" s="33">
        <v>10</v>
      </c>
      <c r="R1862" s="50" t="e">
        <f>VLOOKUP(Table6[[#This Row],[HS Concatenate]],'Customs raw'!$A$11:$N$305,12,FALSE)</f>
        <v>#VALUE!</v>
      </c>
      <c r="S1862" s="226">
        <f>'Customs raw'!L1862</f>
        <v>0</v>
      </c>
      <c r="T1862" s="214"/>
      <c r="U1862" s="217">
        <f>'Customs raw'!M1862</f>
        <v>0</v>
      </c>
      <c r="V1862" s="214"/>
      <c r="W1862" s="226" t="e">
        <f>Table6[[#This Row],[Quantity (kg)2]]/1000</f>
        <v>#VALUE!</v>
      </c>
    </row>
    <row r="1863" spans="1:23" ht="14.25" x14ac:dyDescent="0.2">
      <c r="A1863" s="212">
        <f>'Customs raw'!B1863</f>
        <v>0</v>
      </c>
      <c r="B1863" s="213">
        <f t="shared" si="31"/>
        <v>0</v>
      </c>
      <c r="C1863" s="214" t="e">
        <f>VLOOKUP(B1863,'HS Heading Index'!$A$7:$B$29,2,FALSE)</f>
        <v>#N/A</v>
      </c>
      <c r="D1863" s="214" t="s">
        <v>241</v>
      </c>
      <c r="E1863" s="212">
        <f>'Customs raw'!C1863</f>
        <v>0</v>
      </c>
      <c r="F1863" s="215">
        <f>'Customs raw'!E1863</f>
        <v>0</v>
      </c>
      <c r="G1863" s="76" t="s">
        <v>19</v>
      </c>
      <c r="H1863" s="33" t="s">
        <v>190</v>
      </c>
      <c r="I1863" s="76" t="e">
        <f>CONCATENATE(Table6[[#This Row],[HS6_COD]],Table6[[#This Row],[HS8]],Table6[[#This Row],[HS10]])</f>
        <v>#VALUE!</v>
      </c>
      <c r="J1863" s="17" t="s">
        <v>553</v>
      </c>
      <c r="K1863" s="17"/>
      <c r="L1863" s="30">
        <f>'Customs raw'!F1863</f>
        <v>0</v>
      </c>
      <c r="M1863" s="33">
        <v>10</v>
      </c>
      <c r="N1863" s="33">
        <v>12.5</v>
      </c>
      <c r="O1863" s="33"/>
      <c r="P1863" s="33"/>
      <c r="Q1863" s="33">
        <v>10</v>
      </c>
      <c r="R1863" s="50" t="e">
        <f>VLOOKUP(Table6[[#This Row],[HS Concatenate]],'Customs raw'!$A$11:$N$305,12,FALSE)</f>
        <v>#VALUE!</v>
      </c>
      <c r="S1863" s="226">
        <f>'Customs raw'!L1863</f>
        <v>0</v>
      </c>
      <c r="T1863" s="214"/>
      <c r="U1863" s="217">
        <f>'Customs raw'!M1863</f>
        <v>0</v>
      </c>
      <c r="V1863" s="214"/>
      <c r="W1863" s="226" t="e">
        <f>Table6[[#This Row],[Quantity (kg)2]]/1000</f>
        <v>#VALUE!</v>
      </c>
    </row>
    <row r="1864" spans="1:23" ht="14.25" x14ac:dyDescent="0.2">
      <c r="A1864" s="212">
        <f>'Customs raw'!B1864</f>
        <v>0</v>
      </c>
      <c r="B1864" s="213">
        <f t="shared" si="31"/>
        <v>0</v>
      </c>
      <c r="C1864" s="214" t="e">
        <f>VLOOKUP(B1864,'HS Heading Index'!$A$7:$B$29,2,FALSE)</f>
        <v>#N/A</v>
      </c>
      <c r="D1864" s="214" t="s">
        <v>241</v>
      </c>
      <c r="E1864" s="212">
        <f>'Customs raw'!C1864</f>
        <v>0</v>
      </c>
      <c r="F1864" s="215">
        <f>'Customs raw'!E1864</f>
        <v>0</v>
      </c>
      <c r="G1864" s="76" t="s">
        <v>19</v>
      </c>
      <c r="H1864" s="33" t="s">
        <v>190</v>
      </c>
      <c r="I1864" s="76" t="e">
        <f>CONCATENATE(Table6[[#This Row],[HS6_COD]],Table6[[#This Row],[HS8]],Table6[[#This Row],[HS10]])</f>
        <v>#VALUE!</v>
      </c>
      <c r="J1864" s="17" t="s">
        <v>553</v>
      </c>
      <c r="K1864" s="17"/>
      <c r="L1864" s="30">
        <f>'Customs raw'!F1864</f>
        <v>0</v>
      </c>
      <c r="M1864" s="33">
        <v>10</v>
      </c>
      <c r="N1864" s="33">
        <v>12.5</v>
      </c>
      <c r="O1864" s="33"/>
      <c r="P1864" s="33"/>
      <c r="Q1864" s="33">
        <v>10</v>
      </c>
      <c r="R1864" s="50" t="e">
        <f>VLOOKUP(Table6[[#This Row],[HS Concatenate]],'Customs raw'!$A$11:$N$305,12,FALSE)</f>
        <v>#VALUE!</v>
      </c>
      <c r="S1864" s="226">
        <f>'Customs raw'!L1864</f>
        <v>0</v>
      </c>
      <c r="T1864" s="214"/>
      <c r="U1864" s="217">
        <f>'Customs raw'!M1864</f>
        <v>0</v>
      </c>
      <c r="V1864" s="214"/>
      <c r="W1864" s="226" t="e">
        <f>Table6[[#This Row],[Quantity (kg)2]]/1000</f>
        <v>#VALUE!</v>
      </c>
    </row>
    <row r="1865" spans="1:23" ht="14.25" x14ac:dyDescent="0.2">
      <c r="A1865" s="212">
        <f>'Customs raw'!B1865</f>
        <v>0</v>
      </c>
      <c r="B1865" s="213">
        <f t="shared" si="31"/>
        <v>0</v>
      </c>
      <c r="C1865" s="214" t="e">
        <f>VLOOKUP(B1865,'HS Heading Index'!$A$7:$B$29,2,FALSE)</f>
        <v>#N/A</v>
      </c>
      <c r="D1865" s="214" t="s">
        <v>241</v>
      </c>
      <c r="E1865" s="212">
        <f>'Customs raw'!C1865</f>
        <v>0</v>
      </c>
      <c r="F1865" s="215">
        <f>'Customs raw'!E1865</f>
        <v>0</v>
      </c>
      <c r="G1865" s="76" t="s">
        <v>19</v>
      </c>
      <c r="H1865" s="33" t="s">
        <v>190</v>
      </c>
      <c r="I1865" s="76" t="e">
        <f>CONCATENATE(Table6[[#This Row],[HS6_COD]],Table6[[#This Row],[HS8]],Table6[[#This Row],[HS10]])</f>
        <v>#VALUE!</v>
      </c>
      <c r="J1865" s="17" t="s">
        <v>553</v>
      </c>
      <c r="K1865" s="17"/>
      <c r="L1865" s="30">
        <f>'Customs raw'!F1865</f>
        <v>0</v>
      </c>
      <c r="M1865" s="33">
        <v>10</v>
      </c>
      <c r="N1865" s="33">
        <v>12.5</v>
      </c>
      <c r="O1865" s="33"/>
      <c r="P1865" s="33"/>
      <c r="Q1865" s="33">
        <v>10</v>
      </c>
      <c r="R1865" s="50" t="e">
        <f>VLOOKUP(Table6[[#This Row],[HS Concatenate]],'Customs raw'!$A$11:$N$305,12,FALSE)</f>
        <v>#VALUE!</v>
      </c>
      <c r="S1865" s="226">
        <f>'Customs raw'!L1865</f>
        <v>0</v>
      </c>
      <c r="T1865" s="214"/>
      <c r="U1865" s="217">
        <f>'Customs raw'!M1865</f>
        <v>0</v>
      </c>
      <c r="V1865" s="214"/>
      <c r="W1865" s="226" t="e">
        <f>Table6[[#This Row],[Quantity (kg)2]]/1000</f>
        <v>#VALUE!</v>
      </c>
    </row>
    <row r="1866" spans="1:23" ht="14.25" x14ac:dyDescent="0.2">
      <c r="A1866" s="212">
        <f>'Customs raw'!B1866</f>
        <v>0</v>
      </c>
      <c r="B1866" s="213">
        <f t="shared" si="31"/>
        <v>0</v>
      </c>
      <c r="C1866" s="214" t="e">
        <f>VLOOKUP(B1866,'HS Heading Index'!$A$7:$B$29,2,FALSE)</f>
        <v>#N/A</v>
      </c>
      <c r="D1866" s="214" t="s">
        <v>241</v>
      </c>
      <c r="E1866" s="212">
        <f>'Customs raw'!C1866</f>
        <v>0</v>
      </c>
      <c r="F1866" s="215">
        <f>'Customs raw'!E1866</f>
        <v>0</v>
      </c>
      <c r="G1866" s="76" t="s">
        <v>19</v>
      </c>
      <c r="H1866" s="33" t="s">
        <v>190</v>
      </c>
      <c r="I1866" s="76" t="e">
        <f>CONCATENATE(Table6[[#This Row],[HS6_COD]],Table6[[#This Row],[HS8]],Table6[[#This Row],[HS10]])</f>
        <v>#VALUE!</v>
      </c>
      <c r="J1866" s="17" t="s">
        <v>553</v>
      </c>
      <c r="K1866" s="17"/>
      <c r="L1866" s="30">
        <f>'Customs raw'!F1866</f>
        <v>0</v>
      </c>
      <c r="M1866" s="33">
        <v>10</v>
      </c>
      <c r="N1866" s="33">
        <v>12.5</v>
      </c>
      <c r="O1866" s="33"/>
      <c r="P1866" s="33"/>
      <c r="Q1866" s="33">
        <v>10</v>
      </c>
      <c r="R1866" s="50" t="e">
        <f>VLOOKUP(Table6[[#This Row],[HS Concatenate]],'Customs raw'!$A$11:$N$305,12,FALSE)</f>
        <v>#VALUE!</v>
      </c>
      <c r="S1866" s="226">
        <f>'Customs raw'!L1866</f>
        <v>0</v>
      </c>
      <c r="T1866" s="214"/>
      <c r="U1866" s="217">
        <f>'Customs raw'!M1866</f>
        <v>0</v>
      </c>
      <c r="V1866" s="214"/>
      <c r="W1866" s="226" t="e">
        <f>Table6[[#This Row],[Quantity (kg)2]]/1000</f>
        <v>#VALUE!</v>
      </c>
    </row>
    <row r="1867" spans="1:23" ht="14.25" x14ac:dyDescent="0.2">
      <c r="A1867" s="212">
        <f>'Customs raw'!B1867</f>
        <v>0</v>
      </c>
      <c r="B1867" s="213">
        <f t="shared" si="31"/>
        <v>0</v>
      </c>
      <c r="C1867" s="214" t="e">
        <f>VLOOKUP(B1867,'HS Heading Index'!$A$7:$B$29,2,FALSE)</f>
        <v>#N/A</v>
      </c>
      <c r="D1867" s="214" t="s">
        <v>241</v>
      </c>
      <c r="E1867" s="212">
        <f>'Customs raw'!C1867</f>
        <v>0</v>
      </c>
      <c r="F1867" s="215">
        <f>'Customs raw'!E1867</f>
        <v>0</v>
      </c>
      <c r="G1867" s="76" t="s">
        <v>19</v>
      </c>
      <c r="H1867" s="33" t="s">
        <v>190</v>
      </c>
      <c r="I1867" s="76" t="e">
        <f>CONCATENATE(Table6[[#This Row],[HS6_COD]],Table6[[#This Row],[HS8]],Table6[[#This Row],[HS10]])</f>
        <v>#VALUE!</v>
      </c>
      <c r="J1867" s="17" t="s">
        <v>553</v>
      </c>
      <c r="K1867" s="17"/>
      <c r="L1867" s="30">
        <f>'Customs raw'!F1867</f>
        <v>0</v>
      </c>
      <c r="M1867" s="33">
        <v>10</v>
      </c>
      <c r="N1867" s="33">
        <v>12.5</v>
      </c>
      <c r="O1867" s="33"/>
      <c r="P1867" s="33"/>
      <c r="Q1867" s="33">
        <v>10</v>
      </c>
      <c r="R1867" s="50" t="e">
        <f>VLOOKUP(Table6[[#This Row],[HS Concatenate]],'Customs raw'!$A$11:$N$305,12,FALSE)</f>
        <v>#VALUE!</v>
      </c>
      <c r="S1867" s="226">
        <f>'Customs raw'!L1867</f>
        <v>0</v>
      </c>
      <c r="T1867" s="214"/>
      <c r="U1867" s="217">
        <f>'Customs raw'!M1867</f>
        <v>0</v>
      </c>
      <c r="V1867" s="214"/>
      <c r="W1867" s="226" t="e">
        <f>Table6[[#This Row],[Quantity (kg)2]]/1000</f>
        <v>#VALUE!</v>
      </c>
    </row>
    <row r="1868" spans="1:23" ht="14.25" x14ac:dyDescent="0.2">
      <c r="A1868" s="212">
        <f>'Customs raw'!B1868</f>
        <v>0</v>
      </c>
      <c r="B1868" s="213">
        <f t="shared" si="31"/>
        <v>0</v>
      </c>
      <c r="C1868" s="214" t="e">
        <f>VLOOKUP(B1868,'HS Heading Index'!$A$7:$B$29,2,FALSE)</f>
        <v>#N/A</v>
      </c>
      <c r="D1868" s="214" t="s">
        <v>241</v>
      </c>
      <c r="E1868" s="212">
        <f>'Customs raw'!C1868</f>
        <v>0</v>
      </c>
      <c r="F1868" s="215">
        <f>'Customs raw'!E1868</f>
        <v>0</v>
      </c>
      <c r="G1868" s="76" t="s">
        <v>19</v>
      </c>
      <c r="H1868" s="33" t="s">
        <v>190</v>
      </c>
      <c r="I1868" s="76" t="e">
        <f>CONCATENATE(Table6[[#This Row],[HS6_COD]],Table6[[#This Row],[HS8]],Table6[[#This Row],[HS10]])</f>
        <v>#VALUE!</v>
      </c>
      <c r="J1868" s="17" t="s">
        <v>553</v>
      </c>
      <c r="K1868" s="17"/>
      <c r="L1868" s="30">
        <f>'Customs raw'!F1868</f>
        <v>0</v>
      </c>
      <c r="M1868" s="33">
        <v>10</v>
      </c>
      <c r="N1868" s="33">
        <v>12.5</v>
      </c>
      <c r="O1868" s="33"/>
      <c r="P1868" s="33"/>
      <c r="Q1868" s="33">
        <v>10</v>
      </c>
      <c r="R1868" s="50" t="e">
        <f>VLOOKUP(Table6[[#This Row],[HS Concatenate]],'Customs raw'!$A$11:$N$305,12,FALSE)</f>
        <v>#VALUE!</v>
      </c>
      <c r="S1868" s="226">
        <f>'Customs raw'!L1868</f>
        <v>0</v>
      </c>
      <c r="T1868" s="214"/>
      <c r="U1868" s="217">
        <f>'Customs raw'!M1868</f>
        <v>0</v>
      </c>
      <c r="V1868" s="214"/>
      <c r="W1868" s="226" t="e">
        <f>Table6[[#This Row],[Quantity (kg)2]]/1000</f>
        <v>#VALUE!</v>
      </c>
    </row>
    <row r="1869" spans="1:23" ht="14.25" x14ac:dyDescent="0.2">
      <c r="A1869" s="212">
        <f>'Customs raw'!B1869</f>
        <v>0</v>
      </c>
      <c r="B1869" s="213">
        <f t="shared" si="31"/>
        <v>0</v>
      </c>
      <c r="C1869" s="214" t="e">
        <f>VLOOKUP(B1869,'HS Heading Index'!$A$7:$B$29,2,FALSE)</f>
        <v>#N/A</v>
      </c>
      <c r="D1869" s="214" t="s">
        <v>241</v>
      </c>
      <c r="E1869" s="212">
        <f>'Customs raw'!C1869</f>
        <v>0</v>
      </c>
      <c r="F1869" s="215">
        <f>'Customs raw'!E1869</f>
        <v>0</v>
      </c>
      <c r="G1869" s="76" t="s">
        <v>19</v>
      </c>
      <c r="H1869" s="33" t="s">
        <v>190</v>
      </c>
      <c r="I1869" s="76" t="e">
        <f>CONCATENATE(Table6[[#This Row],[HS6_COD]],Table6[[#This Row],[HS8]],Table6[[#This Row],[HS10]])</f>
        <v>#VALUE!</v>
      </c>
      <c r="J1869" s="17" t="s">
        <v>553</v>
      </c>
      <c r="K1869" s="17"/>
      <c r="L1869" s="30">
        <f>'Customs raw'!F1869</f>
        <v>0</v>
      </c>
      <c r="M1869" s="33">
        <v>10</v>
      </c>
      <c r="N1869" s="33">
        <v>12.5</v>
      </c>
      <c r="O1869" s="33"/>
      <c r="P1869" s="33"/>
      <c r="Q1869" s="33">
        <v>10</v>
      </c>
      <c r="R1869" s="50" t="e">
        <f>VLOOKUP(Table6[[#This Row],[HS Concatenate]],'Customs raw'!$A$11:$N$305,12,FALSE)</f>
        <v>#VALUE!</v>
      </c>
      <c r="S1869" s="226">
        <f>'Customs raw'!L1869</f>
        <v>0</v>
      </c>
      <c r="T1869" s="214"/>
      <c r="U1869" s="217">
        <f>'Customs raw'!M1869</f>
        <v>0</v>
      </c>
      <c r="V1869" s="214"/>
      <c r="W1869" s="226" t="e">
        <f>Table6[[#This Row],[Quantity (kg)2]]/1000</f>
        <v>#VALUE!</v>
      </c>
    </row>
    <row r="1870" spans="1:23" ht="14.25" x14ac:dyDescent="0.2">
      <c r="A1870" s="212">
        <f>'Customs raw'!B1870</f>
        <v>0</v>
      </c>
      <c r="B1870" s="213">
        <f t="shared" si="31"/>
        <v>0</v>
      </c>
      <c r="C1870" s="214" t="e">
        <f>VLOOKUP(B1870,'HS Heading Index'!$A$7:$B$29,2,FALSE)</f>
        <v>#N/A</v>
      </c>
      <c r="D1870" s="214" t="s">
        <v>241</v>
      </c>
      <c r="E1870" s="212">
        <f>'Customs raw'!C1870</f>
        <v>0</v>
      </c>
      <c r="F1870" s="215">
        <f>'Customs raw'!E1870</f>
        <v>0</v>
      </c>
      <c r="G1870" s="76" t="s">
        <v>19</v>
      </c>
      <c r="H1870" s="33" t="s">
        <v>190</v>
      </c>
      <c r="I1870" s="76" t="e">
        <f>CONCATENATE(Table6[[#This Row],[HS6_COD]],Table6[[#This Row],[HS8]],Table6[[#This Row],[HS10]])</f>
        <v>#VALUE!</v>
      </c>
      <c r="J1870" s="17" t="s">
        <v>553</v>
      </c>
      <c r="K1870" s="17"/>
      <c r="L1870" s="30">
        <f>'Customs raw'!F1870</f>
        <v>0</v>
      </c>
      <c r="M1870" s="33">
        <v>10</v>
      </c>
      <c r="N1870" s="33">
        <v>12.5</v>
      </c>
      <c r="O1870" s="33"/>
      <c r="P1870" s="33"/>
      <c r="Q1870" s="33">
        <v>10</v>
      </c>
      <c r="R1870" s="50" t="e">
        <f>VLOOKUP(Table6[[#This Row],[HS Concatenate]],'Customs raw'!$A$11:$N$305,12,FALSE)</f>
        <v>#VALUE!</v>
      </c>
      <c r="S1870" s="226">
        <f>'Customs raw'!L1870</f>
        <v>0</v>
      </c>
      <c r="T1870" s="214"/>
      <c r="U1870" s="217">
        <f>'Customs raw'!M1870</f>
        <v>0</v>
      </c>
      <c r="V1870" s="214"/>
      <c r="W1870" s="226" t="e">
        <f>Table6[[#This Row],[Quantity (kg)2]]/1000</f>
        <v>#VALUE!</v>
      </c>
    </row>
    <row r="1871" spans="1:23" ht="14.25" x14ac:dyDescent="0.2">
      <c r="A1871" s="212">
        <f>'Customs raw'!B1871</f>
        <v>0</v>
      </c>
      <c r="B1871" s="213">
        <f t="shared" si="31"/>
        <v>0</v>
      </c>
      <c r="C1871" s="214" t="e">
        <f>VLOOKUP(B1871,'HS Heading Index'!$A$7:$B$29,2,FALSE)</f>
        <v>#N/A</v>
      </c>
      <c r="D1871" s="214" t="s">
        <v>241</v>
      </c>
      <c r="E1871" s="212">
        <f>'Customs raw'!C1871</f>
        <v>0</v>
      </c>
      <c r="F1871" s="215">
        <f>'Customs raw'!E1871</f>
        <v>0</v>
      </c>
      <c r="G1871" s="76" t="s">
        <v>19</v>
      </c>
      <c r="H1871" s="33" t="s">
        <v>190</v>
      </c>
      <c r="I1871" s="76" t="e">
        <f>CONCATENATE(Table6[[#This Row],[HS6_COD]],Table6[[#This Row],[HS8]],Table6[[#This Row],[HS10]])</f>
        <v>#VALUE!</v>
      </c>
      <c r="J1871" s="17" t="s">
        <v>553</v>
      </c>
      <c r="K1871" s="17"/>
      <c r="L1871" s="30">
        <f>'Customs raw'!F1871</f>
        <v>0</v>
      </c>
      <c r="M1871" s="33">
        <v>10</v>
      </c>
      <c r="N1871" s="33">
        <v>12.5</v>
      </c>
      <c r="O1871" s="33"/>
      <c r="P1871" s="33"/>
      <c r="Q1871" s="33">
        <v>10</v>
      </c>
      <c r="R1871" s="50" t="e">
        <f>VLOOKUP(Table6[[#This Row],[HS Concatenate]],'Customs raw'!$A$11:$N$305,12,FALSE)</f>
        <v>#VALUE!</v>
      </c>
      <c r="S1871" s="226">
        <f>'Customs raw'!L1871</f>
        <v>0</v>
      </c>
      <c r="T1871" s="214"/>
      <c r="U1871" s="217">
        <f>'Customs raw'!M1871</f>
        <v>0</v>
      </c>
      <c r="V1871" s="214"/>
      <c r="W1871" s="226" t="e">
        <f>Table6[[#This Row],[Quantity (kg)2]]/1000</f>
        <v>#VALUE!</v>
      </c>
    </row>
    <row r="1872" spans="1:23" ht="14.25" x14ac:dyDescent="0.2">
      <c r="A1872" s="212">
        <f>'Customs raw'!B1872</f>
        <v>0</v>
      </c>
      <c r="B1872" s="213">
        <f t="shared" si="31"/>
        <v>0</v>
      </c>
      <c r="C1872" s="214" t="e">
        <f>VLOOKUP(B1872,'HS Heading Index'!$A$7:$B$29,2,FALSE)</f>
        <v>#N/A</v>
      </c>
      <c r="D1872" s="214" t="s">
        <v>241</v>
      </c>
      <c r="E1872" s="212">
        <f>'Customs raw'!C1872</f>
        <v>0</v>
      </c>
      <c r="F1872" s="215">
        <f>'Customs raw'!E1872</f>
        <v>0</v>
      </c>
      <c r="G1872" s="76" t="s">
        <v>19</v>
      </c>
      <c r="H1872" s="33" t="s">
        <v>190</v>
      </c>
      <c r="I1872" s="76" t="e">
        <f>CONCATENATE(Table6[[#This Row],[HS6_COD]],Table6[[#This Row],[HS8]],Table6[[#This Row],[HS10]])</f>
        <v>#VALUE!</v>
      </c>
      <c r="J1872" s="17" t="s">
        <v>553</v>
      </c>
      <c r="K1872" s="17"/>
      <c r="L1872" s="30">
        <f>'Customs raw'!F1872</f>
        <v>0</v>
      </c>
      <c r="M1872" s="33">
        <v>10</v>
      </c>
      <c r="N1872" s="33">
        <v>12.5</v>
      </c>
      <c r="O1872" s="33"/>
      <c r="P1872" s="33"/>
      <c r="Q1872" s="33">
        <v>10</v>
      </c>
      <c r="R1872" s="50" t="e">
        <f>VLOOKUP(Table6[[#This Row],[HS Concatenate]],'Customs raw'!$A$11:$N$305,12,FALSE)</f>
        <v>#VALUE!</v>
      </c>
      <c r="S1872" s="226">
        <f>'Customs raw'!L1872</f>
        <v>0</v>
      </c>
      <c r="T1872" s="214"/>
      <c r="U1872" s="217">
        <f>'Customs raw'!M1872</f>
        <v>0</v>
      </c>
      <c r="V1872" s="214"/>
      <c r="W1872" s="226" t="e">
        <f>Table6[[#This Row],[Quantity (kg)2]]/1000</f>
        <v>#VALUE!</v>
      </c>
    </row>
    <row r="1873" spans="1:23" ht="14.25" x14ac:dyDescent="0.2">
      <c r="A1873" s="212">
        <f>'Customs raw'!B1873</f>
        <v>0</v>
      </c>
      <c r="B1873" s="213">
        <f t="shared" si="31"/>
        <v>0</v>
      </c>
      <c r="C1873" s="214" t="e">
        <f>VLOOKUP(B1873,'HS Heading Index'!$A$7:$B$29,2,FALSE)</f>
        <v>#N/A</v>
      </c>
      <c r="D1873" s="214" t="s">
        <v>241</v>
      </c>
      <c r="E1873" s="212">
        <f>'Customs raw'!C1873</f>
        <v>0</v>
      </c>
      <c r="F1873" s="215">
        <f>'Customs raw'!E1873</f>
        <v>0</v>
      </c>
      <c r="G1873" s="76" t="s">
        <v>19</v>
      </c>
      <c r="H1873" s="33" t="s">
        <v>190</v>
      </c>
      <c r="I1873" s="76" t="e">
        <f>CONCATENATE(Table6[[#This Row],[HS6_COD]],Table6[[#This Row],[HS8]],Table6[[#This Row],[HS10]])</f>
        <v>#VALUE!</v>
      </c>
      <c r="J1873" s="17" t="s">
        <v>553</v>
      </c>
      <c r="K1873" s="17"/>
      <c r="L1873" s="30">
        <f>'Customs raw'!F1873</f>
        <v>0</v>
      </c>
      <c r="M1873" s="33">
        <v>10</v>
      </c>
      <c r="N1873" s="33">
        <v>12.5</v>
      </c>
      <c r="O1873" s="33"/>
      <c r="P1873" s="33"/>
      <c r="Q1873" s="33">
        <v>10</v>
      </c>
      <c r="R1873" s="50" t="e">
        <f>VLOOKUP(Table6[[#This Row],[HS Concatenate]],'Customs raw'!$A$11:$N$305,12,FALSE)</f>
        <v>#VALUE!</v>
      </c>
      <c r="S1873" s="226">
        <f>'Customs raw'!L1873</f>
        <v>0</v>
      </c>
      <c r="T1873" s="214"/>
      <c r="U1873" s="217">
        <f>'Customs raw'!M1873</f>
        <v>0</v>
      </c>
      <c r="V1873" s="214"/>
      <c r="W1873" s="226" t="e">
        <f>Table6[[#This Row],[Quantity (kg)2]]/1000</f>
        <v>#VALUE!</v>
      </c>
    </row>
    <row r="1874" spans="1:23" ht="14.25" x14ac:dyDescent="0.2">
      <c r="A1874" s="212">
        <f>'Customs raw'!B1874</f>
        <v>0</v>
      </c>
      <c r="B1874" s="213">
        <f t="shared" si="31"/>
        <v>0</v>
      </c>
      <c r="C1874" s="214" t="e">
        <f>VLOOKUP(B1874,'HS Heading Index'!$A$7:$B$29,2,FALSE)</f>
        <v>#N/A</v>
      </c>
      <c r="D1874" s="214" t="s">
        <v>241</v>
      </c>
      <c r="E1874" s="212">
        <f>'Customs raw'!C1874</f>
        <v>0</v>
      </c>
      <c r="F1874" s="215">
        <f>'Customs raw'!E1874</f>
        <v>0</v>
      </c>
      <c r="G1874" s="76" t="s">
        <v>19</v>
      </c>
      <c r="H1874" s="33" t="s">
        <v>190</v>
      </c>
      <c r="I1874" s="76" t="e">
        <f>CONCATENATE(Table6[[#This Row],[HS6_COD]],Table6[[#This Row],[HS8]],Table6[[#This Row],[HS10]])</f>
        <v>#VALUE!</v>
      </c>
      <c r="J1874" s="17" t="s">
        <v>553</v>
      </c>
      <c r="K1874" s="17"/>
      <c r="L1874" s="30">
        <f>'Customs raw'!F1874</f>
        <v>0</v>
      </c>
      <c r="M1874" s="33">
        <v>10</v>
      </c>
      <c r="N1874" s="33">
        <v>12.5</v>
      </c>
      <c r="O1874" s="33"/>
      <c r="P1874" s="33"/>
      <c r="Q1874" s="33">
        <v>10</v>
      </c>
      <c r="R1874" s="50" t="e">
        <f>VLOOKUP(Table6[[#This Row],[HS Concatenate]],'Customs raw'!$A$11:$N$305,12,FALSE)</f>
        <v>#VALUE!</v>
      </c>
      <c r="S1874" s="226">
        <f>'Customs raw'!L1874</f>
        <v>0</v>
      </c>
      <c r="T1874" s="214"/>
      <c r="U1874" s="217">
        <f>'Customs raw'!M1874</f>
        <v>0</v>
      </c>
      <c r="V1874" s="214"/>
      <c r="W1874" s="226" t="e">
        <f>Table6[[#This Row],[Quantity (kg)2]]/1000</f>
        <v>#VALUE!</v>
      </c>
    </row>
    <row r="1875" spans="1:23" ht="14.25" x14ac:dyDescent="0.2">
      <c r="A1875" s="212">
        <f>'Customs raw'!B1875</f>
        <v>0</v>
      </c>
      <c r="B1875" s="213">
        <f t="shared" si="31"/>
        <v>0</v>
      </c>
      <c r="C1875" s="214" t="e">
        <f>VLOOKUP(B1875,'HS Heading Index'!$A$7:$B$29,2,FALSE)</f>
        <v>#N/A</v>
      </c>
      <c r="D1875" s="214" t="s">
        <v>241</v>
      </c>
      <c r="E1875" s="212">
        <f>'Customs raw'!C1875</f>
        <v>0</v>
      </c>
      <c r="F1875" s="215">
        <f>'Customs raw'!E1875</f>
        <v>0</v>
      </c>
      <c r="G1875" s="76" t="s">
        <v>19</v>
      </c>
      <c r="H1875" s="33" t="s">
        <v>190</v>
      </c>
      <c r="I1875" s="76" t="e">
        <f>CONCATENATE(Table6[[#This Row],[HS6_COD]],Table6[[#This Row],[HS8]],Table6[[#This Row],[HS10]])</f>
        <v>#VALUE!</v>
      </c>
      <c r="J1875" s="17" t="s">
        <v>553</v>
      </c>
      <c r="K1875" s="17"/>
      <c r="L1875" s="30">
        <f>'Customs raw'!F1875</f>
        <v>0</v>
      </c>
      <c r="M1875" s="33">
        <v>10</v>
      </c>
      <c r="N1875" s="33">
        <v>12.5</v>
      </c>
      <c r="O1875" s="33"/>
      <c r="P1875" s="33"/>
      <c r="Q1875" s="33">
        <v>10</v>
      </c>
      <c r="R1875" s="50" t="e">
        <f>VLOOKUP(Table6[[#This Row],[HS Concatenate]],'Customs raw'!$A$11:$N$305,12,FALSE)</f>
        <v>#VALUE!</v>
      </c>
      <c r="S1875" s="226">
        <f>'Customs raw'!L1875</f>
        <v>0</v>
      </c>
      <c r="T1875" s="214"/>
      <c r="U1875" s="217">
        <f>'Customs raw'!M1875</f>
        <v>0</v>
      </c>
      <c r="V1875" s="214"/>
      <c r="W1875" s="226" t="e">
        <f>Table6[[#This Row],[Quantity (kg)2]]/1000</f>
        <v>#VALUE!</v>
      </c>
    </row>
    <row r="1876" spans="1:23" ht="14.25" x14ac:dyDescent="0.2">
      <c r="A1876" s="212">
        <f>'Customs raw'!B1876</f>
        <v>0</v>
      </c>
      <c r="B1876" s="213">
        <f t="shared" si="31"/>
        <v>0</v>
      </c>
      <c r="C1876" s="214" t="e">
        <f>VLOOKUP(B1876,'HS Heading Index'!$A$7:$B$29,2,FALSE)</f>
        <v>#N/A</v>
      </c>
      <c r="D1876" s="214" t="s">
        <v>241</v>
      </c>
      <c r="E1876" s="212">
        <f>'Customs raw'!C1876</f>
        <v>0</v>
      </c>
      <c r="F1876" s="215">
        <f>'Customs raw'!E1876</f>
        <v>0</v>
      </c>
      <c r="G1876" s="76" t="s">
        <v>19</v>
      </c>
      <c r="H1876" s="33" t="s">
        <v>190</v>
      </c>
      <c r="I1876" s="76" t="e">
        <f>CONCATENATE(Table6[[#This Row],[HS6_COD]],Table6[[#This Row],[HS8]],Table6[[#This Row],[HS10]])</f>
        <v>#VALUE!</v>
      </c>
      <c r="J1876" s="17" t="s">
        <v>553</v>
      </c>
      <c r="K1876" s="17"/>
      <c r="L1876" s="30">
        <f>'Customs raw'!F1876</f>
        <v>0</v>
      </c>
      <c r="M1876" s="33">
        <v>10</v>
      </c>
      <c r="N1876" s="33">
        <v>12.5</v>
      </c>
      <c r="O1876" s="33"/>
      <c r="P1876" s="33"/>
      <c r="Q1876" s="33">
        <v>10</v>
      </c>
      <c r="R1876" s="50" t="e">
        <f>VLOOKUP(Table6[[#This Row],[HS Concatenate]],'Customs raw'!$A$11:$N$305,12,FALSE)</f>
        <v>#VALUE!</v>
      </c>
      <c r="S1876" s="226">
        <f>'Customs raw'!L1876</f>
        <v>0</v>
      </c>
      <c r="T1876" s="214"/>
      <c r="U1876" s="217">
        <f>'Customs raw'!M1876</f>
        <v>0</v>
      </c>
      <c r="V1876" s="214"/>
      <c r="W1876" s="226" t="e">
        <f>Table6[[#This Row],[Quantity (kg)2]]/1000</f>
        <v>#VALUE!</v>
      </c>
    </row>
    <row r="1877" spans="1:23" ht="14.25" x14ac:dyDescent="0.2">
      <c r="A1877" s="212">
        <f>'Customs raw'!B1877</f>
        <v>0</v>
      </c>
      <c r="B1877" s="213">
        <f t="shared" si="31"/>
        <v>0</v>
      </c>
      <c r="C1877" s="214" t="e">
        <f>VLOOKUP(B1877,'HS Heading Index'!$A$7:$B$29,2,FALSE)</f>
        <v>#N/A</v>
      </c>
      <c r="D1877" s="214" t="s">
        <v>241</v>
      </c>
      <c r="E1877" s="212">
        <f>'Customs raw'!C1877</f>
        <v>0</v>
      </c>
      <c r="F1877" s="215">
        <f>'Customs raw'!E1877</f>
        <v>0</v>
      </c>
      <c r="G1877" s="76" t="s">
        <v>19</v>
      </c>
      <c r="H1877" s="33" t="s">
        <v>190</v>
      </c>
      <c r="I1877" s="76" t="e">
        <f>CONCATENATE(Table6[[#This Row],[HS6_COD]],Table6[[#This Row],[HS8]],Table6[[#This Row],[HS10]])</f>
        <v>#VALUE!</v>
      </c>
      <c r="J1877" s="17" t="s">
        <v>553</v>
      </c>
      <c r="K1877" s="17"/>
      <c r="L1877" s="30">
        <f>'Customs raw'!F1877</f>
        <v>0</v>
      </c>
      <c r="M1877" s="33">
        <v>10</v>
      </c>
      <c r="N1877" s="33">
        <v>12.5</v>
      </c>
      <c r="O1877" s="33"/>
      <c r="P1877" s="33"/>
      <c r="Q1877" s="33">
        <v>10</v>
      </c>
      <c r="R1877" s="50" t="e">
        <f>VLOOKUP(Table6[[#This Row],[HS Concatenate]],'Customs raw'!$A$11:$N$305,12,FALSE)</f>
        <v>#VALUE!</v>
      </c>
      <c r="S1877" s="226">
        <f>'Customs raw'!L1877</f>
        <v>0</v>
      </c>
      <c r="T1877" s="214"/>
      <c r="U1877" s="217">
        <f>'Customs raw'!M1877</f>
        <v>0</v>
      </c>
      <c r="V1877" s="214"/>
      <c r="W1877" s="226" t="e">
        <f>Table6[[#This Row],[Quantity (kg)2]]/1000</f>
        <v>#VALUE!</v>
      </c>
    </row>
    <row r="1878" spans="1:23" ht="14.25" x14ac:dyDescent="0.2">
      <c r="A1878" s="212">
        <f>'Customs raw'!B1878</f>
        <v>0</v>
      </c>
      <c r="B1878" s="213">
        <f t="shared" si="31"/>
        <v>0</v>
      </c>
      <c r="C1878" s="214" t="e">
        <f>VLOOKUP(B1878,'HS Heading Index'!$A$7:$B$29,2,FALSE)</f>
        <v>#N/A</v>
      </c>
      <c r="D1878" s="214" t="s">
        <v>241</v>
      </c>
      <c r="E1878" s="212">
        <f>'Customs raw'!C1878</f>
        <v>0</v>
      </c>
      <c r="F1878" s="215">
        <f>'Customs raw'!E1878</f>
        <v>0</v>
      </c>
      <c r="G1878" s="76" t="s">
        <v>19</v>
      </c>
      <c r="H1878" s="33" t="s">
        <v>190</v>
      </c>
      <c r="I1878" s="76" t="e">
        <f>CONCATENATE(Table6[[#This Row],[HS6_COD]],Table6[[#This Row],[HS8]],Table6[[#This Row],[HS10]])</f>
        <v>#VALUE!</v>
      </c>
      <c r="J1878" s="17" t="s">
        <v>553</v>
      </c>
      <c r="K1878" s="17"/>
      <c r="L1878" s="30">
        <f>'Customs raw'!F1878</f>
        <v>0</v>
      </c>
      <c r="M1878" s="33">
        <v>10</v>
      </c>
      <c r="N1878" s="33">
        <v>12.5</v>
      </c>
      <c r="O1878" s="33"/>
      <c r="P1878" s="33"/>
      <c r="Q1878" s="33">
        <v>10</v>
      </c>
      <c r="R1878" s="50" t="e">
        <f>VLOOKUP(Table6[[#This Row],[HS Concatenate]],'Customs raw'!$A$11:$N$305,12,FALSE)</f>
        <v>#VALUE!</v>
      </c>
      <c r="S1878" s="226">
        <f>'Customs raw'!L1878</f>
        <v>0</v>
      </c>
      <c r="T1878" s="214"/>
      <c r="U1878" s="217">
        <f>'Customs raw'!M1878</f>
        <v>0</v>
      </c>
      <c r="V1878" s="214"/>
      <c r="W1878" s="226" t="e">
        <f>Table6[[#This Row],[Quantity (kg)2]]/1000</f>
        <v>#VALUE!</v>
      </c>
    </row>
    <row r="1879" spans="1:23" ht="14.25" x14ac:dyDescent="0.2">
      <c r="A1879" s="212">
        <f>'Customs raw'!B1879</f>
        <v>0</v>
      </c>
      <c r="B1879" s="213">
        <f t="shared" si="31"/>
        <v>0</v>
      </c>
      <c r="C1879" s="214" t="e">
        <f>VLOOKUP(B1879,'HS Heading Index'!$A$7:$B$29,2,FALSE)</f>
        <v>#N/A</v>
      </c>
      <c r="D1879" s="214" t="s">
        <v>241</v>
      </c>
      <c r="E1879" s="212">
        <f>'Customs raw'!C1879</f>
        <v>0</v>
      </c>
      <c r="F1879" s="215">
        <f>'Customs raw'!E1879</f>
        <v>0</v>
      </c>
      <c r="G1879" s="76" t="s">
        <v>19</v>
      </c>
      <c r="H1879" s="33" t="s">
        <v>190</v>
      </c>
      <c r="I1879" s="76" t="e">
        <f>CONCATENATE(Table6[[#This Row],[HS6_COD]],Table6[[#This Row],[HS8]],Table6[[#This Row],[HS10]])</f>
        <v>#VALUE!</v>
      </c>
      <c r="J1879" s="17" t="s">
        <v>553</v>
      </c>
      <c r="K1879" s="17"/>
      <c r="L1879" s="30">
        <f>'Customs raw'!F1879</f>
        <v>0</v>
      </c>
      <c r="M1879" s="33">
        <v>10</v>
      </c>
      <c r="N1879" s="33">
        <v>12.5</v>
      </c>
      <c r="O1879" s="33"/>
      <c r="P1879" s="33"/>
      <c r="Q1879" s="33">
        <v>10</v>
      </c>
      <c r="R1879" s="50" t="e">
        <f>VLOOKUP(Table6[[#This Row],[HS Concatenate]],'Customs raw'!$A$11:$N$305,12,FALSE)</f>
        <v>#VALUE!</v>
      </c>
      <c r="S1879" s="226">
        <f>'Customs raw'!L1879</f>
        <v>0</v>
      </c>
      <c r="T1879" s="214"/>
      <c r="U1879" s="217">
        <f>'Customs raw'!M1879</f>
        <v>0</v>
      </c>
      <c r="V1879" s="214"/>
      <c r="W1879" s="226" t="e">
        <f>Table6[[#This Row],[Quantity (kg)2]]/1000</f>
        <v>#VALUE!</v>
      </c>
    </row>
    <row r="1880" spans="1:23" ht="14.25" x14ac:dyDescent="0.2">
      <c r="A1880" s="212">
        <f>'Customs raw'!B1880</f>
        <v>0</v>
      </c>
      <c r="B1880" s="213">
        <f t="shared" si="31"/>
        <v>0</v>
      </c>
      <c r="C1880" s="214" t="e">
        <f>VLOOKUP(B1880,'HS Heading Index'!$A$7:$B$29,2,FALSE)</f>
        <v>#N/A</v>
      </c>
      <c r="D1880" s="214" t="s">
        <v>241</v>
      </c>
      <c r="E1880" s="212">
        <f>'Customs raw'!C1880</f>
        <v>0</v>
      </c>
      <c r="F1880" s="215">
        <f>'Customs raw'!E1880</f>
        <v>0</v>
      </c>
      <c r="G1880" s="76" t="s">
        <v>19</v>
      </c>
      <c r="H1880" s="33" t="s">
        <v>190</v>
      </c>
      <c r="I1880" s="76" t="e">
        <f>CONCATENATE(Table6[[#This Row],[HS6_COD]],Table6[[#This Row],[HS8]],Table6[[#This Row],[HS10]])</f>
        <v>#VALUE!</v>
      </c>
      <c r="J1880" s="17" t="s">
        <v>553</v>
      </c>
      <c r="K1880" s="17"/>
      <c r="L1880" s="30">
        <f>'Customs raw'!F1880</f>
        <v>0</v>
      </c>
      <c r="M1880" s="33">
        <v>10</v>
      </c>
      <c r="N1880" s="33">
        <v>12.5</v>
      </c>
      <c r="O1880" s="33"/>
      <c r="P1880" s="33"/>
      <c r="Q1880" s="33">
        <v>10</v>
      </c>
      <c r="R1880" s="50" t="e">
        <f>VLOOKUP(Table6[[#This Row],[HS Concatenate]],'Customs raw'!$A$11:$N$305,12,FALSE)</f>
        <v>#VALUE!</v>
      </c>
      <c r="S1880" s="226">
        <f>'Customs raw'!L1880</f>
        <v>0</v>
      </c>
      <c r="T1880" s="214"/>
      <c r="U1880" s="217">
        <f>'Customs raw'!M1880</f>
        <v>0</v>
      </c>
      <c r="V1880" s="214"/>
      <c r="W1880" s="226" t="e">
        <f>Table6[[#This Row],[Quantity (kg)2]]/1000</f>
        <v>#VALUE!</v>
      </c>
    </row>
    <row r="1881" spans="1:23" ht="14.25" x14ac:dyDescent="0.2">
      <c r="A1881" s="212">
        <f>'Customs raw'!B1881</f>
        <v>0</v>
      </c>
      <c r="B1881" s="213">
        <f t="shared" si="31"/>
        <v>0</v>
      </c>
      <c r="C1881" s="214" t="e">
        <f>VLOOKUP(B1881,'HS Heading Index'!$A$7:$B$29,2,FALSE)</f>
        <v>#N/A</v>
      </c>
      <c r="D1881" s="214" t="s">
        <v>241</v>
      </c>
      <c r="E1881" s="212">
        <f>'Customs raw'!C1881</f>
        <v>0</v>
      </c>
      <c r="F1881" s="215">
        <f>'Customs raw'!E1881</f>
        <v>0</v>
      </c>
      <c r="G1881" s="76" t="s">
        <v>19</v>
      </c>
      <c r="H1881" s="33" t="s">
        <v>190</v>
      </c>
      <c r="I1881" s="76" t="e">
        <f>CONCATENATE(Table6[[#This Row],[HS6_COD]],Table6[[#This Row],[HS8]],Table6[[#This Row],[HS10]])</f>
        <v>#VALUE!</v>
      </c>
      <c r="J1881" s="17" t="s">
        <v>553</v>
      </c>
      <c r="K1881" s="17"/>
      <c r="L1881" s="30">
        <f>'Customs raw'!F1881</f>
        <v>0</v>
      </c>
      <c r="M1881" s="33">
        <v>10</v>
      </c>
      <c r="N1881" s="33">
        <v>12.5</v>
      </c>
      <c r="O1881" s="33"/>
      <c r="P1881" s="33"/>
      <c r="Q1881" s="33">
        <v>10</v>
      </c>
      <c r="R1881" s="50" t="e">
        <f>VLOOKUP(Table6[[#This Row],[HS Concatenate]],'Customs raw'!$A$11:$N$305,12,FALSE)</f>
        <v>#VALUE!</v>
      </c>
      <c r="S1881" s="226">
        <f>'Customs raw'!L1881</f>
        <v>0</v>
      </c>
      <c r="T1881" s="214"/>
      <c r="U1881" s="217">
        <f>'Customs raw'!M1881</f>
        <v>0</v>
      </c>
      <c r="V1881" s="214"/>
      <c r="W1881" s="226" t="e">
        <f>Table6[[#This Row],[Quantity (kg)2]]/1000</f>
        <v>#VALUE!</v>
      </c>
    </row>
    <row r="1882" spans="1:23" ht="14.25" x14ac:dyDescent="0.2">
      <c r="A1882" s="212">
        <f>'Customs raw'!B1882</f>
        <v>0</v>
      </c>
      <c r="B1882" s="213">
        <f t="shared" si="31"/>
        <v>0</v>
      </c>
      <c r="C1882" s="214" t="e">
        <f>VLOOKUP(B1882,'HS Heading Index'!$A$7:$B$29,2,FALSE)</f>
        <v>#N/A</v>
      </c>
      <c r="D1882" s="214" t="s">
        <v>241</v>
      </c>
      <c r="E1882" s="212">
        <f>'Customs raw'!C1882</f>
        <v>0</v>
      </c>
      <c r="F1882" s="215">
        <f>'Customs raw'!E1882</f>
        <v>0</v>
      </c>
      <c r="G1882" s="76" t="s">
        <v>19</v>
      </c>
      <c r="H1882" s="33" t="s">
        <v>190</v>
      </c>
      <c r="I1882" s="76" t="e">
        <f>CONCATENATE(Table6[[#This Row],[HS6_COD]],Table6[[#This Row],[HS8]],Table6[[#This Row],[HS10]])</f>
        <v>#VALUE!</v>
      </c>
      <c r="J1882" s="17" t="s">
        <v>553</v>
      </c>
      <c r="K1882" s="17"/>
      <c r="L1882" s="30">
        <f>'Customs raw'!F1882</f>
        <v>0</v>
      </c>
      <c r="M1882" s="33">
        <v>10</v>
      </c>
      <c r="N1882" s="33">
        <v>12.5</v>
      </c>
      <c r="O1882" s="33"/>
      <c r="P1882" s="33"/>
      <c r="Q1882" s="33">
        <v>10</v>
      </c>
      <c r="R1882" s="50" t="e">
        <f>VLOOKUP(Table6[[#This Row],[HS Concatenate]],'Customs raw'!$A$11:$N$305,12,FALSE)</f>
        <v>#VALUE!</v>
      </c>
      <c r="S1882" s="226">
        <f>'Customs raw'!L1882</f>
        <v>0</v>
      </c>
      <c r="T1882" s="214"/>
      <c r="U1882" s="217">
        <f>'Customs raw'!M1882</f>
        <v>0</v>
      </c>
      <c r="V1882" s="214"/>
      <c r="W1882" s="226" t="e">
        <f>Table6[[#This Row],[Quantity (kg)2]]/1000</f>
        <v>#VALUE!</v>
      </c>
    </row>
    <row r="1883" spans="1:23" ht="14.25" x14ac:dyDescent="0.2">
      <c r="A1883" s="212">
        <f>'Customs raw'!B1883</f>
        <v>0</v>
      </c>
      <c r="B1883" s="213">
        <f t="shared" si="31"/>
        <v>0</v>
      </c>
      <c r="C1883" s="214" t="e">
        <f>VLOOKUP(B1883,'HS Heading Index'!$A$7:$B$29,2,FALSE)</f>
        <v>#N/A</v>
      </c>
      <c r="D1883" s="214" t="s">
        <v>241</v>
      </c>
      <c r="E1883" s="212">
        <f>'Customs raw'!C1883</f>
        <v>0</v>
      </c>
      <c r="F1883" s="215">
        <f>'Customs raw'!E1883</f>
        <v>0</v>
      </c>
      <c r="G1883" s="76" t="s">
        <v>19</v>
      </c>
      <c r="H1883" s="33" t="s">
        <v>190</v>
      </c>
      <c r="I1883" s="76" t="e">
        <f>CONCATENATE(Table6[[#This Row],[HS6_COD]],Table6[[#This Row],[HS8]],Table6[[#This Row],[HS10]])</f>
        <v>#VALUE!</v>
      </c>
      <c r="J1883" s="17" t="s">
        <v>553</v>
      </c>
      <c r="K1883" s="17"/>
      <c r="L1883" s="30">
        <f>'Customs raw'!F1883</f>
        <v>0</v>
      </c>
      <c r="M1883" s="33">
        <v>10</v>
      </c>
      <c r="N1883" s="33">
        <v>12.5</v>
      </c>
      <c r="O1883" s="33"/>
      <c r="P1883" s="33"/>
      <c r="Q1883" s="33">
        <v>10</v>
      </c>
      <c r="R1883" s="50" t="e">
        <f>VLOOKUP(Table6[[#This Row],[HS Concatenate]],'Customs raw'!$A$11:$N$305,12,FALSE)</f>
        <v>#VALUE!</v>
      </c>
      <c r="S1883" s="226">
        <f>'Customs raw'!L1883</f>
        <v>0</v>
      </c>
      <c r="T1883" s="214"/>
      <c r="U1883" s="217">
        <f>'Customs raw'!M1883</f>
        <v>0</v>
      </c>
      <c r="V1883" s="214"/>
      <c r="W1883" s="226" t="e">
        <f>Table6[[#This Row],[Quantity (kg)2]]/1000</f>
        <v>#VALUE!</v>
      </c>
    </row>
    <row r="1884" spans="1:23" ht="14.25" x14ac:dyDescent="0.2">
      <c r="A1884" s="212">
        <f>'Customs raw'!B1884</f>
        <v>0</v>
      </c>
      <c r="B1884" s="213">
        <f t="shared" si="31"/>
        <v>0</v>
      </c>
      <c r="C1884" s="214" t="e">
        <f>VLOOKUP(B1884,'HS Heading Index'!$A$7:$B$29,2,FALSE)</f>
        <v>#N/A</v>
      </c>
      <c r="D1884" s="214" t="s">
        <v>241</v>
      </c>
      <c r="E1884" s="212">
        <f>'Customs raw'!C1884</f>
        <v>0</v>
      </c>
      <c r="F1884" s="215">
        <f>'Customs raw'!E1884</f>
        <v>0</v>
      </c>
      <c r="G1884" s="76" t="s">
        <v>19</v>
      </c>
      <c r="H1884" s="33" t="s">
        <v>190</v>
      </c>
      <c r="I1884" s="76" t="e">
        <f>CONCATENATE(Table6[[#This Row],[HS6_COD]],Table6[[#This Row],[HS8]],Table6[[#This Row],[HS10]])</f>
        <v>#VALUE!</v>
      </c>
      <c r="J1884" s="17" t="s">
        <v>553</v>
      </c>
      <c r="K1884" s="17"/>
      <c r="L1884" s="30">
        <f>'Customs raw'!F1884</f>
        <v>0</v>
      </c>
      <c r="M1884" s="33">
        <v>10</v>
      </c>
      <c r="N1884" s="33">
        <v>12.5</v>
      </c>
      <c r="O1884" s="33"/>
      <c r="P1884" s="33"/>
      <c r="Q1884" s="33">
        <v>10</v>
      </c>
      <c r="R1884" s="50" t="e">
        <f>VLOOKUP(Table6[[#This Row],[HS Concatenate]],'Customs raw'!$A$11:$N$305,12,FALSE)</f>
        <v>#VALUE!</v>
      </c>
      <c r="S1884" s="226">
        <f>'Customs raw'!L1884</f>
        <v>0</v>
      </c>
      <c r="T1884" s="214"/>
      <c r="U1884" s="217">
        <f>'Customs raw'!M1884</f>
        <v>0</v>
      </c>
      <c r="V1884" s="214"/>
      <c r="W1884" s="226" t="e">
        <f>Table6[[#This Row],[Quantity (kg)2]]/1000</f>
        <v>#VALUE!</v>
      </c>
    </row>
    <row r="1885" spans="1:23" ht="14.25" x14ac:dyDescent="0.2">
      <c r="A1885" s="212">
        <f>'Customs raw'!B1885</f>
        <v>0</v>
      </c>
      <c r="B1885" s="213">
        <f t="shared" si="31"/>
        <v>0</v>
      </c>
      <c r="C1885" s="214" t="e">
        <f>VLOOKUP(B1885,'HS Heading Index'!$A$7:$B$29,2,FALSE)</f>
        <v>#N/A</v>
      </c>
      <c r="D1885" s="214" t="s">
        <v>241</v>
      </c>
      <c r="E1885" s="212">
        <f>'Customs raw'!C1885</f>
        <v>0</v>
      </c>
      <c r="F1885" s="215">
        <f>'Customs raw'!E1885</f>
        <v>0</v>
      </c>
      <c r="G1885" s="76" t="s">
        <v>19</v>
      </c>
      <c r="H1885" s="33" t="s">
        <v>190</v>
      </c>
      <c r="I1885" s="76" t="e">
        <f>CONCATENATE(Table6[[#This Row],[HS6_COD]],Table6[[#This Row],[HS8]],Table6[[#This Row],[HS10]])</f>
        <v>#VALUE!</v>
      </c>
      <c r="J1885" s="17" t="s">
        <v>553</v>
      </c>
      <c r="K1885" s="17"/>
      <c r="L1885" s="30">
        <f>'Customs raw'!F1885</f>
        <v>0</v>
      </c>
      <c r="M1885" s="33">
        <v>10</v>
      </c>
      <c r="N1885" s="33">
        <v>12.5</v>
      </c>
      <c r="O1885" s="33"/>
      <c r="P1885" s="33"/>
      <c r="Q1885" s="33">
        <v>10</v>
      </c>
      <c r="R1885" s="50" t="e">
        <f>VLOOKUP(Table6[[#This Row],[HS Concatenate]],'Customs raw'!$A$11:$N$305,12,FALSE)</f>
        <v>#VALUE!</v>
      </c>
      <c r="S1885" s="226">
        <f>'Customs raw'!L1885</f>
        <v>0</v>
      </c>
      <c r="T1885" s="214"/>
      <c r="U1885" s="217">
        <f>'Customs raw'!M1885</f>
        <v>0</v>
      </c>
      <c r="V1885" s="214"/>
      <c r="W1885" s="226" t="e">
        <f>Table6[[#This Row],[Quantity (kg)2]]/1000</f>
        <v>#VALUE!</v>
      </c>
    </row>
    <row r="1886" spans="1:23" ht="14.25" x14ac:dyDescent="0.2">
      <c r="A1886" s="212">
        <f>'Customs raw'!B1886</f>
        <v>0</v>
      </c>
      <c r="B1886" s="213">
        <f t="shared" si="31"/>
        <v>0</v>
      </c>
      <c r="C1886" s="214" t="e">
        <f>VLOOKUP(B1886,'HS Heading Index'!$A$7:$B$29,2,FALSE)</f>
        <v>#N/A</v>
      </c>
      <c r="D1886" s="214" t="s">
        <v>241</v>
      </c>
      <c r="E1886" s="212">
        <f>'Customs raw'!C1886</f>
        <v>0</v>
      </c>
      <c r="F1886" s="215">
        <f>'Customs raw'!E1886</f>
        <v>0</v>
      </c>
      <c r="G1886" s="76" t="s">
        <v>19</v>
      </c>
      <c r="H1886" s="33" t="s">
        <v>190</v>
      </c>
      <c r="I1886" s="76" t="e">
        <f>CONCATENATE(Table6[[#This Row],[HS6_COD]],Table6[[#This Row],[HS8]],Table6[[#This Row],[HS10]])</f>
        <v>#VALUE!</v>
      </c>
      <c r="J1886" s="17" t="s">
        <v>553</v>
      </c>
      <c r="K1886" s="17"/>
      <c r="L1886" s="30">
        <f>'Customs raw'!F1886</f>
        <v>0</v>
      </c>
      <c r="M1886" s="33">
        <v>10</v>
      </c>
      <c r="N1886" s="33">
        <v>12.5</v>
      </c>
      <c r="O1886" s="33"/>
      <c r="P1886" s="33"/>
      <c r="Q1886" s="33">
        <v>10</v>
      </c>
      <c r="R1886" s="50" t="e">
        <f>VLOOKUP(Table6[[#This Row],[HS Concatenate]],'Customs raw'!$A$11:$N$305,12,FALSE)</f>
        <v>#VALUE!</v>
      </c>
      <c r="S1886" s="226">
        <f>'Customs raw'!L1886</f>
        <v>0</v>
      </c>
      <c r="T1886" s="214"/>
      <c r="U1886" s="217">
        <f>'Customs raw'!M1886</f>
        <v>0</v>
      </c>
      <c r="V1886" s="214"/>
      <c r="W1886" s="226" t="e">
        <f>Table6[[#This Row],[Quantity (kg)2]]/1000</f>
        <v>#VALUE!</v>
      </c>
    </row>
    <row r="1887" spans="1:23" ht="14.25" x14ac:dyDescent="0.2">
      <c r="A1887" s="212">
        <f>'Customs raw'!B1887</f>
        <v>0</v>
      </c>
      <c r="B1887" s="213">
        <f t="shared" si="31"/>
        <v>0</v>
      </c>
      <c r="C1887" s="214" t="e">
        <f>VLOOKUP(B1887,'HS Heading Index'!$A$7:$B$29,2,FALSE)</f>
        <v>#N/A</v>
      </c>
      <c r="D1887" s="214" t="s">
        <v>241</v>
      </c>
      <c r="E1887" s="212">
        <f>'Customs raw'!C1887</f>
        <v>0</v>
      </c>
      <c r="F1887" s="215">
        <f>'Customs raw'!E1887</f>
        <v>0</v>
      </c>
      <c r="G1887" s="76" t="s">
        <v>19</v>
      </c>
      <c r="H1887" s="33" t="s">
        <v>190</v>
      </c>
      <c r="I1887" s="76" t="e">
        <f>CONCATENATE(Table6[[#This Row],[HS6_COD]],Table6[[#This Row],[HS8]],Table6[[#This Row],[HS10]])</f>
        <v>#VALUE!</v>
      </c>
      <c r="J1887" s="17" t="s">
        <v>553</v>
      </c>
      <c r="K1887" s="17"/>
      <c r="L1887" s="30">
        <f>'Customs raw'!F1887</f>
        <v>0</v>
      </c>
      <c r="M1887" s="33">
        <v>10</v>
      </c>
      <c r="N1887" s="33">
        <v>12.5</v>
      </c>
      <c r="O1887" s="33"/>
      <c r="P1887" s="33"/>
      <c r="Q1887" s="33">
        <v>10</v>
      </c>
      <c r="R1887" s="50" t="e">
        <f>VLOOKUP(Table6[[#This Row],[HS Concatenate]],'Customs raw'!$A$11:$N$305,12,FALSE)</f>
        <v>#VALUE!</v>
      </c>
      <c r="S1887" s="226">
        <f>'Customs raw'!L1887</f>
        <v>0</v>
      </c>
      <c r="T1887" s="214"/>
      <c r="U1887" s="217">
        <f>'Customs raw'!M1887</f>
        <v>0</v>
      </c>
      <c r="V1887" s="214"/>
      <c r="W1887" s="226" t="e">
        <f>Table6[[#This Row],[Quantity (kg)2]]/1000</f>
        <v>#VALUE!</v>
      </c>
    </row>
    <row r="1888" spans="1:23" ht="14.25" x14ac:dyDescent="0.2">
      <c r="A1888" s="212">
        <f>'Customs raw'!B1888</f>
        <v>0</v>
      </c>
      <c r="B1888" s="213">
        <f t="shared" si="31"/>
        <v>0</v>
      </c>
      <c r="C1888" s="214" t="e">
        <f>VLOOKUP(B1888,'HS Heading Index'!$A$7:$B$29,2,FALSE)</f>
        <v>#N/A</v>
      </c>
      <c r="D1888" s="214" t="s">
        <v>241</v>
      </c>
      <c r="E1888" s="212">
        <f>'Customs raw'!C1888</f>
        <v>0</v>
      </c>
      <c r="F1888" s="215">
        <f>'Customs raw'!E1888</f>
        <v>0</v>
      </c>
      <c r="G1888" s="76" t="s">
        <v>19</v>
      </c>
      <c r="H1888" s="33" t="s">
        <v>190</v>
      </c>
      <c r="I1888" s="76" t="e">
        <f>CONCATENATE(Table6[[#This Row],[HS6_COD]],Table6[[#This Row],[HS8]],Table6[[#This Row],[HS10]])</f>
        <v>#VALUE!</v>
      </c>
      <c r="J1888" s="17" t="s">
        <v>553</v>
      </c>
      <c r="K1888" s="17"/>
      <c r="L1888" s="30">
        <f>'Customs raw'!F1888</f>
        <v>0</v>
      </c>
      <c r="M1888" s="33">
        <v>10</v>
      </c>
      <c r="N1888" s="33">
        <v>12.5</v>
      </c>
      <c r="O1888" s="33"/>
      <c r="P1888" s="33"/>
      <c r="Q1888" s="33">
        <v>10</v>
      </c>
      <c r="R1888" s="50" t="e">
        <f>VLOOKUP(Table6[[#This Row],[HS Concatenate]],'Customs raw'!$A$11:$N$305,12,FALSE)</f>
        <v>#VALUE!</v>
      </c>
      <c r="S1888" s="226">
        <f>'Customs raw'!L1888</f>
        <v>0</v>
      </c>
      <c r="T1888" s="214"/>
      <c r="U1888" s="217">
        <f>'Customs raw'!M1888</f>
        <v>0</v>
      </c>
      <c r="V1888" s="214"/>
      <c r="W1888" s="226" t="e">
        <f>Table6[[#This Row],[Quantity (kg)2]]/1000</f>
        <v>#VALUE!</v>
      </c>
    </row>
    <row r="1889" spans="1:23" ht="14.25" x14ac:dyDescent="0.2">
      <c r="A1889" s="212">
        <f>'Customs raw'!B1889</f>
        <v>0</v>
      </c>
      <c r="B1889" s="213">
        <f t="shared" si="31"/>
        <v>0</v>
      </c>
      <c r="C1889" s="214" t="e">
        <f>VLOOKUP(B1889,'HS Heading Index'!$A$7:$B$29,2,FALSE)</f>
        <v>#N/A</v>
      </c>
      <c r="D1889" s="214" t="s">
        <v>241</v>
      </c>
      <c r="E1889" s="212">
        <f>'Customs raw'!C1889</f>
        <v>0</v>
      </c>
      <c r="F1889" s="215">
        <f>'Customs raw'!E1889</f>
        <v>0</v>
      </c>
      <c r="G1889" s="76" t="s">
        <v>19</v>
      </c>
      <c r="H1889" s="33" t="s">
        <v>190</v>
      </c>
      <c r="I1889" s="76" t="e">
        <f>CONCATENATE(Table6[[#This Row],[HS6_COD]],Table6[[#This Row],[HS8]],Table6[[#This Row],[HS10]])</f>
        <v>#VALUE!</v>
      </c>
      <c r="J1889" s="17" t="s">
        <v>553</v>
      </c>
      <c r="K1889" s="17"/>
      <c r="L1889" s="30">
        <f>'Customs raw'!F1889</f>
        <v>0</v>
      </c>
      <c r="M1889" s="33">
        <v>10</v>
      </c>
      <c r="N1889" s="33">
        <v>12.5</v>
      </c>
      <c r="O1889" s="33"/>
      <c r="P1889" s="33"/>
      <c r="Q1889" s="33">
        <v>10</v>
      </c>
      <c r="R1889" s="50" t="e">
        <f>VLOOKUP(Table6[[#This Row],[HS Concatenate]],'Customs raw'!$A$11:$N$305,12,FALSE)</f>
        <v>#VALUE!</v>
      </c>
      <c r="S1889" s="226">
        <f>'Customs raw'!L1889</f>
        <v>0</v>
      </c>
      <c r="T1889" s="214"/>
      <c r="U1889" s="217">
        <f>'Customs raw'!M1889</f>
        <v>0</v>
      </c>
      <c r="V1889" s="214"/>
      <c r="W1889" s="226" t="e">
        <f>Table6[[#This Row],[Quantity (kg)2]]/1000</f>
        <v>#VALUE!</v>
      </c>
    </row>
    <row r="1890" spans="1:23" ht="14.25" x14ac:dyDescent="0.2">
      <c r="A1890" s="212">
        <f>'Customs raw'!B1890</f>
        <v>0</v>
      </c>
      <c r="B1890" s="213">
        <f t="shared" si="31"/>
        <v>0</v>
      </c>
      <c r="C1890" s="214" t="e">
        <f>VLOOKUP(B1890,'HS Heading Index'!$A$7:$B$29,2,FALSE)</f>
        <v>#N/A</v>
      </c>
      <c r="D1890" s="214" t="s">
        <v>241</v>
      </c>
      <c r="E1890" s="212">
        <f>'Customs raw'!C1890</f>
        <v>0</v>
      </c>
      <c r="F1890" s="215">
        <f>'Customs raw'!E1890</f>
        <v>0</v>
      </c>
      <c r="G1890" s="76" t="s">
        <v>19</v>
      </c>
      <c r="H1890" s="33" t="s">
        <v>190</v>
      </c>
      <c r="I1890" s="76" t="e">
        <f>CONCATENATE(Table6[[#This Row],[HS6_COD]],Table6[[#This Row],[HS8]],Table6[[#This Row],[HS10]])</f>
        <v>#VALUE!</v>
      </c>
      <c r="J1890" s="17" t="s">
        <v>553</v>
      </c>
      <c r="K1890" s="17"/>
      <c r="L1890" s="30">
        <f>'Customs raw'!F1890</f>
        <v>0</v>
      </c>
      <c r="M1890" s="33">
        <v>10</v>
      </c>
      <c r="N1890" s="33">
        <v>12.5</v>
      </c>
      <c r="O1890" s="33"/>
      <c r="P1890" s="33"/>
      <c r="Q1890" s="33">
        <v>10</v>
      </c>
      <c r="R1890" s="50" t="e">
        <f>VLOOKUP(Table6[[#This Row],[HS Concatenate]],'Customs raw'!$A$11:$N$305,12,FALSE)</f>
        <v>#VALUE!</v>
      </c>
      <c r="S1890" s="226">
        <f>'Customs raw'!L1890</f>
        <v>0</v>
      </c>
      <c r="T1890" s="214"/>
      <c r="U1890" s="217">
        <f>'Customs raw'!M1890</f>
        <v>0</v>
      </c>
      <c r="V1890" s="214"/>
      <c r="W1890" s="226" t="e">
        <f>Table6[[#This Row],[Quantity (kg)2]]/1000</f>
        <v>#VALUE!</v>
      </c>
    </row>
    <row r="1891" spans="1:23" ht="14.25" x14ac:dyDescent="0.2">
      <c r="A1891" s="212">
        <f>'Customs raw'!B1891</f>
        <v>0</v>
      </c>
      <c r="B1891" s="213">
        <f t="shared" si="31"/>
        <v>0</v>
      </c>
      <c r="C1891" s="214" t="e">
        <f>VLOOKUP(B1891,'HS Heading Index'!$A$7:$B$29,2,FALSE)</f>
        <v>#N/A</v>
      </c>
      <c r="D1891" s="214" t="s">
        <v>241</v>
      </c>
      <c r="E1891" s="212">
        <f>'Customs raw'!C1891</f>
        <v>0</v>
      </c>
      <c r="F1891" s="215">
        <f>'Customs raw'!E1891</f>
        <v>0</v>
      </c>
      <c r="G1891" s="76" t="s">
        <v>19</v>
      </c>
      <c r="H1891" s="33" t="s">
        <v>190</v>
      </c>
      <c r="I1891" s="76" t="e">
        <f>CONCATENATE(Table6[[#This Row],[HS6_COD]],Table6[[#This Row],[HS8]],Table6[[#This Row],[HS10]])</f>
        <v>#VALUE!</v>
      </c>
      <c r="J1891" s="17" t="s">
        <v>553</v>
      </c>
      <c r="K1891" s="17"/>
      <c r="L1891" s="30">
        <f>'Customs raw'!F1891</f>
        <v>0</v>
      </c>
      <c r="M1891" s="33">
        <v>10</v>
      </c>
      <c r="N1891" s="33">
        <v>12.5</v>
      </c>
      <c r="O1891" s="33"/>
      <c r="P1891" s="33"/>
      <c r="Q1891" s="33">
        <v>10</v>
      </c>
      <c r="R1891" s="50" t="e">
        <f>VLOOKUP(Table6[[#This Row],[HS Concatenate]],'Customs raw'!$A$11:$N$305,12,FALSE)</f>
        <v>#VALUE!</v>
      </c>
      <c r="S1891" s="226">
        <f>'Customs raw'!L1891</f>
        <v>0</v>
      </c>
      <c r="T1891" s="214"/>
      <c r="U1891" s="217">
        <f>'Customs raw'!M1891</f>
        <v>0</v>
      </c>
      <c r="V1891" s="214"/>
      <c r="W1891" s="226" t="e">
        <f>Table6[[#This Row],[Quantity (kg)2]]/1000</f>
        <v>#VALUE!</v>
      </c>
    </row>
    <row r="1892" spans="1:23" ht="14.25" x14ac:dyDescent="0.2">
      <c r="A1892" s="212">
        <f>'Customs raw'!B1892</f>
        <v>0</v>
      </c>
      <c r="B1892" s="213">
        <f t="shared" si="31"/>
        <v>0</v>
      </c>
      <c r="C1892" s="214" t="e">
        <f>VLOOKUP(B1892,'HS Heading Index'!$A$7:$B$29,2,FALSE)</f>
        <v>#N/A</v>
      </c>
      <c r="D1892" s="214" t="s">
        <v>241</v>
      </c>
      <c r="E1892" s="212">
        <f>'Customs raw'!C1892</f>
        <v>0</v>
      </c>
      <c r="F1892" s="215">
        <f>'Customs raw'!E1892</f>
        <v>0</v>
      </c>
      <c r="G1892" s="76" t="s">
        <v>19</v>
      </c>
      <c r="H1892" s="33" t="s">
        <v>190</v>
      </c>
      <c r="I1892" s="76" t="e">
        <f>CONCATENATE(Table6[[#This Row],[HS6_COD]],Table6[[#This Row],[HS8]],Table6[[#This Row],[HS10]])</f>
        <v>#VALUE!</v>
      </c>
      <c r="J1892" s="17" t="s">
        <v>553</v>
      </c>
      <c r="K1892" s="17"/>
      <c r="L1892" s="30">
        <f>'Customs raw'!F1892</f>
        <v>0</v>
      </c>
      <c r="M1892" s="33">
        <v>10</v>
      </c>
      <c r="N1892" s="33">
        <v>12.5</v>
      </c>
      <c r="O1892" s="33"/>
      <c r="P1892" s="33"/>
      <c r="Q1892" s="33">
        <v>10</v>
      </c>
      <c r="R1892" s="50" t="e">
        <f>VLOOKUP(Table6[[#This Row],[HS Concatenate]],'Customs raw'!$A$11:$N$305,12,FALSE)</f>
        <v>#VALUE!</v>
      </c>
      <c r="S1892" s="226">
        <f>'Customs raw'!L1892</f>
        <v>0</v>
      </c>
      <c r="T1892" s="214"/>
      <c r="U1892" s="217">
        <f>'Customs raw'!M1892</f>
        <v>0</v>
      </c>
      <c r="V1892" s="214"/>
      <c r="W1892" s="226" t="e">
        <f>Table6[[#This Row],[Quantity (kg)2]]/1000</f>
        <v>#VALUE!</v>
      </c>
    </row>
    <row r="1893" spans="1:23" ht="14.25" x14ac:dyDescent="0.2">
      <c r="A1893" s="212">
        <f>'Customs raw'!B1893</f>
        <v>0</v>
      </c>
      <c r="B1893" s="213">
        <f t="shared" si="31"/>
        <v>0</v>
      </c>
      <c r="C1893" s="214" t="e">
        <f>VLOOKUP(B1893,'HS Heading Index'!$A$7:$B$29,2,FALSE)</f>
        <v>#N/A</v>
      </c>
      <c r="D1893" s="214" t="s">
        <v>241</v>
      </c>
      <c r="E1893" s="212">
        <f>'Customs raw'!C1893</f>
        <v>0</v>
      </c>
      <c r="F1893" s="215">
        <f>'Customs raw'!E1893</f>
        <v>0</v>
      </c>
      <c r="G1893" s="76" t="s">
        <v>19</v>
      </c>
      <c r="H1893" s="33" t="s">
        <v>190</v>
      </c>
      <c r="I1893" s="76" t="e">
        <f>CONCATENATE(Table6[[#This Row],[HS6_COD]],Table6[[#This Row],[HS8]],Table6[[#This Row],[HS10]])</f>
        <v>#VALUE!</v>
      </c>
      <c r="J1893" s="17" t="s">
        <v>553</v>
      </c>
      <c r="K1893" s="17"/>
      <c r="L1893" s="30">
        <f>'Customs raw'!F1893</f>
        <v>0</v>
      </c>
      <c r="M1893" s="33">
        <v>10</v>
      </c>
      <c r="N1893" s="33">
        <v>12.5</v>
      </c>
      <c r="O1893" s="33"/>
      <c r="P1893" s="33"/>
      <c r="Q1893" s="33">
        <v>10</v>
      </c>
      <c r="R1893" s="50" t="e">
        <f>VLOOKUP(Table6[[#This Row],[HS Concatenate]],'Customs raw'!$A$11:$N$305,12,FALSE)</f>
        <v>#VALUE!</v>
      </c>
      <c r="S1893" s="226">
        <f>'Customs raw'!L1893</f>
        <v>0</v>
      </c>
      <c r="T1893" s="214"/>
      <c r="U1893" s="217">
        <f>'Customs raw'!M1893</f>
        <v>0</v>
      </c>
      <c r="V1893" s="214"/>
      <c r="W1893" s="226" t="e">
        <f>Table6[[#This Row],[Quantity (kg)2]]/1000</f>
        <v>#VALUE!</v>
      </c>
    </row>
    <row r="1894" spans="1:23" ht="14.25" x14ac:dyDescent="0.2">
      <c r="A1894" s="212">
        <f>'Customs raw'!B1894</f>
        <v>0</v>
      </c>
      <c r="B1894" s="213">
        <f t="shared" si="31"/>
        <v>0</v>
      </c>
      <c r="C1894" s="214" t="e">
        <f>VLOOKUP(B1894,'HS Heading Index'!$A$7:$B$29,2,FALSE)</f>
        <v>#N/A</v>
      </c>
      <c r="D1894" s="214" t="s">
        <v>241</v>
      </c>
      <c r="E1894" s="212">
        <f>'Customs raw'!C1894</f>
        <v>0</v>
      </c>
      <c r="F1894" s="215">
        <f>'Customs raw'!E1894</f>
        <v>0</v>
      </c>
      <c r="G1894" s="76" t="s">
        <v>19</v>
      </c>
      <c r="H1894" s="33" t="s">
        <v>190</v>
      </c>
      <c r="I1894" s="76" t="e">
        <f>CONCATENATE(Table6[[#This Row],[HS6_COD]],Table6[[#This Row],[HS8]],Table6[[#This Row],[HS10]])</f>
        <v>#VALUE!</v>
      </c>
      <c r="J1894" s="17" t="s">
        <v>553</v>
      </c>
      <c r="K1894" s="17"/>
      <c r="L1894" s="30">
        <f>'Customs raw'!F1894</f>
        <v>0</v>
      </c>
      <c r="M1894" s="33">
        <v>10</v>
      </c>
      <c r="N1894" s="33">
        <v>12.5</v>
      </c>
      <c r="O1894" s="33"/>
      <c r="P1894" s="33"/>
      <c r="Q1894" s="33">
        <v>10</v>
      </c>
      <c r="R1894" s="50" t="e">
        <f>VLOOKUP(Table6[[#This Row],[HS Concatenate]],'Customs raw'!$A$11:$N$305,12,FALSE)</f>
        <v>#VALUE!</v>
      </c>
      <c r="S1894" s="226">
        <f>'Customs raw'!L1894</f>
        <v>0</v>
      </c>
      <c r="T1894" s="214"/>
      <c r="U1894" s="217">
        <f>'Customs raw'!M1894</f>
        <v>0</v>
      </c>
      <c r="V1894" s="214"/>
      <c r="W1894" s="226" t="e">
        <f>Table6[[#This Row],[Quantity (kg)2]]/1000</f>
        <v>#VALUE!</v>
      </c>
    </row>
    <row r="1895" spans="1:23" ht="14.25" x14ac:dyDescent="0.2">
      <c r="A1895" s="212">
        <f>'Customs raw'!B1895</f>
        <v>0</v>
      </c>
      <c r="B1895" s="213">
        <f t="shared" si="31"/>
        <v>0</v>
      </c>
      <c r="C1895" s="214" t="e">
        <f>VLOOKUP(B1895,'HS Heading Index'!$A$7:$B$29,2,FALSE)</f>
        <v>#N/A</v>
      </c>
      <c r="D1895" s="214" t="s">
        <v>241</v>
      </c>
      <c r="E1895" s="212">
        <f>'Customs raw'!C1895</f>
        <v>0</v>
      </c>
      <c r="F1895" s="215">
        <f>'Customs raw'!E1895</f>
        <v>0</v>
      </c>
      <c r="G1895" s="76" t="s">
        <v>19</v>
      </c>
      <c r="H1895" s="33" t="s">
        <v>190</v>
      </c>
      <c r="I1895" s="76" t="e">
        <f>CONCATENATE(Table6[[#This Row],[HS6_COD]],Table6[[#This Row],[HS8]],Table6[[#This Row],[HS10]])</f>
        <v>#VALUE!</v>
      </c>
      <c r="J1895" s="17" t="s">
        <v>553</v>
      </c>
      <c r="K1895" s="17"/>
      <c r="L1895" s="30">
        <f>'Customs raw'!F1895</f>
        <v>0</v>
      </c>
      <c r="M1895" s="33">
        <v>10</v>
      </c>
      <c r="N1895" s="33">
        <v>12.5</v>
      </c>
      <c r="O1895" s="33"/>
      <c r="P1895" s="33"/>
      <c r="Q1895" s="33">
        <v>10</v>
      </c>
      <c r="R1895" s="50" t="e">
        <f>VLOOKUP(Table6[[#This Row],[HS Concatenate]],'Customs raw'!$A$11:$N$305,12,FALSE)</f>
        <v>#VALUE!</v>
      </c>
      <c r="S1895" s="226">
        <f>'Customs raw'!L1895</f>
        <v>0</v>
      </c>
      <c r="T1895" s="214"/>
      <c r="U1895" s="217">
        <f>'Customs raw'!M1895</f>
        <v>0</v>
      </c>
      <c r="V1895" s="214"/>
      <c r="W1895" s="226" t="e">
        <f>Table6[[#This Row],[Quantity (kg)2]]/1000</f>
        <v>#VALUE!</v>
      </c>
    </row>
    <row r="1896" spans="1:23" ht="14.25" x14ac:dyDescent="0.2">
      <c r="A1896" s="212">
        <f>'Customs raw'!B1896</f>
        <v>0</v>
      </c>
      <c r="B1896" s="213">
        <f t="shared" si="31"/>
        <v>0</v>
      </c>
      <c r="C1896" s="214" t="e">
        <f>VLOOKUP(B1896,'HS Heading Index'!$A$7:$B$29,2,FALSE)</f>
        <v>#N/A</v>
      </c>
      <c r="D1896" s="214" t="s">
        <v>241</v>
      </c>
      <c r="E1896" s="212">
        <f>'Customs raw'!C1896</f>
        <v>0</v>
      </c>
      <c r="F1896" s="215">
        <f>'Customs raw'!E1896</f>
        <v>0</v>
      </c>
      <c r="G1896" s="76" t="s">
        <v>19</v>
      </c>
      <c r="H1896" s="33" t="s">
        <v>190</v>
      </c>
      <c r="I1896" s="76" t="e">
        <f>CONCATENATE(Table6[[#This Row],[HS6_COD]],Table6[[#This Row],[HS8]],Table6[[#This Row],[HS10]])</f>
        <v>#VALUE!</v>
      </c>
      <c r="J1896" s="17" t="s">
        <v>553</v>
      </c>
      <c r="K1896" s="17"/>
      <c r="L1896" s="30">
        <f>'Customs raw'!F1896</f>
        <v>0</v>
      </c>
      <c r="M1896" s="33">
        <v>10</v>
      </c>
      <c r="N1896" s="33">
        <v>12.5</v>
      </c>
      <c r="O1896" s="33"/>
      <c r="P1896" s="33"/>
      <c r="Q1896" s="33">
        <v>10</v>
      </c>
      <c r="R1896" s="50" t="e">
        <f>VLOOKUP(Table6[[#This Row],[HS Concatenate]],'Customs raw'!$A$11:$N$305,12,FALSE)</f>
        <v>#VALUE!</v>
      </c>
      <c r="S1896" s="226">
        <f>'Customs raw'!L1896</f>
        <v>0</v>
      </c>
      <c r="T1896" s="214"/>
      <c r="U1896" s="217">
        <f>'Customs raw'!M1896</f>
        <v>0</v>
      </c>
      <c r="V1896" s="214"/>
      <c r="W1896" s="226" t="e">
        <f>Table6[[#This Row],[Quantity (kg)2]]/1000</f>
        <v>#VALUE!</v>
      </c>
    </row>
    <row r="1897" spans="1:23" ht="14.25" x14ac:dyDescent="0.2">
      <c r="A1897" s="212">
        <f>'Customs raw'!B1897</f>
        <v>0</v>
      </c>
      <c r="B1897" s="213">
        <f t="shared" si="31"/>
        <v>0</v>
      </c>
      <c r="C1897" s="214" t="e">
        <f>VLOOKUP(B1897,'HS Heading Index'!$A$7:$B$29,2,FALSE)</f>
        <v>#N/A</v>
      </c>
      <c r="D1897" s="214" t="s">
        <v>241</v>
      </c>
      <c r="E1897" s="212">
        <f>'Customs raw'!C1897</f>
        <v>0</v>
      </c>
      <c r="F1897" s="215">
        <f>'Customs raw'!E1897</f>
        <v>0</v>
      </c>
      <c r="G1897" s="76" t="s">
        <v>19</v>
      </c>
      <c r="H1897" s="33" t="s">
        <v>190</v>
      </c>
      <c r="I1897" s="76" t="e">
        <f>CONCATENATE(Table6[[#This Row],[HS6_COD]],Table6[[#This Row],[HS8]],Table6[[#This Row],[HS10]])</f>
        <v>#VALUE!</v>
      </c>
      <c r="J1897" s="17" t="s">
        <v>553</v>
      </c>
      <c r="K1897" s="17"/>
      <c r="L1897" s="30">
        <f>'Customs raw'!F1897</f>
        <v>0</v>
      </c>
      <c r="M1897" s="33">
        <v>10</v>
      </c>
      <c r="N1897" s="33">
        <v>12.5</v>
      </c>
      <c r="O1897" s="33"/>
      <c r="P1897" s="33"/>
      <c r="Q1897" s="33">
        <v>10</v>
      </c>
      <c r="R1897" s="50" t="e">
        <f>VLOOKUP(Table6[[#This Row],[HS Concatenate]],'Customs raw'!$A$11:$N$305,12,FALSE)</f>
        <v>#VALUE!</v>
      </c>
      <c r="S1897" s="226">
        <f>'Customs raw'!L1897</f>
        <v>0</v>
      </c>
      <c r="T1897" s="214"/>
      <c r="U1897" s="217">
        <f>'Customs raw'!M1897</f>
        <v>0</v>
      </c>
      <c r="V1897" s="214"/>
      <c r="W1897" s="226" t="e">
        <f>Table6[[#This Row],[Quantity (kg)2]]/1000</f>
        <v>#VALUE!</v>
      </c>
    </row>
    <row r="1898" spans="1:23" ht="14.25" x14ac:dyDescent="0.2">
      <c r="A1898" s="212">
        <f>'Customs raw'!B1898</f>
        <v>0</v>
      </c>
      <c r="B1898" s="213">
        <f t="shared" si="31"/>
        <v>0</v>
      </c>
      <c r="C1898" s="214" t="e">
        <f>VLOOKUP(B1898,'HS Heading Index'!$A$7:$B$29,2,FALSE)</f>
        <v>#N/A</v>
      </c>
      <c r="D1898" s="214" t="s">
        <v>241</v>
      </c>
      <c r="E1898" s="212">
        <f>'Customs raw'!C1898</f>
        <v>0</v>
      </c>
      <c r="F1898" s="215">
        <f>'Customs raw'!E1898</f>
        <v>0</v>
      </c>
      <c r="G1898" s="76" t="s">
        <v>19</v>
      </c>
      <c r="H1898" s="33" t="s">
        <v>190</v>
      </c>
      <c r="I1898" s="76" t="e">
        <f>CONCATENATE(Table6[[#This Row],[HS6_COD]],Table6[[#This Row],[HS8]],Table6[[#This Row],[HS10]])</f>
        <v>#VALUE!</v>
      </c>
      <c r="J1898" s="17" t="s">
        <v>553</v>
      </c>
      <c r="K1898" s="17"/>
      <c r="L1898" s="30">
        <f>'Customs raw'!F1898</f>
        <v>0</v>
      </c>
      <c r="M1898" s="33">
        <v>10</v>
      </c>
      <c r="N1898" s="33">
        <v>12.5</v>
      </c>
      <c r="O1898" s="33"/>
      <c r="P1898" s="33"/>
      <c r="Q1898" s="33">
        <v>10</v>
      </c>
      <c r="R1898" s="50" t="e">
        <f>VLOOKUP(Table6[[#This Row],[HS Concatenate]],'Customs raw'!$A$11:$N$305,12,FALSE)</f>
        <v>#VALUE!</v>
      </c>
      <c r="S1898" s="226">
        <f>'Customs raw'!L1898</f>
        <v>0</v>
      </c>
      <c r="T1898" s="214"/>
      <c r="U1898" s="217">
        <f>'Customs raw'!M1898</f>
        <v>0</v>
      </c>
      <c r="V1898" s="214"/>
      <c r="W1898" s="226" t="e">
        <f>Table6[[#This Row],[Quantity (kg)2]]/1000</f>
        <v>#VALUE!</v>
      </c>
    </row>
    <row r="1899" spans="1:23" ht="14.25" x14ac:dyDescent="0.2">
      <c r="A1899" s="212">
        <f>'Customs raw'!B1899</f>
        <v>0</v>
      </c>
      <c r="B1899" s="213">
        <f t="shared" si="31"/>
        <v>0</v>
      </c>
      <c r="C1899" s="214" t="e">
        <f>VLOOKUP(B1899,'HS Heading Index'!$A$7:$B$29,2,FALSE)</f>
        <v>#N/A</v>
      </c>
      <c r="D1899" s="214" t="s">
        <v>241</v>
      </c>
      <c r="E1899" s="212">
        <f>'Customs raw'!C1899</f>
        <v>0</v>
      </c>
      <c r="F1899" s="215">
        <f>'Customs raw'!E1899</f>
        <v>0</v>
      </c>
      <c r="G1899" s="76" t="s">
        <v>19</v>
      </c>
      <c r="H1899" s="33" t="s">
        <v>190</v>
      </c>
      <c r="I1899" s="76" t="e">
        <f>CONCATENATE(Table6[[#This Row],[HS6_COD]],Table6[[#This Row],[HS8]],Table6[[#This Row],[HS10]])</f>
        <v>#VALUE!</v>
      </c>
      <c r="J1899" s="17" t="s">
        <v>553</v>
      </c>
      <c r="K1899" s="17"/>
      <c r="L1899" s="30">
        <f>'Customs raw'!F1899</f>
        <v>0</v>
      </c>
      <c r="M1899" s="33">
        <v>10</v>
      </c>
      <c r="N1899" s="33">
        <v>12.5</v>
      </c>
      <c r="O1899" s="33"/>
      <c r="P1899" s="33"/>
      <c r="Q1899" s="33">
        <v>10</v>
      </c>
      <c r="R1899" s="50" t="e">
        <f>VLOOKUP(Table6[[#This Row],[HS Concatenate]],'Customs raw'!$A$11:$N$305,12,FALSE)</f>
        <v>#VALUE!</v>
      </c>
      <c r="S1899" s="226">
        <f>'Customs raw'!L1899</f>
        <v>0</v>
      </c>
      <c r="T1899" s="214"/>
      <c r="U1899" s="217">
        <f>'Customs raw'!M1899</f>
        <v>0</v>
      </c>
      <c r="V1899" s="214"/>
      <c r="W1899" s="226" t="e">
        <f>Table6[[#This Row],[Quantity (kg)2]]/1000</f>
        <v>#VALUE!</v>
      </c>
    </row>
    <row r="1900" spans="1:23" ht="14.25" x14ac:dyDescent="0.2">
      <c r="A1900" s="212">
        <f>'Customs raw'!B1900</f>
        <v>0</v>
      </c>
      <c r="B1900" s="213">
        <f t="shared" si="31"/>
        <v>0</v>
      </c>
      <c r="C1900" s="214" t="e">
        <f>VLOOKUP(B1900,'HS Heading Index'!$A$7:$B$29,2,FALSE)</f>
        <v>#N/A</v>
      </c>
      <c r="D1900" s="214" t="s">
        <v>241</v>
      </c>
      <c r="E1900" s="212">
        <f>'Customs raw'!C1900</f>
        <v>0</v>
      </c>
      <c r="F1900" s="215">
        <f>'Customs raw'!E1900</f>
        <v>0</v>
      </c>
      <c r="G1900" s="76" t="s">
        <v>19</v>
      </c>
      <c r="H1900" s="33" t="s">
        <v>190</v>
      </c>
      <c r="I1900" s="76" t="e">
        <f>CONCATENATE(Table6[[#This Row],[HS6_COD]],Table6[[#This Row],[HS8]],Table6[[#This Row],[HS10]])</f>
        <v>#VALUE!</v>
      </c>
      <c r="J1900" s="17" t="s">
        <v>553</v>
      </c>
      <c r="K1900" s="17"/>
      <c r="L1900" s="30">
        <f>'Customs raw'!F1900</f>
        <v>0</v>
      </c>
      <c r="M1900" s="33">
        <v>10</v>
      </c>
      <c r="N1900" s="33">
        <v>12.5</v>
      </c>
      <c r="O1900" s="33"/>
      <c r="P1900" s="33"/>
      <c r="Q1900" s="33">
        <v>10</v>
      </c>
      <c r="R1900" s="50" t="e">
        <f>VLOOKUP(Table6[[#This Row],[HS Concatenate]],'Customs raw'!$A$11:$N$305,12,FALSE)</f>
        <v>#VALUE!</v>
      </c>
      <c r="S1900" s="226">
        <f>'Customs raw'!L1900</f>
        <v>0</v>
      </c>
      <c r="T1900" s="214"/>
      <c r="U1900" s="217">
        <f>'Customs raw'!M1900</f>
        <v>0</v>
      </c>
      <c r="V1900" s="214"/>
      <c r="W1900" s="226" t="e">
        <f>Table6[[#This Row],[Quantity (kg)2]]/1000</f>
        <v>#VALUE!</v>
      </c>
    </row>
    <row r="1901" spans="1:23" ht="14.25" x14ac:dyDescent="0.2">
      <c r="A1901" s="212">
        <f>'Customs raw'!B1901</f>
        <v>0</v>
      </c>
      <c r="B1901" s="213">
        <f t="shared" si="31"/>
        <v>0</v>
      </c>
      <c r="C1901" s="214" t="e">
        <f>VLOOKUP(B1901,'HS Heading Index'!$A$7:$B$29,2,FALSE)</f>
        <v>#N/A</v>
      </c>
      <c r="D1901" s="214" t="s">
        <v>241</v>
      </c>
      <c r="E1901" s="212">
        <f>'Customs raw'!C1901</f>
        <v>0</v>
      </c>
      <c r="F1901" s="215">
        <f>'Customs raw'!E1901</f>
        <v>0</v>
      </c>
      <c r="G1901" s="76" t="s">
        <v>19</v>
      </c>
      <c r="H1901" s="33" t="s">
        <v>190</v>
      </c>
      <c r="I1901" s="76" t="e">
        <f>CONCATENATE(Table6[[#This Row],[HS6_COD]],Table6[[#This Row],[HS8]],Table6[[#This Row],[HS10]])</f>
        <v>#VALUE!</v>
      </c>
      <c r="J1901" s="17" t="s">
        <v>553</v>
      </c>
      <c r="K1901" s="17"/>
      <c r="L1901" s="30">
        <f>'Customs raw'!F1901</f>
        <v>0</v>
      </c>
      <c r="M1901" s="33">
        <v>10</v>
      </c>
      <c r="N1901" s="33">
        <v>12.5</v>
      </c>
      <c r="O1901" s="33"/>
      <c r="P1901" s="33"/>
      <c r="Q1901" s="33">
        <v>10</v>
      </c>
      <c r="R1901" s="50" t="e">
        <f>VLOOKUP(Table6[[#This Row],[HS Concatenate]],'Customs raw'!$A$11:$N$305,12,FALSE)</f>
        <v>#VALUE!</v>
      </c>
      <c r="S1901" s="226">
        <f>'Customs raw'!L1901</f>
        <v>0</v>
      </c>
      <c r="T1901" s="214"/>
      <c r="U1901" s="217">
        <f>'Customs raw'!M1901</f>
        <v>0</v>
      </c>
      <c r="V1901" s="214"/>
      <c r="W1901" s="226" t="e">
        <f>Table6[[#This Row],[Quantity (kg)2]]/1000</f>
        <v>#VALUE!</v>
      </c>
    </row>
    <row r="1902" spans="1:23" ht="14.25" x14ac:dyDescent="0.2">
      <c r="A1902" s="212">
        <f>'Customs raw'!B1902</f>
        <v>0</v>
      </c>
      <c r="B1902" s="213">
        <f t="shared" si="31"/>
        <v>0</v>
      </c>
      <c r="C1902" s="214" t="e">
        <f>VLOOKUP(B1902,'HS Heading Index'!$A$7:$B$29,2,FALSE)</f>
        <v>#N/A</v>
      </c>
      <c r="D1902" s="214" t="s">
        <v>241</v>
      </c>
      <c r="E1902" s="212">
        <f>'Customs raw'!C1902</f>
        <v>0</v>
      </c>
      <c r="F1902" s="215">
        <f>'Customs raw'!E1902</f>
        <v>0</v>
      </c>
      <c r="G1902" s="76" t="s">
        <v>19</v>
      </c>
      <c r="H1902" s="33" t="s">
        <v>190</v>
      </c>
      <c r="I1902" s="76" t="e">
        <f>CONCATENATE(Table6[[#This Row],[HS6_COD]],Table6[[#This Row],[HS8]],Table6[[#This Row],[HS10]])</f>
        <v>#VALUE!</v>
      </c>
      <c r="J1902" s="17" t="s">
        <v>553</v>
      </c>
      <c r="K1902" s="17"/>
      <c r="L1902" s="30">
        <f>'Customs raw'!F1902</f>
        <v>0</v>
      </c>
      <c r="M1902" s="33">
        <v>10</v>
      </c>
      <c r="N1902" s="33">
        <v>12.5</v>
      </c>
      <c r="O1902" s="33"/>
      <c r="P1902" s="33"/>
      <c r="Q1902" s="33">
        <v>10</v>
      </c>
      <c r="R1902" s="50" t="e">
        <f>VLOOKUP(Table6[[#This Row],[HS Concatenate]],'Customs raw'!$A$11:$N$305,12,FALSE)</f>
        <v>#VALUE!</v>
      </c>
      <c r="S1902" s="226">
        <f>'Customs raw'!L1902</f>
        <v>0</v>
      </c>
      <c r="T1902" s="214"/>
      <c r="U1902" s="217">
        <f>'Customs raw'!M1902</f>
        <v>0</v>
      </c>
      <c r="V1902" s="214"/>
      <c r="W1902" s="226" t="e">
        <f>Table6[[#This Row],[Quantity (kg)2]]/1000</f>
        <v>#VALUE!</v>
      </c>
    </row>
    <row r="1903" spans="1:23" ht="14.25" x14ac:dyDescent="0.2">
      <c r="A1903" s="212">
        <f>'Customs raw'!B1903</f>
        <v>0</v>
      </c>
      <c r="B1903" s="213">
        <f t="shared" si="31"/>
        <v>0</v>
      </c>
      <c r="C1903" s="214" t="e">
        <f>VLOOKUP(B1903,'HS Heading Index'!$A$7:$B$29,2,FALSE)</f>
        <v>#N/A</v>
      </c>
      <c r="D1903" s="214" t="s">
        <v>241</v>
      </c>
      <c r="E1903" s="212">
        <f>'Customs raw'!C1903</f>
        <v>0</v>
      </c>
      <c r="F1903" s="215">
        <f>'Customs raw'!E1903</f>
        <v>0</v>
      </c>
      <c r="G1903" s="76" t="s">
        <v>19</v>
      </c>
      <c r="H1903" s="33" t="s">
        <v>190</v>
      </c>
      <c r="I1903" s="76" t="e">
        <f>CONCATENATE(Table6[[#This Row],[HS6_COD]],Table6[[#This Row],[HS8]],Table6[[#This Row],[HS10]])</f>
        <v>#VALUE!</v>
      </c>
      <c r="J1903" s="17" t="s">
        <v>553</v>
      </c>
      <c r="K1903" s="17"/>
      <c r="L1903" s="30">
        <f>'Customs raw'!F1903</f>
        <v>0</v>
      </c>
      <c r="M1903" s="33">
        <v>10</v>
      </c>
      <c r="N1903" s="33">
        <v>12.5</v>
      </c>
      <c r="O1903" s="33"/>
      <c r="P1903" s="33"/>
      <c r="Q1903" s="33">
        <v>10</v>
      </c>
      <c r="R1903" s="50" t="e">
        <f>VLOOKUP(Table6[[#This Row],[HS Concatenate]],'Customs raw'!$A$11:$N$305,12,FALSE)</f>
        <v>#VALUE!</v>
      </c>
      <c r="S1903" s="226">
        <f>'Customs raw'!L1903</f>
        <v>0</v>
      </c>
      <c r="T1903" s="214"/>
      <c r="U1903" s="217">
        <f>'Customs raw'!M1903</f>
        <v>0</v>
      </c>
      <c r="V1903" s="214"/>
      <c r="W1903" s="226" t="e">
        <f>Table6[[#This Row],[Quantity (kg)2]]/1000</f>
        <v>#VALUE!</v>
      </c>
    </row>
    <row r="1904" spans="1:23" ht="14.25" x14ac:dyDescent="0.2">
      <c r="A1904" s="212">
        <f>'Customs raw'!B1904</f>
        <v>0</v>
      </c>
      <c r="B1904" s="213">
        <f t="shared" si="31"/>
        <v>0</v>
      </c>
      <c r="C1904" s="214" t="e">
        <f>VLOOKUP(B1904,'HS Heading Index'!$A$7:$B$29,2,FALSE)</f>
        <v>#N/A</v>
      </c>
      <c r="D1904" s="214" t="s">
        <v>241</v>
      </c>
      <c r="E1904" s="212">
        <f>'Customs raw'!C1904</f>
        <v>0</v>
      </c>
      <c r="F1904" s="215">
        <f>'Customs raw'!E1904</f>
        <v>0</v>
      </c>
      <c r="G1904" s="76" t="s">
        <v>19</v>
      </c>
      <c r="H1904" s="33" t="s">
        <v>190</v>
      </c>
      <c r="I1904" s="76" t="e">
        <f>CONCATENATE(Table6[[#This Row],[HS6_COD]],Table6[[#This Row],[HS8]],Table6[[#This Row],[HS10]])</f>
        <v>#VALUE!</v>
      </c>
      <c r="J1904" s="17" t="s">
        <v>553</v>
      </c>
      <c r="K1904" s="17"/>
      <c r="L1904" s="30">
        <f>'Customs raw'!F1904</f>
        <v>0</v>
      </c>
      <c r="M1904" s="33">
        <v>10</v>
      </c>
      <c r="N1904" s="33">
        <v>12.5</v>
      </c>
      <c r="O1904" s="33"/>
      <c r="P1904" s="33"/>
      <c r="Q1904" s="33">
        <v>10</v>
      </c>
      <c r="R1904" s="50" t="e">
        <f>VLOOKUP(Table6[[#This Row],[HS Concatenate]],'Customs raw'!$A$11:$N$305,12,FALSE)</f>
        <v>#VALUE!</v>
      </c>
      <c r="S1904" s="226">
        <f>'Customs raw'!L1904</f>
        <v>0</v>
      </c>
      <c r="T1904" s="214"/>
      <c r="U1904" s="217">
        <f>'Customs raw'!M1904</f>
        <v>0</v>
      </c>
      <c r="V1904" s="214"/>
      <c r="W1904" s="226" t="e">
        <f>Table6[[#This Row],[Quantity (kg)2]]/1000</f>
        <v>#VALUE!</v>
      </c>
    </row>
    <row r="1905" spans="1:23" ht="14.25" x14ac:dyDescent="0.2">
      <c r="A1905" s="212">
        <f>'Customs raw'!B1905</f>
        <v>0</v>
      </c>
      <c r="B1905" s="213">
        <f t="shared" si="31"/>
        <v>0</v>
      </c>
      <c r="C1905" s="214" t="e">
        <f>VLOOKUP(B1905,'HS Heading Index'!$A$7:$B$29,2,FALSE)</f>
        <v>#N/A</v>
      </c>
      <c r="D1905" s="214" t="s">
        <v>241</v>
      </c>
      <c r="E1905" s="212">
        <f>'Customs raw'!C1905</f>
        <v>0</v>
      </c>
      <c r="F1905" s="215">
        <f>'Customs raw'!E1905</f>
        <v>0</v>
      </c>
      <c r="G1905" s="76" t="s">
        <v>19</v>
      </c>
      <c r="H1905" s="33" t="s">
        <v>190</v>
      </c>
      <c r="I1905" s="76" t="e">
        <f>CONCATENATE(Table6[[#This Row],[HS6_COD]],Table6[[#This Row],[HS8]],Table6[[#This Row],[HS10]])</f>
        <v>#VALUE!</v>
      </c>
      <c r="J1905" s="17" t="s">
        <v>553</v>
      </c>
      <c r="K1905" s="17"/>
      <c r="L1905" s="30">
        <f>'Customs raw'!F1905</f>
        <v>0</v>
      </c>
      <c r="M1905" s="33">
        <v>10</v>
      </c>
      <c r="N1905" s="33">
        <v>12.5</v>
      </c>
      <c r="O1905" s="33"/>
      <c r="P1905" s="33"/>
      <c r="Q1905" s="33">
        <v>10</v>
      </c>
      <c r="R1905" s="50" t="e">
        <f>VLOOKUP(Table6[[#This Row],[HS Concatenate]],'Customs raw'!$A$11:$N$305,12,FALSE)</f>
        <v>#VALUE!</v>
      </c>
      <c r="S1905" s="226">
        <f>'Customs raw'!L1905</f>
        <v>0</v>
      </c>
      <c r="T1905" s="214"/>
      <c r="U1905" s="217">
        <f>'Customs raw'!M1905</f>
        <v>0</v>
      </c>
      <c r="V1905" s="214"/>
      <c r="W1905" s="226" t="e">
        <f>Table6[[#This Row],[Quantity (kg)2]]/1000</f>
        <v>#VALUE!</v>
      </c>
    </row>
    <row r="1906" spans="1:23" ht="14.25" x14ac:dyDescent="0.2">
      <c r="A1906" s="212">
        <f>'Customs raw'!B1906</f>
        <v>0</v>
      </c>
      <c r="B1906" s="213">
        <f t="shared" si="31"/>
        <v>0</v>
      </c>
      <c r="C1906" s="214" t="e">
        <f>VLOOKUP(B1906,'HS Heading Index'!$A$7:$B$29,2,FALSE)</f>
        <v>#N/A</v>
      </c>
      <c r="D1906" s="214" t="s">
        <v>241</v>
      </c>
      <c r="E1906" s="212">
        <f>'Customs raw'!C1906</f>
        <v>0</v>
      </c>
      <c r="F1906" s="215">
        <f>'Customs raw'!E1906</f>
        <v>0</v>
      </c>
      <c r="G1906" s="76" t="s">
        <v>19</v>
      </c>
      <c r="H1906" s="33" t="s">
        <v>190</v>
      </c>
      <c r="I1906" s="76" t="e">
        <f>CONCATENATE(Table6[[#This Row],[HS6_COD]],Table6[[#This Row],[HS8]],Table6[[#This Row],[HS10]])</f>
        <v>#VALUE!</v>
      </c>
      <c r="J1906" s="17" t="s">
        <v>553</v>
      </c>
      <c r="K1906" s="17"/>
      <c r="L1906" s="30">
        <f>'Customs raw'!F1906</f>
        <v>0</v>
      </c>
      <c r="M1906" s="33">
        <v>10</v>
      </c>
      <c r="N1906" s="33">
        <v>12.5</v>
      </c>
      <c r="O1906" s="33"/>
      <c r="P1906" s="33"/>
      <c r="Q1906" s="33">
        <v>10</v>
      </c>
      <c r="R1906" s="50" t="e">
        <f>VLOOKUP(Table6[[#This Row],[HS Concatenate]],'Customs raw'!$A$11:$N$305,12,FALSE)</f>
        <v>#VALUE!</v>
      </c>
      <c r="S1906" s="226">
        <f>'Customs raw'!L1906</f>
        <v>0</v>
      </c>
      <c r="T1906" s="214"/>
      <c r="U1906" s="217">
        <f>'Customs raw'!M1906</f>
        <v>0</v>
      </c>
      <c r="V1906" s="214"/>
      <c r="W1906" s="226" t="e">
        <f>Table6[[#This Row],[Quantity (kg)2]]/1000</f>
        <v>#VALUE!</v>
      </c>
    </row>
    <row r="1907" spans="1:23" ht="14.25" x14ac:dyDescent="0.2">
      <c r="A1907" s="212">
        <f>'Customs raw'!B1907</f>
        <v>0</v>
      </c>
      <c r="B1907" s="213">
        <f t="shared" si="31"/>
        <v>0</v>
      </c>
      <c r="C1907" s="214" t="e">
        <f>VLOOKUP(B1907,'HS Heading Index'!$A$7:$B$29,2,FALSE)</f>
        <v>#N/A</v>
      </c>
      <c r="D1907" s="214" t="s">
        <v>241</v>
      </c>
      <c r="E1907" s="212">
        <f>'Customs raw'!C1907</f>
        <v>0</v>
      </c>
      <c r="F1907" s="215">
        <f>'Customs raw'!E1907</f>
        <v>0</v>
      </c>
      <c r="G1907" s="76" t="s">
        <v>19</v>
      </c>
      <c r="H1907" s="33" t="s">
        <v>190</v>
      </c>
      <c r="I1907" s="76" t="e">
        <f>CONCATENATE(Table6[[#This Row],[HS6_COD]],Table6[[#This Row],[HS8]],Table6[[#This Row],[HS10]])</f>
        <v>#VALUE!</v>
      </c>
      <c r="J1907" s="17" t="s">
        <v>553</v>
      </c>
      <c r="K1907" s="17"/>
      <c r="L1907" s="30">
        <f>'Customs raw'!F1907</f>
        <v>0</v>
      </c>
      <c r="M1907" s="33">
        <v>10</v>
      </c>
      <c r="N1907" s="33">
        <v>12.5</v>
      </c>
      <c r="O1907" s="33"/>
      <c r="P1907" s="33"/>
      <c r="Q1907" s="33">
        <v>10</v>
      </c>
      <c r="R1907" s="50" t="e">
        <f>VLOOKUP(Table6[[#This Row],[HS Concatenate]],'Customs raw'!$A$11:$N$305,12,FALSE)</f>
        <v>#VALUE!</v>
      </c>
      <c r="S1907" s="226">
        <f>'Customs raw'!L1907</f>
        <v>0</v>
      </c>
      <c r="T1907" s="214"/>
      <c r="U1907" s="217">
        <f>'Customs raw'!M1907</f>
        <v>0</v>
      </c>
      <c r="V1907" s="214"/>
      <c r="W1907" s="226" t="e">
        <f>Table6[[#This Row],[Quantity (kg)2]]/1000</f>
        <v>#VALUE!</v>
      </c>
    </row>
    <row r="1908" spans="1:23" ht="14.25" x14ac:dyDescent="0.2">
      <c r="A1908" s="212">
        <f>'Customs raw'!B1908</f>
        <v>0</v>
      </c>
      <c r="B1908" s="213">
        <f t="shared" si="31"/>
        <v>0</v>
      </c>
      <c r="C1908" s="214" t="e">
        <f>VLOOKUP(B1908,'HS Heading Index'!$A$7:$B$29,2,FALSE)</f>
        <v>#N/A</v>
      </c>
      <c r="D1908" s="214" t="s">
        <v>241</v>
      </c>
      <c r="E1908" s="212">
        <f>'Customs raw'!C1908</f>
        <v>0</v>
      </c>
      <c r="F1908" s="215">
        <f>'Customs raw'!E1908</f>
        <v>0</v>
      </c>
      <c r="G1908" s="76" t="s">
        <v>19</v>
      </c>
      <c r="H1908" s="33" t="s">
        <v>190</v>
      </c>
      <c r="I1908" s="76" t="e">
        <f>CONCATENATE(Table6[[#This Row],[HS6_COD]],Table6[[#This Row],[HS8]],Table6[[#This Row],[HS10]])</f>
        <v>#VALUE!</v>
      </c>
      <c r="J1908" s="17" t="s">
        <v>553</v>
      </c>
      <c r="K1908" s="17"/>
      <c r="L1908" s="30">
        <f>'Customs raw'!F1908</f>
        <v>0</v>
      </c>
      <c r="M1908" s="33">
        <v>10</v>
      </c>
      <c r="N1908" s="33">
        <v>12.5</v>
      </c>
      <c r="O1908" s="33"/>
      <c r="P1908" s="33"/>
      <c r="Q1908" s="33">
        <v>10</v>
      </c>
      <c r="R1908" s="50" t="e">
        <f>VLOOKUP(Table6[[#This Row],[HS Concatenate]],'Customs raw'!$A$11:$N$305,12,FALSE)</f>
        <v>#VALUE!</v>
      </c>
      <c r="S1908" s="226">
        <f>'Customs raw'!L1908</f>
        <v>0</v>
      </c>
      <c r="T1908" s="214"/>
      <c r="U1908" s="217">
        <f>'Customs raw'!M1908</f>
        <v>0</v>
      </c>
      <c r="V1908" s="214"/>
      <c r="W1908" s="226" t="e">
        <f>Table6[[#This Row],[Quantity (kg)2]]/1000</f>
        <v>#VALUE!</v>
      </c>
    </row>
    <row r="1909" spans="1:23" ht="14.25" x14ac:dyDescent="0.2">
      <c r="A1909" s="212">
        <f>'Customs raw'!B1909</f>
        <v>0</v>
      </c>
      <c r="B1909" s="213">
        <f t="shared" si="31"/>
        <v>0</v>
      </c>
      <c r="C1909" s="214" t="e">
        <f>VLOOKUP(B1909,'HS Heading Index'!$A$7:$B$29,2,FALSE)</f>
        <v>#N/A</v>
      </c>
      <c r="D1909" s="214" t="s">
        <v>241</v>
      </c>
      <c r="E1909" s="212">
        <f>'Customs raw'!C1909</f>
        <v>0</v>
      </c>
      <c r="F1909" s="215">
        <f>'Customs raw'!E1909</f>
        <v>0</v>
      </c>
      <c r="G1909" s="76" t="s">
        <v>19</v>
      </c>
      <c r="H1909" s="33" t="s">
        <v>190</v>
      </c>
      <c r="I1909" s="76" t="e">
        <f>CONCATENATE(Table6[[#This Row],[HS6_COD]],Table6[[#This Row],[HS8]],Table6[[#This Row],[HS10]])</f>
        <v>#VALUE!</v>
      </c>
      <c r="J1909" s="17" t="s">
        <v>553</v>
      </c>
      <c r="K1909" s="17"/>
      <c r="L1909" s="30">
        <f>'Customs raw'!F1909</f>
        <v>0</v>
      </c>
      <c r="M1909" s="33">
        <v>10</v>
      </c>
      <c r="N1909" s="33">
        <v>12.5</v>
      </c>
      <c r="O1909" s="33"/>
      <c r="P1909" s="33"/>
      <c r="Q1909" s="33">
        <v>10</v>
      </c>
      <c r="R1909" s="50" t="e">
        <f>VLOOKUP(Table6[[#This Row],[HS Concatenate]],'Customs raw'!$A$11:$N$305,12,FALSE)</f>
        <v>#VALUE!</v>
      </c>
      <c r="S1909" s="226">
        <f>'Customs raw'!L1909</f>
        <v>0</v>
      </c>
      <c r="T1909" s="214"/>
      <c r="U1909" s="217">
        <f>'Customs raw'!M1909</f>
        <v>0</v>
      </c>
      <c r="V1909" s="214"/>
      <c r="W1909" s="226" t="e">
        <f>Table6[[#This Row],[Quantity (kg)2]]/1000</f>
        <v>#VALUE!</v>
      </c>
    </row>
    <row r="1910" spans="1:23" ht="14.25" x14ac:dyDescent="0.2">
      <c r="A1910" s="212">
        <f>'Customs raw'!B1910</f>
        <v>0</v>
      </c>
      <c r="B1910" s="213">
        <f t="shared" si="31"/>
        <v>0</v>
      </c>
      <c r="C1910" s="214" t="e">
        <f>VLOOKUP(B1910,'HS Heading Index'!$A$7:$B$29,2,FALSE)</f>
        <v>#N/A</v>
      </c>
      <c r="D1910" s="214" t="s">
        <v>241</v>
      </c>
      <c r="E1910" s="212">
        <f>'Customs raw'!C1910</f>
        <v>0</v>
      </c>
      <c r="F1910" s="215">
        <f>'Customs raw'!E1910</f>
        <v>0</v>
      </c>
      <c r="G1910" s="76" t="s">
        <v>19</v>
      </c>
      <c r="H1910" s="33" t="s">
        <v>190</v>
      </c>
      <c r="I1910" s="76" t="e">
        <f>CONCATENATE(Table6[[#This Row],[HS6_COD]],Table6[[#This Row],[HS8]],Table6[[#This Row],[HS10]])</f>
        <v>#VALUE!</v>
      </c>
      <c r="J1910" s="17" t="s">
        <v>553</v>
      </c>
      <c r="K1910" s="17"/>
      <c r="L1910" s="30">
        <f>'Customs raw'!F1910</f>
        <v>0</v>
      </c>
      <c r="M1910" s="33">
        <v>10</v>
      </c>
      <c r="N1910" s="33">
        <v>12.5</v>
      </c>
      <c r="O1910" s="33"/>
      <c r="P1910" s="33"/>
      <c r="Q1910" s="33">
        <v>10</v>
      </c>
      <c r="R1910" s="50" t="e">
        <f>VLOOKUP(Table6[[#This Row],[HS Concatenate]],'Customs raw'!$A$11:$N$305,12,FALSE)</f>
        <v>#VALUE!</v>
      </c>
      <c r="S1910" s="226">
        <f>'Customs raw'!L1910</f>
        <v>0</v>
      </c>
      <c r="T1910" s="214"/>
      <c r="U1910" s="217">
        <f>'Customs raw'!M1910</f>
        <v>0</v>
      </c>
      <c r="V1910" s="214"/>
      <c r="W1910" s="226" t="e">
        <f>Table6[[#This Row],[Quantity (kg)2]]/1000</f>
        <v>#VALUE!</v>
      </c>
    </row>
    <row r="1911" spans="1:23" ht="14.25" x14ac:dyDescent="0.2">
      <c r="A1911" s="212">
        <f>'Customs raw'!B1911</f>
        <v>0</v>
      </c>
      <c r="B1911" s="213">
        <f t="shared" si="31"/>
        <v>0</v>
      </c>
      <c r="C1911" s="214" t="e">
        <f>VLOOKUP(B1911,'HS Heading Index'!$A$7:$B$29,2,FALSE)</f>
        <v>#N/A</v>
      </c>
      <c r="D1911" s="214" t="s">
        <v>241</v>
      </c>
      <c r="E1911" s="212">
        <f>'Customs raw'!C1911</f>
        <v>0</v>
      </c>
      <c r="F1911" s="215">
        <f>'Customs raw'!E1911</f>
        <v>0</v>
      </c>
      <c r="G1911" s="76" t="s">
        <v>19</v>
      </c>
      <c r="H1911" s="33" t="s">
        <v>190</v>
      </c>
      <c r="I1911" s="76" t="e">
        <f>CONCATENATE(Table6[[#This Row],[HS6_COD]],Table6[[#This Row],[HS8]],Table6[[#This Row],[HS10]])</f>
        <v>#VALUE!</v>
      </c>
      <c r="J1911" s="17" t="s">
        <v>553</v>
      </c>
      <c r="K1911" s="17"/>
      <c r="L1911" s="30">
        <f>'Customs raw'!F1911</f>
        <v>0</v>
      </c>
      <c r="M1911" s="33">
        <v>10</v>
      </c>
      <c r="N1911" s="33">
        <v>12.5</v>
      </c>
      <c r="O1911" s="33"/>
      <c r="P1911" s="33"/>
      <c r="Q1911" s="33">
        <v>10</v>
      </c>
      <c r="R1911" s="50" t="e">
        <f>VLOOKUP(Table6[[#This Row],[HS Concatenate]],'Customs raw'!$A$11:$N$305,12,FALSE)</f>
        <v>#VALUE!</v>
      </c>
      <c r="S1911" s="226">
        <f>'Customs raw'!L1911</f>
        <v>0</v>
      </c>
      <c r="T1911" s="214"/>
      <c r="U1911" s="217">
        <f>'Customs raw'!M1911</f>
        <v>0</v>
      </c>
      <c r="V1911" s="214"/>
      <c r="W1911" s="226" t="e">
        <f>Table6[[#This Row],[Quantity (kg)2]]/1000</f>
        <v>#VALUE!</v>
      </c>
    </row>
    <row r="1912" spans="1:23" ht="14.25" x14ac:dyDescent="0.2">
      <c r="A1912" s="212">
        <f>'Customs raw'!B1912</f>
        <v>0</v>
      </c>
      <c r="B1912" s="213">
        <f t="shared" si="31"/>
        <v>0</v>
      </c>
      <c r="C1912" s="214" t="e">
        <f>VLOOKUP(B1912,'HS Heading Index'!$A$7:$B$29,2,FALSE)</f>
        <v>#N/A</v>
      </c>
      <c r="D1912" s="214" t="s">
        <v>241</v>
      </c>
      <c r="E1912" s="212">
        <f>'Customs raw'!C1912</f>
        <v>0</v>
      </c>
      <c r="F1912" s="215">
        <f>'Customs raw'!E1912</f>
        <v>0</v>
      </c>
      <c r="G1912" s="76" t="s">
        <v>19</v>
      </c>
      <c r="H1912" s="33" t="s">
        <v>190</v>
      </c>
      <c r="I1912" s="76" t="e">
        <f>CONCATENATE(Table6[[#This Row],[HS6_COD]],Table6[[#This Row],[HS8]],Table6[[#This Row],[HS10]])</f>
        <v>#VALUE!</v>
      </c>
      <c r="J1912" s="17" t="s">
        <v>553</v>
      </c>
      <c r="K1912" s="17"/>
      <c r="L1912" s="30">
        <f>'Customs raw'!F1912</f>
        <v>0</v>
      </c>
      <c r="M1912" s="33">
        <v>10</v>
      </c>
      <c r="N1912" s="33">
        <v>12.5</v>
      </c>
      <c r="O1912" s="33"/>
      <c r="P1912" s="33"/>
      <c r="Q1912" s="33">
        <v>10</v>
      </c>
      <c r="R1912" s="50" t="e">
        <f>VLOOKUP(Table6[[#This Row],[HS Concatenate]],'Customs raw'!$A$11:$N$305,12,FALSE)</f>
        <v>#VALUE!</v>
      </c>
      <c r="S1912" s="226">
        <f>'Customs raw'!L1912</f>
        <v>0</v>
      </c>
      <c r="T1912" s="214"/>
      <c r="U1912" s="217">
        <f>'Customs raw'!M1912</f>
        <v>0</v>
      </c>
      <c r="V1912" s="214"/>
      <c r="W1912" s="226" t="e">
        <f>Table6[[#This Row],[Quantity (kg)2]]/1000</f>
        <v>#VALUE!</v>
      </c>
    </row>
    <row r="1913" spans="1:23" ht="14.25" x14ac:dyDescent="0.2">
      <c r="A1913" s="212">
        <f>'Customs raw'!B1913</f>
        <v>0</v>
      </c>
      <c r="B1913" s="213">
        <f t="shared" si="31"/>
        <v>0</v>
      </c>
      <c r="C1913" s="214" t="e">
        <f>VLOOKUP(B1913,'HS Heading Index'!$A$7:$B$29,2,FALSE)</f>
        <v>#N/A</v>
      </c>
      <c r="D1913" s="214" t="s">
        <v>241</v>
      </c>
      <c r="E1913" s="212">
        <f>'Customs raw'!C1913</f>
        <v>0</v>
      </c>
      <c r="F1913" s="215">
        <f>'Customs raw'!E1913</f>
        <v>0</v>
      </c>
      <c r="G1913" s="76" t="s">
        <v>19</v>
      </c>
      <c r="H1913" s="33" t="s">
        <v>190</v>
      </c>
      <c r="I1913" s="76" t="e">
        <f>CONCATENATE(Table6[[#This Row],[HS6_COD]],Table6[[#This Row],[HS8]],Table6[[#This Row],[HS10]])</f>
        <v>#VALUE!</v>
      </c>
      <c r="J1913" s="17" t="s">
        <v>553</v>
      </c>
      <c r="K1913" s="17"/>
      <c r="L1913" s="30">
        <f>'Customs raw'!F1913</f>
        <v>0</v>
      </c>
      <c r="M1913" s="33">
        <v>10</v>
      </c>
      <c r="N1913" s="33">
        <v>12.5</v>
      </c>
      <c r="O1913" s="33"/>
      <c r="P1913" s="33"/>
      <c r="Q1913" s="33">
        <v>10</v>
      </c>
      <c r="R1913" s="50" t="e">
        <f>VLOOKUP(Table6[[#This Row],[HS Concatenate]],'Customs raw'!$A$11:$N$305,12,FALSE)</f>
        <v>#VALUE!</v>
      </c>
      <c r="S1913" s="226">
        <f>'Customs raw'!L1913</f>
        <v>0</v>
      </c>
      <c r="T1913" s="214"/>
      <c r="U1913" s="217">
        <f>'Customs raw'!M1913</f>
        <v>0</v>
      </c>
      <c r="V1913" s="214"/>
      <c r="W1913" s="226" t="e">
        <f>Table6[[#This Row],[Quantity (kg)2]]/1000</f>
        <v>#VALUE!</v>
      </c>
    </row>
    <row r="1914" spans="1:23" ht="14.25" x14ac:dyDescent="0.2">
      <c r="A1914" s="212">
        <f>'Customs raw'!B1914</f>
        <v>0</v>
      </c>
      <c r="B1914" s="213">
        <f t="shared" si="31"/>
        <v>0</v>
      </c>
      <c r="C1914" s="214" t="e">
        <f>VLOOKUP(B1914,'HS Heading Index'!$A$7:$B$29,2,FALSE)</f>
        <v>#N/A</v>
      </c>
      <c r="D1914" s="214" t="s">
        <v>241</v>
      </c>
      <c r="E1914" s="212">
        <f>'Customs raw'!C1914</f>
        <v>0</v>
      </c>
      <c r="F1914" s="215">
        <f>'Customs raw'!E1914</f>
        <v>0</v>
      </c>
      <c r="G1914" s="76" t="s">
        <v>19</v>
      </c>
      <c r="H1914" s="33" t="s">
        <v>190</v>
      </c>
      <c r="I1914" s="76" t="e">
        <f>CONCATENATE(Table6[[#This Row],[HS6_COD]],Table6[[#This Row],[HS8]],Table6[[#This Row],[HS10]])</f>
        <v>#VALUE!</v>
      </c>
      <c r="J1914" s="17" t="s">
        <v>553</v>
      </c>
      <c r="K1914" s="17"/>
      <c r="L1914" s="30">
        <f>'Customs raw'!F1914</f>
        <v>0</v>
      </c>
      <c r="M1914" s="33">
        <v>10</v>
      </c>
      <c r="N1914" s="33">
        <v>12.5</v>
      </c>
      <c r="O1914" s="33"/>
      <c r="P1914" s="33"/>
      <c r="Q1914" s="33">
        <v>10</v>
      </c>
      <c r="R1914" s="50" t="e">
        <f>VLOOKUP(Table6[[#This Row],[HS Concatenate]],'Customs raw'!$A$11:$N$305,12,FALSE)</f>
        <v>#VALUE!</v>
      </c>
      <c r="S1914" s="226">
        <f>'Customs raw'!L1914</f>
        <v>0</v>
      </c>
      <c r="T1914" s="214"/>
      <c r="U1914" s="217">
        <f>'Customs raw'!M1914</f>
        <v>0</v>
      </c>
      <c r="V1914" s="214"/>
      <c r="W1914" s="226" t="e">
        <f>Table6[[#This Row],[Quantity (kg)2]]/1000</f>
        <v>#VALUE!</v>
      </c>
    </row>
    <row r="1915" spans="1:23" ht="14.25" x14ac:dyDescent="0.2">
      <c r="A1915" s="212">
        <f>'Customs raw'!B1915</f>
        <v>0</v>
      </c>
      <c r="B1915" s="213">
        <f t="shared" si="31"/>
        <v>0</v>
      </c>
      <c r="C1915" s="214" t="e">
        <f>VLOOKUP(B1915,'HS Heading Index'!$A$7:$B$29,2,FALSE)</f>
        <v>#N/A</v>
      </c>
      <c r="D1915" s="214" t="s">
        <v>241</v>
      </c>
      <c r="E1915" s="212">
        <f>'Customs raw'!C1915</f>
        <v>0</v>
      </c>
      <c r="F1915" s="215">
        <f>'Customs raw'!E1915</f>
        <v>0</v>
      </c>
      <c r="G1915" s="76" t="s">
        <v>19</v>
      </c>
      <c r="H1915" s="33" t="s">
        <v>190</v>
      </c>
      <c r="I1915" s="76" t="e">
        <f>CONCATENATE(Table6[[#This Row],[HS6_COD]],Table6[[#This Row],[HS8]],Table6[[#This Row],[HS10]])</f>
        <v>#VALUE!</v>
      </c>
      <c r="J1915" s="17" t="s">
        <v>553</v>
      </c>
      <c r="K1915" s="17"/>
      <c r="L1915" s="30">
        <f>'Customs raw'!F1915</f>
        <v>0</v>
      </c>
      <c r="M1915" s="33">
        <v>10</v>
      </c>
      <c r="N1915" s="33">
        <v>12.5</v>
      </c>
      <c r="O1915" s="33"/>
      <c r="P1915" s="33"/>
      <c r="Q1915" s="33">
        <v>10</v>
      </c>
      <c r="R1915" s="50" t="e">
        <f>VLOOKUP(Table6[[#This Row],[HS Concatenate]],'Customs raw'!$A$11:$N$305,12,FALSE)</f>
        <v>#VALUE!</v>
      </c>
      <c r="S1915" s="226">
        <f>'Customs raw'!L1915</f>
        <v>0</v>
      </c>
      <c r="T1915" s="214"/>
      <c r="U1915" s="217">
        <f>'Customs raw'!M1915</f>
        <v>0</v>
      </c>
      <c r="V1915" s="214"/>
      <c r="W1915" s="226" t="e">
        <f>Table6[[#This Row],[Quantity (kg)2]]/1000</f>
        <v>#VALUE!</v>
      </c>
    </row>
    <row r="1916" spans="1:23" ht="14.25" x14ac:dyDescent="0.2">
      <c r="A1916" s="212">
        <f>'Customs raw'!B1916</f>
        <v>0</v>
      </c>
      <c r="B1916" s="213">
        <f t="shared" si="31"/>
        <v>0</v>
      </c>
      <c r="C1916" s="214" t="e">
        <f>VLOOKUP(B1916,'HS Heading Index'!$A$7:$B$29,2,FALSE)</f>
        <v>#N/A</v>
      </c>
      <c r="D1916" s="214" t="s">
        <v>241</v>
      </c>
      <c r="E1916" s="212">
        <f>'Customs raw'!C1916</f>
        <v>0</v>
      </c>
      <c r="F1916" s="215">
        <f>'Customs raw'!E1916</f>
        <v>0</v>
      </c>
      <c r="G1916" s="76" t="s">
        <v>19</v>
      </c>
      <c r="H1916" s="33" t="s">
        <v>190</v>
      </c>
      <c r="I1916" s="76" t="e">
        <f>CONCATENATE(Table6[[#This Row],[HS6_COD]],Table6[[#This Row],[HS8]],Table6[[#This Row],[HS10]])</f>
        <v>#VALUE!</v>
      </c>
      <c r="J1916" s="17" t="s">
        <v>553</v>
      </c>
      <c r="K1916" s="17"/>
      <c r="L1916" s="30">
        <f>'Customs raw'!F1916</f>
        <v>0</v>
      </c>
      <c r="M1916" s="33">
        <v>10</v>
      </c>
      <c r="N1916" s="33">
        <v>12.5</v>
      </c>
      <c r="O1916" s="33"/>
      <c r="P1916" s="33"/>
      <c r="Q1916" s="33">
        <v>10</v>
      </c>
      <c r="R1916" s="50" t="e">
        <f>VLOOKUP(Table6[[#This Row],[HS Concatenate]],'Customs raw'!$A$11:$N$305,12,FALSE)</f>
        <v>#VALUE!</v>
      </c>
      <c r="S1916" s="226">
        <f>'Customs raw'!L1916</f>
        <v>0</v>
      </c>
      <c r="T1916" s="214"/>
      <c r="U1916" s="217">
        <f>'Customs raw'!M1916</f>
        <v>0</v>
      </c>
      <c r="V1916" s="214"/>
      <c r="W1916" s="226" t="e">
        <f>Table6[[#This Row],[Quantity (kg)2]]/1000</f>
        <v>#VALUE!</v>
      </c>
    </row>
    <row r="1917" spans="1:23" ht="14.25" x14ac:dyDescent="0.2">
      <c r="A1917" s="212">
        <f>'Customs raw'!B1917</f>
        <v>0</v>
      </c>
      <c r="B1917" s="213">
        <f t="shared" si="31"/>
        <v>0</v>
      </c>
      <c r="C1917" s="214" t="e">
        <f>VLOOKUP(B1917,'HS Heading Index'!$A$7:$B$29,2,FALSE)</f>
        <v>#N/A</v>
      </c>
      <c r="D1917" s="214" t="s">
        <v>241</v>
      </c>
      <c r="E1917" s="212">
        <f>'Customs raw'!C1917</f>
        <v>0</v>
      </c>
      <c r="F1917" s="215">
        <f>'Customs raw'!E1917</f>
        <v>0</v>
      </c>
      <c r="G1917" s="76" t="s">
        <v>19</v>
      </c>
      <c r="H1917" s="33" t="s">
        <v>190</v>
      </c>
      <c r="I1917" s="76" t="e">
        <f>CONCATENATE(Table6[[#This Row],[HS6_COD]],Table6[[#This Row],[HS8]],Table6[[#This Row],[HS10]])</f>
        <v>#VALUE!</v>
      </c>
      <c r="J1917" s="17" t="s">
        <v>553</v>
      </c>
      <c r="K1917" s="17"/>
      <c r="L1917" s="30">
        <f>'Customs raw'!F1917</f>
        <v>0</v>
      </c>
      <c r="M1917" s="33">
        <v>10</v>
      </c>
      <c r="N1917" s="33">
        <v>12.5</v>
      </c>
      <c r="O1917" s="33"/>
      <c r="P1917" s="33"/>
      <c r="Q1917" s="33">
        <v>10</v>
      </c>
      <c r="R1917" s="50" t="e">
        <f>VLOOKUP(Table6[[#This Row],[HS Concatenate]],'Customs raw'!$A$11:$N$305,12,FALSE)</f>
        <v>#VALUE!</v>
      </c>
      <c r="S1917" s="226">
        <f>'Customs raw'!L1917</f>
        <v>0</v>
      </c>
      <c r="T1917" s="214"/>
      <c r="U1917" s="217">
        <f>'Customs raw'!M1917</f>
        <v>0</v>
      </c>
      <c r="V1917" s="214"/>
      <c r="W1917" s="226" t="e">
        <f>Table6[[#This Row],[Quantity (kg)2]]/1000</f>
        <v>#VALUE!</v>
      </c>
    </row>
    <row r="1918" spans="1:23" ht="14.25" x14ac:dyDescent="0.2">
      <c r="A1918" s="212">
        <f>'Customs raw'!B1918</f>
        <v>0</v>
      </c>
      <c r="B1918" s="213">
        <f t="shared" si="31"/>
        <v>0</v>
      </c>
      <c r="C1918" s="214" t="e">
        <f>VLOOKUP(B1918,'HS Heading Index'!$A$7:$B$29,2,FALSE)</f>
        <v>#N/A</v>
      </c>
      <c r="D1918" s="214" t="s">
        <v>241</v>
      </c>
      <c r="E1918" s="212">
        <f>'Customs raw'!C1918</f>
        <v>0</v>
      </c>
      <c r="F1918" s="215">
        <f>'Customs raw'!E1918</f>
        <v>0</v>
      </c>
      <c r="G1918" s="76" t="s">
        <v>19</v>
      </c>
      <c r="H1918" s="33" t="s">
        <v>190</v>
      </c>
      <c r="I1918" s="76" t="e">
        <f>CONCATENATE(Table6[[#This Row],[HS6_COD]],Table6[[#This Row],[HS8]],Table6[[#This Row],[HS10]])</f>
        <v>#VALUE!</v>
      </c>
      <c r="J1918" s="17" t="s">
        <v>553</v>
      </c>
      <c r="K1918" s="17"/>
      <c r="L1918" s="30">
        <f>'Customs raw'!F1918</f>
        <v>0</v>
      </c>
      <c r="M1918" s="33">
        <v>10</v>
      </c>
      <c r="N1918" s="33">
        <v>12.5</v>
      </c>
      <c r="O1918" s="33"/>
      <c r="P1918" s="33"/>
      <c r="Q1918" s="33">
        <v>10</v>
      </c>
      <c r="R1918" s="50" t="e">
        <f>VLOOKUP(Table6[[#This Row],[HS Concatenate]],'Customs raw'!$A$11:$N$305,12,FALSE)</f>
        <v>#VALUE!</v>
      </c>
      <c r="S1918" s="226">
        <f>'Customs raw'!L1918</f>
        <v>0</v>
      </c>
      <c r="T1918" s="214"/>
      <c r="U1918" s="217">
        <f>'Customs raw'!M1918</f>
        <v>0</v>
      </c>
      <c r="V1918" s="214"/>
      <c r="W1918" s="226" t="e">
        <f>Table6[[#This Row],[Quantity (kg)2]]/1000</f>
        <v>#VALUE!</v>
      </c>
    </row>
    <row r="1919" spans="1:23" ht="14.25" x14ac:dyDescent="0.2">
      <c r="A1919" s="212">
        <f>'Customs raw'!B1919</f>
        <v>0</v>
      </c>
      <c r="B1919" s="213">
        <f t="shared" si="31"/>
        <v>0</v>
      </c>
      <c r="C1919" s="214" t="e">
        <f>VLOOKUP(B1919,'HS Heading Index'!$A$7:$B$29,2,FALSE)</f>
        <v>#N/A</v>
      </c>
      <c r="D1919" s="214" t="s">
        <v>241</v>
      </c>
      <c r="E1919" s="212">
        <f>'Customs raw'!C1919</f>
        <v>0</v>
      </c>
      <c r="F1919" s="215">
        <f>'Customs raw'!E1919</f>
        <v>0</v>
      </c>
      <c r="G1919" s="76" t="s">
        <v>19</v>
      </c>
      <c r="H1919" s="33" t="s">
        <v>190</v>
      </c>
      <c r="I1919" s="76" t="e">
        <f>CONCATENATE(Table6[[#This Row],[HS6_COD]],Table6[[#This Row],[HS8]],Table6[[#This Row],[HS10]])</f>
        <v>#VALUE!</v>
      </c>
      <c r="J1919" s="17" t="s">
        <v>553</v>
      </c>
      <c r="K1919" s="17"/>
      <c r="L1919" s="30">
        <f>'Customs raw'!F1919</f>
        <v>0</v>
      </c>
      <c r="M1919" s="33">
        <v>10</v>
      </c>
      <c r="N1919" s="33">
        <v>12.5</v>
      </c>
      <c r="O1919" s="33"/>
      <c r="P1919" s="33"/>
      <c r="Q1919" s="33">
        <v>10</v>
      </c>
      <c r="R1919" s="50" t="e">
        <f>VLOOKUP(Table6[[#This Row],[HS Concatenate]],'Customs raw'!$A$11:$N$305,12,FALSE)</f>
        <v>#VALUE!</v>
      </c>
      <c r="S1919" s="226">
        <f>'Customs raw'!L1919</f>
        <v>0</v>
      </c>
      <c r="T1919" s="214"/>
      <c r="U1919" s="217">
        <f>'Customs raw'!M1919</f>
        <v>0</v>
      </c>
      <c r="V1919" s="214"/>
      <c r="W1919" s="226" t="e">
        <f>Table6[[#This Row],[Quantity (kg)2]]/1000</f>
        <v>#VALUE!</v>
      </c>
    </row>
    <row r="1920" spans="1:23" ht="14.25" x14ac:dyDescent="0.2">
      <c r="A1920" s="212">
        <f>'Customs raw'!B1920</f>
        <v>0</v>
      </c>
      <c r="B1920" s="213">
        <f t="shared" si="31"/>
        <v>0</v>
      </c>
      <c r="C1920" s="214" t="e">
        <f>VLOOKUP(B1920,'HS Heading Index'!$A$7:$B$29,2,FALSE)</f>
        <v>#N/A</v>
      </c>
      <c r="D1920" s="214" t="s">
        <v>241</v>
      </c>
      <c r="E1920" s="212">
        <f>'Customs raw'!C1920</f>
        <v>0</v>
      </c>
      <c r="F1920" s="215">
        <f>'Customs raw'!E1920</f>
        <v>0</v>
      </c>
      <c r="G1920" s="76" t="s">
        <v>19</v>
      </c>
      <c r="H1920" s="33" t="s">
        <v>190</v>
      </c>
      <c r="I1920" s="76" t="e">
        <f>CONCATENATE(Table6[[#This Row],[HS6_COD]],Table6[[#This Row],[HS8]],Table6[[#This Row],[HS10]])</f>
        <v>#VALUE!</v>
      </c>
      <c r="J1920" s="17" t="s">
        <v>553</v>
      </c>
      <c r="K1920" s="17"/>
      <c r="L1920" s="30">
        <f>'Customs raw'!F1920</f>
        <v>0</v>
      </c>
      <c r="M1920" s="33">
        <v>10</v>
      </c>
      <c r="N1920" s="33">
        <v>12.5</v>
      </c>
      <c r="O1920" s="33"/>
      <c r="P1920" s="33"/>
      <c r="Q1920" s="33">
        <v>10</v>
      </c>
      <c r="R1920" s="50" t="e">
        <f>VLOOKUP(Table6[[#This Row],[HS Concatenate]],'Customs raw'!$A$11:$N$305,12,FALSE)</f>
        <v>#VALUE!</v>
      </c>
      <c r="S1920" s="226">
        <f>'Customs raw'!L1920</f>
        <v>0</v>
      </c>
      <c r="T1920" s="214"/>
      <c r="U1920" s="217">
        <f>'Customs raw'!M1920</f>
        <v>0</v>
      </c>
      <c r="V1920" s="214"/>
      <c r="W1920" s="226" t="e">
        <f>Table6[[#This Row],[Quantity (kg)2]]/1000</f>
        <v>#VALUE!</v>
      </c>
    </row>
    <row r="1921" spans="1:23" ht="14.25" x14ac:dyDescent="0.2">
      <c r="A1921" s="212">
        <f>'Customs raw'!B1921</f>
        <v>0</v>
      </c>
      <c r="B1921" s="213">
        <f t="shared" si="31"/>
        <v>0</v>
      </c>
      <c r="C1921" s="214" t="e">
        <f>VLOOKUP(B1921,'HS Heading Index'!$A$7:$B$29,2,FALSE)</f>
        <v>#N/A</v>
      </c>
      <c r="D1921" s="214" t="s">
        <v>241</v>
      </c>
      <c r="E1921" s="212">
        <f>'Customs raw'!C1921</f>
        <v>0</v>
      </c>
      <c r="F1921" s="215">
        <f>'Customs raw'!E1921</f>
        <v>0</v>
      </c>
      <c r="G1921" s="76" t="s">
        <v>19</v>
      </c>
      <c r="H1921" s="33" t="s">
        <v>190</v>
      </c>
      <c r="I1921" s="76" t="e">
        <f>CONCATENATE(Table6[[#This Row],[HS6_COD]],Table6[[#This Row],[HS8]],Table6[[#This Row],[HS10]])</f>
        <v>#VALUE!</v>
      </c>
      <c r="J1921" s="17" t="s">
        <v>553</v>
      </c>
      <c r="K1921" s="17"/>
      <c r="L1921" s="30">
        <f>'Customs raw'!F1921</f>
        <v>0</v>
      </c>
      <c r="M1921" s="33">
        <v>10</v>
      </c>
      <c r="N1921" s="33">
        <v>12.5</v>
      </c>
      <c r="O1921" s="33"/>
      <c r="P1921" s="33"/>
      <c r="Q1921" s="33">
        <v>10</v>
      </c>
      <c r="R1921" s="50" t="e">
        <f>VLOOKUP(Table6[[#This Row],[HS Concatenate]],'Customs raw'!$A$11:$N$305,12,FALSE)</f>
        <v>#VALUE!</v>
      </c>
      <c r="S1921" s="226">
        <f>'Customs raw'!L1921</f>
        <v>0</v>
      </c>
      <c r="T1921" s="214"/>
      <c r="U1921" s="217">
        <f>'Customs raw'!M1921</f>
        <v>0</v>
      </c>
      <c r="V1921" s="214"/>
      <c r="W1921" s="226" t="e">
        <f>Table6[[#This Row],[Quantity (kg)2]]/1000</f>
        <v>#VALUE!</v>
      </c>
    </row>
    <row r="1922" spans="1:23" ht="14.25" x14ac:dyDescent="0.2">
      <c r="A1922" s="212">
        <f>'Customs raw'!B1922</f>
        <v>0</v>
      </c>
      <c r="B1922" s="213">
        <f t="shared" si="31"/>
        <v>0</v>
      </c>
      <c r="C1922" s="214" t="e">
        <f>VLOOKUP(B1922,'HS Heading Index'!$A$7:$B$29,2,FALSE)</f>
        <v>#N/A</v>
      </c>
      <c r="D1922" s="214" t="s">
        <v>241</v>
      </c>
      <c r="E1922" s="212">
        <f>'Customs raw'!C1922</f>
        <v>0</v>
      </c>
      <c r="F1922" s="215">
        <f>'Customs raw'!E1922</f>
        <v>0</v>
      </c>
      <c r="G1922" s="76" t="s">
        <v>19</v>
      </c>
      <c r="H1922" s="33" t="s">
        <v>190</v>
      </c>
      <c r="I1922" s="76" t="e">
        <f>CONCATENATE(Table6[[#This Row],[HS6_COD]],Table6[[#This Row],[HS8]],Table6[[#This Row],[HS10]])</f>
        <v>#VALUE!</v>
      </c>
      <c r="J1922" s="17" t="s">
        <v>553</v>
      </c>
      <c r="K1922" s="17"/>
      <c r="L1922" s="30">
        <f>'Customs raw'!F1922</f>
        <v>0</v>
      </c>
      <c r="M1922" s="33">
        <v>10</v>
      </c>
      <c r="N1922" s="33">
        <v>12.5</v>
      </c>
      <c r="O1922" s="33"/>
      <c r="P1922" s="33"/>
      <c r="Q1922" s="33">
        <v>10</v>
      </c>
      <c r="R1922" s="50" t="e">
        <f>VLOOKUP(Table6[[#This Row],[HS Concatenate]],'Customs raw'!$A$11:$N$305,12,FALSE)</f>
        <v>#VALUE!</v>
      </c>
      <c r="S1922" s="226">
        <f>'Customs raw'!L1922</f>
        <v>0</v>
      </c>
      <c r="T1922" s="214"/>
      <c r="U1922" s="217">
        <f>'Customs raw'!M1922</f>
        <v>0</v>
      </c>
      <c r="V1922" s="214"/>
      <c r="W1922" s="226" t="e">
        <f>Table6[[#This Row],[Quantity (kg)2]]/1000</f>
        <v>#VALUE!</v>
      </c>
    </row>
    <row r="1923" spans="1:23" ht="14.25" x14ac:dyDescent="0.2">
      <c r="A1923" s="212">
        <f>'Customs raw'!B1923</f>
        <v>0</v>
      </c>
      <c r="B1923" s="213">
        <f t="shared" si="31"/>
        <v>0</v>
      </c>
      <c r="C1923" s="214" t="e">
        <f>VLOOKUP(B1923,'HS Heading Index'!$A$7:$B$29,2,FALSE)</f>
        <v>#N/A</v>
      </c>
      <c r="D1923" s="214" t="s">
        <v>241</v>
      </c>
      <c r="E1923" s="212">
        <f>'Customs raw'!C1923</f>
        <v>0</v>
      </c>
      <c r="F1923" s="215">
        <f>'Customs raw'!E1923</f>
        <v>0</v>
      </c>
      <c r="G1923" s="76" t="s">
        <v>19</v>
      </c>
      <c r="H1923" s="33" t="s">
        <v>190</v>
      </c>
      <c r="I1923" s="76" t="e">
        <f>CONCATENATE(Table6[[#This Row],[HS6_COD]],Table6[[#This Row],[HS8]],Table6[[#This Row],[HS10]])</f>
        <v>#VALUE!</v>
      </c>
      <c r="J1923" s="17" t="s">
        <v>553</v>
      </c>
      <c r="K1923" s="17"/>
      <c r="L1923" s="30">
        <f>'Customs raw'!F1923</f>
        <v>0</v>
      </c>
      <c r="M1923" s="33">
        <v>10</v>
      </c>
      <c r="N1923" s="33">
        <v>12.5</v>
      </c>
      <c r="O1923" s="33"/>
      <c r="P1923" s="33"/>
      <c r="Q1923" s="33">
        <v>10</v>
      </c>
      <c r="R1923" s="50" t="e">
        <f>VLOOKUP(Table6[[#This Row],[HS Concatenate]],'Customs raw'!$A$11:$N$305,12,FALSE)</f>
        <v>#VALUE!</v>
      </c>
      <c r="S1923" s="226">
        <f>'Customs raw'!L1923</f>
        <v>0</v>
      </c>
      <c r="T1923" s="214"/>
      <c r="U1923" s="217">
        <f>'Customs raw'!M1923</f>
        <v>0</v>
      </c>
      <c r="V1923" s="214"/>
      <c r="W1923" s="226" t="e">
        <f>Table6[[#This Row],[Quantity (kg)2]]/1000</f>
        <v>#VALUE!</v>
      </c>
    </row>
    <row r="1924" spans="1:23" ht="14.25" x14ac:dyDescent="0.2">
      <c r="A1924" s="212">
        <f>'Customs raw'!B1924</f>
        <v>0</v>
      </c>
      <c r="B1924" s="213">
        <f t="shared" ref="B1924:B1987" si="32">ROUNDDOWN(A1924/10000,2)</f>
        <v>0</v>
      </c>
      <c r="C1924" s="214" t="e">
        <f>VLOOKUP(B1924,'HS Heading Index'!$A$7:$B$29,2,FALSE)</f>
        <v>#N/A</v>
      </c>
      <c r="D1924" s="214" t="s">
        <v>241</v>
      </c>
      <c r="E1924" s="212">
        <f>'Customs raw'!C1924</f>
        <v>0</v>
      </c>
      <c r="F1924" s="215">
        <f>'Customs raw'!E1924</f>
        <v>0</v>
      </c>
      <c r="G1924" s="76" t="s">
        <v>19</v>
      </c>
      <c r="H1924" s="33" t="s">
        <v>190</v>
      </c>
      <c r="I1924" s="76" t="e">
        <f>CONCATENATE(Table6[[#This Row],[HS6_COD]],Table6[[#This Row],[HS8]],Table6[[#This Row],[HS10]])</f>
        <v>#VALUE!</v>
      </c>
      <c r="J1924" s="17" t="s">
        <v>553</v>
      </c>
      <c r="K1924" s="17"/>
      <c r="L1924" s="30">
        <f>'Customs raw'!F1924</f>
        <v>0</v>
      </c>
      <c r="M1924" s="33">
        <v>10</v>
      </c>
      <c r="N1924" s="33">
        <v>12.5</v>
      </c>
      <c r="O1924" s="33"/>
      <c r="P1924" s="33"/>
      <c r="Q1924" s="33">
        <v>10</v>
      </c>
      <c r="R1924" s="50" t="e">
        <f>VLOOKUP(Table6[[#This Row],[HS Concatenate]],'Customs raw'!$A$11:$N$305,12,FALSE)</f>
        <v>#VALUE!</v>
      </c>
      <c r="S1924" s="226">
        <f>'Customs raw'!L1924</f>
        <v>0</v>
      </c>
      <c r="T1924" s="214"/>
      <c r="U1924" s="217">
        <f>'Customs raw'!M1924</f>
        <v>0</v>
      </c>
      <c r="V1924" s="214"/>
      <c r="W1924" s="226" t="e">
        <f>Table6[[#This Row],[Quantity (kg)2]]/1000</f>
        <v>#VALUE!</v>
      </c>
    </row>
    <row r="1925" spans="1:23" ht="14.25" x14ac:dyDescent="0.2">
      <c r="A1925" s="212">
        <f>'Customs raw'!B1925</f>
        <v>0</v>
      </c>
      <c r="B1925" s="213">
        <f t="shared" si="32"/>
        <v>0</v>
      </c>
      <c r="C1925" s="214" t="e">
        <f>VLOOKUP(B1925,'HS Heading Index'!$A$7:$B$29,2,FALSE)</f>
        <v>#N/A</v>
      </c>
      <c r="D1925" s="214" t="s">
        <v>241</v>
      </c>
      <c r="E1925" s="212">
        <f>'Customs raw'!C1925</f>
        <v>0</v>
      </c>
      <c r="F1925" s="215">
        <f>'Customs raw'!E1925</f>
        <v>0</v>
      </c>
      <c r="G1925" s="76" t="s">
        <v>19</v>
      </c>
      <c r="H1925" s="33" t="s">
        <v>190</v>
      </c>
      <c r="I1925" s="76" t="e">
        <f>CONCATENATE(Table6[[#This Row],[HS6_COD]],Table6[[#This Row],[HS8]],Table6[[#This Row],[HS10]])</f>
        <v>#VALUE!</v>
      </c>
      <c r="J1925" s="17" t="s">
        <v>553</v>
      </c>
      <c r="K1925" s="17"/>
      <c r="L1925" s="30">
        <f>'Customs raw'!F1925</f>
        <v>0</v>
      </c>
      <c r="M1925" s="33">
        <v>10</v>
      </c>
      <c r="N1925" s="33">
        <v>12.5</v>
      </c>
      <c r="O1925" s="33"/>
      <c r="P1925" s="33"/>
      <c r="Q1925" s="33">
        <v>10</v>
      </c>
      <c r="R1925" s="50" t="e">
        <f>VLOOKUP(Table6[[#This Row],[HS Concatenate]],'Customs raw'!$A$11:$N$305,12,FALSE)</f>
        <v>#VALUE!</v>
      </c>
      <c r="S1925" s="226">
        <f>'Customs raw'!L1925</f>
        <v>0</v>
      </c>
      <c r="T1925" s="214"/>
      <c r="U1925" s="217">
        <f>'Customs raw'!M1925</f>
        <v>0</v>
      </c>
      <c r="V1925" s="214"/>
      <c r="W1925" s="226" t="e">
        <f>Table6[[#This Row],[Quantity (kg)2]]/1000</f>
        <v>#VALUE!</v>
      </c>
    </row>
    <row r="1926" spans="1:23" ht="14.25" x14ac:dyDescent="0.2">
      <c r="A1926" s="212">
        <f>'Customs raw'!B1926</f>
        <v>0</v>
      </c>
      <c r="B1926" s="213">
        <f t="shared" si="32"/>
        <v>0</v>
      </c>
      <c r="C1926" s="214" t="e">
        <f>VLOOKUP(B1926,'HS Heading Index'!$A$7:$B$29,2,FALSE)</f>
        <v>#N/A</v>
      </c>
      <c r="D1926" s="214" t="s">
        <v>241</v>
      </c>
      <c r="E1926" s="212">
        <f>'Customs raw'!C1926</f>
        <v>0</v>
      </c>
      <c r="F1926" s="215">
        <f>'Customs raw'!E1926</f>
        <v>0</v>
      </c>
      <c r="G1926" s="76" t="s">
        <v>19</v>
      </c>
      <c r="H1926" s="33" t="s">
        <v>190</v>
      </c>
      <c r="I1926" s="76" t="e">
        <f>CONCATENATE(Table6[[#This Row],[HS6_COD]],Table6[[#This Row],[HS8]],Table6[[#This Row],[HS10]])</f>
        <v>#VALUE!</v>
      </c>
      <c r="J1926" s="17" t="s">
        <v>553</v>
      </c>
      <c r="K1926" s="17"/>
      <c r="L1926" s="30">
        <f>'Customs raw'!F1926</f>
        <v>0</v>
      </c>
      <c r="M1926" s="33">
        <v>10</v>
      </c>
      <c r="N1926" s="33">
        <v>12.5</v>
      </c>
      <c r="O1926" s="33"/>
      <c r="P1926" s="33"/>
      <c r="Q1926" s="33">
        <v>10</v>
      </c>
      <c r="R1926" s="50" t="e">
        <f>VLOOKUP(Table6[[#This Row],[HS Concatenate]],'Customs raw'!$A$11:$N$305,12,FALSE)</f>
        <v>#VALUE!</v>
      </c>
      <c r="S1926" s="226">
        <f>'Customs raw'!L1926</f>
        <v>0</v>
      </c>
      <c r="T1926" s="214"/>
      <c r="U1926" s="217">
        <f>'Customs raw'!M1926</f>
        <v>0</v>
      </c>
      <c r="V1926" s="214"/>
      <c r="W1926" s="226" t="e">
        <f>Table6[[#This Row],[Quantity (kg)2]]/1000</f>
        <v>#VALUE!</v>
      </c>
    </row>
    <row r="1927" spans="1:23" ht="14.25" x14ac:dyDescent="0.2">
      <c r="A1927" s="212">
        <f>'Customs raw'!B1927</f>
        <v>0</v>
      </c>
      <c r="B1927" s="213">
        <f t="shared" si="32"/>
        <v>0</v>
      </c>
      <c r="C1927" s="214" t="e">
        <f>VLOOKUP(B1927,'HS Heading Index'!$A$7:$B$29,2,FALSE)</f>
        <v>#N/A</v>
      </c>
      <c r="D1927" s="214" t="s">
        <v>241</v>
      </c>
      <c r="E1927" s="212">
        <f>'Customs raw'!C1927</f>
        <v>0</v>
      </c>
      <c r="F1927" s="215">
        <f>'Customs raw'!E1927</f>
        <v>0</v>
      </c>
      <c r="G1927" s="76" t="s">
        <v>19</v>
      </c>
      <c r="H1927" s="33" t="s">
        <v>190</v>
      </c>
      <c r="I1927" s="76" t="e">
        <f>CONCATENATE(Table6[[#This Row],[HS6_COD]],Table6[[#This Row],[HS8]],Table6[[#This Row],[HS10]])</f>
        <v>#VALUE!</v>
      </c>
      <c r="J1927" s="17" t="s">
        <v>553</v>
      </c>
      <c r="K1927" s="17"/>
      <c r="L1927" s="30">
        <f>'Customs raw'!F1927</f>
        <v>0</v>
      </c>
      <c r="M1927" s="33">
        <v>10</v>
      </c>
      <c r="N1927" s="33">
        <v>12.5</v>
      </c>
      <c r="O1927" s="33"/>
      <c r="P1927" s="33"/>
      <c r="Q1927" s="33">
        <v>10</v>
      </c>
      <c r="R1927" s="50" t="e">
        <f>VLOOKUP(Table6[[#This Row],[HS Concatenate]],'Customs raw'!$A$11:$N$305,12,FALSE)</f>
        <v>#VALUE!</v>
      </c>
      <c r="S1927" s="226">
        <f>'Customs raw'!L1927</f>
        <v>0</v>
      </c>
      <c r="T1927" s="214"/>
      <c r="U1927" s="217">
        <f>'Customs raw'!M1927</f>
        <v>0</v>
      </c>
      <c r="V1927" s="214"/>
      <c r="W1927" s="226" t="e">
        <f>Table6[[#This Row],[Quantity (kg)2]]/1000</f>
        <v>#VALUE!</v>
      </c>
    </row>
    <row r="1928" spans="1:23" ht="14.25" x14ac:dyDescent="0.2">
      <c r="A1928" s="212">
        <f>'Customs raw'!B1928</f>
        <v>0</v>
      </c>
      <c r="B1928" s="213">
        <f t="shared" si="32"/>
        <v>0</v>
      </c>
      <c r="C1928" s="214" t="e">
        <f>VLOOKUP(B1928,'HS Heading Index'!$A$7:$B$29,2,FALSE)</f>
        <v>#N/A</v>
      </c>
      <c r="D1928" s="214" t="s">
        <v>241</v>
      </c>
      <c r="E1928" s="212">
        <f>'Customs raw'!C1928</f>
        <v>0</v>
      </c>
      <c r="F1928" s="215">
        <f>'Customs raw'!E1928</f>
        <v>0</v>
      </c>
      <c r="G1928" s="76" t="s">
        <v>19</v>
      </c>
      <c r="H1928" s="33" t="s">
        <v>190</v>
      </c>
      <c r="I1928" s="76" t="e">
        <f>CONCATENATE(Table6[[#This Row],[HS6_COD]],Table6[[#This Row],[HS8]],Table6[[#This Row],[HS10]])</f>
        <v>#VALUE!</v>
      </c>
      <c r="J1928" s="17" t="s">
        <v>553</v>
      </c>
      <c r="K1928" s="17"/>
      <c r="L1928" s="30">
        <f>'Customs raw'!F1928</f>
        <v>0</v>
      </c>
      <c r="M1928" s="33">
        <v>10</v>
      </c>
      <c r="N1928" s="33">
        <v>12.5</v>
      </c>
      <c r="O1928" s="33"/>
      <c r="P1928" s="33"/>
      <c r="Q1928" s="33">
        <v>10</v>
      </c>
      <c r="R1928" s="50" t="e">
        <f>VLOOKUP(Table6[[#This Row],[HS Concatenate]],'Customs raw'!$A$11:$N$305,12,FALSE)</f>
        <v>#VALUE!</v>
      </c>
      <c r="S1928" s="226">
        <f>'Customs raw'!L1928</f>
        <v>0</v>
      </c>
      <c r="T1928" s="214"/>
      <c r="U1928" s="217">
        <f>'Customs raw'!M1928</f>
        <v>0</v>
      </c>
      <c r="V1928" s="214"/>
      <c r="W1928" s="226" t="e">
        <f>Table6[[#This Row],[Quantity (kg)2]]/1000</f>
        <v>#VALUE!</v>
      </c>
    </row>
    <row r="1929" spans="1:23" ht="14.25" x14ac:dyDescent="0.2">
      <c r="A1929" s="212">
        <f>'Customs raw'!B1929</f>
        <v>0</v>
      </c>
      <c r="B1929" s="213">
        <f t="shared" si="32"/>
        <v>0</v>
      </c>
      <c r="C1929" s="214" t="e">
        <f>VLOOKUP(B1929,'HS Heading Index'!$A$7:$B$29,2,FALSE)</f>
        <v>#N/A</v>
      </c>
      <c r="D1929" s="214" t="s">
        <v>241</v>
      </c>
      <c r="E1929" s="212">
        <f>'Customs raw'!C1929</f>
        <v>0</v>
      </c>
      <c r="F1929" s="215">
        <f>'Customs raw'!E1929</f>
        <v>0</v>
      </c>
      <c r="G1929" s="76" t="s">
        <v>19</v>
      </c>
      <c r="H1929" s="33" t="s">
        <v>190</v>
      </c>
      <c r="I1929" s="76" t="e">
        <f>CONCATENATE(Table6[[#This Row],[HS6_COD]],Table6[[#This Row],[HS8]],Table6[[#This Row],[HS10]])</f>
        <v>#VALUE!</v>
      </c>
      <c r="J1929" s="17" t="s">
        <v>553</v>
      </c>
      <c r="K1929" s="17"/>
      <c r="L1929" s="30">
        <f>'Customs raw'!F1929</f>
        <v>0</v>
      </c>
      <c r="M1929" s="33">
        <v>10</v>
      </c>
      <c r="N1929" s="33">
        <v>12.5</v>
      </c>
      <c r="O1929" s="33"/>
      <c r="P1929" s="33"/>
      <c r="Q1929" s="33">
        <v>10</v>
      </c>
      <c r="R1929" s="50" t="e">
        <f>VLOOKUP(Table6[[#This Row],[HS Concatenate]],'Customs raw'!$A$11:$N$305,12,FALSE)</f>
        <v>#VALUE!</v>
      </c>
      <c r="S1929" s="226">
        <f>'Customs raw'!L1929</f>
        <v>0</v>
      </c>
      <c r="T1929" s="214"/>
      <c r="U1929" s="217">
        <f>'Customs raw'!M1929</f>
        <v>0</v>
      </c>
      <c r="V1929" s="214"/>
      <c r="W1929" s="226" t="e">
        <f>Table6[[#This Row],[Quantity (kg)2]]/1000</f>
        <v>#VALUE!</v>
      </c>
    </row>
    <row r="1930" spans="1:23" ht="14.25" x14ac:dyDescent="0.2">
      <c r="A1930" s="212">
        <f>'Customs raw'!B1930</f>
        <v>0</v>
      </c>
      <c r="B1930" s="213">
        <f t="shared" si="32"/>
        <v>0</v>
      </c>
      <c r="C1930" s="214" t="e">
        <f>VLOOKUP(B1930,'HS Heading Index'!$A$7:$B$29,2,FALSE)</f>
        <v>#N/A</v>
      </c>
      <c r="D1930" s="214" t="s">
        <v>241</v>
      </c>
      <c r="E1930" s="212">
        <f>'Customs raw'!C1930</f>
        <v>0</v>
      </c>
      <c r="F1930" s="215">
        <f>'Customs raw'!E1930</f>
        <v>0</v>
      </c>
      <c r="G1930" s="76" t="s">
        <v>19</v>
      </c>
      <c r="H1930" s="33" t="s">
        <v>190</v>
      </c>
      <c r="I1930" s="76" t="e">
        <f>CONCATENATE(Table6[[#This Row],[HS6_COD]],Table6[[#This Row],[HS8]],Table6[[#This Row],[HS10]])</f>
        <v>#VALUE!</v>
      </c>
      <c r="J1930" s="17" t="s">
        <v>553</v>
      </c>
      <c r="K1930" s="17"/>
      <c r="L1930" s="30">
        <f>'Customs raw'!F1930</f>
        <v>0</v>
      </c>
      <c r="M1930" s="33">
        <v>10</v>
      </c>
      <c r="N1930" s="33">
        <v>12.5</v>
      </c>
      <c r="O1930" s="33"/>
      <c r="P1930" s="33"/>
      <c r="Q1930" s="33">
        <v>10</v>
      </c>
      <c r="R1930" s="50" t="e">
        <f>VLOOKUP(Table6[[#This Row],[HS Concatenate]],'Customs raw'!$A$11:$N$305,12,FALSE)</f>
        <v>#VALUE!</v>
      </c>
      <c r="S1930" s="226">
        <f>'Customs raw'!L1930</f>
        <v>0</v>
      </c>
      <c r="T1930" s="214"/>
      <c r="U1930" s="217">
        <f>'Customs raw'!M1930</f>
        <v>0</v>
      </c>
      <c r="V1930" s="214"/>
      <c r="W1930" s="226" t="e">
        <f>Table6[[#This Row],[Quantity (kg)2]]/1000</f>
        <v>#VALUE!</v>
      </c>
    </row>
    <row r="1931" spans="1:23" ht="14.25" x14ac:dyDescent="0.2">
      <c r="A1931" s="212">
        <f>'Customs raw'!B1931</f>
        <v>0</v>
      </c>
      <c r="B1931" s="213">
        <f t="shared" si="32"/>
        <v>0</v>
      </c>
      <c r="C1931" s="214" t="e">
        <f>VLOOKUP(B1931,'HS Heading Index'!$A$7:$B$29,2,FALSE)</f>
        <v>#N/A</v>
      </c>
      <c r="D1931" s="214" t="s">
        <v>241</v>
      </c>
      <c r="E1931" s="212">
        <f>'Customs raw'!C1931</f>
        <v>0</v>
      </c>
      <c r="F1931" s="215">
        <f>'Customs raw'!E1931</f>
        <v>0</v>
      </c>
      <c r="G1931" s="76" t="s">
        <v>19</v>
      </c>
      <c r="H1931" s="33" t="s">
        <v>190</v>
      </c>
      <c r="I1931" s="76" t="e">
        <f>CONCATENATE(Table6[[#This Row],[HS6_COD]],Table6[[#This Row],[HS8]],Table6[[#This Row],[HS10]])</f>
        <v>#VALUE!</v>
      </c>
      <c r="J1931" s="17" t="s">
        <v>553</v>
      </c>
      <c r="K1931" s="17"/>
      <c r="L1931" s="30">
        <f>'Customs raw'!F1931</f>
        <v>0</v>
      </c>
      <c r="M1931" s="33">
        <v>10</v>
      </c>
      <c r="N1931" s="33">
        <v>12.5</v>
      </c>
      <c r="O1931" s="33"/>
      <c r="P1931" s="33"/>
      <c r="Q1931" s="33">
        <v>10</v>
      </c>
      <c r="R1931" s="50" t="e">
        <f>VLOOKUP(Table6[[#This Row],[HS Concatenate]],'Customs raw'!$A$11:$N$305,12,FALSE)</f>
        <v>#VALUE!</v>
      </c>
      <c r="S1931" s="226">
        <f>'Customs raw'!L1931</f>
        <v>0</v>
      </c>
      <c r="T1931" s="214"/>
      <c r="U1931" s="217">
        <f>'Customs raw'!M1931</f>
        <v>0</v>
      </c>
      <c r="V1931" s="214"/>
      <c r="W1931" s="226" t="e">
        <f>Table6[[#This Row],[Quantity (kg)2]]/1000</f>
        <v>#VALUE!</v>
      </c>
    </row>
    <row r="1932" spans="1:23" ht="14.25" x14ac:dyDescent="0.2">
      <c r="A1932" s="212">
        <f>'Customs raw'!B1932</f>
        <v>0</v>
      </c>
      <c r="B1932" s="213">
        <f t="shared" si="32"/>
        <v>0</v>
      </c>
      <c r="C1932" s="214" t="e">
        <f>VLOOKUP(B1932,'HS Heading Index'!$A$7:$B$29,2,FALSE)</f>
        <v>#N/A</v>
      </c>
      <c r="D1932" s="214" t="s">
        <v>241</v>
      </c>
      <c r="E1932" s="212">
        <f>'Customs raw'!C1932</f>
        <v>0</v>
      </c>
      <c r="F1932" s="215">
        <f>'Customs raw'!E1932</f>
        <v>0</v>
      </c>
      <c r="G1932" s="76" t="s">
        <v>19</v>
      </c>
      <c r="H1932" s="33" t="s">
        <v>190</v>
      </c>
      <c r="I1932" s="76" t="e">
        <f>CONCATENATE(Table6[[#This Row],[HS6_COD]],Table6[[#This Row],[HS8]],Table6[[#This Row],[HS10]])</f>
        <v>#VALUE!</v>
      </c>
      <c r="J1932" s="17" t="s">
        <v>553</v>
      </c>
      <c r="K1932" s="17"/>
      <c r="L1932" s="30">
        <f>'Customs raw'!F1932</f>
        <v>0</v>
      </c>
      <c r="M1932" s="33">
        <v>10</v>
      </c>
      <c r="N1932" s="33">
        <v>12.5</v>
      </c>
      <c r="O1932" s="33"/>
      <c r="P1932" s="33"/>
      <c r="Q1932" s="33">
        <v>10</v>
      </c>
      <c r="R1932" s="50" t="e">
        <f>VLOOKUP(Table6[[#This Row],[HS Concatenate]],'Customs raw'!$A$11:$N$305,12,FALSE)</f>
        <v>#VALUE!</v>
      </c>
      <c r="S1932" s="226">
        <f>'Customs raw'!L1932</f>
        <v>0</v>
      </c>
      <c r="T1932" s="214"/>
      <c r="U1932" s="217">
        <f>'Customs raw'!M1932</f>
        <v>0</v>
      </c>
      <c r="V1932" s="214"/>
      <c r="W1932" s="226" t="e">
        <f>Table6[[#This Row],[Quantity (kg)2]]/1000</f>
        <v>#VALUE!</v>
      </c>
    </row>
    <row r="1933" spans="1:23" ht="14.25" x14ac:dyDescent="0.2">
      <c r="A1933" s="212">
        <f>'Customs raw'!B1933</f>
        <v>0</v>
      </c>
      <c r="B1933" s="213">
        <f t="shared" si="32"/>
        <v>0</v>
      </c>
      <c r="C1933" s="214" t="e">
        <f>VLOOKUP(B1933,'HS Heading Index'!$A$7:$B$29,2,FALSE)</f>
        <v>#N/A</v>
      </c>
      <c r="D1933" s="214" t="s">
        <v>241</v>
      </c>
      <c r="E1933" s="212">
        <f>'Customs raw'!C1933</f>
        <v>0</v>
      </c>
      <c r="F1933" s="215">
        <f>'Customs raw'!E1933</f>
        <v>0</v>
      </c>
      <c r="G1933" s="76" t="s">
        <v>19</v>
      </c>
      <c r="H1933" s="33" t="s">
        <v>190</v>
      </c>
      <c r="I1933" s="76" t="e">
        <f>CONCATENATE(Table6[[#This Row],[HS6_COD]],Table6[[#This Row],[HS8]],Table6[[#This Row],[HS10]])</f>
        <v>#VALUE!</v>
      </c>
      <c r="J1933" s="17" t="s">
        <v>553</v>
      </c>
      <c r="K1933" s="17"/>
      <c r="L1933" s="30">
        <f>'Customs raw'!F1933</f>
        <v>0</v>
      </c>
      <c r="M1933" s="33">
        <v>10</v>
      </c>
      <c r="N1933" s="33">
        <v>12.5</v>
      </c>
      <c r="O1933" s="33"/>
      <c r="P1933" s="33"/>
      <c r="Q1933" s="33">
        <v>10</v>
      </c>
      <c r="R1933" s="50" t="e">
        <f>VLOOKUP(Table6[[#This Row],[HS Concatenate]],'Customs raw'!$A$11:$N$305,12,FALSE)</f>
        <v>#VALUE!</v>
      </c>
      <c r="S1933" s="226">
        <f>'Customs raw'!L1933</f>
        <v>0</v>
      </c>
      <c r="T1933" s="214"/>
      <c r="U1933" s="217">
        <f>'Customs raw'!M1933</f>
        <v>0</v>
      </c>
      <c r="V1933" s="214"/>
      <c r="W1933" s="226" t="e">
        <f>Table6[[#This Row],[Quantity (kg)2]]/1000</f>
        <v>#VALUE!</v>
      </c>
    </row>
    <row r="1934" spans="1:23" ht="14.25" x14ac:dyDescent="0.2">
      <c r="A1934" s="212">
        <f>'Customs raw'!B1934</f>
        <v>0</v>
      </c>
      <c r="B1934" s="213">
        <f t="shared" si="32"/>
        <v>0</v>
      </c>
      <c r="C1934" s="214" t="e">
        <f>VLOOKUP(B1934,'HS Heading Index'!$A$7:$B$29,2,FALSE)</f>
        <v>#N/A</v>
      </c>
      <c r="D1934" s="214" t="s">
        <v>241</v>
      </c>
      <c r="E1934" s="212">
        <f>'Customs raw'!C1934</f>
        <v>0</v>
      </c>
      <c r="F1934" s="215">
        <f>'Customs raw'!E1934</f>
        <v>0</v>
      </c>
      <c r="G1934" s="76" t="s">
        <v>19</v>
      </c>
      <c r="H1934" s="33" t="s">
        <v>190</v>
      </c>
      <c r="I1934" s="76" t="e">
        <f>CONCATENATE(Table6[[#This Row],[HS6_COD]],Table6[[#This Row],[HS8]],Table6[[#This Row],[HS10]])</f>
        <v>#VALUE!</v>
      </c>
      <c r="J1934" s="17" t="s">
        <v>553</v>
      </c>
      <c r="K1934" s="17"/>
      <c r="L1934" s="30">
        <f>'Customs raw'!F1934</f>
        <v>0</v>
      </c>
      <c r="M1934" s="33">
        <v>10</v>
      </c>
      <c r="N1934" s="33">
        <v>12.5</v>
      </c>
      <c r="O1934" s="33"/>
      <c r="P1934" s="33"/>
      <c r="Q1934" s="33">
        <v>10</v>
      </c>
      <c r="R1934" s="50" t="e">
        <f>VLOOKUP(Table6[[#This Row],[HS Concatenate]],'Customs raw'!$A$11:$N$305,12,FALSE)</f>
        <v>#VALUE!</v>
      </c>
      <c r="S1934" s="226">
        <f>'Customs raw'!L1934</f>
        <v>0</v>
      </c>
      <c r="T1934" s="214"/>
      <c r="U1934" s="217">
        <f>'Customs raw'!M1934</f>
        <v>0</v>
      </c>
      <c r="V1934" s="214"/>
      <c r="W1934" s="226" t="e">
        <f>Table6[[#This Row],[Quantity (kg)2]]/1000</f>
        <v>#VALUE!</v>
      </c>
    </row>
    <row r="1935" spans="1:23" ht="14.25" x14ac:dyDescent="0.2">
      <c r="A1935" s="212">
        <f>'Customs raw'!B1935</f>
        <v>0</v>
      </c>
      <c r="B1935" s="213">
        <f t="shared" si="32"/>
        <v>0</v>
      </c>
      <c r="C1935" s="214" t="e">
        <f>VLOOKUP(B1935,'HS Heading Index'!$A$7:$B$29,2,FALSE)</f>
        <v>#N/A</v>
      </c>
      <c r="D1935" s="214" t="s">
        <v>241</v>
      </c>
      <c r="E1935" s="212">
        <f>'Customs raw'!C1935</f>
        <v>0</v>
      </c>
      <c r="F1935" s="215">
        <f>'Customs raw'!E1935</f>
        <v>0</v>
      </c>
      <c r="G1935" s="76" t="s">
        <v>19</v>
      </c>
      <c r="H1935" s="33" t="s">
        <v>190</v>
      </c>
      <c r="I1935" s="76" t="e">
        <f>CONCATENATE(Table6[[#This Row],[HS6_COD]],Table6[[#This Row],[HS8]],Table6[[#This Row],[HS10]])</f>
        <v>#VALUE!</v>
      </c>
      <c r="J1935" s="17" t="s">
        <v>553</v>
      </c>
      <c r="K1935" s="17"/>
      <c r="L1935" s="30">
        <f>'Customs raw'!F1935</f>
        <v>0</v>
      </c>
      <c r="M1935" s="33">
        <v>10</v>
      </c>
      <c r="N1935" s="33">
        <v>12.5</v>
      </c>
      <c r="O1935" s="33"/>
      <c r="P1935" s="33"/>
      <c r="Q1935" s="33">
        <v>10</v>
      </c>
      <c r="R1935" s="50" t="e">
        <f>VLOOKUP(Table6[[#This Row],[HS Concatenate]],'Customs raw'!$A$11:$N$305,12,FALSE)</f>
        <v>#VALUE!</v>
      </c>
      <c r="S1935" s="226">
        <f>'Customs raw'!L1935</f>
        <v>0</v>
      </c>
      <c r="T1935" s="214"/>
      <c r="U1935" s="217">
        <f>'Customs raw'!M1935</f>
        <v>0</v>
      </c>
      <c r="V1935" s="214"/>
      <c r="W1935" s="226" t="e">
        <f>Table6[[#This Row],[Quantity (kg)2]]/1000</f>
        <v>#VALUE!</v>
      </c>
    </row>
    <row r="1936" spans="1:23" ht="14.25" x14ac:dyDescent="0.2">
      <c r="A1936" s="212">
        <f>'Customs raw'!B1936</f>
        <v>0</v>
      </c>
      <c r="B1936" s="213">
        <f t="shared" si="32"/>
        <v>0</v>
      </c>
      <c r="C1936" s="214" t="e">
        <f>VLOOKUP(B1936,'HS Heading Index'!$A$7:$B$29,2,FALSE)</f>
        <v>#N/A</v>
      </c>
      <c r="D1936" s="214" t="s">
        <v>241</v>
      </c>
      <c r="E1936" s="212">
        <f>'Customs raw'!C1936</f>
        <v>0</v>
      </c>
      <c r="F1936" s="215">
        <f>'Customs raw'!E1936</f>
        <v>0</v>
      </c>
      <c r="G1936" s="76" t="s">
        <v>19</v>
      </c>
      <c r="H1936" s="33" t="s">
        <v>190</v>
      </c>
      <c r="I1936" s="76" t="e">
        <f>CONCATENATE(Table6[[#This Row],[HS6_COD]],Table6[[#This Row],[HS8]],Table6[[#This Row],[HS10]])</f>
        <v>#VALUE!</v>
      </c>
      <c r="J1936" s="17" t="s">
        <v>553</v>
      </c>
      <c r="K1936" s="17"/>
      <c r="L1936" s="30">
        <f>'Customs raw'!F1936</f>
        <v>0</v>
      </c>
      <c r="M1936" s="33">
        <v>10</v>
      </c>
      <c r="N1936" s="33">
        <v>12.5</v>
      </c>
      <c r="O1936" s="33"/>
      <c r="P1936" s="33"/>
      <c r="Q1936" s="33">
        <v>10</v>
      </c>
      <c r="R1936" s="50" t="e">
        <f>VLOOKUP(Table6[[#This Row],[HS Concatenate]],'Customs raw'!$A$11:$N$305,12,FALSE)</f>
        <v>#VALUE!</v>
      </c>
      <c r="S1936" s="226">
        <f>'Customs raw'!L1936</f>
        <v>0</v>
      </c>
      <c r="T1936" s="214"/>
      <c r="U1936" s="217">
        <f>'Customs raw'!M1936</f>
        <v>0</v>
      </c>
      <c r="V1936" s="214"/>
      <c r="W1936" s="226" t="e">
        <f>Table6[[#This Row],[Quantity (kg)2]]/1000</f>
        <v>#VALUE!</v>
      </c>
    </row>
    <row r="1937" spans="1:23" ht="14.25" x14ac:dyDescent="0.2">
      <c r="A1937" s="212">
        <f>'Customs raw'!B1937</f>
        <v>0</v>
      </c>
      <c r="B1937" s="213">
        <f t="shared" si="32"/>
        <v>0</v>
      </c>
      <c r="C1937" s="214" t="e">
        <f>VLOOKUP(B1937,'HS Heading Index'!$A$7:$B$29,2,FALSE)</f>
        <v>#N/A</v>
      </c>
      <c r="D1937" s="214" t="s">
        <v>241</v>
      </c>
      <c r="E1937" s="212">
        <f>'Customs raw'!C1937</f>
        <v>0</v>
      </c>
      <c r="F1937" s="215">
        <f>'Customs raw'!E1937</f>
        <v>0</v>
      </c>
      <c r="G1937" s="76" t="s">
        <v>19</v>
      </c>
      <c r="H1937" s="33" t="s">
        <v>190</v>
      </c>
      <c r="I1937" s="76" t="e">
        <f>CONCATENATE(Table6[[#This Row],[HS6_COD]],Table6[[#This Row],[HS8]],Table6[[#This Row],[HS10]])</f>
        <v>#VALUE!</v>
      </c>
      <c r="J1937" s="17" t="s">
        <v>553</v>
      </c>
      <c r="K1937" s="17"/>
      <c r="L1937" s="30">
        <f>'Customs raw'!F1937</f>
        <v>0</v>
      </c>
      <c r="M1937" s="33">
        <v>10</v>
      </c>
      <c r="N1937" s="33">
        <v>12.5</v>
      </c>
      <c r="O1937" s="33"/>
      <c r="P1937" s="33"/>
      <c r="Q1937" s="33">
        <v>10</v>
      </c>
      <c r="R1937" s="50" t="e">
        <f>VLOOKUP(Table6[[#This Row],[HS Concatenate]],'Customs raw'!$A$11:$N$305,12,FALSE)</f>
        <v>#VALUE!</v>
      </c>
      <c r="S1937" s="226">
        <f>'Customs raw'!L1937</f>
        <v>0</v>
      </c>
      <c r="T1937" s="214"/>
      <c r="U1937" s="217">
        <f>'Customs raw'!M1937</f>
        <v>0</v>
      </c>
      <c r="V1937" s="214"/>
      <c r="W1937" s="226" t="e">
        <f>Table6[[#This Row],[Quantity (kg)2]]/1000</f>
        <v>#VALUE!</v>
      </c>
    </row>
    <row r="1938" spans="1:23" ht="14.25" x14ac:dyDescent="0.2">
      <c r="A1938" s="212">
        <f>'Customs raw'!B1938</f>
        <v>0</v>
      </c>
      <c r="B1938" s="213">
        <f t="shared" si="32"/>
        <v>0</v>
      </c>
      <c r="C1938" s="214" t="e">
        <f>VLOOKUP(B1938,'HS Heading Index'!$A$7:$B$29,2,FALSE)</f>
        <v>#N/A</v>
      </c>
      <c r="D1938" s="214" t="s">
        <v>241</v>
      </c>
      <c r="E1938" s="212">
        <f>'Customs raw'!C1938</f>
        <v>0</v>
      </c>
      <c r="F1938" s="215">
        <f>'Customs raw'!E1938</f>
        <v>0</v>
      </c>
      <c r="G1938" s="76" t="s">
        <v>19</v>
      </c>
      <c r="H1938" s="33" t="s">
        <v>190</v>
      </c>
      <c r="I1938" s="76" t="e">
        <f>CONCATENATE(Table6[[#This Row],[HS6_COD]],Table6[[#This Row],[HS8]],Table6[[#This Row],[HS10]])</f>
        <v>#VALUE!</v>
      </c>
      <c r="J1938" s="17" t="s">
        <v>553</v>
      </c>
      <c r="K1938" s="17"/>
      <c r="L1938" s="30">
        <f>'Customs raw'!F1938</f>
        <v>0</v>
      </c>
      <c r="M1938" s="33">
        <v>10</v>
      </c>
      <c r="N1938" s="33">
        <v>12.5</v>
      </c>
      <c r="O1938" s="33"/>
      <c r="P1938" s="33"/>
      <c r="Q1938" s="33">
        <v>10</v>
      </c>
      <c r="R1938" s="50" t="e">
        <f>VLOOKUP(Table6[[#This Row],[HS Concatenate]],'Customs raw'!$A$11:$N$305,12,FALSE)</f>
        <v>#VALUE!</v>
      </c>
      <c r="S1938" s="226">
        <f>'Customs raw'!L1938</f>
        <v>0</v>
      </c>
      <c r="T1938" s="214"/>
      <c r="U1938" s="217">
        <f>'Customs raw'!M1938</f>
        <v>0</v>
      </c>
      <c r="V1938" s="214"/>
      <c r="W1938" s="226" t="e">
        <f>Table6[[#This Row],[Quantity (kg)2]]/1000</f>
        <v>#VALUE!</v>
      </c>
    </row>
    <row r="1939" spans="1:23" ht="14.25" x14ac:dyDescent="0.2">
      <c r="A1939" s="212">
        <f>'Customs raw'!B1939</f>
        <v>0</v>
      </c>
      <c r="B1939" s="213">
        <f t="shared" si="32"/>
        <v>0</v>
      </c>
      <c r="C1939" s="214" t="e">
        <f>VLOOKUP(B1939,'HS Heading Index'!$A$7:$B$29,2,FALSE)</f>
        <v>#N/A</v>
      </c>
      <c r="D1939" s="214" t="s">
        <v>241</v>
      </c>
      <c r="E1939" s="212">
        <f>'Customs raw'!C1939</f>
        <v>0</v>
      </c>
      <c r="F1939" s="215">
        <f>'Customs raw'!E1939</f>
        <v>0</v>
      </c>
      <c r="G1939" s="76" t="s">
        <v>19</v>
      </c>
      <c r="H1939" s="33" t="s">
        <v>190</v>
      </c>
      <c r="I1939" s="76" t="e">
        <f>CONCATENATE(Table6[[#This Row],[HS6_COD]],Table6[[#This Row],[HS8]],Table6[[#This Row],[HS10]])</f>
        <v>#VALUE!</v>
      </c>
      <c r="J1939" s="17" t="s">
        <v>553</v>
      </c>
      <c r="K1939" s="17"/>
      <c r="L1939" s="30">
        <f>'Customs raw'!F1939</f>
        <v>0</v>
      </c>
      <c r="M1939" s="33">
        <v>10</v>
      </c>
      <c r="N1939" s="33">
        <v>12.5</v>
      </c>
      <c r="O1939" s="33"/>
      <c r="P1939" s="33"/>
      <c r="Q1939" s="33">
        <v>10</v>
      </c>
      <c r="R1939" s="50" t="e">
        <f>VLOOKUP(Table6[[#This Row],[HS Concatenate]],'Customs raw'!$A$11:$N$305,12,FALSE)</f>
        <v>#VALUE!</v>
      </c>
      <c r="S1939" s="226">
        <f>'Customs raw'!L1939</f>
        <v>0</v>
      </c>
      <c r="T1939" s="214"/>
      <c r="U1939" s="217">
        <f>'Customs raw'!M1939</f>
        <v>0</v>
      </c>
      <c r="V1939" s="214"/>
      <c r="W1939" s="226" t="e">
        <f>Table6[[#This Row],[Quantity (kg)2]]/1000</f>
        <v>#VALUE!</v>
      </c>
    </row>
    <row r="1940" spans="1:23" ht="14.25" x14ac:dyDescent="0.2">
      <c r="A1940" s="212">
        <f>'Customs raw'!B1940</f>
        <v>0</v>
      </c>
      <c r="B1940" s="213">
        <f t="shared" si="32"/>
        <v>0</v>
      </c>
      <c r="C1940" s="214" t="e">
        <f>VLOOKUP(B1940,'HS Heading Index'!$A$7:$B$29,2,FALSE)</f>
        <v>#N/A</v>
      </c>
      <c r="D1940" s="214" t="s">
        <v>241</v>
      </c>
      <c r="E1940" s="212">
        <f>'Customs raw'!C1940</f>
        <v>0</v>
      </c>
      <c r="F1940" s="215">
        <f>'Customs raw'!E1940</f>
        <v>0</v>
      </c>
      <c r="G1940" s="76" t="s">
        <v>19</v>
      </c>
      <c r="H1940" s="33" t="s">
        <v>190</v>
      </c>
      <c r="I1940" s="76" t="e">
        <f>CONCATENATE(Table6[[#This Row],[HS6_COD]],Table6[[#This Row],[HS8]],Table6[[#This Row],[HS10]])</f>
        <v>#VALUE!</v>
      </c>
      <c r="J1940" s="17" t="s">
        <v>553</v>
      </c>
      <c r="K1940" s="17"/>
      <c r="L1940" s="30">
        <f>'Customs raw'!F1940</f>
        <v>0</v>
      </c>
      <c r="M1940" s="33">
        <v>10</v>
      </c>
      <c r="N1940" s="33">
        <v>12.5</v>
      </c>
      <c r="O1940" s="33"/>
      <c r="P1940" s="33"/>
      <c r="Q1940" s="33">
        <v>10</v>
      </c>
      <c r="R1940" s="50" t="e">
        <f>VLOOKUP(Table6[[#This Row],[HS Concatenate]],'Customs raw'!$A$11:$N$305,12,FALSE)</f>
        <v>#VALUE!</v>
      </c>
      <c r="S1940" s="226">
        <f>'Customs raw'!L1940</f>
        <v>0</v>
      </c>
      <c r="T1940" s="214"/>
      <c r="U1940" s="217">
        <f>'Customs raw'!M1940</f>
        <v>0</v>
      </c>
      <c r="V1940" s="214"/>
      <c r="W1940" s="226" t="e">
        <f>Table6[[#This Row],[Quantity (kg)2]]/1000</f>
        <v>#VALUE!</v>
      </c>
    </row>
    <row r="1941" spans="1:23" ht="14.25" x14ac:dyDescent="0.2">
      <c r="A1941" s="212">
        <f>'Customs raw'!B1941</f>
        <v>0</v>
      </c>
      <c r="B1941" s="213">
        <f t="shared" si="32"/>
        <v>0</v>
      </c>
      <c r="C1941" s="214" t="e">
        <f>VLOOKUP(B1941,'HS Heading Index'!$A$7:$B$29,2,FALSE)</f>
        <v>#N/A</v>
      </c>
      <c r="D1941" s="214" t="s">
        <v>241</v>
      </c>
      <c r="E1941" s="212">
        <f>'Customs raw'!C1941</f>
        <v>0</v>
      </c>
      <c r="F1941" s="215">
        <f>'Customs raw'!E1941</f>
        <v>0</v>
      </c>
      <c r="G1941" s="76" t="s">
        <v>19</v>
      </c>
      <c r="H1941" s="33" t="s">
        <v>190</v>
      </c>
      <c r="I1941" s="76" t="e">
        <f>CONCATENATE(Table6[[#This Row],[HS6_COD]],Table6[[#This Row],[HS8]],Table6[[#This Row],[HS10]])</f>
        <v>#VALUE!</v>
      </c>
      <c r="J1941" s="17" t="s">
        <v>553</v>
      </c>
      <c r="K1941" s="17"/>
      <c r="L1941" s="30">
        <f>'Customs raw'!F1941</f>
        <v>0</v>
      </c>
      <c r="M1941" s="33">
        <v>10</v>
      </c>
      <c r="N1941" s="33">
        <v>12.5</v>
      </c>
      <c r="O1941" s="33"/>
      <c r="P1941" s="33"/>
      <c r="Q1941" s="33">
        <v>10</v>
      </c>
      <c r="R1941" s="50" t="e">
        <f>VLOOKUP(Table6[[#This Row],[HS Concatenate]],'Customs raw'!$A$11:$N$305,12,FALSE)</f>
        <v>#VALUE!</v>
      </c>
      <c r="S1941" s="226">
        <f>'Customs raw'!L1941</f>
        <v>0</v>
      </c>
      <c r="T1941" s="214"/>
      <c r="U1941" s="217">
        <f>'Customs raw'!M1941</f>
        <v>0</v>
      </c>
      <c r="V1941" s="214"/>
      <c r="W1941" s="226" t="e">
        <f>Table6[[#This Row],[Quantity (kg)2]]/1000</f>
        <v>#VALUE!</v>
      </c>
    </row>
    <row r="1942" spans="1:23" ht="14.25" x14ac:dyDescent="0.2">
      <c r="A1942" s="212">
        <f>'Customs raw'!B1942</f>
        <v>0</v>
      </c>
      <c r="B1942" s="213">
        <f t="shared" si="32"/>
        <v>0</v>
      </c>
      <c r="C1942" s="214" t="e">
        <f>VLOOKUP(B1942,'HS Heading Index'!$A$7:$B$29,2,FALSE)</f>
        <v>#N/A</v>
      </c>
      <c r="D1942" s="214" t="s">
        <v>241</v>
      </c>
      <c r="E1942" s="212">
        <f>'Customs raw'!C1942</f>
        <v>0</v>
      </c>
      <c r="F1942" s="215">
        <f>'Customs raw'!E1942</f>
        <v>0</v>
      </c>
      <c r="G1942" s="76" t="s">
        <v>19</v>
      </c>
      <c r="H1942" s="33" t="s">
        <v>190</v>
      </c>
      <c r="I1942" s="76" t="e">
        <f>CONCATENATE(Table6[[#This Row],[HS6_COD]],Table6[[#This Row],[HS8]],Table6[[#This Row],[HS10]])</f>
        <v>#VALUE!</v>
      </c>
      <c r="J1942" s="17" t="s">
        <v>553</v>
      </c>
      <c r="K1942" s="17"/>
      <c r="L1942" s="30">
        <f>'Customs raw'!F1942</f>
        <v>0</v>
      </c>
      <c r="M1942" s="33">
        <v>10</v>
      </c>
      <c r="N1942" s="33">
        <v>12.5</v>
      </c>
      <c r="O1942" s="33"/>
      <c r="P1942" s="33"/>
      <c r="Q1942" s="33">
        <v>10</v>
      </c>
      <c r="R1942" s="50" t="e">
        <f>VLOOKUP(Table6[[#This Row],[HS Concatenate]],'Customs raw'!$A$11:$N$305,12,FALSE)</f>
        <v>#VALUE!</v>
      </c>
      <c r="S1942" s="226">
        <f>'Customs raw'!L1942</f>
        <v>0</v>
      </c>
      <c r="T1942" s="214"/>
      <c r="U1942" s="217">
        <f>'Customs raw'!M1942</f>
        <v>0</v>
      </c>
      <c r="V1942" s="214"/>
      <c r="W1942" s="226" t="e">
        <f>Table6[[#This Row],[Quantity (kg)2]]/1000</f>
        <v>#VALUE!</v>
      </c>
    </row>
    <row r="1943" spans="1:23" ht="14.25" x14ac:dyDescent="0.2">
      <c r="A1943" s="212">
        <f>'Customs raw'!B1943</f>
        <v>0</v>
      </c>
      <c r="B1943" s="213">
        <f t="shared" si="32"/>
        <v>0</v>
      </c>
      <c r="C1943" s="214" t="e">
        <f>VLOOKUP(B1943,'HS Heading Index'!$A$7:$B$29,2,FALSE)</f>
        <v>#N/A</v>
      </c>
      <c r="D1943" s="214" t="s">
        <v>241</v>
      </c>
      <c r="E1943" s="212">
        <f>'Customs raw'!C1943</f>
        <v>0</v>
      </c>
      <c r="F1943" s="215">
        <f>'Customs raw'!E1943</f>
        <v>0</v>
      </c>
      <c r="G1943" s="76" t="s">
        <v>19</v>
      </c>
      <c r="H1943" s="33" t="s">
        <v>190</v>
      </c>
      <c r="I1943" s="76" t="e">
        <f>CONCATENATE(Table6[[#This Row],[HS6_COD]],Table6[[#This Row],[HS8]],Table6[[#This Row],[HS10]])</f>
        <v>#VALUE!</v>
      </c>
      <c r="J1943" s="17" t="s">
        <v>553</v>
      </c>
      <c r="K1943" s="17"/>
      <c r="L1943" s="30">
        <f>'Customs raw'!F1943</f>
        <v>0</v>
      </c>
      <c r="M1943" s="33">
        <v>10</v>
      </c>
      <c r="N1943" s="33">
        <v>12.5</v>
      </c>
      <c r="O1943" s="33"/>
      <c r="P1943" s="33"/>
      <c r="Q1943" s="33">
        <v>10</v>
      </c>
      <c r="R1943" s="50" t="e">
        <f>VLOOKUP(Table6[[#This Row],[HS Concatenate]],'Customs raw'!$A$11:$N$305,12,FALSE)</f>
        <v>#VALUE!</v>
      </c>
      <c r="S1943" s="226">
        <f>'Customs raw'!L1943</f>
        <v>0</v>
      </c>
      <c r="T1943" s="214"/>
      <c r="U1943" s="217">
        <f>'Customs raw'!M1943</f>
        <v>0</v>
      </c>
      <c r="V1943" s="214"/>
      <c r="W1943" s="226" t="e">
        <f>Table6[[#This Row],[Quantity (kg)2]]/1000</f>
        <v>#VALUE!</v>
      </c>
    </row>
    <row r="1944" spans="1:23" ht="14.25" x14ac:dyDescent="0.2">
      <c r="A1944" s="212">
        <f>'Customs raw'!B1944</f>
        <v>0</v>
      </c>
      <c r="B1944" s="213">
        <f t="shared" si="32"/>
        <v>0</v>
      </c>
      <c r="C1944" s="214" t="e">
        <f>VLOOKUP(B1944,'HS Heading Index'!$A$7:$B$29,2,FALSE)</f>
        <v>#N/A</v>
      </c>
      <c r="D1944" s="214" t="s">
        <v>241</v>
      </c>
      <c r="E1944" s="212">
        <f>'Customs raw'!C1944</f>
        <v>0</v>
      </c>
      <c r="F1944" s="215">
        <f>'Customs raw'!E1944</f>
        <v>0</v>
      </c>
      <c r="G1944" s="76" t="s">
        <v>19</v>
      </c>
      <c r="H1944" s="33" t="s">
        <v>190</v>
      </c>
      <c r="I1944" s="76" t="e">
        <f>CONCATENATE(Table6[[#This Row],[HS6_COD]],Table6[[#This Row],[HS8]],Table6[[#This Row],[HS10]])</f>
        <v>#VALUE!</v>
      </c>
      <c r="J1944" s="17" t="s">
        <v>553</v>
      </c>
      <c r="K1944" s="17"/>
      <c r="L1944" s="30">
        <f>'Customs raw'!F1944</f>
        <v>0</v>
      </c>
      <c r="M1944" s="33">
        <v>10</v>
      </c>
      <c r="N1944" s="33">
        <v>12.5</v>
      </c>
      <c r="O1944" s="33"/>
      <c r="P1944" s="33"/>
      <c r="Q1944" s="33">
        <v>10</v>
      </c>
      <c r="R1944" s="50" t="e">
        <f>VLOOKUP(Table6[[#This Row],[HS Concatenate]],'Customs raw'!$A$11:$N$305,12,FALSE)</f>
        <v>#VALUE!</v>
      </c>
      <c r="S1944" s="226">
        <f>'Customs raw'!L1944</f>
        <v>0</v>
      </c>
      <c r="T1944" s="214"/>
      <c r="U1944" s="217">
        <f>'Customs raw'!M1944</f>
        <v>0</v>
      </c>
      <c r="V1944" s="214"/>
      <c r="W1944" s="226" t="e">
        <f>Table6[[#This Row],[Quantity (kg)2]]/1000</f>
        <v>#VALUE!</v>
      </c>
    </row>
    <row r="1945" spans="1:23" ht="14.25" x14ac:dyDescent="0.2">
      <c r="A1945" s="212">
        <f>'Customs raw'!B1945</f>
        <v>0</v>
      </c>
      <c r="B1945" s="213">
        <f t="shared" si="32"/>
        <v>0</v>
      </c>
      <c r="C1945" s="214" t="e">
        <f>VLOOKUP(B1945,'HS Heading Index'!$A$7:$B$29,2,FALSE)</f>
        <v>#N/A</v>
      </c>
      <c r="D1945" s="214" t="s">
        <v>241</v>
      </c>
      <c r="E1945" s="212">
        <f>'Customs raw'!C1945</f>
        <v>0</v>
      </c>
      <c r="F1945" s="215">
        <f>'Customs raw'!E1945</f>
        <v>0</v>
      </c>
      <c r="G1945" s="76" t="s">
        <v>19</v>
      </c>
      <c r="H1945" s="33" t="s">
        <v>190</v>
      </c>
      <c r="I1945" s="76" t="e">
        <f>CONCATENATE(Table6[[#This Row],[HS6_COD]],Table6[[#This Row],[HS8]],Table6[[#This Row],[HS10]])</f>
        <v>#VALUE!</v>
      </c>
      <c r="J1945" s="17" t="s">
        <v>553</v>
      </c>
      <c r="K1945" s="17"/>
      <c r="L1945" s="30">
        <f>'Customs raw'!F1945</f>
        <v>0</v>
      </c>
      <c r="M1945" s="33">
        <v>10</v>
      </c>
      <c r="N1945" s="33">
        <v>12.5</v>
      </c>
      <c r="O1945" s="33"/>
      <c r="P1945" s="33"/>
      <c r="Q1945" s="33">
        <v>10</v>
      </c>
      <c r="R1945" s="50" t="e">
        <f>VLOOKUP(Table6[[#This Row],[HS Concatenate]],'Customs raw'!$A$11:$N$305,12,FALSE)</f>
        <v>#VALUE!</v>
      </c>
      <c r="S1945" s="226">
        <f>'Customs raw'!L1945</f>
        <v>0</v>
      </c>
      <c r="T1945" s="214"/>
      <c r="U1945" s="217">
        <f>'Customs raw'!M1945</f>
        <v>0</v>
      </c>
      <c r="V1945" s="214"/>
      <c r="W1945" s="226" t="e">
        <f>Table6[[#This Row],[Quantity (kg)2]]/1000</f>
        <v>#VALUE!</v>
      </c>
    </row>
    <row r="1946" spans="1:23" ht="14.25" x14ac:dyDescent="0.2">
      <c r="A1946" s="212">
        <f>'Customs raw'!B1946</f>
        <v>0</v>
      </c>
      <c r="B1946" s="213">
        <f t="shared" si="32"/>
        <v>0</v>
      </c>
      <c r="C1946" s="214" t="e">
        <f>VLOOKUP(B1946,'HS Heading Index'!$A$7:$B$29,2,FALSE)</f>
        <v>#N/A</v>
      </c>
      <c r="D1946" s="214" t="s">
        <v>241</v>
      </c>
      <c r="E1946" s="212">
        <f>'Customs raw'!C1946</f>
        <v>0</v>
      </c>
      <c r="F1946" s="215">
        <f>'Customs raw'!E1946</f>
        <v>0</v>
      </c>
      <c r="G1946" s="76" t="s">
        <v>19</v>
      </c>
      <c r="H1946" s="33" t="s">
        <v>190</v>
      </c>
      <c r="I1946" s="76" t="e">
        <f>CONCATENATE(Table6[[#This Row],[HS6_COD]],Table6[[#This Row],[HS8]],Table6[[#This Row],[HS10]])</f>
        <v>#VALUE!</v>
      </c>
      <c r="J1946" s="17" t="s">
        <v>553</v>
      </c>
      <c r="K1946" s="17"/>
      <c r="L1946" s="30">
        <f>'Customs raw'!F1946</f>
        <v>0</v>
      </c>
      <c r="M1946" s="33">
        <v>10</v>
      </c>
      <c r="N1946" s="33">
        <v>12.5</v>
      </c>
      <c r="O1946" s="33"/>
      <c r="P1946" s="33"/>
      <c r="Q1946" s="33">
        <v>10</v>
      </c>
      <c r="R1946" s="50" t="e">
        <f>VLOOKUP(Table6[[#This Row],[HS Concatenate]],'Customs raw'!$A$11:$N$305,12,FALSE)</f>
        <v>#VALUE!</v>
      </c>
      <c r="S1946" s="226">
        <f>'Customs raw'!L1946</f>
        <v>0</v>
      </c>
      <c r="T1946" s="214"/>
      <c r="U1946" s="217">
        <f>'Customs raw'!M1946</f>
        <v>0</v>
      </c>
      <c r="V1946" s="214"/>
      <c r="W1946" s="226" t="e">
        <f>Table6[[#This Row],[Quantity (kg)2]]/1000</f>
        <v>#VALUE!</v>
      </c>
    </row>
    <row r="1947" spans="1:23" ht="14.25" x14ac:dyDescent="0.2">
      <c r="A1947" s="212">
        <f>'Customs raw'!B1947</f>
        <v>0</v>
      </c>
      <c r="B1947" s="213">
        <f t="shared" si="32"/>
        <v>0</v>
      </c>
      <c r="C1947" s="214" t="e">
        <f>VLOOKUP(B1947,'HS Heading Index'!$A$7:$B$29,2,FALSE)</f>
        <v>#N/A</v>
      </c>
      <c r="D1947" s="214" t="s">
        <v>241</v>
      </c>
      <c r="E1947" s="212">
        <f>'Customs raw'!C1947</f>
        <v>0</v>
      </c>
      <c r="F1947" s="215">
        <f>'Customs raw'!E1947</f>
        <v>0</v>
      </c>
      <c r="G1947" s="76" t="s">
        <v>19</v>
      </c>
      <c r="H1947" s="33" t="s">
        <v>190</v>
      </c>
      <c r="I1947" s="76" t="e">
        <f>CONCATENATE(Table6[[#This Row],[HS6_COD]],Table6[[#This Row],[HS8]],Table6[[#This Row],[HS10]])</f>
        <v>#VALUE!</v>
      </c>
      <c r="J1947" s="17" t="s">
        <v>553</v>
      </c>
      <c r="K1947" s="17"/>
      <c r="L1947" s="30">
        <f>'Customs raw'!F1947</f>
        <v>0</v>
      </c>
      <c r="M1947" s="33">
        <v>10</v>
      </c>
      <c r="N1947" s="33">
        <v>12.5</v>
      </c>
      <c r="O1947" s="33"/>
      <c r="P1947" s="33"/>
      <c r="Q1947" s="33">
        <v>10</v>
      </c>
      <c r="R1947" s="50" t="e">
        <f>VLOOKUP(Table6[[#This Row],[HS Concatenate]],'Customs raw'!$A$11:$N$305,12,FALSE)</f>
        <v>#VALUE!</v>
      </c>
      <c r="S1947" s="226">
        <f>'Customs raw'!L1947</f>
        <v>0</v>
      </c>
      <c r="T1947" s="214"/>
      <c r="U1947" s="217">
        <f>'Customs raw'!M1947</f>
        <v>0</v>
      </c>
      <c r="V1947" s="214"/>
      <c r="W1947" s="226" t="e">
        <f>Table6[[#This Row],[Quantity (kg)2]]/1000</f>
        <v>#VALUE!</v>
      </c>
    </row>
    <row r="1948" spans="1:23" ht="14.25" x14ac:dyDescent="0.2">
      <c r="A1948" s="212">
        <f>'Customs raw'!B1948</f>
        <v>0</v>
      </c>
      <c r="B1948" s="213">
        <f t="shared" si="32"/>
        <v>0</v>
      </c>
      <c r="C1948" s="214" t="e">
        <f>VLOOKUP(B1948,'HS Heading Index'!$A$7:$B$29,2,FALSE)</f>
        <v>#N/A</v>
      </c>
      <c r="D1948" s="214" t="s">
        <v>241</v>
      </c>
      <c r="E1948" s="212">
        <f>'Customs raw'!C1948</f>
        <v>0</v>
      </c>
      <c r="F1948" s="215">
        <f>'Customs raw'!E1948</f>
        <v>0</v>
      </c>
      <c r="G1948" s="76" t="s">
        <v>19</v>
      </c>
      <c r="H1948" s="33" t="s">
        <v>190</v>
      </c>
      <c r="I1948" s="76" t="e">
        <f>CONCATENATE(Table6[[#This Row],[HS6_COD]],Table6[[#This Row],[HS8]],Table6[[#This Row],[HS10]])</f>
        <v>#VALUE!</v>
      </c>
      <c r="J1948" s="17" t="s">
        <v>553</v>
      </c>
      <c r="K1948" s="17"/>
      <c r="L1948" s="30">
        <f>'Customs raw'!F1948</f>
        <v>0</v>
      </c>
      <c r="M1948" s="33">
        <v>10</v>
      </c>
      <c r="N1948" s="33">
        <v>12.5</v>
      </c>
      <c r="O1948" s="33"/>
      <c r="P1948" s="33"/>
      <c r="Q1948" s="33">
        <v>10</v>
      </c>
      <c r="R1948" s="50" t="e">
        <f>VLOOKUP(Table6[[#This Row],[HS Concatenate]],'Customs raw'!$A$11:$N$305,12,FALSE)</f>
        <v>#VALUE!</v>
      </c>
      <c r="S1948" s="226">
        <f>'Customs raw'!L1948</f>
        <v>0</v>
      </c>
      <c r="T1948" s="214"/>
      <c r="U1948" s="217">
        <f>'Customs raw'!M1948</f>
        <v>0</v>
      </c>
      <c r="V1948" s="214"/>
      <c r="W1948" s="226" t="e">
        <f>Table6[[#This Row],[Quantity (kg)2]]/1000</f>
        <v>#VALUE!</v>
      </c>
    </row>
    <row r="1949" spans="1:23" ht="14.25" x14ac:dyDescent="0.2">
      <c r="A1949" s="212">
        <f>'Customs raw'!B1949</f>
        <v>0</v>
      </c>
      <c r="B1949" s="213">
        <f t="shared" si="32"/>
        <v>0</v>
      </c>
      <c r="C1949" s="214" t="e">
        <f>VLOOKUP(B1949,'HS Heading Index'!$A$7:$B$29,2,FALSE)</f>
        <v>#N/A</v>
      </c>
      <c r="D1949" s="214" t="s">
        <v>241</v>
      </c>
      <c r="E1949" s="212">
        <f>'Customs raw'!C1949</f>
        <v>0</v>
      </c>
      <c r="F1949" s="215">
        <f>'Customs raw'!E1949</f>
        <v>0</v>
      </c>
      <c r="G1949" s="76" t="s">
        <v>19</v>
      </c>
      <c r="H1949" s="33" t="s">
        <v>190</v>
      </c>
      <c r="I1949" s="76" t="e">
        <f>CONCATENATE(Table6[[#This Row],[HS6_COD]],Table6[[#This Row],[HS8]],Table6[[#This Row],[HS10]])</f>
        <v>#VALUE!</v>
      </c>
      <c r="J1949" s="17" t="s">
        <v>553</v>
      </c>
      <c r="K1949" s="17"/>
      <c r="L1949" s="30">
        <f>'Customs raw'!F1949</f>
        <v>0</v>
      </c>
      <c r="M1949" s="33">
        <v>10</v>
      </c>
      <c r="N1949" s="33">
        <v>12.5</v>
      </c>
      <c r="O1949" s="33"/>
      <c r="P1949" s="33"/>
      <c r="Q1949" s="33">
        <v>10</v>
      </c>
      <c r="R1949" s="50" t="e">
        <f>VLOOKUP(Table6[[#This Row],[HS Concatenate]],'Customs raw'!$A$11:$N$305,12,FALSE)</f>
        <v>#VALUE!</v>
      </c>
      <c r="S1949" s="226">
        <f>'Customs raw'!L1949</f>
        <v>0</v>
      </c>
      <c r="T1949" s="214"/>
      <c r="U1949" s="217">
        <f>'Customs raw'!M1949</f>
        <v>0</v>
      </c>
      <c r="V1949" s="214"/>
      <c r="W1949" s="226" t="e">
        <f>Table6[[#This Row],[Quantity (kg)2]]/1000</f>
        <v>#VALUE!</v>
      </c>
    </row>
    <row r="1950" spans="1:23" ht="14.25" x14ac:dyDescent="0.2">
      <c r="A1950" s="212">
        <f>'Customs raw'!B1950</f>
        <v>0</v>
      </c>
      <c r="B1950" s="213">
        <f t="shared" si="32"/>
        <v>0</v>
      </c>
      <c r="C1950" s="214" t="e">
        <f>VLOOKUP(B1950,'HS Heading Index'!$A$7:$B$29,2,FALSE)</f>
        <v>#N/A</v>
      </c>
      <c r="D1950" s="214" t="s">
        <v>241</v>
      </c>
      <c r="E1950" s="212">
        <f>'Customs raw'!C1950</f>
        <v>0</v>
      </c>
      <c r="F1950" s="215">
        <f>'Customs raw'!E1950</f>
        <v>0</v>
      </c>
      <c r="G1950" s="76" t="s">
        <v>19</v>
      </c>
      <c r="H1950" s="33" t="s">
        <v>190</v>
      </c>
      <c r="I1950" s="76" t="e">
        <f>CONCATENATE(Table6[[#This Row],[HS6_COD]],Table6[[#This Row],[HS8]],Table6[[#This Row],[HS10]])</f>
        <v>#VALUE!</v>
      </c>
      <c r="J1950" s="17" t="s">
        <v>553</v>
      </c>
      <c r="K1950" s="17"/>
      <c r="L1950" s="30">
        <f>'Customs raw'!F1950</f>
        <v>0</v>
      </c>
      <c r="M1950" s="33">
        <v>10</v>
      </c>
      <c r="N1950" s="33">
        <v>12.5</v>
      </c>
      <c r="O1950" s="33"/>
      <c r="P1950" s="33"/>
      <c r="Q1950" s="33">
        <v>10</v>
      </c>
      <c r="R1950" s="50" t="e">
        <f>VLOOKUP(Table6[[#This Row],[HS Concatenate]],'Customs raw'!$A$11:$N$305,12,FALSE)</f>
        <v>#VALUE!</v>
      </c>
      <c r="S1950" s="226">
        <f>'Customs raw'!L1950</f>
        <v>0</v>
      </c>
      <c r="T1950" s="214"/>
      <c r="U1950" s="217">
        <f>'Customs raw'!M1950</f>
        <v>0</v>
      </c>
      <c r="V1950" s="214"/>
      <c r="W1950" s="226" t="e">
        <f>Table6[[#This Row],[Quantity (kg)2]]/1000</f>
        <v>#VALUE!</v>
      </c>
    </row>
    <row r="1951" spans="1:23" ht="14.25" x14ac:dyDescent="0.2">
      <c r="A1951" s="212">
        <f>'Customs raw'!B1951</f>
        <v>0</v>
      </c>
      <c r="B1951" s="213">
        <f t="shared" si="32"/>
        <v>0</v>
      </c>
      <c r="C1951" s="214" t="e">
        <f>VLOOKUP(B1951,'HS Heading Index'!$A$7:$B$29,2,FALSE)</f>
        <v>#N/A</v>
      </c>
      <c r="D1951" s="214" t="s">
        <v>241</v>
      </c>
      <c r="E1951" s="212">
        <f>'Customs raw'!C1951</f>
        <v>0</v>
      </c>
      <c r="F1951" s="215">
        <f>'Customs raw'!E1951</f>
        <v>0</v>
      </c>
      <c r="G1951" s="76" t="s">
        <v>19</v>
      </c>
      <c r="H1951" s="33" t="s">
        <v>190</v>
      </c>
      <c r="I1951" s="76" t="e">
        <f>CONCATENATE(Table6[[#This Row],[HS6_COD]],Table6[[#This Row],[HS8]],Table6[[#This Row],[HS10]])</f>
        <v>#VALUE!</v>
      </c>
      <c r="J1951" s="17" t="s">
        <v>553</v>
      </c>
      <c r="K1951" s="17"/>
      <c r="L1951" s="30">
        <f>'Customs raw'!F1951</f>
        <v>0</v>
      </c>
      <c r="M1951" s="33">
        <v>10</v>
      </c>
      <c r="N1951" s="33">
        <v>12.5</v>
      </c>
      <c r="O1951" s="33"/>
      <c r="P1951" s="33"/>
      <c r="Q1951" s="33">
        <v>10</v>
      </c>
      <c r="R1951" s="50" t="e">
        <f>VLOOKUP(Table6[[#This Row],[HS Concatenate]],'Customs raw'!$A$11:$N$305,12,FALSE)</f>
        <v>#VALUE!</v>
      </c>
      <c r="S1951" s="226">
        <f>'Customs raw'!L1951</f>
        <v>0</v>
      </c>
      <c r="T1951" s="214"/>
      <c r="U1951" s="217">
        <f>'Customs raw'!M1951</f>
        <v>0</v>
      </c>
      <c r="V1951" s="214"/>
      <c r="W1951" s="226" t="e">
        <f>Table6[[#This Row],[Quantity (kg)2]]/1000</f>
        <v>#VALUE!</v>
      </c>
    </row>
    <row r="1952" spans="1:23" ht="14.25" x14ac:dyDescent="0.2">
      <c r="A1952" s="212">
        <f>'Customs raw'!B1952</f>
        <v>0</v>
      </c>
      <c r="B1952" s="213">
        <f t="shared" si="32"/>
        <v>0</v>
      </c>
      <c r="C1952" s="214" t="e">
        <f>VLOOKUP(B1952,'HS Heading Index'!$A$7:$B$29,2,FALSE)</f>
        <v>#N/A</v>
      </c>
      <c r="D1952" s="214" t="s">
        <v>241</v>
      </c>
      <c r="E1952" s="212">
        <f>'Customs raw'!C1952</f>
        <v>0</v>
      </c>
      <c r="F1952" s="215">
        <f>'Customs raw'!E1952</f>
        <v>0</v>
      </c>
      <c r="G1952" s="76" t="s">
        <v>19</v>
      </c>
      <c r="H1952" s="33" t="s">
        <v>190</v>
      </c>
      <c r="I1952" s="76" t="e">
        <f>CONCATENATE(Table6[[#This Row],[HS6_COD]],Table6[[#This Row],[HS8]],Table6[[#This Row],[HS10]])</f>
        <v>#VALUE!</v>
      </c>
      <c r="J1952" s="17" t="s">
        <v>553</v>
      </c>
      <c r="K1952" s="17"/>
      <c r="L1952" s="30">
        <f>'Customs raw'!F1952</f>
        <v>0</v>
      </c>
      <c r="M1952" s="33">
        <v>10</v>
      </c>
      <c r="N1952" s="33">
        <v>12.5</v>
      </c>
      <c r="O1952" s="33"/>
      <c r="P1952" s="33"/>
      <c r="Q1952" s="33">
        <v>10</v>
      </c>
      <c r="R1952" s="50" t="e">
        <f>VLOOKUP(Table6[[#This Row],[HS Concatenate]],'Customs raw'!$A$11:$N$305,12,FALSE)</f>
        <v>#VALUE!</v>
      </c>
      <c r="S1952" s="226">
        <f>'Customs raw'!L1952</f>
        <v>0</v>
      </c>
      <c r="T1952" s="214"/>
      <c r="U1952" s="217">
        <f>'Customs raw'!M1952</f>
        <v>0</v>
      </c>
      <c r="V1952" s="214"/>
      <c r="W1952" s="226" t="e">
        <f>Table6[[#This Row],[Quantity (kg)2]]/1000</f>
        <v>#VALUE!</v>
      </c>
    </row>
    <row r="1953" spans="1:23" ht="14.25" x14ac:dyDescent="0.2">
      <c r="A1953" s="212">
        <f>'Customs raw'!B1953</f>
        <v>0</v>
      </c>
      <c r="B1953" s="213">
        <f t="shared" si="32"/>
        <v>0</v>
      </c>
      <c r="C1953" s="214" t="e">
        <f>VLOOKUP(B1953,'HS Heading Index'!$A$7:$B$29,2,FALSE)</f>
        <v>#N/A</v>
      </c>
      <c r="D1953" s="214" t="s">
        <v>241</v>
      </c>
      <c r="E1953" s="212">
        <f>'Customs raw'!C1953</f>
        <v>0</v>
      </c>
      <c r="F1953" s="215">
        <f>'Customs raw'!E1953</f>
        <v>0</v>
      </c>
      <c r="G1953" s="76" t="s">
        <v>19</v>
      </c>
      <c r="H1953" s="33" t="s">
        <v>190</v>
      </c>
      <c r="I1953" s="76" t="e">
        <f>CONCATENATE(Table6[[#This Row],[HS6_COD]],Table6[[#This Row],[HS8]],Table6[[#This Row],[HS10]])</f>
        <v>#VALUE!</v>
      </c>
      <c r="J1953" s="17" t="s">
        <v>553</v>
      </c>
      <c r="K1953" s="17"/>
      <c r="L1953" s="30">
        <f>'Customs raw'!F1953</f>
        <v>0</v>
      </c>
      <c r="M1953" s="33">
        <v>10</v>
      </c>
      <c r="N1953" s="33">
        <v>12.5</v>
      </c>
      <c r="O1953" s="33"/>
      <c r="P1953" s="33"/>
      <c r="Q1953" s="33">
        <v>10</v>
      </c>
      <c r="R1953" s="50" t="e">
        <f>VLOOKUP(Table6[[#This Row],[HS Concatenate]],'Customs raw'!$A$11:$N$305,12,FALSE)</f>
        <v>#VALUE!</v>
      </c>
      <c r="S1953" s="226">
        <f>'Customs raw'!L1953</f>
        <v>0</v>
      </c>
      <c r="T1953" s="214"/>
      <c r="U1953" s="217">
        <f>'Customs raw'!M1953</f>
        <v>0</v>
      </c>
      <c r="V1953" s="214"/>
      <c r="W1953" s="226" t="e">
        <f>Table6[[#This Row],[Quantity (kg)2]]/1000</f>
        <v>#VALUE!</v>
      </c>
    </row>
    <row r="1954" spans="1:23" ht="14.25" x14ac:dyDescent="0.2">
      <c r="A1954" s="212">
        <f>'Customs raw'!B1954</f>
        <v>0</v>
      </c>
      <c r="B1954" s="213">
        <f t="shared" si="32"/>
        <v>0</v>
      </c>
      <c r="C1954" s="214" t="e">
        <f>VLOOKUP(B1954,'HS Heading Index'!$A$7:$B$29,2,FALSE)</f>
        <v>#N/A</v>
      </c>
      <c r="D1954" s="214" t="s">
        <v>241</v>
      </c>
      <c r="E1954" s="212">
        <f>'Customs raw'!C1954</f>
        <v>0</v>
      </c>
      <c r="F1954" s="215">
        <f>'Customs raw'!E1954</f>
        <v>0</v>
      </c>
      <c r="G1954" s="76" t="s">
        <v>19</v>
      </c>
      <c r="H1954" s="33" t="s">
        <v>190</v>
      </c>
      <c r="I1954" s="76" t="e">
        <f>CONCATENATE(Table6[[#This Row],[HS6_COD]],Table6[[#This Row],[HS8]],Table6[[#This Row],[HS10]])</f>
        <v>#VALUE!</v>
      </c>
      <c r="J1954" s="17" t="s">
        <v>553</v>
      </c>
      <c r="K1954" s="17"/>
      <c r="L1954" s="30">
        <f>'Customs raw'!F1954</f>
        <v>0</v>
      </c>
      <c r="M1954" s="33">
        <v>10</v>
      </c>
      <c r="N1954" s="33">
        <v>12.5</v>
      </c>
      <c r="O1954" s="33"/>
      <c r="P1954" s="33"/>
      <c r="Q1954" s="33">
        <v>10</v>
      </c>
      <c r="R1954" s="50" t="e">
        <f>VLOOKUP(Table6[[#This Row],[HS Concatenate]],'Customs raw'!$A$11:$N$305,12,FALSE)</f>
        <v>#VALUE!</v>
      </c>
      <c r="S1954" s="226">
        <f>'Customs raw'!L1954</f>
        <v>0</v>
      </c>
      <c r="T1954" s="214"/>
      <c r="U1954" s="217">
        <f>'Customs raw'!M1954</f>
        <v>0</v>
      </c>
      <c r="V1954" s="214"/>
      <c r="W1954" s="226" t="e">
        <f>Table6[[#This Row],[Quantity (kg)2]]/1000</f>
        <v>#VALUE!</v>
      </c>
    </row>
    <row r="1955" spans="1:23" ht="14.25" x14ac:dyDescent="0.2">
      <c r="A1955" s="212">
        <f>'Customs raw'!B1955</f>
        <v>0</v>
      </c>
      <c r="B1955" s="213">
        <f t="shared" si="32"/>
        <v>0</v>
      </c>
      <c r="C1955" s="214" t="e">
        <f>VLOOKUP(B1955,'HS Heading Index'!$A$7:$B$29,2,FALSE)</f>
        <v>#N/A</v>
      </c>
      <c r="D1955" s="214" t="s">
        <v>241</v>
      </c>
      <c r="E1955" s="212">
        <f>'Customs raw'!C1955</f>
        <v>0</v>
      </c>
      <c r="F1955" s="215">
        <f>'Customs raw'!E1955</f>
        <v>0</v>
      </c>
      <c r="G1955" s="76" t="s">
        <v>19</v>
      </c>
      <c r="H1955" s="33" t="s">
        <v>190</v>
      </c>
      <c r="I1955" s="76" t="e">
        <f>CONCATENATE(Table6[[#This Row],[HS6_COD]],Table6[[#This Row],[HS8]],Table6[[#This Row],[HS10]])</f>
        <v>#VALUE!</v>
      </c>
      <c r="J1955" s="17" t="s">
        <v>553</v>
      </c>
      <c r="K1955" s="17"/>
      <c r="L1955" s="30">
        <f>'Customs raw'!F1955</f>
        <v>0</v>
      </c>
      <c r="M1955" s="33">
        <v>10</v>
      </c>
      <c r="N1955" s="33">
        <v>12.5</v>
      </c>
      <c r="O1955" s="33"/>
      <c r="P1955" s="33"/>
      <c r="Q1955" s="33">
        <v>10</v>
      </c>
      <c r="R1955" s="50" t="e">
        <f>VLOOKUP(Table6[[#This Row],[HS Concatenate]],'Customs raw'!$A$11:$N$305,12,FALSE)</f>
        <v>#VALUE!</v>
      </c>
      <c r="S1955" s="226">
        <f>'Customs raw'!L1955</f>
        <v>0</v>
      </c>
      <c r="T1955" s="214"/>
      <c r="U1955" s="217">
        <f>'Customs raw'!M1955</f>
        <v>0</v>
      </c>
      <c r="V1955" s="214"/>
      <c r="W1955" s="226" t="e">
        <f>Table6[[#This Row],[Quantity (kg)2]]/1000</f>
        <v>#VALUE!</v>
      </c>
    </row>
    <row r="1956" spans="1:23" ht="14.25" x14ac:dyDescent="0.2">
      <c r="A1956" s="212">
        <f>'Customs raw'!B1956</f>
        <v>0</v>
      </c>
      <c r="B1956" s="213">
        <f t="shared" si="32"/>
        <v>0</v>
      </c>
      <c r="C1956" s="214" t="e">
        <f>VLOOKUP(B1956,'HS Heading Index'!$A$7:$B$29,2,FALSE)</f>
        <v>#N/A</v>
      </c>
      <c r="D1956" s="214" t="s">
        <v>241</v>
      </c>
      <c r="E1956" s="212">
        <f>'Customs raw'!C1956</f>
        <v>0</v>
      </c>
      <c r="F1956" s="215">
        <f>'Customs raw'!E1956</f>
        <v>0</v>
      </c>
      <c r="G1956" s="76" t="s">
        <v>19</v>
      </c>
      <c r="H1956" s="33" t="s">
        <v>190</v>
      </c>
      <c r="I1956" s="76" t="e">
        <f>CONCATENATE(Table6[[#This Row],[HS6_COD]],Table6[[#This Row],[HS8]],Table6[[#This Row],[HS10]])</f>
        <v>#VALUE!</v>
      </c>
      <c r="J1956" s="17" t="s">
        <v>553</v>
      </c>
      <c r="K1956" s="17"/>
      <c r="L1956" s="30">
        <f>'Customs raw'!F1956</f>
        <v>0</v>
      </c>
      <c r="M1956" s="33">
        <v>10</v>
      </c>
      <c r="N1956" s="33">
        <v>12.5</v>
      </c>
      <c r="O1956" s="33"/>
      <c r="P1956" s="33"/>
      <c r="Q1956" s="33">
        <v>10</v>
      </c>
      <c r="R1956" s="50" t="e">
        <f>VLOOKUP(Table6[[#This Row],[HS Concatenate]],'Customs raw'!$A$11:$N$305,12,FALSE)</f>
        <v>#VALUE!</v>
      </c>
      <c r="S1956" s="226">
        <f>'Customs raw'!L1956</f>
        <v>0</v>
      </c>
      <c r="T1956" s="214"/>
      <c r="U1956" s="217">
        <f>'Customs raw'!M1956</f>
        <v>0</v>
      </c>
      <c r="V1956" s="214"/>
      <c r="W1956" s="226" t="e">
        <f>Table6[[#This Row],[Quantity (kg)2]]/1000</f>
        <v>#VALUE!</v>
      </c>
    </row>
    <row r="1957" spans="1:23" ht="14.25" x14ac:dyDescent="0.2">
      <c r="A1957" s="212">
        <f>'Customs raw'!B1957</f>
        <v>0</v>
      </c>
      <c r="B1957" s="213">
        <f t="shared" si="32"/>
        <v>0</v>
      </c>
      <c r="C1957" s="214" t="e">
        <f>VLOOKUP(B1957,'HS Heading Index'!$A$7:$B$29,2,FALSE)</f>
        <v>#N/A</v>
      </c>
      <c r="D1957" s="214" t="s">
        <v>241</v>
      </c>
      <c r="E1957" s="212">
        <f>'Customs raw'!C1957</f>
        <v>0</v>
      </c>
      <c r="F1957" s="215">
        <f>'Customs raw'!E1957</f>
        <v>0</v>
      </c>
      <c r="G1957" s="76" t="s">
        <v>19</v>
      </c>
      <c r="H1957" s="33" t="s">
        <v>190</v>
      </c>
      <c r="I1957" s="76" t="e">
        <f>CONCATENATE(Table6[[#This Row],[HS6_COD]],Table6[[#This Row],[HS8]],Table6[[#This Row],[HS10]])</f>
        <v>#VALUE!</v>
      </c>
      <c r="J1957" s="17" t="s">
        <v>553</v>
      </c>
      <c r="K1957" s="17"/>
      <c r="L1957" s="30">
        <f>'Customs raw'!F1957</f>
        <v>0</v>
      </c>
      <c r="M1957" s="33">
        <v>10</v>
      </c>
      <c r="N1957" s="33">
        <v>12.5</v>
      </c>
      <c r="O1957" s="33"/>
      <c r="P1957" s="33"/>
      <c r="Q1957" s="33">
        <v>10</v>
      </c>
      <c r="R1957" s="50" t="e">
        <f>VLOOKUP(Table6[[#This Row],[HS Concatenate]],'Customs raw'!$A$11:$N$305,12,FALSE)</f>
        <v>#VALUE!</v>
      </c>
      <c r="S1957" s="226">
        <f>'Customs raw'!L1957</f>
        <v>0</v>
      </c>
      <c r="T1957" s="214"/>
      <c r="U1957" s="217">
        <f>'Customs raw'!M1957</f>
        <v>0</v>
      </c>
      <c r="V1957" s="214"/>
      <c r="W1957" s="226" t="e">
        <f>Table6[[#This Row],[Quantity (kg)2]]/1000</f>
        <v>#VALUE!</v>
      </c>
    </row>
    <row r="1958" spans="1:23" ht="14.25" x14ac:dyDescent="0.2">
      <c r="A1958" s="212">
        <f>'Customs raw'!B1958</f>
        <v>0</v>
      </c>
      <c r="B1958" s="213">
        <f t="shared" si="32"/>
        <v>0</v>
      </c>
      <c r="C1958" s="214" t="e">
        <f>VLOOKUP(B1958,'HS Heading Index'!$A$7:$B$29,2,FALSE)</f>
        <v>#N/A</v>
      </c>
      <c r="D1958" s="214" t="s">
        <v>241</v>
      </c>
      <c r="E1958" s="212">
        <f>'Customs raw'!C1958</f>
        <v>0</v>
      </c>
      <c r="F1958" s="215">
        <f>'Customs raw'!E1958</f>
        <v>0</v>
      </c>
      <c r="G1958" s="76" t="s">
        <v>19</v>
      </c>
      <c r="H1958" s="33" t="s">
        <v>190</v>
      </c>
      <c r="I1958" s="76" t="e">
        <f>CONCATENATE(Table6[[#This Row],[HS6_COD]],Table6[[#This Row],[HS8]],Table6[[#This Row],[HS10]])</f>
        <v>#VALUE!</v>
      </c>
      <c r="J1958" s="17" t="s">
        <v>553</v>
      </c>
      <c r="K1958" s="17"/>
      <c r="L1958" s="30">
        <f>'Customs raw'!F1958</f>
        <v>0</v>
      </c>
      <c r="M1958" s="33">
        <v>10</v>
      </c>
      <c r="N1958" s="33">
        <v>12.5</v>
      </c>
      <c r="O1958" s="33"/>
      <c r="P1958" s="33"/>
      <c r="Q1958" s="33">
        <v>10</v>
      </c>
      <c r="R1958" s="50" t="e">
        <f>VLOOKUP(Table6[[#This Row],[HS Concatenate]],'Customs raw'!$A$11:$N$305,12,FALSE)</f>
        <v>#VALUE!</v>
      </c>
      <c r="S1958" s="226">
        <f>'Customs raw'!L1958</f>
        <v>0</v>
      </c>
      <c r="T1958" s="214"/>
      <c r="U1958" s="217">
        <f>'Customs raw'!M1958</f>
        <v>0</v>
      </c>
      <c r="V1958" s="214"/>
      <c r="W1958" s="226" t="e">
        <f>Table6[[#This Row],[Quantity (kg)2]]/1000</f>
        <v>#VALUE!</v>
      </c>
    </row>
    <row r="1959" spans="1:23" ht="14.25" x14ac:dyDescent="0.2">
      <c r="A1959" s="212">
        <f>'Customs raw'!B1959</f>
        <v>0</v>
      </c>
      <c r="B1959" s="213">
        <f t="shared" si="32"/>
        <v>0</v>
      </c>
      <c r="C1959" s="214" t="e">
        <f>VLOOKUP(B1959,'HS Heading Index'!$A$7:$B$29,2,FALSE)</f>
        <v>#N/A</v>
      </c>
      <c r="D1959" s="214" t="s">
        <v>241</v>
      </c>
      <c r="E1959" s="212">
        <f>'Customs raw'!C1959</f>
        <v>0</v>
      </c>
      <c r="F1959" s="215">
        <f>'Customs raw'!E1959</f>
        <v>0</v>
      </c>
      <c r="G1959" s="76" t="s">
        <v>19</v>
      </c>
      <c r="H1959" s="33" t="s">
        <v>190</v>
      </c>
      <c r="I1959" s="76" t="e">
        <f>CONCATENATE(Table6[[#This Row],[HS6_COD]],Table6[[#This Row],[HS8]],Table6[[#This Row],[HS10]])</f>
        <v>#VALUE!</v>
      </c>
      <c r="J1959" s="17" t="s">
        <v>553</v>
      </c>
      <c r="K1959" s="17"/>
      <c r="L1959" s="30">
        <f>'Customs raw'!F1959</f>
        <v>0</v>
      </c>
      <c r="M1959" s="33">
        <v>10</v>
      </c>
      <c r="N1959" s="33">
        <v>12.5</v>
      </c>
      <c r="O1959" s="33"/>
      <c r="P1959" s="33"/>
      <c r="Q1959" s="33">
        <v>10</v>
      </c>
      <c r="R1959" s="50" t="e">
        <f>VLOOKUP(Table6[[#This Row],[HS Concatenate]],'Customs raw'!$A$11:$N$305,12,FALSE)</f>
        <v>#VALUE!</v>
      </c>
      <c r="S1959" s="226">
        <f>'Customs raw'!L1959</f>
        <v>0</v>
      </c>
      <c r="T1959" s="214"/>
      <c r="U1959" s="217">
        <f>'Customs raw'!M1959</f>
        <v>0</v>
      </c>
      <c r="V1959" s="214"/>
      <c r="W1959" s="226" t="e">
        <f>Table6[[#This Row],[Quantity (kg)2]]/1000</f>
        <v>#VALUE!</v>
      </c>
    </row>
    <row r="1960" spans="1:23" ht="14.25" x14ac:dyDescent="0.2">
      <c r="A1960" s="212">
        <f>'Customs raw'!B1960</f>
        <v>0</v>
      </c>
      <c r="B1960" s="213">
        <f t="shared" si="32"/>
        <v>0</v>
      </c>
      <c r="C1960" s="214" t="e">
        <f>VLOOKUP(B1960,'HS Heading Index'!$A$7:$B$29,2,FALSE)</f>
        <v>#N/A</v>
      </c>
      <c r="D1960" s="214" t="s">
        <v>241</v>
      </c>
      <c r="E1960" s="212">
        <f>'Customs raw'!C1960</f>
        <v>0</v>
      </c>
      <c r="F1960" s="215">
        <f>'Customs raw'!E1960</f>
        <v>0</v>
      </c>
      <c r="G1960" s="76" t="s">
        <v>19</v>
      </c>
      <c r="H1960" s="33" t="s">
        <v>190</v>
      </c>
      <c r="I1960" s="76" t="e">
        <f>CONCATENATE(Table6[[#This Row],[HS6_COD]],Table6[[#This Row],[HS8]],Table6[[#This Row],[HS10]])</f>
        <v>#VALUE!</v>
      </c>
      <c r="J1960" s="17" t="s">
        <v>553</v>
      </c>
      <c r="K1960" s="17"/>
      <c r="L1960" s="30">
        <f>'Customs raw'!F1960</f>
        <v>0</v>
      </c>
      <c r="M1960" s="33">
        <v>10</v>
      </c>
      <c r="N1960" s="33">
        <v>12.5</v>
      </c>
      <c r="O1960" s="33"/>
      <c r="P1960" s="33"/>
      <c r="Q1960" s="33">
        <v>10</v>
      </c>
      <c r="R1960" s="50" t="e">
        <f>VLOOKUP(Table6[[#This Row],[HS Concatenate]],'Customs raw'!$A$11:$N$305,12,FALSE)</f>
        <v>#VALUE!</v>
      </c>
      <c r="S1960" s="226">
        <f>'Customs raw'!L1960</f>
        <v>0</v>
      </c>
      <c r="T1960" s="214"/>
      <c r="U1960" s="217">
        <f>'Customs raw'!M1960</f>
        <v>0</v>
      </c>
      <c r="V1960" s="214"/>
      <c r="W1960" s="226" t="e">
        <f>Table6[[#This Row],[Quantity (kg)2]]/1000</f>
        <v>#VALUE!</v>
      </c>
    </row>
    <row r="1961" spans="1:23" ht="14.25" x14ac:dyDescent="0.2">
      <c r="A1961" s="212">
        <f>'Customs raw'!B1961</f>
        <v>0</v>
      </c>
      <c r="B1961" s="213">
        <f t="shared" si="32"/>
        <v>0</v>
      </c>
      <c r="C1961" s="214" t="e">
        <f>VLOOKUP(B1961,'HS Heading Index'!$A$7:$B$29,2,FALSE)</f>
        <v>#N/A</v>
      </c>
      <c r="D1961" s="214" t="s">
        <v>241</v>
      </c>
      <c r="E1961" s="212">
        <f>'Customs raw'!C1961</f>
        <v>0</v>
      </c>
      <c r="F1961" s="215">
        <f>'Customs raw'!E1961</f>
        <v>0</v>
      </c>
      <c r="G1961" s="76" t="s">
        <v>19</v>
      </c>
      <c r="H1961" s="33" t="s">
        <v>190</v>
      </c>
      <c r="I1961" s="76" t="e">
        <f>CONCATENATE(Table6[[#This Row],[HS6_COD]],Table6[[#This Row],[HS8]],Table6[[#This Row],[HS10]])</f>
        <v>#VALUE!</v>
      </c>
      <c r="J1961" s="17" t="s">
        <v>553</v>
      </c>
      <c r="K1961" s="17"/>
      <c r="L1961" s="30">
        <f>'Customs raw'!F1961</f>
        <v>0</v>
      </c>
      <c r="M1961" s="33">
        <v>10</v>
      </c>
      <c r="N1961" s="33">
        <v>12.5</v>
      </c>
      <c r="O1961" s="33"/>
      <c r="P1961" s="33"/>
      <c r="Q1961" s="33">
        <v>10</v>
      </c>
      <c r="R1961" s="50" t="e">
        <f>VLOOKUP(Table6[[#This Row],[HS Concatenate]],'Customs raw'!$A$11:$N$305,12,FALSE)</f>
        <v>#VALUE!</v>
      </c>
      <c r="S1961" s="226">
        <f>'Customs raw'!L1961</f>
        <v>0</v>
      </c>
      <c r="T1961" s="214"/>
      <c r="U1961" s="217">
        <f>'Customs raw'!M1961</f>
        <v>0</v>
      </c>
      <c r="V1961" s="214"/>
      <c r="W1961" s="226" t="e">
        <f>Table6[[#This Row],[Quantity (kg)2]]/1000</f>
        <v>#VALUE!</v>
      </c>
    </row>
    <row r="1962" spans="1:23" ht="14.25" x14ac:dyDescent="0.2">
      <c r="A1962" s="212">
        <f>'Customs raw'!B1962</f>
        <v>0</v>
      </c>
      <c r="B1962" s="213">
        <f t="shared" si="32"/>
        <v>0</v>
      </c>
      <c r="C1962" s="214" t="e">
        <f>VLOOKUP(B1962,'HS Heading Index'!$A$7:$B$29,2,FALSE)</f>
        <v>#N/A</v>
      </c>
      <c r="D1962" s="214" t="s">
        <v>241</v>
      </c>
      <c r="E1962" s="212">
        <f>'Customs raw'!C1962</f>
        <v>0</v>
      </c>
      <c r="F1962" s="215">
        <f>'Customs raw'!E1962</f>
        <v>0</v>
      </c>
      <c r="G1962" s="76" t="s">
        <v>19</v>
      </c>
      <c r="H1962" s="33" t="s">
        <v>190</v>
      </c>
      <c r="I1962" s="76" t="e">
        <f>CONCATENATE(Table6[[#This Row],[HS6_COD]],Table6[[#This Row],[HS8]],Table6[[#This Row],[HS10]])</f>
        <v>#VALUE!</v>
      </c>
      <c r="J1962" s="17" t="s">
        <v>553</v>
      </c>
      <c r="K1962" s="17"/>
      <c r="L1962" s="30">
        <f>'Customs raw'!F1962</f>
        <v>0</v>
      </c>
      <c r="M1962" s="33">
        <v>10</v>
      </c>
      <c r="N1962" s="33">
        <v>12.5</v>
      </c>
      <c r="O1962" s="33"/>
      <c r="P1962" s="33"/>
      <c r="Q1962" s="33">
        <v>10</v>
      </c>
      <c r="R1962" s="50" t="e">
        <f>VLOOKUP(Table6[[#This Row],[HS Concatenate]],'Customs raw'!$A$11:$N$305,12,FALSE)</f>
        <v>#VALUE!</v>
      </c>
      <c r="S1962" s="226">
        <f>'Customs raw'!L1962</f>
        <v>0</v>
      </c>
      <c r="T1962" s="214"/>
      <c r="U1962" s="217">
        <f>'Customs raw'!M1962</f>
        <v>0</v>
      </c>
      <c r="V1962" s="214"/>
      <c r="W1962" s="226" t="e">
        <f>Table6[[#This Row],[Quantity (kg)2]]/1000</f>
        <v>#VALUE!</v>
      </c>
    </row>
    <row r="1963" spans="1:23" ht="14.25" x14ac:dyDescent="0.2">
      <c r="A1963" s="212">
        <f>'Customs raw'!B1963</f>
        <v>0</v>
      </c>
      <c r="B1963" s="213">
        <f t="shared" si="32"/>
        <v>0</v>
      </c>
      <c r="C1963" s="214" t="e">
        <f>VLOOKUP(B1963,'HS Heading Index'!$A$7:$B$29,2,FALSE)</f>
        <v>#N/A</v>
      </c>
      <c r="D1963" s="214" t="s">
        <v>241</v>
      </c>
      <c r="E1963" s="212">
        <f>'Customs raw'!C1963</f>
        <v>0</v>
      </c>
      <c r="F1963" s="215">
        <f>'Customs raw'!E1963</f>
        <v>0</v>
      </c>
      <c r="G1963" s="76" t="s">
        <v>19</v>
      </c>
      <c r="H1963" s="33" t="s">
        <v>190</v>
      </c>
      <c r="I1963" s="76" t="e">
        <f>CONCATENATE(Table6[[#This Row],[HS6_COD]],Table6[[#This Row],[HS8]],Table6[[#This Row],[HS10]])</f>
        <v>#VALUE!</v>
      </c>
      <c r="J1963" s="17" t="s">
        <v>553</v>
      </c>
      <c r="K1963" s="17"/>
      <c r="L1963" s="30">
        <f>'Customs raw'!F1963</f>
        <v>0</v>
      </c>
      <c r="M1963" s="33">
        <v>10</v>
      </c>
      <c r="N1963" s="33">
        <v>12.5</v>
      </c>
      <c r="O1963" s="33"/>
      <c r="P1963" s="33"/>
      <c r="Q1963" s="33">
        <v>10</v>
      </c>
      <c r="R1963" s="50" t="e">
        <f>VLOOKUP(Table6[[#This Row],[HS Concatenate]],'Customs raw'!$A$11:$N$305,12,FALSE)</f>
        <v>#VALUE!</v>
      </c>
      <c r="S1963" s="226">
        <f>'Customs raw'!L1963</f>
        <v>0</v>
      </c>
      <c r="T1963" s="214"/>
      <c r="U1963" s="217">
        <f>'Customs raw'!M1963</f>
        <v>0</v>
      </c>
      <c r="V1963" s="214"/>
      <c r="W1963" s="226" t="e">
        <f>Table6[[#This Row],[Quantity (kg)2]]/1000</f>
        <v>#VALUE!</v>
      </c>
    </row>
    <row r="1964" spans="1:23" ht="14.25" x14ac:dyDescent="0.2">
      <c r="A1964" s="212">
        <f>'Customs raw'!B1964</f>
        <v>0</v>
      </c>
      <c r="B1964" s="213">
        <f t="shared" si="32"/>
        <v>0</v>
      </c>
      <c r="C1964" s="214" t="e">
        <f>VLOOKUP(B1964,'HS Heading Index'!$A$7:$B$29,2,FALSE)</f>
        <v>#N/A</v>
      </c>
      <c r="D1964" s="214" t="s">
        <v>241</v>
      </c>
      <c r="E1964" s="212">
        <f>'Customs raw'!C1964</f>
        <v>0</v>
      </c>
      <c r="F1964" s="215">
        <f>'Customs raw'!E1964</f>
        <v>0</v>
      </c>
      <c r="G1964" s="76" t="s">
        <v>19</v>
      </c>
      <c r="H1964" s="33" t="s">
        <v>190</v>
      </c>
      <c r="I1964" s="76" t="e">
        <f>CONCATENATE(Table6[[#This Row],[HS6_COD]],Table6[[#This Row],[HS8]],Table6[[#This Row],[HS10]])</f>
        <v>#VALUE!</v>
      </c>
      <c r="J1964" s="17" t="s">
        <v>553</v>
      </c>
      <c r="K1964" s="17"/>
      <c r="L1964" s="30">
        <f>'Customs raw'!F1964</f>
        <v>0</v>
      </c>
      <c r="M1964" s="33">
        <v>10</v>
      </c>
      <c r="N1964" s="33">
        <v>12.5</v>
      </c>
      <c r="O1964" s="33"/>
      <c r="P1964" s="33"/>
      <c r="Q1964" s="33">
        <v>10</v>
      </c>
      <c r="R1964" s="50" t="e">
        <f>VLOOKUP(Table6[[#This Row],[HS Concatenate]],'Customs raw'!$A$11:$N$305,12,FALSE)</f>
        <v>#VALUE!</v>
      </c>
      <c r="S1964" s="226">
        <f>'Customs raw'!L1964</f>
        <v>0</v>
      </c>
      <c r="T1964" s="214"/>
      <c r="U1964" s="217">
        <f>'Customs raw'!M1964</f>
        <v>0</v>
      </c>
      <c r="V1964" s="214"/>
      <c r="W1964" s="226" t="e">
        <f>Table6[[#This Row],[Quantity (kg)2]]/1000</f>
        <v>#VALUE!</v>
      </c>
    </row>
    <row r="1965" spans="1:23" ht="14.25" x14ac:dyDescent="0.2">
      <c r="A1965" s="212">
        <f>'Customs raw'!B1965</f>
        <v>0</v>
      </c>
      <c r="B1965" s="213">
        <f t="shared" si="32"/>
        <v>0</v>
      </c>
      <c r="C1965" s="214" t="e">
        <f>VLOOKUP(B1965,'HS Heading Index'!$A$7:$B$29,2,FALSE)</f>
        <v>#N/A</v>
      </c>
      <c r="D1965" s="214" t="s">
        <v>241</v>
      </c>
      <c r="E1965" s="212">
        <f>'Customs raw'!C1965</f>
        <v>0</v>
      </c>
      <c r="F1965" s="215">
        <f>'Customs raw'!E1965</f>
        <v>0</v>
      </c>
      <c r="G1965" s="76" t="s">
        <v>19</v>
      </c>
      <c r="H1965" s="33" t="s">
        <v>190</v>
      </c>
      <c r="I1965" s="76" t="e">
        <f>CONCATENATE(Table6[[#This Row],[HS6_COD]],Table6[[#This Row],[HS8]],Table6[[#This Row],[HS10]])</f>
        <v>#VALUE!</v>
      </c>
      <c r="J1965" s="17" t="s">
        <v>553</v>
      </c>
      <c r="K1965" s="17"/>
      <c r="L1965" s="30">
        <f>'Customs raw'!F1965</f>
        <v>0</v>
      </c>
      <c r="M1965" s="33">
        <v>10</v>
      </c>
      <c r="N1965" s="33">
        <v>12.5</v>
      </c>
      <c r="O1965" s="33"/>
      <c r="P1965" s="33"/>
      <c r="Q1965" s="33">
        <v>10</v>
      </c>
      <c r="R1965" s="50" t="e">
        <f>VLOOKUP(Table6[[#This Row],[HS Concatenate]],'Customs raw'!$A$11:$N$305,12,FALSE)</f>
        <v>#VALUE!</v>
      </c>
      <c r="S1965" s="226">
        <f>'Customs raw'!L1965</f>
        <v>0</v>
      </c>
      <c r="T1965" s="214"/>
      <c r="U1965" s="217">
        <f>'Customs raw'!M1965</f>
        <v>0</v>
      </c>
      <c r="V1965" s="214"/>
      <c r="W1965" s="226" t="e">
        <f>Table6[[#This Row],[Quantity (kg)2]]/1000</f>
        <v>#VALUE!</v>
      </c>
    </row>
    <row r="1966" spans="1:23" ht="14.25" x14ac:dyDescent="0.2">
      <c r="A1966" s="212">
        <f>'Customs raw'!B1966</f>
        <v>0</v>
      </c>
      <c r="B1966" s="213">
        <f t="shared" si="32"/>
        <v>0</v>
      </c>
      <c r="C1966" s="214" t="e">
        <f>VLOOKUP(B1966,'HS Heading Index'!$A$7:$B$29,2,FALSE)</f>
        <v>#N/A</v>
      </c>
      <c r="D1966" s="214" t="s">
        <v>241</v>
      </c>
      <c r="E1966" s="212">
        <f>'Customs raw'!C1966</f>
        <v>0</v>
      </c>
      <c r="F1966" s="215">
        <f>'Customs raw'!E1966</f>
        <v>0</v>
      </c>
      <c r="G1966" s="76" t="s">
        <v>19</v>
      </c>
      <c r="H1966" s="33" t="s">
        <v>190</v>
      </c>
      <c r="I1966" s="76" t="e">
        <f>CONCATENATE(Table6[[#This Row],[HS6_COD]],Table6[[#This Row],[HS8]],Table6[[#This Row],[HS10]])</f>
        <v>#VALUE!</v>
      </c>
      <c r="J1966" s="17" t="s">
        <v>553</v>
      </c>
      <c r="K1966" s="17"/>
      <c r="L1966" s="30">
        <f>'Customs raw'!F1966</f>
        <v>0</v>
      </c>
      <c r="M1966" s="33">
        <v>10</v>
      </c>
      <c r="N1966" s="33">
        <v>12.5</v>
      </c>
      <c r="O1966" s="33"/>
      <c r="P1966" s="33"/>
      <c r="Q1966" s="33">
        <v>10</v>
      </c>
      <c r="R1966" s="50" t="e">
        <f>VLOOKUP(Table6[[#This Row],[HS Concatenate]],'Customs raw'!$A$11:$N$305,12,FALSE)</f>
        <v>#VALUE!</v>
      </c>
      <c r="S1966" s="226">
        <f>'Customs raw'!L1966</f>
        <v>0</v>
      </c>
      <c r="T1966" s="214"/>
      <c r="U1966" s="217">
        <f>'Customs raw'!M1966</f>
        <v>0</v>
      </c>
      <c r="V1966" s="214"/>
      <c r="W1966" s="226" t="e">
        <f>Table6[[#This Row],[Quantity (kg)2]]/1000</f>
        <v>#VALUE!</v>
      </c>
    </row>
    <row r="1967" spans="1:23" ht="14.25" x14ac:dyDescent="0.2">
      <c r="A1967" s="212">
        <f>'Customs raw'!B1967</f>
        <v>0</v>
      </c>
      <c r="B1967" s="213">
        <f t="shared" si="32"/>
        <v>0</v>
      </c>
      <c r="C1967" s="214" t="e">
        <f>VLOOKUP(B1967,'HS Heading Index'!$A$7:$B$29,2,FALSE)</f>
        <v>#N/A</v>
      </c>
      <c r="D1967" s="214" t="s">
        <v>241</v>
      </c>
      <c r="E1967" s="212">
        <f>'Customs raw'!C1967</f>
        <v>0</v>
      </c>
      <c r="F1967" s="215">
        <f>'Customs raw'!E1967</f>
        <v>0</v>
      </c>
      <c r="G1967" s="76" t="s">
        <v>19</v>
      </c>
      <c r="H1967" s="33" t="s">
        <v>190</v>
      </c>
      <c r="I1967" s="76" t="e">
        <f>CONCATENATE(Table6[[#This Row],[HS6_COD]],Table6[[#This Row],[HS8]],Table6[[#This Row],[HS10]])</f>
        <v>#VALUE!</v>
      </c>
      <c r="J1967" s="17" t="s">
        <v>553</v>
      </c>
      <c r="K1967" s="17"/>
      <c r="L1967" s="30">
        <f>'Customs raw'!F1967</f>
        <v>0</v>
      </c>
      <c r="M1967" s="33">
        <v>10</v>
      </c>
      <c r="N1967" s="33">
        <v>12.5</v>
      </c>
      <c r="O1967" s="33"/>
      <c r="P1967" s="33"/>
      <c r="Q1967" s="33">
        <v>10</v>
      </c>
      <c r="R1967" s="50" t="e">
        <f>VLOOKUP(Table6[[#This Row],[HS Concatenate]],'Customs raw'!$A$11:$N$305,12,FALSE)</f>
        <v>#VALUE!</v>
      </c>
      <c r="S1967" s="226">
        <f>'Customs raw'!L1967</f>
        <v>0</v>
      </c>
      <c r="T1967" s="214"/>
      <c r="U1967" s="217">
        <f>'Customs raw'!M1967</f>
        <v>0</v>
      </c>
      <c r="V1967" s="214"/>
      <c r="W1967" s="226" t="e">
        <f>Table6[[#This Row],[Quantity (kg)2]]/1000</f>
        <v>#VALUE!</v>
      </c>
    </row>
    <row r="1968" spans="1:23" ht="14.25" x14ac:dyDescent="0.2">
      <c r="A1968" s="212">
        <f>'Customs raw'!B1968</f>
        <v>0</v>
      </c>
      <c r="B1968" s="213">
        <f t="shared" si="32"/>
        <v>0</v>
      </c>
      <c r="C1968" s="214" t="e">
        <f>VLOOKUP(B1968,'HS Heading Index'!$A$7:$B$29,2,FALSE)</f>
        <v>#N/A</v>
      </c>
      <c r="D1968" s="214" t="s">
        <v>241</v>
      </c>
      <c r="E1968" s="212">
        <f>'Customs raw'!C1968</f>
        <v>0</v>
      </c>
      <c r="F1968" s="215">
        <f>'Customs raw'!E1968</f>
        <v>0</v>
      </c>
      <c r="G1968" s="76" t="s">
        <v>19</v>
      </c>
      <c r="H1968" s="33" t="s">
        <v>190</v>
      </c>
      <c r="I1968" s="76" t="e">
        <f>CONCATENATE(Table6[[#This Row],[HS6_COD]],Table6[[#This Row],[HS8]],Table6[[#This Row],[HS10]])</f>
        <v>#VALUE!</v>
      </c>
      <c r="J1968" s="17" t="s">
        <v>553</v>
      </c>
      <c r="K1968" s="17"/>
      <c r="L1968" s="30">
        <f>'Customs raw'!F1968</f>
        <v>0</v>
      </c>
      <c r="M1968" s="33">
        <v>10</v>
      </c>
      <c r="N1968" s="33">
        <v>12.5</v>
      </c>
      <c r="O1968" s="33"/>
      <c r="P1968" s="33"/>
      <c r="Q1968" s="33">
        <v>10</v>
      </c>
      <c r="R1968" s="50" t="e">
        <f>VLOOKUP(Table6[[#This Row],[HS Concatenate]],'Customs raw'!$A$11:$N$305,12,FALSE)</f>
        <v>#VALUE!</v>
      </c>
      <c r="S1968" s="226">
        <f>'Customs raw'!L1968</f>
        <v>0</v>
      </c>
      <c r="T1968" s="214"/>
      <c r="U1968" s="217">
        <f>'Customs raw'!M1968</f>
        <v>0</v>
      </c>
      <c r="V1968" s="214"/>
      <c r="W1968" s="226" t="e">
        <f>Table6[[#This Row],[Quantity (kg)2]]/1000</f>
        <v>#VALUE!</v>
      </c>
    </row>
    <row r="1969" spans="1:23" ht="14.25" x14ac:dyDescent="0.2">
      <c r="A1969" s="212">
        <f>'Customs raw'!B1969</f>
        <v>0</v>
      </c>
      <c r="B1969" s="213">
        <f t="shared" si="32"/>
        <v>0</v>
      </c>
      <c r="C1969" s="214" t="e">
        <f>VLOOKUP(B1969,'HS Heading Index'!$A$7:$B$29,2,FALSE)</f>
        <v>#N/A</v>
      </c>
      <c r="D1969" s="214" t="s">
        <v>241</v>
      </c>
      <c r="E1969" s="212">
        <f>'Customs raw'!C1969</f>
        <v>0</v>
      </c>
      <c r="F1969" s="215">
        <f>'Customs raw'!E1969</f>
        <v>0</v>
      </c>
      <c r="G1969" s="76" t="s">
        <v>19</v>
      </c>
      <c r="H1969" s="33" t="s">
        <v>190</v>
      </c>
      <c r="I1969" s="76" t="e">
        <f>CONCATENATE(Table6[[#This Row],[HS6_COD]],Table6[[#This Row],[HS8]],Table6[[#This Row],[HS10]])</f>
        <v>#VALUE!</v>
      </c>
      <c r="J1969" s="17" t="s">
        <v>553</v>
      </c>
      <c r="K1969" s="17"/>
      <c r="L1969" s="30">
        <f>'Customs raw'!F1969</f>
        <v>0</v>
      </c>
      <c r="M1969" s="33">
        <v>10</v>
      </c>
      <c r="N1969" s="33">
        <v>12.5</v>
      </c>
      <c r="O1969" s="33"/>
      <c r="P1969" s="33"/>
      <c r="Q1969" s="33">
        <v>10</v>
      </c>
      <c r="R1969" s="50" t="e">
        <f>VLOOKUP(Table6[[#This Row],[HS Concatenate]],'Customs raw'!$A$11:$N$305,12,FALSE)</f>
        <v>#VALUE!</v>
      </c>
      <c r="S1969" s="226">
        <f>'Customs raw'!L1969</f>
        <v>0</v>
      </c>
      <c r="T1969" s="214"/>
      <c r="U1969" s="217">
        <f>'Customs raw'!M1969</f>
        <v>0</v>
      </c>
      <c r="V1969" s="214"/>
      <c r="W1969" s="226" t="e">
        <f>Table6[[#This Row],[Quantity (kg)2]]/1000</f>
        <v>#VALUE!</v>
      </c>
    </row>
    <row r="1970" spans="1:23" ht="14.25" x14ac:dyDescent="0.2">
      <c r="A1970" s="212">
        <f>'Customs raw'!B1970</f>
        <v>0</v>
      </c>
      <c r="B1970" s="213">
        <f t="shared" si="32"/>
        <v>0</v>
      </c>
      <c r="C1970" s="214" t="e">
        <f>VLOOKUP(B1970,'HS Heading Index'!$A$7:$B$29,2,FALSE)</f>
        <v>#N/A</v>
      </c>
      <c r="D1970" s="214" t="s">
        <v>241</v>
      </c>
      <c r="E1970" s="212">
        <f>'Customs raw'!C1970</f>
        <v>0</v>
      </c>
      <c r="F1970" s="215">
        <f>'Customs raw'!E1970</f>
        <v>0</v>
      </c>
      <c r="G1970" s="76" t="s">
        <v>19</v>
      </c>
      <c r="H1970" s="33" t="s">
        <v>190</v>
      </c>
      <c r="I1970" s="76" t="e">
        <f>CONCATENATE(Table6[[#This Row],[HS6_COD]],Table6[[#This Row],[HS8]],Table6[[#This Row],[HS10]])</f>
        <v>#VALUE!</v>
      </c>
      <c r="J1970" s="17" t="s">
        <v>553</v>
      </c>
      <c r="K1970" s="17"/>
      <c r="L1970" s="30">
        <f>'Customs raw'!F1970</f>
        <v>0</v>
      </c>
      <c r="M1970" s="33">
        <v>10</v>
      </c>
      <c r="N1970" s="33">
        <v>12.5</v>
      </c>
      <c r="O1970" s="33"/>
      <c r="P1970" s="33"/>
      <c r="Q1970" s="33">
        <v>10</v>
      </c>
      <c r="R1970" s="50" t="e">
        <f>VLOOKUP(Table6[[#This Row],[HS Concatenate]],'Customs raw'!$A$11:$N$305,12,FALSE)</f>
        <v>#VALUE!</v>
      </c>
      <c r="S1970" s="226">
        <f>'Customs raw'!L1970</f>
        <v>0</v>
      </c>
      <c r="T1970" s="214"/>
      <c r="U1970" s="217">
        <f>'Customs raw'!M1970</f>
        <v>0</v>
      </c>
      <c r="V1970" s="214"/>
      <c r="W1970" s="226" t="e">
        <f>Table6[[#This Row],[Quantity (kg)2]]/1000</f>
        <v>#VALUE!</v>
      </c>
    </row>
    <row r="1971" spans="1:23" ht="14.25" x14ac:dyDescent="0.2">
      <c r="A1971" s="212">
        <f>'Customs raw'!B1971</f>
        <v>0</v>
      </c>
      <c r="B1971" s="213">
        <f t="shared" si="32"/>
        <v>0</v>
      </c>
      <c r="C1971" s="214" t="e">
        <f>VLOOKUP(B1971,'HS Heading Index'!$A$7:$B$29,2,FALSE)</f>
        <v>#N/A</v>
      </c>
      <c r="D1971" s="214" t="s">
        <v>241</v>
      </c>
      <c r="E1971" s="212">
        <f>'Customs raw'!C1971</f>
        <v>0</v>
      </c>
      <c r="F1971" s="215">
        <f>'Customs raw'!E1971</f>
        <v>0</v>
      </c>
      <c r="G1971" s="76" t="s">
        <v>19</v>
      </c>
      <c r="H1971" s="33" t="s">
        <v>190</v>
      </c>
      <c r="I1971" s="76" t="e">
        <f>CONCATENATE(Table6[[#This Row],[HS6_COD]],Table6[[#This Row],[HS8]],Table6[[#This Row],[HS10]])</f>
        <v>#VALUE!</v>
      </c>
      <c r="J1971" s="17" t="s">
        <v>553</v>
      </c>
      <c r="K1971" s="17"/>
      <c r="L1971" s="30">
        <f>'Customs raw'!F1971</f>
        <v>0</v>
      </c>
      <c r="M1971" s="33">
        <v>10</v>
      </c>
      <c r="N1971" s="33">
        <v>12.5</v>
      </c>
      <c r="O1971" s="33"/>
      <c r="P1971" s="33"/>
      <c r="Q1971" s="33">
        <v>10</v>
      </c>
      <c r="R1971" s="50" t="e">
        <f>VLOOKUP(Table6[[#This Row],[HS Concatenate]],'Customs raw'!$A$11:$N$305,12,FALSE)</f>
        <v>#VALUE!</v>
      </c>
      <c r="S1971" s="226">
        <f>'Customs raw'!L1971</f>
        <v>0</v>
      </c>
      <c r="T1971" s="214"/>
      <c r="U1971" s="217">
        <f>'Customs raw'!M1971</f>
        <v>0</v>
      </c>
      <c r="V1971" s="214"/>
      <c r="W1971" s="226" t="e">
        <f>Table6[[#This Row],[Quantity (kg)2]]/1000</f>
        <v>#VALUE!</v>
      </c>
    </row>
    <row r="1972" spans="1:23" ht="14.25" x14ac:dyDescent="0.2">
      <c r="A1972" s="212">
        <f>'Customs raw'!B1972</f>
        <v>0</v>
      </c>
      <c r="B1972" s="213">
        <f t="shared" si="32"/>
        <v>0</v>
      </c>
      <c r="C1972" s="214" t="e">
        <f>VLOOKUP(B1972,'HS Heading Index'!$A$7:$B$29,2,FALSE)</f>
        <v>#N/A</v>
      </c>
      <c r="D1972" s="214" t="s">
        <v>241</v>
      </c>
      <c r="E1972" s="212">
        <f>'Customs raw'!C1972</f>
        <v>0</v>
      </c>
      <c r="F1972" s="215">
        <f>'Customs raw'!E1972</f>
        <v>0</v>
      </c>
      <c r="G1972" s="76" t="s">
        <v>19</v>
      </c>
      <c r="H1972" s="33" t="s">
        <v>190</v>
      </c>
      <c r="I1972" s="76" t="e">
        <f>CONCATENATE(Table6[[#This Row],[HS6_COD]],Table6[[#This Row],[HS8]],Table6[[#This Row],[HS10]])</f>
        <v>#VALUE!</v>
      </c>
      <c r="J1972" s="17" t="s">
        <v>553</v>
      </c>
      <c r="K1972" s="17"/>
      <c r="L1972" s="30">
        <f>'Customs raw'!F1972</f>
        <v>0</v>
      </c>
      <c r="M1972" s="33">
        <v>10</v>
      </c>
      <c r="N1972" s="33">
        <v>12.5</v>
      </c>
      <c r="O1972" s="33"/>
      <c r="P1972" s="33"/>
      <c r="Q1972" s="33">
        <v>10</v>
      </c>
      <c r="R1972" s="50" t="e">
        <f>VLOOKUP(Table6[[#This Row],[HS Concatenate]],'Customs raw'!$A$11:$N$305,12,FALSE)</f>
        <v>#VALUE!</v>
      </c>
      <c r="S1972" s="226">
        <f>'Customs raw'!L1972</f>
        <v>0</v>
      </c>
      <c r="T1972" s="214"/>
      <c r="U1972" s="217">
        <f>'Customs raw'!M1972</f>
        <v>0</v>
      </c>
      <c r="V1972" s="214"/>
      <c r="W1972" s="226" t="e">
        <f>Table6[[#This Row],[Quantity (kg)2]]/1000</f>
        <v>#VALUE!</v>
      </c>
    </row>
    <row r="1973" spans="1:23" ht="14.25" x14ac:dyDescent="0.2">
      <c r="A1973" s="212">
        <f>'Customs raw'!B1973</f>
        <v>0</v>
      </c>
      <c r="B1973" s="213">
        <f t="shared" si="32"/>
        <v>0</v>
      </c>
      <c r="C1973" s="214" t="e">
        <f>VLOOKUP(B1973,'HS Heading Index'!$A$7:$B$29,2,FALSE)</f>
        <v>#N/A</v>
      </c>
      <c r="D1973" s="214" t="s">
        <v>241</v>
      </c>
      <c r="E1973" s="212">
        <f>'Customs raw'!C1973</f>
        <v>0</v>
      </c>
      <c r="F1973" s="215">
        <f>'Customs raw'!E1973</f>
        <v>0</v>
      </c>
      <c r="G1973" s="76" t="s">
        <v>19</v>
      </c>
      <c r="H1973" s="33" t="s">
        <v>190</v>
      </c>
      <c r="I1973" s="76" t="e">
        <f>CONCATENATE(Table6[[#This Row],[HS6_COD]],Table6[[#This Row],[HS8]],Table6[[#This Row],[HS10]])</f>
        <v>#VALUE!</v>
      </c>
      <c r="J1973" s="17" t="s">
        <v>553</v>
      </c>
      <c r="K1973" s="17"/>
      <c r="L1973" s="30">
        <f>'Customs raw'!F1973</f>
        <v>0</v>
      </c>
      <c r="M1973" s="33">
        <v>10</v>
      </c>
      <c r="N1973" s="33">
        <v>12.5</v>
      </c>
      <c r="O1973" s="33"/>
      <c r="P1973" s="33"/>
      <c r="Q1973" s="33">
        <v>10</v>
      </c>
      <c r="R1973" s="50" t="e">
        <f>VLOOKUP(Table6[[#This Row],[HS Concatenate]],'Customs raw'!$A$11:$N$305,12,FALSE)</f>
        <v>#VALUE!</v>
      </c>
      <c r="S1973" s="226">
        <f>'Customs raw'!L1973</f>
        <v>0</v>
      </c>
      <c r="T1973" s="214"/>
      <c r="U1973" s="217">
        <f>'Customs raw'!M1973</f>
        <v>0</v>
      </c>
      <c r="V1973" s="214"/>
      <c r="W1973" s="226" t="e">
        <f>Table6[[#This Row],[Quantity (kg)2]]/1000</f>
        <v>#VALUE!</v>
      </c>
    </row>
    <row r="1974" spans="1:23" ht="14.25" x14ac:dyDescent="0.2">
      <c r="A1974" s="212">
        <f>'Customs raw'!B1974</f>
        <v>0</v>
      </c>
      <c r="B1974" s="213">
        <f t="shared" si="32"/>
        <v>0</v>
      </c>
      <c r="C1974" s="214" t="e">
        <f>VLOOKUP(B1974,'HS Heading Index'!$A$7:$B$29,2,FALSE)</f>
        <v>#N/A</v>
      </c>
      <c r="D1974" s="214" t="s">
        <v>241</v>
      </c>
      <c r="E1974" s="212">
        <f>'Customs raw'!C1974</f>
        <v>0</v>
      </c>
      <c r="F1974" s="215">
        <f>'Customs raw'!E1974</f>
        <v>0</v>
      </c>
      <c r="G1974" s="76" t="s">
        <v>19</v>
      </c>
      <c r="H1974" s="33" t="s">
        <v>190</v>
      </c>
      <c r="I1974" s="76" t="e">
        <f>CONCATENATE(Table6[[#This Row],[HS6_COD]],Table6[[#This Row],[HS8]],Table6[[#This Row],[HS10]])</f>
        <v>#VALUE!</v>
      </c>
      <c r="J1974" s="17" t="s">
        <v>553</v>
      </c>
      <c r="K1974" s="17"/>
      <c r="L1974" s="30">
        <f>'Customs raw'!F1974</f>
        <v>0</v>
      </c>
      <c r="M1974" s="33">
        <v>10</v>
      </c>
      <c r="N1974" s="33">
        <v>12.5</v>
      </c>
      <c r="O1974" s="33"/>
      <c r="P1974" s="33"/>
      <c r="Q1974" s="33">
        <v>10</v>
      </c>
      <c r="R1974" s="50" t="e">
        <f>VLOOKUP(Table6[[#This Row],[HS Concatenate]],'Customs raw'!$A$11:$N$305,12,FALSE)</f>
        <v>#VALUE!</v>
      </c>
      <c r="S1974" s="226">
        <f>'Customs raw'!L1974</f>
        <v>0</v>
      </c>
      <c r="T1974" s="214"/>
      <c r="U1974" s="217">
        <f>'Customs raw'!M1974</f>
        <v>0</v>
      </c>
      <c r="V1974" s="214"/>
      <c r="W1974" s="226" t="e">
        <f>Table6[[#This Row],[Quantity (kg)2]]/1000</f>
        <v>#VALUE!</v>
      </c>
    </row>
    <row r="1975" spans="1:23" ht="14.25" x14ac:dyDescent="0.2">
      <c r="A1975" s="212">
        <f>'Customs raw'!B1975</f>
        <v>0</v>
      </c>
      <c r="B1975" s="213">
        <f t="shared" si="32"/>
        <v>0</v>
      </c>
      <c r="C1975" s="214" t="e">
        <f>VLOOKUP(B1975,'HS Heading Index'!$A$7:$B$29,2,FALSE)</f>
        <v>#N/A</v>
      </c>
      <c r="D1975" s="214" t="s">
        <v>241</v>
      </c>
      <c r="E1975" s="212">
        <f>'Customs raw'!C1975</f>
        <v>0</v>
      </c>
      <c r="F1975" s="215">
        <f>'Customs raw'!E1975</f>
        <v>0</v>
      </c>
      <c r="G1975" s="76" t="s">
        <v>19</v>
      </c>
      <c r="H1975" s="33" t="s">
        <v>190</v>
      </c>
      <c r="I1975" s="76" t="e">
        <f>CONCATENATE(Table6[[#This Row],[HS6_COD]],Table6[[#This Row],[HS8]],Table6[[#This Row],[HS10]])</f>
        <v>#VALUE!</v>
      </c>
      <c r="J1975" s="17" t="s">
        <v>553</v>
      </c>
      <c r="K1975" s="17"/>
      <c r="L1975" s="30">
        <f>'Customs raw'!F1975</f>
        <v>0</v>
      </c>
      <c r="M1975" s="33">
        <v>10</v>
      </c>
      <c r="N1975" s="33">
        <v>12.5</v>
      </c>
      <c r="O1975" s="33"/>
      <c r="P1975" s="33"/>
      <c r="Q1975" s="33">
        <v>10</v>
      </c>
      <c r="R1975" s="50" t="e">
        <f>VLOOKUP(Table6[[#This Row],[HS Concatenate]],'Customs raw'!$A$11:$N$305,12,FALSE)</f>
        <v>#VALUE!</v>
      </c>
      <c r="S1975" s="226">
        <f>'Customs raw'!L1975</f>
        <v>0</v>
      </c>
      <c r="T1975" s="214"/>
      <c r="U1975" s="217">
        <f>'Customs raw'!M1975</f>
        <v>0</v>
      </c>
      <c r="V1975" s="214"/>
      <c r="W1975" s="226" t="e">
        <f>Table6[[#This Row],[Quantity (kg)2]]/1000</f>
        <v>#VALUE!</v>
      </c>
    </row>
    <row r="1976" spans="1:23" ht="14.25" x14ac:dyDescent="0.2">
      <c r="A1976" s="212">
        <f>'Customs raw'!B1976</f>
        <v>0</v>
      </c>
      <c r="B1976" s="213">
        <f t="shared" si="32"/>
        <v>0</v>
      </c>
      <c r="C1976" s="214" t="e">
        <f>VLOOKUP(B1976,'HS Heading Index'!$A$7:$B$29,2,FALSE)</f>
        <v>#N/A</v>
      </c>
      <c r="D1976" s="214" t="s">
        <v>241</v>
      </c>
      <c r="E1976" s="212">
        <f>'Customs raw'!C1976</f>
        <v>0</v>
      </c>
      <c r="F1976" s="215">
        <f>'Customs raw'!E1976</f>
        <v>0</v>
      </c>
      <c r="G1976" s="76" t="s">
        <v>19</v>
      </c>
      <c r="H1976" s="33" t="s">
        <v>190</v>
      </c>
      <c r="I1976" s="76" t="e">
        <f>CONCATENATE(Table6[[#This Row],[HS6_COD]],Table6[[#This Row],[HS8]],Table6[[#This Row],[HS10]])</f>
        <v>#VALUE!</v>
      </c>
      <c r="J1976" s="17" t="s">
        <v>553</v>
      </c>
      <c r="K1976" s="17"/>
      <c r="L1976" s="30">
        <f>'Customs raw'!F1976</f>
        <v>0</v>
      </c>
      <c r="M1976" s="33">
        <v>10</v>
      </c>
      <c r="N1976" s="33">
        <v>12.5</v>
      </c>
      <c r="O1976" s="33"/>
      <c r="P1976" s="33"/>
      <c r="Q1976" s="33">
        <v>10</v>
      </c>
      <c r="R1976" s="50" t="e">
        <f>VLOOKUP(Table6[[#This Row],[HS Concatenate]],'Customs raw'!$A$11:$N$305,12,FALSE)</f>
        <v>#VALUE!</v>
      </c>
      <c r="S1976" s="226">
        <f>'Customs raw'!L1976</f>
        <v>0</v>
      </c>
      <c r="T1976" s="214"/>
      <c r="U1976" s="217">
        <f>'Customs raw'!M1976</f>
        <v>0</v>
      </c>
      <c r="V1976" s="214"/>
      <c r="W1976" s="226" t="e">
        <f>Table6[[#This Row],[Quantity (kg)2]]/1000</f>
        <v>#VALUE!</v>
      </c>
    </row>
    <row r="1977" spans="1:23" ht="14.25" x14ac:dyDescent="0.2">
      <c r="A1977" s="212">
        <f>'Customs raw'!B1977</f>
        <v>0</v>
      </c>
      <c r="B1977" s="213">
        <f t="shared" si="32"/>
        <v>0</v>
      </c>
      <c r="C1977" s="214" t="e">
        <f>VLOOKUP(B1977,'HS Heading Index'!$A$7:$B$29,2,FALSE)</f>
        <v>#N/A</v>
      </c>
      <c r="D1977" s="214" t="s">
        <v>241</v>
      </c>
      <c r="E1977" s="212">
        <f>'Customs raw'!C1977</f>
        <v>0</v>
      </c>
      <c r="F1977" s="215">
        <f>'Customs raw'!E1977</f>
        <v>0</v>
      </c>
      <c r="G1977" s="76" t="s">
        <v>19</v>
      </c>
      <c r="H1977" s="33" t="s">
        <v>190</v>
      </c>
      <c r="I1977" s="76" t="e">
        <f>CONCATENATE(Table6[[#This Row],[HS6_COD]],Table6[[#This Row],[HS8]],Table6[[#This Row],[HS10]])</f>
        <v>#VALUE!</v>
      </c>
      <c r="J1977" s="17" t="s">
        <v>553</v>
      </c>
      <c r="K1977" s="17"/>
      <c r="L1977" s="30">
        <f>'Customs raw'!F1977</f>
        <v>0</v>
      </c>
      <c r="M1977" s="33">
        <v>10</v>
      </c>
      <c r="N1977" s="33">
        <v>12.5</v>
      </c>
      <c r="O1977" s="33"/>
      <c r="P1977" s="33"/>
      <c r="Q1977" s="33">
        <v>10</v>
      </c>
      <c r="R1977" s="50" t="e">
        <f>VLOOKUP(Table6[[#This Row],[HS Concatenate]],'Customs raw'!$A$11:$N$305,12,FALSE)</f>
        <v>#VALUE!</v>
      </c>
      <c r="S1977" s="226">
        <f>'Customs raw'!L1977</f>
        <v>0</v>
      </c>
      <c r="T1977" s="214"/>
      <c r="U1977" s="217">
        <f>'Customs raw'!M1977</f>
        <v>0</v>
      </c>
      <c r="V1977" s="214"/>
      <c r="W1977" s="226" t="e">
        <f>Table6[[#This Row],[Quantity (kg)2]]/1000</f>
        <v>#VALUE!</v>
      </c>
    </row>
    <row r="1978" spans="1:23" ht="14.25" x14ac:dyDescent="0.2">
      <c r="A1978" s="212">
        <f>'Customs raw'!B1978</f>
        <v>0</v>
      </c>
      <c r="B1978" s="213">
        <f t="shared" si="32"/>
        <v>0</v>
      </c>
      <c r="C1978" s="214" t="e">
        <f>VLOOKUP(B1978,'HS Heading Index'!$A$7:$B$29,2,FALSE)</f>
        <v>#N/A</v>
      </c>
      <c r="D1978" s="214" t="s">
        <v>241</v>
      </c>
      <c r="E1978" s="212">
        <f>'Customs raw'!C1978</f>
        <v>0</v>
      </c>
      <c r="F1978" s="215">
        <f>'Customs raw'!E1978</f>
        <v>0</v>
      </c>
      <c r="G1978" s="76" t="s">
        <v>19</v>
      </c>
      <c r="H1978" s="33" t="s">
        <v>190</v>
      </c>
      <c r="I1978" s="76" t="e">
        <f>CONCATENATE(Table6[[#This Row],[HS6_COD]],Table6[[#This Row],[HS8]],Table6[[#This Row],[HS10]])</f>
        <v>#VALUE!</v>
      </c>
      <c r="J1978" s="17" t="s">
        <v>553</v>
      </c>
      <c r="K1978" s="17"/>
      <c r="L1978" s="30">
        <f>'Customs raw'!F1978</f>
        <v>0</v>
      </c>
      <c r="M1978" s="33">
        <v>10</v>
      </c>
      <c r="N1978" s="33">
        <v>12.5</v>
      </c>
      <c r="O1978" s="33"/>
      <c r="P1978" s="33"/>
      <c r="Q1978" s="33">
        <v>10</v>
      </c>
      <c r="R1978" s="50" t="e">
        <f>VLOOKUP(Table6[[#This Row],[HS Concatenate]],'Customs raw'!$A$11:$N$305,12,FALSE)</f>
        <v>#VALUE!</v>
      </c>
      <c r="S1978" s="226">
        <f>'Customs raw'!L1978</f>
        <v>0</v>
      </c>
      <c r="T1978" s="214"/>
      <c r="U1978" s="217">
        <f>'Customs raw'!M1978</f>
        <v>0</v>
      </c>
      <c r="V1978" s="214"/>
      <c r="W1978" s="226" t="e">
        <f>Table6[[#This Row],[Quantity (kg)2]]/1000</f>
        <v>#VALUE!</v>
      </c>
    </row>
    <row r="1979" spans="1:23" ht="14.25" x14ac:dyDescent="0.2">
      <c r="A1979" s="212">
        <f>'Customs raw'!B1979</f>
        <v>0</v>
      </c>
      <c r="B1979" s="213">
        <f t="shared" si="32"/>
        <v>0</v>
      </c>
      <c r="C1979" s="214" t="e">
        <f>VLOOKUP(B1979,'HS Heading Index'!$A$7:$B$29,2,FALSE)</f>
        <v>#N/A</v>
      </c>
      <c r="D1979" s="214" t="s">
        <v>241</v>
      </c>
      <c r="E1979" s="212">
        <f>'Customs raw'!C1979</f>
        <v>0</v>
      </c>
      <c r="F1979" s="215">
        <f>'Customs raw'!E1979</f>
        <v>0</v>
      </c>
      <c r="G1979" s="76" t="s">
        <v>19</v>
      </c>
      <c r="H1979" s="33" t="s">
        <v>190</v>
      </c>
      <c r="I1979" s="76" t="e">
        <f>CONCATENATE(Table6[[#This Row],[HS6_COD]],Table6[[#This Row],[HS8]],Table6[[#This Row],[HS10]])</f>
        <v>#VALUE!</v>
      </c>
      <c r="J1979" s="17" t="s">
        <v>553</v>
      </c>
      <c r="K1979" s="17"/>
      <c r="L1979" s="30">
        <f>'Customs raw'!F1979</f>
        <v>0</v>
      </c>
      <c r="M1979" s="33">
        <v>10</v>
      </c>
      <c r="N1979" s="33">
        <v>12.5</v>
      </c>
      <c r="O1979" s="33"/>
      <c r="P1979" s="33"/>
      <c r="Q1979" s="33">
        <v>10</v>
      </c>
      <c r="R1979" s="50" t="e">
        <f>VLOOKUP(Table6[[#This Row],[HS Concatenate]],'Customs raw'!$A$11:$N$305,12,FALSE)</f>
        <v>#VALUE!</v>
      </c>
      <c r="S1979" s="226">
        <f>'Customs raw'!L1979</f>
        <v>0</v>
      </c>
      <c r="T1979" s="214"/>
      <c r="U1979" s="217">
        <f>'Customs raw'!M1979</f>
        <v>0</v>
      </c>
      <c r="V1979" s="214"/>
      <c r="W1979" s="226" t="e">
        <f>Table6[[#This Row],[Quantity (kg)2]]/1000</f>
        <v>#VALUE!</v>
      </c>
    </row>
    <row r="1980" spans="1:23" ht="14.25" x14ac:dyDescent="0.2">
      <c r="A1980" s="212">
        <f>'Customs raw'!B1980</f>
        <v>0</v>
      </c>
      <c r="B1980" s="213">
        <f t="shared" si="32"/>
        <v>0</v>
      </c>
      <c r="C1980" s="214" t="e">
        <f>VLOOKUP(B1980,'HS Heading Index'!$A$7:$B$29,2,FALSE)</f>
        <v>#N/A</v>
      </c>
      <c r="D1980" s="214" t="s">
        <v>241</v>
      </c>
      <c r="E1980" s="212">
        <f>'Customs raw'!C1980</f>
        <v>0</v>
      </c>
      <c r="F1980" s="215">
        <f>'Customs raw'!E1980</f>
        <v>0</v>
      </c>
      <c r="G1980" s="76" t="s">
        <v>19</v>
      </c>
      <c r="H1980" s="33" t="s">
        <v>190</v>
      </c>
      <c r="I1980" s="76" t="e">
        <f>CONCATENATE(Table6[[#This Row],[HS6_COD]],Table6[[#This Row],[HS8]],Table6[[#This Row],[HS10]])</f>
        <v>#VALUE!</v>
      </c>
      <c r="J1980" s="17" t="s">
        <v>553</v>
      </c>
      <c r="K1980" s="17"/>
      <c r="L1980" s="30">
        <f>'Customs raw'!F1980</f>
        <v>0</v>
      </c>
      <c r="M1980" s="33">
        <v>10</v>
      </c>
      <c r="N1980" s="33">
        <v>12.5</v>
      </c>
      <c r="O1980" s="33"/>
      <c r="P1980" s="33"/>
      <c r="Q1980" s="33">
        <v>10</v>
      </c>
      <c r="R1980" s="50" t="e">
        <f>VLOOKUP(Table6[[#This Row],[HS Concatenate]],'Customs raw'!$A$11:$N$305,12,FALSE)</f>
        <v>#VALUE!</v>
      </c>
      <c r="S1980" s="226">
        <f>'Customs raw'!L1980</f>
        <v>0</v>
      </c>
      <c r="T1980" s="214"/>
      <c r="U1980" s="217">
        <f>'Customs raw'!M1980</f>
        <v>0</v>
      </c>
      <c r="V1980" s="214"/>
      <c r="W1980" s="226" t="e">
        <f>Table6[[#This Row],[Quantity (kg)2]]/1000</f>
        <v>#VALUE!</v>
      </c>
    </row>
    <row r="1981" spans="1:23" ht="14.25" x14ac:dyDescent="0.2">
      <c r="A1981" s="212">
        <f>'Customs raw'!B1981</f>
        <v>0</v>
      </c>
      <c r="B1981" s="213">
        <f t="shared" si="32"/>
        <v>0</v>
      </c>
      <c r="C1981" s="214" t="e">
        <f>VLOOKUP(B1981,'HS Heading Index'!$A$7:$B$29,2,FALSE)</f>
        <v>#N/A</v>
      </c>
      <c r="D1981" s="214" t="s">
        <v>241</v>
      </c>
      <c r="E1981" s="212">
        <f>'Customs raw'!C1981</f>
        <v>0</v>
      </c>
      <c r="F1981" s="215">
        <f>'Customs raw'!E1981</f>
        <v>0</v>
      </c>
      <c r="G1981" s="76" t="s">
        <v>19</v>
      </c>
      <c r="H1981" s="33" t="s">
        <v>190</v>
      </c>
      <c r="I1981" s="76" t="e">
        <f>CONCATENATE(Table6[[#This Row],[HS6_COD]],Table6[[#This Row],[HS8]],Table6[[#This Row],[HS10]])</f>
        <v>#VALUE!</v>
      </c>
      <c r="J1981" s="17" t="s">
        <v>553</v>
      </c>
      <c r="K1981" s="17"/>
      <c r="L1981" s="30">
        <f>'Customs raw'!F1981</f>
        <v>0</v>
      </c>
      <c r="M1981" s="33">
        <v>10</v>
      </c>
      <c r="N1981" s="33">
        <v>12.5</v>
      </c>
      <c r="O1981" s="33"/>
      <c r="P1981" s="33"/>
      <c r="Q1981" s="33">
        <v>10</v>
      </c>
      <c r="R1981" s="50" t="e">
        <f>VLOOKUP(Table6[[#This Row],[HS Concatenate]],'Customs raw'!$A$11:$N$305,12,FALSE)</f>
        <v>#VALUE!</v>
      </c>
      <c r="S1981" s="226">
        <f>'Customs raw'!L1981</f>
        <v>0</v>
      </c>
      <c r="T1981" s="214"/>
      <c r="U1981" s="217">
        <f>'Customs raw'!M1981</f>
        <v>0</v>
      </c>
      <c r="V1981" s="214"/>
      <c r="W1981" s="226" t="e">
        <f>Table6[[#This Row],[Quantity (kg)2]]/1000</f>
        <v>#VALUE!</v>
      </c>
    </row>
    <row r="1982" spans="1:23" ht="14.25" x14ac:dyDescent="0.2">
      <c r="A1982" s="212">
        <f>'Customs raw'!B1982</f>
        <v>0</v>
      </c>
      <c r="B1982" s="213">
        <f t="shared" si="32"/>
        <v>0</v>
      </c>
      <c r="C1982" s="214" t="e">
        <f>VLOOKUP(B1982,'HS Heading Index'!$A$7:$B$29,2,FALSE)</f>
        <v>#N/A</v>
      </c>
      <c r="D1982" s="214" t="s">
        <v>241</v>
      </c>
      <c r="E1982" s="212">
        <f>'Customs raw'!C1982</f>
        <v>0</v>
      </c>
      <c r="F1982" s="215">
        <f>'Customs raw'!E1982</f>
        <v>0</v>
      </c>
      <c r="G1982" s="76" t="s">
        <v>19</v>
      </c>
      <c r="H1982" s="33" t="s">
        <v>190</v>
      </c>
      <c r="I1982" s="76" t="e">
        <f>CONCATENATE(Table6[[#This Row],[HS6_COD]],Table6[[#This Row],[HS8]],Table6[[#This Row],[HS10]])</f>
        <v>#VALUE!</v>
      </c>
      <c r="J1982" s="17" t="s">
        <v>553</v>
      </c>
      <c r="K1982" s="17"/>
      <c r="L1982" s="30">
        <f>'Customs raw'!F1982</f>
        <v>0</v>
      </c>
      <c r="M1982" s="33">
        <v>10</v>
      </c>
      <c r="N1982" s="33">
        <v>12.5</v>
      </c>
      <c r="O1982" s="33"/>
      <c r="P1982" s="33"/>
      <c r="Q1982" s="33">
        <v>10</v>
      </c>
      <c r="R1982" s="50" t="e">
        <f>VLOOKUP(Table6[[#This Row],[HS Concatenate]],'Customs raw'!$A$11:$N$305,12,FALSE)</f>
        <v>#VALUE!</v>
      </c>
      <c r="S1982" s="226">
        <f>'Customs raw'!L1982</f>
        <v>0</v>
      </c>
      <c r="T1982" s="214"/>
      <c r="U1982" s="217">
        <f>'Customs raw'!M1982</f>
        <v>0</v>
      </c>
      <c r="V1982" s="214"/>
      <c r="W1982" s="226" t="e">
        <f>Table6[[#This Row],[Quantity (kg)2]]/1000</f>
        <v>#VALUE!</v>
      </c>
    </row>
    <row r="1983" spans="1:23" ht="14.25" x14ac:dyDescent="0.2">
      <c r="A1983" s="212">
        <f>'Customs raw'!B1983</f>
        <v>0</v>
      </c>
      <c r="B1983" s="213">
        <f t="shared" si="32"/>
        <v>0</v>
      </c>
      <c r="C1983" s="214" t="e">
        <f>VLOOKUP(B1983,'HS Heading Index'!$A$7:$B$29,2,FALSE)</f>
        <v>#N/A</v>
      </c>
      <c r="D1983" s="214" t="s">
        <v>241</v>
      </c>
      <c r="E1983" s="212">
        <f>'Customs raw'!C1983</f>
        <v>0</v>
      </c>
      <c r="F1983" s="215">
        <f>'Customs raw'!E1983</f>
        <v>0</v>
      </c>
      <c r="G1983" s="76" t="s">
        <v>19</v>
      </c>
      <c r="H1983" s="33" t="s">
        <v>190</v>
      </c>
      <c r="I1983" s="76" t="e">
        <f>CONCATENATE(Table6[[#This Row],[HS6_COD]],Table6[[#This Row],[HS8]],Table6[[#This Row],[HS10]])</f>
        <v>#VALUE!</v>
      </c>
      <c r="J1983" s="17" t="s">
        <v>553</v>
      </c>
      <c r="K1983" s="17"/>
      <c r="L1983" s="30">
        <f>'Customs raw'!F1983</f>
        <v>0</v>
      </c>
      <c r="M1983" s="33">
        <v>10</v>
      </c>
      <c r="N1983" s="33">
        <v>12.5</v>
      </c>
      <c r="O1983" s="33"/>
      <c r="P1983" s="33"/>
      <c r="Q1983" s="33">
        <v>10</v>
      </c>
      <c r="R1983" s="50" t="e">
        <f>VLOOKUP(Table6[[#This Row],[HS Concatenate]],'Customs raw'!$A$11:$N$305,12,FALSE)</f>
        <v>#VALUE!</v>
      </c>
      <c r="S1983" s="226">
        <f>'Customs raw'!L1983</f>
        <v>0</v>
      </c>
      <c r="T1983" s="214"/>
      <c r="U1983" s="217">
        <f>'Customs raw'!M1983</f>
        <v>0</v>
      </c>
      <c r="V1983" s="214"/>
      <c r="W1983" s="226" t="e">
        <f>Table6[[#This Row],[Quantity (kg)2]]/1000</f>
        <v>#VALUE!</v>
      </c>
    </row>
    <row r="1984" spans="1:23" ht="14.25" x14ac:dyDescent="0.2">
      <c r="A1984" s="212">
        <f>'Customs raw'!B1984</f>
        <v>0</v>
      </c>
      <c r="B1984" s="213">
        <f t="shared" si="32"/>
        <v>0</v>
      </c>
      <c r="C1984" s="214" t="e">
        <f>VLOOKUP(B1984,'HS Heading Index'!$A$7:$B$29,2,FALSE)</f>
        <v>#N/A</v>
      </c>
      <c r="D1984" s="214" t="s">
        <v>241</v>
      </c>
      <c r="E1984" s="212">
        <f>'Customs raw'!C1984</f>
        <v>0</v>
      </c>
      <c r="F1984" s="215">
        <f>'Customs raw'!E1984</f>
        <v>0</v>
      </c>
      <c r="G1984" s="76" t="s">
        <v>19</v>
      </c>
      <c r="H1984" s="33" t="s">
        <v>190</v>
      </c>
      <c r="I1984" s="76" t="e">
        <f>CONCATENATE(Table6[[#This Row],[HS6_COD]],Table6[[#This Row],[HS8]],Table6[[#This Row],[HS10]])</f>
        <v>#VALUE!</v>
      </c>
      <c r="J1984" s="17" t="s">
        <v>553</v>
      </c>
      <c r="K1984" s="17"/>
      <c r="L1984" s="30">
        <f>'Customs raw'!F1984</f>
        <v>0</v>
      </c>
      <c r="M1984" s="33">
        <v>10</v>
      </c>
      <c r="N1984" s="33">
        <v>12.5</v>
      </c>
      <c r="O1984" s="33"/>
      <c r="P1984" s="33"/>
      <c r="Q1984" s="33">
        <v>10</v>
      </c>
      <c r="R1984" s="50" t="e">
        <f>VLOOKUP(Table6[[#This Row],[HS Concatenate]],'Customs raw'!$A$11:$N$305,12,FALSE)</f>
        <v>#VALUE!</v>
      </c>
      <c r="S1984" s="226">
        <f>'Customs raw'!L1984</f>
        <v>0</v>
      </c>
      <c r="T1984" s="214"/>
      <c r="U1984" s="217">
        <f>'Customs raw'!M1984</f>
        <v>0</v>
      </c>
      <c r="V1984" s="214"/>
      <c r="W1984" s="226" t="e">
        <f>Table6[[#This Row],[Quantity (kg)2]]/1000</f>
        <v>#VALUE!</v>
      </c>
    </row>
    <row r="1985" spans="1:23" ht="14.25" x14ac:dyDescent="0.2">
      <c r="A1985" s="212">
        <f>'Customs raw'!B1985</f>
        <v>0</v>
      </c>
      <c r="B1985" s="213">
        <f t="shared" si="32"/>
        <v>0</v>
      </c>
      <c r="C1985" s="214" t="e">
        <f>VLOOKUP(B1985,'HS Heading Index'!$A$7:$B$29,2,FALSE)</f>
        <v>#N/A</v>
      </c>
      <c r="D1985" s="214" t="s">
        <v>241</v>
      </c>
      <c r="E1985" s="212">
        <f>'Customs raw'!C1985</f>
        <v>0</v>
      </c>
      <c r="F1985" s="215">
        <f>'Customs raw'!E1985</f>
        <v>0</v>
      </c>
      <c r="G1985" s="76" t="s">
        <v>19</v>
      </c>
      <c r="H1985" s="33" t="s">
        <v>190</v>
      </c>
      <c r="I1985" s="76" t="e">
        <f>CONCATENATE(Table6[[#This Row],[HS6_COD]],Table6[[#This Row],[HS8]],Table6[[#This Row],[HS10]])</f>
        <v>#VALUE!</v>
      </c>
      <c r="J1985" s="17" t="s">
        <v>553</v>
      </c>
      <c r="K1985" s="17"/>
      <c r="L1985" s="30">
        <f>'Customs raw'!F1985</f>
        <v>0</v>
      </c>
      <c r="M1985" s="33">
        <v>10</v>
      </c>
      <c r="N1985" s="33">
        <v>12.5</v>
      </c>
      <c r="O1985" s="33"/>
      <c r="P1985" s="33"/>
      <c r="Q1985" s="33">
        <v>10</v>
      </c>
      <c r="R1985" s="50" t="e">
        <f>VLOOKUP(Table6[[#This Row],[HS Concatenate]],'Customs raw'!$A$11:$N$305,12,FALSE)</f>
        <v>#VALUE!</v>
      </c>
      <c r="S1985" s="226">
        <f>'Customs raw'!L1985</f>
        <v>0</v>
      </c>
      <c r="T1985" s="214"/>
      <c r="U1985" s="217">
        <f>'Customs raw'!M1985</f>
        <v>0</v>
      </c>
      <c r="V1985" s="214"/>
      <c r="W1985" s="226" t="e">
        <f>Table6[[#This Row],[Quantity (kg)2]]/1000</f>
        <v>#VALUE!</v>
      </c>
    </row>
    <row r="1986" spans="1:23" ht="14.25" x14ac:dyDescent="0.2">
      <c r="A1986" s="212">
        <f>'Customs raw'!B1986</f>
        <v>0</v>
      </c>
      <c r="B1986" s="213">
        <f t="shared" si="32"/>
        <v>0</v>
      </c>
      <c r="C1986" s="214" t="e">
        <f>VLOOKUP(B1986,'HS Heading Index'!$A$7:$B$29,2,FALSE)</f>
        <v>#N/A</v>
      </c>
      <c r="D1986" s="214" t="s">
        <v>241</v>
      </c>
      <c r="E1986" s="212">
        <f>'Customs raw'!C1986</f>
        <v>0</v>
      </c>
      <c r="F1986" s="215">
        <f>'Customs raw'!E1986</f>
        <v>0</v>
      </c>
      <c r="G1986" s="76" t="s">
        <v>19</v>
      </c>
      <c r="H1986" s="33" t="s">
        <v>190</v>
      </c>
      <c r="I1986" s="76" t="e">
        <f>CONCATENATE(Table6[[#This Row],[HS6_COD]],Table6[[#This Row],[HS8]],Table6[[#This Row],[HS10]])</f>
        <v>#VALUE!</v>
      </c>
      <c r="J1986" s="17" t="s">
        <v>553</v>
      </c>
      <c r="K1986" s="17"/>
      <c r="L1986" s="30">
        <f>'Customs raw'!F1986</f>
        <v>0</v>
      </c>
      <c r="M1986" s="33">
        <v>10</v>
      </c>
      <c r="N1986" s="33">
        <v>12.5</v>
      </c>
      <c r="O1986" s="33"/>
      <c r="P1986" s="33"/>
      <c r="Q1986" s="33">
        <v>10</v>
      </c>
      <c r="R1986" s="50" t="e">
        <f>VLOOKUP(Table6[[#This Row],[HS Concatenate]],'Customs raw'!$A$11:$N$305,12,FALSE)</f>
        <v>#VALUE!</v>
      </c>
      <c r="S1986" s="226">
        <f>'Customs raw'!L1986</f>
        <v>0</v>
      </c>
      <c r="T1986" s="214"/>
      <c r="U1986" s="217">
        <f>'Customs raw'!M1986</f>
        <v>0</v>
      </c>
      <c r="V1986" s="214"/>
      <c r="W1986" s="226" t="e">
        <f>Table6[[#This Row],[Quantity (kg)2]]/1000</f>
        <v>#VALUE!</v>
      </c>
    </row>
    <row r="1987" spans="1:23" ht="14.25" x14ac:dyDescent="0.2">
      <c r="A1987" s="212">
        <f>'Customs raw'!B1987</f>
        <v>0</v>
      </c>
      <c r="B1987" s="213">
        <f t="shared" si="32"/>
        <v>0</v>
      </c>
      <c r="C1987" s="214" t="e">
        <f>VLOOKUP(B1987,'HS Heading Index'!$A$7:$B$29,2,FALSE)</f>
        <v>#N/A</v>
      </c>
      <c r="D1987" s="214" t="s">
        <v>241</v>
      </c>
      <c r="E1987" s="212">
        <f>'Customs raw'!C1987</f>
        <v>0</v>
      </c>
      <c r="F1987" s="215">
        <f>'Customs raw'!E1987</f>
        <v>0</v>
      </c>
      <c r="G1987" s="76" t="s">
        <v>19</v>
      </c>
      <c r="H1987" s="33" t="s">
        <v>190</v>
      </c>
      <c r="I1987" s="76" t="e">
        <f>CONCATENATE(Table6[[#This Row],[HS6_COD]],Table6[[#This Row],[HS8]],Table6[[#This Row],[HS10]])</f>
        <v>#VALUE!</v>
      </c>
      <c r="J1987" s="17" t="s">
        <v>553</v>
      </c>
      <c r="K1987" s="17"/>
      <c r="L1987" s="30">
        <f>'Customs raw'!F1987</f>
        <v>0</v>
      </c>
      <c r="M1987" s="33">
        <v>10</v>
      </c>
      <c r="N1987" s="33">
        <v>12.5</v>
      </c>
      <c r="O1987" s="33"/>
      <c r="P1987" s="33"/>
      <c r="Q1987" s="33">
        <v>10</v>
      </c>
      <c r="R1987" s="50" t="e">
        <f>VLOOKUP(Table6[[#This Row],[HS Concatenate]],'Customs raw'!$A$11:$N$305,12,FALSE)</f>
        <v>#VALUE!</v>
      </c>
      <c r="S1987" s="226">
        <f>'Customs raw'!L1987</f>
        <v>0</v>
      </c>
      <c r="T1987" s="214"/>
      <c r="U1987" s="217">
        <f>'Customs raw'!M1987</f>
        <v>0</v>
      </c>
      <c r="V1987" s="214"/>
      <c r="W1987" s="226" t="e">
        <f>Table6[[#This Row],[Quantity (kg)2]]/1000</f>
        <v>#VALUE!</v>
      </c>
    </row>
    <row r="1988" spans="1:23" ht="14.25" x14ac:dyDescent="0.2">
      <c r="A1988" s="212">
        <f>'Customs raw'!B1988</f>
        <v>0</v>
      </c>
      <c r="B1988" s="213">
        <f t="shared" ref="B1988:B2005" si="33">ROUNDDOWN(A1988/10000,2)</f>
        <v>0</v>
      </c>
      <c r="C1988" s="214" t="e">
        <f>VLOOKUP(B1988,'HS Heading Index'!$A$7:$B$29,2,FALSE)</f>
        <v>#N/A</v>
      </c>
      <c r="D1988" s="214" t="s">
        <v>241</v>
      </c>
      <c r="E1988" s="212">
        <f>'Customs raw'!C1988</f>
        <v>0</v>
      </c>
      <c r="F1988" s="215">
        <f>'Customs raw'!E1988</f>
        <v>0</v>
      </c>
      <c r="G1988" s="76" t="s">
        <v>19</v>
      </c>
      <c r="H1988" s="33" t="s">
        <v>190</v>
      </c>
      <c r="I1988" s="76" t="e">
        <f>CONCATENATE(Table6[[#This Row],[HS6_COD]],Table6[[#This Row],[HS8]],Table6[[#This Row],[HS10]])</f>
        <v>#VALUE!</v>
      </c>
      <c r="J1988" s="17" t="s">
        <v>553</v>
      </c>
      <c r="K1988" s="17"/>
      <c r="L1988" s="30">
        <f>'Customs raw'!F1988</f>
        <v>0</v>
      </c>
      <c r="M1988" s="33">
        <v>10</v>
      </c>
      <c r="N1988" s="33">
        <v>12.5</v>
      </c>
      <c r="O1988" s="33"/>
      <c r="P1988" s="33"/>
      <c r="Q1988" s="33">
        <v>10</v>
      </c>
      <c r="R1988" s="50" t="e">
        <f>VLOOKUP(Table6[[#This Row],[HS Concatenate]],'Customs raw'!$A$11:$N$305,12,FALSE)</f>
        <v>#VALUE!</v>
      </c>
      <c r="S1988" s="226">
        <f>'Customs raw'!L1988</f>
        <v>0</v>
      </c>
      <c r="T1988" s="214"/>
      <c r="U1988" s="217">
        <f>'Customs raw'!M1988</f>
        <v>0</v>
      </c>
      <c r="V1988" s="214"/>
      <c r="W1988" s="226" t="e">
        <f>Table6[[#This Row],[Quantity (kg)2]]/1000</f>
        <v>#VALUE!</v>
      </c>
    </row>
    <row r="1989" spans="1:23" ht="14.25" x14ac:dyDescent="0.2">
      <c r="A1989" s="212">
        <f>'Customs raw'!B1989</f>
        <v>0</v>
      </c>
      <c r="B1989" s="213">
        <f t="shared" si="33"/>
        <v>0</v>
      </c>
      <c r="C1989" s="214" t="e">
        <f>VLOOKUP(B1989,'HS Heading Index'!$A$7:$B$29,2,FALSE)</f>
        <v>#N/A</v>
      </c>
      <c r="D1989" s="214" t="s">
        <v>241</v>
      </c>
      <c r="E1989" s="212">
        <f>'Customs raw'!C1989</f>
        <v>0</v>
      </c>
      <c r="F1989" s="215">
        <f>'Customs raw'!E1989</f>
        <v>0</v>
      </c>
      <c r="G1989" s="76" t="s">
        <v>19</v>
      </c>
      <c r="H1989" s="33" t="s">
        <v>190</v>
      </c>
      <c r="I1989" s="76" t="e">
        <f>CONCATENATE(Table6[[#This Row],[HS6_COD]],Table6[[#This Row],[HS8]],Table6[[#This Row],[HS10]])</f>
        <v>#VALUE!</v>
      </c>
      <c r="J1989" s="17" t="s">
        <v>553</v>
      </c>
      <c r="K1989" s="17"/>
      <c r="L1989" s="30">
        <f>'Customs raw'!F1989</f>
        <v>0</v>
      </c>
      <c r="M1989" s="33">
        <v>10</v>
      </c>
      <c r="N1989" s="33">
        <v>12.5</v>
      </c>
      <c r="O1989" s="33"/>
      <c r="P1989" s="33"/>
      <c r="Q1989" s="33">
        <v>10</v>
      </c>
      <c r="R1989" s="50" t="e">
        <f>VLOOKUP(Table6[[#This Row],[HS Concatenate]],'Customs raw'!$A$11:$N$305,12,FALSE)</f>
        <v>#VALUE!</v>
      </c>
      <c r="S1989" s="226">
        <f>'Customs raw'!L1989</f>
        <v>0</v>
      </c>
      <c r="T1989" s="214"/>
      <c r="U1989" s="217">
        <f>'Customs raw'!M1989</f>
        <v>0</v>
      </c>
      <c r="V1989" s="214"/>
      <c r="W1989" s="226" t="e">
        <f>Table6[[#This Row],[Quantity (kg)2]]/1000</f>
        <v>#VALUE!</v>
      </c>
    </row>
    <row r="1990" spans="1:23" ht="14.25" x14ac:dyDescent="0.2">
      <c r="A1990" s="212">
        <f>'Customs raw'!B1990</f>
        <v>0</v>
      </c>
      <c r="B1990" s="213">
        <f t="shared" si="33"/>
        <v>0</v>
      </c>
      <c r="C1990" s="214" t="e">
        <f>VLOOKUP(B1990,'HS Heading Index'!$A$7:$B$29,2,FALSE)</f>
        <v>#N/A</v>
      </c>
      <c r="D1990" s="214" t="s">
        <v>241</v>
      </c>
      <c r="E1990" s="212">
        <f>'Customs raw'!C1990</f>
        <v>0</v>
      </c>
      <c r="F1990" s="215">
        <f>'Customs raw'!E1990</f>
        <v>0</v>
      </c>
      <c r="G1990" s="76" t="s">
        <v>19</v>
      </c>
      <c r="H1990" s="33" t="s">
        <v>190</v>
      </c>
      <c r="I1990" s="76" t="e">
        <f>CONCATENATE(Table6[[#This Row],[HS6_COD]],Table6[[#This Row],[HS8]],Table6[[#This Row],[HS10]])</f>
        <v>#VALUE!</v>
      </c>
      <c r="J1990" s="17" t="s">
        <v>553</v>
      </c>
      <c r="K1990" s="17"/>
      <c r="L1990" s="30">
        <f>'Customs raw'!F1990</f>
        <v>0</v>
      </c>
      <c r="M1990" s="33">
        <v>10</v>
      </c>
      <c r="N1990" s="33">
        <v>12.5</v>
      </c>
      <c r="O1990" s="33"/>
      <c r="P1990" s="33"/>
      <c r="Q1990" s="33">
        <v>10</v>
      </c>
      <c r="R1990" s="50" t="e">
        <f>VLOOKUP(Table6[[#This Row],[HS Concatenate]],'Customs raw'!$A$11:$N$305,12,FALSE)</f>
        <v>#VALUE!</v>
      </c>
      <c r="S1990" s="226">
        <f>'Customs raw'!L1990</f>
        <v>0</v>
      </c>
      <c r="T1990" s="214"/>
      <c r="U1990" s="217">
        <f>'Customs raw'!M1990</f>
        <v>0</v>
      </c>
      <c r="V1990" s="214"/>
      <c r="W1990" s="226" t="e">
        <f>Table6[[#This Row],[Quantity (kg)2]]/1000</f>
        <v>#VALUE!</v>
      </c>
    </row>
    <row r="1991" spans="1:23" ht="14.25" x14ac:dyDescent="0.2">
      <c r="A1991" s="212">
        <f>'Customs raw'!B1991</f>
        <v>0</v>
      </c>
      <c r="B1991" s="213">
        <f t="shared" si="33"/>
        <v>0</v>
      </c>
      <c r="C1991" s="214" t="e">
        <f>VLOOKUP(B1991,'HS Heading Index'!$A$7:$B$29,2,FALSE)</f>
        <v>#N/A</v>
      </c>
      <c r="D1991" s="214" t="s">
        <v>241</v>
      </c>
      <c r="E1991" s="212">
        <f>'Customs raw'!C1991</f>
        <v>0</v>
      </c>
      <c r="F1991" s="215">
        <f>'Customs raw'!E1991</f>
        <v>0</v>
      </c>
      <c r="G1991" s="76" t="s">
        <v>19</v>
      </c>
      <c r="H1991" s="33" t="s">
        <v>190</v>
      </c>
      <c r="I1991" s="76" t="e">
        <f>CONCATENATE(Table6[[#This Row],[HS6_COD]],Table6[[#This Row],[HS8]],Table6[[#This Row],[HS10]])</f>
        <v>#VALUE!</v>
      </c>
      <c r="J1991" s="17" t="s">
        <v>553</v>
      </c>
      <c r="K1991" s="17"/>
      <c r="L1991" s="30">
        <f>'Customs raw'!F1991</f>
        <v>0</v>
      </c>
      <c r="M1991" s="33">
        <v>10</v>
      </c>
      <c r="N1991" s="33">
        <v>12.5</v>
      </c>
      <c r="O1991" s="33"/>
      <c r="P1991" s="33"/>
      <c r="Q1991" s="33">
        <v>10</v>
      </c>
      <c r="R1991" s="50" t="e">
        <f>VLOOKUP(Table6[[#This Row],[HS Concatenate]],'Customs raw'!$A$11:$N$305,12,FALSE)</f>
        <v>#VALUE!</v>
      </c>
      <c r="S1991" s="226">
        <f>'Customs raw'!L1991</f>
        <v>0</v>
      </c>
      <c r="T1991" s="214"/>
      <c r="U1991" s="217">
        <f>'Customs raw'!M1991</f>
        <v>0</v>
      </c>
      <c r="V1991" s="214"/>
      <c r="W1991" s="226" t="e">
        <f>Table6[[#This Row],[Quantity (kg)2]]/1000</f>
        <v>#VALUE!</v>
      </c>
    </row>
    <row r="1992" spans="1:23" ht="14.25" x14ac:dyDescent="0.2">
      <c r="A1992" s="212">
        <f>'Customs raw'!B1992</f>
        <v>0</v>
      </c>
      <c r="B1992" s="213">
        <f t="shared" si="33"/>
        <v>0</v>
      </c>
      <c r="C1992" s="214" t="e">
        <f>VLOOKUP(B1992,'HS Heading Index'!$A$7:$B$29,2,FALSE)</f>
        <v>#N/A</v>
      </c>
      <c r="D1992" s="214" t="s">
        <v>241</v>
      </c>
      <c r="E1992" s="212">
        <f>'Customs raw'!C1992</f>
        <v>0</v>
      </c>
      <c r="F1992" s="215">
        <f>'Customs raw'!E1992</f>
        <v>0</v>
      </c>
      <c r="G1992" s="76" t="s">
        <v>19</v>
      </c>
      <c r="H1992" s="33" t="s">
        <v>190</v>
      </c>
      <c r="I1992" s="76" t="e">
        <f>CONCATENATE(Table6[[#This Row],[HS6_COD]],Table6[[#This Row],[HS8]],Table6[[#This Row],[HS10]])</f>
        <v>#VALUE!</v>
      </c>
      <c r="J1992" s="17" t="s">
        <v>553</v>
      </c>
      <c r="K1992" s="17"/>
      <c r="L1992" s="30">
        <f>'Customs raw'!F1992</f>
        <v>0</v>
      </c>
      <c r="M1992" s="33">
        <v>10</v>
      </c>
      <c r="N1992" s="33">
        <v>12.5</v>
      </c>
      <c r="O1992" s="33"/>
      <c r="P1992" s="33"/>
      <c r="Q1992" s="33">
        <v>10</v>
      </c>
      <c r="R1992" s="50" t="e">
        <f>VLOOKUP(Table6[[#This Row],[HS Concatenate]],'Customs raw'!$A$11:$N$305,12,FALSE)</f>
        <v>#VALUE!</v>
      </c>
      <c r="S1992" s="226">
        <f>'Customs raw'!L1992</f>
        <v>0</v>
      </c>
      <c r="T1992" s="214"/>
      <c r="U1992" s="217">
        <f>'Customs raw'!M1992</f>
        <v>0</v>
      </c>
      <c r="V1992" s="214"/>
      <c r="W1992" s="226" t="e">
        <f>Table6[[#This Row],[Quantity (kg)2]]/1000</f>
        <v>#VALUE!</v>
      </c>
    </row>
    <row r="1993" spans="1:23" ht="14.25" x14ac:dyDescent="0.2">
      <c r="A1993" s="212">
        <f>'Customs raw'!B1993</f>
        <v>0</v>
      </c>
      <c r="B1993" s="213">
        <f t="shared" si="33"/>
        <v>0</v>
      </c>
      <c r="C1993" s="214" t="e">
        <f>VLOOKUP(B1993,'HS Heading Index'!$A$7:$B$29,2,FALSE)</f>
        <v>#N/A</v>
      </c>
      <c r="D1993" s="214" t="s">
        <v>241</v>
      </c>
      <c r="E1993" s="212">
        <f>'Customs raw'!C1993</f>
        <v>0</v>
      </c>
      <c r="F1993" s="215">
        <f>'Customs raw'!E1993</f>
        <v>0</v>
      </c>
      <c r="G1993" s="76" t="s">
        <v>19</v>
      </c>
      <c r="H1993" s="33" t="s">
        <v>190</v>
      </c>
      <c r="I1993" s="76" t="e">
        <f>CONCATENATE(Table6[[#This Row],[HS6_COD]],Table6[[#This Row],[HS8]],Table6[[#This Row],[HS10]])</f>
        <v>#VALUE!</v>
      </c>
      <c r="J1993" s="17" t="s">
        <v>553</v>
      </c>
      <c r="K1993" s="17"/>
      <c r="L1993" s="30">
        <f>'Customs raw'!F1993</f>
        <v>0</v>
      </c>
      <c r="M1993" s="33">
        <v>10</v>
      </c>
      <c r="N1993" s="33">
        <v>12.5</v>
      </c>
      <c r="O1993" s="33"/>
      <c r="P1993" s="33"/>
      <c r="Q1993" s="33">
        <v>10</v>
      </c>
      <c r="R1993" s="50" t="e">
        <f>VLOOKUP(Table6[[#This Row],[HS Concatenate]],'Customs raw'!$A$11:$N$305,12,FALSE)</f>
        <v>#VALUE!</v>
      </c>
      <c r="S1993" s="226">
        <f>'Customs raw'!L1993</f>
        <v>0</v>
      </c>
      <c r="T1993" s="214"/>
      <c r="U1993" s="217">
        <f>'Customs raw'!M1993</f>
        <v>0</v>
      </c>
      <c r="V1993" s="214"/>
      <c r="W1993" s="226" t="e">
        <f>Table6[[#This Row],[Quantity (kg)2]]/1000</f>
        <v>#VALUE!</v>
      </c>
    </row>
    <row r="1994" spans="1:23" ht="14.25" x14ac:dyDescent="0.2">
      <c r="A1994" s="212">
        <f>'Customs raw'!B1994</f>
        <v>0</v>
      </c>
      <c r="B1994" s="213">
        <f t="shared" si="33"/>
        <v>0</v>
      </c>
      <c r="C1994" s="214" t="e">
        <f>VLOOKUP(B1994,'HS Heading Index'!$A$7:$B$29,2,FALSE)</f>
        <v>#N/A</v>
      </c>
      <c r="D1994" s="214" t="s">
        <v>241</v>
      </c>
      <c r="E1994" s="212">
        <f>'Customs raw'!C1994</f>
        <v>0</v>
      </c>
      <c r="F1994" s="215">
        <f>'Customs raw'!E1994</f>
        <v>0</v>
      </c>
      <c r="G1994" s="76" t="s">
        <v>19</v>
      </c>
      <c r="H1994" s="33" t="s">
        <v>190</v>
      </c>
      <c r="I1994" s="76" t="e">
        <f>CONCATENATE(Table6[[#This Row],[HS6_COD]],Table6[[#This Row],[HS8]],Table6[[#This Row],[HS10]])</f>
        <v>#VALUE!</v>
      </c>
      <c r="J1994" s="17" t="s">
        <v>553</v>
      </c>
      <c r="K1994" s="17"/>
      <c r="L1994" s="30">
        <f>'Customs raw'!F1994</f>
        <v>0</v>
      </c>
      <c r="M1994" s="33">
        <v>10</v>
      </c>
      <c r="N1994" s="33">
        <v>12.5</v>
      </c>
      <c r="O1994" s="33"/>
      <c r="P1994" s="33"/>
      <c r="Q1994" s="33">
        <v>10</v>
      </c>
      <c r="R1994" s="50" t="e">
        <f>VLOOKUP(Table6[[#This Row],[HS Concatenate]],'Customs raw'!$A$11:$N$305,12,FALSE)</f>
        <v>#VALUE!</v>
      </c>
      <c r="S1994" s="226">
        <f>'Customs raw'!L1994</f>
        <v>0</v>
      </c>
      <c r="T1994" s="214"/>
      <c r="U1994" s="217">
        <f>'Customs raw'!M1994</f>
        <v>0</v>
      </c>
      <c r="V1994" s="214"/>
      <c r="W1994" s="226" t="e">
        <f>Table6[[#This Row],[Quantity (kg)2]]/1000</f>
        <v>#VALUE!</v>
      </c>
    </row>
    <row r="1995" spans="1:23" ht="14.25" x14ac:dyDescent="0.2">
      <c r="A1995" s="212">
        <f>'Customs raw'!B1995</f>
        <v>0</v>
      </c>
      <c r="B1995" s="213">
        <f t="shared" si="33"/>
        <v>0</v>
      </c>
      <c r="C1995" s="214" t="e">
        <f>VLOOKUP(B1995,'HS Heading Index'!$A$7:$B$29,2,FALSE)</f>
        <v>#N/A</v>
      </c>
      <c r="D1995" s="214" t="s">
        <v>241</v>
      </c>
      <c r="E1995" s="212">
        <f>'Customs raw'!C1995</f>
        <v>0</v>
      </c>
      <c r="F1995" s="215">
        <f>'Customs raw'!E1995</f>
        <v>0</v>
      </c>
      <c r="G1995" s="76" t="s">
        <v>19</v>
      </c>
      <c r="H1995" s="33" t="s">
        <v>190</v>
      </c>
      <c r="I1995" s="76" t="e">
        <f>CONCATENATE(Table6[[#This Row],[HS6_COD]],Table6[[#This Row],[HS8]],Table6[[#This Row],[HS10]])</f>
        <v>#VALUE!</v>
      </c>
      <c r="J1995" s="17" t="s">
        <v>553</v>
      </c>
      <c r="K1995" s="17"/>
      <c r="L1995" s="30">
        <f>'Customs raw'!F1995</f>
        <v>0</v>
      </c>
      <c r="M1995" s="33">
        <v>10</v>
      </c>
      <c r="N1995" s="33">
        <v>12.5</v>
      </c>
      <c r="O1995" s="33"/>
      <c r="P1995" s="33"/>
      <c r="Q1995" s="33">
        <v>10</v>
      </c>
      <c r="R1995" s="50" t="e">
        <f>VLOOKUP(Table6[[#This Row],[HS Concatenate]],'Customs raw'!$A$11:$N$305,12,FALSE)</f>
        <v>#VALUE!</v>
      </c>
      <c r="S1995" s="226">
        <f>'Customs raw'!L1995</f>
        <v>0</v>
      </c>
      <c r="T1995" s="214"/>
      <c r="U1995" s="217">
        <f>'Customs raw'!M1995</f>
        <v>0</v>
      </c>
      <c r="V1995" s="214"/>
      <c r="W1995" s="226" t="e">
        <f>Table6[[#This Row],[Quantity (kg)2]]/1000</f>
        <v>#VALUE!</v>
      </c>
    </row>
    <row r="1996" spans="1:23" ht="14.25" x14ac:dyDescent="0.2">
      <c r="A1996" s="212">
        <f>'Customs raw'!B1996</f>
        <v>0</v>
      </c>
      <c r="B1996" s="213">
        <f t="shared" si="33"/>
        <v>0</v>
      </c>
      <c r="C1996" s="214" t="e">
        <f>VLOOKUP(B1996,'HS Heading Index'!$A$7:$B$29,2,FALSE)</f>
        <v>#N/A</v>
      </c>
      <c r="D1996" s="214" t="s">
        <v>241</v>
      </c>
      <c r="E1996" s="212">
        <f>'Customs raw'!C1996</f>
        <v>0</v>
      </c>
      <c r="F1996" s="215">
        <f>'Customs raw'!E1996</f>
        <v>0</v>
      </c>
      <c r="G1996" s="76" t="s">
        <v>19</v>
      </c>
      <c r="H1996" s="33" t="s">
        <v>190</v>
      </c>
      <c r="I1996" s="76" t="e">
        <f>CONCATENATE(Table6[[#This Row],[HS6_COD]],Table6[[#This Row],[HS8]],Table6[[#This Row],[HS10]])</f>
        <v>#VALUE!</v>
      </c>
      <c r="J1996" s="17" t="s">
        <v>553</v>
      </c>
      <c r="K1996" s="17"/>
      <c r="L1996" s="30">
        <f>'Customs raw'!F1996</f>
        <v>0</v>
      </c>
      <c r="M1996" s="33">
        <v>10</v>
      </c>
      <c r="N1996" s="33">
        <v>12.5</v>
      </c>
      <c r="O1996" s="33"/>
      <c r="P1996" s="33"/>
      <c r="Q1996" s="33">
        <v>10</v>
      </c>
      <c r="R1996" s="50" t="e">
        <f>VLOOKUP(Table6[[#This Row],[HS Concatenate]],'Customs raw'!$A$11:$N$305,12,FALSE)</f>
        <v>#VALUE!</v>
      </c>
      <c r="S1996" s="226">
        <f>'Customs raw'!L1996</f>
        <v>0</v>
      </c>
      <c r="T1996" s="214"/>
      <c r="U1996" s="217">
        <f>'Customs raw'!M1996</f>
        <v>0</v>
      </c>
      <c r="V1996" s="214"/>
      <c r="W1996" s="226" t="e">
        <f>Table6[[#This Row],[Quantity (kg)2]]/1000</f>
        <v>#VALUE!</v>
      </c>
    </row>
    <row r="1997" spans="1:23" ht="14.25" x14ac:dyDescent="0.2">
      <c r="A1997" s="212">
        <f>'Customs raw'!B1997</f>
        <v>0</v>
      </c>
      <c r="B1997" s="213">
        <f t="shared" si="33"/>
        <v>0</v>
      </c>
      <c r="C1997" s="214" t="e">
        <f>VLOOKUP(B1997,'HS Heading Index'!$A$7:$B$29,2,FALSE)</f>
        <v>#N/A</v>
      </c>
      <c r="D1997" s="214" t="s">
        <v>241</v>
      </c>
      <c r="E1997" s="212">
        <f>'Customs raw'!C1997</f>
        <v>0</v>
      </c>
      <c r="F1997" s="215">
        <f>'Customs raw'!E1997</f>
        <v>0</v>
      </c>
      <c r="G1997" s="76" t="s">
        <v>19</v>
      </c>
      <c r="H1997" s="33" t="s">
        <v>190</v>
      </c>
      <c r="I1997" s="76" t="e">
        <f>CONCATENATE(Table6[[#This Row],[HS6_COD]],Table6[[#This Row],[HS8]],Table6[[#This Row],[HS10]])</f>
        <v>#VALUE!</v>
      </c>
      <c r="J1997" s="17" t="s">
        <v>553</v>
      </c>
      <c r="K1997" s="17"/>
      <c r="L1997" s="30">
        <f>'Customs raw'!F1997</f>
        <v>0</v>
      </c>
      <c r="M1997" s="33">
        <v>10</v>
      </c>
      <c r="N1997" s="33">
        <v>12.5</v>
      </c>
      <c r="O1997" s="33"/>
      <c r="P1997" s="33"/>
      <c r="Q1997" s="33">
        <v>10</v>
      </c>
      <c r="R1997" s="50" t="e">
        <f>VLOOKUP(Table6[[#This Row],[HS Concatenate]],'Customs raw'!$A$11:$N$305,12,FALSE)</f>
        <v>#VALUE!</v>
      </c>
      <c r="S1997" s="226">
        <f>'Customs raw'!L1997</f>
        <v>0</v>
      </c>
      <c r="T1997" s="214"/>
      <c r="U1997" s="217">
        <f>'Customs raw'!M1997</f>
        <v>0</v>
      </c>
      <c r="V1997" s="214"/>
      <c r="W1997" s="226" t="e">
        <f>Table6[[#This Row],[Quantity (kg)2]]/1000</f>
        <v>#VALUE!</v>
      </c>
    </row>
    <row r="1998" spans="1:23" ht="14.25" x14ac:dyDescent="0.2">
      <c r="A1998" s="212">
        <f>'Customs raw'!B1998</f>
        <v>0</v>
      </c>
      <c r="B1998" s="213">
        <f t="shared" si="33"/>
        <v>0</v>
      </c>
      <c r="C1998" s="214" t="e">
        <f>VLOOKUP(B1998,'HS Heading Index'!$A$7:$B$29,2,FALSE)</f>
        <v>#N/A</v>
      </c>
      <c r="D1998" s="214" t="s">
        <v>241</v>
      </c>
      <c r="E1998" s="212">
        <f>'Customs raw'!C1998</f>
        <v>0</v>
      </c>
      <c r="F1998" s="215">
        <f>'Customs raw'!E1998</f>
        <v>0</v>
      </c>
      <c r="G1998" s="76" t="s">
        <v>19</v>
      </c>
      <c r="H1998" s="33" t="s">
        <v>190</v>
      </c>
      <c r="I1998" s="76" t="e">
        <f>CONCATENATE(Table6[[#This Row],[HS6_COD]],Table6[[#This Row],[HS8]],Table6[[#This Row],[HS10]])</f>
        <v>#VALUE!</v>
      </c>
      <c r="J1998" s="17" t="s">
        <v>553</v>
      </c>
      <c r="K1998" s="17"/>
      <c r="L1998" s="30">
        <f>'Customs raw'!F1998</f>
        <v>0</v>
      </c>
      <c r="M1998" s="33">
        <v>10</v>
      </c>
      <c r="N1998" s="33">
        <v>12.5</v>
      </c>
      <c r="O1998" s="33"/>
      <c r="P1998" s="33"/>
      <c r="Q1998" s="33">
        <v>10</v>
      </c>
      <c r="R1998" s="50" t="e">
        <f>VLOOKUP(Table6[[#This Row],[HS Concatenate]],'Customs raw'!$A$11:$N$305,12,FALSE)</f>
        <v>#VALUE!</v>
      </c>
      <c r="S1998" s="226">
        <f>'Customs raw'!L1998</f>
        <v>0</v>
      </c>
      <c r="T1998" s="214"/>
      <c r="U1998" s="217">
        <f>'Customs raw'!M1998</f>
        <v>0</v>
      </c>
      <c r="V1998" s="214"/>
      <c r="W1998" s="226" t="e">
        <f>Table6[[#This Row],[Quantity (kg)2]]/1000</f>
        <v>#VALUE!</v>
      </c>
    </row>
    <row r="1999" spans="1:23" ht="14.25" x14ac:dyDescent="0.2">
      <c r="A1999" s="212">
        <f>'Customs raw'!B1999</f>
        <v>0</v>
      </c>
      <c r="B1999" s="213">
        <f t="shared" si="33"/>
        <v>0</v>
      </c>
      <c r="C1999" s="214" t="e">
        <f>VLOOKUP(B1999,'HS Heading Index'!$A$7:$B$29,2,FALSE)</f>
        <v>#N/A</v>
      </c>
      <c r="D1999" s="214" t="s">
        <v>241</v>
      </c>
      <c r="E1999" s="212">
        <f>'Customs raw'!C1999</f>
        <v>0</v>
      </c>
      <c r="F1999" s="215">
        <f>'Customs raw'!E1999</f>
        <v>0</v>
      </c>
      <c r="G1999" s="76" t="s">
        <v>19</v>
      </c>
      <c r="H1999" s="33" t="s">
        <v>190</v>
      </c>
      <c r="I1999" s="76" t="e">
        <f>CONCATENATE(Table6[[#This Row],[HS6_COD]],Table6[[#This Row],[HS8]],Table6[[#This Row],[HS10]])</f>
        <v>#VALUE!</v>
      </c>
      <c r="J1999" s="17" t="s">
        <v>553</v>
      </c>
      <c r="K1999" s="17"/>
      <c r="L1999" s="30">
        <f>'Customs raw'!F1999</f>
        <v>0</v>
      </c>
      <c r="M1999" s="33">
        <v>10</v>
      </c>
      <c r="N1999" s="33">
        <v>12.5</v>
      </c>
      <c r="O1999" s="33"/>
      <c r="P1999" s="33"/>
      <c r="Q1999" s="33">
        <v>10</v>
      </c>
      <c r="R1999" s="50" t="e">
        <f>VLOOKUP(Table6[[#This Row],[HS Concatenate]],'Customs raw'!$A$11:$N$305,12,FALSE)</f>
        <v>#VALUE!</v>
      </c>
      <c r="S1999" s="226">
        <f>'Customs raw'!L1999</f>
        <v>0</v>
      </c>
      <c r="T1999" s="214"/>
      <c r="U1999" s="217">
        <f>'Customs raw'!M1999</f>
        <v>0</v>
      </c>
      <c r="V1999" s="214"/>
      <c r="W1999" s="226" t="e">
        <f>Table6[[#This Row],[Quantity (kg)2]]/1000</f>
        <v>#VALUE!</v>
      </c>
    </row>
    <row r="2000" spans="1:23" ht="14.25" x14ac:dyDescent="0.2">
      <c r="A2000" s="212">
        <f>'Customs raw'!B2000</f>
        <v>0</v>
      </c>
      <c r="B2000" s="213">
        <f t="shared" si="33"/>
        <v>0</v>
      </c>
      <c r="C2000" s="214" t="e">
        <f>VLOOKUP(B2000,'HS Heading Index'!$A$7:$B$29,2,FALSE)</f>
        <v>#N/A</v>
      </c>
      <c r="D2000" s="214" t="s">
        <v>241</v>
      </c>
      <c r="E2000" s="212">
        <f>'Customs raw'!C2000</f>
        <v>0</v>
      </c>
      <c r="F2000" s="215">
        <f>'Customs raw'!E2000</f>
        <v>0</v>
      </c>
      <c r="G2000" s="76" t="s">
        <v>19</v>
      </c>
      <c r="H2000" s="33" t="s">
        <v>190</v>
      </c>
      <c r="I2000" s="76" t="e">
        <f>CONCATENATE(Table6[[#This Row],[HS6_COD]],Table6[[#This Row],[HS8]],Table6[[#This Row],[HS10]])</f>
        <v>#VALUE!</v>
      </c>
      <c r="J2000" s="17" t="s">
        <v>553</v>
      </c>
      <c r="K2000" s="17"/>
      <c r="L2000" s="30">
        <f>'Customs raw'!F2000</f>
        <v>0</v>
      </c>
      <c r="M2000" s="33">
        <v>10</v>
      </c>
      <c r="N2000" s="33">
        <v>12.5</v>
      </c>
      <c r="O2000" s="33"/>
      <c r="P2000" s="33"/>
      <c r="Q2000" s="33">
        <v>10</v>
      </c>
      <c r="R2000" s="50" t="e">
        <f>VLOOKUP(Table6[[#This Row],[HS Concatenate]],'Customs raw'!$A$11:$N$305,12,FALSE)</f>
        <v>#VALUE!</v>
      </c>
      <c r="S2000" s="226">
        <f>'Customs raw'!L2000</f>
        <v>0</v>
      </c>
      <c r="T2000" s="214"/>
      <c r="U2000" s="217">
        <f>'Customs raw'!M2000</f>
        <v>0</v>
      </c>
      <c r="V2000" s="214"/>
      <c r="W2000" s="226" t="e">
        <f>Table6[[#This Row],[Quantity (kg)2]]/1000</f>
        <v>#VALUE!</v>
      </c>
    </row>
    <row r="2001" spans="1:23" ht="14.25" x14ac:dyDescent="0.2">
      <c r="A2001" s="212">
        <f>'Customs raw'!B2001</f>
        <v>0</v>
      </c>
      <c r="B2001" s="213">
        <f t="shared" si="33"/>
        <v>0</v>
      </c>
      <c r="C2001" s="214" t="e">
        <f>VLOOKUP(B2001,'HS Heading Index'!$A$7:$B$29,2,FALSE)</f>
        <v>#N/A</v>
      </c>
      <c r="D2001" s="214" t="s">
        <v>241</v>
      </c>
      <c r="E2001" s="212">
        <f>'Customs raw'!C2001</f>
        <v>0</v>
      </c>
      <c r="F2001" s="215">
        <f>'Customs raw'!E2001</f>
        <v>0</v>
      </c>
      <c r="G2001" s="76" t="s">
        <v>19</v>
      </c>
      <c r="H2001" s="33" t="s">
        <v>190</v>
      </c>
      <c r="I2001" s="76" t="e">
        <f>CONCATENATE(Table6[[#This Row],[HS6_COD]],Table6[[#This Row],[HS8]],Table6[[#This Row],[HS10]])</f>
        <v>#VALUE!</v>
      </c>
      <c r="J2001" s="17" t="s">
        <v>553</v>
      </c>
      <c r="K2001" s="17"/>
      <c r="L2001" s="30">
        <f>'Customs raw'!F2001</f>
        <v>0</v>
      </c>
      <c r="M2001" s="33">
        <v>10</v>
      </c>
      <c r="N2001" s="33">
        <v>12.5</v>
      </c>
      <c r="O2001" s="33"/>
      <c r="P2001" s="33"/>
      <c r="Q2001" s="33">
        <v>10</v>
      </c>
      <c r="R2001" s="50" t="e">
        <f>VLOOKUP(Table6[[#This Row],[HS Concatenate]],'Customs raw'!$A$11:$N$305,12,FALSE)</f>
        <v>#VALUE!</v>
      </c>
      <c r="S2001" s="226">
        <f>'Customs raw'!L2001</f>
        <v>0</v>
      </c>
      <c r="T2001" s="214"/>
      <c r="U2001" s="217">
        <f>'Customs raw'!M2001</f>
        <v>0</v>
      </c>
      <c r="V2001" s="214"/>
      <c r="W2001" s="226" t="e">
        <f>Table6[[#This Row],[Quantity (kg)2]]/1000</f>
        <v>#VALUE!</v>
      </c>
    </row>
    <row r="2002" spans="1:23" ht="14.25" x14ac:dyDescent="0.2">
      <c r="A2002" s="212">
        <f>'Customs raw'!B2002</f>
        <v>0</v>
      </c>
      <c r="B2002" s="213">
        <f t="shared" si="33"/>
        <v>0</v>
      </c>
      <c r="C2002" s="214" t="e">
        <f>VLOOKUP(B2002,'HS Heading Index'!$A$7:$B$29,2,FALSE)</f>
        <v>#N/A</v>
      </c>
      <c r="D2002" s="214" t="s">
        <v>241</v>
      </c>
      <c r="E2002" s="212">
        <f>'Customs raw'!C2002</f>
        <v>0</v>
      </c>
      <c r="F2002" s="215">
        <f>'Customs raw'!E2002</f>
        <v>0</v>
      </c>
      <c r="G2002" s="76" t="s">
        <v>19</v>
      </c>
      <c r="H2002" s="33" t="s">
        <v>190</v>
      </c>
      <c r="I2002" s="76" t="e">
        <f>CONCATENATE(Table6[[#This Row],[HS6_COD]],Table6[[#This Row],[HS8]],Table6[[#This Row],[HS10]])</f>
        <v>#VALUE!</v>
      </c>
      <c r="J2002" s="17" t="s">
        <v>553</v>
      </c>
      <c r="K2002" s="17"/>
      <c r="L2002" s="30">
        <f>'Customs raw'!F2002</f>
        <v>0</v>
      </c>
      <c r="M2002" s="33">
        <v>10</v>
      </c>
      <c r="N2002" s="33">
        <v>12.5</v>
      </c>
      <c r="O2002" s="33"/>
      <c r="P2002" s="33"/>
      <c r="Q2002" s="33">
        <v>10</v>
      </c>
      <c r="R2002" s="50" t="e">
        <f>VLOOKUP(Table6[[#This Row],[HS Concatenate]],'Customs raw'!$A$11:$N$305,12,FALSE)</f>
        <v>#VALUE!</v>
      </c>
      <c r="S2002" s="226">
        <f>'Customs raw'!L2002</f>
        <v>0</v>
      </c>
      <c r="T2002" s="214"/>
      <c r="U2002" s="217">
        <f>'Customs raw'!M2002</f>
        <v>0</v>
      </c>
      <c r="V2002" s="214"/>
      <c r="W2002" s="226" t="e">
        <f>Table6[[#This Row],[Quantity (kg)2]]/1000</f>
        <v>#VALUE!</v>
      </c>
    </row>
    <row r="2003" spans="1:23" ht="14.25" x14ac:dyDescent="0.2">
      <c r="A2003" s="212">
        <f>'Customs raw'!B2003</f>
        <v>0</v>
      </c>
      <c r="B2003" s="213">
        <f t="shared" si="33"/>
        <v>0</v>
      </c>
      <c r="C2003" s="214" t="e">
        <f>VLOOKUP(B2003,'HS Heading Index'!$A$7:$B$29,2,FALSE)</f>
        <v>#N/A</v>
      </c>
      <c r="D2003" s="214" t="s">
        <v>241</v>
      </c>
      <c r="E2003" s="212">
        <f>'Customs raw'!C2003</f>
        <v>0</v>
      </c>
      <c r="F2003" s="215">
        <f>'Customs raw'!E2003</f>
        <v>0</v>
      </c>
      <c r="G2003" s="76" t="s">
        <v>19</v>
      </c>
      <c r="H2003" s="33" t="s">
        <v>190</v>
      </c>
      <c r="I2003" s="76" t="e">
        <f>CONCATENATE(Table6[[#This Row],[HS6_COD]],Table6[[#This Row],[HS8]],Table6[[#This Row],[HS10]])</f>
        <v>#VALUE!</v>
      </c>
      <c r="J2003" s="17" t="s">
        <v>553</v>
      </c>
      <c r="K2003" s="17"/>
      <c r="L2003" s="30">
        <f>'Customs raw'!F2003</f>
        <v>0</v>
      </c>
      <c r="M2003" s="33">
        <v>10</v>
      </c>
      <c r="N2003" s="33">
        <v>12.5</v>
      </c>
      <c r="O2003" s="33"/>
      <c r="P2003" s="33"/>
      <c r="Q2003" s="33">
        <v>10</v>
      </c>
      <c r="R2003" s="50" t="e">
        <f>VLOOKUP(Table6[[#This Row],[HS Concatenate]],'Customs raw'!$A$11:$N$305,12,FALSE)</f>
        <v>#VALUE!</v>
      </c>
      <c r="S2003" s="226">
        <f>'Customs raw'!L2003</f>
        <v>0</v>
      </c>
      <c r="T2003" s="214"/>
      <c r="U2003" s="217">
        <f>'Customs raw'!M2003</f>
        <v>0</v>
      </c>
      <c r="V2003" s="214"/>
      <c r="W2003" s="226" t="e">
        <f>Table6[[#This Row],[Quantity (kg)2]]/1000</f>
        <v>#VALUE!</v>
      </c>
    </row>
    <row r="2004" spans="1:23" ht="14.25" x14ac:dyDescent="0.2">
      <c r="A2004" s="212">
        <f>'Customs raw'!B2004</f>
        <v>0</v>
      </c>
      <c r="B2004" s="213">
        <f t="shared" si="33"/>
        <v>0</v>
      </c>
      <c r="C2004" s="214" t="e">
        <f>VLOOKUP(B2004,'HS Heading Index'!$A$7:$B$29,2,FALSE)</f>
        <v>#N/A</v>
      </c>
      <c r="D2004" s="214" t="s">
        <v>241</v>
      </c>
      <c r="E2004" s="212">
        <f>'Customs raw'!C2004</f>
        <v>0</v>
      </c>
      <c r="F2004" s="215">
        <f>'Customs raw'!E2004</f>
        <v>0</v>
      </c>
      <c r="G2004" s="76" t="s">
        <v>19</v>
      </c>
      <c r="H2004" s="33" t="s">
        <v>190</v>
      </c>
      <c r="I2004" s="76" t="e">
        <f>CONCATENATE(Table6[[#This Row],[HS6_COD]],Table6[[#This Row],[HS8]],Table6[[#This Row],[HS10]])</f>
        <v>#VALUE!</v>
      </c>
      <c r="J2004" s="17" t="s">
        <v>553</v>
      </c>
      <c r="K2004" s="17"/>
      <c r="L2004" s="30">
        <f>'Customs raw'!F2004</f>
        <v>0</v>
      </c>
      <c r="M2004" s="33">
        <v>10</v>
      </c>
      <c r="N2004" s="33">
        <v>12.5</v>
      </c>
      <c r="O2004" s="33"/>
      <c r="P2004" s="33"/>
      <c r="Q2004" s="33">
        <v>10</v>
      </c>
      <c r="R2004" s="50" t="e">
        <f>VLOOKUP(Table6[[#This Row],[HS Concatenate]],'Customs raw'!$A$11:$N$305,12,FALSE)</f>
        <v>#VALUE!</v>
      </c>
      <c r="S2004" s="226">
        <f>'Customs raw'!L2004</f>
        <v>0</v>
      </c>
      <c r="T2004" s="214"/>
      <c r="U2004" s="217">
        <f>'Customs raw'!M2004</f>
        <v>0</v>
      </c>
      <c r="V2004" s="214"/>
      <c r="W2004" s="226" t="e">
        <f>Table6[[#This Row],[Quantity (kg)2]]/1000</f>
        <v>#VALUE!</v>
      </c>
    </row>
    <row r="2005" spans="1:23" ht="14.25" x14ac:dyDescent="0.2">
      <c r="A2005" s="235">
        <f>'Customs raw'!B2005</f>
        <v>0</v>
      </c>
      <c r="B2005" s="236">
        <f t="shared" si="33"/>
        <v>0</v>
      </c>
      <c r="C2005" s="237" t="e">
        <f>VLOOKUP(B2005,'HS Heading Index'!$A$7:$B$29,2,FALSE)</f>
        <v>#N/A</v>
      </c>
      <c r="D2005" s="237" t="s">
        <v>241</v>
      </c>
      <c r="E2005" s="235">
        <f>'Customs raw'!C2005</f>
        <v>0</v>
      </c>
      <c r="F2005" s="238">
        <f>'Customs raw'!E2005</f>
        <v>0</v>
      </c>
      <c r="G2005" s="239" t="s">
        <v>19</v>
      </c>
      <c r="H2005" s="240" t="s">
        <v>190</v>
      </c>
      <c r="I2005" s="239" t="e">
        <f>CONCATENATE(Table6[[#This Row],[HS6_COD]],Table6[[#This Row],[HS8]],Table6[[#This Row],[HS10]])</f>
        <v>#VALUE!</v>
      </c>
      <c r="J2005" s="241" t="s">
        <v>553</v>
      </c>
      <c r="K2005" s="241"/>
      <c r="L2005" s="242">
        <f>'Customs raw'!F2005</f>
        <v>0</v>
      </c>
      <c r="M2005" s="240">
        <v>10</v>
      </c>
      <c r="N2005" s="240">
        <v>12.5</v>
      </c>
      <c r="O2005" s="240"/>
      <c r="P2005" s="240"/>
      <c r="Q2005" s="240">
        <v>10</v>
      </c>
      <c r="R2005" s="243" t="e">
        <f>VLOOKUP(Table6[[#This Row],[HS Concatenate]],'Customs raw'!$A$11:$N$305,12,FALSE)</f>
        <v>#VALUE!</v>
      </c>
      <c r="S2005" s="244">
        <f>'Customs raw'!L2005</f>
        <v>0</v>
      </c>
      <c r="T2005" s="237"/>
      <c r="U2005" s="245">
        <f>'Customs raw'!M2005</f>
        <v>0</v>
      </c>
      <c r="V2005" s="237"/>
      <c r="W2005" s="244" t="e">
        <f>Table6[[#This Row],[Quantity (kg)2]]/1000</f>
        <v>#VALUE!</v>
      </c>
    </row>
  </sheetData>
  <mergeCells count="1">
    <mergeCell ref="J9:S9"/>
  </mergeCells>
  <dataValidations count="1">
    <dataValidation type="list" allowBlank="1" showInputMessage="1" showErrorMessage="1" sqref="J12:J2005" xr:uid="{E94CBE3A-AB00-46B3-B140-1F4BEF10DC69}">
      <formula1>"Yes, No"</formula1>
    </dataValidation>
  </dataValidations>
  <pageMargins left="0.7" right="0.7" top="0.75" bottom="0.75" header="0.3" footer="0.3"/>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C599FF41-DFD0-4CDB-B189-EA0E2B94F3E1}">
          <x14:formula1>
            <xm:f>'Scheme Items &amp; Costs Calc'!$B$12:$B$27</xm:f>
          </x14:formula1>
          <xm:sqref>K12:K2005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B6D2-DF9A-42FC-8119-FBC68228B1DA}">
  <sheetPr>
    <tabColor rgb="FFFFC000"/>
  </sheetPr>
  <dimension ref="A1:W38"/>
  <sheetViews>
    <sheetView workbookViewId="0">
      <pane xSplit="2" topLeftCell="E1" activePane="topRight" state="frozen"/>
      <selection activeCell="C31" sqref="C31"/>
      <selection pane="topRight" activeCell="N27" sqref="N27"/>
    </sheetView>
  </sheetViews>
  <sheetFormatPr defaultColWidth="9.28515625" defaultRowHeight="14.25" x14ac:dyDescent="0.2"/>
  <cols>
    <col min="1" max="1" width="6.7109375" style="34" customWidth="1"/>
    <col min="2" max="2" width="32.140625" style="34" customWidth="1"/>
    <col min="3" max="3" width="12.140625" style="34" hidden="1" customWidth="1"/>
    <col min="4" max="4" width="14.85546875" style="34" hidden="1" customWidth="1"/>
    <col min="5" max="5" width="12.7109375" style="34" customWidth="1"/>
    <col min="6" max="6" width="12.28515625" style="34" customWidth="1"/>
    <col min="7" max="8" width="17.7109375" style="34" customWidth="1"/>
    <col min="9" max="9" width="16.7109375" style="34" customWidth="1"/>
    <col min="10" max="10" width="12.28515625" style="34" customWidth="1"/>
    <col min="11" max="11" width="17.7109375" style="34" customWidth="1"/>
    <col min="12" max="12" width="18.7109375" style="34" customWidth="1"/>
    <col min="13" max="13" width="15.5703125" style="34" customWidth="1"/>
    <col min="14" max="14" width="23.140625" style="34" bestFit="1" customWidth="1"/>
    <col min="15" max="15" width="18.7109375" style="34" customWidth="1"/>
    <col min="16" max="16" width="17.5703125" style="34" bestFit="1" customWidth="1"/>
    <col min="17" max="17" width="19.28515625" style="34" hidden="1" customWidth="1"/>
    <col min="18" max="18" width="19.5703125" style="34" hidden="1" customWidth="1"/>
    <col min="19" max="22" width="19.5703125" style="34" customWidth="1"/>
    <col min="23" max="23" width="12.140625" style="34" customWidth="1"/>
    <col min="24" max="16384" width="9.28515625" style="34"/>
  </cols>
  <sheetData>
    <row r="1" spans="1:23" s="230" customFormat="1" ht="22.9" customHeight="1" x14ac:dyDescent="0.25">
      <c r="B1" s="231"/>
    </row>
    <row r="2" spans="1:23" s="230" customFormat="1" ht="22.9" customHeight="1" x14ac:dyDescent="0.45">
      <c r="B2" s="231"/>
      <c r="D2" s="233"/>
      <c r="E2" s="234" t="s">
        <v>718</v>
      </c>
    </row>
    <row r="3" spans="1:23" s="230" customFormat="1" ht="22.9" customHeight="1" x14ac:dyDescent="0.45">
      <c r="B3" s="231"/>
      <c r="D3" s="233"/>
      <c r="E3" s="234" t="s">
        <v>719</v>
      </c>
    </row>
    <row r="4" spans="1:23" s="230" customFormat="1" ht="22.9" customHeight="1" x14ac:dyDescent="0.45">
      <c r="B4" s="231"/>
      <c r="D4" s="233"/>
      <c r="E4" s="234" t="s">
        <v>720</v>
      </c>
    </row>
    <row r="5" spans="1:23" s="230" customFormat="1" ht="22.9" customHeight="1" x14ac:dyDescent="0.5">
      <c r="B5" s="231"/>
      <c r="C5" s="232"/>
    </row>
    <row r="8" spans="1:23" s="103" customFormat="1" ht="21.75" customHeight="1" thickBot="1" x14ac:dyDescent="0.3">
      <c r="A8" s="103" t="s">
        <v>540</v>
      </c>
    </row>
    <row r="9" spans="1:23" x14ac:dyDescent="0.2">
      <c r="B9" s="25" t="s">
        <v>704</v>
      </c>
      <c r="C9" s="207"/>
      <c r="D9" s="26"/>
    </row>
    <row r="10" spans="1:23" x14ac:dyDescent="0.2">
      <c r="B10" s="106"/>
      <c r="N10" s="107"/>
    </row>
    <row r="11" spans="1:23" ht="51" x14ac:dyDescent="0.2">
      <c r="B11" s="9" t="s">
        <v>375</v>
      </c>
      <c r="C11" s="128" t="str">
        <f>Questions!C10</f>
        <v>Include in Scheme</v>
      </c>
      <c r="D11" s="57" t="s">
        <v>482</v>
      </c>
      <c r="E11" s="58" t="s">
        <v>524</v>
      </c>
      <c r="F11" s="58" t="s">
        <v>525</v>
      </c>
      <c r="G11" s="58" t="s">
        <v>527</v>
      </c>
      <c r="H11" s="58" t="s">
        <v>555</v>
      </c>
      <c r="I11" s="121" t="s">
        <v>564</v>
      </c>
      <c r="J11" s="59" t="s">
        <v>529</v>
      </c>
      <c r="K11" s="59" t="s">
        <v>528</v>
      </c>
      <c r="L11" s="55" t="s">
        <v>563</v>
      </c>
      <c r="M11" s="55" t="s">
        <v>562</v>
      </c>
      <c r="N11" s="55" t="s">
        <v>618</v>
      </c>
      <c r="O11" s="55" t="s">
        <v>560</v>
      </c>
      <c r="P11" s="55" t="s">
        <v>631</v>
      </c>
      <c r="Q11" s="55" t="s">
        <v>630</v>
      </c>
      <c r="R11" s="55" t="s">
        <v>494</v>
      </c>
      <c r="S11" s="56" t="s">
        <v>493</v>
      </c>
      <c r="T11" s="56" t="s">
        <v>530</v>
      </c>
      <c r="U11" s="71" t="s">
        <v>532</v>
      </c>
      <c r="V11" s="56" t="s">
        <v>537</v>
      </c>
      <c r="W11" s="71" t="s">
        <v>535</v>
      </c>
    </row>
    <row r="12" spans="1:23" x14ac:dyDescent="0.2">
      <c r="B12" s="115" t="str">
        <f>IF(Questions!C11="yes", Questions!B11, "")</f>
        <v>Aluminium cans</v>
      </c>
      <c r="C12" s="116" t="str">
        <f>Questions!C11</f>
        <v>Yes</v>
      </c>
      <c r="D12" s="116" t="str">
        <f>IF(Questions!C11="yes",Questions!G11, "")</f>
        <v>No</v>
      </c>
      <c r="E12" s="116">
        <f>IF(Questions!C11="yes", SUMIF('Customs calc'!K:K, 'Scheme Items &amp; Costs Calc'!B12, 'Customs calc'!S:S), "")</f>
        <v>202366.42</v>
      </c>
      <c r="F12" s="117">
        <f>IF(Questions!C11="yes",E12/1000, "")</f>
        <v>202.36642000000001</v>
      </c>
      <c r="G12" s="69">
        <f>IF(Questions!C11="yes",F12*Assumptions!B25, "")</f>
        <v>8.6300736118363801</v>
      </c>
      <c r="H12" s="119">
        <f>IF(Questions!C11="yes",G12/(Assumptions!$B$24/1000000), "")</f>
        <v>587079.83753988985</v>
      </c>
      <c r="I12" s="124">
        <f>IF(Questions!C11="yes",Questions!E11, "")</f>
        <v>0.8</v>
      </c>
      <c r="J12" s="150">
        <f>IF(Questions!C11="yes",G12*I12, "")</f>
        <v>6.9040588894691046</v>
      </c>
      <c r="K12" s="125">
        <f>IF(Questions!C11="yes",H12*I12, "")</f>
        <v>469663.87003191188</v>
      </c>
      <c r="L12" s="151">
        <f>IF(Questions!C11="yes",J12/Assumptions!B69, "")</f>
        <v>69.040588894691041</v>
      </c>
      <c r="M12" s="152">
        <f>IF(AND(Questions!C11="yes", Questions!D11="yes"), J12/Assumptions!B124, "")</f>
        <v>0.69737968580496001</v>
      </c>
      <c r="N12" s="153">
        <f>IF(Questions!C11="yes",(J12*Assumptions!B99)+(L12*8*Questions!C$31), "")</f>
        <v>606.17637049538735</v>
      </c>
      <c r="O12" s="149">
        <f>IF(Questions!C11="yes",L12*(Questions!C$32*8), "")</f>
        <v>2761.6235557876416</v>
      </c>
      <c r="P12" s="148">
        <f>IF(AND(Questions!C11="yes", Questions!H11="yes"), ((H12*Questions!C$64)/(Assumptions!B285))*(Questions!C$65+Questions!C$66), "")</f>
        <v>1761.2395126196695</v>
      </c>
      <c r="Q12" s="149">
        <f>IF(AND(Questions!C11="yes", Questions!D11="yes"), M12*Assumptions!$B$133, "")</f>
        <v>3486.8984290248</v>
      </c>
      <c r="R12" s="149">
        <f>IF(AND(Questions!C11="yes", Questions!D11="yes"), SUM(Assumptions!B231:F231)*'Scheme Items &amp; Costs Calc'!M12, "")</f>
        <v>947.04161332313572</v>
      </c>
      <c r="S12" s="149">
        <f>SUM(R12,Q12)</f>
        <v>4433.9400423479356</v>
      </c>
      <c r="T12" s="156">
        <f>SUM(N12,O12,P12,S12)</f>
        <v>9562.9794812506334</v>
      </c>
      <c r="U12" s="157">
        <f>IF(Questions!C11="yes", SUM(Assumptions!$B$145:$B$147, Assumptions!$B$149:$B$152) * Assumptions!B201, "")</f>
        <v>7287.2800000000007</v>
      </c>
      <c r="V12" s="158">
        <f>IF(Questions!C11="yes",T12/K12, "")</f>
        <v>2.0361326666666662E-2</v>
      </c>
      <c r="W12" s="159">
        <f>IF(Questions!C11="yes",U12/K12, "")</f>
        <v>1.5515947606327175E-2</v>
      </c>
    </row>
    <row r="13" spans="1:23" x14ac:dyDescent="0.2">
      <c r="B13" s="115" t="str">
        <f>IF(Questions!C12="yes", Questions!B12, "")</f>
        <v>PET bottles</v>
      </c>
      <c r="C13" s="116" t="str">
        <f>Questions!C12</f>
        <v>Yes</v>
      </c>
      <c r="D13" s="116" t="str">
        <f>IF(Questions!C12="yes",Questions!G12, "")</f>
        <v>No</v>
      </c>
      <c r="E13" s="116">
        <f>IF(Questions!C12="yes", SUMIF('Customs calc'!K:K, 'Scheme Items &amp; Costs Calc'!B13, 'Customs calc'!S:S), "")</f>
        <v>214448.08000000002</v>
      </c>
      <c r="F13" s="117">
        <f>IF(Questions!C12="yes",E13/1000, "")</f>
        <v>214.44808</v>
      </c>
      <c r="G13" s="70">
        <f>IF(Questions!C12="yes",(F13*Assumptions!B32), "")</f>
        <v>5.1697305</v>
      </c>
      <c r="H13" s="120">
        <f>IF(Questions!C12="yes",G13/(Assumptions!$B$30/1000000), "")</f>
        <v>191471.5</v>
      </c>
      <c r="I13" s="124">
        <f>IF(Questions!C12="yes",Questions!E12, "")</f>
        <v>0.6</v>
      </c>
      <c r="J13" s="150">
        <f>IF(Questions!C12="yes",G13*I13, "")</f>
        <v>3.1018382999999998</v>
      </c>
      <c r="K13" s="125">
        <f>IF(Questions!C12="yes",H13*I13, "")</f>
        <v>114882.9</v>
      </c>
      <c r="L13" s="151">
        <f>IF(Questions!C12="yes",J13/Assumptions!B70, "")</f>
        <v>31.018382999999996</v>
      </c>
      <c r="M13" s="152">
        <f>IF(AND(Questions!C12="yes", Questions!D12="yes"), J13/Assumptions!B125, "")</f>
        <v>0.23498774999999997</v>
      </c>
      <c r="N13" s="153">
        <f>IF(Questions!C12="yes",(J13*Assumptions!B97)+(L13*8*Questions!C$31), "")</f>
        <v>272.34140273999998</v>
      </c>
      <c r="O13" s="149">
        <f>IF(Questions!C12="yes",L13*(Questions!C$32*8), "")</f>
        <v>1240.7353199999998</v>
      </c>
      <c r="P13" s="148">
        <f>IF(AND(Questions!C12="yes", Questions!H12="yes"), ((H13*Questions!C$64)/(Assumptions!B287))*(Questions!C$65+Questions!C$66), "")</f>
        <v>1148.8290000000002</v>
      </c>
      <c r="Q13" s="149">
        <f>IF(AND(Questions!C12="yes", Questions!D12="yes"), M13*Assumptions!$B$133, "")</f>
        <v>1174.9387499999998</v>
      </c>
      <c r="R13" s="149">
        <f>IF(AND(Questions!C12="yes", Questions!D12="yes"), SUM(Assumptions!B232:F232)*'Scheme Items &amp; Costs Calc'!M13, "")</f>
        <v>319.11336449999993</v>
      </c>
      <c r="S13" s="149">
        <f t="shared" ref="S13:S27" si="0">SUM(R13,Q13)</f>
        <v>1494.0521144999998</v>
      </c>
      <c r="T13" s="156">
        <f t="shared" ref="T13:T26" si="1">SUM(N13,O13,P13,S13)</f>
        <v>4155.9578372399992</v>
      </c>
      <c r="U13" s="157">
        <f>IF(Questions!C12="yes", SUM(Assumptions!$B$145:$B$147, Assumptions!$B$149:$B$152) * Assumptions!B202, "")</f>
        <v>7287.2800000000007</v>
      </c>
      <c r="V13" s="158">
        <f>IF(Questions!C12="yes",T13/K13, "")</f>
        <v>3.6175599999999995E-2</v>
      </c>
      <c r="W13" s="159">
        <f>IF(Questions!C12="yes",U13/K13, "")</f>
        <v>6.3432242744568615E-2</v>
      </c>
    </row>
    <row r="14" spans="1:23" x14ac:dyDescent="0.2">
      <c r="B14" s="115" t="str">
        <f>IF(Questions!C13="yes", Questions!B13, "")</f>
        <v>Glass bottles</v>
      </c>
      <c r="C14" s="116" t="str">
        <f>Questions!C13</f>
        <v>Yes</v>
      </c>
      <c r="D14" s="116" t="str">
        <f>IF(Questions!C13="yes",Questions!G13, "")</f>
        <v>No</v>
      </c>
      <c r="E14" s="116">
        <f>IF(Questions!C13="yes", SUMIF('Customs calc'!K:K, 'Scheme Items &amp; Costs Calc'!B14, 'Customs calc'!S:S), "")</f>
        <v>31180</v>
      </c>
      <c r="F14" s="117">
        <f>IF(Questions!C13="yes",E14/1000, "")</f>
        <v>31.18</v>
      </c>
      <c r="G14" s="69">
        <f>IF(Questions!C13="yes",F14*Assumptions!B35, "")</f>
        <v>9.6765517241379317</v>
      </c>
      <c r="H14" s="119">
        <f>IF(Questions!C13="yes",G14/(Assumptions!$B$33/1000000), "")</f>
        <v>21503.448275862072</v>
      </c>
      <c r="I14" s="124">
        <f>IF(Questions!C13="yes",Questions!E13, "")</f>
        <v>0.8</v>
      </c>
      <c r="J14" s="150">
        <f>IF(Questions!C13="yes",G14*I14, "")</f>
        <v>7.7412413793103454</v>
      </c>
      <c r="K14" s="125">
        <f>IF(Questions!C13="yes",H14*I14, "")</f>
        <v>17202.758620689659</v>
      </c>
      <c r="L14" s="151">
        <f>IF(Questions!C13="yes",J14/Assumptions!B71, "")</f>
        <v>77.412413793103454</v>
      </c>
      <c r="M14" s="152" t="str">
        <f>IF(AND(Questions!C13="yes", Questions!D13="yes"), J14/Assumptions!B126, "")</f>
        <v/>
      </c>
      <c r="N14" s="153">
        <f>IF(Questions!C13="yes",((J14*Assumptions!B100)+(L14*8*Questions!C$31)), "")</f>
        <v>2860.0532002701548</v>
      </c>
      <c r="O14" s="149">
        <f>IF(Questions!C13="yes",L14*(Questions!C$32*8), "")</f>
        <v>3096.496551724138</v>
      </c>
      <c r="P14" s="148">
        <f>IF(AND(Questions!C13="yes", Questions!H13="yes"), ((H14*Questions!C$64)/(Assumptions!B289))*(Questions!C$65+Questions!C$66), "")</f>
        <v>322.55172413793116</v>
      </c>
      <c r="Q14" s="149" t="str">
        <f>IF(AND(Questions!C13="yes", Questions!D13="yes"), M14*Assumptions!$B$133, "")</f>
        <v/>
      </c>
      <c r="R14" s="149" t="str">
        <f>IF(AND(Questions!C13="yes", Questions!D13="yes"), SUM(Assumptions!B233:F233)*'Scheme Items &amp; Costs Calc'!M14, "")</f>
        <v/>
      </c>
      <c r="S14" s="149">
        <f t="shared" si="0"/>
        <v>0</v>
      </c>
      <c r="T14" s="156">
        <f t="shared" si="1"/>
        <v>6279.101476132224</v>
      </c>
      <c r="U14" s="157">
        <f>IF(Questions!C13="yes", SUM(Assumptions!$B$145:$B$147, Assumptions!$B$149:$B$152) * Assumptions!B203, "")</f>
        <v>840.83999999999992</v>
      </c>
      <c r="V14" s="158">
        <f>IF(Questions!C13="yes",T14/K14, "")</f>
        <v>0.36500549793103443</v>
      </c>
      <c r="W14" s="159">
        <f>IF(Questions!C13="yes",U14/K14, "")</f>
        <v>4.8878207184092352E-2</v>
      </c>
    </row>
    <row r="15" spans="1:23" x14ac:dyDescent="0.2">
      <c r="B15" s="115" t="str">
        <f>IF(Questions!C14="yes", Questions!B14, "")</f>
        <v>Mobile phones</v>
      </c>
      <c r="C15" s="116" t="str">
        <f>Questions!C14</f>
        <v>Yes</v>
      </c>
      <c r="D15" s="116" t="str">
        <f>IF(Questions!C14="yes",Questions!G14, "")</f>
        <v>Yes</v>
      </c>
      <c r="E15" s="116">
        <f>IF(Questions!C14="yes", SUMIF('Customs calc'!K:K, 'Scheme Items &amp; Costs Calc'!B15, 'Customs calc'!S:S), "")</f>
        <v>184.65</v>
      </c>
      <c r="F15" s="117">
        <f>IF(Questions!C14="yes",E15/1000, "")</f>
        <v>0.18465000000000001</v>
      </c>
      <c r="G15" s="118">
        <f>IF(Questions!C14="yes",F15, "")</f>
        <v>0.18465000000000001</v>
      </c>
      <c r="H15" s="120">
        <f>IF(Questions!C14="yes",G15/(Assumptions!$B$36/1000000), "")</f>
        <v>1846.5</v>
      </c>
      <c r="I15" s="124">
        <f>IF(Questions!C14="yes",Questions!E14, "")</f>
        <v>0.9</v>
      </c>
      <c r="J15" s="150">
        <f>IF(Questions!C14="yes",G15*I15, "")</f>
        <v>0.166185</v>
      </c>
      <c r="K15" s="125">
        <f>IF(Questions!C14="yes",H15*I15, "")</f>
        <v>1661.8500000000001</v>
      </c>
      <c r="L15" s="151">
        <f>IF(Questions!C14="yes",J15/Assumptions!B72, "")</f>
        <v>17.310937500000001</v>
      </c>
      <c r="M15" s="152">
        <f>IF(AND(Questions!C14="yes", Questions!D14="yes"), J15/Assumptions!B126, "")</f>
        <v>9.5017152658662084E-3</v>
      </c>
      <c r="N15" s="153">
        <f>IF(Questions!C14="yes",(J15*Assumptions!B110)+(L15*8*Questions!C$31), "")</f>
        <v>789.37874999999997</v>
      </c>
      <c r="O15" s="149">
        <f>IF(Questions!C14="yes",L15*(Questions!C$32*8), "")</f>
        <v>692.4375</v>
      </c>
      <c r="P15" s="148">
        <f>IF(AND(Questions!C14="yes", Questions!H14="yes"), ((H15*Questions!C$64)/(Assumptions!B291))*(Questions!C$65+Questions!C$66), "")</f>
        <v>11.079000000000001</v>
      </c>
      <c r="Q15" s="149">
        <f>IF(AND(Questions!C14="yes", Questions!D14="yes"), M15*Assumptions!$B$133, "")</f>
        <v>47.508576329331042</v>
      </c>
      <c r="R15" s="149">
        <f>IF(AND(Questions!C14="yes", Questions!D14="yes"), SUM(Assumptions!B234:F234)*'Scheme Items &amp; Costs Calc'!M15, "")</f>
        <v>16.430841123499142</v>
      </c>
      <c r="S15" s="149">
        <f t="shared" si="0"/>
        <v>63.939417452830185</v>
      </c>
      <c r="T15" s="156">
        <f t="shared" si="1"/>
        <v>1556.83466745283</v>
      </c>
      <c r="U15" s="157">
        <f>IF(Questions!C14="yes", SUM(Assumptions!$B$145:$B$147, Assumptions!$B$149:$B$152) * Assumptions!B204, "")</f>
        <v>4204.2</v>
      </c>
      <c r="V15" s="158">
        <f>IF(Questions!C14="yes",T15/K15, "")</f>
        <v>0.93680817610062872</v>
      </c>
      <c r="W15" s="159">
        <f>IF(Questions!C14="yes",U15/K15, "")</f>
        <v>2.5298312122032671</v>
      </c>
    </row>
    <row r="16" spans="1:23" x14ac:dyDescent="0.2">
      <c r="B16" s="115" t="str">
        <f>IF(Questions!C15="yes", Questions!B15, "")</f>
        <v>Computers/laptops</v>
      </c>
      <c r="C16" s="116" t="str">
        <f>Questions!C15</f>
        <v>Yes</v>
      </c>
      <c r="D16" s="116" t="str">
        <f>IF(Questions!C15="yes",Questions!G15, "")</f>
        <v>Yes</v>
      </c>
      <c r="E16" s="116">
        <f>IF(Questions!C15="yes", SUMIF('Customs calc'!K:K, 'Scheme Items &amp; Costs Calc'!B16, 'Customs calc'!S:S), "")</f>
        <v>215.35000000000002</v>
      </c>
      <c r="F16" s="117">
        <f>IF(Questions!C15="yes",E16/1000, "")</f>
        <v>0.21535000000000001</v>
      </c>
      <c r="G16" s="118">
        <f>IF(Questions!C15="yes",F16, "")</f>
        <v>0.21535000000000001</v>
      </c>
      <c r="H16" s="120">
        <f>IF(Questions!C15="yes",G16/(Assumptions!$B$37/1000), "")</f>
        <v>61.528571428571432</v>
      </c>
      <c r="I16" s="124">
        <f>IF(Questions!C15="yes",Questions!E15, "")</f>
        <v>0.9</v>
      </c>
      <c r="J16" s="150">
        <f>IF(Questions!C15="yes",G16*I16, "")</f>
        <v>0.19381500000000002</v>
      </c>
      <c r="K16" s="125">
        <f>IF(Questions!C15="yes",H16*I16, "")</f>
        <v>55.375714285714288</v>
      </c>
      <c r="L16" s="151">
        <f>IF(Questions!C15="yes",J16/Assumptions!B73, "")</f>
        <v>3.460982142857143</v>
      </c>
      <c r="M16" s="152">
        <f>IF(AND(Questions!C15="yes", Questions!D15="yes"), J16/Assumptions!B126, "")</f>
        <v>1.1081475128644939E-2</v>
      </c>
      <c r="N16" s="153">
        <f>IF(Questions!C15="yes",(J16*Assumptions!B111)++(L16*8*Questions!C$31), "")</f>
        <v>19.519939285714283</v>
      </c>
      <c r="O16" s="149">
        <f>IF(Questions!C15="yes",L16*(Questions!C$32*8), "")</f>
        <v>138.43928571428572</v>
      </c>
      <c r="P16" s="148">
        <f>IF(AND(Questions!C15="yes", Questions!H15="yes"), ((H16*Questions!C$64)/(Assumptions!B293))*(Questions!C$65+Questions!C$66), "")</f>
        <v>0.7383428571428573</v>
      </c>
      <c r="Q16" s="149">
        <f>IF(AND(Questions!C15="yes", Questions!D15="yes"), M16*Assumptions!$B$133, "")</f>
        <v>55.407375643224697</v>
      </c>
      <c r="R16" s="149">
        <f>IF(AND(Questions!C15="yes", Questions!D15="yes"), SUM(Assumptions!B235:F235)*'Scheme Items &amp; Costs Calc'!M16, "")</f>
        <v>19.162640866209259</v>
      </c>
      <c r="S16" s="149">
        <f t="shared" si="0"/>
        <v>74.570016509433955</v>
      </c>
      <c r="T16" s="156">
        <f t="shared" si="1"/>
        <v>233.26758436657684</v>
      </c>
      <c r="U16" s="157">
        <f>IF(Questions!C15="yes", SUM(Assumptions!$B$145:$B$147, Assumptions!$B$149:$B$152) * Assumptions!B205, "")</f>
        <v>560.56000000000006</v>
      </c>
      <c r="V16" s="158">
        <f>IF(Questions!C15="yes",T16/K16, "")</f>
        <v>4.2124528301886794</v>
      </c>
      <c r="W16" s="159">
        <f>IF(Questions!C15="yes",U16/K16, "")</f>
        <v>10.122849108686118</v>
      </c>
    </row>
    <row r="17" spans="2:23" x14ac:dyDescent="0.2">
      <c r="B17" s="115" t="str">
        <f>IF(Questions!C16="yes", Questions!B16, "")</f>
        <v>Televisions/monitors</v>
      </c>
      <c r="C17" s="116" t="str">
        <f>Questions!C16</f>
        <v>Yes</v>
      </c>
      <c r="D17" s="116" t="str">
        <f>IF(Questions!C16="yes",Questions!G16, "")</f>
        <v>Yes</v>
      </c>
      <c r="E17" s="116">
        <f>IF(Questions!C16="yes", SUMIF('Customs calc'!K:K, 'Scheme Items &amp; Costs Calc'!B17, 'Customs calc'!S:S), "")</f>
        <v>2422</v>
      </c>
      <c r="F17" s="117">
        <f>IF(Questions!C16="yes",E17/1000, "")</f>
        <v>2.4220000000000002</v>
      </c>
      <c r="G17" s="118">
        <f>IF(Questions!C16="yes",F17, "")</f>
        <v>2.4220000000000002</v>
      </c>
      <c r="H17" s="120">
        <f>IF(Questions!C16="yes",G17/(Assumptions!$B$38/1000), "")</f>
        <v>190.70866141732284</v>
      </c>
      <c r="I17" s="124">
        <f>IF(Questions!C16="yes",Questions!E16, "")</f>
        <v>0.9</v>
      </c>
      <c r="J17" s="150">
        <f>IF(Questions!C16="yes",G17*I17, "")</f>
        <v>2.1798000000000002</v>
      </c>
      <c r="K17" s="125">
        <f>IF(Questions!C16="yes",H17*I17, "")</f>
        <v>171.63779527559058</v>
      </c>
      <c r="L17" s="151">
        <f>IF(Questions!C16="yes",J17/Assumptions!B74, "")</f>
        <v>9.8334153543307092</v>
      </c>
      <c r="M17" s="152">
        <f>IF(AND(Questions!C16="yes", Questions!D16="yes"), J17/Assumptions!B126, "")</f>
        <v>0.124631217838765</v>
      </c>
      <c r="N17" s="153">
        <f>IF(Questions!C16="yes",(J17*Assumptions!B112)+(L17*8*Questions!C$31), "")</f>
        <v>73.7707825984252</v>
      </c>
      <c r="O17" s="149">
        <f>IF(Questions!C16="yes",L17*(Questions!C$32*8), "")</f>
        <v>393.33661417322838</v>
      </c>
      <c r="P17" s="148">
        <f>IF(AND(Questions!C16="yes", Questions!H16="yes"), ((H17*Questions!C$64)/(Assumptions!B295))*(Questions!C$65+Questions!C$66), "")</f>
        <v>114.4251968503937</v>
      </c>
      <c r="Q17" s="149">
        <f>IF(AND(Questions!C16="yes", Questions!D16="yes"), M17*Assumptions!$B$133, "")</f>
        <v>623.15608919382498</v>
      </c>
      <c r="R17" s="149">
        <f>IF(AND(Questions!C16="yes", Questions!D16="yes"), SUM(Assumptions!B236:F236)*'Scheme Items &amp; Costs Calc'!M17, "")</f>
        <v>215.51853344768438</v>
      </c>
      <c r="S17" s="149">
        <f t="shared" si="0"/>
        <v>838.67462264150936</v>
      </c>
      <c r="T17" s="156">
        <f t="shared" si="1"/>
        <v>1420.2072162635568</v>
      </c>
      <c r="U17" s="157">
        <f>IF(Questions!C16="yes", SUM(Assumptions!$B$145:$B$147, Assumptions!$B$149:$B$152) * Assumptions!B206, "")</f>
        <v>1401.4</v>
      </c>
      <c r="V17" s="158">
        <f>IF(Questions!C16="yes",T17/K17, "")</f>
        <v>8.2744433647798736</v>
      </c>
      <c r="W17" s="159">
        <f>IF(Questions!C16="yes",U17/K17, "")</f>
        <v>8.164868336544636</v>
      </c>
    </row>
    <row r="18" spans="2:23" x14ac:dyDescent="0.2">
      <c r="B18" s="115" t="str">
        <f>IF(Questions!C17="yes", Questions!B17, "")</f>
        <v>Refrigerators/freezers</v>
      </c>
      <c r="C18" s="116" t="str">
        <f>Questions!C17</f>
        <v>Yes</v>
      </c>
      <c r="D18" s="116" t="str">
        <f>IF(Questions!C17="yes",Questions!G17, "")</f>
        <v>Yes</v>
      </c>
      <c r="E18" s="116">
        <f>IF(Questions!C17="yes", SUMIF('Customs calc'!K:K, 'Scheme Items &amp; Costs Calc'!B18, 'Customs calc'!S:S), "")</f>
        <v>10670.61</v>
      </c>
      <c r="F18" s="117">
        <f>IF(Questions!C17="yes",E18/1000, "")</f>
        <v>10.67061</v>
      </c>
      <c r="G18" s="118">
        <f>IF(Questions!C17="yes",F18, "")</f>
        <v>10.67061</v>
      </c>
      <c r="H18" s="120">
        <f>IF(Questions!C17="yes",G18/(Assumptions!$B$39/1000), "")</f>
        <v>164.16323076923075</v>
      </c>
      <c r="I18" s="124">
        <f>IF(Questions!C17="yes",Questions!E17, "")</f>
        <v>0.85</v>
      </c>
      <c r="J18" s="150">
        <f>IF(Questions!C17="yes",G18*I18, "")</f>
        <v>9.0700184999999998</v>
      </c>
      <c r="K18" s="125">
        <f>IF(Questions!C17="yes",H18*I18, "")</f>
        <v>139.53874615384615</v>
      </c>
      <c r="L18" s="151">
        <f>IF(Questions!C17="yes",J18/Assumptions!B75, "")</f>
        <v>3.1972710448392552</v>
      </c>
      <c r="M18" s="152">
        <f>IF(AND(Questions!C17="yes", Questions!D17="yes"), J18/Assumptions!B127, "")</f>
        <v>0.51858310463121782</v>
      </c>
      <c r="N18" s="153">
        <f>IF(Questions!C17="yes",(J18*Assumptions!B102)+(L18*8*Questions!C$31), "")</f>
        <v>522.65124737609983</v>
      </c>
      <c r="O18" s="149">
        <f>IF(Questions!C17="yes",L18*(Questions!C$32*8), "")</f>
        <v>127.8908417935702</v>
      </c>
      <c r="P18" s="148">
        <f>IF(AND(Questions!C17="yes", Questions!H17="yes"), ((H18*Questions!C$64)/(Assumptions!B297))*(Questions!C$65+Questions!C$66), "")</f>
        <v>2216.2036153846147</v>
      </c>
      <c r="Q18" s="149">
        <f>IF(AND(Questions!C17="yes", Questions!D17="yes"), M18*Assumptions!$B$133, "")</f>
        <v>2592.915523156089</v>
      </c>
      <c r="R18" s="149">
        <f>IF(AND(Questions!C17="yes", Questions!D17="yes"), SUM(Assumptions!B237:F237)*'Scheme Items &amp; Costs Calc'!M18, "")</f>
        <v>896.75983368353343</v>
      </c>
      <c r="S18" s="149">
        <f t="shared" si="0"/>
        <v>3489.6753568396225</v>
      </c>
      <c r="T18" s="156">
        <f t="shared" si="1"/>
        <v>6356.4210613939067</v>
      </c>
      <c r="U18" s="157">
        <f>IF(Questions!C17="yes", SUM(Assumptions!$B$145:$B$147, Assumptions!$B$149:$B$152) * Assumptions!B207, "")</f>
        <v>1401.4</v>
      </c>
      <c r="V18" s="158">
        <f>IF(Questions!C17="yes",T18/K18, "")</f>
        <v>45.553089995417757</v>
      </c>
      <c r="W18" s="159">
        <f>IF(Questions!C17="yes",U18/K18, "")</f>
        <v>10.043088666246934</v>
      </c>
    </row>
    <row r="19" spans="2:23" x14ac:dyDescent="0.2">
      <c r="B19" s="115" t="str">
        <f>IF(Questions!C18="yes", Questions!B18, "")</f>
        <v>Washing machines</v>
      </c>
      <c r="C19" s="116" t="str">
        <f>Questions!C18</f>
        <v>Yes</v>
      </c>
      <c r="D19" s="116" t="str">
        <f>IF(Questions!C18="yes",Questions!G18, "")</f>
        <v>Yes</v>
      </c>
      <c r="E19" s="116">
        <f>IF(Questions!C18="yes", SUMIF('Customs calc'!K:K, 'Scheme Items &amp; Costs Calc'!B19, 'Customs calc'!S:S), "")</f>
        <v>3888.6299999999997</v>
      </c>
      <c r="F19" s="117">
        <f>IF(Questions!C18="yes",E19/1000, "")</f>
        <v>3.8886299999999996</v>
      </c>
      <c r="G19" s="118">
        <f>IF(Questions!C18="yes",F19, "")</f>
        <v>3.8886299999999996</v>
      </c>
      <c r="H19" s="120">
        <f>IF(Questions!C18="yes",G19/(Assumptions!$B$40/1000), "")</f>
        <v>59.825076923076914</v>
      </c>
      <c r="I19" s="124">
        <f>IF(Questions!C18="yes",Questions!E18, "")</f>
        <v>0.85</v>
      </c>
      <c r="J19" s="150">
        <f>IF(Questions!C18="yes",G19*I19, "")</f>
        <v>3.3053354999999995</v>
      </c>
      <c r="K19" s="125">
        <f>IF(Questions!C18="yes",H19*I19, "")</f>
        <v>50.851315384615376</v>
      </c>
      <c r="L19" s="151">
        <f>IF(Questions!C18="yes",J19/Assumptions!B76, "")</f>
        <v>1.1651633883248729</v>
      </c>
      <c r="M19" s="152">
        <f>IF(AND(Questions!C18="yes", Questions!D18="yes"), J19/Assumptions!B127, "")</f>
        <v>0.18898430531732413</v>
      </c>
      <c r="N19" s="153">
        <f>IF(Questions!C18="yes",(J19*Assumptions!B102)+(L19*8*Questions!C$31), "")</f>
        <v>190.46683554961928</v>
      </c>
      <c r="O19" s="149">
        <f>IF(Questions!C18="yes",L19*(Questions!C$32*8), "")</f>
        <v>46.606535532994911</v>
      </c>
      <c r="P19" s="148">
        <f>IF(AND(Questions!C18="yes", Questions!H18="yes"), ((H19*Questions!C$64)/(Assumptions!B299))*(Questions!C$65+Questions!C$66), "")</f>
        <v>538.42569230769232</v>
      </c>
      <c r="Q19" s="149">
        <f>IF(AND(Questions!C18="yes", Questions!D18="yes"), M19*Assumptions!$B$133, "")</f>
        <v>944.92152658662064</v>
      </c>
      <c r="R19" s="149">
        <f>IF(AND(Questions!C18="yes", Questions!D18="yes"), SUM(Assumptions!B238:F238)*'Scheme Items &amp; Costs Calc'!M19, "")</f>
        <v>326.80110996998275</v>
      </c>
      <c r="S19" s="149">
        <f t="shared" si="0"/>
        <v>1271.7226365566034</v>
      </c>
      <c r="T19" s="156">
        <f t="shared" si="1"/>
        <v>2047.2216999469099</v>
      </c>
      <c r="U19" s="157">
        <f>IF(Questions!C18="yes", SUM(Assumptions!$B$145:$B$147, Assumptions!$B$149:$B$152) * Assumptions!B208, "")</f>
        <v>1401.4</v>
      </c>
      <c r="V19" s="158">
        <f>IF(Questions!C18="yes",T19/K19, "")</f>
        <v>40.258972348358938</v>
      </c>
      <c r="W19" s="159">
        <f>IF(Questions!C18="yes",U19/K19, "")</f>
        <v>27.558775803545515</v>
      </c>
    </row>
    <row r="20" spans="2:23" x14ac:dyDescent="0.2">
      <c r="B20" s="115" t="str">
        <f>IF(Questions!C19="yes", Questions!B19, "")</f>
        <v>Lead acid batteries</v>
      </c>
      <c r="C20" s="116" t="str">
        <f>Questions!C19</f>
        <v>Yes</v>
      </c>
      <c r="D20" s="116" t="str">
        <f>IF(Questions!C19="yes",Questions!G19, "")</f>
        <v>Yes</v>
      </c>
      <c r="E20" s="116">
        <f>IF(Questions!C19="yes", SUMIF('Customs calc'!K:K, 'Scheme Items &amp; Costs Calc'!B20, 'Customs calc'!S:S), "")</f>
        <v>25</v>
      </c>
      <c r="F20" s="117">
        <f>IF(Questions!C19="yes",E20/1000, "")</f>
        <v>2.5000000000000001E-2</v>
      </c>
      <c r="G20" s="118">
        <f>IF(Questions!C19="yes",F20, "")</f>
        <v>2.5000000000000001E-2</v>
      </c>
      <c r="H20" s="120">
        <f>IF(Questions!C19="yes",G20/(Assumptions!$B$41/1000), "")</f>
        <v>1.4705882352941175</v>
      </c>
      <c r="I20" s="124">
        <f>IF(Questions!C19="yes",Questions!E19, "")</f>
        <v>1</v>
      </c>
      <c r="J20" s="150">
        <f>IF(Questions!C19="yes",G20*I20, "")</f>
        <v>2.5000000000000001E-2</v>
      </c>
      <c r="K20" s="125">
        <f>IF(Questions!C19="yes",H20*I20, "")</f>
        <v>1.4705882352941175</v>
      </c>
      <c r="L20" s="151">
        <f>IF(Questions!C19="yes",J20/Assumptions!B77, "")</f>
        <v>6.2500000000000003E-3</v>
      </c>
      <c r="M20" s="152">
        <f>IF(AND(Questions!C19="yes", Questions!D19="yes"), J20/Assumptions!B128, "")</f>
        <v>1.6666666666666668E-3</v>
      </c>
      <c r="N20" s="153">
        <f>IF(Questions!C19="yes",(J20*Assumptions!B96)+(L20*8*Questions!C$31), "")</f>
        <v>1.6663131313131312</v>
      </c>
      <c r="O20" s="149">
        <f>IF(Questions!C19="yes",L20*(Questions!C$32*8), "")</f>
        <v>0.25</v>
      </c>
      <c r="P20" s="148">
        <f>IF(AND(Questions!C19="yes", Questions!H19="yes"), ((H20*Questions!C$64)/(Assumptions!B301))*(Questions!C$65+Questions!C$66), "")</f>
        <v>0.43235294117647055</v>
      </c>
      <c r="Q20" s="149">
        <f>IF(AND(Questions!C19="yes", Questions!D19="yes"), M20*Assumptions!$B$133, "")</f>
        <v>8.3333333333333339</v>
      </c>
      <c r="R20" s="149">
        <f>IF(AND(Questions!C19="yes", Questions!D19="yes"), SUM(Assumptions!B239:F239)*'Scheme Items &amp; Costs Calc'!M20, "")</f>
        <v>2.8820833333333336</v>
      </c>
      <c r="S20" s="149">
        <f t="shared" si="0"/>
        <v>11.215416666666668</v>
      </c>
      <c r="T20" s="156">
        <f t="shared" si="1"/>
        <v>13.564082739156269</v>
      </c>
      <c r="U20" s="157">
        <f>IF(Questions!C19="yes", SUM(Assumptions!$B$145:$B$147, Assumptions!$B$149:$B$152) * Assumptions!B209, "")</f>
        <v>560.56000000000006</v>
      </c>
      <c r="V20" s="158">
        <f>IF(Questions!C19="yes",T20/K20, "")</f>
        <v>9.2235762626262634</v>
      </c>
      <c r="W20" s="159">
        <f>IF(Questions!C19="yes",U20/K20, "")</f>
        <v>381.18080000000009</v>
      </c>
    </row>
    <row r="21" spans="2:23" x14ac:dyDescent="0.2">
      <c r="B21" s="115" t="str">
        <f>IF(Questions!C20="yes", Questions!B20, "")</f>
        <v>Car / truck tyres</v>
      </c>
      <c r="C21" s="116" t="str">
        <f>Questions!C20</f>
        <v>Yes</v>
      </c>
      <c r="D21" s="116" t="str">
        <f>IF(Questions!C20="yes",Questions!G20, "")</f>
        <v>Yes</v>
      </c>
      <c r="E21" s="116">
        <f>IF(Questions!C20="yes", SUMIF('Customs calc'!K:K, 'Scheme Items &amp; Costs Calc'!B21, 'Customs calc'!S:S), "")</f>
        <v>4880</v>
      </c>
      <c r="F21" s="117">
        <f>IF(Questions!C20="yes",E21/1000, "")</f>
        <v>4.88</v>
      </c>
      <c r="G21" s="118">
        <f>IF(Questions!C20="yes",F21, "")</f>
        <v>4.88</v>
      </c>
      <c r="H21" s="120">
        <f>IF(Questions!C20="yes",G21/(Assumptions!$B$42/1000), "")</f>
        <v>610</v>
      </c>
      <c r="I21" s="124">
        <f>IF(Questions!C20="yes",Questions!E20, "")</f>
        <v>0.85</v>
      </c>
      <c r="J21" s="150">
        <f>IF(Questions!C20="yes",G21*I21, "")</f>
        <v>4.1479999999999997</v>
      </c>
      <c r="K21" s="125">
        <f>IF(Questions!C20="yes",H21*I21, "")</f>
        <v>518.5</v>
      </c>
      <c r="L21" s="151">
        <f>IF(Questions!C20="yes",J21/Assumptions!B78, "")</f>
        <v>1.2962499999999999</v>
      </c>
      <c r="M21" s="152">
        <f>IF(AND(Questions!C20="yes", Questions!D20="yes"), J21/Assumptions!B129, "")</f>
        <v>0.22445887445887444</v>
      </c>
      <c r="N21" s="153">
        <f>IF(Questions!C20="yes",(J21*Assumptions!B104)+(L21*8*Questions!C$31), "")</f>
        <v>219.84399999999997</v>
      </c>
      <c r="O21" s="149">
        <f>IF(Questions!C20="yes",L21*(Questions!C$32*8), "")</f>
        <v>51.849999999999994</v>
      </c>
      <c r="P21" s="148">
        <f>IF(AND(Questions!C20="yes", Questions!H20="yes"), ((H21*Questions!C$64)/(Assumptions!B303))*(Questions!C$65+Questions!C$66), "")</f>
        <v>823.5</v>
      </c>
      <c r="Q21" s="149">
        <f>IF(AND(Questions!C20="yes", Questions!D20="yes"), M21*Assumptions!$B$133, "")</f>
        <v>1122.2943722943721</v>
      </c>
      <c r="R21" s="149">
        <f>IF(AND(Questions!C20="yes", Questions!D20="yes"), SUM(Assumptions!B240:F240)*'Scheme Items &amp; Costs Calc'!M21, "")</f>
        <v>388.14550865800862</v>
      </c>
      <c r="S21" s="149">
        <f t="shared" si="0"/>
        <v>1510.4398809523807</v>
      </c>
      <c r="T21" s="156">
        <f t="shared" si="1"/>
        <v>2605.6338809523804</v>
      </c>
      <c r="U21" s="157">
        <f>IF(Questions!C20="yes", SUM(Assumptions!$B$145:$B$147, Assumptions!$B$149:$B$152) * Assumptions!B210, "")</f>
        <v>1401.4</v>
      </c>
      <c r="V21" s="158">
        <f>IF(Questions!C20="yes",T21/K21, "")</f>
        <v>5.0253305322128838</v>
      </c>
      <c r="W21" s="159">
        <f>IF(Questions!C20="yes",U21/K21, "")</f>
        <v>2.7027965284474447</v>
      </c>
    </row>
    <row r="22" spans="2:23" x14ac:dyDescent="0.2">
      <c r="B22" s="115" t="str">
        <f>IF(Questions!C21="yes", Questions!B21, "")</f>
        <v>Vehicles - car (under 5t)</v>
      </c>
      <c r="C22" s="116" t="str">
        <f>Questions!C21</f>
        <v>Yes</v>
      </c>
      <c r="D22" s="116" t="str">
        <f>IF(Questions!C21="yes",Questions!G21, "")</f>
        <v>Yes</v>
      </c>
      <c r="E22" s="116">
        <f>IF(Questions!C21="yes", SUMIF('Customs calc'!K:K, 'Scheme Items &amp; Costs Calc'!B22, 'Customs calc'!S:S), "")</f>
        <v>40549</v>
      </c>
      <c r="F22" s="117">
        <f>IF(Questions!C21="yes",E22/1000, "")</f>
        <v>40.548999999999999</v>
      </c>
      <c r="G22" s="118">
        <f>IF(Questions!C21="yes",F22, "")</f>
        <v>40.548999999999999</v>
      </c>
      <c r="H22" s="120">
        <f>IF(Questions!C21="yes",G22/(Assumptions!$B$22), "")</f>
        <v>23.104843304843307</v>
      </c>
      <c r="I22" s="124">
        <f>IF(Questions!C21="yes",Questions!E21, "")</f>
        <v>0.6</v>
      </c>
      <c r="J22" s="150">
        <f>IF(Questions!C21="yes",G22*I22, "")</f>
        <v>24.3294</v>
      </c>
      <c r="K22" s="125">
        <f>IF(Questions!C21="yes",H22*I22, "")</f>
        <v>13.862905982905984</v>
      </c>
      <c r="L22" s="154">
        <f>IF(Questions!C21="yes",J22/Assumptions!B$90, "")</f>
        <v>0.7797884615384616</v>
      </c>
      <c r="M22" s="152">
        <f>IF(AND(Questions!C21="yes", Questions!D21="yes"), J22/Assumptions!B131, "")</f>
        <v>6.2383076923076928</v>
      </c>
      <c r="N22" s="153">
        <f>IF(Questions!C21="yes",(J22*Assumptions!B91)+(L22*8*Questions!C$31), "")</f>
        <v>194.13613538461536</v>
      </c>
      <c r="O22" s="149">
        <f>IF(Questions!C21="yes",L22*(Questions!C$32*8), "")</f>
        <v>31.191538461538464</v>
      </c>
      <c r="P22" s="148">
        <f>IF(AND(Questions!C21="yes", Questions!H21="yes"), ((H22*Questions!C$64)/(Assumptions!B305))*(Questions!C$65+Questions!C$66), "")</f>
        <v>9010.8888888888905</v>
      </c>
      <c r="Q22" s="149">
        <f>IF(AND(Questions!C21="yes", Questions!D21="yes"), M22*Assumptions!$B$133, "")</f>
        <v>31191.538461538465</v>
      </c>
      <c r="R22" s="149">
        <f>IF(AND(Questions!C21="yes", Questions!D21="yes"), SUM(Assumptions!B$241:F$241)*'Scheme Items &amp; Costs Calc'!M22, "")</f>
        <v>10787.593576923078</v>
      </c>
      <c r="S22" s="149">
        <f t="shared" si="0"/>
        <v>41979.132038461539</v>
      </c>
      <c r="T22" s="156">
        <f t="shared" si="1"/>
        <v>51215.348601196587</v>
      </c>
      <c r="U22" s="157">
        <f>IF(Questions!C21="yes", SUM(Assumptions!$B$145:$B$147, Assumptions!$B$149:$B$152) * Assumptions!B211, "")</f>
        <v>840.83999999999992</v>
      </c>
      <c r="V22" s="158">
        <f>IF(Questions!C21="yes",T22/K22, "")</f>
        <v>3694.4165000000003</v>
      </c>
      <c r="W22" s="159">
        <f>IF(Questions!C21="yes",U22/K22, "")</f>
        <v>60.653949542528785</v>
      </c>
    </row>
    <row r="23" spans="2:23" x14ac:dyDescent="0.2">
      <c r="B23" s="115" t="str">
        <f>IF(Questions!C22="yes", Questions!B22, "")</f>
        <v/>
      </c>
      <c r="C23" s="116" t="str">
        <f>Questions!C22</f>
        <v>No</v>
      </c>
      <c r="D23" s="116" t="str">
        <f>IF(Questions!C22="yes",Questions!G22, "")</f>
        <v/>
      </c>
      <c r="E23" s="116">
        <v>0</v>
      </c>
      <c r="F23" s="117" t="str">
        <f>IF(Questions!C22="yes",E23/1000, "")</f>
        <v/>
      </c>
      <c r="G23" s="118" t="str">
        <f>IF(Questions!C22="yes",F23, "")</f>
        <v/>
      </c>
      <c r="H23" s="120" t="str">
        <f>IF(Questions!C22="yes",G23/(Assumptions!$B$22), "")</f>
        <v/>
      </c>
      <c r="I23" s="124" t="str">
        <f>IF(Questions!C22="yes",Questions!E22, "")</f>
        <v/>
      </c>
      <c r="J23" s="150" t="str">
        <f>IF(Questions!C22="yes",G23*I23, "")</f>
        <v/>
      </c>
      <c r="K23" s="125" t="str">
        <f>IF(Questions!C22="yes",H23*I23, "")</f>
        <v/>
      </c>
      <c r="L23" s="154" t="str">
        <f>IF(Questions!C22="yes",J23/Assumptions!B$90, "")</f>
        <v/>
      </c>
      <c r="M23" s="152" t="str">
        <f>IF(AND(Questions!C22="yes", Questions!D22="yes"), J23/Assumptions!B131, "")</f>
        <v/>
      </c>
      <c r="N23" s="153" t="str">
        <f>IF(Questions!C22="yes",(J23*Assumptions!B91)+(L23*8*Questions!C$31), "")</f>
        <v/>
      </c>
      <c r="O23" s="149" t="str">
        <f>IF(Questions!C22="yes",L23*(Questions!C$32*8), "")</f>
        <v/>
      </c>
      <c r="P23" s="148" t="str">
        <f>IF(AND(Questions!C22="yes", Questions!H22="yes"), ((H23*Questions!C$64)/(Assumptions!B305))*Questions!C$65, "")</f>
        <v/>
      </c>
      <c r="Q23" s="149" t="str">
        <f>IF(AND(Questions!C22="yes", Questions!D22="yes"), M23*Assumptions!$B$133, "")</f>
        <v/>
      </c>
      <c r="R23" s="149" t="str">
        <f>IF(AND(Questions!C22="yes", Questions!D22="yes"), SUM(Assumptions!B$241:F$241)*'Scheme Items &amp; Costs Calc'!M23, "")</f>
        <v/>
      </c>
      <c r="S23" s="149">
        <f t="shared" si="0"/>
        <v>0</v>
      </c>
      <c r="T23" s="156">
        <f t="shared" si="1"/>
        <v>0</v>
      </c>
      <c r="U23" s="157" t="str">
        <f>IF(Questions!C22="yes", SUM(Assumptions!$B$145:$B$147, Assumptions!$B$149:$B$152) * Assumptions!B$212, "")</f>
        <v/>
      </c>
      <c r="V23" s="158" t="str">
        <f>IF(Questions!C22="yes",T23/K23, "")</f>
        <v/>
      </c>
      <c r="W23" s="159" t="str">
        <f>IF(Questions!C22="yes",U23/K23, "")</f>
        <v/>
      </c>
    </row>
    <row r="24" spans="2:23" x14ac:dyDescent="0.2">
      <c r="B24" s="115" t="str">
        <f>IF(Questions!C23="yes", Questions!B23, "")</f>
        <v/>
      </c>
      <c r="C24" s="116">
        <f>Questions!C23</f>
        <v>0</v>
      </c>
      <c r="D24" s="116" t="str">
        <f>IF(Questions!C23="yes",Questions!G23, "")</f>
        <v/>
      </c>
      <c r="E24" s="116" t="str">
        <f>IF(Questions!C23="yes", SUMIF('Customs calc'!K:K, 'Scheme Items &amp; Costs Calc'!B24, 'Customs calc'!S:S), "")</f>
        <v/>
      </c>
      <c r="F24" s="117" t="str">
        <f>IF(Questions!C23="yes",E24/1000, "")</f>
        <v/>
      </c>
      <c r="G24" s="118" t="str">
        <f>IF(Questions!C23="yes",F24, "")</f>
        <v/>
      </c>
      <c r="H24" s="120" t="str">
        <f>IF(Questions!C23="yes",G24/(Assumptions!$B$22), "")</f>
        <v/>
      </c>
      <c r="I24" s="124" t="str">
        <f>IF(Questions!C23="yes",Questions!E23, "")</f>
        <v/>
      </c>
      <c r="J24" s="150" t="str">
        <f>IF(Questions!C23="yes",G24*I24, "")</f>
        <v/>
      </c>
      <c r="K24" s="125" t="str">
        <f>IF(Questions!C23="yes",H24*I24, "")</f>
        <v/>
      </c>
      <c r="L24" s="154" t="str">
        <f>IF(Questions!C23="yes",J24/Assumptions!B$90, "")</f>
        <v/>
      </c>
      <c r="M24" s="152" t="str">
        <f>IF(AND(Questions!C23="yes", Questions!D23="yes"), J24/Assumptions!B131, "")</f>
        <v/>
      </c>
      <c r="N24" s="149" t="str">
        <f>IF(Questions!C23="yes",(J24*Assumptions!B91)+(L24*8*Questions!C$31), "")</f>
        <v/>
      </c>
      <c r="O24" s="149" t="str">
        <f>IF(Questions!C23="yes",L24*(Questions!C$32*8), "")</f>
        <v/>
      </c>
      <c r="P24" s="148" t="str">
        <f>IF(AND(Questions!C23="yes", Questions!H23="yes"), ((H24*Questions!C$64)/(Assumptions!B305))*Questions!C$65, "")</f>
        <v/>
      </c>
      <c r="Q24" s="149" t="str">
        <f>IF(AND(Questions!C23="yes", Questions!D23="yes"), M24*Assumptions!$B$133, "")</f>
        <v/>
      </c>
      <c r="R24" s="149" t="str">
        <f>IF(AND(Questions!C23="yes", Questions!D23="yes"), SUM(Assumptions!B$241:F$241)*'Scheme Items &amp; Costs Calc'!M24, "")</f>
        <v/>
      </c>
      <c r="S24" s="149">
        <f t="shared" si="0"/>
        <v>0</v>
      </c>
      <c r="T24" s="156">
        <f t="shared" si="1"/>
        <v>0</v>
      </c>
      <c r="U24" s="157" t="str">
        <f>IF(Questions!C23="yes", SUM(Assumptions!$B$145:$B$147, Assumptions!$B$149:$B$152) * Assumptions!B$212, "")</f>
        <v/>
      </c>
      <c r="V24" s="158" t="str">
        <f>IF(Questions!C23="yes",T24/K24, "")</f>
        <v/>
      </c>
      <c r="W24" s="159" t="str">
        <f>IF(Questions!C23="yes",U24/K24, "")</f>
        <v/>
      </c>
    </row>
    <row r="25" spans="2:23" x14ac:dyDescent="0.2">
      <c r="B25" s="115" t="str">
        <f>IF(Questions!C24="yes", Questions!B24, "")</f>
        <v/>
      </c>
      <c r="C25" s="116">
        <f>Questions!C24</f>
        <v>0</v>
      </c>
      <c r="D25" s="116" t="str">
        <f>IF(Questions!C24="yes",Questions!G24, "")</f>
        <v/>
      </c>
      <c r="E25" s="116" t="str">
        <f>IF(Questions!C24="yes", SUMIF('Customs calc'!K:K, 'Scheme Items &amp; Costs Calc'!B25, 'Customs calc'!S:S), "")</f>
        <v/>
      </c>
      <c r="F25" s="117" t="str">
        <f>IF(Questions!C24="yes",E25/1000, "")</f>
        <v/>
      </c>
      <c r="G25" s="118" t="str">
        <f>IF(Questions!C24="yes",F25, "")</f>
        <v/>
      </c>
      <c r="H25" s="120" t="str">
        <f>IF(Questions!C24="yes",G25/(Assumptions!$B$22), "")</f>
        <v/>
      </c>
      <c r="I25" s="124" t="str">
        <f>IF(Questions!C24="yes",Questions!E24, "")</f>
        <v/>
      </c>
      <c r="J25" s="150" t="str">
        <f>IF(Questions!C24="yes",G25*I25, "")</f>
        <v/>
      </c>
      <c r="K25" s="125" t="str">
        <f>IF(Questions!C24="yes",H25*I25, "")</f>
        <v/>
      </c>
      <c r="L25" s="154" t="str">
        <f>IF(Questions!C24="yes",J25/Assumptions!B$90, "")</f>
        <v/>
      </c>
      <c r="M25" s="152" t="str">
        <f>IF(AND(Questions!C24="yes", Questions!D24="yes"), J25/Assumptions!B131, "")</f>
        <v/>
      </c>
      <c r="N25" s="149" t="str">
        <f>IF(Questions!C24="yes",(J25*Assumptions!B91)+(L25*8*Questions!C$31), "")</f>
        <v/>
      </c>
      <c r="O25" s="149" t="str">
        <f>IF(Questions!C24="yes",L25*(Questions!C$32*8), "")</f>
        <v/>
      </c>
      <c r="P25" s="148" t="str">
        <f>IF(AND(Questions!C24="yes", Questions!H24="yes"), ((H25*Questions!C$64)/(Assumptions!B305))*Questions!C$65, "")</f>
        <v/>
      </c>
      <c r="Q25" s="149" t="str">
        <f>IF(AND(Questions!C24="yes", Questions!D24="yes"), M25*Assumptions!$B$133, "")</f>
        <v/>
      </c>
      <c r="R25" s="149" t="str">
        <f>IF(AND(Questions!C24="yes", Questions!D24="yes"), SUM(Assumptions!B$241:F$241)*'Scheme Items &amp; Costs Calc'!M25, "")</f>
        <v/>
      </c>
      <c r="S25" s="149">
        <f t="shared" si="0"/>
        <v>0</v>
      </c>
      <c r="T25" s="156">
        <f t="shared" si="1"/>
        <v>0</v>
      </c>
      <c r="U25" s="157" t="str">
        <f>IF(Questions!C24="yes", SUM(Assumptions!$B$145:$B$147, Assumptions!$B$149:$B$152) * Assumptions!B$212, "")</f>
        <v/>
      </c>
      <c r="V25" s="158" t="str">
        <f>IF(Questions!C24="yes",T25/K25, "")</f>
        <v/>
      </c>
      <c r="W25" s="159" t="str">
        <f>IF(Questions!C24="yes",U25/K25, "")</f>
        <v/>
      </c>
    </row>
    <row r="26" spans="2:23" x14ac:dyDescent="0.2">
      <c r="B26" s="115" t="str">
        <f>IF(Questions!C25="yes", Questions!B25, "")</f>
        <v/>
      </c>
      <c r="C26" s="116">
        <f>Questions!C25</f>
        <v>0</v>
      </c>
      <c r="D26" s="116" t="str">
        <f>IF(Questions!C25="yes",Questions!G25, "")</f>
        <v/>
      </c>
      <c r="E26" s="116" t="str">
        <f>IF(Questions!C25="yes", SUMIF('Customs calc'!K:K, 'Scheme Items &amp; Costs Calc'!B26, 'Customs calc'!S:S), "")</f>
        <v/>
      </c>
      <c r="F26" s="117" t="str">
        <f>IF(Questions!C25="yes",E26/1000, "")</f>
        <v/>
      </c>
      <c r="G26" s="118" t="str">
        <f>IF(Questions!C25="yes",F26, "")</f>
        <v/>
      </c>
      <c r="H26" s="120" t="str">
        <f>IF(Questions!C25="yes",G26/(Assumptions!$B$22), "")</f>
        <v/>
      </c>
      <c r="I26" s="124" t="str">
        <f>IF(Questions!C25="yes",Questions!E25, "")</f>
        <v/>
      </c>
      <c r="J26" s="150" t="str">
        <f>IF(Questions!C25="yes",G26*I26, "")</f>
        <v/>
      </c>
      <c r="K26" s="125" t="str">
        <f>IF(Questions!C25="yes",H26*I26, "")</f>
        <v/>
      </c>
      <c r="L26" s="154" t="str">
        <f>IF(Questions!C25="yes",J26/Assumptions!B$90, "")</f>
        <v/>
      </c>
      <c r="M26" s="152" t="str">
        <f>IF(AND(Questions!C25="yes", Questions!D25="yes"), J26/Assumptions!B131, "")</f>
        <v/>
      </c>
      <c r="N26" s="149" t="str">
        <f>IF(Questions!C25="yes",(J26*Assumptions!B91)+(L26*8*Questions!C$31), "")</f>
        <v/>
      </c>
      <c r="O26" s="149" t="str">
        <f>IF(Questions!C25="yes",L26*(Questions!C$32*8), "")</f>
        <v/>
      </c>
      <c r="P26" s="148" t="str">
        <f>IF(AND(Questions!C25="yes", Questions!H25="yes"), ((H26*Questions!C$64)/(Assumptions!B305))*Questions!C$65, "")</f>
        <v/>
      </c>
      <c r="Q26" s="149" t="str">
        <f>IF(AND(Questions!C25="yes", Questions!D25="yes"), M26*Assumptions!$B$133, "")</f>
        <v/>
      </c>
      <c r="R26" s="149" t="str">
        <f>IF(AND(Questions!C25="yes", Questions!D25="yes"), SUM(Assumptions!B$241:F$241)*'Scheme Items &amp; Costs Calc'!M26, "")</f>
        <v/>
      </c>
      <c r="S26" s="149">
        <f t="shared" si="0"/>
        <v>0</v>
      </c>
      <c r="T26" s="156">
        <f t="shared" si="1"/>
        <v>0</v>
      </c>
      <c r="U26" s="157" t="str">
        <f>IF(Questions!C25="yes", SUM(Assumptions!$B$145:$B$147, Assumptions!$B$149:$B$152) * Assumptions!B$212, "")</f>
        <v/>
      </c>
      <c r="V26" s="158" t="str">
        <f>IF(Questions!C25="yes",T26/K26, "")</f>
        <v/>
      </c>
      <c r="W26" s="159" t="str">
        <f>IF(Questions!C25="yes",U26/K26, "")</f>
        <v/>
      </c>
    </row>
    <row r="27" spans="2:23" ht="15" thickBot="1" x14ac:dyDescent="0.25">
      <c r="B27" s="115" t="str">
        <f>IF(Questions!C26="yes", Questions!B26, "")</f>
        <v/>
      </c>
      <c r="C27" s="116">
        <f>Questions!C26</f>
        <v>0</v>
      </c>
      <c r="D27" s="116" t="str">
        <f>IF(Questions!C26="yes",Questions!G26, "")</f>
        <v/>
      </c>
      <c r="E27" s="116" t="str">
        <f>IF(Questions!C26="yes", SUMIF('Customs calc'!K:K, 'Scheme Items &amp; Costs Calc'!B27, 'Customs calc'!S:S), "")</f>
        <v/>
      </c>
      <c r="F27" s="117" t="str">
        <f>IF(Questions!C26="yes",E27/1000, "")</f>
        <v/>
      </c>
      <c r="G27" s="118" t="str">
        <f>IF(Questions!C26="yes",F27, "")</f>
        <v/>
      </c>
      <c r="H27" s="120" t="str">
        <f>IF(Questions!C26="yes",G27/(Assumptions!$B$22), "")</f>
        <v/>
      </c>
      <c r="I27" s="124" t="str">
        <f>IF(Questions!C26="yes",Questions!E26, "")</f>
        <v/>
      </c>
      <c r="J27" s="150" t="str">
        <f>IF(Questions!C26="yes",G27*I27, "")</f>
        <v/>
      </c>
      <c r="K27" s="125" t="str">
        <f>IF(Questions!C26="yes",H27*I27, "")</f>
        <v/>
      </c>
      <c r="L27" s="154" t="str">
        <f>IF(Questions!C26="yes",J27/Assumptions!B$90, "")</f>
        <v/>
      </c>
      <c r="M27" s="152" t="str">
        <f>IF(AND(Questions!C26="yes", Questions!D26="yes"), J27/Assumptions!B131, "")</f>
        <v/>
      </c>
      <c r="N27" s="149" t="str">
        <f>IF(Questions!C26="yes",(J27*Assumptions!B91)+(L27*8*Questions!C$31), "")</f>
        <v/>
      </c>
      <c r="O27" s="149" t="str">
        <f>IF(Questions!C26="yes",L27*(Questions!C$32*8), "")</f>
        <v/>
      </c>
      <c r="P27" s="148" t="str">
        <f>IF(AND(Questions!C26="yes", Questions!H26="yes"), ((H27*Questions!C$64)/(Assumptions!B305))*Questions!C$65, "")</f>
        <v/>
      </c>
      <c r="Q27" s="149" t="str">
        <f>IF(AND(Questions!C26="yes", Questions!D26="yes"), M27*Assumptions!$B$133, "")</f>
        <v/>
      </c>
      <c r="R27" s="149" t="str">
        <f>IF(AND(Questions!C26="yes", Questions!D26="yes"), SUM(Assumptions!B$241:F$241)*'Scheme Items &amp; Costs Calc'!M27, "")</f>
        <v/>
      </c>
      <c r="S27" s="149">
        <f t="shared" si="0"/>
        <v>0</v>
      </c>
      <c r="T27" s="156">
        <f>SUM(N27,O27,P27,S27)</f>
        <v>0</v>
      </c>
      <c r="U27" s="157" t="str">
        <f>IF(Questions!C26="yes", SUM(Assumptions!$B$145:$B$147, Assumptions!$B$149:$B$152) * Assumptions!B$212, "")</f>
        <v/>
      </c>
      <c r="V27" s="158" t="str">
        <f>IF(Questions!C26="yes",T27/K27, "")</f>
        <v/>
      </c>
      <c r="W27" s="159" t="str">
        <f>IF(Questions!C26="yes",U27/K27, "")</f>
        <v/>
      </c>
    </row>
    <row r="28" spans="2:23" ht="15.75" thickBot="1" x14ac:dyDescent="0.3">
      <c r="B28" s="65" t="s">
        <v>519</v>
      </c>
      <c r="C28" s="64"/>
      <c r="D28" s="64"/>
      <c r="E28" s="64">
        <f>SUM(E12:E23)</f>
        <v>510829.74</v>
      </c>
      <c r="F28" s="63">
        <f>SUM(F12:F23)</f>
        <v>510.82973999999996</v>
      </c>
      <c r="G28" s="63">
        <f>SUM(G12:G23)</f>
        <v>86.311595835974316</v>
      </c>
      <c r="H28" s="64">
        <f>SUM(H12:H23)</f>
        <v>803012.08678783034</v>
      </c>
      <c r="I28" s="72"/>
      <c r="J28" s="63">
        <f t="shared" ref="J28:O28" si="2">SUM(J12:J23)</f>
        <v>61.164692568779451</v>
      </c>
      <c r="K28" s="72">
        <f t="shared" si="2"/>
        <v>604362.61571791943</v>
      </c>
      <c r="L28" s="72">
        <f t="shared" si="2"/>
        <v>214.52144357968493</v>
      </c>
      <c r="M28" s="72">
        <f t="shared" si="2"/>
        <v>8.2495824874200121</v>
      </c>
      <c r="N28" s="72">
        <f t="shared" si="2"/>
        <v>5750.0049768313293</v>
      </c>
      <c r="O28" s="72">
        <f t="shared" si="2"/>
        <v>8580.8577431873982</v>
      </c>
      <c r="P28" s="72"/>
      <c r="Q28" s="72">
        <f>SUM(Q12:Q23)</f>
        <v>41247.912437100065</v>
      </c>
      <c r="R28" s="72">
        <f>SUM(R12:R23)</f>
        <v>13919.449105828466</v>
      </c>
      <c r="S28" s="72">
        <f>SUM(S12:S23)</f>
        <v>55167.36154292852</v>
      </c>
      <c r="T28" s="72">
        <f>SUM(T12:T23)</f>
        <v>85446.537588934763</v>
      </c>
      <c r="U28" s="72">
        <f>SUM(U12:U23)</f>
        <v>27187.160000000011</v>
      </c>
      <c r="V28" s="72"/>
      <c r="W28" s="72"/>
    </row>
    <row r="31" spans="2:23" x14ac:dyDescent="0.2">
      <c r="N31" s="123"/>
      <c r="P31" s="123"/>
      <c r="Q31" s="123"/>
      <c r="R31" s="123"/>
    </row>
    <row r="32" spans="2:23" x14ac:dyDescent="0.2">
      <c r="N32" s="122"/>
      <c r="P32" s="123"/>
      <c r="Q32" s="123"/>
    </row>
    <row r="34" spans="16:16" x14ac:dyDescent="0.2">
      <c r="P34" s="123"/>
    </row>
    <row r="37" spans="16:16" x14ac:dyDescent="0.2">
      <c r="P37" s="123"/>
    </row>
    <row r="38" spans="16:16" x14ac:dyDescent="0.2">
      <c r="P38" s="123"/>
    </row>
  </sheetData>
  <conditionalFormatting sqref="B12:W27">
    <cfRule type="expression" dxfId="5" priority="1">
      <formula>$C12="No"</formula>
    </cfRule>
  </conditionalFormatting>
  <dataValidations count="1">
    <dataValidation type="list" allowBlank="1" showInputMessage="1" showErrorMessage="1" sqref="C50:D62" xr:uid="{F9FE053C-694D-418C-BF6D-19D759A9FF30}">
      <formula1>"Yes,No"</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A1B9-4946-4DEE-9310-E11075EB5D29}">
  <sheetPr>
    <tabColor rgb="FFFFC000"/>
  </sheetPr>
  <dimension ref="A1:L30"/>
  <sheetViews>
    <sheetView workbookViewId="0">
      <selection activeCell="F22" sqref="F22"/>
    </sheetView>
  </sheetViews>
  <sheetFormatPr defaultRowHeight="15" x14ac:dyDescent="0.25"/>
  <cols>
    <col min="1" max="1" width="8.5703125" customWidth="1"/>
    <col min="2" max="2" width="31.85546875" customWidth="1"/>
    <col min="3" max="3" width="15.28515625" hidden="1" customWidth="1"/>
    <col min="4" max="5" width="13.5703125" customWidth="1"/>
    <col min="6" max="7" width="18.42578125" customWidth="1"/>
    <col min="8" max="8" width="19.7109375" customWidth="1"/>
  </cols>
  <sheetData>
    <row r="1" spans="1:8" s="230" customFormat="1" ht="22.9" customHeight="1" x14ac:dyDescent="0.25">
      <c r="B1" s="231"/>
    </row>
    <row r="2" spans="1:8" s="230" customFormat="1" ht="22.9" customHeight="1" x14ac:dyDescent="0.45">
      <c r="B2" s="231"/>
      <c r="E2" s="256" t="s">
        <v>718</v>
      </c>
    </row>
    <row r="3" spans="1:8" s="230" customFormat="1" ht="22.9" customHeight="1" x14ac:dyDescent="0.45">
      <c r="B3" s="231"/>
      <c r="E3" s="256" t="s">
        <v>719</v>
      </c>
    </row>
    <row r="4" spans="1:8" s="230" customFormat="1" ht="22.9" customHeight="1" x14ac:dyDescent="0.45">
      <c r="B4" s="231"/>
      <c r="E4" s="256" t="s">
        <v>720</v>
      </c>
    </row>
    <row r="5" spans="1:8" s="230" customFormat="1" ht="22.9" customHeight="1" x14ac:dyDescent="0.5">
      <c r="B5" s="231"/>
      <c r="C5" s="232"/>
    </row>
    <row r="7" spans="1:8" s="103" customFormat="1" ht="21.75" customHeight="1" thickBot="1" x14ac:dyDescent="0.3">
      <c r="A7" s="103" t="s">
        <v>657</v>
      </c>
    </row>
    <row r="8" spans="1:8" s="110" customFormat="1" ht="14.25" customHeight="1" x14ac:dyDescent="0.25">
      <c r="B8" s="25" t="s">
        <v>704</v>
      </c>
      <c r="C8" s="207"/>
      <c r="D8" s="26"/>
    </row>
    <row r="10" spans="1:8" ht="51.75" x14ac:dyDescent="0.25">
      <c r="A10" s="34"/>
      <c r="B10" s="9" t="s">
        <v>375</v>
      </c>
      <c r="C10" s="58" t="str">
        <f>Questions!C10</f>
        <v>Include in Scheme</v>
      </c>
      <c r="D10" s="58" t="s">
        <v>567</v>
      </c>
      <c r="E10" s="59" t="s">
        <v>729</v>
      </c>
      <c r="F10" s="55" t="s">
        <v>566</v>
      </c>
      <c r="G10" s="55" t="s">
        <v>565</v>
      </c>
      <c r="H10" s="88" t="s">
        <v>568</v>
      </c>
    </row>
    <row r="11" spans="1:8" x14ac:dyDescent="0.25">
      <c r="B11" s="168" t="str">
        <f>IF(Questions!C11="yes", Questions!B11, "")</f>
        <v>Aluminium cans</v>
      </c>
      <c r="C11" s="168" t="str">
        <f>Questions!C11</f>
        <v>Yes</v>
      </c>
      <c r="D11" s="170" cm="1">
        <f t="array" ref="D11:D22">'Scheme Items &amp; Costs Calc'!H12:H23</f>
        <v>587079.83753988985</v>
      </c>
      <c r="E11" s="170" cm="1">
        <f t="array" ref="E11:E22">'Scheme Items &amp; Costs Calc'!K12:K23</f>
        <v>469663.87003191188</v>
      </c>
      <c r="F11" s="169" cm="1">
        <f t="array" ref="F11:F22">'Scheme Items &amp; Costs Calc'!V12:V23</f>
        <v>2.0361326666666662E-2</v>
      </c>
      <c r="G11" s="169" cm="1">
        <f t="array" ref="G11:G22">'Scheme Items &amp; Costs Calc'!W12:W23</f>
        <v>1.5515947606327175E-2</v>
      </c>
      <c r="H11" s="169">
        <f>Questions!I11</f>
        <v>0.1</v>
      </c>
    </row>
    <row r="12" spans="1:8" x14ac:dyDescent="0.25">
      <c r="B12" s="168" t="str">
        <f>IF(Questions!C12="yes", Questions!B12, "")</f>
        <v>PET bottles</v>
      </c>
      <c r="C12" s="168" t="str">
        <f>Questions!C12</f>
        <v>Yes</v>
      </c>
      <c r="D12" s="170">
        <v>191471.5</v>
      </c>
      <c r="E12" s="170">
        <v>114882.9</v>
      </c>
      <c r="F12" s="169">
        <v>3.6175599999999995E-2</v>
      </c>
      <c r="G12" s="169">
        <v>6.3432242744568615E-2</v>
      </c>
      <c r="H12" s="169">
        <f>Questions!I12</f>
        <v>0.1</v>
      </c>
    </row>
    <row r="13" spans="1:8" x14ac:dyDescent="0.25">
      <c r="B13" s="168" t="str">
        <f>IF(Questions!C13="yes", Questions!B13, "")</f>
        <v>Glass bottles</v>
      </c>
      <c r="C13" s="168" t="str">
        <f>Questions!C13</f>
        <v>Yes</v>
      </c>
      <c r="D13" s="170">
        <v>21503.448275862072</v>
      </c>
      <c r="E13" s="170">
        <v>17202.758620689659</v>
      </c>
      <c r="F13" s="169">
        <v>0.36500549793103443</v>
      </c>
      <c r="G13" s="169">
        <v>4.8878207184092352E-2</v>
      </c>
      <c r="H13" s="169">
        <f>Questions!I13</f>
        <v>0.1</v>
      </c>
    </row>
    <row r="14" spans="1:8" x14ac:dyDescent="0.25">
      <c r="B14" s="168" t="str">
        <f>IF(Questions!C14="yes", Questions!B14, "")</f>
        <v>Mobile phones</v>
      </c>
      <c r="C14" s="168" t="str">
        <f>Questions!C14</f>
        <v>Yes</v>
      </c>
      <c r="D14" s="170">
        <v>1846.5</v>
      </c>
      <c r="E14" s="170">
        <v>1661.8500000000001</v>
      </c>
      <c r="F14" s="169">
        <v>0.93680817610062872</v>
      </c>
      <c r="G14" s="169">
        <v>2.5298312122032671</v>
      </c>
      <c r="H14" s="169">
        <f>Questions!I14</f>
        <v>5</v>
      </c>
    </row>
    <row r="15" spans="1:8" x14ac:dyDescent="0.25">
      <c r="B15" s="168" t="str">
        <f>IF(Questions!C15="yes", Questions!B15, "")</f>
        <v>Computers/laptops</v>
      </c>
      <c r="C15" s="168" t="str">
        <f>Questions!C15</f>
        <v>Yes</v>
      </c>
      <c r="D15" s="170">
        <v>61.528571428571432</v>
      </c>
      <c r="E15" s="170">
        <v>55.375714285714288</v>
      </c>
      <c r="F15" s="169">
        <v>4.2124528301886794</v>
      </c>
      <c r="G15" s="169">
        <v>10.122849108686118</v>
      </c>
      <c r="H15" s="169">
        <f>Questions!I15</f>
        <v>15</v>
      </c>
    </row>
    <row r="16" spans="1:8" x14ac:dyDescent="0.25">
      <c r="B16" s="168" t="str">
        <f>IF(Questions!C16="yes", Questions!B16, "")</f>
        <v>Televisions/monitors</v>
      </c>
      <c r="C16" s="168" t="str">
        <f>Questions!C16</f>
        <v>Yes</v>
      </c>
      <c r="D16" s="170">
        <v>190.70866141732284</v>
      </c>
      <c r="E16" s="170">
        <v>171.63779527559058</v>
      </c>
      <c r="F16" s="169">
        <v>8.2744433647798736</v>
      </c>
      <c r="G16" s="169">
        <v>8.164868336544636</v>
      </c>
      <c r="H16" s="169">
        <f>Questions!I16</f>
        <v>25</v>
      </c>
    </row>
    <row r="17" spans="2:12" x14ac:dyDescent="0.25">
      <c r="B17" s="168" t="str">
        <f>IF(Questions!C17="yes", Questions!B17, "")</f>
        <v>Refrigerators/freezers</v>
      </c>
      <c r="C17" s="168" t="str">
        <f>Questions!C17</f>
        <v>Yes</v>
      </c>
      <c r="D17" s="170">
        <v>164.16323076923075</v>
      </c>
      <c r="E17" s="170">
        <v>139.53874615384615</v>
      </c>
      <c r="F17" s="169">
        <v>45.553089995417757</v>
      </c>
      <c r="G17" s="169">
        <v>10.043088666246934</v>
      </c>
      <c r="H17" s="169">
        <f>Questions!I17</f>
        <v>25</v>
      </c>
    </row>
    <row r="18" spans="2:12" x14ac:dyDescent="0.25">
      <c r="B18" s="168" t="str">
        <f>IF(Questions!C18="yes", Questions!B18, "")</f>
        <v>Washing machines</v>
      </c>
      <c r="C18" s="168" t="str">
        <f>Questions!C18</f>
        <v>Yes</v>
      </c>
      <c r="D18" s="170">
        <v>59.825076923076914</v>
      </c>
      <c r="E18" s="170">
        <v>50.851315384615376</v>
      </c>
      <c r="F18" s="169">
        <v>40.258972348358938</v>
      </c>
      <c r="G18" s="169">
        <v>27.558775803545515</v>
      </c>
      <c r="H18" s="169">
        <f>Questions!I18</f>
        <v>25</v>
      </c>
    </row>
    <row r="19" spans="2:12" x14ac:dyDescent="0.25">
      <c r="B19" s="168" t="str">
        <f>IF(Questions!C19="yes", Questions!B19, "")</f>
        <v>Lead acid batteries</v>
      </c>
      <c r="C19" s="168" t="str">
        <f>Questions!C19</f>
        <v>Yes</v>
      </c>
      <c r="D19" s="170">
        <v>1.4705882352941175</v>
      </c>
      <c r="E19" s="170">
        <v>1.4705882352941175</v>
      </c>
      <c r="F19" s="169">
        <v>9.2235762626262634</v>
      </c>
      <c r="G19" s="169">
        <v>381.18080000000009</v>
      </c>
      <c r="H19" s="169">
        <f>Questions!I19</f>
        <v>5</v>
      </c>
    </row>
    <row r="20" spans="2:12" x14ac:dyDescent="0.25">
      <c r="B20" s="168" t="str">
        <f>IF(Questions!C20="yes", Questions!B20, "")</f>
        <v>Car / truck tyres</v>
      </c>
      <c r="C20" s="168" t="str">
        <f>Questions!C20</f>
        <v>Yes</v>
      </c>
      <c r="D20" s="170">
        <v>610</v>
      </c>
      <c r="E20" s="170">
        <v>518.5</v>
      </c>
      <c r="F20" s="169">
        <v>5.0253305322128838</v>
      </c>
      <c r="G20" s="169">
        <v>2.7027965284474447</v>
      </c>
      <c r="H20" s="169">
        <f>Questions!I20</f>
        <v>5</v>
      </c>
    </row>
    <row r="21" spans="2:12" x14ac:dyDescent="0.25">
      <c r="B21" s="168" t="str">
        <f>IF(Questions!C21="yes", Questions!B21, "")</f>
        <v>Vehicles - car (under 5t)</v>
      </c>
      <c r="C21" s="168" t="str">
        <f>Questions!C21</f>
        <v>Yes</v>
      </c>
      <c r="D21" s="170">
        <v>23.104843304843307</v>
      </c>
      <c r="E21" s="170">
        <v>13.862905982905984</v>
      </c>
      <c r="F21" s="169">
        <v>3694.4165000000003</v>
      </c>
      <c r="G21" s="169">
        <v>60.653949542528785</v>
      </c>
      <c r="H21" s="170">
        <f>Questions!I21</f>
        <v>150</v>
      </c>
    </row>
    <row r="22" spans="2:12" x14ac:dyDescent="0.25">
      <c r="B22" s="168" t="str">
        <f>IF(Questions!C22="yes", Questions!B22, "")</f>
        <v/>
      </c>
      <c r="C22" s="168" t="str">
        <f>Questions!C22</f>
        <v>No</v>
      </c>
      <c r="D22" s="170" t="str">
        <v/>
      </c>
      <c r="E22" s="170" t="str">
        <v/>
      </c>
      <c r="F22" s="169" t="str">
        <v/>
      </c>
      <c r="G22" s="169" t="str">
        <v/>
      </c>
      <c r="H22" s="170">
        <f>Questions!I22</f>
        <v>0</v>
      </c>
    </row>
    <row r="23" spans="2:12" x14ac:dyDescent="0.25">
      <c r="B23" s="168" t="str">
        <f>IF(Questions!C23="yes", Questions!B23, "")</f>
        <v/>
      </c>
      <c r="C23" s="168">
        <f>Questions!C23</f>
        <v>0</v>
      </c>
      <c r="D23" s="170"/>
      <c r="E23" s="170"/>
      <c r="F23" s="169"/>
      <c r="G23" s="169"/>
      <c r="H23" s="170">
        <f>Questions!I23</f>
        <v>0</v>
      </c>
    </row>
    <row r="24" spans="2:12" x14ac:dyDescent="0.25">
      <c r="B24" s="168" t="str">
        <f>IF(Questions!C24="yes", Questions!B24, "")</f>
        <v/>
      </c>
      <c r="C24" s="168">
        <f>Questions!C24</f>
        <v>0</v>
      </c>
      <c r="D24" s="170"/>
      <c r="E24" s="170"/>
      <c r="F24" s="169"/>
      <c r="G24" s="169"/>
      <c r="H24" s="170">
        <f>Questions!I24</f>
        <v>0</v>
      </c>
    </row>
    <row r="25" spans="2:12" x14ac:dyDescent="0.25">
      <c r="B25" s="168" t="str">
        <f>IF(Questions!C25="yes", Questions!B25, "")</f>
        <v/>
      </c>
      <c r="C25" s="168">
        <f>Questions!C25</f>
        <v>0</v>
      </c>
      <c r="D25" s="170"/>
      <c r="E25" s="170"/>
      <c r="F25" s="169"/>
      <c r="G25" s="169"/>
      <c r="H25" s="170">
        <f>Questions!I25</f>
        <v>0</v>
      </c>
    </row>
    <row r="26" spans="2:12" x14ac:dyDescent="0.25">
      <c r="B26" s="168" t="str">
        <f>IF(Questions!C26="yes", Questions!B26, "")</f>
        <v/>
      </c>
      <c r="C26" s="168">
        <f>Questions!C26</f>
        <v>0</v>
      </c>
      <c r="D26" s="170"/>
      <c r="E26" s="170"/>
      <c r="F26" s="169"/>
      <c r="G26" s="169"/>
      <c r="H26" s="170">
        <f>Questions!I26</f>
        <v>0</v>
      </c>
    </row>
    <row r="30" spans="2:12" x14ac:dyDescent="0.25">
      <c r="L30" s="34"/>
    </row>
  </sheetData>
  <conditionalFormatting sqref="B11:H26">
    <cfRule type="expression" dxfId="4" priority="19">
      <formula>$C11="No"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0" id="{AB357B9B-C199-4609-9582-D77C51970178}">
            <xm:f>Questions!$C1048573="No"</xm:f>
            <x14:dxf/>
          </x14:cfRule>
          <xm:sqref>B11:H26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C137-EF80-4C70-B8D8-136F1752721D}">
  <sheetPr>
    <tabColor rgb="FF00B050"/>
  </sheetPr>
  <dimension ref="A1:XFD57"/>
  <sheetViews>
    <sheetView workbookViewId="0">
      <pane xSplit="2" topLeftCell="C1" activePane="topRight" state="frozen"/>
      <selection activeCell="C52" sqref="C52"/>
      <selection pane="topRight" activeCell="D7" sqref="D7"/>
    </sheetView>
  </sheetViews>
  <sheetFormatPr defaultColWidth="17.7109375" defaultRowHeight="14.25" x14ac:dyDescent="0.2"/>
  <cols>
    <col min="1" max="1" width="6.7109375" style="34" customWidth="1"/>
    <col min="2" max="2" width="32.140625" style="34" customWidth="1"/>
    <col min="3" max="3" width="17" style="34" hidden="1" customWidth="1"/>
    <col min="4" max="4" width="17.7109375" style="34" customWidth="1"/>
    <col min="5" max="16363" width="17.7109375" style="34"/>
    <col min="16364" max="16384" width="17.7109375" style="179"/>
  </cols>
  <sheetData>
    <row r="1" spans="1:16384" s="230" customFormat="1" ht="22.9" customHeight="1" x14ac:dyDescent="0.25">
      <c r="B1" s="231"/>
    </row>
    <row r="2" spans="1:16384" s="230" customFormat="1" ht="22.9" customHeight="1" x14ac:dyDescent="0.45">
      <c r="B2" s="231"/>
      <c r="D2" s="234" t="s">
        <v>718</v>
      </c>
    </row>
    <row r="3" spans="1:16384" s="230" customFormat="1" ht="22.9" customHeight="1" x14ac:dyDescent="0.45">
      <c r="B3" s="231"/>
      <c r="D3" s="234" t="s">
        <v>719</v>
      </c>
    </row>
    <row r="4" spans="1:16384" s="230" customFormat="1" ht="22.9" customHeight="1" x14ac:dyDescent="0.45">
      <c r="B4" s="231"/>
      <c r="D4" s="234" t="s">
        <v>720</v>
      </c>
    </row>
    <row r="5" spans="1:16384" s="230" customFormat="1" ht="22.9" customHeight="1" x14ac:dyDescent="0.5">
      <c r="B5" s="231"/>
      <c r="C5" s="232"/>
    </row>
    <row r="6" spans="1:16384" s="110" customFormat="1" ht="21.75" customHeight="1" x14ac:dyDescent="0.2">
      <c r="XEJ6" s="179"/>
      <c r="XEK6" s="179"/>
      <c r="XEL6" s="179"/>
      <c r="XEM6" s="179"/>
      <c r="XEN6" s="179"/>
      <c r="XEO6" s="179"/>
      <c r="XEP6" s="179"/>
      <c r="XEQ6" s="179"/>
      <c r="XER6" s="179"/>
      <c r="XES6" s="179"/>
      <c r="XET6" s="179"/>
      <c r="XEU6" s="179"/>
      <c r="XEV6" s="179"/>
      <c r="XEW6" s="179"/>
      <c r="XEX6" s="179"/>
      <c r="XEY6" s="179"/>
      <c r="XEZ6" s="179"/>
      <c r="XFA6" s="179"/>
      <c r="XFB6" s="179"/>
      <c r="XFC6" s="179"/>
      <c r="XFD6" s="179"/>
    </row>
    <row r="7" spans="1:16384" s="103" customFormat="1" ht="21.75" customHeight="1" thickBot="1" x14ac:dyDescent="0.25">
      <c r="A7" s="103" t="s">
        <v>570</v>
      </c>
      <c r="XEJ7" s="179"/>
      <c r="XEK7" s="179"/>
      <c r="XEL7" s="179"/>
      <c r="XEM7" s="179"/>
      <c r="XEN7" s="179"/>
      <c r="XEO7" s="179"/>
      <c r="XEP7" s="179"/>
      <c r="XEQ7" s="179"/>
      <c r="XER7" s="179"/>
      <c r="XES7" s="179"/>
      <c r="XET7" s="179"/>
      <c r="XEU7" s="179"/>
      <c r="XEV7" s="179"/>
      <c r="XEW7" s="179"/>
      <c r="XEX7" s="179"/>
      <c r="XEY7" s="179"/>
      <c r="XEZ7" s="179"/>
      <c r="XFA7" s="179"/>
      <c r="XFB7" s="179"/>
      <c r="XFC7" s="179"/>
      <c r="XFD7" s="179"/>
    </row>
    <row r="8" spans="1:16384" s="110" customFormat="1" ht="21.75" customHeight="1" x14ac:dyDescent="0.2">
      <c r="XEJ8" s="179"/>
      <c r="XEK8" s="179"/>
      <c r="XEL8" s="179"/>
      <c r="XEM8" s="179"/>
      <c r="XEN8" s="179"/>
      <c r="XEO8" s="179"/>
      <c r="XEP8" s="179"/>
      <c r="XEQ8" s="179"/>
      <c r="XER8" s="179"/>
      <c r="XES8" s="179"/>
      <c r="XET8" s="179"/>
      <c r="XEU8" s="179"/>
      <c r="XEV8" s="179"/>
      <c r="XEW8" s="179"/>
      <c r="XEX8" s="179"/>
      <c r="XEY8" s="179"/>
      <c r="XEZ8" s="179"/>
      <c r="XFA8" s="179"/>
      <c r="XFB8" s="179"/>
      <c r="XFC8" s="179"/>
      <c r="XFD8" s="179"/>
    </row>
    <row r="9" spans="1:16384" s="34" customFormat="1" ht="15" x14ac:dyDescent="0.25">
      <c r="B9" s="111" t="s">
        <v>571</v>
      </c>
      <c r="C9" s="111"/>
      <c r="XEJ9" s="179"/>
      <c r="XEK9" s="179"/>
      <c r="XEL9" s="179"/>
      <c r="XEM9" s="179"/>
      <c r="XEN9" s="179"/>
      <c r="XEO9" s="179"/>
      <c r="XEP9" s="179"/>
      <c r="XEQ9" s="179"/>
      <c r="XER9" s="179"/>
      <c r="XES9" s="179"/>
      <c r="XET9" s="179"/>
      <c r="XEU9" s="179"/>
      <c r="XEV9" s="179"/>
      <c r="XEW9" s="179"/>
      <c r="XEX9" s="179"/>
      <c r="XEY9" s="179"/>
      <c r="XEZ9" s="179"/>
      <c r="XFA9" s="179"/>
      <c r="XFB9" s="179"/>
      <c r="XFC9" s="179"/>
      <c r="XFD9" s="179"/>
    </row>
    <row r="10" spans="1:16384" s="58" customFormat="1" x14ac:dyDescent="0.2">
      <c r="A10" s="34"/>
      <c r="B10" s="7" t="s">
        <v>572</v>
      </c>
      <c r="C10" s="7"/>
      <c r="XEJ10" s="179"/>
      <c r="XEK10" s="179"/>
      <c r="XEL10" s="179"/>
      <c r="XEM10" s="179"/>
      <c r="XEN10" s="179"/>
      <c r="XEO10" s="179"/>
      <c r="XEP10" s="179"/>
      <c r="XEQ10" s="179"/>
      <c r="XER10" s="179"/>
      <c r="XES10" s="179"/>
      <c r="XET10" s="179"/>
      <c r="XEU10" s="179"/>
      <c r="XEV10" s="179"/>
      <c r="XEW10" s="179"/>
      <c r="XEX10" s="179"/>
      <c r="XEY10" s="179"/>
      <c r="XEZ10" s="179"/>
      <c r="XFA10" s="179"/>
      <c r="XFB10" s="179"/>
      <c r="XFC10" s="179"/>
      <c r="XFD10" s="179"/>
    </row>
    <row r="11" spans="1:16384" x14ac:dyDescent="0.2">
      <c r="B11" s="9" t="s">
        <v>375</v>
      </c>
      <c r="C11" s="9" t="str">
        <f>Questions!C10</f>
        <v>Include in Scheme</v>
      </c>
      <c r="D11" s="128" t="s">
        <v>622</v>
      </c>
      <c r="E11" s="58" t="s">
        <v>573</v>
      </c>
      <c r="F11" s="58" t="s">
        <v>573</v>
      </c>
      <c r="G11" s="58" t="s">
        <v>573</v>
      </c>
      <c r="H11" s="58" t="s">
        <v>573</v>
      </c>
      <c r="I11" s="58" t="s">
        <v>573</v>
      </c>
      <c r="J11" s="58" t="s">
        <v>573</v>
      </c>
      <c r="K11" s="58" t="s">
        <v>573</v>
      </c>
      <c r="L11" s="58" t="s">
        <v>573</v>
      </c>
      <c r="M11" s="58" t="s">
        <v>573</v>
      </c>
      <c r="N11" s="58" t="s">
        <v>573</v>
      </c>
      <c r="O11" s="58" t="s">
        <v>573</v>
      </c>
      <c r="P11" s="58" t="s">
        <v>573</v>
      </c>
      <c r="Q11" s="58" t="s">
        <v>573</v>
      </c>
      <c r="R11" s="58" t="s">
        <v>573</v>
      </c>
      <c r="S11" s="58" t="s">
        <v>573</v>
      </c>
      <c r="T11" s="58" t="s">
        <v>573</v>
      </c>
      <c r="U11" s="58" t="s">
        <v>573</v>
      </c>
      <c r="V11" s="58" t="s">
        <v>573</v>
      </c>
      <c r="W11" s="58" t="s">
        <v>573</v>
      </c>
      <c r="X11" s="58" t="s">
        <v>573</v>
      </c>
      <c r="Y11" s="58" t="s">
        <v>573</v>
      </c>
      <c r="Z11" s="58" t="s">
        <v>573</v>
      </c>
      <c r="AA11" s="58" t="s">
        <v>573</v>
      </c>
      <c r="AB11" s="58" t="s">
        <v>573</v>
      </c>
      <c r="AC11" s="58" t="s">
        <v>573</v>
      </c>
      <c r="AD11" s="58" t="s">
        <v>573</v>
      </c>
      <c r="AE11" s="58" t="s">
        <v>573</v>
      </c>
      <c r="AF11" s="58" t="s">
        <v>573</v>
      </c>
      <c r="AG11" s="58" t="s">
        <v>573</v>
      </c>
      <c r="AH11" s="58" t="s">
        <v>573</v>
      </c>
      <c r="AI11" s="58" t="s">
        <v>573</v>
      </c>
      <c r="AJ11" s="58" t="s">
        <v>573</v>
      </c>
      <c r="AK11" s="58" t="s">
        <v>573</v>
      </c>
      <c r="AL11" s="58" t="s">
        <v>573</v>
      </c>
      <c r="AM11" s="58" t="s">
        <v>573</v>
      </c>
      <c r="AN11" s="58" t="s">
        <v>573</v>
      </c>
      <c r="AO11" s="58" t="s">
        <v>573</v>
      </c>
      <c r="AP11" s="58" t="s">
        <v>573</v>
      </c>
      <c r="AQ11" s="58" t="s">
        <v>573</v>
      </c>
      <c r="AR11" s="58" t="s">
        <v>573</v>
      </c>
      <c r="AS11" s="58" t="s">
        <v>573</v>
      </c>
      <c r="AT11" s="58" t="s">
        <v>573</v>
      </c>
      <c r="AU11" s="58" t="s">
        <v>573</v>
      </c>
      <c r="AV11" s="58" t="s">
        <v>573</v>
      </c>
      <c r="AW11" s="58" t="s">
        <v>573</v>
      </c>
      <c r="AX11" s="58" t="s">
        <v>573</v>
      </c>
      <c r="AY11" s="58" t="s">
        <v>573</v>
      </c>
      <c r="AZ11" s="58" t="s">
        <v>573</v>
      </c>
      <c r="BA11" s="58" t="s">
        <v>573</v>
      </c>
      <c r="BB11" s="58" t="s">
        <v>573</v>
      </c>
      <c r="BC11" s="58" t="s">
        <v>573</v>
      </c>
      <c r="BD11" s="58" t="s">
        <v>573</v>
      </c>
      <c r="BE11" s="58" t="s">
        <v>573</v>
      </c>
      <c r="BF11" s="58" t="s">
        <v>573</v>
      </c>
      <c r="BG11" s="58" t="s">
        <v>573</v>
      </c>
      <c r="BH11" s="58" t="s">
        <v>573</v>
      </c>
      <c r="BI11" s="58" t="s">
        <v>573</v>
      </c>
      <c r="BJ11" s="58" t="s">
        <v>573</v>
      </c>
      <c r="BK11" s="58" t="s">
        <v>573</v>
      </c>
      <c r="BL11" s="58" t="s">
        <v>573</v>
      </c>
      <c r="BM11" s="58" t="s">
        <v>573</v>
      </c>
      <c r="BN11" s="58" t="s">
        <v>573</v>
      </c>
      <c r="BO11" s="58" t="s">
        <v>573</v>
      </c>
      <c r="BP11" s="58" t="s">
        <v>573</v>
      </c>
      <c r="BQ11" s="58" t="s">
        <v>573</v>
      </c>
      <c r="BR11" s="58" t="s">
        <v>573</v>
      </c>
      <c r="BS11" s="58" t="s">
        <v>573</v>
      </c>
      <c r="BT11" s="58" t="s">
        <v>573</v>
      </c>
      <c r="BU11" s="58" t="s">
        <v>573</v>
      </c>
      <c r="BV11" s="58" t="s">
        <v>573</v>
      </c>
      <c r="BW11" s="58" t="s">
        <v>573</v>
      </c>
      <c r="BX11" s="58" t="s">
        <v>573</v>
      </c>
      <c r="BY11" s="58" t="s">
        <v>573</v>
      </c>
      <c r="BZ11" s="58" t="s">
        <v>573</v>
      </c>
      <c r="CA11" s="58" t="s">
        <v>573</v>
      </c>
      <c r="CB11" s="58" t="s">
        <v>573</v>
      </c>
      <c r="CC11" s="58" t="s">
        <v>573</v>
      </c>
      <c r="CD11" s="58" t="s">
        <v>573</v>
      </c>
      <c r="CE11" s="58" t="s">
        <v>573</v>
      </c>
      <c r="CF11" s="58" t="s">
        <v>573</v>
      </c>
      <c r="CG11" s="58" t="s">
        <v>573</v>
      </c>
      <c r="CH11" s="58" t="s">
        <v>573</v>
      </c>
      <c r="CI11" s="58" t="s">
        <v>573</v>
      </c>
      <c r="CJ11" s="58" t="s">
        <v>573</v>
      </c>
      <c r="CK11" s="58" t="s">
        <v>573</v>
      </c>
      <c r="CL11" s="58" t="s">
        <v>573</v>
      </c>
      <c r="CM11" s="58" t="s">
        <v>573</v>
      </c>
      <c r="CN11" s="58" t="s">
        <v>573</v>
      </c>
      <c r="CO11" s="58" t="s">
        <v>573</v>
      </c>
      <c r="CP11" s="58" t="s">
        <v>573</v>
      </c>
      <c r="CQ11" s="58" t="s">
        <v>573</v>
      </c>
      <c r="CR11" s="58" t="s">
        <v>573</v>
      </c>
      <c r="CS11" s="58" t="s">
        <v>573</v>
      </c>
      <c r="CT11" s="58" t="s">
        <v>573</v>
      </c>
      <c r="CU11" s="58" t="s">
        <v>573</v>
      </c>
      <c r="CV11" s="58" t="s">
        <v>573</v>
      </c>
      <c r="CW11" s="58" t="s">
        <v>573</v>
      </c>
      <c r="CX11" s="58" t="s">
        <v>573</v>
      </c>
      <c r="CY11" s="58" t="s">
        <v>573</v>
      </c>
      <c r="CZ11" s="58" t="s">
        <v>573</v>
      </c>
      <c r="DA11" s="58" t="s">
        <v>573</v>
      </c>
      <c r="DB11" s="58" t="s">
        <v>573</v>
      </c>
      <c r="DC11" s="58" t="s">
        <v>573</v>
      </c>
      <c r="DD11" s="58" t="s">
        <v>573</v>
      </c>
      <c r="DE11" s="58" t="s">
        <v>573</v>
      </c>
      <c r="DF11" s="58" t="s">
        <v>573</v>
      </c>
      <c r="DG11" s="58" t="s">
        <v>573</v>
      </c>
      <c r="DH11" s="58" t="s">
        <v>573</v>
      </c>
      <c r="DI11" s="58" t="s">
        <v>573</v>
      </c>
      <c r="DJ11" s="58" t="s">
        <v>573</v>
      </c>
      <c r="DK11" s="58" t="s">
        <v>573</v>
      </c>
      <c r="DL11" s="58" t="s">
        <v>573</v>
      </c>
      <c r="DM11" s="58" t="s">
        <v>573</v>
      </c>
      <c r="DN11" s="58" t="s">
        <v>573</v>
      </c>
      <c r="DO11" s="58" t="s">
        <v>573</v>
      </c>
      <c r="DP11" s="58" t="s">
        <v>573</v>
      </c>
      <c r="DQ11" s="58" t="s">
        <v>573</v>
      </c>
      <c r="DR11" s="58" t="s">
        <v>573</v>
      </c>
      <c r="DS11" s="58" t="s">
        <v>573</v>
      </c>
      <c r="DT11" s="58" t="s">
        <v>573</v>
      </c>
      <c r="DU11" s="58" t="s">
        <v>573</v>
      </c>
      <c r="DV11" s="58" t="s">
        <v>573</v>
      </c>
      <c r="DW11" s="58" t="s">
        <v>573</v>
      </c>
      <c r="DX11" s="58" t="s">
        <v>573</v>
      </c>
      <c r="DY11" s="58" t="s">
        <v>573</v>
      </c>
      <c r="DZ11" s="58" t="s">
        <v>573</v>
      </c>
      <c r="EA11" s="58" t="s">
        <v>573</v>
      </c>
      <c r="EB11" s="58" t="s">
        <v>573</v>
      </c>
      <c r="EC11" s="58" t="s">
        <v>573</v>
      </c>
      <c r="ED11" s="58" t="s">
        <v>573</v>
      </c>
      <c r="EE11" s="58" t="s">
        <v>573</v>
      </c>
      <c r="EF11" s="58" t="s">
        <v>573</v>
      </c>
      <c r="EG11" s="58" t="s">
        <v>573</v>
      </c>
      <c r="EH11" s="58" t="s">
        <v>573</v>
      </c>
      <c r="EI11" s="58" t="s">
        <v>573</v>
      </c>
      <c r="EJ11" s="58" t="s">
        <v>573</v>
      </c>
      <c r="EK11" s="58" t="s">
        <v>573</v>
      </c>
      <c r="EL11" s="58" t="s">
        <v>573</v>
      </c>
      <c r="EM11" s="58" t="s">
        <v>573</v>
      </c>
      <c r="EN11" s="58" t="s">
        <v>573</v>
      </c>
      <c r="EO11" s="58" t="s">
        <v>573</v>
      </c>
      <c r="EP11" s="58" t="s">
        <v>573</v>
      </c>
      <c r="EQ11" s="58" t="s">
        <v>573</v>
      </c>
      <c r="ER11" s="58" t="s">
        <v>573</v>
      </c>
      <c r="ES11" s="58" t="s">
        <v>573</v>
      </c>
      <c r="ET11" s="58" t="s">
        <v>573</v>
      </c>
      <c r="EU11" s="58" t="s">
        <v>573</v>
      </c>
      <c r="EV11" s="58" t="s">
        <v>573</v>
      </c>
      <c r="EW11" s="58" t="s">
        <v>573</v>
      </c>
      <c r="EX11" s="58" t="s">
        <v>573</v>
      </c>
      <c r="EY11" s="58" t="s">
        <v>573</v>
      </c>
      <c r="EZ11" s="58" t="s">
        <v>573</v>
      </c>
      <c r="FA11" s="58" t="s">
        <v>573</v>
      </c>
      <c r="FB11" s="58" t="s">
        <v>573</v>
      </c>
      <c r="FC11" s="58" t="s">
        <v>573</v>
      </c>
      <c r="FD11" s="58" t="s">
        <v>573</v>
      </c>
      <c r="FE11" s="58" t="s">
        <v>573</v>
      </c>
      <c r="FF11" s="58" t="s">
        <v>573</v>
      </c>
      <c r="FG11" s="58" t="s">
        <v>573</v>
      </c>
      <c r="FH11" s="58" t="s">
        <v>573</v>
      </c>
      <c r="FI11" s="58" t="s">
        <v>573</v>
      </c>
      <c r="FJ11" s="58" t="s">
        <v>573</v>
      </c>
      <c r="FK11" s="58" t="s">
        <v>573</v>
      </c>
      <c r="FL11" s="58" t="s">
        <v>573</v>
      </c>
      <c r="FM11" s="58" t="s">
        <v>573</v>
      </c>
      <c r="FN11" s="58" t="s">
        <v>573</v>
      </c>
      <c r="FO11" s="58" t="s">
        <v>573</v>
      </c>
      <c r="FP11" s="58" t="s">
        <v>573</v>
      </c>
      <c r="FQ11" s="58" t="s">
        <v>573</v>
      </c>
      <c r="FR11" s="58" t="s">
        <v>573</v>
      </c>
      <c r="FS11" s="58" t="s">
        <v>573</v>
      </c>
      <c r="FT11" s="58" t="s">
        <v>573</v>
      </c>
      <c r="FU11" s="58" t="s">
        <v>573</v>
      </c>
      <c r="FV11" s="58" t="s">
        <v>573</v>
      </c>
      <c r="FW11" s="58" t="s">
        <v>573</v>
      </c>
      <c r="FX11" s="58" t="s">
        <v>573</v>
      </c>
      <c r="FY11" s="58" t="s">
        <v>573</v>
      </c>
      <c r="FZ11" s="58" t="s">
        <v>573</v>
      </c>
      <c r="GA11" s="58" t="s">
        <v>573</v>
      </c>
      <c r="GB11" s="58" t="s">
        <v>573</v>
      </c>
      <c r="GC11" s="58" t="s">
        <v>573</v>
      </c>
      <c r="GD11" s="58" t="s">
        <v>573</v>
      </c>
      <c r="GE11" s="58" t="s">
        <v>573</v>
      </c>
      <c r="GF11" s="58" t="s">
        <v>573</v>
      </c>
      <c r="GG11" s="58" t="s">
        <v>573</v>
      </c>
      <c r="GH11" s="58" t="s">
        <v>573</v>
      </c>
      <c r="GI11" s="58" t="s">
        <v>573</v>
      </c>
      <c r="GJ11" s="58" t="s">
        <v>573</v>
      </c>
      <c r="GK11" s="58" t="s">
        <v>573</v>
      </c>
      <c r="GL11" s="58" t="s">
        <v>573</v>
      </c>
      <c r="GM11" s="58" t="s">
        <v>573</v>
      </c>
      <c r="GN11" s="58" t="s">
        <v>573</v>
      </c>
      <c r="GO11" s="58" t="s">
        <v>573</v>
      </c>
      <c r="GP11" s="58" t="s">
        <v>573</v>
      </c>
      <c r="GQ11" s="58" t="s">
        <v>573</v>
      </c>
      <c r="GR11" s="58" t="s">
        <v>573</v>
      </c>
      <c r="GS11" s="58" t="s">
        <v>573</v>
      </c>
      <c r="GT11" s="58" t="s">
        <v>573</v>
      </c>
      <c r="GU11" s="58" t="s">
        <v>573</v>
      </c>
      <c r="GV11" s="58" t="s">
        <v>573</v>
      </c>
      <c r="GW11" s="58" t="s">
        <v>573</v>
      </c>
      <c r="GX11" s="58" t="s">
        <v>573</v>
      </c>
      <c r="GY11" s="58" t="s">
        <v>573</v>
      </c>
      <c r="GZ11" s="58" t="s">
        <v>573</v>
      </c>
      <c r="HA11" s="58" t="s">
        <v>573</v>
      </c>
      <c r="HB11" s="58" t="s">
        <v>573</v>
      </c>
      <c r="HC11" s="58" t="s">
        <v>573</v>
      </c>
      <c r="HD11" s="58" t="s">
        <v>573</v>
      </c>
      <c r="HE11" s="58" t="s">
        <v>573</v>
      </c>
      <c r="HF11" s="58" t="s">
        <v>573</v>
      </c>
      <c r="HG11" s="58" t="s">
        <v>573</v>
      </c>
      <c r="HH11" s="58" t="s">
        <v>573</v>
      </c>
      <c r="HI11" s="58" t="s">
        <v>573</v>
      </c>
      <c r="HJ11" s="58" t="s">
        <v>573</v>
      </c>
      <c r="HK11" s="58" t="s">
        <v>573</v>
      </c>
      <c r="HL11" s="58" t="s">
        <v>573</v>
      </c>
      <c r="HM11" s="58" t="s">
        <v>573</v>
      </c>
      <c r="HN11" s="58" t="s">
        <v>573</v>
      </c>
      <c r="HO11" s="58" t="s">
        <v>573</v>
      </c>
      <c r="HP11" s="58" t="s">
        <v>573</v>
      </c>
      <c r="HQ11" s="58" t="s">
        <v>573</v>
      </c>
      <c r="HR11" s="58" t="s">
        <v>573</v>
      </c>
      <c r="HS11" s="58" t="s">
        <v>573</v>
      </c>
      <c r="HT11" s="58" t="s">
        <v>573</v>
      </c>
      <c r="HU11" s="58" t="s">
        <v>573</v>
      </c>
      <c r="HV11" s="58" t="s">
        <v>573</v>
      </c>
      <c r="HW11" s="58" t="s">
        <v>573</v>
      </c>
      <c r="HX11" s="58" t="s">
        <v>573</v>
      </c>
      <c r="HY11" s="58" t="s">
        <v>573</v>
      </c>
      <c r="HZ11" s="58" t="s">
        <v>573</v>
      </c>
      <c r="IA11" s="58" t="s">
        <v>573</v>
      </c>
      <c r="IB11" s="58" t="s">
        <v>573</v>
      </c>
      <c r="IC11" s="58" t="s">
        <v>573</v>
      </c>
      <c r="ID11" s="58" t="s">
        <v>573</v>
      </c>
      <c r="IE11" s="58" t="s">
        <v>573</v>
      </c>
      <c r="IF11" s="58" t="s">
        <v>573</v>
      </c>
      <c r="IG11" s="58" t="s">
        <v>573</v>
      </c>
      <c r="IH11" s="58" t="s">
        <v>573</v>
      </c>
      <c r="II11" s="58" t="s">
        <v>573</v>
      </c>
      <c r="IJ11" s="58" t="s">
        <v>573</v>
      </c>
      <c r="IK11" s="58" t="s">
        <v>573</v>
      </c>
      <c r="IL11" s="58" t="s">
        <v>573</v>
      </c>
      <c r="IM11" s="58" t="s">
        <v>573</v>
      </c>
      <c r="IN11" s="58" t="s">
        <v>573</v>
      </c>
      <c r="IO11" s="58" t="s">
        <v>573</v>
      </c>
      <c r="IP11" s="58" t="s">
        <v>573</v>
      </c>
      <c r="IQ11" s="58" t="s">
        <v>573</v>
      </c>
      <c r="IR11" s="58" t="s">
        <v>573</v>
      </c>
      <c r="IS11" s="58" t="s">
        <v>573</v>
      </c>
      <c r="IT11" s="58" t="s">
        <v>573</v>
      </c>
      <c r="IU11" s="58" t="s">
        <v>573</v>
      </c>
      <c r="IV11" s="58" t="s">
        <v>573</v>
      </c>
      <c r="IW11" s="58" t="s">
        <v>573</v>
      </c>
      <c r="IX11" s="58" t="s">
        <v>573</v>
      </c>
      <c r="IY11" s="58" t="s">
        <v>573</v>
      </c>
      <c r="IZ11" s="58" t="s">
        <v>573</v>
      </c>
      <c r="JA11" s="58" t="s">
        <v>573</v>
      </c>
      <c r="JB11" s="58" t="s">
        <v>573</v>
      </c>
      <c r="JC11" s="58" t="s">
        <v>573</v>
      </c>
      <c r="JD11" s="58" t="s">
        <v>573</v>
      </c>
      <c r="JE11" s="58" t="s">
        <v>573</v>
      </c>
      <c r="JF11" s="58" t="s">
        <v>573</v>
      </c>
      <c r="JG11" s="58" t="s">
        <v>573</v>
      </c>
      <c r="JH11" s="58" t="s">
        <v>573</v>
      </c>
      <c r="JI11" s="58" t="s">
        <v>573</v>
      </c>
      <c r="JJ11" s="58" t="s">
        <v>573</v>
      </c>
      <c r="JK11" s="58" t="s">
        <v>573</v>
      </c>
      <c r="JL11" s="58" t="s">
        <v>573</v>
      </c>
      <c r="JM11" s="58" t="s">
        <v>573</v>
      </c>
      <c r="JN11" s="58" t="s">
        <v>573</v>
      </c>
      <c r="JO11" s="58" t="s">
        <v>573</v>
      </c>
      <c r="JP11" s="58" t="s">
        <v>573</v>
      </c>
      <c r="JQ11" s="58" t="s">
        <v>573</v>
      </c>
      <c r="JR11" s="58" t="s">
        <v>573</v>
      </c>
      <c r="JS11" s="58" t="s">
        <v>573</v>
      </c>
      <c r="JT11" s="58" t="s">
        <v>573</v>
      </c>
      <c r="JU11" s="58" t="s">
        <v>573</v>
      </c>
      <c r="JV11" s="58" t="s">
        <v>573</v>
      </c>
      <c r="JW11" s="58" t="s">
        <v>573</v>
      </c>
      <c r="JX11" s="58" t="s">
        <v>573</v>
      </c>
      <c r="JY11" s="58" t="s">
        <v>573</v>
      </c>
      <c r="JZ11" s="58" t="s">
        <v>573</v>
      </c>
      <c r="KA11" s="58" t="s">
        <v>573</v>
      </c>
      <c r="KB11" s="58" t="s">
        <v>573</v>
      </c>
      <c r="KC11" s="58" t="s">
        <v>573</v>
      </c>
      <c r="KD11" s="58" t="s">
        <v>573</v>
      </c>
      <c r="KE11" s="58" t="s">
        <v>573</v>
      </c>
      <c r="KF11" s="58" t="s">
        <v>573</v>
      </c>
      <c r="KG11" s="58" t="s">
        <v>573</v>
      </c>
      <c r="KH11" s="58" t="s">
        <v>573</v>
      </c>
      <c r="KI11" s="58" t="s">
        <v>573</v>
      </c>
      <c r="KJ11" s="58" t="s">
        <v>573</v>
      </c>
      <c r="KK11" s="58" t="s">
        <v>573</v>
      </c>
      <c r="KL11" s="58" t="s">
        <v>573</v>
      </c>
      <c r="KM11" s="58" t="s">
        <v>573</v>
      </c>
      <c r="KN11" s="58" t="s">
        <v>573</v>
      </c>
      <c r="KO11" s="58" t="s">
        <v>573</v>
      </c>
      <c r="KP11" s="58" t="s">
        <v>573</v>
      </c>
      <c r="KQ11" s="58" t="s">
        <v>573</v>
      </c>
      <c r="KR11" s="58" t="s">
        <v>573</v>
      </c>
      <c r="KS11" s="58" t="s">
        <v>573</v>
      </c>
      <c r="KT11" s="58" t="s">
        <v>573</v>
      </c>
      <c r="KU11" s="58" t="s">
        <v>573</v>
      </c>
      <c r="KV11" s="58" t="s">
        <v>573</v>
      </c>
      <c r="KW11" s="58" t="s">
        <v>573</v>
      </c>
      <c r="KX11" s="58" t="s">
        <v>573</v>
      </c>
      <c r="KY11" s="58" t="s">
        <v>573</v>
      </c>
      <c r="KZ11" s="58" t="s">
        <v>573</v>
      </c>
      <c r="LA11" s="58" t="s">
        <v>573</v>
      </c>
      <c r="LB11" s="58" t="s">
        <v>573</v>
      </c>
      <c r="LC11" s="58" t="s">
        <v>573</v>
      </c>
      <c r="LD11" s="58" t="s">
        <v>573</v>
      </c>
      <c r="LE11" s="58" t="s">
        <v>573</v>
      </c>
      <c r="LF11" s="58" t="s">
        <v>573</v>
      </c>
      <c r="LG11" s="58" t="s">
        <v>573</v>
      </c>
      <c r="LH11" s="58" t="s">
        <v>573</v>
      </c>
      <c r="LI11" s="58" t="s">
        <v>573</v>
      </c>
      <c r="LJ11" s="58" t="s">
        <v>573</v>
      </c>
      <c r="LK11" s="58" t="s">
        <v>573</v>
      </c>
      <c r="LL11" s="58" t="s">
        <v>573</v>
      </c>
      <c r="LM11" s="58" t="s">
        <v>573</v>
      </c>
      <c r="LN11" s="58" t="s">
        <v>573</v>
      </c>
      <c r="LO11" s="58" t="s">
        <v>573</v>
      </c>
      <c r="LP11" s="58" t="s">
        <v>573</v>
      </c>
      <c r="LQ11" s="58" t="s">
        <v>573</v>
      </c>
      <c r="LR11" s="58" t="s">
        <v>573</v>
      </c>
      <c r="LS11" s="58" t="s">
        <v>573</v>
      </c>
      <c r="LT11" s="58" t="s">
        <v>573</v>
      </c>
      <c r="LU11" s="58" t="s">
        <v>573</v>
      </c>
      <c r="LV11" s="58" t="s">
        <v>573</v>
      </c>
      <c r="LW11" s="58" t="s">
        <v>573</v>
      </c>
      <c r="LX11" s="58" t="s">
        <v>573</v>
      </c>
      <c r="LY11" s="58" t="s">
        <v>573</v>
      </c>
      <c r="LZ11" s="58" t="s">
        <v>573</v>
      </c>
      <c r="MA11" s="58" t="s">
        <v>573</v>
      </c>
      <c r="MB11" s="58" t="s">
        <v>573</v>
      </c>
      <c r="MC11" s="58" t="s">
        <v>573</v>
      </c>
      <c r="MD11" s="58" t="s">
        <v>573</v>
      </c>
      <c r="ME11" s="58" t="s">
        <v>573</v>
      </c>
      <c r="MF11" s="58" t="s">
        <v>573</v>
      </c>
      <c r="MG11" s="58" t="s">
        <v>573</v>
      </c>
      <c r="MH11" s="58" t="s">
        <v>573</v>
      </c>
      <c r="MI11" s="58" t="s">
        <v>573</v>
      </c>
      <c r="MJ11" s="58" t="s">
        <v>573</v>
      </c>
      <c r="MK11" s="58" t="s">
        <v>573</v>
      </c>
      <c r="ML11" s="58" t="s">
        <v>573</v>
      </c>
      <c r="MM11" s="58" t="s">
        <v>573</v>
      </c>
      <c r="MN11" s="58" t="s">
        <v>573</v>
      </c>
      <c r="MO11" s="58" t="s">
        <v>573</v>
      </c>
      <c r="MP11" s="58" t="s">
        <v>573</v>
      </c>
      <c r="MQ11" s="58" t="s">
        <v>573</v>
      </c>
      <c r="MR11" s="58" t="s">
        <v>573</v>
      </c>
      <c r="MS11" s="58" t="s">
        <v>573</v>
      </c>
      <c r="MT11" s="58" t="s">
        <v>573</v>
      </c>
      <c r="MU11" s="58" t="s">
        <v>573</v>
      </c>
      <c r="MV11" s="58" t="s">
        <v>573</v>
      </c>
      <c r="MW11" s="58" t="s">
        <v>573</v>
      </c>
      <c r="MX11" s="58" t="s">
        <v>573</v>
      </c>
      <c r="MY11" s="58" t="s">
        <v>573</v>
      </c>
      <c r="MZ11" s="58" t="s">
        <v>573</v>
      </c>
      <c r="NA11" s="58" t="s">
        <v>573</v>
      </c>
      <c r="NB11" s="58" t="s">
        <v>573</v>
      </c>
      <c r="NC11" s="58" t="s">
        <v>573</v>
      </c>
      <c r="ND11" s="58" t="s">
        <v>573</v>
      </c>
      <c r="NE11" s="58" t="s">
        <v>573</v>
      </c>
      <c r="NF11" s="58" t="s">
        <v>573</v>
      </c>
      <c r="NG11" s="58" t="s">
        <v>573</v>
      </c>
      <c r="NH11" s="58" t="s">
        <v>573</v>
      </c>
      <c r="NI11" s="58" t="s">
        <v>573</v>
      </c>
      <c r="NJ11" s="58" t="s">
        <v>573</v>
      </c>
      <c r="NK11" s="58" t="s">
        <v>573</v>
      </c>
      <c r="NL11" s="58" t="s">
        <v>573</v>
      </c>
      <c r="NM11" s="58" t="s">
        <v>573</v>
      </c>
      <c r="NN11" s="58" t="s">
        <v>573</v>
      </c>
      <c r="NO11" s="58" t="s">
        <v>573</v>
      </c>
      <c r="NP11" s="58" t="s">
        <v>573</v>
      </c>
      <c r="NQ11" s="58" t="s">
        <v>573</v>
      </c>
      <c r="NR11" s="58" t="s">
        <v>573</v>
      </c>
      <c r="NS11" s="58" t="s">
        <v>573</v>
      </c>
      <c r="NT11" s="58" t="s">
        <v>573</v>
      </c>
      <c r="NU11" s="58" t="s">
        <v>573</v>
      </c>
      <c r="NV11" s="58" t="s">
        <v>573</v>
      </c>
      <c r="NW11" s="58" t="s">
        <v>573</v>
      </c>
      <c r="NX11" s="58" t="s">
        <v>573</v>
      </c>
      <c r="NY11" s="58" t="s">
        <v>573</v>
      </c>
      <c r="NZ11" s="58" t="s">
        <v>573</v>
      </c>
      <c r="OA11" s="58" t="s">
        <v>573</v>
      </c>
      <c r="OB11" s="58" t="s">
        <v>573</v>
      </c>
      <c r="OC11" s="58" t="s">
        <v>573</v>
      </c>
      <c r="OD11" s="58" t="s">
        <v>573</v>
      </c>
      <c r="OE11" s="58" t="s">
        <v>573</v>
      </c>
      <c r="OF11" s="58" t="s">
        <v>573</v>
      </c>
      <c r="OG11" s="58" t="s">
        <v>573</v>
      </c>
      <c r="OH11" s="58" t="s">
        <v>573</v>
      </c>
      <c r="OI11" s="58" t="s">
        <v>573</v>
      </c>
      <c r="OJ11" s="58" t="s">
        <v>573</v>
      </c>
      <c r="OK11" s="58" t="s">
        <v>573</v>
      </c>
      <c r="OL11" s="58" t="s">
        <v>573</v>
      </c>
      <c r="OM11" s="58" t="s">
        <v>573</v>
      </c>
      <c r="ON11" s="58" t="s">
        <v>573</v>
      </c>
      <c r="OO11" s="58" t="s">
        <v>573</v>
      </c>
      <c r="OP11" s="58" t="s">
        <v>573</v>
      </c>
      <c r="OQ11" s="58" t="s">
        <v>573</v>
      </c>
      <c r="OR11" s="58" t="s">
        <v>573</v>
      </c>
      <c r="OS11" s="58" t="s">
        <v>573</v>
      </c>
      <c r="OT11" s="58" t="s">
        <v>573</v>
      </c>
      <c r="OU11" s="58" t="s">
        <v>573</v>
      </c>
      <c r="OV11" s="58" t="s">
        <v>573</v>
      </c>
      <c r="OW11" s="58" t="s">
        <v>573</v>
      </c>
      <c r="OX11" s="58" t="s">
        <v>573</v>
      </c>
      <c r="OY11" s="58" t="s">
        <v>573</v>
      </c>
      <c r="OZ11" s="58" t="s">
        <v>573</v>
      </c>
      <c r="PA11" s="58" t="s">
        <v>573</v>
      </c>
      <c r="PB11" s="58" t="s">
        <v>573</v>
      </c>
      <c r="PC11" s="58" t="s">
        <v>573</v>
      </c>
      <c r="PD11" s="58" t="s">
        <v>573</v>
      </c>
      <c r="PE11" s="58" t="s">
        <v>573</v>
      </c>
      <c r="PF11" s="58" t="s">
        <v>573</v>
      </c>
      <c r="PG11" s="58" t="s">
        <v>573</v>
      </c>
      <c r="PH11" s="58" t="s">
        <v>573</v>
      </c>
      <c r="PI11" s="58" t="s">
        <v>573</v>
      </c>
      <c r="PJ11" s="58" t="s">
        <v>573</v>
      </c>
      <c r="PK11" s="58" t="s">
        <v>573</v>
      </c>
      <c r="PL11" s="58" t="s">
        <v>573</v>
      </c>
      <c r="PM11" s="58" t="s">
        <v>573</v>
      </c>
      <c r="PN11" s="58" t="s">
        <v>573</v>
      </c>
      <c r="PO11" s="58" t="s">
        <v>573</v>
      </c>
      <c r="PP11" s="58" t="s">
        <v>573</v>
      </c>
      <c r="PQ11" s="58" t="s">
        <v>573</v>
      </c>
      <c r="PR11" s="58" t="s">
        <v>573</v>
      </c>
      <c r="PS11" s="58" t="s">
        <v>573</v>
      </c>
      <c r="PT11" s="58" t="s">
        <v>573</v>
      </c>
      <c r="PU11" s="58" t="s">
        <v>573</v>
      </c>
      <c r="PV11" s="58" t="s">
        <v>573</v>
      </c>
      <c r="PW11" s="58" t="s">
        <v>573</v>
      </c>
      <c r="PX11" s="58" t="s">
        <v>573</v>
      </c>
      <c r="PY11" s="58" t="s">
        <v>573</v>
      </c>
      <c r="PZ11" s="58" t="s">
        <v>573</v>
      </c>
      <c r="QA11" s="58" t="s">
        <v>573</v>
      </c>
      <c r="QB11" s="58" t="s">
        <v>573</v>
      </c>
      <c r="QC11" s="58" t="s">
        <v>573</v>
      </c>
      <c r="QD11" s="58" t="s">
        <v>573</v>
      </c>
      <c r="QE11" s="58" t="s">
        <v>573</v>
      </c>
      <c r="QF11" s="58" t="s">
        <v>573</v>
      </c>
      <c r="QG11" s="58" t="s">
        <v>573</v>
      </c>
      <c r="QH11" s="58" t="s">
        <v>573</v>
      </c>
      <c r="QI11" s="58" t="s">
        <v>573</v>
      </c>
      <c r="QJ11" s="58" t="s">
        <v>573</v>
      </c>
      <c r="QK11" s="58" t="s">
        <v>573</v>
      </c>
      <c r="QL11" s="58" t="s">
        <v>573</v>
      </c>
      <c r="QM11" s="58" t="s">
        <v>573</v>
      </c>
      <c r="QN11" s="58" t="s">
        <v>573</v>
      </c>
      <c r="QO11" s="58" t="s">
        <v>573</v>
      </c>
      <c r="QP11" s="58" t="s">
        <v>573</v>
      </c>
      <c r="QQ11" s="58" t="s">
        <v>573</v>
      </c>
      <c r="QR11" s="58" t="s">
        <v>573</v>
      </c>
      <c r="QS11" s="58" t="s">
        <v>573</v>
      </c>
      <c r="QT11" s="58" t="s">
        <v>573</v>
      </c>
      <c r="QU11" s="58" t="s">
        <v>573</v>
      </c>
      <c r="QV11" s="58" t="s">
        <v>573</v>
      </c>
      <c r="QW11" s="58" t="s">
        <v>573</v>
      </c>
      <c r="QX11" s="58" t="s">
        <v>573</v>
      </c>
      <c r="QY11" s="58" t="s">
        <v>573</v>
      </c>
      <c r="QZ11" s="58" t="s">
        <v>573</v>
      </c>
      <c r="RA11" s="58" t="s">
        <v>573</v>
      </c>
      <c r="RB11" s="58" t="s">
        <v>573</v>
      </c>
      <c r="RC11" s="58" t="s">
        <v>573</v>
      </c>
      <c r="RD11" s="58" t="s">
        <v>573</v>
      </c>
      <c r="RE11" s="58" t="s">
        <v>573</v>
      </c>
      <c r="RF11" s="58" t="s">
        <v>573</v>
      </c>
      <c r="RG11" s="58" t="s">
        <v>573</v>
      </c>
      <c r="RH11" s="58" t="s">
        <v>573</v>
      </c>
      <c r="RI11" s="58" t="s">
        <v>573</v>
      </c>
      <c r="RJ11" s="58" t="s">
        <v>573</v>
      </c>
      <c r="RK11" s="58" t="s">
        <v>573</v>
      </c>
      <c r="RL11" s="58" t="s">
        <v>573</v>
      </c>
      <c r="RM11" s="58" t="s">
        <v>573</v>
      </c>
      <c r="RN11" s="58" t="s">
        <v>573</v>
      </c>
      <c r="RO11" s="58" t="s">
        <v>573</v>
      </c>
      <c r="RP11" s="58" t="s">
        <v>573</v>
      </c>
      <c r="RQ11" s="58" t="s">
        <v>573</v>
      </c>
      <c r="RR11" s="58" t="s">
        <v>573</v>
      </c>
      <c r="RS11" s="58" t="s">
        <v>573</v>
      </c>
      <c r="RT11" s="58" t="s">
        <v>573</v>
      </c>
      <c r="RU11" s="58" t="s">
        <v>573</v>
      </c>
      <c r="RV11" s="58" t="s">
        <v>573</v>
      </c>
      <c r="RW11" s="58" t="s">
        <v>573</v>
      </c>
      <c r="RX11" s="58" t="s">
        <v>573</v>
      </c>
      <c r="RY11" s="58" t="s">
        <v>573</v>
      </c>
      <c r="RZ11" s="58" t="s">
        <v>573</v>
      </c>
      <c r="SA11" s="58" t="s">
        <v>573</v>
      </c>
      <c r="SB11" s="58" t="s">
        <v>573</v>
      </c>
      <c r="SC11" s="58" t="s">
        <v>573</v>
      </c>
      <c r="SD11" s="58" t="s">
        <v>573</v>
      </c>
      <c r="SE11" s="58" t="s">
        <v>573</v>
      </c>
      <c r="SF11" s="58" t="s">
        <v>573</v>
      </c>
      <c r="SG11" s="58" t="s">
        <v>573</v>
      </c>
      <c r="SH11" s="58" t="s">
        <v>573</v>
      </c>
      <c r="SI11" s="58" t="s">
        <v>573</v>
      </c>
      <c r="SJ11" s="58" t="s">
        <v>573</v>
      </c>
      <c r="SK11" s="58" t="s">
        <v>573</v>
      </c>
      <c r="SL11" s="58" t="s">
        <v>573</v>
      </c>
      <c r="SM11" s="58" t="s">
        <v>573</v>
      </c>
      <c r="SN11" s="58" t="s">
        <v>573</v>
      </c>
      <c r="SO11" s="58" t="s">
        <v>573</v>
      </c>
      <c r="SP11" s="58" t="s">
        <v>573</v>
      </c>
      <c r="SQ11" s="58" t="s">
        <v>573</v>
      </c>
      <c r="SR11" s="58" t="s">
        <v>573</v>
      </c>
      <c r="SS11" s="58" t="s">
        <v>573</v>
      </c>
      <c r="ST11" s="58" t="s">
        <v>573</v>
      </c>
      <c r="SU11" s="58" t="s">
        <v>573</v>
      </c>
      <c r="SV11" s="58" t="s">
        <v>573</v>
      </c>
      <c r="SW11" s="58" t="s">
        <v>573</v>
      </c>
      <c r="SX11" s="58" t="s">
        <v>573</v>
      </c>
      <c r="SY11" s="58" t="s">
        <v>573</v>
      </c>
      <c r="SZ11" s="58" t="s">
        <v>573</v>
      </c>
      <c r="TA11" s="58" t="s">
        <v>573</v>
      </c>
      <c r="TB11" s="58" t="s">
        <v>573</v>
      </c>
      <c r="TC11" s="58" t="s">
        <v>573</v>
      </c>
      <c r="TD11" s="58" t="s">
        <v>573</v>
      </c>
      <c r="TE11" s="58" t="s">
        <v>573</v>
      </c>
      <c r="TF11" s="58" t="s">
        <v>573</v>
      </c>
      <c r="TG11" s="58" t="s">
        <v>573</v>
      </c>
      <c r="TH11" s="58" t="s">
        <v>573</v>
      </c>
      <c r="TI11" s="58" t="s">
        <v>573</v>
      </c>
      <c r="TJ11" s="58" t="s">
        <v>573</v>
      </c>
      <c r="TK11" s="58" t="s">
        <v>573</v>
      </c>
      <c r="TL11" s="58" t="s">
        <v>573</v>
      </c>
      <c r="TM11" s="58" t="s">
        <v>573</v>
      </c>
      <c r="TN11" s="58" t="s">
        <v>573</v>
      </c>
      <c r="TO11" s="58" t="s">
        <v>573</v>
      </c>
      <c r="TP11" s="58" t="s">
        <v>573</v>
      </c>
      <c r="TQ11" s="58" t="s">
        <v>573</v>
      </c>
      <c r="TR11" s="58" t="s">
        <v>573</v>
      </c>
      <c r="TS11" s="58" t="s">
        <v>573</v>
      </c>
      <c r="TT11" s="58" t="s">
        <v>573</v>
      </c>
      <c r="TU11" s="58" t="s">
        <v>573</v>
      </c>
      <c r="TV11" s="58" t="s">
        <v>573</v>
      </c>
      <c r="TW11" s="58" t="s">
        <v>573</v>
      </c>
      <c r="TX11" s="58" t="s">
        <v>573</v>
      </c>
      <c r="TY11" s="58" t="s">
        <v>573</v>
      </c>
      <c r="TZ11" s="58" t="s">
        <v>573</v>
      </c>
      <c r="UA11" s="58" t="s">
        <v>573</v>
      </c>
      <c r="UB11" s="58" t="s">
        <v>573</v>
      </c>
      <c r="UC11" s="58" t="s">
        <v>573</v>
      </c>
      <c r="UD11" s="58" t="s">
        <v>573</v>
      </c>
      <c r="UE11" s="58" t="s">
        <v>573</v>
      </c>
      <c r="UF11" s="58" t="s">
        <v>573</v>
      </c>
      <c r="UG11" s="58" t="s">
        <v>573</v>
      </c>
      <c r="UH11" s="58" t="s">
        <v>573</v>
      </c>
      <c r="UI11" s="58" t="s">
        <v>573</v>
      </c>
      <c r="UJ11" s="58" t="s">
        <v>573</v>
      </c>
      <c r="UK11" s="58" t="s">
        <v>573</v>
      </c>
      <c r="UL11" s="58" t="s">
        <v>573</v>
      </c>
      <c r="UM11" s="58" t="s">
        <v>573</v>
      </c>
      <c r="UN11" s="58" t="s">
        <v>573</v>
      </c>
      <c r="UO11" s="58" t="s">
        <v>573</v>
      </c>
      <c r="UP11" s="58" t="s">
        <v>573</v>
      </c>
      <c r="UQ11" s="58" t="s">
        <v>573</v>
      </c>
      <c r="UR11" s="58" t="s">
        <v>573</v>
      </c>
      <c r="US11" s="58" t="s">
        <v>573</v>
      </c>
      <c r="UT11" s="58" t="s">
        <v>573</v>
      </c>
      <c r="UU11" s="58" t="s">
        <v>573</v>
      </c>
      <c r="UV11" s="58" t="s">
        <v>573</v>
      </c>
      <c r="UW11" s="58" t="s">
        <v>573</v>
      </c>
      <c r="UX11" s="58" t="s">
        <v>573</v>
      </c>
      <c r="UY11" s="58" t="s">
        <v>573</v>
      </c>
      <c r="UZ11" s="58" t="s">
        <v>573</v>
      </c>
      <c r="VA11" s="58" t="s">
        <v>573</v>
      </c>
      <c r="VB11" s="58" t="s">
        <v>573</v>
      </c>
      <c r="VC11" s="58" t="s">
        <v>573</v>
      </c>
      <c r="VD11" s="58" t="s">
        <v>573</v>
      </c>
      <c r="VE11" s="58" t="s">
        <v>573</v>
      </c>
      <c r="VF11" s="58" t="s">
        <v>573</v>
      </c>
      <c r="VG11" s="58" t="s">
        <v>573</v>
      </c>
      <c r="VH11" s="58" t="s">
        <v>573</v>
      </c>
      <c r="VI11" s="58" t="s">
        <v>573</v>
      </c>
      <c r="VJ11" s="58" t="s">
        <v>573</v>
      </c>
      <c r="VK11" s="58" t="s">
        <v>573</v>
      </c>
      <c r="VL11" s="58" t="s">
        <v>573</v>
      </c>
      <c r="VM11" s="58" t="s">
        <v>573</v>
      </c>
      <c r="VN11" s="58" t="s">
        <v>573</v>
      </c>
      <c r="VO11" s="58" t="s">
        <v>573</v>
      </c>
      <c r="VP11" s="58" t="s">
        <v>573</v>
      </c>
      <c r="VQ11" s="58" t="s">
        <v>573</v>
      </c>
      <c r="VR11" s="58" t="s">
        <v>573</v>
      </c>
      <c r="VS11" s="58" t="s">
        <v>573</v>
      </c>
      <c r="VT11" s="58" t="s">
        <v>573</v>
      </c>
      <c r="VU11" s="58" t="s">
        <v>573</v>
      </c>
      <c r="VV11" s="58" t="s">
        <v>573</v>
      </c>
      <c r="VW11" s="58" t="s">
        <v>573</v>
      </c>
      <c r="VX11" s="58" t="s">
        <v>573</v>
      </c>
      <c r="VY11" s="58" t="s">
        <v>573</v>
      </c>
      <c r="VZ11" s="58" t="s">
        <v>573</v>
      </c>
      <c r="WA11" s="58" t="s">
        <v>573</v>
      </c>
      <c r="WB11" s="58" t="s">
        <v>573</v>
      </c>
      <c r="WC11" s="58" t="s">
        <v>573</v>
      </c>
      <c r="WD11" s="58" t="s">
        <v>573</v>
      </c>
      <c r="WE11" s="58" t="s">
        <v>573</v>
      </c>
      <c r="WF11" s="58" t="s">
        <v>573</v>
      </c>
      <c r="WG11" s="58" t="s">
        <v>573</v>
      </c>
      <c r="WH11" s="58" t="s">
        <v>573</v>
      </c>
      <c r="WI11" s="58" t="s">
        <v>573</v>
      </c>
      <c r="WJ11" s="58" t="s">
        <v>573</v>
      </c>
      <c r="WK11" s="58" t="s">
        <v>573</v>
      </c>
      <c r="WL11" s="58" t="s">
        <v>573</v>
      </c>
      <c r="WM11" s="58" t="s">
        <v>573</v>
      </c>
      <c r="WN11" s="58" t="s">
        <v>573</v>
      </c>
      <c r="WO11" s="58" t="s">
        <v>573</v>
      </c>
      <c r="WP11" s="58" t="s">
        <v>573</v>
      </c>
      <c r="WQ11" s="58" t="s">
        <v>573</v>
      </c>
      <c r="WR11" s="58" t="s">
        <v>573</v>
      </c>
      <c r="WS11" s="58" t="s">
        <v>573</v>
      </c>
      <c r="WT11" s="58" t="s">
        <v>573</v>
      </c>
      <c r="WU11" s="58" t="s">
        <v>573</v>
      </c>
      <c r="WV11" s="58" t="s">
        <v>573</v>
      </c>
      <c r="WW11" s="58" t="s">
        <v>573</v>
      </c>
      <c r="WX11" s="58" t="s">
        <v>573</v>
      </c>
      <c r="WY11" s="58" t="s">
        <v>573</v>
      </c>
      <c r="WZ11" s="58" t="s">
        <v>573</v>
      </c>
      <c r="XA11" s="58" t="s">
        <v>573</v>
      </c>
      <c r="XB11" s="58" t="s">
        <v>573</v>
      </c>
      <c r="XC11" s="58" t="s">
        <v>573</v>
      </c>
      <c r="XD11" s="58" t="s">
        <v>573</v>
      </c>
      <c r="XE11" s="58" t="s">
        <v>573</v>
      </c>
      <c r="XF11" s="58" t="s">
        <v>573</v>
      </c>
      <c r="XG11" s="58" t="s">
        <v>573</v>
      </c>
      <c r="XH11" s="58" t="s">
        <v>573</v>
      </c>
      <c r="XI11" s="58" t="s">
        <v>573</v>
      </c>
      <c r="XJ11" s="58" t="s">
        <v>573</v>
      </c>
      <c r="XK11" s="58" t="s">
        <v>573</v>
      </c>
      <c r="XL11" s="58" t="s">
        <v>573</v>
      </c>
      <c r="XM11" s="58" t="s">
        <v>573</v>
      </c>
      <c r="XN11" s="58" t="s">
        <v>573</v>
      </c>
      <c r="XO11" s="58" t="s">
        <v>573</v>
      </c>
      <c r="XP11" s="58" t="s">
        <v>573</v>
      </c>
      <c r="XQ11" s="58" t="s">
        <v>573</v>
      </c>
      <c r="XR11" s="58" t="s">
        <v>573</v>
      </c>
      <c r="XS11" s="58" t="s">
        <v>573</v>
      </c>
      <c r="XT11" s="58" t="s">
        <v>573</v>
      </c>
      <c r="XU11" s="58" t="s">
        <v>573</v>
      </c>
      <c r="XV11" s="58" t="s">
        <v>573</v>
      </c>
      <c r="XW11" s="58" t="s">
        <v>573</v>
      </c>
      <c r="XX11" s="58" t="s">
        <v>573</v>
      </c>
      <c r="XY11" s="58" t="s">
        <v>573</v>
      </c>
      <c r="XZ11" s="58" t="s">
        <v>573</v>
      </c>
      <c r="YA11" s="58" t="s">
        <v>573</v>
      </c>
      <c r="YB11" s="58" t="s">
        <v>573</v>
      </c>
      <c r="YC11" s="58" t="s">
        <v>573</v>
      </c>
      <c r="YD11" s="58" t="s">
        <v>573</v>
      </c>
      <c r="YE11" s="58" t="s">
        <v>573</v>
      </c>
      <c r="YF11" s="58" t="s">
        <v>573</v>
      </c>
      <c r="YG11" s="58" t="s">
        <v>573</v>
      </c>
      <c r="YH11" s="58" t="s">
        <v>573</v>
      </c>
      <c r="YI11" s="58" t="s">
        <v>573</v>
      </c>
      <c r="YJ11" s="58" t="s">
        <v>573</v>
      </c>
      <c r="YK11" s="58" t="s">
        <v>573</v>
      </c>
      <c r="YL11" s="58" t="s">
        <v>573</v>
      </c>
      <c r="YM11" s="58" t="s">
        <v>573</v>
      </c>
      <c r="YN11" s="58" t="s">
        <v>573</v>
      </c>
      <c r="YO11" s="58" t="s">
        <v>573</v>
      </c>
      <c r="YP11" s="58" t="s">
        <v>573</v>
      </c>
      <c r="YQ11" s="58" t="s">
        <v>573</v>
      </c>
      <c r="YR11" s="58" t="s">
        <v>573</v>
      </c>
      <c r="YS11" s="58" t="s">
        <v>573</v>
      </c>
      <c r="YT11" s="58" t="s">
        <v>573</v>
      </c>
      <c r="YU11" s="58" t="s">
        <v>573</v>
      </c>
      <c r="YV11" s="58" t="s">
        <v>573</v>
      </c>
      <c r="YW11" s="58" t="s">
        <v>573</v>
      </c>
      <c r="YX11" s="58" t="s">
        <v>573</v>
      </c>
      <c r="YY11" s="58" t="s">
        <v>573</v>
      </c>
      <c r="YZ11" s="58" t="s">
        <v>573</v>
      </c>
      <c r="ZA11" s="58" t="s">
        <v>573</v>
      </c>
      <c r="ZB11" s="58" t="s">
        <v>573</v>
      </c>
      <c r="ZC11" s="58" t="s">
        <v>573</v>
      </c>
      <c r="ZD11" s="58" t="s">
        <v>573</v>
      </c>
      <c r="ZE11" s="58" t="s">
        <v>573</v>
      </c>
      <c r="ZF11" s="58" t="s">
        <v>573</v>
      </c>
      <c r="ZG11" s="58" t="s">
        <v>573</v>
      </c>
      <c r="ZH11" s="58" t="s">
        <v>573</v>
      </c>
      <c r="ZI11" s="58" t="s">
        <v>573</v>
      </c>
      <c r="ZJ11" s="58" t="s">
        <v>573</v>
      </c>
      <c r="ZK11" s="58" t="s">
        <v>573</v>
      </c>
      <c r="ZL11" s="58" t="s">
        <v>573</v>
      </c>
      <c r="ZM11" s="58" t="s">
        <v>573</v>
      </c>
      <c r="ZN11" s="58" t="s">
        <v>573</v>
      </c>
      <c r="ZO11" s="58" t="s">
        <v>573</v>
      </c>
      <c r="ZP11" s="58" t="s">
        <v>573</v>
      </c>
      <c r="ZQ11" s="58" t="s">
        <v>573</v>
      </c>
      <c r="ZR11" s="58" t="s">
        <v>573</v>
      </c>
      <c r="ZS11" s="58" t="s">
        <v>573</v>
      </c>
      <c r="ZT11" s="58" t="s">
        <v>573</v>
      </c>
      <c r="ZU11" s="58" t="s">
        <v>573</v>
      </c>
      <c r="ZV11" s="58" t="s">
        <v>573</v>
      </c>
      <c r="ZW11" s="58" t="s">
        <v>573</v>
      </c>
      <c r="ZX11" s="58" t="s">
        <v>573</v>
      </c>
      <c r="ZY11" s="58" t="s">
        <v>573</v>
      </c>
      <c r="ZZ11" s="58" t="s">
        <v>573</v>
      </c>
      <c r="AAA11" s="58" t="s">
        <v>573</v>
      </c>
      <c r="AAB11" s="58" t="s">
        <v>573</v>
      </c>
      <c r="AAC11" s="58" t="s">
        <v>573</v>
      </c>
      <c r="AAD11" s="58" t="s">
        <v>573</v>
      </c>
      <c r="AAE11" s="58" t="s">
        <v>573</v>
      </c>
      <c r="AAF11" s="58" t="s">
        <v>573</v>
      </c>
      <c r="AAG11" s="58" t="s">
        <v>573</v>
      </c>
      <c r="AAH11" s="58" t="s">
        <v>573</v>
      </c>
      <c r="AAI11" s="58" t="s">
        <v>573</v>
      </c>
      <c r="AAJ11" s="58" t="s">
        <v>573</v>
      </c>
      <c r="AAK11" s="58" t="s">
        <v>573</v>
      </c>
      <c r="AAL11" s="58" t="s">
        <v>573</v>
      </c>
      <c r="AAM11" s="58" t="s">
        <v>573</v>
      </c>
      <c r="AAN11" s="58" t="s">
        <v>573</v>
      </c>
      <c r="AAO11" s="58" t="s">
        <v>573</v>
      </c>
      <c r="AAP11" s="58" t="s">
        <v>573</v>
      </c>
      <c r="AAQ11" s="58" t="s">
        <v>573</v>
      </c>
      <c r="AAR11" s="58" t="s">
        <v>573</v>
      </c>
      <c r="AAS11" s="58" t="s">
        <v>573</v>
      </c>
      <c r="AAT11" s="58" t="s">
        <v>573</v>
      </c>
      <c r="AAU11" s="58" t="s">
        <v>573</v>
      </c>
      <c r="AAV11" s="58" t="s">
        <v>573</v>
      </c>
      <c r="AAW11" s="58" t="s">
        <v>573</v>
      </c>
      <c r="AAX11" s="58" t="s">
        <v>573</v>
      </c>
      <c r="AAY11" s="58" t="s">
        <v>573</v>
      </c>
      <c r="AAZ11" s="58" t="s">
        <v>573</v>
      </c>
      <c r="ABA11" s="58" t="s">
        <v>573</v>
      </c>
      <c r="ABB11" s="58" t="s">
        <v>573</v>
      </c>
      <c r="ABC11" s="58" t="s">
        <v>573</v>
      </c>
      <c r="ABD11" s="58" t="s">
        <v>573</v>
      </c>
      <c r="ABE11" s="58" t="s">
        <v>573</v>
      </c>
      <c r="ABF11" s="58" t="s">
        <v>573</v>
      </c>
      <c r="ABG11" s="58" t="s">
        <v>573</v>
      </c>
      <c r="ABH11" s="58" t="s">
        <v>573</v>
      </c>
      <c r="ABI11" s="58" t="s">
        <v>573</v>
      </c>
      <c r="ABJ11" s="58" t="s">
        <v>573</v>
      </c>
      <c r="ABK11" s="58" t="s">
        <v>573</v>
      </c>
      <c r="ABL11" s="58" t="s">
        <v>573</v>
      </c>
      <c r="ABM11" s="58" t="s">
        <v>573</v>
      </c>
      <c r="ABN11" s="58" t="s">
        <v>573</v>
      </c>
      <c r="ABO11" s="58" t="s">
        <v>573</v>
      </c>
      <c r="ABP11" s="58" t="s">
        <v>573</v>
      </c>
      <c r="ABQ11" s="58" t="s">
        <v>573</v>
      </c>
      <c r="ABR11" s="58" t="s">
        <v>573</v>
      </c>
      <c r="ABS11" s="58" t="s">
        <v>573</v>
      </c>
      <c r="ABT11" s="58" t="s">
        <v>573</v>
      </c>
      <c r="ABU11" s="58" t="s">
        <v>573</v>
      </c>
      <c r="ABV11" s="58" t="s">
        <v>573</v>
      </c>
      <c r="ABW11" s="58" t="s">
        <v>573</v>
      </c>
      <c r="ABX11" s="58" t="s">
        <v>573</v>
      </c>
      <c r="ABY11" s="58" t="s">
        <v>573</v>
      </c>
      <c r="ABZ11" s="58" t="s">
        <v>573</v>
      </c>
      <c r="ACA11" s="58" t="s">
        <v>573</v>
      </c>
      <c r="ACB11" s="58" t="s">
        <v>573</v>
      </c>
      <c r="ACC11" s="58" t="s">
        <v>573</v>
      </c>
      <c r="ACD11" s="58" t="s">
        <v>573</v>
      </c>
      <c r="ACE11" s="58" t="s">
        <v>573</v>
      </c>
      <c r="ACF11" s="58" t="s">
        <v>573</v>
      </c>
      <c r="ACG11" s="58" t="s">
        <v>573</v>
      </c>
      <c r="ACH11" s="58" t="s">
        <v>573</v>
      </c>
      <c r="ACI11" s="58" t="s">
        <v>573</v>
      </c>
      <c r="ACJ11" s="58" t="s">
        <v>573</v>
      </c>
      <c r="ACK11" s="58" t="s">
        <v>573</v>
      </c>
      <c r="ACL11" s="58" t="s">
        <v>573</v>
      </c>
      <c r="ACM11" s="58" t="s">
        <v>573</v>
      </c>
      <c r="ACN11" s="58" t="s">
        <v>573</v>
      </c>
      <c r="ACO11" s="58" t="s">
        <v>573</v>
      </c>
      <c r="ACP11" s="58" t="s">
        <v>573</v>
      </c>
      <c r="ACQ11" s="58" t="s">
        <v>573</v>
      </c>
      <c r="ACR11" s="58" t="s">
        <v>573</v>
      </c>
      <c r="ACS11" s="58" t="s">
        <v>573</v>
      </c>
      <c r="ACT11" s="58" t="s">
        <v>573</v>
      </c>
      <c r="ACU11" s="58" t="s">
        <v>573</v>
      </c>
      <c r="ACV11" s="58" t="s">
        <v>573</v>
      </c>
      <c r="ACW11" s="58" t="s">
        <v>573</v>
      </c>
      <c r="ACX11" s="58" t="s">
        <v>573</v>
      </c>
      <c r="ACY11" s="58" t="s">
        <v>573</v>
      </c>
      <c r="ACZ11" s="58" t="s">
        <v>573</v>
      </c>
      <c r="ADA11" s="58" t="s">
        <v>573</v>
      </c>
      <c r="ADB11" s="58" t="s">
        <v>573</v>
      </c>
      <c r="ADC11" s="58" t="s">
        <v>573</v>
      </c>
      <c r="ADD11" s="58" t="s">
        <v>573</v>
      </c>
      <c r="ADE11" s="58" t="s">
        <v>573</v>
      </c>
      <c r="ADF11" s="58" t="s">
        <v>573</v>
      </c>
      <c r="ADG11" s="58" t="s">
        <v>573</v>
      </c>
      <c r="ADH11" s="58" t="s">
        <v>573</v>
      </c>
      <c r="ADI11" s="58" t="s">
        <v>573</v>
      </c>
      <c r="ADJ11" s="58" t="s">
        <v>573</v>
      </c>
      <c r="ADK11" s="58" t="s">
        <v>573</v>
      </c>
      <c r="ADL11" s="58" t="s">
        <v>573</v>
      </c>
      <c r="ADM11" s="58" t="s">
        <v>573</v>
      </c>
      <c r="ADN11" s="58" t="s">
        <v>573</v>
      </c>
      <c r="ADO11" s="58" t="s">
        <v>573</v>
      </c>
      <c r="ADP11" s="58" t="s">
        <v>573</v>
      </c>
      <c r="ADQ11" s="58" t="s">
        <v>573</v>
      </c>
      <c r="ADR11" s="58" t="s">
        <v>573</v>
      </c>
      <c r="ADS11" s="58" t="s">
        <v>573</v>
      </c>
      <c r="ADT11" s="58" t="s">
        <v>573</v>
      </c>
      <c r="ADU11" s="58" t="s">
        <v>573</v>
      </c>
      <c r="ADV11" s="58" t="s">
        <v>573</v>
      </c>
      <c r="ADW11" s="58" t="s">
        <v>573</v>
      </c>
      <c r="ADX11" s="58" t="s">
        <v>573</v>
      </c>
      <c r="ADY11" s="58" t="s">
        <v>573</v>
      </c>
      <c r="ADZ11" s="58" t="s">
        <v>573</v>
      </c>
      <c r="AEA11" s="58" t="s">
        <v>573</v>
      </c>
      <c r="AEB11" s="58" t="s">
        <v>573</v>
      </c>
      <c r="AEC11" s="58" t="s">
        <v>573</v>
      </c>
      <c r="AED11" s="58" t="s">
        <v>573</v>
      </c>
      <c r="AEE11" s="58" t="s">
        <v>573</v>
      </c>
      <c r="AEF11" s="58" t="s">
        <v>573</v>
      </c>
      <c r="AEG11" s="58" t="s">
        <v>573</v>
      </c>
      <c r="AEH11" s="58" t="s">
        <v>573</v>
      </c>
      <c r="AEI11" s="58" t="s">
        <v>573</v>
      </c>
      <c r="AEJ11" s="58" t="s">
        <v>573</v>
      </c>
      <c r="AEK11" s="58" t="s">
        <v>573</v>
      </c>
      <c r="AEL11" s="58" t="s">
        <v>573</v>
      </c>
      <c r="AEM11" s="58" t="s">
        <v>573</v>
      </c>
      <c r="AEN11" s="58" t="s">
        <v>573</v>
      </c>
      <c r="AEO11" s="58" t="s">
        <v>573</v>
      </c>
      <c r="AEP11" s="58" t="s">
        <v>573</v>
      </c>
      <c r="AEQ11" s="58" t="s">
        <v>573</v>
      </c>
      <c r="AER11" s="58" t="s">
        <v>573</v>
      </c>
      <c r="AES11" s="58" t="s">
        <v>573</v>
      </c>
      <c r="AET11" s="58" t="s">
        <v>573</v>
      </c>
      <c r="AEU11" s="58" t="s">
        <v>573</v>
      </c>
      <c r="AEV11" s="58" t="s">
        <v>573</v>
      </c>
      <c r="AEW11" s="58" t="s">
        <v>573</v>
      </c>
      <c r="AEX11" s="58" t="s">
        <v>573</v>
      </c>
      <c r="AEY11" s="58" t="s">
        <v>573</v>
      </c>
      <c r="AEZ11" s="58" t="s">
        <v>573</v>
      </c>
      <c r="AFA11" s="58" t="s">
        <v>573</v>
      </c>
      <c r="AFB11" s="58" t="s">
        <v>573</v>
      </c>
      <c r="AFC11" s="58" t="s">
        <v>573</v>
      </c>
      <c r="AFD11" s="58" t="s">
        <v>573</v>
      </c>
      <c r="AFE11" s="58" t="s">
        <v>573</v>
      </c>
      <c r="AFF11" s="58" t="s">
        <v>573</v>
      </c>
      <c r="AFG11" s="58" t="s">
        <v>573</v>
      </c>
      <c r="AFH11" s="58" t="s">
        <v>573</v>
      </c>
      <c r="AFI11" s="58" t="s">
        <v>573</v>
      </c>
      <c r="AFJ11" s="58" t="s">
        <v>573</v>
      </c>
      <c r="AFK11" s="58" t="s">
        <v>573</v>
      </c>
      <c r="AFL11" s="58" t="s">
        <v>573</v>
      </c>
      <c r="AFM11" s="58" t="s">
        <v>573</v>
      </c>
      <c r="AFN11" s="58" t="s">
        <v>573</v>
      </c>
      <c r="AFO11" s="58" t="s">
        <v>573</v>
      </c>
      <c r="AFP11" s="58" t="s">
        <v>573</v>
      </c>
      <c r="AFQ11" s="58" t="s">
        <v>573</v>
      </c>
      <c r="AFR11" s="58" t="s">
        <v>573</v>
      </c>
      <c r="AFS11" s="58" t="s">
        <v>573</v>
      </c>
      <c r="AFT11" s="58" t="s">
        <v>573</v>
      </c>
      <c r="AFU11" s="58" t="s">
        <v>573</v>
      </c>
      <c r="AFV11" s="58" t="s">
        <v>573</v>
      </c>
      <c r="AFW11" s="58" t="s">
        <v>573</v>
      </c>
      <c r="AFX11" s="58" t="s">
        <v>573</v>
      </c>
      <c r="AFY11" s="58" t="s">
        <v>573</v>
      </c>
      <c r="AFZ11" s="58" t="s">
        <v>573</v>
      </c>
      <c r="AGA11" s="58" t="s">
        <v>573</v>
      </c>
      <c r="AGB11" s="58" t="s">
        <v>573</v>
      </c>
      <c r="AGC11" s="58" t="s">
        <v>573</v>
      </c>
      <c r="AGD11" s="58" t="s">
        <v>573</v>
      </c>
      <c r="AGE11" s="58" t="s">
        <v>573</v>
      </c>
      <c r="AGF11" s="58" t="s">
        <v>573</v>
      </c>
      <c r="AGG11" s="58" t="s">
        <v>573</v>
      </c>
      <c r="AGH11" s="58" t="s">
        <v>573</v>
      </c>
      <c r="AGI11" s="58" t="s">
        <v>573</v>
      </c>
      <c r="AGJ11" s="58" t="s">
        <v>573</v>
      </c>
      <c r="AGK11" s="58" t="s">
        <v>573</v>
      </c>
      <c r="AGL11" s="58" t="s">
        <v>573</v>
      </c>
      <c r="AGM11" s="58" t="s">
        <v>573</v>
      </c>
      <c r="AGN11" s="58" t="s">
        <v>573</v>
      </c>
      <c r="AGO11" s="58" t="s">
        <v>573</v>
      </c>
      <c r="AGP11" s="58" t="s">
        <v>573</v>
      </c>
      <c r="AGQ11" s="58" t="s">
        <v>573</v>
      </c>
      <c r="AGR11" s="58" t="s">
        <v>573</v>
      </c>
      <c r="AGS11" s="58" t="s">
        <v>573</v>
      </c>
      <c r="AGT11" s="58" t="s">
        <v>573</v>
      </c>
      <c r="AGU11" s="58" t="s">
        <v>573</v>
      </c>
      <c r="AGV11" s="58" t="s">
        <v>573</v>
      </c>
      <c r="AGW11" s="58" t="s">
        <v>573</v>
      </c>
      <c r="AGX11" s="58" t="s">
        <v>573</v>
      </c>
      <c r="AGY11" s="58" t="s">
        <v>573</v>
      </c>
      <c r="AGZ11" s="58" t="s">
        <v>573</v>
      </c>
      <c r="AHA11" s="58" t="s">
        <v>573</v>
      </c>
      <c r="AHB11" s="58" t="s">
        <v>573</v>
      </c>
      <c r="AHC11" s="58" t="s">
        <v>573</v>
      </c>
      <c r="AHD11" s="58" t="s">
        <v>573</v>
      </c>
      <c r="AHE11" s="58" t="s">
        <v>573</v>
      </c>
      <c r="AHF11" s="58" t="s">
        <v>573</v>
      </c>
      <c r="AHG11" s="58" t="s">
        <v>573</v>
      </c>
      <c r="AHH11" s="58" t="s">
        <v>573</v>
      </c>
      <c r="AHI11" s="58" t="s">
        <v>573</v>
      </c>
      <c r="AHJ11" s="58" t="s">
        <v>573</v>
      </c>
      <c r="AHK11" s="58" t="s">
        <v>573</v>
      </c>
      <c r="AHL11" s="58" t="s">
        <v>573</v>
      </c>
      <c r="AHM11" s="58" t="s">
        <v>573</v>
      </c>
      <c r="AHN11" s="58" t="s">
        <v>573</v>
      </c>
      <c r="AHO11" s="58" t="s">
        <v>573</v>
      </c>
      <c r="AHP11" s="58" t="s">
        <v>573</v>
      </c>
      <c r="AHQ11" s="58" t="s">
        <v>573</v>
      </c>
      <c r="AHR11" s="58" t="s">
        <v>573</v>
      </c>
      <c r="AHS11" s="58" t="s">
        <v>573</v>
      </c>
      <c r="AHT11" s="58" t="s">
        <v>573</v>
      </c>
      <c r="AHU11" s="58" t="s">
        <v>573</v>
      </c>
      <c r="AHV11" s="58" t="s">
        <v>573</v>
      </c>
      <c r="AHW11" s="58" t="s">
        <v>573</v>
      </c>
      <c r="AHX11" s="58" t="s">
        <v>573</v>
      </c>
      <c r="AHY11" s="58" t="s">
        <v>573</v>
      </c>
      <c r="AHZ11" s="58" t="s">
        <v>573</v>
      </c>
      <c r="AIA11" s="58" t="s">
        <v>573</v>
      </c>
      <c r="AIB11" s="58" t="s">
        <v>573</v>
      </c>
      <c r="AIC11" s="58" t="s">
        <v>573</v>
      </c>
      <c r="AID11" s="58" t="s">
        <v>573</v>
      </c>
      <c r="AIE11" s="58" t="s">
        <v>573</v>
      </c>
      <c r="AIF11" s="58" t="s">
        <v>573</v>
      </c>
      <c r="AIG11" s="58" t="s">
        <v>573</v>
      </c>
      <c r="AIH11" s="58" t="s">
        <v>573</v>
      </c>
      <c r="AII11" s="58" t="s">
        <v>573</v>
      </c>
      <c r="AIJ11" s="58" t="s">
        <v>573</v>
      </c>
      <c r="AIK11" s="58" t="s">
        <v>573</v>
      </c>
      <c r="AIL11" s="58" t="s">
        <v>573</v>
      </c>
      <c r="AIM11" s="58" t="s">
        <v>573</v>
      </c>
      <c r="AIN11" s="58" t="s">
        <v>573</v>
      </c>
      <c r="AIO11" s="58" t="s">
        <v>573</v>
      </c>
      <c r="AIP11" s="58" t="s">
        <v>573</v>
      </c>
      <c r="AIQ11" s="58" t="s">
        <v>573</v>
      </c>
      <c r="AIR11" s="58" t="s">
        <v>573</v>
      </c>
      <c r="AIS11" s="58" t="s">
        <v>573</v>
      </c>
      <c r="AIT11" s="58" t="s">
        <v>573</v>
      </c>
      <c r="AIU11" s="58" t="s">
        <v>573</v>
      </c>
      <c r="AIV11" s="58" t="s">
        <v>573</v>
      </c>
      <c r="AIW11" s="58" t="s">
        <v>573</v>
      </c>
      <c r="AIX11" s="58" t="s">
        <v>573</v>
      </c>
      <c r="AIY11" s="58" t="s">
        <v>573</v>
      </c>
      <c r="AIZ11" s="58" t="s">
        <v>573</v>
      </c>
      <c r="AJA11" s="58" t="s">
        <v>573</v>
      </c>
      <c r="AJB11" s="58" t="s">
        <v>573</v>
      </c>
      <c r="AJC11" s="58" t="s">
        <v>573</v>
      </c>
      <c r="AJD11" s="58" t="s">
        <v>573</v>
      </c>
      <c r="AJE11" s="58" t="s">
        <v>573</v>
      </c>
      <c r="AJF11" s="58" t="s">
        <v>573</v>
      </c>
      <c r="AJG11" s="58" t="s">
        <v>573</v>
      </c>
      <c r="AJH11" s="58" t="s">
        <v>573</v>
      </c>
      <c r="AJI11" s="58" t="s">
        <v>573</v>
      </c>
      <c r="AJJ11" s="58" t="s">
        <v>573</v>
      </c>
      <c r="AJK11" s="58" t="s">
        <v>573</v>
      </c>
      <c r="AJL11" s="58" t="s">
        <v>573</v>
      </c>
      <c r="AJM11" s="58" t="s">
        <v>573</v>
      </c>
      <c r="AJN11" s="58" t="s">
        <v>573</v>
      </c>
      <c r="AJO11" s="58" t="s">
        <v>573</v>
      </c>
      <c r="AJP11" s="58" t="s">
        <v>573</v>
      </c>
      <c r="AJQ11" s="58" t="s">
        <v>573</v>
      </c>
      <c r="AJR11" s="58" t="s">
        <v>573</v>
      </c>
      <c r="AJS11" s="58" t="s">
        <v>573</v>
      </c>
      <c r="AJT11" s="58" t="s">
        <v>573</v>
      </c>
      <c r="AJU11" s="58" t="s">
        <v>573</v>
      </c>
      <c r="AJV11" s="58" t="s">
        <v>573</v>
      </c>
      <c r="AJW11" s="58" t="s">
        <v>573</v>
      </c>
      <c r="AJX11" s="58" t="s">
        <v>573</v>
      </c>
      <c r="AJY11" s="58" t="s">
        <v>573</v>
      </c>
      <c r="AJZ11" s="58" t="s">
        <v>573</v>
      </c>
      <c r="AKA11" s="58" t="s">
        <v>573</v>
      </c>
      <c r="AKB11" s="58" t="s">
        <v>573</v>
      </c>
      <c r="AKC11" s="58" t="s">
        <v>573</v>
      </c>
      <c r="AKD11" s="58" t="s">
        <v>573</v>
      </c>
      <c r="AKE11" s="58" t="s">
        <v>573</v>
      </c>
      <c r="AKF11" s="58" t="s">
        <v>573</v>
      </c>
      <c r="AKG11" s="58" t="s">
        <v>573</v>
      </c>
      <c r="AKH11" s="58" t="s">
        <v>573</v>
      </c>
      <c r="AKI11" s="58" t="s">
        <v>573</v>
      </c>
      <c r="AKJ11" s="58" t="s">
        <v>573</v>
      </c>
      <c r="AKK11" s="58" t="s">
        <v>573</v>
      </c>
      <c r="AKL11" s="58" t="s">
        <v>573</v>
      </c>
      <c r="AKM11" s="58" t="s">
        <v>573</v>
      </c>
      <c r="AKN11" s="58" t="s">
        <v>573</v>
      </c>
      <c r="AKO11" s="58" t="s">
        <v>573</v>
      </c>
      <c r="AKP11" s="58" t="s">
        <v>573</v>
      </c>
      <c r="AKQ11" s="58" t="s">
        <v>573</v>
      </c>
      <c r="AKR11" s="58" t="s">
        <v>573</v>
      </c>
      <c r="AKS11" s="58" t="s">
        <v>573</v>
      </c>
      <c r="AKT11" s="58" t="s">
        <v>573</v>
      </c>
      <c r="AKU11" s="58" t="s">
        <v>573</v>
      </c>
      <c r="AKV11" s="58" t="s">
        <v>573</v>
      </c>
      <c r="AKW11" s="58" t="s">
        <v>573</v>
      </c>
      <c r="AKX11" s="58" t="s">
        <v>573</v>
      </c>
      <c r="AKY11" s="58" t="s">
        <v>573</v>
      </c>
      <c r="AKZ11" s="58" t="s">
        <v>573</v>
      </c>
      <c r="ALA11" s="58" t="s">
        <v>573</v>
      </c>
      <c r="ALB11" s="58" t="s">
        <v>573</v>
      </c>
      <c r="ALC11" s="58" t="s">
        <v>573</v>
      </c>
      <c r="ALD11" s="58" t="s">
        <v>573</v>
      </c>
      <c r="ALE11" s="58" t="s">
        <v>573</v>
      </c>
      <c r="ALF11" s="58" t="s">
        <v>573</v>
      </c>
      <c r="ALG11" s="58" t="s">
        <v>573</v>
      </c>
      <c r="ALH11" s="58" t="s">
        <v>573</v>
      </c>
      <c r="ALI11" s="58" t="s">
        <v>573</v>
      </c>
      <c r="ALJ11" s="58" t="s">
        <v>573</v>
      </c>
      <c r="ALK11" s="58" t="s">
        <v>573</v>
      </c>
      <c r="ALL11" s="58" t="s">
        <v>573</v>
      </c>
      <c r="ALM11" s="58" t="s">
        <v>573</v>
      </c>
      <c r="ALN11" s="58" t="s">
        <v>573</v>
      </c>
      <c r="ALO11" s="58" t="s">
        <v>573</v>
      </c>
      <c r="ALP11" s="58" t="s">
        <v>573</v>
      </c>
      <c r="ALQ11" s="58" t="s">
        <v>573</v>
      </c>
      <c r="ALR11" s="58" t="s">
        <v>573</v>
      </c>
      <c r="ALS11" s="58" t="s">
        <v>573</v>
      </c>
      <c r="ALT11" s="58" t="s">
        <v>573</v>
      </c>
      <c r="ALU11" s="58" t="s">
        <v>573</v>
      </c>
      <c r="ALV11" s="58" t="s">
        <v>573</v>
      </c>
      <c r="ALW11" s="58" t="s">
        <v>573</v>
      </c>
      <c r="ALX11" s="58" t="s">
        <v>573</v>
      </c>
      <c r="ALY11" s="58" t="s">
        <v>573</v>
      </c>
      <c r="ALZ11" s="58" t="s">
        <v>573</v>
      </c>
      <c r="AMA11" s="58" t="s">
        <v>573</v>
      </c>
      <c r="AMB11" s="58" t="s">
        <v>573</v>
      </c>
      <c r="AMC11" s="58" t="s">
        <v>573</v>
      </c>
      <c r="AMD11" s="58" t="s">
        <v>573</v>
      </c>
      <c r="AME11" s="58" t="s">
        <v>573</v>
      </c>
      <c r="AMF11" s="58" t="s">
        <v>573</v>
      </c>
      <c r="AMG11" s="58" t="s">
        <v>573</v>
      </c>
      <c r="AMH11" s="58" t="s">
        <v>573</v>
      </c>
      <c r="AMI11" s="58" t="s">
        <v>573</v>
      </c>
      <c r="AMJ11" s="58" t="s">
        <v>573</v>
      </c>
      <c r="AMK11" s="58" t="s">
        <v>573</v>
      </c>
      <c r="AML11" s="58" t="s">
        <v>573</v>
      </c>
      <c r="AMM11" s="58" t="s">
        <v>573</v>
      </c>
      <c r="AMN11" s="58" t="s">
        <v>573</v>
      </c>
      <c r="AMO11" s="58" t="s">
        <v>573</v>
      </c>
      <c r="AMP11" s="58" t="s">
        <v>573</v>
      </c>
      <c r="AMQ11" s="58" t="s">
        <v>573</v>
      </c>
      <c r="AMR11" s="58" t="s">
        <v>573</v>
      </c>
      <c r="AMS11" s="58" t="s">
        <v>573</v>
      </c>
      <c r="AMT11" s="58" t="s">
        <v>573</v>
      </c>
      <c r="AMU11" s="58" t="s">
        <v>573</v>
      </c>
      <c r="AMV11" s="58" t="s">
        <v>573</v>
      </c>
      <c r="AMW11" s="58" t="s">
        <v>573</v>
      </c>
      <c r="AMX11" s="58" t="s">
        <v>573</v>
      </c>
      <c r="AMY11" s="58" t="s">
        <v>573</v>
      </c>
      <c r="AMZ11" s="58" t="s">
        <v>573</v>
      </c>
      <c r="ANA11" s="58" t="s">
        <v>573</v>
      </c>
      <c r="ANB11" s="58" t="s">
        <v>573</v>
      </c>
      <c r="ANC11" s="58" t="s">
        <v>573</v>
      </c>
      <c r="AND11" s="58" t="s">
        <v>573</v>
      </c>
      <c r="ANE11" s="58" t="s">
        <v>573</v>
      </c>
      <c r="ANF11" s="58" t="s">
        <v>573</v>
      </c>
      <c r="ANG11" s="58" t="s">
        <v>573</v>
      </c>
      <c r="ANH11" s="58" t="s">
        <v>573</v>
      </c>
      <c r="ANI11" s="58" t="s">
        <v>573</v>
      </c>
      <c r="ANJ11" s="58" t="s">
        <v>573</v>
      </c>
      <c r="ANK11" s="58" t="s">
        <v>573</v>
      </c>
      <c r="ANL11" s="58" t="s">
        <v>573</v>
      </c>
      <c r="ANM11" s="58" t="s">
        <v>573</v>
      </c>
      <c r="ANN11" s="58" t="s">
        <v>573</v>
      </c>
      <c r="ANO11" s="58" t="s">
        <v>573</v>
      </c>
      <c r="ANP11" s="58" t="s">
        <v>573</v>
      </c>
      <c r="ANQ11" s="58" t="s">
        <v>573</v>
      </c>
      <c r="ANR11" s="58" t="s">
        <v>573</v>
      </c>
      <c r="ANS11" s="58" t="s">
        <v>573</v>
      </c>
      <c r="ANT11" s="58" t="s">
        <v>573</v>
      </c>
      <c r="ANU11" s="58" t="s">
        <v>573</v>
      </c>
      <c r="ANV11" s="58" t="s">
        <v>573</v>
      </c>
      <c r="ANW11" s="58" t="s">
        <v>573</v>
      </c>
      <c r="ANX11" s="58" t="s">
        <v>573</v>
      </c>
      <c r="ANY11" s="58" t="s">
        <v>573</v>
      </c>
      <c r="ANZ11" s="58" t="s">
        <v>573</v>
      </c>
      <c r="AOA11" s="58" t="s">
        <v>573</v>
      </c>
      <c r="AOB11" s="58" t="s">
        <v>573</v>
      </c>
      <c r="AOC11" s="58" t="s">
        <v>573</v>
      </c>
      <c r="AOD11" s="58" t="s">
        <v>573</v>
      </c>
      <c r="AOE11" s="58" t="s">
        <v>573</v>
      </c>
      <c r="AOF11" s="58" t="s">
        <v>573</v>
      </c>
      <c r="AOG11" s="58" t="s">
        <v>573</v>
      </c>
      <c r="AOH11" s="58" t="s">
        <v>573</v>
      </c>
      <c r="AOI11" s="58" t="s">
        <v>573</v>
      </c>
      <c r="AOJ11" s="58" t="s">
        <v>573</v>
      </c>
      <c r="AOK11" s="58" t="s">
        <v>573</v>
      </c>
      <c r="AOL11" s="58" t="s">
        <v>573</v>
      </c>
      <c r="AOM11" s="58" t="s">
        <v>573</v>
      </c>
      <c r="AON11" s="58" t="s">
        <v>573</v>
      </c>
      <c r="AOO11" s="58" t="s">
        <v>573</v>
      </c>
      <c r="AOP11" s="58" t="s">
        <v>573</v>
      </c>
      <c r="AOQ11" s="58" t="s">
        <v>573</v>
      </c>
      <c r="AOR11" s="58" t="s">
        <v>573</v>
      </c>
      <c r="AOS11" s="58" t="s">
        <v>573</v>
      </c>
      <c r="AOT11" s="58" t="s">
        <v>573</v>
      </c>
      <c r="AOU11" s="58" t="s">
        <v>573</v>
      </c>
      <c r="AOV11" s="58" t="s">
        <v>573</v>
      </c>
      <c r="AOW11" s="58" t="s">
        <v>573</v>
      </c>
      <c r="AOX11" s="58" t="s">
        <v>573</v>
      </c>
      <c r="AOY11" s="58" t="s">
        <v>573</v>
      </c>
      <c r="AOZ11" s="58" t="s">
        <v>573</v>
      </c>
      <c r="APA11" s="58" t="s">
        <v>573</v>
      </c>
      <c r="APB11" s="58" t="s">
        <v>573</v>
      </c>
      <c r="APC11" s="58" t="s">
        <v>573</v>
      </c>
      <c r="APD11" s="58" t="s">
        <v>573</v>
      </c>
      <c r="APE11" s="58" t="s">
        <v>573</v>
      </c>
      <c r="APF11" s="58" t="s">
        <v>573</v>
      </c>
      <c r="APG11" s="58" t="s">
        <v>573</v>
      </c>
      <c r="APH11" s="58" t="s">
        <v>573</v>
      </c>
      <c r="API11" s="58" t="s">
        <v>573</v>
      </c>
      <c r="APJ11" s="58" t="s">
        <v>573</v>
      </c>
      <c r="APK11" s="58" t="s">
        <v>573</v>
      </c>
      <c r="APL11" s="58" t="s">
        <v>573</v>
      </c>
      <c r="APM11" s="58" t="s">
        <v>573</v>
      </c>
      <c r="APN11" s="58" t="s">
        <v>573</v>
      </c>
      <c r="APO11" s="58" t="s">
        <v>573</v>
      </c>
      <c r="APP11" s="58" t="s">
        <v>573</v>
      </c>
      <c r="APQ11" s="58" t="s">
        <v>573</v>
      </c>
      <c r="APR11" s="58" t="s">
        <v>573</v>
      </c>
      <c r="APS11" s="58" t="s">
        <v>573</v>
      </c>
      <c r="APT11" s="58" t="s">
        <v>573</v>
      </c>
      <c r="APU11" s="58" t="s">
        <v>573</v>
      </c>
      <c r="APV11" s="58" t="s">
        <v>573</v>
      </c>
      <c r="APW11" s="58" t="s">
        <v>573</v>
      </c>
      <c r="APX11" s="58" t="s">
        <v>573</v>
      </c>
      <c r="APY11" s="58" t="s">
        <v>573</v>
      </c>
      <c r="APZ11" s="58" t="s">
        <v>573</v>
      </c>
      <c r="AQA11" s="58" t="s">
        <v>573</v>
      </c>
      <c r="AQB11" s="58" t="s">
        <v>573</v>
      </c>
      <c r="AQC11" s="58" t="s">
        <v>573</v>
      </c>
      <c r="AQD11" s="58" t="s">
        <v>573</v>
      </c>
      <c r="AQE11" s="58" t="s">
        <v>573</v>
      </c>
      <c r="AQF11" s="58" t="s">
        <v>573</v>
      </c>
      <c r="AQG11" s="58" t="s">
        <v>573</v>
      </c>
      <c r="AQH11" s="58" t="s">
        <v>573</v>
      </c>
      <c r="AQI11" s="58" t="s">
        <v>573</v>
      </c>
      <c r="AQJ11" s="58" t="s">
        <v>573</v>
      </c>
      <c r="AQK11" s="58" t="s">
        <v>573</v>
      </c>
      <c r="AQL11" s="58" t="s">
        <v>573</v>
      </c>
      <c r="AQM11" s="58" t="s">
        <v>573</v>
      </c>
      <c r="AQN11" s="58" t="s">
        <v>573</v>
      </c>
      <c r="AQO11" s="58" t="s">
        <v>573</v>
      </c>
      <c r="AQP11" s="58" t="s">
        <v>573</v>
      </c>
      <c r="AQQ11" s="58" t="s">
        <v>573</v>
      </c>
      <c r="AQR11" s="58" t="s">
        <v>573</v>
      </c>
      <c r="AQS11" s="58" t="s">
        <v>573</v>
      </c>
      <c r="AQT11" s="58" t="s">
        <v>573</v>
      </c>
      <c r="AQU11" s="58" t="s">
        <v>573</v>
      </c>
      <c r="AQV11" s="58" t="s">
        <v>573</v>
      </c>
      <c r="AQW11" s="58" t="s">
        <v>573</v>
      </c>
      <c r="AQX11" s="58" t="s">
        <v>573</v>
      </c>
      <c r="AQY11" s="58" t="s">
        <v>573</v>
      </c>
      <c r="AQZ11" s="58" t="s">
        <v>573</v>
      </c>
      <c r="ARA11" s="58" t="s">
        <v>573</v>
      </c>
      <c r="ARB11" s="58" t="s">
        <v>573</v>
      </c>
      <c r="ARC11" s="58" t="s">
        <v>573</v>
      </c>
      <c r="ARD11" s="58" t="s">
        <v>573</v>
      </c>
      <c r="ARE11" s="58" t="s">
        <v>573</v>
      </c>
      <c r="ARF11" s="58" t="s">
        <v>573</v>
      </c>
      <c r="ARG11" s="58" t="s">
        <v>573</v>
      </c>
      <c r="ARH11" s="58" t="s">
        <v>573</v>
      </c>
      <c r="ARI11" s="58" t="s">
        <v>573</v>
      </c>
      <c r="ARJ11" s="58" t="s">
        <v>573</v>
      </c>
      <c r="ARK11" s="58" t="s">
        <v>573</v>
      </c>
      <c r="ARL11" s="58" t="s">
        <v>573</v>
      </c>
      <c r="ARM11" s="58" t="s">
        <v>573</v>
      </c>
      <c r="ARN11" s="58" t="s">
        <v>573</v>
      </c>
      <c r="ARO11" s="58" t="s">
        <v>573</v>
      </c>
      <c r="ARP11" s="58" t="s">
        <v>573</v>
      </c>
      <c r="ARQ11" s="58" t="s">
        <v>573</v>
      </c>
      <c r="ARR11" s="58" t="s">
        <v>573</v>
      </c>
      <c r="ARS11" s="58" t="s">
        <v>573</v>
      </c>
      <c r="ART11" s="58" t="s">
        <v>573</v>
      </c>
      <c r="ARU11" s="58" t="s">
        <v>573</v>
      </c>
      <c r="ARV11" s="58" t="s">
        <v>573</v>
      </c>
      <c r="ARW11" s="58" t="s">
        <v>573</v>
      </c>
      <c r="ARX11" s="58" t="s">
        <v>573</v>
      </c>
      <c r="ARY11" s="58" t="s">
        <v>573</v>
      </c>
      <c r="ARZ11" s="58" t="s">
        <v>573</v>
      </c>
      <c r="ASA11" s="58" t="s">
        <v>573</v>
      </c>
      <c r="ASB11" s="58" t="s">
        <v>573</v>
      </c>
      <c r="ASC11" s="58" t="s">
        <v>573</v>
      </c>
      <c r="ASD11" s="58" t="s">
        <v>573</v>
      </c>
      <c r="ASE11" s="58" t="s">
        <v>573</v>
      </c>
      <c r="ASF11" s="58" t="s">
        <v>573</v>
      </c>
      <c r="ASG11" s="58" t="s">
        <v>573</v>
      </c>
      <c r="ASH11" s="58" t="s">
        <v>573</v>
      </c>
      <c r="ASI11" s="58" t="s">
        <v>573</v>
      </c>
      <c r="ASJ11" s="58" t="s">
        <v>573</v>
      </c>
      <c r="ASK11" s="58" t="s">
        <v>573</v>
      </c>
      <c r="ASL11" s="58" t="s">
        <v>573</v>
      </c>
      <c r="ASM11" s="58" t="s">
        <v>573</v>
      </c>
      <c r="ASN11" s="58" t="s">
        <v>573</v>
      </c>
      <c r="ASO11" s="58" t="s">
        <v>573</v>
      </c>
      <c r="ASP11" s="58" t="s">
        <v>573</v>
      </c>
      <c r="ASQ11" s="58" t="s">
        <v>573</v>
      </c>
      <c r="ASR11" s="58" t="s">
        <v>573</v>
      </c>
      <c r="ASS11" s="58" t="s">
        <v>573</v>
      </c>
      <c r="AST11" s="58" t="s">
        <v>573</v>
      </c>
      <c r="ASU11" s="58" t="s">
        <v>573</v>
      </c>
      <c r="ASV11" s="58" t="s">
        <v>573</v>
      </c>
      <c r="ASW11" s="58" t="s">
        <v>573</v>
      </c>
      <c r="ASX11" s="58" t="s">
        <v>573</v>
      </c>
      <c r="ASY11" s="58" t="s">
        <v>573</v>
      </c>
      <c r="ASZ11" s="58" t="s">
        <v>573</v>
      </c>
      <c r="ATA11" s="58" t="s">
        <v>573</v>
      </c>
      <c r="ATB11" s="58" t="s">
        <v>573</v>
      </c>
      <c r="ATC11" s="58" t="s">
        <v>573</v>
      </c>
      <c r="ATD11" s="58" t="s">
        <v>573</v>
      </c>
      <c r="ATE11" s="58" t="s">
        <v>573</v>
      </c>
      <c r="ATF11" s="58" t="s">
        <v>573</v>
      </c>
      <c r="ATG11" s="58" t="s">
        <v>573</v>
      </c>
      <c r="ATH11" s="58" t="s">
        <v>573</v>
      </c>
      <c r="ATI11" s="58" t="s">
        <v>573</v>
      </c>
      <c r="ATJ11" s="58" t="s">
        <v>573</v>
      </c>
      <c r="ATK11" s="58" t="s">
        <v>573</v>
      </c>
      <c r="ATL11" s="58" t="s">
        <v>573</v>
      </c>
      <c r="ATM11" s="58" t="s">
        <v>573</v>
      </c>
      <c r="ATN11" s="58" t="s">
        <v>573</v>
      </c>
      <c r="ATO11" s="58" t="s">
        <v>573</v>
      </c>
      <c r="ATP11" s="58" t="s">
        <v>573</v>
      </c>
      <c r="ATQ11" s="58" t="s">
        <v>573</v>
      </c>
      <c r="ATR11" s="58" t="s">
        <v>573</v>
      </c>
      <c r="ATS11" s="58" t="s">
        <v>573</v>
      </c>
      <c r="ATT11" s="58" t="s">
        <v>573</v>
      </c>
      <c r="ATU11" s="58" t="s">
        <v>573</v>
      </c>
      <c r="ATV11" s="58" t="s">
        <v>573</v>
      </c>
      <c r="ATW11" s="58" t="s">
        <v>573</v>
      </c>
      <c r="ATX11" s="58" t="s">
        <v>573</v>
      </c>
      <c r="ATY11" s="58" t="s">
        <v>573</v>
      </c>
      <c r="ATZ11" s="58" t="s">
        <v>573</v>
      </c>
      <c r="AUA11" s="58" t="s">
        <v>573</v>
      </c>
      <c r="AUB11" s="58" t="s">
        <v>573</v>
      </c>
      <c r="AUC11" s="58" t="s">
        <v>573</v>
      </c>
      <c r="AUD11" s="58" t="s">
        <v>573</v>
      </c>
      <c r="AUE11" s="58" t="s">
        <v>573</v>
      </c>
      <c r="AUF11" s="58" t="s">
        <v>573</v>
      </c>
      <c r="AUG11" s="58" t="s">
        <v>573</v>
      </c>
      <c r="AUH11" s="58" t="s">
        <v>573</v>
      </c>
      <c r="AUI11" s="58" t="s">
        <v>573</v>
      </c>
      <c r="AUJ11" s="58" t="s">
        <v>573</v>
      </c>
      <c r="AUK11" s="58" t="s">
        <v>573</v>
      </c>
      <c r="AUL11" s="58" t="s">
        <v>573</v>
      </c>
      <c r="AUM11" s="58" t="s">
        <v>573</v>
      </c>
      <c r="AUN11" s="58" t="s">
        <v>573</v>
      </c>
      <c r="AUO11" s="58" t="s">
        <v>573</v>
      </c>
      <c r="AUP11" s="58" t="s">
        <v>573</v>
      </c>
      <c r="AUQ11" s="58" t="s">
        <v>573</v>
      </c>
      <c r="AUR11" s="58" t="s">
        <v>573</v>
      </c>
      <c r="AUS11" s="58" t="s">
        <v>573</v>
      </c>
      <c r="AUT11" s="58" t="s">
        <v>573</v>
      </c>
      <c r="AUU11" s="58" t="s">
        <v>573</v>
      </c>
      <c r="AUV11" s="58" t="s">
        <v>573</v>
      </c>
      <c r="AUW11" s="58" t="s">
        <v>573</v>
      </c>
      <c r="AUX11" s="58" t="s">
        <v>573</v>
      </c>
      <c r="AUY11" s="58" t="s">
        <v>573</v>
      </c>
      <c r="AUZ11" s="58" t="s">
        <v>573</v>
      </c>
      <c r="AVA11" s="58" t="s">
        <v>573</v>
      </c>
      <c r="AVB11" s="58" t="s">
        <v>573</v>
      </c>
      <c r="AVC11" s="58" t="s">
        <v>573</v>
      </c>
      <c r="AVD11" s="58" t="s">
        <v>573</v>
      </c>
      <c r="AVE11" s="58" t="s">
        <v>573</v>
      </c>
      <c r="AVF11" s="58" t="s">
        <v>573</v>
      </c>
      <c r="AVG11" s="58" t="s">
        <v>573</v>
      </c>
      <c r="AVH11" s="58" t="s">
        <v>573</v>
      </c>
      <c r="AVI11" s="58" t="s">
        <v>573</v>
      </c>
      <c r="AVJ11" s="58" t="s">
        <v>573</v>
      </c>
      <c r="AVK11" s="58" t="s">
        <v>573</v>
      </c>
      <c r="AVL11" s="58" t="s">
        <v>573</v>
      </c>
      <c r="AVM11" s="58" t="s">
        <v>573</v>
      </c>
      <c r="AVN11" s="58" t="s">
        <v>573</v>
      </c>
      <c r="AVO11" s="58" t="s">
        <v>573</v>
      </c>
      <c r="AVP11" s="58" t="s">
        <v>573</v>
      </c>
      <c r="AVQ11" s="58" t="s">
        <v>573</v>
      </c>
      <c r="AVR11" s="58" t="s">
        <v>573</v>
      </c>
      <c r="AVS11" s="58" t="s">
        <v>573</v>
      </c>
      <c r="AVT11" s="58" t="s">
        <v>573</v>
      </c>
      <c r="AVU11" s="58" t="s">
        <v>573</v>
      </c>
      <c r="AVV11" s="58" t="s">
        <v>573</v>
      </c>
      <c r="AVW11" s="58" t="s">
        <v>573</v>
      </c>
      <c r="AVX11" s="58" t="s">
        <v>573</v>
      </c>
      <c r="AVY11" s="58" t="s">
        <v>573</v>
      </c>
      <c r="AVZ11" s="58" t="s">
        <v>573</v>
      </c>
      <c r="AWA11" s="58" t="s">
        <v>573</v>
      </c>
      <c r="AWB11" s="58" t="s">
        <v>573</v>
      </c>
      <c r="AWC11" s="58" t="s">
        <v>573</v>
      </c>
      <c r="AWD11" s="58" t="s">
        <v>573</v>
      </c>
      <c r="AWE11" s="58" t="s">
        <v>573</v>
      </c>
      <c r="AWF11" s="58" t="s">
        <v>573</v>
      </c>
      <c r="AWG11" s="58" t="s">
        <v>573</v>
      </c>
      <c r="AWH11" s="58" t="s">
        <v>573</v>
      </c>
      <c r="AWI11" s="58" t="s">
        <v>573</v>
      </c>
      <c r="AWJ11" s="58" t="s">
        <v>573</v>
      </c>
      <c r="AWK11" s="58" t="s">
        <v>573</v>
      </c>
      <c r="AWL11" s="58" t="s">
        <v>573</v>
      </c>
      <c r="AWM11" s="58" t="s">
        <v>573</v>
      </c>
      <c r="AWN11" s="58" t="s">
        <v>573</v>
      </c>
      <c r="AWO11" s="58" t="s">
        <v>573</v>
      </c>
      <c r="AWP11" s="58" t="s">
        <v>573</v>
      </c>
      <c r="AWQ11" s="58" t="s">
        <v>573</v>
      </c>
      <c r="AWR11" s="58" t="s">
        <v>573</v>
      </c>
      <c r="AWS11" s="58" t="s">
        <v>573</v>
      </c>
      <c r="AWT11" s="58" t="s">
        <v>573</v>
      </c>
      <c r="AWU11" s="58" t="s">
        <v>573</v>
      </c>
      <c r="AWV11" s="58" t="s">
        <v>573</v>
      </c>
      <c r="AWW11" s="58" t="s">
        <v>573</v>
      </c>
      <c r="AWX11" s="58" t="s">
        <v>573</v>
      </c>
      <c r="AWY11" s="58" t="s">
        <v>573</v>
      </c>
      <c r="AWZ11" s="58" t="s">
        <v>573</v>
      </c>
      <c r="AXA11" s="58" t="s">
        <v>573</v>
      </c>
      <c r="AXB11" s="58" t="s">
        <v>573</v>
      </c>
      <c r="AXC11" s="58" t="s">
        <v>573</v>
      </c>
      <c r="AXD11" s="58" t="s">
        <v>573</v>
      </c>
      <c r="AXE11" s="58" t="s">
        <v>573</v>
      </c>
      <c r="AXF11" s="58" t="s">
        <v>573</v>
      </c>
      <c r="AXG11" s="58" t="s">
        <v>573</v>
      </c>
      <c r="AXH11" s="58" t="s">
        <v>573</v>
      </c>
      <c r="AXI11" s="58" t="s">
        <v>573</v>
      </c>
      <c r="AXJ11" s="58" t="s">
        <v>573</v>
      </c>
      <c r="AXK11" s="58" t="s">
        <v>573</v>
      </c>
      <c r="AXL11" s="58" t="s">
        <v>573</v>
      </c>
      <c r="AXM11" s="58" t="s">
        <v>573</v>
      </c>
      <c r="AXN11" s="58" t="s">
        <v>573</v>
      </c>
      <c r="AXO11" s="58" t="s">
        <v>573</v>
      </c>
      <c r="AXP11" s="58" t="s">
        <v>573</v>
      </c>
      <c r="AXQ11" s="58" t="s">
        <v>573</v>
      </c>
      <c r="AXR11" s="58" t="s">
        <v>573</v>
      </c>
      <c r="AXS11" s="58" t="s">
        <v>573</v>
      </c>
      <c r="AXT11" s="58" t="s">
        <v>573</v>
      </c>
      <c r="AXU11" s="58" t="s">
        <v>573</v>
      </c>
      <c r="AXV11" s="58" t="s">
        <v>573</v>
      </c>
      <c r="AXW11" s="58" t="s">
        <v>573</v>
      </c>
      <c r="AXX11" s="58" t="s">
        <v>573</v>
      </c>
      <c r="AXY11" s="58" t="s">
        <v>573</v>
      </c>
      <c r="AXZ11" s="58" t="s">
        <v>573</v>
      </c>
      <c r="AYA11" s="58" t="s">
        <v>573</v>
      </c>
      <c r="AYB11" s="58" t="s">
        <v>573</v>
      </c>
      <c r="AYC11" s="58" t="s">
        <v>573</v>
      </c>
      <c r="AYD11" s="58" t="s">
        <v>573</v>
      </c>
      <c r="AYE11" s="58" t="s">
        <v>573</v>
      </c>
      <c r="AYF11" s="58" t="s">
        <v>573</v>
      </c>
      <c r="AYG11" s="58" t="s">
        <v>573</v>
      </c>
      <c r="AYH11" s="58" t="s">
        <v>573</v>
      </c>
      <c r="AYI11" s="58" t="s">
        <v>573</v>
      </c>
      <c r="AYJ11" s="58" t="s">
        <v>573</v>
      </c>
      <c r="AYK11" s="58" t="s">
        <v>573</v>
      </c>
      <c r="AYL11" s="58" t="s">
        <v>573</v>
      </c>
      <c r="AYM11" s="58" t="s">
        <v>573</v>
      </c>
      <c r="AYN11" s="58" t="s">
        <v>573</v>
      </c>
      <c r="AYO11" s="58" t="s">
        <v>573</v>
      </c>
      <c r="AYP11" s="58" t="s">
        <v>573</v>
      </c>
      <c r="AYQ11" s="58" t="s">
        <v>573</v>
      </c>
      <c r="AYR11" s="58" t="s">
        <v>573</v>
      </c>
      <c r="AYS11" s="58" t="s">
        <v>573</v>
      </c>
      <c r="AYT11" s="58" t="s">
        <v>573</v>
      </c>
      <c r="AYU11" s="58" t="s">
        <v>573</v>
      </c>
      <c r="AYV11" s="58" t="s">
        <v>573</v>
      </c>
      <c r="AYW11" s="58" t="s">
        <v>573</v>
      </c>
      <c r="AYX11" s="58" t="s">
        <v>573</v>
      </c>
      <c r="AYY11" s="58" t="s">
        <v>573</v>
      </c>
      <c r="AYZ11" s="58" t="s">
        <v>573</v>
      </c>
      <c r="AZA11" s="58" t="s">
        <v>573</v>
      </c>
      <c r="AZB11" s="58" t="s">
        <v>573</v>
      </c>
      <c r="AZC11" s="58" t="s">
        <v>573</v>
      </c>
      <c r="AZD11" s="58" t="s">
        <v>573</v>
      </c>
      <c r="AZE11" s="58" t="s">
        <v>573</v>
      </c>
      <c r="AZF11" s="58" t="s">
        <v>573</v>
      </c>
      <c r="AZG11" s="58" t="s">
        <v>573</v>
      </c>
      <c r="AZH11" s="58" t="s">
        <v>573</v>
      </c>
      <c r="AZI11" s="58" t="s">
        <v>573</v>
      </c>
      <c r="AZJ11" s="58" t="s">
        <v>573</v>
      </c>
      <c r="AZK11" s="58" t="s">
        <v>573</v>
      </c>
      <c r="AZL11" s="58" t="s">
        <v>573</v>
      </c>
      <c r="AZM11" s="58" t="s">
        <v>573</v>
      </c>
      <c r="AZN11" s="58" t="s">
        <v>573</v>
      </c>
      <c r="AZO11" s="58" t="s">
        <v>573</v>
      </c>
      <c r="AZP11" s="58" t="s">
        <v>573</v>
      </c>
      <c r="AZQ11" s="58" t="s">
        <v>573</v>
      </c>
      <c r="AZR11" s="58" t="s">
        <v>573</v>
      </c>
      <c r="AZS11" s="58" t="s">
        <v>573</v>
      </c>
      <c r="AZT11" s="58" t="s">
        <v>573</v>
      </c>
      <c r="AZU11" s="58" t="s">
        <v>573</v>
      </c>
      <c r="AZV11" s="58" t="s">
        <v>573</v>
      </c>
      <c r="AZW11" s="58" t="s">
        <v>573</v>
      </c>
      <c r="AZX11" s="58" t="s">
        <v>573</v>
      </c>
      <c r="AZY11" s="58" t="s">
        <v>573</v>
      </c>
      <c r="AZZ11" s="58" t="s">
        <v>573</v>
      </c>
      <c r="BAA11" s="58" t="s">
        <v>573</v>
      </c>
      <c r="BAB11" s="58" t="s">
        <v>573</v>
      </c>
      <c r="BAC11" s="58" t="s">
        <v>573</v>
      </c>
      <c r="BAD11" s="58" t="s">
        <v>573</v>
      </c>
      <c r="BAE11" s="58" t="s">
        <v>573</v>
      </c>
      <c r="BAF11" s="58" t="s">
        <v>573</v>
      </c>
      <c r="BAG11" s="58" t="s">
        <v>573</v>
      </c>
      <c r="BAH11" s="58" t="s">
        <v>573</v>
      </c>
      <c r="BAI11" s="58" t="s">
        <v>573</v>
      </c>
      <c r="BAJ11" s="58" t="s">
        <v>573</v>
      </c>
      <c r="BAK11" s="58" t="s">
        <v>573</v>
      </c>
      <c r="BAL11" s="58" t="s">
        <v>573</v>
      </c>
      <c r="BAM11" s="58" t="s">
        <v>573</v>
      </c>
      <c r="BAN11" s="58" t="s">
        <v>573</v>
      </c>
      <c r="BAO11" s="58" t="s">
        <v>573</v>
      </c>
      <c r="BAP11" s="58" t="s">
        <v>573</v>
      </c>
      <c r="BAQ11" s="58" t="s">
        <v>573</v>
      </c>
      <c r="BAR11" s="58" t="s">
        <v>573</v>
      </c>
      <c r="BAS11" s="58" t="s">
        <v>573</v>
      </c>
      <c r="BAT11" s="58" t="s">
        <v>573</v>
      </c>
      <c r="BAU11" s="58" t="s">
        <v>573</v>
      </c>
      <c r="BAV11" s="58" t="s">
        <v>573</v>
      </c>
      <c r="BAW11" s="58" t="s">
        <v>573</v>
      </c>
      <c r="BAX11" s="58" t="s">
        <v>573</v>
      </c>
      <c r="BAY11" s="58" t="s">
        <v>573</v>
      </c>
      <c r="BAZ11" s="58" t="s">
        <v>573</v>
      </c>
      <c r="BBA11" s="58" t="s">
        <v>573</v>
      </c>
      <c r="BBB11" s="58" t="s">
        <v>573</v>
      </c>
      <c r="BBC11" s="58" t="s">
        <v>573</v>
      </c>
      <c r="BBD11" s="58" t="s">
        <v>573</v>
      </c>
      <c r="BBE11" s="58" t="s">
        <v>573</v>
      </c>
      <c r="BBF11" s="58" t="s">
        <v>573</v>
      </c>
      <c r="BBG11" s="58" t="s">
        <v>573</v>
      </c>
      <c r="BBH11" s="58" t="s">
        <v>573</v>
      </c>
      <c r="BBI11" s="58" t="s">
        <v>573</v>
      </c>
      <c r="BBJ11" s="58" t="s">
        <v>573</v>
      </c>
      <c r="BBK11" s="58" t="s">
        <v>573</v>
      </c>
      <c r="BBL11" s="58" t="s">
        <v>573</v>
      </c>
      <c r="BBM11" s="58" t="s">
        <v>573</v>
      </c>
      <c r="BBN11" s="58" t="s">
        <v>573</v>
      </c>
      <c r="BBO11" s="58" t="s">
        <v>573</v>
      </c>
      <c r="BBP11" s="58" t="s">
        <v>573</v>
      </c>
      <c r="BBQ11" s="58" t="s">
        <v>573</v>
      </c>
      <c r="BBR11" s="58" t="s">
        <v>573</v>
      </c>
      <c r="BBS11" s="58" t="s">
        <v>573</v>
      </c>
      <c r="BBT11" s="58" t="s">
        <v>573</v>
      </c>
      <c r="BBU11" s="58" t="s">
        <v>573</v>
      </c>
      <c r="BBV11" s="58" t="s">
        <v>573</v>
      </c>
      <c r="BBW11" s="58" t="s">
        <v>573</v>
      </c>
      <c r="BBX11" s="58" t="s">
        <v>573</v>
      </c>
      <c r="BBY11" s="58" t="s">
        <v>573</v>
      </c>
      <c r="BBZ11" s="58" t="s">
        <v>573</v>
      </c>
      <c r="BCA11" s="58" t="s">
        <v>573</v>
      </c>
      <c r="BCB11" s="58" t="s">
        <v>573</v>
      </c>
      <c r="BCC11" s="58" t="s">
        <v>573</v>
      </c>
      <c r="BCD11" s="58" t="s">
        <v>573</v>
      </c>
      <c r="BCE11" s="58" t="s">
        <v>573</v>
      </c>
      <c r="BCF11" s="58" t="s">
        <v>573</v>
      </c>
      <c r="BCG11" s="58" t="s">
        <v>573</v>
      </c>
      <c r="BCH11" s="58" t="s">
        <v>573</v>
      </c>
      <c r="BCI11" s="58" t="s">
        <v>573</v>
      </c>
      <c r="BCJ11" s="58" t="s">
        <v>573</v>
      </c>
      <c r="BCK11" s="58" t="s">
        <v>573</v>
      </c>
      <c r="BCL11" s="58" t="s">
        <v>573</v>
      </c>
      <c r="BCM11" s="58" t="s">
        <v>573</v>
      </c>
      <c r="BCN11" s="58" t="s">
        <v>573</v>
      </c>
      <c r="BCO11" s="58" t="s">
        <v>573</v>
      </c>
      <c r="BCP11" s="58" t="s">
        <v>573</v>
      </c>
      <c r="BCQ11" s="58" t="s">
        <v>573</v>
      </c>
      <c r="BCR11" s="58" t="s">
        <v>573</v>
      </c>
      <c r="BCS11" s="58" t="s">
        <v>573</v>
      </c>
      <c r="BCT11" s="58" t="s">
        <v>573</v>
      </c>
      <c r="BCU11" s="58" t="s">
        <v>573</v>
      </c>
      <c r="BCV11" s="58" t="s">
        <v>573</v>
      </c>
      <c r="BCW11" s="58" t="s">
        <v>573</v>
      </c>
      <c r="BCX11" s="58" t="s">
        <v>573</v>
      </c>
      <c r="BCY11" s="58" t="s">
        <v>573</v>
      </c>
      <c r="BCZ11" s="58" t="s">
        <v>573</v>
      </c>
      <c r="BDA11" s="58" t="s">
        <v>573</v>
      </c>
      <c r="BDB11" s="58" t="s">
        <v>573</v>
      </c>
      <c r="BDC11" s="58" t="s">
        <v>573</v>
      </c>
      <c r="BDD11" s="58" t="s">
        <v>573</v>
      </c>
      <c r="BDE11" s="58" t="s">
        <v>573</v>
      </c>
      <c r="BDF11" s="58" t="s">
        <v>573</v>
      </c>
      <c r="BDG11" s="58" t="s">
        <v>573</v>
      </c>
      <c r="BDH11" s="58" t="s">
        <v>573</v>
      </c>
      <c r="BDI11" s="58" t="s">
        <v>573</v>
      </c>
      <c r="BDJ11" s="58" t="s">
        <v>573</v>
      </c>
      <c r="BDK11" s="58" t="s">
        <v>573</v>
      </c>
      <c r="BDL11" s="58" t="s">
        <v>573</v>
      </c>
      <c r="BDM11" s="58" t="s">
        <v>573</v>
      </c>
      <c r="BDN11" s="58" t="s">
        <v>573</v>
      </c>
      <c r="BDO11" s="58" t="s">
        <v>573</v>
      </c>
      <c r="BDP11" s="58" t="s">
        <v>573</v>
      </c>
      <c r="BDQ11" s="58" t="s">
        <v>573</v>
      </c>
      <c r="BDR11" s="58" t="s">
        <v>573</v>
      </c>
      <c r="BDS11" s="58" t="s">
        <v>573</v>
      </c>
      <c r="BDT11" s="58" t="s">
        <v>573</v>
      </c>
      <c r="BDU11" s="58" t="s">
        <v>573</v>
      </c>
      <c r="BDV11" s="58" t="s">
        <v>573</v>
      </c>
      <c r="BDW11" s="58" t="s">
        <v>573</v>
      </c>
      <c r="BDX11" s="58" t="s">
        <v>573</v>
      </c>
      <c r="BDY11" s="58" t="s">
        <v>573</v>
      </c>
      <c r="BDZ11" s="58" t="s">
        <v>573</v>
      </c>
      <c r="BEA11" s="58" t="s">
        <v>573</v>
      </c>
      <c r="BEB11" s="58" t="s">
        <v>573</v>
      </c>
      <c r="BEC11" s="58" t="s">
        <v>573</v>
      </c>
      <c r="BED11" s="58" t="s">
        <v>573</v>
      </c>
      <c r="BEE11" s="58" t="s">
        <v>573</v>
      </c>
      <c r="BEF11" s="58" t="s">
        <v>573</v>
      </c>
      <c r="BEG11" s="58" t="s">
        <v>573</v>
      </c>
      <c r="BEH11" s="58" t="s">
        <v>573</v>
      </c>
      <c r="BEI11" s="58" t="s">
        <v>573</v>
      </c>
      <c r="BEJ11" s="58" t="s">
        <v>573</v>
      </c>
      <c r="BEK11" s="58" t="s">
        <v>573</v>
      </c>
      <c r="BEL11" s="58" t="s">
        <v>573</v>
      </c>
      <c r="BEM11" s="58" t="s">
        <v>573</v>
      </c>
      <c r="BEN11" s="58" t="s">
        <v>573</v>
      </c>
      <c r="BEO11" s="58" t="s">
        <v>573</v>
      </c>
      <c r="BEP11" s="58" t="s">
        <v>573</v>
      </c>
      <c r="BEQ11" s="58" t="s">
        <v>573</v>
      </c>
      <c r="BER11" s="58" t="s">
        <v>573</v>
      </c>
      <c r="BES11" s="58" t="s">
        <v>573</v>
      </c>
      <c r="BET11" s="58" t="s">
        <v>573</v>
      </c>
      <c r="BEU11" s="58" t="s">
        <v>573</v>
      </c>
      <c r="BEV11" s="58" t="s">
        <v>573</v>
      </c>
      <c r="BEW11" s="58" t="s">
        <v>573</v>
      </c>
      <c r="BEX11" s="58" t="s">
        <v>573</v>
      </c>
      <c r="BEY11" s="58" t="s">
        <v>573</v>
      </c>
      <c r="BEZ11" s="58" t="s">
        <v>573</v>
      </c>
      <c r="BFA11" s="58" t="s">
        <v>573</v>
      </c>
      <c r="BFB11" s="58" t="s">
        <v>573</v>
      </c>
      <c r="BFC11" s="58" t="s">
        <v>573</v>
      </c>
      <c r="BFD11" s="58" t="s">
        <v>573</v>
      </c>
      <c r="BFE11" s="58" t="s">
        <v>573</v>
      </c>
      <c r="BFF11" s="58" t="s">
        <v>573</v>
      </c>
      <c r="BFG11" s="58" t="s">
        <v>573</v>
      </c>
      <c r="BFH11" s="58" t="s">
        <v>573</v>
      </c>
      <c r="BFI11" s="58" t="s">
        <v>573</v>
      </c>
      <c r="BFJ11" s="58" t="s">
        <v>573</v>
      </c>
      <c r="BFK11" s="58" t="s">
        <v>573</v>
      </c>
      <c r="BFL11" s="58" t="s">
        <v>573</v>
      </c>
      <c r="BFM11" s="58" t="s">
        <v>573</v>
      </c>
      <c r="BFN11" s="58" t="s">
        <v>573</v>
      </c>
      <c r="BFO11" s="58" t="s">
        <v>573</v>
      </c>
      <c r="BFP11" s="58" t="s">
        <v>573</v>
      </c>
      <c r="BFQ11" s="58" t="s">
        <v>573</v>
      </c>
      <c r="BFR11" s="58" t="s">
        <v>573</v>
      </c>
      <c r="BFS11" s="58" t="s">
        <v>573</v>
      </c>
      <c r="BFT11" s="58" t="s">
        <v>573</v>
      </c>
      <c r="BFU11" s="58" t="s">
        <v>573</v>
      </c>
      <c r="BFV11" s="58" t="s">
        <v>573</v>
      </c>
      <c r="BFW11" s="58" t="s">
        <v>573</v>
      </c>
      <c r="BFX11" s="58" t="s">
        <v>573</v>
      </c>
      <c r="BFY11" s="58" t="s">
        <v>573</v>
      </c>
      <c r="BFZ11" s="58" t="s">
        <v>573</v>
      </c>
      <c r="BGA11" s="58" t="s">
        <v>573</v>
      </c>
      <c r="BGB11" s="58" t="s">
        <v>573</v>
      </c>
      <c r="BGC11" s="58" t="s">
        <v>573</v>
      </c>
      <c r="BGD11" s="58" t="s">
        <v>573</v>
      </c>
      <c r="BGE11" s="58" t="s">
        <v>573</v>
      </c>
      <c r="BGF11" s="58" t="s">
        <v>573</v>
      </c>
      <c r="BGG11" s="58" t="s">
        <v>573</v>
      </c>
      <c r="BGH11" s="58" t="s">
        <v>573</v>
      </c>
      <c r="BGI11" s="58" t="s">
        <v>573</v>
      </c>
      <c r="BGJ11" s="58" t="s">
        <v>573</v>
      </c>
      <c r="BGK11" s="58" t="s">
        <v>573</v>
      </c>
      <c r="BGL11" s="58" t="s">
        <v>573</v>
      </c>
      <c r="BGM11" s="58" t="s">
        <v>573</v>
      </c>
      <c r="BGN11" s="58" t="s">
        <v>573</v>
      </c>
      <c r="BGO11" s="58" t="s">
        <v>573</v>
      </c>
      <c r="BGP11" s="58" t="s">
        <v>573</v>
      </c>
      <c r="BGQ11" s="58" t="s">
        <v>573</v>
      </c>
      <c r="BGR11" s="58" t="s">
        <v>573</v>
      </c>
      <c r="BGS11" s="58" t="s">
        <v>573</v>
      </c>
      <c r="BGT11" s="58" t="s">
        <v>573</v>
      </c>
      <c r="BGU11" s="58" t="s">
        <v>573</v>
      </c>
      <c r="BGV11" s="58" t="s">
        <v>573</v>
      </c>
      <c r="BGW11" s="58" t="s">
        <v>573</v>
      </c>
      <c r="BGX11" s="58" t="s">
        <v>573</v>
      </c>
      <c r="BGY11" s="58" t="s">
        <v>573</v>
      </c>
      <c r="BGZ11" s="58" t="s">
        <v>573</v>
      </c>
      <c r="BHA11" s="58" t="s">
        <v>573</v>
      </c>
      <c r="BHB11" s="58" t="s">
        <v>573</v>
      </c>
      <c r="BHC11" s="58" t="s">
        <v>573</v>
      </c>
      <c r="BHD11" s="58" t="s">
        <v>573</v>
      </c>
      <c r="BHE11" s="58" t="s">
        <v>573</v>
      </c>
      <c r="BHF11" s="58" t="s">
        <v>573</v>
      </c>
      <c r="BHG11" s="58" t="s">
        <v>573</v>
      </c>
      <c r="BHH11" s="58" t="s">
        <v>573</v>
      </c>
      <c r="BHI11" s="58" t="s">
        <v>573</v>
      </c>
      <c r="BHJ11" s="58" t="s">
        <v>573</v>
      </c>
      <c r="BHK11" s="58" t="s">
        <v>573</v>
      </c>
      <c r="BHL11" s="58" t="s">
        <v>573</v>
      </c>
      <c r="BHM11" s="58" t="s">
        <v>573</v>
      </c>
      <c r="BHN11" s="58" t="s">
        <v>573</v>
      </c>
      <c r="BHO11" s="58" t="s">
        <v>573</v>
      </c>
      <c r="BHP11" s="58" t="s">
        <v>573</v>
      </c>
      <c r="BHQ11" s="58" t="s">
        <v>573</v>
      </c>
      <c r="BHR11" s="58" t="s">
        <v>573</v>
      </c>
      <c r="BHS11" s="58" t="s">
        <v>573</v>
      </c>
      <c r="BHT11" s="58" t="s">
        <v>573</v>
      </c>
      <c r="BHU11" s="58" t="s">
        <v>573</v>
      </c>
      <c r="BHV11" s="58" t="s">
        <v>573</v>
      </c>
      <c r="BHW11" s="58" t="s">
        <v>573</v>
      </c>
      <c r="BHX11" s="58" t="s">
        <v>573</v>
      </c>
      <c r="BHY11" s="58" t="s">
        <v>573</v>
      </c>
      <c r="BHZ11" s="58" t="s">
        <v>573</v>
      </c>
      <c r="BIA11" s="58" t="s">
        <v>573</v>
      </c>
      <c r="BIB11" s="58" t="s">
        <v>573</v>
      </c>
      <c r="BIC11" s="58" t="s">
        <v>573</v>
      </c>
      <c r="BID11" s="58" t="s">
        <v>573</v>
      </c>
      <c r="BIE11" s="58" t="s">
        <v>573</v>
      </c>
      <c r="BIF11" s="58" t="s">
        <v>573</v>
      </c>
      <c r="BIG11" s="58" t="s">
        <v>573</v>
      </c>
      <c r="BIH11" s="58" t="s">
        <v>573</v>
      </c>
      <c r="BII11" s="58" t="s">
        <v>573</v>
      </c>
      <c r="BIJ11" s="58" t="s">
        <v>573</v>
      </c>
      <c r="BIK11" s="58" t="s">
        <v>573</v>
      </c>
      <c r="BIL11" s="58" t="s">
        <v>573</v>
      </c>
      <c r="BIM11" s="58" t="s">
        <v>573</v>
      </c>
      <c r="BIN11" s="58" t="s">
        <v>573</v>
      </c>
      <c r="BIO11" s="58" t="s">
        <v>573</v>
      </c>
      <c r="BIP11" s="58" t="s">
        <v>573</v>
      </c>
      <c r="BIQ11" s="58" t="s">
        <v>573</v>
      </c>
      <c r="BIR11" s="58" t="s">
        <v>573</v>
      </c>
      <c r="BIS11" s="58" t="s">
        <v>573</v>
      </c>
      <c r="BIT11" s="58" t="s">
        <v>573</v>
      </c>
      <c r="BIU11" s="58" t="s">
        <v>573</v>
      </c>
      <c r="BIV11" s="58" t="s">
        <v>573</v>
      </c>
      <c r="BIW11" s="58" t="s">
        <v>573</v>
      </c>
      <c r="BIX11" s="58" t="s">
        <v>573</v>
      </c>
      <c r="BIY11" s="58" t="s">
        <v>573</v>
      </c>
      <c r="BIZ11" s="58" t="s">
        <v>573</v>
      </c>
      <c r="BJA11" s="58" t="s">
        <v>573</v>
      </c>
      <c r="BJB11" s="58" t="s">
        <v>573</v>
      </c>
      <c r="BJC11" s="58" t="s">
        <v>573</v>
      </c>
      <c r="BJD11" s="58" t="s">
        <v>573</v>
      </c>
      <c r="BJE11" s="58" t="s">
        <v>573</v>
      </c>
      <c r="BJF11" s="58" t="s">
        <v>573</v>
      </c>
      <c r="BJG11" s="58" t="s">
        <v>573</v>
      </c>
      <c r="BJH11" s="58" t="s">
        <v>573</v>
      </c>
      <c r="BJI11" s="58" t="s">
        <v>573</v>
      </c>
      <c r="BJJ11" s="58" t="s">
        <v>573</v>
      </c>
      <c r="BJK11" s="58" t="s">
        <v>573</v>
      </c>
      <c r="BJL11" s="58" t="s">
        <v>573</v>
      </c>
      <c r="BJM11" s="58" t="s">
        <v>573</v>
      </c>
      <c r="BJN11" s="58" t="s">
        <v>573</v>
      </c>
      <c r="BJO11" s="58" t="s">
        <v>573</v>
      </c>
      <c r="BJP11" s="58" t="s">
        <v>573</v>
      </c>
      <c r="BJQ11" s="58" t="s">
        <v>573</v>
      </c>
      <c r="BJR11" s="58" t="s">
        <v>573</v>
      </c>
      <c r="BJS11" s="58" t="s">
        <v>573</v>
      </c>
      <c r="BJT11" s="58" t="s">
        <v>573</v>
      </c>
      <c r="BJU11" s="58" t="s">
        <v>573</v>
      </c>
      <c r="BJV11" s="58" t="s">
        <v>573</v>
      </c>
      <c r="BJW11" s="58" t="s">
        <v>573</v>
      </c>
      <c r="BJX11" s="58" t="s">
        <v>573</v>
      </c>
      <c r="BJY11" s="58" t="s">
        <v>573</v>
      </c>
      <c r="BJZ11" s="58" t="s">
        <v>573</v>
      </c>
      <c r="BKA11" s="58" t="s">
        <v>573</v>
      </c>
      <c r="BKB11" s="58" t="s">
        <v>573</v>
      </c>
      <c r="BKC11" s="58" t="s">
        <v>573</v>
      </c>
      <c r="BKD11" s="58" t="s">
        <v>573</v>
      </c>
      <c r="BKE11" s="58" t="s">
        <v>573</v>
      </c>
      <c r="BKF11" s="58" t="s">
        <v>573</v>
      </c>
      <c r="BKG11" s="58" t="s">
        <v>573</v>
      </c>
      <c r="BKH11" s="58" t="s">
        <v>573</v>
      </c>
      <c r="BKI11" s="58" t="s">
        <v>573</v>
      </c>
      <c r="BKJ11" s="58" t="s">
        <v>573</v>
      </c>
      <c r="BKK11" s="58" t="s">
        <v>573</v>
      </c>
      <c r="BKL11" s="58" t="s">
        <v>573</v>
      </c>
      <c r="BKM11" s="58" t="s">
        <v>573</v>
      </c>
      <c r="BKN11" s="58" t="s">
        <v>573</v>
      </c>
      <c r="BKO11" s="58" t="s">
        <v>573</v>
      </c>
      <c r="BKP11" s="58" t="s">
        <v>573</v>
      </c>
      <c r="BKQ11" s="58" t="s">
        <v>573</v>
      </c>
      <c r="BKR11" s="58" t="s">
        <v>573</v>
      </c>
      <c r="BKS11" s="58" t="s">
        <v>573</v>
      </c>
      <c r="BKT11" s="58" t="s">
        <v>573</v>
      </c>
      <c r="BKU11" s="58" t="s">
        <v>573</v>
      </c>
      <c r="BKV11" s="58" t="s">
        <v>573</v>
      </c>
      <c r="BKW11" s="58" t="s">
        <v>573</v>
      </c>
      <c r="BKX11" s="58" t="s">
        <v>573</v>
      </c>
      <c r="BKY11" s="58" t="s">
        <v>573</v>
      </c>
      <c r="BKZ11" s="58" t="s">
        <v>573</v>
      </c>
      <c r="BLA11" s="58" t="s">
        <v>573</v>
      </c>
      <c r="BLB11" s="58" t="s">
        <v>573</v>
      </c>
      <c r="BLC11" s="58" t="s">
        <v>573</v>
      </c>
      <c r="BLD11" s="58" t="s">
        <v>573</v>
      </c>
      <c r="BLE11" s="58" t="s">
        <v>573</v>
      </c>
      <c r="BLF11" s="58" t="s">
        <v>573</v>
      </c>
      <c r="BLG11" s="58" t="s">
        <v>573</v>
      </c>
      <c r="BLH11" s="58" t="s">
        <v>573</v>
      </c>
      <c r="BLI11" s="58" t="s">
        <v>573</v>
      </c>
      <c r="BLJ11" s="58" t="s">
        <v>573</v>
      </c>
      <c r="BLK11" s="58" t="s">
        <v>573</v>
      </c>
      <c r="BLL11" s="58" t="s">
        <v>573</v>
      </c>
      <c r="BLM11" s="58" t="s">
        <v>573</v>
      </c>
      <c r="BLN11" s="58" t="s">
        <v>573</v>
      </c>
      <c r="BLO11" s="58" t="s">
        <v>573</v>
      </c>
      <c r="BLP11" s="58" t="s">
        <v>573</v>
      </c>
      <c r="BLQ11" s="58" t="s">
        <v>573</v>
      </c>
      <c r="BLR11" s="58" t="s">
        <v>573</v>
      </c>
      <c r="BLS11" s="58" t="s">
        <v>573</v>
      </c>
      <c r="BLT11" s="58" t="s">
        <v>573</v>
      </c>
      <c r="BLU11" s="58" t="s">
        <v>573</v>
      </c>
      <c r="BLV11" s="58" t="s">
        <v>573</v>
      </c>
      <c r="BLW11" s="58" t="s">
        <v>573</v>
      </c>
      <c r="BLX11" s="58" t="s">
        <v>573</v>
      </c>
      <c r="BLY11" s="58" t="s">
        <v>573</v>
      </c>
      <c r="BLZ11" s="58" t="s">
        <v>573</v>
      </c>
      <c r="BMA11" s="58" t="s">
        <v>573</v>
      </c>
      <c r="BMB11" s="58" t="s">
        <v>573</v>
      </c>
      <c r="BMC11" s="58" t="s">
        <v>573</v>
      </c>
      <c r="BMD11" s="58" t="s">
        <v>573</v>
      </c>
      <c r="BME11" s="58" t="s">
        <v>573</v>
      </c>
      <c r="BMF11" s="58" t="s">
        <v>573</v>
      </c>
      <c r="BMG11" s="58" t="s">
        <v>573</v>
      </c>
      <c r="BMH11" s="58" t="s">
        <v>573</v>
      </c>
      <c r="BMI11" s="58" t="s">
        <v>573</v>
      </c>
      <c r="BMJ11" s="58" t="s">
        <v>573</v>
      </c>
      <c r="BMK11" s="58" t="s">
        <v>573</v>
      </c>
      <c r="BML11" s="58" t="s">
        <v>573</v>
      </c>
      <c r="BMM11" s="58" t="s">
        <v>573</v>
      </c>
      <c r="BMN11" s="58" t="s">
        <v>573</v>
      </c>
      <c r="BMO11" s="58" t="s">
        <v>573</v>
      </c>
      <c r="BMP11" s="58" t="s">
        <v>573</v>
      </c>
      <c r="BMQ11" s="58" t="s">
        <v>573</v>
      </c>
      <c r="BMR11" s="58" t="s">
        <v>573</v>
      </c>
      <c r="BMS11" s="58" t="s">
        <v>573</v>
      </c>
      <c r="BMT11" s="58" t="s">
        <v>573</v>
      </c>
      <c r="BMU11" s="58" t="s">
        <v>573</v>
      </c>
      <c r="BMV11" s="58" t="s">
        <v>573</v>
      </c>
      <c r="BMW11" s="58" t="s">
        <v>573</v>
      </c>
      <c r="BMX11" s="58" t="s">
        <v>573</v>
      </c>
      <c r="BMY11" s="58" t="s">
        <v>573</v>
      </c>
      <c r="BMZ11" s="58" t="s">
        <v>573</v>
      </c>
      <c r="BNA11" s="58" t="s">
        <v>573</v>
      </c>
      <c r="BNB11" s="58" t="s">
        <v>573</v>
      </c>
      <c r="BNC11" s="58" t="s">
        <v>573</v>
      </c>
      <c r="BND11" s="58" t="s">
        <v>573</v>
      </c>
      <c r="BNE11" s="58" t="s">
        <v>573</v>
      </c>
      <c r="BNF11" s="58" t="s">
        <v>573</v>
      </c>
      <c r="BNG11" s="58" t="s">
        <v>573</v>
      </c>
      <c r="BNH11" s="58" t="s">
        <v>573</v>
      </c>
      <c r="BNI11" s="58" t="s">
        <v>573</v>
      </c>
      <c r="BNJ11" s="58" t="s">
        <v>573</v>
      </c>
      <c r="BNK11" s="58" t="s">
        <v>573</v>
      </c>
      <c r="BNL11" s="58" t="s">
        <v>573</v>
      </c>
      <c r="BNM11" s="58" t="s">
        <v>573</v>
      </c>
      <c r="BNN11" s="58" t="s">
        <v>573</v>
      </c>
      <c r="BNO11" s="58" t="s">
        <v>573</v>
      </c>
      <c r="BNP11" s="58" t="s">
        <v>573</v>
      </c>
      <c r="BNQ11" s="58" t="s">
        <v>573</v>
      </c>
      <c r="BNR11" s="58" t="s">
        <v>573</v>
      </c>
      <c r="BNS11" s="58" t="s">
        <v>573</v>
      </c>
      <c r="BNT11" s="58" t="s">
        <v>573</v>
      </c>
      <c r="BNU11" s="58" t="s">
        <v>573</v>
      </c>
      <c r="BNV11" s="58" t="s">
        <v>573</v>
      </c>
      <c r="BNW11" s="58" t="s">
        <v>573</v>
      </c>
      <c r="BNX11" s="58" t="s">
        <v>573</v>
      </c>
      <c r="BNY11" s="58" t="s">
        <v>573</v>
      </c>
      <c r="BNZ11" s="58" t="s">
        <v>573</v>
      </c>
      <c r="BOA11" s="58" t="s">
        <v>573</v>
      </c>
      <c r="BOB11" s="58" t="s">
        <v>573</v>
      </c>
      <c r="BOC11" s="58" t="s">
        <v>573</v>
      </c>
      <c r="BOD11" s="58" t="s">
        <v>573</v>
      </c>
      <c r="BOE11" s="58" t="s">
        <v>573</v>
      </c>
      <c r="BOF11" s="58" t="s">
        <v>573</v>
      </c>
      <c r="BOG11" s="58" t="s">
        <v>573</v>
      </c>
      <c r="BOH11" s="58" t="s">
        <v>573</v>
      </c>
      <c r="BOI11" s="58" t="s">
        <v>573</v>
      </c>
      <c r="BOJ11" s="58" t="s">
        <v>573</v>
      </c>
      <c r="BOK11" s="58" t="s">
        <v>573</v>
      </c>
      <c r="BOL11" s="58" t="s">
        <v>573</v>
      </c>
      <c r="BOM11" s="58" t="s">
        <v>573</v>
      </c>
      <c r="BON11" s="58" t="s">
        <v>573</v>
      </c>
      <c r="BOO11" s="58" t="s">
        <v>573</v>
      </c>
      <c r="BOP11" s="58" t="s">
        <v>573</v>
      </c>
      <c r="BOQ11" s="58" t="s">
        <v>573</v>
      </c>
      <c r="BOR11" s="58" t="s">
        <v>573</v>
      </c>
      <c r="BOS11" s="58" t="s">
        <v>573</v>
      </c>
      <c r="BOT11" s="58" t="s">
        <v>573</v>
      </c>
      <c r="BOU11" s="58" t="s">
        <v>573</v>
      </c>
      <c r="BOV11" s="58" t="s">
        <v>573</v>
      </c>
      <c r="BOW11" s="58" t="s">
        <v>573</v>
      </c>
      <c r="BOX11" s="58" t="s">
        <v>573</v>
      </c>
      <c r="BOY11" s="58" t="s">
        <v>573</v>
      </c>
      <c r="BOZ11" s="58" t="s">
        <v>573</v>
      </c>
      <c r="BPA11" s="58" t="s">
        <v>573</v>
      </c>
      <c r="BPB11" s="58" t="s">
        <v>573</v>
      </c>
      <c r="BPC11" s="58" t="s">
        <v>573</v>
      </c>
      <c r="BPD11" s="58" t="s">
        <v>573</v>
      </c>
      <c r="BPE11" s="58" t="s">
        <v>573</v>
      </c>
      <c r="BPF11" s="58" t="s">
        <v>573</v>
      </c>
      <c r="BPG11" s="58" t="s">
        <v>573</v>
      </c>
      <c r="BPH11" s="58" t="s">
        <v>573</v>
      </c>
      <c r="BPI11" s="58" t="s">
        <v>573</v>
      </c>
      <c r="BPJ11" s="58" t="s">
        <v>573</v>
      </c>
      <c r="BPK11" s="58" t="s">
        <v>573</v>
      </c>
      <c r="BPL11" s="58" t="s">
        <v>573</v>
      </c>
      <c r="BPM11" s="58" t="s">
        <v>573</v>
      </c>
      <c r="BPN11" s="58" t="s">
        <v>573</v>
      </c>
      <c r="BPO11" s="58" t="s">
        <v>573</v>
      </c>
      <c r="BPP11" s="58" t="s">
        <v>573</v>
      </c>
      <c r="BPQ11" s="58" t="s">
        <v>573</v>
      </c>
      <c r="BPR11" s="58" t="s">
        <v>573</v>
      </c>
      <c r="BPS11" s="58" t="s">
        <v>573</v>
      </c>
      <c r="BPT11" s="58" t="s">
        <v>573</v>
      </c>
      <c r="BPU11" s="58" t="s">
        <v>573</v>
      </c>
      <c r="BPV11" s="58" t="s">
        <v>573</v>
      </c>
      <c r="BPW11" s="58" t="s">
        <v>573</v>
      </c>
      <c r="BPX11" s="58" t="s">
        <v>573</v>
      </c>
      <c r="BPY11" s="58" t="s">
        <v>573</v>
      </c>
      <c r="BPZ11" s="58" t="s">
        <v>573</v>
      </c>
      <c r="BQA11" s="58" t="s">
        <v>573</v>
      </c>
      <c r="BQB11" s="58" t="s">
        <v>573</v>
      </c>
      <c r="BQC11" s="58" t="s">
        <v>573</v>
      </c>
      <c r="BQD11" s="58" t="s">
        <v>573</v>
      </c>
      <c r="BQE11" s="58" t="s">
        <v>573</v>
      </c>
      <c r="BQF11" s="58" t="s">
        <v>573</v>
      </c>
      <c r="BQG11" s="58" t="s">
        <v>573</v>
      </c>
      <c r="BQH11" s="58" t="s">
        <v>573</v>
      </c>
      <c r="BQI11" s="58" t="s">
        <v>573</v>
      </c>
      <c r="BQJ11" s="58" t="s">
        <v>573</v>
      </c>
      <c r="BQK11" s="58" t="s">
        <v>573</v>
      </c>
      <c r="BQL11" s="58" t="s">
        <v>573</v>
      </c>
      <c r="BQM11" s="58" t="s">
        <v>573</v>
      </c>
      <c r="BQN11" s="58" t="s">
        <v>573</v>
      </c>
      <c r="BQO11" s="58" t="s">
        <v>573</v>
      </c>
      <c r="BQP11" s="58" t="s">
        <v>573</v>
      </c>
      <c r="BQQ11" s="58" t="s">
        <v>573</v>
      </c>
      <c r="BQR11" s="58" t="s">
        <v>573</v>
      </c>
      <c r="BQS11" s="58" t="s">
        <v>573</v>
      </c>
      <c r="BQT11" s="58" t="s">
        <v>573</v>
      </c>
      <c r="BQU11" s="58" t="s">
        <v>573</v>
      </c>
      <c r="BQV11" s="58" t="s">
        <v>573</v>
      </c>
      <c r="BQW11" s="58" t="s">
        <v>573</v>
      </c>
      <c r="BQX11" s="58" t="s">
        <v>573</v>
      </c>
      <c r="BQY11" s="58" t="s">
        <v>573</v>
      </c>
      <c r="BQZ11" s="58" t="s">
        <v>573</v>
      </c>
      <c r="BRA11" s="58" t="s">
        <v>573</v>
      </c>
      <c r="BRB11" s="58" t="s">
        <v>573</v>
      </c>
      <c r="BRC11" s="58" t="s">
        <v>573</v>
      </c>
      <c r="BRD11" s="58" t="s">
        <v>573</v>
      </c>
      <c r="BRE11" s="58" t="s">
        <v>573</v>
      </c>
      <c r="BRF11" s="58" t="s">
        <v>573</v>
      </c>
      <c r="BRG11" s="58" t="s">
        <v>573</v>
      </c>
      <c r="BRH11" s="58" t="s">
        <v>573</v>
      </c>
      <c r="BRI11" s="58" t="s">
        <v>573</v>
      </c>
      <c r="BRJ11" s="58" t="s">
        <v>573</v>
      </c>
      <c r="BRK11" s="58" t="s">
        <v>573</v>
      </c>
      <c r="BRL11" s="58" t="s">
        <v>573</v>
      </c>
      <c r="BRM11" s="58" t="s">
        <v>573</v>
      </c>
      <c r="BRN11" s="58" t="s">
        <v>573</v>
      </c>
      <c r="BRO11" s="58" t="s">
        <v>573</v>
      </c>
      <c r="BRP11" s="58" t="s">
        <v>573</v>
      </c>
      <c r="BRQ11" s="58" t="s">
        <v>573</v>
      </c>
      <c r="BRR11" s="58" t="s">
        <v>573</v>
      </c>
      <c r="BRS11" s="58" t="s">
        <v>573</v>
      </c>
      <c r="BRT11" s="58" t="s">
        <v>573</v>
      </c>
      <c r="BRU11" s="58" t="s">
        <v>573</v>
      </c>
      <c r="BRV11" s="58" t="s">
        <v>573</v>
      </c>
      <c r="BRW11" s="58" t="s">
        <v>573</v>
      </c>
      <c r="BRX11" s="58" t="s">
        <v>573</v>
      </c>
      <c r="BRY11" s="58" t="s">
        <v>573</v>
      </c>
      <c r="BRZ11" s="58" t="s">
        <v>573</v>
      </c>
      <c r="BSA11" s="58" t="s">
        <v>573</v>
      </c>
      <c r="BSB11" s="58" t="s">
        <v>573</v>
      </c>
      <c r="BSC11" s="58" t="s">
        <v>573</v>
      </c>
      <c r="BSD11" s="58" t="s">
        <v>573</v>
      </c>
      <c r="BSE11" s="58" t="s">
        <v>573</v>
      </c>
      <c r="BSF11" s="58" t="s">
        <v>573</v>
      </c>
      <c r="BSG11" s="58" t="s">
        <v>573</v>
      </c>
      <c r="BSH11" s="58" t="s">
        <v>573</v>
      </c>
      <c r="BSI11" s="58" t="s">
        <v>573</v>
      </c>
      <c r="BSJ11" s="58" t="s">
        <v>573</v>
      </c>
      <c r="BSK11" s="58" t="s">
        <v>573</v>
      </c>
      <c r="BSL11" s="58" t="s">
        <v>573</v>
      </c>
      <c r="BSM11" s="58" t="s">
        <v>573</v>
      </c>
      <c r="BSN11" s="58" t="s">
        <v>573</v>
      </c>
      <c r="BSO11" s="58" t="s">
        <v>573</v>
      </c>
      <c r="BSP11" s="58" t="s">
        <v>573</v>
      </c>
      <c r="BSQ11" s="58" t="s">
        <v>573</v>
      </c>
      <c r="BSR11" s="58" t="s">
        <v>573</v>
      </c>
      <c r="BSS11" s="58" t="s">
        <v>573</v>
      </c>
      <c r="BST11" s="58" t="s">
        <v>573</v>
      </c>
      <c r="BSU11" s="58" t="s">
        <v>573</v>
      </c>
      <c r="BSV11" s="58" t="s">
        <v>573</v>
      </c>
      <c r="BSW11" s="58" t="s">
        <v>573</v>
      </c>
      <c r="BSX11" s="58" t="s">
        <v>573</v>
      </c>
      <c r="BSY11" s="58" t="s">
        <v>573</v>
      </c>
      <c r="BSZ11" s="58" t="s">
        <v>573</v>
      </c>
      <c r="BTA11" s="58" t="s">
        <v>573</v>
      </c>
      <c r="BTB11" s="58" t="s">
        <v>573</v>
      </c>
      <c r="BTC11" s="58" t="s">
        <v>573</v>
      </c>
      <c r="BTD11" s="58" t="s">
        <v>573</v>
      </c>
      <c r="BTE11" s="58" t="s">
        <v>573</v>
      </c>
      <c r="BTF11" s="58" t="s">
        <v>573</v>
      </c>
      <c r="BTG11" s="58" t="s">
        <v>573</v>
      </c>
      <c r="BTH11" s="58" t="s">
        <v>573</v>
      </c>
      <c r="BTI11" s="58" t="s">
        <v>573</v>
      </c>
      <c r="BTJ11" s="58" t="s">
        <v>573</v>
      </c>
      <c r="BTK11" s="58" t="s">
        <v>573</v>
      </c>
      <c r="BTL11" s="58" t="s">
        <v>573</v>
      </c>
      <c r="BTM11" s="58" t="s">
        <v>573</v>
      </c>
      <c r="BTN11" s="58" t="s">
        <v>573</v>
      </c>
      <c r="BTO11" s="58" t="s">
        <v>573</v>
      </c>
      <c r="BTP11" s="58" t="s">
        <v>573</v>
      </c>
      <c r="BTQ11" s="58" t="s">
        <v>573</v>
      </c>
      <c r="BTR11" s="58" t="s">
        <v>573</v>
      </c>
      <c r="BTS11" s="58" t="s">
        <v>573</v>
      </c>
      <c r="BTT11" s="58" t="s">
        <v>573</v>
      </c>
      <c r="BTU11" s="58" t="s">
        <v>573</v>
      </c>
      <c r="BTV11" s="58" t="s">
        <v>573</v>
      </c>
      <c r="BTW11" s="58" t="s">
        <v>573</v>
      </c>
      <c r="BTX11" s="58" t="s">
        <v>573</v>
      </c>
      <c r="BTY11" s="58" t="s">
        <v>573</v>
      </c>
      <c r="BTZ11" s="58" t="s">
        <v>573</v>
      </c>
      <c r="BUA11" s="58" t="s">
        <v>573</v>
      </c>
      <c r="BUB11" s="58" t="s">
        <v>573</v>
      </c>
      <c r="BUC11" s="58" t="s">
        <v>573</v>
      </c>
      <c r="BUD11" s="58" t="s">
        <v>573</v>
      </c>
      <c r="BUE11" s="58" t="s">
        <v>573</v>
      </c>
      <c r="BUF11" s="58" t="s">
        <v>573</v>
      </c>
      <c r="BUG11" s="58" t="s">
        <v>573</v>
      </c>
      <c r="BUH11" s="58" t="s">
        <v>573</v>
      </c>
      <c r="BUI11" s="58" t="s">
        <v>573</v>
      </c>
      <c r="BUJ11" s="58" t="s">
        <v>573</v>
      </c>
      <c r="BUK11" s="58" t="s">
        <v>573</v>
      </c>
      <c r="BUL11" s="58" t="s">
        <v>573</v>
      </c>
      <c r="BUM11" s="58" t="s">
        <v>573</v>
      </c>
      <c r="BUN11" s="58" t="s">
        <v>573</v>
      </c>
      <c r="BUO11" s="58" t="s">
        <v>573</v>
      </c>
      <c r="BUP11" s="58" t="s">
        <v>573</v>
      </c>
      <c r="BUQ11" s="58" t="s">
        <v>573</v>
      </c>
      <c r="BUR11" s="58" t="s">
        <v>573</v>
      </c>
      <c r="BUS11" s="58" t="s">
        <v>573</v>
      </c>
      <c r="BUT11" s="58" t="s">
        <v>573</v>
      </c>
      <c r="BUU11" s="58" t="s">
        <v>573</v>
      </c>
      <c r="BUV11" s="58" t="s">
        <v>573</v>
      </c>
      <c r="BUW11" s="58" t="s">
        <v>573</v>
      </c>
      <c r="BUX11" s="58" t="s">
        <v>573</v>
      </c>
      <c r="BUY11" s="58" t="s">
        <v>573</v>
      </c>
      <c r="BUZ11" s="58" t="s">
        <v>573</v>
      </c>
      <c r="BVA11" s="58" t="s">
        <v>573</v>
      </c>
      <c r="BVB11" s="58" t="s">
        <v>573</v>
      </c>
      <c r="BVC11" s="58" t="s">
        <v>573</v>
      </c>
      <c r="BVD11" s="58" t="s">
        <v>573</v>
      </c>
      <c r="BVE11" s="58" t="s">
        <v>573</v>
      </c>
      <c r="BVF11" s="58" t="s">
        <v>573</v>
      </c>
      <c r="BVG11" s="58" t="s">
        <v>573</v>
      </c>
      <c r="BVH11" s="58" t="s">
        <v>573</v>
      </c>
      <c r="BVI11" s="58" t="s">
        <v>573</v>
      </c>
      <c r="BVJ11" s="58" t="s">
        <v>573</v>
      </c>
      <c r="BVK11" s="58" t="s">
        <v>573</v>
      </c>
      <c r="BVL11" s="58" t="s">
        <v>573</v>
      </c>
      <c r="BVM11" s="58" t="s">
        <v>573</v>
      </c>
      <c r="BVN11" s="58" t="s">
        <v>573</v>
      </c>
      <c r="BVO11" s="58" t="s">
        <v>573</v>
      </c>
      <c r="BVP11" s="58" t="s">
        <v>573</v>
      </c>
      <c r="BVQ11" s="58" t="s">
        <v>573</v>
      </c>
      <c r="BVR11" s="58" t="s">
        <v>573</v>
      </c>
      <c r="BVS11" s="58" t="s">
        <v>573</v>
      </c>
      <c r="BVT11" s="58" t="s">
        <v>573</v>
      </c>
      <c r="BVU11" s="58" t="s">
        <v>573</v>
      </c>
      <c r="BVV11" s="58" t="s">
        <v>573</v>
      </c>
      <c r="BVW11" s="58" t="s">
        <v>573</v>
      </c>
      <c r="BVX11" s="58" t="s">
        <v>573</v>
      </c>
      <c r="BVY11" s="58" t="s">
        <v>573</v>
      </c>
      <c r="BVZ11" s="58" t="s">
        <v>573</v>
      </c>
      <c r="BWA11" s="58" t="s">
        <v>573</v>
      </c>
      <c r="BWB11" s="58" t="s">
        <v>573</v>
      </c>
      <c r="BWC11" s="58" t="s">
        <v>573</v>
      </c>
      <c r="BWD11" s="58" t="s">
        <v>573</v>
      </c>
      <c r="BWE11" s="58" t="s">
        <v>573</v>
      </c>
      <c r="BWF11" s="58" t="s">
        <v>573</v>
      </c>
      <c r="BWG11" s="58" t="s">
        <v>573</v>
      </c>
      <c r="BWH11" s="58" t="s">
        <v>573</v>
      </c>
      <c r="BWI11" s="58" t="s">
        <v>573</v>
      </c>
      <c r="BWJ11" s="58" t="s">
        <v>573</v>
      </c>
      <c r="BWK11" s="58" t="s">
        <v>573</v>
      </c>
      <c r="BWL11" s="58" t="s">
        <v>573</v>
      </c>
      <c r="BWM11" s="58" t="s">
        <v>573</v>
      </c>
      <c r="BWN11" s="58" t="s">
        <v>573</v>
      </c>
      <c r="BWO11" s="58" t="s">
        <v>573</v>
      </c>
      <c r="BWP11" s="58" t="s">
        <v>573</v>
      </c>
      <c r="BWQ11" s="58" t="s">
        <v>573</v>
      </c>
      <c r="BWR11" s="58" t="s">
        <v>573</v>
      </c>
      <c r="BWS11" s="58" t="s">
        <v>573</v>
      </c>
      <c r="BWT11" s="58" t="s">
        <v>573</v>
      </c>
      <c r="BWU11" s="58" t="s">
        <v>573</v>
      </c>
      <c r="BWV11" s="58" t="s">
        <v>573</v>
      </c>
      <c r="BWW11" s="58" t="s">
        <v>573</v>
      </c>
      <c r="BWX11" s="58" t="s">
        <v>573</v>
      </c>
      <c r="BWY11" s="58" t="s">
        <v>573</v>
      </c>
      <c r="BWZ11" s="58" t="s">
        <v>573</v>
      </c>
      <c r="BXA11" s="58" t="s">
        <v>573</v>
      </c>
      <c r="BXB11" s="58" t="s">
        <v>573</v>
      </c>
      <c r="BXC11" s="58" t="s">
        <v>573</v>
      </c>
      <c r="BXD11" s="58" t="s">
        <v>573</v>
      </c>
      <c r="BXE11" s="58" t="s">
        <v>573</v>
      </c>
      <c r="BXF11" s="58" t="s">
        <v>573</v>
      </c>
      <c r="BXG11" s="58" t="s">
        <v>573</v>
      </c>
      <c r="BXH11" s="58" t="s">
        <v>573</v>
      </c>
      <c r="BXI11" s="58" t="s">
        <v>573</v>
      </c>
      <c r="BXJ11" s="58" t="s">
        <v>573</v>
      </c>
      <c r="BXK11" s="58" t="s">
        <v>573</v>
      </c>
      <c r="BXL11" s="58" t="s">
        <v>573</v>
      </c>
      <c r="BXM11" s="58" t="s">
        <v>573</v>
      </c>
      <c r="BXN11" s="58" t="s">
        <v>573</v>
      </c>
      <c r="BXO11" s="58" t="s">
        <v>573</v>
      </c>
      <c r="BXP11" s="58" t="s">
        <v>573</v>
      </c>
      <c r="BXQ11" s="58" t="s">
        <v>573</v>
      </c>
      <c r="BXR11" s="58" t="s">
        <v>573</v>
      </c>
      <c r="BXS11" s="58" t="s">
        <v>573</v>
      </c>
      <c r="BXT11" s="58" t="s">
        <v>573</v>
      </c>
      <c r="BXU11" s="58" t="s">
        <v>573</v>
      </c>
      <c r="BXV11" s="58" t="s">
        <v>573</v>
      </c>
      <c r="BXW11" s="58" t="s">
        <v>573</v>
      </c>
      <c r="BXX11" s="58" t="s">
        <v>573</v>
      </c>
      <c r="BXY11" s="58" t="s">
        <v>573</v>
      </c>
      <c r="BXZ11" s="58" t="s">
        <v>573</v>
      </c>
      <c r="BYA11" s="58" t="s">
        <v>573</v>
      </c>
      <c r="BYB11" s="58" t="s">
        <v>573</v>
      </c>
      <c r="BYC11" s="58" t="s">
        <v>573</v>
      </c>
      <c r="BYD11" s="58" t="s">
        <v>573</v>
      </c>
      <c r="BYE11" s="58" t="s">
        <v>573</v>
      </c>
      <c r="BYF11" s="58" t="s">
        <v>573</v>
      </c>
      <c r="BYG11" s="58" t="s">
        <v>573</v>
      </c>
      <c r="BYH11" s="58" t="s">
        <v>573</v>
      </c>
      <c r="BYI11" s="58" t="s">
        <v>573</v>
      </c>
      <c r="BYJ11" s="58" t="s">
        <v>573</v>
      </c>
      <c r="BYK11" s="58" t="s">
        <v>573</v>
      </c>
      <c r="BYL11" s="58" t="s">
        <v>573</v>
      </c>
      <c r="BYM11" s="58" t="s">
        <v>573</v>
      </c>
      <c r="BYN11" s="58" t="s">
        <v>573</v>
      </c>
      <c r="BYO11" s="58" t="s">
        <v>573</v>
      </c>
      <c r="BYP11" s="58" t="s">
        <v>573</v>
      </c>
      <c r="BYQ11" s="58" t="s">
        <v>573</v>
      </c>
      <c r="BYR11" s="58" t="s">
        <v>573</v>
      </c>
      <c r="BYS11" s="58" t="s">
        <v>573</v>
      </c>
      <c r="BYT11" s="58" t="s">
        <v>573</v>
      </c>
      <c r="BYU11" s="58" t="s">
        <v>573</v>
      </c>
      <c r="BYV11" s="58" t="s">
        <v>573</v>
      </c>
      <c r="BYW11" s="58" t="s">
        <v>573</v>
      </c>
      <c r="BYX11" s="58" t="s">
        <v>573</v>
      </c>
      <c r="BYY11" s="58" t="s">
        <v>573</v>
      </c>
      <c r="BYZ11" s="58" t="s">
        <v>573</v>
      </c>
      <c r="BZA11" s="58" t="s">
        <v>573</v>
      </c>
      <c r="BZB11" s="58" t="s">
        <v>573</v>
      </c>
      <c r="BZC11" s="58" t="s">
        <v>573</v>
      </c>
      <c r="BZD11" s="58" t="s">
        <v>573</v>
      </c>
      <c r="BZE11" s="58" t="s">
        <v>573</v>
      </c>
      <c r="BZF11" s="58" t="s">
        <v>573</v>
      </c>
      <c r="BZG11" s="58" t="s">
        <v>573</v>
      </c>
      <c r="BZH11" s="58" t="s">
        <v>573</v>
      </c>
      <c r="BZI11" s="58" t="s">
        <v>573</v>
      </c>
      <c r="BZJ11" s="58" t="s">
        <v>573</v>
      </c>
      <c r="BZK11" s="58" t="s">
        <v>573</v>
      </c>
      <c r="BZL11" s="58" t="s">
        <v>573</v>
      </c>
      <c r="BZM11" s="58" t="s">
        <v>573</v>
      </c>
      <c r="BZN11" s="58" t="s">
        <v>573</v>
      </c>
      <c r="BZO11" s="58" t="s">
        <v>573</v>
      </c>
      <c r="BZP11" s="58" t="s">
        <v>573</v>
      </c>
      <c r="BZQ11" s="58" t="s">
        <v>573</v>
      </c>
      <c r="BZR11" s="58" t="s">
        <v>573</v>
      </c>
      <c r="BZS11" s="58" t="s">
        <v>573</v>
      </c>
      <c r="BZT11" s="58" t="s">
        <v>573</v>
      </c>
      <c r="BZU11" s="58" t="s">
        <v>573</v>
      </c>
      <c r="BZV11" s="58" t="s">
        <v>573</v>
      </c>
      <c r="BZW11" s="58" t="s">
        <v>573</v>
      </c>
      <c r="BZX11" s="58" t="s">
        <v>573</v>
      </c>
      <c r="BZY11" s="58" t="s">
        <v>573</v>
      </c>
      <c r="BZZ11" s="58" t="s">
        <v>573</v>
      </c>
      <c r="CAA11" s="58" t="s">
        <v>573</v>
      </c>
      <c r="CAB11" s="58" t="s">
        <v>573</v>
      </c>
      <c r="CAC11" s="58" t="s">
        <v>573</v>
      </c>
      <c r="CAD11" s="58" t="s">
        <v>573</v>
      </c>
      <c r="CAE11" s="58" t="s">
        <v>573</v>
      </c>
      <c r="CAF11" s="58" t="s">
        <v>573</v>
      </c>
      <c r="CAG11" s="58" t="s">
        <v>573</v>
      </c>
      <c r="CAH11" s="58" t="s">
        <v>573</v>
      </c>
      <c r="CAI11" s="58" t="s">
        <v>573</v>
      </c>
      <c r="CAJ11" s="58" t="s">
        <v>573</v>
      </c>
      <c r="CAK11" s="58" t="s">
        <v>573</v>
      </c>
      <c r="CAL11" s="58" t="s">
        <v>573</v>
      </c>
      <c r="CAM11" s="58" t="s">
        <v>573</v>
      </c>
      <c r="CAN11" s="58" t="s">
        <v>573</v>
      </c>
      <c r="CAO11" s="58" t="s">
        <v>573</v>
      </c>
      <c r="CAP11" s="58" t="s">
        <v>573</v>
      </c>
      <c r="CAQ11" s="58" t="s">
        <v>573</v>
      </c>
      <c r="CAR11" s="58" t="s">
        <v>573</v>
      </c>
      <c r="CAS11" s="58" t="s">
        <v>573</v>
      </c>
      <c r="CAT11" s="58" t="s">
        <v>573</v>
      </c>
      <c r="CAU11" s="58" t="s">
        <v>573</v>
      </c>
      <c r="CAV11" s="58" t="s">
        <v>573</v>
      </c>
      <c r="CAW11" s="58" t="s">
        <v>573</v>
      </c>
      <c r="CAX11" s="58" t="s">
        <v>573</v>
      </c>
      <c r="CAY11" s="58" t="s">
        <v>573</v>
      </c>
      <c r="CAZ11" s="58" t="s">
        <v>573</v>
      </c>
      <c r="CBA11" s="58" t="s">
        <v>573</v>
      </c>
      <c r="CBB11" s="58" t="s">
        <v>573</v>
      </c>
      <c r="CBC11" s="58" t="s">
        <v>573</v>
      </c>
      <c r="CBD11" s="58" t="s">
        <v>573</v>
      </c>
      <c r="CBE11" s="58" t="s">
        <v>573</v>
      </c>
      <c r="CBF11" s="58" t="s">
        <v>573</v>
      </c>
      <c r="CBG11" s="58" t="s">
        <v>573</v>
      </c>
      <c r="CBH11" s="58" t="s">
        <v>573</v>
      </c>
      <c r="CBI11" s="58" t="s">
        <v>573</v>
      </c>
      <c r="CBJ11" s="58" t="s">
        <v>573</v>
      </c>
      <c r="CBK11" s="58" t="s">
        <v>573</v>
      </c>
      <c r="CBL11" s="58" t="s">
        <v>573</v>
      </c>
      <c r="CBM11" s="58" t="s">
        <v>573</v>
      </c>
      <c r="CBN11" s="58" t="s">
        <v>573</v>
      </c>
      <c r="CBO11" s="58" t="s">
        <v>573</v>
      </c>
      <c r="CBP11" s="58" t="s">
        <v>573</v>
      </c>
      <c r="CBQ11" s="58" t="s">
        <v>573</v>
      </c>
      <c r="CBR11" s="58" t="s">
        <v>573</v>
      </c>
      <c r="CBS11" s="58" t="s">
        <v>573</v>
      </c>
      <c r="CBT11" s="58" t="s">
        <v>573</v>
      </c>
      <c r="CBU11" s="58" t="s">
        <v>573</v>
      </c>
      <c r="CBV11" s="58" t="s">
        <v>573</v>
      </c>
      <c r="CBW11" s="58" t="s">
        <v>573</v>
      </c>
      <c r="CBX11" s="58" t="s">
        <v>573</v>
      </c>
      <c r="CBY11" s="58" t="s">
        <v>573</v>
      </c>
      <c r="CBZ11" s="58" t="s">
        <v>573</v>
      </c>
      <c r="CCA11" s="58" t="s">
        <v>573</v>
      </c>
      <c r="CCB11" s="58" t="s">
        <v>573</v>
      </c>
      <c r="CCC11" s="58" t="s">
        <v>573</v>
      </c>
      <c r="CCD11" s="58" t="s">
        <v>573</v>
      </c>
      <c r="CCE11" s="58" t="s">
        <v>573</v>
      </c>
      <c r="CCF11" s="58" t="s">
        <v>573</v>
      </c>
      <c r="CCG11" s="58" t="s">
        <v>573</v>
      </c>
      <c r="CCH11" s="58" t="s">
        <v>573</v>
      </c>
      <c r="CCI11" s="58" t="s">
        <v>573</v>
      </c>
      <c r="CCJ11" s="58" t="s">
        <v>573</v>
      </c>
      <c r="CCK11" s="58" t="s">
        <v>573</v>
      </c>
      <c r="CCL11" s="58" t="s">
        <v>573</v>
      </c>
      <c r="CCM11" s="58" t="s">
        <v>573</v>
      </c>
      <c r="CCN11" s="58" t="s">
        <v>573</v>
      </c>
      <c r="CCO11" s="58" t="s">
        <v>573</v>
      </c>
      <c r="CCP11" s="58" t="s">
        <v>573</v>
      </c>
      <c r="CCQ11" s="58" t="s">
        <v>573</v>
      </c>
      <c r="CCR11" s="58" t="s">
        <v>573</v>
      </c>
      <c r="CCS11" s="58" t="s">
        <v>573</v>
      </c>
      <c r="CCT11" s="58" t="s">
        <v>573</v>
      </c>
      <c r="CCU11" s="58" t="s">
        <v>573</v>
      </c>
      <c r="CCV11" s="58" t="s">
        <v>573</v>
      </c>
      <c r="CCW11" s="58" t="s">
        <v>573</v>
      </c>
      <c r="CCX11" s="58" t="s">
        <v>573</v>
      </c>
      <c r="CCY11" s="58" t="s">
        <v>573</v>
      </c>
      <c r="CCZ11" s="58" t="s">
        <v>573</v>
      </c>
      <c r="CDA11" s="58" t="s">
        <v>573</v>
      </c>
      <c r="CDB11" s="58" t="s">
        <v>573</v>
      </c>
      <c r="CDC11" s="58" t="s">
        <v>573</v>
      </c>
      <c r="CDD11" s="58" t="s">
        <v>573</v>
      </c>
      <c r="CDE11" s="58" t="s">
        <v>573</v>
      </c>
      <c r="CDF11" s="58" t="s">
        <v>573</v>
      </c>
      <c r="CDG11" s="58" t="s">
        <v>573</v>
      </c>
      <c r="CDH11" s="58" t="s">
        <v>573</v>
      </c>
      <c r="CDI11" s="58" t="s">
        <v>573</v>
      </c>
      <c r="CDJ11" s="58" t="s">
        <v>573</v>
      </c>
      <c r="CDK11" s="58" t="s">
        <v>573</v>
      </c>
      <c r="CDL11" s="58" t="s">
        <v>573</v>
      </c>
      <c r="CDM11" s="58" t="s">
        <v>573</v>
      </c>
      <c r="CDN11" s="58" t="s">
        <v>573</v>
      </c>
      <c r="CDO11" s="58" t="s">
        <v>573</v>
      </c>
      <c r="CDP11" s="58" t="s">
        <v>573</v>
      </c>
      <c r="CDQ11" s="58" t="s">
        <v>573</v>
      </c>
      <c r="CDR11" s="58" t="s">
        <v>573</v>
      </c>
      <c r="CDS11" s="58" t="s">
        <v>573</v>
      </c>
      <c r="CDT11" s="58" t="s">
        <v>573</v>
      </c>
      <c r="CDU11" s="58" t="s">
        <v>573</v>
      </c>
      <c r="CDV11" s="58" t="s">
        <v>573</v>
      </c>
      <c r="CDW11" s="58" t="s">
        <v>573</v>
      </c>
      <c r="CDX11" s="58" t="s">
        <v>573</v>
      </c>
      <c r="CDY11" s="58" t="s">
        <v>573</v>
      </c>
      <c r="CDZ11" s="58" t="s">
        <v>573</v>
      </c>
      <c r="CEA11" s="58" t="s">
        <v>573</v>
      </c>
      <c r="CEB11" s="58" t="s">
        <v>573</v>
      </c>
      <c r="CEC11" s="58" t="s">
        <v>573</v>
      </c>
      <c r="CED11" s="58" t="s">
        <v>573</v>
      </c>
      <c r="CEE11" s="58" t="s">
        <v>573</v>
      </c>
      <c r="CEF11" s="58" t="s">
        <v>573</v>
      </c>
      <c r="CEG11" s="58" t="s">
        <v>573</v>
      </c>
      <c r="CEH11" s="58" t="s">
        <v>573</v>
      </c>
      <c r="CEI11" s="58" t="s">
        <v>573</v>
      </c>
      <c r="CEJ11" s="58" t="s">
        <v>573</v>
      </c>
      <c r="CEK11" s="58" t="s">
        <v>573</v>
      </c>
      <c r="CEL11" s="58" t="s">
        <v>573</v>
      </c>
      <c r="CEM11" s="58" t="s">
        <v>573</v>
      </c>
      <c r="CEN11" s="58" t="s">
        <v>573</v>
      </c>
      <c r="CEO11" s="58" t="s">
        <v>573</v>
      </c>
      <c r="CEP11" s="58" t="s">
        <v>573</v>
      </c>
      <c r="CEQ11" s="58" t="s">
        <v>573</v>
      </c>
      <c r="CER11" s="58" t="s">
        <v>573</v>
      </c>
      <c r="CES11" s="58" t="s">
        <v>573</v>
      </c>
      <c r="CET11" s="58" t="s">
        <v>573</v>
      </c>
      <c r="CEU11" s="58" t="s">
        <v>573</v>
      </c>
      <c r="CEV11" s="58" t="s">
        <v>573</v>
      </c>
      <c r="CEW11" s="58" t="s">
        <v>573</v>
      </c>
      <c r="CEX11" s="58" t="s">
        <v>573</v>
      </c>
      <c r="CEY11" s="58" t="s">
        <v>573</v>
      </c>
      <c r="CEZ11" s="58" t="s">
        <v>573</v>
      </c>
      <c r="CFA11" s="58" t="s">
        <v>573</v>
      </c>
      <c r="CFB11" s="58" t="s">
        <v>573</v>
      </c>
      <c r="CFC11" s="58" t="s">
        <v>573</v>
      </c>
      <c r="CFD11" s="58" t="s">
        <v>573</v>
      </c>
      <c r="CFE11" s="58" t="s">
        <v>573</v>
      </c>
      <c r="CFF11" s="58" t="s">
        <v>573</v>
      </c>
      <c r="CFG11" s="58" t="s">
        <v>573</v>
      </c>
      <c r="CFH11" s="58" t="s">
        <v>573</v>
      </c>
      <c r="CFI11" s="58" t="s">
        <v>573</v>
      </c>
      <c r="CFJ11" s="58" t="s">
        <v>573</v>
      </c>
      <c r="CFK11" s="58" t="s">
        <v>573</v>
      </c>
      <c r="CFL11" s="58" t="s">
        <v>573</v>
      </c>
      <c r="CFM11" s="58" t="s">
        <v>573</v>
      </c>
      <c r="CFN11" s="58" t="s">
        <v>573</v>
      </c>
      <c r="CFO11" s="58" t="s">
        <v>573</v>
      </c>
      <c r="CFP11" s="58" t="s">
        <v>573</v>
      </c>
      <c r="CFQ11" s="58" t="s">
        <v>573</v>
      </c>
      <c r="CFR11" s="58" t="s">
        <v>573</v>
      </c>
      <c r="CFS11" s="58" t="s">
        <v>573</v>
      </c>
      <c r="CFT11" s="58" t="s">
        <v>573</v>
      </c>
      <c r="CFU11" s="58" t="s">
        <v>573</v>
      </c>
      <c r="CFV11" s="58" t="s">
        <v>573</v>
      </c>
      <c r="CFW11" s="58" t="s">
        <v>573</v>
      </c>
      <c r="CFX11" s="58" t="s">
        <v>573</v>
      </c>
      <c r="CFY11" s="58" t="s">
        <v>573</v>
      </c>
      <c r="CFZ11" s="58" t="s">
        <v>573</v>
      </c>
      <c r="CGA11" s="58" t="s">
        <v>573</v>
      </c>
      <c r="CGB11" s="58" t="s">
        <v>573</v>
      </c>
      <c r="CGC11" s="58" t="s">
        <v>573</v>
      </c>
      <c r="CGD11" s="58" t="s">
        <v>573</v>
      </c>
      <c r="CGE11" s="58" t="s">
        <v>573</v>
      </c>
      <c r="CGF11" s="58" t="s">
        <v>573</v>
      </c>
      <c r="CGG11" s="58" t="s">
        <v>573</v>
      </c>
      <c r="CGH11" s="58" t="s">
        <v>573</v>
      </c>
      <c r="CGI11" s="58" t="s">
        <v>573</v>
      </c>
      <c r="CGJ11" s="58" t="s">
        <v>573</v>
      </c>
      <c r="CGK11" s="58" t="s">
        <v>573</v>
      </c>
      <c r="CGL11" s="58" t="s">
        <v>573</v>
      </c>
      <c r="CGM11" s="58" t="s">
        <v>573</v>
      </c>
      <c r="CGN11" s="58" t="s">
        <v>573</v>
      </c>
      <c r="CGO11" s="58" t="s">
        <v>573</v>
      </c>
      <c r="CGP11" s="58" t="s">
        <v>573</v>
      </c>
      <c r="CGQ11" s="58" t="s">
        <v>573</v>
      </c>
      <c r="CGR11" s="58" t="s">
        <v>573</v>
      </c>
      <c r="CGS11" s="58" t="s">
        <v>573</v>
      </c>
      <c r="CGT11" s="58" t="s">
        <v>573</v>
      </c>
      <c r="CGU11" s="58" t="s">
        <v>573</v>
      </c>
      <c r="CGV11" s="58" t="s">
        <v>573</v>
      </c>
      <c r="CGW11" s="58" t="s">
        <v>573</v>
      </c>
      <c r="CGX11" s="58" t="s">
        <v>573</v>
      </c>
      <c r="CGY11" s="58" t="s">
        <v>573</v>
      </c>
      <c r="CGZ11" s="58" t="s">
        <v>573</v>
      </c>
      <c r="CHA11" s="58" t="s">
        <v>573</v>
      </c>
      <c r="CHB11" s="58" t="s">
        <v>573</v>
      </c>
      <c r="CHC11" s="58" t="s">
        <v>573</v>
      </c>
      <c r="CHD11" s="58" t="s">
        <v>573</v>
      </c>
      <c r="CHE11" s="58" t="s">
        <v>573</v>
      </c>
      <c r="CHF11" s="58" t="s">
        <v>573</v>
      </c>
      <c r="CHG11" s="58" t="s">
        <v>573</v>
      </c>
      <c r="CHH11" s="58" t="s">
        <v>573</v>
      </c>
      <c r="CHI11" s="58" t="s">
        <v>573</v>
      </c>
      <c r="CHJ11" s="58" t="s">
        <v>573</v>
      </c>
      <c r="CHK11" s="58" t="s">
        <v>573</v>
      </c>
      <c r="CHL11" s="58" t="s">
        <v>573</v>
      </c>
      <c r="CHM11" s="58" t="s">
        <v>573</v>
      </c>
      <c r="CHN11" s="58" t="s">
        <v>573</v>
      </c>
      <c r="CHO11" s="58" t="s">
        <v>573</v>
      </c>
      <c r="CHP11" s="58" t="s">
        <v>573</v>
      </c>
      <c r="CHQ11" s="58" t="s">
        <v>573</v>
      </c>
      <c r="CHR11" s="58" t="s">
        <v>573</v>
      </c>
      <c r="CHS11" s="58" t="s">
        <v>573</v>
      </c>
      <c r="CHT11" s="58" t="s">
        <v>573</v>
      </c>
      <c r="CHU11" s="58" t="s">
        <v>573</v>
      </c>
      <c r="CHV11" s="58" t="s">
        <v>573</v>
      </c>
      <c r="CHW11" s="58" t="s">
        <v>573</v>
      </c>
      <c r="CHX11" s="58" t="s">
        <v>573</v>
      </c>
      <c r="CHY11" s="58" t="s">
        <v>573</v>
      </c>
      <c r="CHZ11" s="58" t="s">
        <v>573</v>
      </c>
      <c r="CIA11" s="58" t="s">
        <v>573</v>
      </c>
      <c r="CIB11" s="58" t="s">
        <v>573</v>
      </c>
      <c r="CIC11" s="58" t="s">
        <v>573</v>
      </c>
      <c r="CID11" s="58" t="s">
        <v>573</v>
      </c>
      <c r="CIE11" s="58" t="s">
        <v>573</v>
      </c>
      <c r="CIF11" s="58" t="s">
        <v>573</v>
      </c>
      <c r="CIG11" s="58" t="s">
        <v>573</v>
      </c>
      <c r="CIH11" s="58" t="s">
        <v>573</v>
      </c>
      <c r="CII11" s="58" t="s">
        <v>573</v>
      </c>
      <c r="CIJ11" s="58" t="s">
        <v>573</v>
      </c>
      <c r="CIK11" s="58" t="s">
        <v>573</v>
      </c>
      <c r="CIL11" s="58" t="s">
        <v>573</v>
      </c>
      <c r="CIM11" s="58" t="s">
        <v>573</v>
      </c>
      <c r="CIN11" s="58" t="s">
        <v>573</v>
      </c>
      <c r="CIO11" s="58" t="s">
        <v>573</v>
      </c>
      <c r="CIP11" s="58" t="s">
        <v>573</v>
      </c>
      <c r="CIQ11" s="58" t="s">
        <v>573</v>
      </c>
      <c r="CIR11" s="58" t="s">
        <v>573</v>
      </c>
      <c r="CIS11" s="58" t="s">
        <v>573</v>
      </c>
      <c r="CIT11" s="58" t="s">
        <v>573</v>
      </c>
      <c r="CIU11" s="58" t="s">
        <v>573</v>
      </c>
      <c r="CIV11" s="58" t="s">
        <v>573</v>
      </c>
      <c r="CIW11" s="58" t="s">
        <v>573</v>
      </c>
      <c r="CIX11" s="58" t="s">
        <v>573</v>
      </c>
      <c r="CIY11" s="58" t="s">
        <v>573</v>
      </c>
      <c r="CIZ11" s="58" t="s">
        <v>573</v>
      </c>
      <c r="CJA11" s="58" t="s">
        <v>573</v>
      </c>
      <c r="CJB11" s="58" t="s">
        <v>573</v>
      </c>
      <c r="CJC11" s="58" t="s">
        <v>573</v>
      </c>
      <c r="CJD11" s="58" t="s">
        <v>573</v>
      </c>
      <c r="CJE11" s="58" t="s">
        <v>573</v>
      </c>
      <c r="CJF11" s="58" t="s">
        <v>573</v>
      </c>
      <c r="CJG11" s="58" t="s">
        <v>573</v>
      </c>
      <c r="CJH11" s="58" t="s">
        <v>573</v>
      </c>
      <c r="CJI11" s="58" t="s">
        <v>573</v>
      </c>
      <c r="CJJ11" s="58" t="s">
        <v>573</v>
      </c>
      <c r="CJK11" s="58" t="s">
        <v>573</v>
      </c>
      <c r="CJL11" s="58" t="s">
        <v>573</v>
      </c>
      <c r="CJM11" s="58" t="s">
        <v>573</v>
      </c>
      <c r="CJN11" s="58" t="s">
        <v>573</v>
      </c>
      <c r="CJO11" s="58" t="s">
        <v>573</v>
      </c>
      <c r="CJP11" s="58" t="s">
        <v>573</v>
      </c>
      <c r="CJQ11" s="58" t="s">
        <v>573</v>
      </c>
      <c r="CJR11" s="58" t="s">
        <v>573</v>
      </c>
      <c r="CJS11" s="58" t="s">
        <v>573</v>
      </c>
      <c r="CJT11" s="58" t="s">
        <v>573</v>
      </c>
      <c r="CJU11" s="58" t="s">
        <v>573</v>
      </c>
      <c r="CJV11" s="58" t="s">
        <v>573</v>
      </c>
      <c r="CJW11" s="58" t="s">
        <v>573</v>
      </c>
      <c r="CJX11" s="58" t="s">
        <v>573</v>
      </c>
      <c r="CJY11" s="58" t="s">
        <v>573</v>
      </c>
      <c r="CJZ11" s="58" t="s">
        <v>573</v>
      </c>
      <c r="CKA11" s="58" t="s">
        <v>573</v>
      </c>
      <c r="CKB11" s="58" t="s">
        <v>573</v>
      </c>
      <c r="CKC11" s="58" t="s">
        <v>573</v>
      </c>
      <c r="CKD11" s="58" t="s">
        <v>573</v>
      </c>
      <c r="CKE11" s="58" t="s">
        <v>573</v>
      </c>
      <c r="CKF11" s="58" t="s">
        <v>573</v>
      </c>
      <c r="CKG11" s="58" t="s">
        <v>573</v>
      </c>
      <c r="CKH11" s="58" t="s">
        <v>573</v>
      </c>
      <c r="CKI11" s="58" t="s">
        <v>573</v>
      </c>
      <c r="CKJ11" s="58" t="s">
        <v>573</v>
      </c>
      <c r="CKK11" s="58" t="s">
        <v>573</v>
      </c>
      <c r="CKL11" s="58" t="s">
        <v>573</v>
      </c>
      <c r="CKM11" s="58" t="s">
        <v>573</v>
      </c>
      <c r="CKN11" s="58" t="s">
        <v>573</v>
      </c>
      <c r="CKO11" s="58" t="s">
        <v>573</v>
      </c>
      <c r="CKP11" s="58" t="s">
        <v>573</v>
      </c>
      <c r="CKQ11" s="58" t="s">
        <v>573</v>
      </c>
      <c r="CKR11" s="58" t="s">
        <v>573</v>
      </c>
      <c r="CKS11" s="58" t="s">
        <v>573</v>
      </c>
      <c r="CKT11" s="58" t="s">
        <v>573</v>
      </c>
      <c r="CKU11" s="58" t="s">
        <v>573</v>
      </c>
      <c r="CKV11" s="58" t="s">
        <v>573</v>
      </c>
      <c r="CKW11" s="58" t="s">
        <v>573</v>
      </c>
      <c r="CKX11" s="58" t="s">
        <v>573</v>
      </c>
      <c r="CKY11" s="58" t="s">
        <v>573</v>
      </c>
      <c r="CKZ11" s="58" t="s">
        <v>573</v>
      </c>
      <c r="CLA11" s="58" t="s">
        <v>573</v>
      </c>
      <c r="CLB11" s="58" t="s">
        <v>573</v>
      </c>
      <c r="CLC11" s="58" t="s">
        <v>573</v>
      </c>
      <c r="CLD11" s="58" t="s">
        <v>573</v>
      </c>
      <c r="CLE11" s="58" t="s">
        <v>573</v>
      </c>
      <c r="CLF11" s="58" t="s">
        <v>573</v>
      </c>
      <c r="CLG11" s="58" t="s">
        <v>573</v>
      </c>
      <c r="CLH11" s="58" t="s">
        <v>573</v>
      </c>
      <c r="CLI11" s="58" t="s">
        <v>573</v>
      </c>
      <c r="CLJ11" s="58" t="s">
        <v>573</v>
      </c>
      <c r="CLK11" s="58" t="s">
        <v>573</v>
      </c>
      <c r="CLL11" s="58" t="s">
        <v>573</v>
      </c>
      <c r="CLM11" s="58" t="s">
        <v>573</v>
      </c>
      <c r="CLN11" s="58" t="s">
        <v>573</v>
      </c>
      <c r="CLO11" s="58" t="s">
        <v>573</v>
      </c>
      <c r="CLP11" s="58" t="s">
        <v>573</v>
      </c>
      <c r="CLQ11" s="58" t="s">
        <v>573</v>
      </c>
      <c r="CLR11" s="58" t="s">
        <v>573</v>
      </c>
      <c r="CLS11" s="58" t="s">
        <v>573</v>
      </c>
      <c r="CLT11" s="58" t="s">
        <v>573</v>
      </c>
      <c r="CLU11" s="58" t="s">
        <v>573</v>
      </c>
      <c r="CLV11" s="58" t="s">
        <v>573</v>
      </c>
      <c r="CLW11" s="58" t="s">
        <v>573</v>
      </c>
      <c r="CLX11" s="58" t="s">
        <v>573</v>
      </c>
      <c r="CLY11" s="58" t="s">
        <v>573</v>
      </c>
      <c r="CLZ11" s="58" t="s">
        <v>573</v>
      </c>
      <c r="CMA11" s="58" t="s">
        <v>573</v>
      </c>
      <c r="CMB11" s="58" t="s">
        <v>573</v>
      </c>
      <c r="CMC11" s="58" t="s">
        <v>573</v>
      </c>
      <c r="CMD11" s="58" t="s">
        <v>573</v>
      </c>
      <c r="CME11" s="58" t="s">
        <v>573</v>
      </c>
      <c r="CMF11" s="58" t="s">
        <v>573</v>
      </c>
      <c r="CMG11" s="58" t="s">
        <v>573</v>
      </c>
      <c r="CMH11" s="58" t="s">
        <v>573</v>
      </c>
      <c r="CMI11" s="58" t="s">
        <v>573</v>
      </c>
      <c r="CMJ11" s="58" t="s">
        <v>573</v>
      </c>
      <c r="CMK11" s="58" t="s">
        <v>573</v>
      </c>
      <c r="CML11" s="58" t="s">
        <v>573</v>
      </c>
      <c r="CMM11" s="58" t="s">
        <v>573</v>
      </c>
      <c r="CMN11" s="58" t="s">
        <v>573</v>
      </c>
      <c r="CMO11" s="58" t="s">
        <v>573</v>
      </c>
      <c r="CMP11" s="58" t="s">
        <v>573</v>
      </c>
      <c r="CMQ11" s="58" t="s">
        <v>573</v>
      </c>
      <c r="CMR11" s="58" t="s">
        <v>573</v>
      </c>
      <c r="CMS11" s="58" t="s">
        <v>573</v>
      </c>
      <c r="CMT11" s="58" t="s">
        <v>573</v>
      </c>
      <c r="CMU11" s="58" t="s">
        <v>573</v>
      </c>
      <c r="CMV11" s="58" t="s">
        <v>573</v>
      </c>
      <c r="CMW11" s="58" t="s">
        <v>573</v>
      </c>
      <c r="CMX11" s="58" t="s">
        <v>573</v>
      </c>
      <c r="CMY11" s="58" t="s">
        <v>573</v>
      </c>
      <c r="CMZ11" s="58" t="s">
        <v>573</v>
      </c>
      <c r="CNA11" s="58" t="s">
        <v>573</v>
      </c>
      <c r="CNB11" s="58" t="s">
        <v>573</v>
      </c>
      <c r="CNC11" s="58" t="s">
        <v>573</v>
      </c>
      <c r="CND11" s="58" t="s">
        <v>573</v>
      </c>
      <c r="CNE11" s="58" t="s">
        <v>573</v>
      </c>
      <c r="CNF11" s="58" t="s">
        <v>573</v>
      </c>
      <c r="CNG11" s="58" t="s">
        <v>573</v>
      </c>
      <c r="CNH11" s="58" t="s">
        <v>573</v>
      </c>
      <c r="CNI11" s="58" t="s">
        <v>573</v>
      </c>
      <c r="CNJ11" s="58" t="s">
        <v>573</v>
      </c>
      <c r="CNK11" s="58" t="s">
        <v>573</v>
      </c>
      <c r="CNL11" s="58" t="s">
        <v>573</v>
      </c>
      <c r="CNM11" s="58" t="s">
        <v>573</v>
      </c>
      <c r="CNN11" s="58" t="s">
        <v>573</v>
      </c>
      <c r="CNO11" s="58" t="s">
        <v>573</v>
      </c>
      <c r="CNP11" s="58" t="s">
        <v>573</v>
      </c>
      <c r="CNQ11" s="58" t="s">
        <v>573</v>
      </c>
      <c r="CNR11" s="58" t="s">
        <v>573</v>
      </c>
      <c r="CNS11" s="58" t="s">
        <v>573</v>
      </c>
      <c r="CNT11" s="58" t="s">
        <v>573</v>
      </c>
      <c r="CNU11" s="58" t="s">
        <v>573</v>
      </c>
      <c r="CNV11" s="58" t="s">
        <v>573</v>
      </c>
      <c r="CNW11" s="58" t="s">
        <v>573</v>
      </c>
      <c r="CNX11" s="58" t="s">
        <v>573</v>
      </c>
      <c r="CNY11" s="58" t="s">
        <v>573</v>
      </c>
      <c r="CNZ11" s="58" t="s">
        <v>573</v>
      </c>
      <c r="COA11" s="58" t="s">
        <v>573</v>
      </c>
      <c r="COB11" s="58" t="s">
        <v>573</v>
      </c>
      <c r="COC11" s="58" t="s">
        <v>573</v>
      </c>
      <c r="COD11" s="58" t="s">
        <v>573</v>
      </c>
      <c r="COE11" s="58" t="s">
        <v>573</v>
      </c>
      <c r="COF11" s="58" t="s">
        <v>573</v>
      </c>
      <c r="COG11" s="58" t="s">
        <v>573</v>
      </c>
      <c r="COH11" s="58" t="s">
        <v>573</v>
      </c>
      <c r="COI11" s="58" t="s">
        <v>573</v>
      </c>
      <c r="COJ11" s="58" t="s">
        <v>573</v>
      </c>
      <c r="COK11" s="58" t="s">
        <v>573</v>
      </c>
      <c r="COL11" s="58" t="s">
        <v>573</v>
      </c>
      <c r="COM11" s="58" t="s">
        <v>573</v>
      </c>
      <c r="CON11" s="58" t="s">
        <v>573</v>
      </c>
      <c r="COO11" s="58" t="s">
        <v>573</v>
      </c>
      <c r="COP11" s="58" t="s">
        <v>573</v>
      </c>
      <c r="COQ11" s="58" t="s">
        <v>573</v>
      </c>
      <c r="COR11" s="58" t="s">
        <v>573</v>
      </c>
      <c r="COS11" s="58" t="s">
        <v>573</v>
      </c>
      <c r="COT11" s="58" t="s">
        <v>573</v>
      </c>
      <c r="COU11" s="58" t="s">
        <v>573</v>
      </c>
      <c r="COV11" s="58" t="s">
        <v>573</v>
      </c>
      <c r="COW11" s="58" t="s">
        <v>573</v>
      </c>
      <c r="COX11" s="58" t="s">
        <v>573</v>
      </c>
      <c r="COY11" s="58" t="s">
        <v>573</v>
      </c>
      <c r="COZ11" s="58" t="s">
        <v>573</v>
      </c>
      <c r="CPA11" s="58" t="s">
        <v>573</v>
      </c>
      <c r="CPB11" s="58" t="s">
        <v>573</v>
      </c>
      <c r="CPC11" s="58" t="s">
        <v>573</v>
      </c>
      <c r="CPD11" s="58" t="s">
        <v>573</v>
      </c>
      <c r="CPE11" s="58" t="s">
        <v>573</v>
      </c>
      <c r="CPF11" s="58" t="s">
        <v>573</v>
      </c>
      <c r="CPG11" s="58" t="s">
        <v>573</v>
      </c>
      <c r="CPH11" s="58" t="s">
        <v>573</v>
      </c>
      <c r="CPI11" s="58" t="s">
        <v>573</v>
      </c>
      <c r="CPJ11" s="58" t="s">
        <v>573</v>
      </c>
      <c r="CPK11" s="58" t="s">
        <v>573</v>
      </c>
      <c r="CPL11" s="58" t="s">
        <v>573</v>
      </c>
      <c r="CPM11" s="58" t="s">
        <v>573</v>
      </c>
      <c r="CPN11" s="58" t="s">
        <v>573</v>
      </c>
      <c r="CPO11" s="58" t="s">
        <v>573</v>
      </c>
      <c r="CPP11" s="58" t="s">
        <v>573</v>
      </c>
      <c r="CPQ11" s="58" t="s">
        <v>573</v>
      </c>
      <c r="CPR11" s="58" t="s">
        <v>573</v>
      </c>
      <c r="CPS11" s="58" t="s">
        <v>573</v>
      </c>
      <c r="CPT11" s="58" t="s">
        <v>573</v>
      </c>
      <c r="CPU11" s="58" t="s">
        <v>573</v>
      </c>
      <c r="CPV11" s="58" t="s">
        <v>573</v>
      </c>
      <c r="CPW11" s="58" t="s">
        <v>573</v>
      </c>
      <c r="CPX11" s="58" t="s">
        <v>573</v>
      </c>
      <c r="CPY11" s="58" t="s">
        <v>573</v>
      </c>
      <c r="CPZ11" s="58" t="s">
        <v>573</v>
      </c>
      <c r="CQA11" s="58" t="s">
        <v>573</v>
      </c>
      <c r="CQB11" s="58" t="s">
        <v>573</v>
      </c>
      <c r="CQC11" s="58" t="s">
        <v>573</v>
      </c>
      <c r="CQD11" s="58" t="s">
        <v>573</v>
      </c>
      <c r="CQE11" s="58" t="s">
        <v>573</v>
      </c>
      <c r="CQF11" s="58" t="s">
        <v>573</v>
      </c>
      <c r="CQG11" s="58" t="s">
        <v>573</v>
      </c>
      <c r="CQH11" s="58" t="s">
        <v>573</v>
      </c>
      <c r="CQI11" s="58" t="s">
        <v>573</v>
      </c>
      <c r="CQJ11" s="58" t="s">
        <v>573</v>
      </c>
      <c r="CQK11" s="58" t="s">
        <v>573</v>
      </c>
      <c r="CQL11" s="58" t="s">
        <v>573</v>
      </c>
      <c r="CQM11" s="58" t="s">
        <v>573</v>
      </c>
      <c r="CQN11" s="58" t="s">
        <v>573</v>
      </c>
      <c r="CQO11" s="58" t="s">
        <v>573</v>
      </c>
      <c r="CQP11" s="58" t="s">
        <v>573</v>
      </c>
      <c r="CQQ11" s="58" t="s">
        <v>573</v>
      </c>
      <c r="CQR11" s="58" t="s">
        <v>573</v>
      </c>
      <c r="CQS11" s="58" t="s">
        <v>573</v>
      </c>
      <c r="CQT11" s="58" t="s">
        <v>573</v>
      </c>
      <c r="CQU11" s="58" t="s">
        <v>573</v>
      </c>
      <c r="CQV11" s="58" t="s">
        <v>573</v>
      </c>
      <c r="CQW11" s="58" t="s">
        <v>573</v>
      </c>
      <c r="CQX11" s="58" t="s">
        <v>573</v>
      </c>
      <c r="CQY11" s="58" t="s">
        <v>573</v>
      </c>
      <c r="CQZ11" s="58" t="s">
        <v>573</v>
      </c>
      <c r="CRA11" s="58" t="s">
        <v>573</v>
      </c>
      <c r="CRB11" s="58" t="s">
        <v>573</v>
      </c>
      <c r="CRC11" s="58" t="s">
        <v>573</v>
      </c>
      <c r="CRD11" s="58" t="s">
        <v>573</v>
      </c>
      <c r="CRE11" s="58" t="s">
        <v>573</v>
      </c>
      <c r="CRF11" s="58" t="s">
        <v>573</v>
      </c>
      <c r="CRG11" s="58" t="s">
        <v>573</v>
      </c>
      <c r="CRH11" s="58" t="s">
        <v>573</v>
      </c>
      <c r="CRI11" s="58" t="s">
        <v>573</v>
      </c>
      <c r="CRJ11" s="58" t="s">
        <v>573</v>
      </c>
      <c r="CRK11" s="58" t="s">
        <v>573</v>
      </c>
      <c r="CRL11" s="58" t="s">
        <v>573</v>
      </c>
      <c r="CRM11" s="58" t="s">
        <v>573</v>
      </c>
      <c r="CRN11" s="58" t="s">
        <v>573</v>
      </c>
      <c r="CRO11" s="58" t="s">
        <v>573</v>
      </c>
      <c r="CRP11" s="58" t="s">
        <v>573</v>
      </c>
      <c r="CRQ11" s="58" t="s">
        <v>573</v>
      </c>
      <c r="CRR11" s="58" t="s">
        <v>573</v>
      </c>
      <c r="CRS11" s="58" t="s">
        <v>573</v>
      </c>
      <c r="CRT11" s="58" t="s">
        <v>573</v>
      </c>
      <c r="CRU11" s="58" t="s">
        <v>573</v>
      </c>
      <c r="CRV11" s="58" t="s">
        <v>573</v>
      </c>
      <c r="CRW11" s="58" t="s">
        <v>573</v>
      </c>
      <c r="CRX11" s="58" t="s">
        <v>573</v>
      </c>
      <c r="CRY11" s="58" t="s">
        <v>573</v>
      </c>
      <c r="CRZ11" s="58" t="s">
        <v>573</v>
      </c>
      <c r="CSA11" s="58" t="s">
        <v>573</v>
      </c>
      <c r="CSB11" s="58" t="s">
        <v>573</v>
      </c>
      <c r="CSC11" s="58" t="s">
        <v>573</v>
      </c>
      <c r="CSD11" s="58" t="s">
        <v>573</v>
      </c>
      <c r="CSE11" s="58" t="s">
        <v>573</v>
      </c>
      <c r="CSF11" s="58" t="s">
        <v>573</v>
      </c>
      <c r="CSG11" s="58" t="s">
        <v>573</v>
      </c>
      <c r="CSH11" s="58" t="s">
        <v>573</v>
      </c>
      <c r="CSI11" s="58" t="s">
        <v>573</v>
      </c>
      <c r="CSJ11" s="58" t="s">
        <v>573</v>
      </c>
      <c r="CSK11" s="58" t="s">
        <v>573</v>
      </c>
      <c r="CSL11" s="58" t="s">
        <v>573</v>
      </c>
      <c r="CSM11" s="58" t="s">
        <v>573</v>
      </c>
      <c r="CSN11" s="58" t="s">
        <v>573</v>
      </c>
      <c r="CSO11" s="58" t="s">
        <v>573</v>
      </c>
      <c r="CSP11" s="58" t="s">
        <v>573</v>
      </c>
      <c r="CSQ11" s="58" t="s">
        <v>573</v>
      </c>
      <c r="CSR11" s="58" t="s">
        <v>573</v>
      </c>
      <c r="CSS11" s="58" t="s">
        <v>573</v>
      </c>
      <c r="CST11" s="58" t="s">
        <v>573</v>
      </c>
      <c r="CSU11" s="58" t="s">
        <v>573</v>
      </c>
      <c r="CSV11" s="58" t="s">
        <v>573</v>
      </c>
      <c r="CSW11" s="58" t="s">
        <v>573</v>
      </c>
      <c r="CSX11" s="58" t="s">
        <v>573</v>
      </c>
      <c r="CSY11" s="58" t="s">
        <v>573</v>
      </c>
      <c r="CSZ11" s="58" t="s">
        <v>573</v>
      </c>
      <c r="CTA11" s="58" t="s">
        <v>573</v>
      </c>
      <c r="CTB11" s="58" t="s">
        <v>573</v>
      </c>
      <c r="CTC11" s="58" t="s">
        <v>573</v>
      </c>
      <c r="CTD11" s="58" t="s">
        <v>573</v>
      </c>
      <c r="CTE11" s="58" t="s">
        <v>573</v>
      </c>
      <c r="CTF11" s="58" t="s">
        <v>573</v>
      </c>
      <c r="CTG11" s="58" t="s">
        <v>573</v>
      </c>
      <c r="CTH11" s="58" t="s">
        <v>573</v>
      </c>
      <c r="CTI11" s="58" t="s">
        <v>573</v>
      </c>
      <c r="CTJ11" s="58" t="s">
        <v>573</v>
      </c>
      <c r="CTK11" s="58" t="s">
        <v>573</v>
      </c>
      <c r="CTL11" s="58" t="s">
        <v>573</v>
      </c>
      <c r="CTM11" s="58" t="s">
        <v>573</v>
      </c>
      <c r="CTN11" s="58" t="s">
        <v>573</v>
      </c>
      <c r="CTO11" s="58" t="s">
        <v>573</v>
      </c>
      <c r="CTP11" s="58" t="s">
        <v>573</v>
      </c>
      <c r="CTQ11" s="58" t="s">
        <v>573</v>
      </c>
      <c r="CTR11" s="58" t="s">
        <v>573</v>
      </c>
      <c r="CTS11" s="58" t="s">
        <v>573</v>
      </c>
      <c r="CTT11" s="58" t="s">
        <v>573</v>
      </c>
      <c r="CTU11" s="58" t="s">
        <v>573</v>
      </c>
      <c r="CTV11" s="58" t="s">
        <v>573</v>
      </c>
      <c r="CTW11" s="58" t="s">
        <v>573</v>
      </c>
      <c r="CTX11" s="58" t="s">
        <v>573</v>
      </c>
      <c r="CTY11" s="58" t="s">
        <v>573</v>
      </c>
      <c r="CTZ11" s="58" t="s">
        <v>573</v>
      </c>
      <c r="CUA11" s="58" t="s">
        <v>573</v>
      </c>
      <c r="CUB11" s="58" t="s">
        <v>573</v>
      </c>
      <c r="CUC11" s="58" t="s">
        <v>573</v>
      </c>
      <c r="CUD11" s="58" t="s">
        <v>573</v>
      </c>
      <c r="CUE11" s="58" t="s">
        <v>573</v>
      </c>
      <c r="CUF11" s="58" t="s">
        <v>573</v>
      </c>
      <c r="CUG11" s="58" t="s">
        <v>573</v>
      </c>
      <c r="CUH11" s="58" t="s">
        <v>573</v>
      </c>
      <c r="CUI11" s="58" t="s">
        <v>573</v>
      </c>
      <c r="CUJ11" s="58" t="s">
        <v>573</v>
      </c>
      <c r="CUK11" s="58" t="s">
        <v>573</v>
      </c>
      <c r="CUL11" s="58" t="s">
        <v>573</v>
      </c>
      <c r="CUM11" s="58" t="s">
        <v>573</v>
      </c>
      <c r="CUN11" s="58" t="s">
        <v>573</v>
      </c>
      <c r="CUO11" s="58" t="s">
        <v>573</v>
      </c>
      <c r="CUP11" s="58" t="s">
        <v>573</v>
      </c>
      <c r="CUQ11" s="58" t="s">
        <v>573</v>
      </c>
      <c r="CUR11" s="58" t="s">
        <v>573</v>
      </c>
      <c r="CUS11" s="58" t="s">
        <v>573</v>
      </c>
      <c r="CUT11" s="58" t="s">
        <v>573</v>
      </c>
      <c r="CUU11" s="58" t="s">
        <v>573</v>
      </c>
      <c r="CUV11" s="58" t="s">
        <v>573</v>
      </c>
      <c r="CUW11" s="58" t="s">
        <v>573</v>
      </c>
      <c r="CUX11" s="58" t="s">
        <v>573</v>
      </c>
      <c r="CUY11" s="58" t="s">
        <v>573</v>
      </c>
      <c r="CUZ11" s="58" t="s">
        <v>573</v>
      </c>
      <c r="CVA11" s="58" t="s">
        <v>573</v>
      </c>
      <c r="CVB11" s="58" t="s">
        <v>573</v>
      </c>
      <c r="CVC11" s="58" t="s">
        <v>573</v>
      </c>
      <c r="CVD11" s="58" t="s">
        <v>573</v>
      </c>
      <c r="CVE11" s="58" t="s">
        <v>573</v>
      </c>
      <c r="CVF11" s="58" t="s">
        <v>573</v>
      </c>
      <c r="CVG11" s="58" t="s">
        <v>573</v>
      </c>
      <c r="CVH11" s="58" t="s">
        <v>573</v>
      </c>
      <c r="CVI11" s="58" t="s">
        <v>573</v>
      </c>
      <c r="CVJ11" s="58" t="s">
        <v>573</v>
      </c>
      <c r="CVK11" s="58" t="s">
        <v>573</v>
      </c>
      <c r="CVL11" s="58" t="s">
        <v>573</v>
      </c>
      <c r="CVM11" s="58" t="s">
        <v>573</v>
      </c>
      <c r="CVN11" s="58" t="s">
        <v>573</v>
      </c>
      <c r="CVO11" s="58" t="s">
        <v>573</v>
      </c>
      <c r="CVP11" s="58" t="s">
        <v>573</v>
      </c>
      <c r="CVQ11" s="58" t="s">
        <v>573</v>
      </c>
      <c r="CVR11" s="58" t="s">
        <v>573</v>
      </c>
      <c r="CVS11" s="58" t="s">
        <v>573</v>
      </c>
      <c r="CVT11" s="58" t="s">
        <v>573</v>
      </c>
      <c r="CVU11" s="58" t="s">
        <v>573</v>
      </c>
      <c r="CVV11" s="58" t="s">
        <v>573</v>
      </c>
      <c r="CVW11" s="58" t="s">
        <v>573</v>
      </c>
      <c r="CVX11" s="58" t="s">
        <v>573</v>
      </c>
      <c r="CVY11" s="58" t="s">
        <v>573</v>
      </c>
      <c r="CVZ11" s="58" t="s">
        <v>573</v>
      </c>
      <c r="CWA11" s="58" t="s">
        <v>573</v>
      </c>
      <c r="CWB11" s="58" t="s">
        <v>573</v>
      </c>
      <c r="CWC11" s="58" t="s">
        <v>573</v>
      </c>
      <c r="CWD11" s="58" t="s">
        <v>573</v>
      </c>
      <c r="CWE11" s="58" t="s">
        <v>573</v>
      </c>
      <c r="CWF11" s="58" t="s">
        <v>573</v>
      </c>
      <c r="CWG11" s="58" t="s">
        <v>573</v>
      </c>
      <c r="CWH11" s="58" t="s">
        <v>573</v>
      </c>
      <c r="CWI11" s="58" t="s">
        <v>573</v>
      </c>
      <c r="CWJ11" s="58" t="s">
        <v>573</v>
      </c>
      <c r="CWK11" s="58" t="s">
        <v>573</v>
      </c>
      <c r="CWL11" s="58" t="s">
        <v>573</v>
      </c>
      <c r="CWM11" s="58" t="s">
        <v>573</v>
      </c>
      <c r="CWN11" s="58" t="s">
        <v>573</v>
      </c>
      <c r="CWO11" s="58" t="s">
        <v>573</v>
      </c>
      <c r="CWP11" s="58" t="s">
        <v>573</v>
      </c>
      <c r="CWQ11" s="58" t="s">
        <v>573</v>
      </c>
      <c r="CWR11" s="58" t="s">
        <v>573</v>
      </c>
      <c r="CWS11" s="58" t="s">
        <v>573</v>
      </c>
      <c r="CWT11" s="58" t="s">
        <v>573</v>
      </c>
      <c r="CWU11" s="58" t="s">
        <v>573</v>
      </c>
      <c r="CWV11" s="58" t="s">
        <v>573</v>
      </c>
      <c r="CWW11" s="58" t="s">
        <v>573</v>
      </c>
      <c r="CWX11" s="58" t="s">
        <v>573</v>
      </c>
      <c r="CWY11" s="58" t="s">
        <v>573</v>
      </c>
      <c r="CWZ11" s="58" t="s">
        <v>573</v>
      </c>
      <c r="CXA11" s="58" t="s">
        <v>573</v>
      </c>
      <c r="CXB11" s="58" t="s">
        <v>573</v>
      </c>
      <c r="CXC11" s="58" t="s">
        <v>573</v>
      </c>
      <c r="CXD11" s="58" t="s">
        <v>573</v>
      </c>
      <c r="CXE11" s="58" t="s">
        <v>573</v>
      </c>
      <c r="CXF11" s="58" t="s">
        <v>573</v>
      </c>
      <c r="CXG11" s="58" t="s">
        <v>573</v>
      </c>
      <c r="CXH11" s="58" t="s">
        <v>573</v>
      </c>
      <c r="CXI11" s="58" t="s">
        <v>573</v>
      </c>
      <c r="CXJ11" s="58" t="s">
        <v>573</v>
      </c>
      <c r="CXK11" s="58" t="s">
        <v>573</v>
      </c>
      <c r="CXL11" s="58" t="s">
        <v>573</v>
      </c>
      <c r="CXM11" s="58" t="s">
        <v>573</v>
      </c>
      <c r="CXN11" s="58" t="s">
        <v>573</v>
      </c>
      <c r="CXO11" s="58" t="s">
        <v>573</v>
      </c>
      <c r="CXP11" s="58" t="s">
        <v>573</v>
      </c>
      <c r="CXQ11" s="58" t="s">
        <v>573</v>
      </c>
      <c r="CXR11" s="58" t="s">
        <v>573</v>
      </c>
      <c r="CXS11" s="58" t="s">
        <v>573</v>
      </c>
      <c r="CXT11" s="58" t="s">
        <v>573</v>
      </c>
      <c r="CXU11" s="58" t="s">
        <v>573</v>
      </c>
      <c r="CXV11" s="58" t="s">
        <v>573</v>
      </c>
      <c r="CXW11" s="58" t="s">
        <v>573</v>
      </c>
      <c r="CXX11" s="58" t="s">
        <v>573</v>
      </c>
      <c r="CXY11" s="58" t="s">
        <v>573</v>
      </c>
      <c r="CXZ11" s="58" t="s">
        <v>573</v>
      </c>
      <c r="CYA11" s="58" t="s">
        <v>573</v>
      </c>
      <c r="CYB11" s="58" t="s">
        <v>573</v>
      </c>
      <c r="CYC11" s="58" t="s">
        <v>573</v>
      </c>
      <c r="CYD11" s="58" t="s">
        <v>573</v>
      </c>
      <c r="CYE11" s="58" t="s">
        <v>573</v>
      </c>
      <c r="CYF11" s="58" t="s">
        <v>573</v>
      </c>
      <c r="CYG11" s="58" t="s">
        <v>573</v>
      </c>
      <c r="CYH11" s="58" t="s">
        <v>573</v>
      </c>
      <c r="CYI11" s="58" t="s">
        <v>573</v>
      </c>
      <c r="CYJ11" s="58" t="s">
        <v>573</v>
      </c>
      <c r="CYK11" s="58" t="s">
        <v>573</v>
      </c>
      <c r="CYL11" s="58" t="s">
        <v>573</v>
      </c>
      <c r="CYM11" s="58" t="s">
        <v>573</v>
      </c>
      <c r="CYN11" s="58" t="s">
        <v>573</v>
      </c>
      <c r="CYO11" s="58" t="s">
        <v>573</v>
      </c>
      <c r="CYP11" s="58" t="s">
        <v>573</v>
      </c>
      <c r="CYQ11" s="58" t="s">
        <v>573</v>
      </c>
      <c r="CYR11" s="58" t="s">
        <v>573</v>
      </c>
      <c r="CYS11" s="58" t="s">
        <v>573</v>
      </c>
      <c r="CYT11" s="58" t="s">
        <v>573</v>
      </c>
      <c r="CYU11" s="58" t="s">
        <v>573</v>
      </c>
      <c r="CYV11" s="58" t="s">
        <v>573</v>
      </c>
      <c r="CYW11" s="58" t="s">
        <v>573</v>
      </c>
      <c r="CYX11" s="58" t="s">
        <v>573</v>
      </c>
      <c r="CYY11" s="58" t="s">
        <v>573</v>
      </c>
      <c r="CYZ11" s="58" t="s">
        <v>573</v>
      </c>
      <c r="CZA11" s="58" t="s">
        <v>573</v>
      </c>
      <c r="CZB11" s="58" t="s">
        <v>573</v>
      </c>
      <c r="CZC11" s="58" t="s">
        <v>573</v>
      </c>
      <c r="CZD11" s="58" t="s">
        <v>573</v>
      </c>
      <c r="CZE11" s="58" t="s">
        <v>573</v>
      </c>
      <c r="CZF11" s="58" t="s">
        <v>573</v>
      </c>
      <c r="CZG11" s="58" t="s">
        <v>573</v>
      </c>
      <c r="CZH11" s="58" t="s">
        <v>573</v>
      </c>
      <c r="CZI11" s="58" t="s">
        <v>573</v>
      </c>
      <c r="CZJ11" s="58" t="s">
        <v>573</v>
      </c>
      <c r="CZK11" s="58" t="s">
        <v>573</v>
      </c>
      <c r="CZL11" s="58" t="s">
        <v>573</v>
      </c>
      <c r="CZM11" s="58" t="s">
        <v>573</v>
      </c>
      <c r="CZN11" s="58" t="s">
        <v>573</v>
      </c>
      <c r="CZO11" s="58" t="s">
        <v>573</v>
      </c>
      <c r="CZP11" s="58" t="s">
        <v>573</v>
      </c>
      <c r="CZQ11" s="58" t="s">
        <v>573</v>
      </c>
      <c r="CZR11" s="58" t="s">
        <v>573</v>
      </c>
      <c r="CZS11" s="58" t="s">
        <v>573</v>
      </c>
      <c r="CZT11" s="58" t="s">
        <v>573</v>
      </c>
      <c r="CZU11" s="58" t="s">
        <v>573</v>
      </c>
      <c r="CZV11" s="58" t="s">
        <v>573</v>
      </c>
      <c r="CZW11" s="58" t="s">
        <v>573</v>
      </c>
      <c r="CZX11" s="58" t="s">
        <v>573</v>
      </c>
      <c r="CZY11" s="58" t="s">
        <v>573</v>
      </c>
      <c r="CZZ11" s="58" t="s">
        <v>573</v>
      </c>
      <c r="DAA11" s="58" t="s">
        <v>573</v>
      </c>
      <c r="DAB11" s="58" t="s">
        <v>573</v>
      </c>
      <c r="DAC11" s="58" t="s">
        <v>573</v>
      </c>
      <c r="DAD11" s="58" t="s">
        <v>573</v>
      </c>
      <c r="DAE11" s="58" t="s">
        <v>573</v>
      </c>
      <c r="DAF11" s="58" t="s">
        <v>573</v>
      </c>
      <c r="DAG11" s="58" t="s">
        <v>573</v>
      </c>
      <c r="DAH11" s="58" t="s">
        <v>573</v>
      </c>
      <c r="DAI11" s="58" t="s">
        <v>573</v>
      </c>
      <c r="DAJ11" s="58" t="s">
        <v>573</v>
      </c>
      <c r="DAK11" s="58" t="s">
        <v>573</v>
      </c>
      <c r="DAL11" s="58" t="s">
        <v>573</v>
      </c>
      <c r="DAM11" s="58" t="s">
        <v>573</v>
      </c>
      <c r="DAN11" s="58" t="s">
        <v>573</v>
      </c>
      <c r="DAO11" s="58" t="s">
        <v>573</v>
      </c>
      <c r="DAP11" s="58" t="s">
        <v>573</v>
      </c>
      <c r="DAQ11" s="58" t="s">
        <v>573</v>
      </c>
      <c r="DAR11" s="58" t="s">
        <v>573</v>
      </c>
      <c r="DAS11" s="58" t="s">
        <v>573</v>
      </c>
      <c r="DAT11" s="58" t="s">
        <v>573</v>
      </c>
      <c r="DAU11" s="58" t="s">
        <v>573</v>
      </c>
      <c r="DAV11" s="58" t="s">
        <v>573</v>
      </c>
      <c r="DAW11" s="58" t="s">
        <v>573</v>
      </c>
      <c r="DAX11" s="58" t="s">
        <v>573</v>
      </c>
      <c r="DAY11" s="58" t="s">
        <v>573</v>
      </c>
      <c r="DAZ11" s="58" t="s">
        <v>573</v>
      </c>
      <c r="DBA11" s="58" t="s">
        <v>573</v>
      </c>
      <c r="DBB11" s="58" t="s">
        <v>573</v>
      </c>
      <c r="DBC11" s="58" t="s">
        <v>573</v>
      </c>
      <c r="DBD11" s="58" t="s">
        <v>573</v>
      </c>
      <c r="DBE11" s="58" t="s">
        <v>573</v>
      </c>
      <c r="DBF11" s="58" t="s">
        <v>573</v>
      </c>
      <c r="DBG11" s="58" t="s">
        <v>573</v>
      </c>
      <c r="DBH11" s="58" t="s">
        <v>573</v>
      </c>
      <c r="DBI11" s="58" t="s">
        <v>573</v>
      </c>
      <c r="DBJ11" s="58" t="s">
        <v>573</v>
      </c>
      <c r="DBK11" s="58" t="s">
        <v>573</v>
      </c>
      <c r="DBL11" s="58" t="s">
        <v>573</v>
      </c>
      <c r="DBM11" s="58" t="s">
        <v>573</v>
      </c>
      <c r="DBN11" s="58" t="s">
        <v>573</v>
      </c>
      <c r="DBO11" s="58" t="s">
        <v>573</v>
      </c>
      <c r="DBP11" s="58" t="s">
        <v>573</v>
      </c>
      <c r="DBQ11" s="58" t="s">
        <v>573</v>
      </c>
      <c r="DBR11" s="58" t="s">
        <v>573</v>
      </c>
      <c r="DBS11" s="58" t="s">
        <v>573</v>
      </c>
      <c r="DBT11" s="58" t="s">
        <v>573</v>
      </c>
      <c r="DBU11" s="58" t="s">
        <v>573</v>
      </c>
      <c r="DBV11" s="58" t="s">
        <v>573</v>
      </c>
      <c r="DBW11" s="58" t="s">
        <v>573</v>
      </c>
      <c r="DBX11" s="58" t="s">
        <v>573</v>
      </c>
      <c r="DBY11" s="58" t="s">
        <v>573</v>
      </c>
      <c r="DBZ11" s="58" t="s">
        <v>573</v>
      </c>
      <c r="DCA11" s="58" t="s">
        <v>573</v>
      </c>
      <c r="DCB11" s="58" t="s">
        <v>573</v>
      </c>
      <c r="DCC11" s="58" t="s">
        <v>573</v>
      </c>
      <c r="DCD11" s="58" t="s">
        <v>573</v>
      </c>
      <c r="DCE11" s="58" t="s">
        <v>573</v>
      </c>
      <c r="DCF11" s="58" t="s">
        <v>573</v>
      </c>
      <c r="DCG11" s="58" t="s">
        <v>573</v>
      </c>
      <c r="DCH11" s="58" t="s">
        <v>573</v>
      </c>
      <c r="DCI11" s="58" t="s">
        <v>573</v>
      </c>
      <c r="DCJ11" s="58" t="s">
        <v>573</v>
      </c>
      <c r="DCK11" s="58" t="s">
        <v>573</v>
      </c>
      <c r="DCL11" s="58" t="s">
        <v>573</v>
      </c>
      <c r="DCM11" s="58" t="s">
        <v>573</v>
      </c>
      <c r="DCN11" s="58" t="s">
        <v>573</v>
      </c>
      <c r="DCO11" s="58" t="s">
        <v>573</v>
      </c>
      <c r="DCP11" s="58" t="s">
        <v>573</v>
      </c>
      <c r="DCQ11" s="58" t="s">
        <v>573</v>
      </c>
      <c r="DCR11" s="58" t="s">
        <v>573</v>
      </c>
      <c r="DCS11" s="58" t="s">
        <v>573</v>
      </c>
      <c r="DCT11" s="58" t="s">
        <v>573</v>
      </c>
      <c r="DCU11" s="58" t="s">
        <v>573</v>
      </c>
      <c r="DCV11" s="58" t="s">
        <v>573</v>
      </c>
      <c r="DCW11" s="58" t="s">
        <v>573</v>
      </c>
      <c r="DCX11" s="58" t="s">
        <v>573</v>
      </c>
      <c r="DCY11" s="58" t="s">
        <v>573</v>
      </c>
      <c r="DCZ11" s="58" t="s">
        <v>573</v>
      </c>
      <c r="DDA11" s="58" t="s">
        <v>573</v>
      </c>
      <c r="DDB11" s="58" t="s">
        <v>573</v>
      </c>
      <c r="DDC11" s="58" t="s">
        <v>573</v>
      </c>
      <c r="DDD11" s="58" t="s">
        <v>573</v>
      </c>
      <c r="DDE11" s="58" t="s">
        <v>573</v>
      </c>
      <c r="DDF11" s="58" t="s">
        <v>573</v>
      </c>
      <c r="DDG11" s="58" t="s">
        <v>573</v>
      </c>
      <c r="DDH11" s="58" t="s">
        <v>573</v>
      </c>
      <c r="DDI11" s="58" t="s">
        <v>573</v>
      </c>
      <c r="DDJ11" s="58" t="s">
        <v>573</v>
      </c>
      <c r="DDK11" s="58" t="s">
        <v>573</v>
      </c>
      <c r="DDL11" s="58" t="s">
        <v>573</v>
      </c>
      <c r="DDM11" s="58" t="s">
        <v>573</v>
      </c>
      <c r="DDN11" s="58" t="s">
        <v>573</v>
      </c>
      <c r="DDO11" s="58" t="s">
        <v>573</v>
      </c>
      <c r="DDP11" s="58" t="s">
        <v>573</v>
      </c>
      <c r="DDQ11" s="58" t="s">
        <v>573</v>
      </c>
      <c r="DDR11" s="58" t="s">
        <v>573</v>
      </c>
      <c r="DDS11" s="58" t="s">
        <v>573</v>
      </c>
      <c r="DDT11" s="58" t="s">
        <v>573</v>
      </c>
      <c r="DDU11" s="58" t="s">
        <v>573</v>
      </c>
      <c r="DDV11" s="58" t="s">
        <v>573</v>
      </c>
      <c r="DDW11" s="58" t="s">
        <v>573</v>
      </c>
      <c r="DDX11" s="58" t="s">
        <v>573</v>
      </c>
      <c r="DDY11" s="58" t="s">
        <v>573</v>
      </c>
      <c r="DDZ11" s="58" t="s">
        <v>573</v>
      </c>
      <c r="DEA11" s="58" t="s">
        <v>573</v>
      </c>
      <c r="DEB11" s="58" t="s">
        <v>573</v>
      </c>
      <c r="DEC11" s="58" t="s">
        <v>573</v>
      </c>
      <c r="DED11" s="58" t="s">
        <v>573</v>
      </c>
      <c r="DEE11" s="58" t="s">
        <v>573</v>
      </c>
      <c r="DEF11" s="58" t="s">
        <v>573</v>
      </c>
      <c r="DEG11" s="58" t="s">
        <v>573</v>
      </c>
      <c r="DEH11" s="58" t="s">
        <v>573</v>
      </c>
      <c r="DEI11" s="58" t="s">
        <v>573</v>
      </c>
      <c r="DEJ11" s="58" t="s">
        <v>573</v>
      </c>
      <c r="DEK11" s="58" t="s">
        <v>573</v>
      </c>
      <c r="DEL11" s="58" t="s">
        <v>573</v>
      </c>
      <c r="DEM11" s="58" t="s">
        <v>573</v>
      </c>
      <c r="DEN11" s="58" t="s">
        <v>573</v>
      </c>
      <c r="DEO11" s="58" t="s">
        <v>573</v>
      </c>
      <c r="DEP11" s="58" t="s">
        <v>573</v>
      </c>
      <c r="DEQ11" s="58" t="s">
        <v>573</v>
      </c>
      <c r="DER11" s="58" t="s">
        <v>573</v>
      </c>
      <c r="DES11" s="58" t="s">
        <v>573</v>
      </c>
      <c r="DET11" s="58" t="s">
        <v>573</v>
      </c>
      <c r="DEU11" s="58" t="s">
        <v>573</v>
      </c>
      <c r="DEV11" s="58" t="s">
        <v>573</v>
      </c>
      <c r="DEW11" s="58" t="s">
        <v>573</v>
      </c>
      <c r="DEX11" s="58" t="s">
        <v>573</v>
      </c>
      <c r="DEY11" s="58" t="s">
        <v>573</v>
      </c>
      <c r="DEZ11" s="58" t="s">
        <v>573</v>
      </c>
      <c r="DFA11" s="58" t="s">
        <v>573</v>
      </c>
      <c r="DFB11" s="58" t="s">
        <v>573</v>
      </c>
      <c r="DFC11" s="58" t="s">
        <v>573</v>
      </c>
      <c r="DFD11" s="58" t="s">
        <v>573</v>
      </c>
      <c r="DFE11" s="58" t="s">
        <v>573</v>
      </c>
      <c r="DFF11" s="58" t="s">
        <v>573</v>
      </c>
      <c r="DFG11" s="58" t="s">
        <v>573</v>
      </c>
      <c r="DFH11" s="58" t="s">
        <v>573</v>
      </c>
      <c r="DFI11" s="58" t="s">
        <v>573</v>
      </c>
      <c r="DFJ11" s="58" t="s">
        <v>573</v>
      </c>
      <c r="DFK11" s="58" t="s">
        <v>573</v>
      </c>
      <c r="DFL11" s="58" t="s">
        <v>573</v>
      </c>
      <c r="DFM11" s="58" t="s">
        <v>573</v>
      </c>
      <c r="DFN11" s="58" t="s">
        <v>573</v>
      </c>
      <c r="DFO11" s="58" t="s">
        <v>573</v>
      </c>
      <c r="DFP11" s="58" t="s">
        <v>573</v>
      </c>
      <c r="DFQ11" s="58" t="s">
        <v>573</v>
      </c>
      <c r="DFR11" s="58" t="s">
        <v>573</v>
      </c>
      <c r="DFS11" s="58" t="s">
        <v>573</v>
      </c>
      <c r="DFT11" s="58" t="s">
        <v>573</v>
      </c>
      <c r="DFU11" s="58" t="s">
        <v>573</v>
      </c>
      <c r="DFV11" s="58" t="s">
        <v>573</v>
      </c>
      <c r="DFW11" s="58" t="s">
        <v>573</v>
      </c>
      <c r="DFX11" s="58" t="s">
        <v>573</v>
      </c>
      <c r="DFY11" s="58" t="s">
        <v>573</v>
      </c>
      <c r="DFZ11" s="58" t="s">
        <v>573</v>
      </c>
      <c r="DGA11" s="58" t="s">
        <v>573</v>
      </c>
      <c r="DGB11" s="58" t="s">
        <v>573</v>
      </c>
      <c r="DGC11" s="58" t="s">
        <v>573</v>
      </c>
      <c r="DGD11" s="58" t="s">
        <v>573</v>
      </c>
      <c r="DGE11" s="58" t="s">
        <v>573</v>
      </c>
      <c r="DGF11" s="58" t="s">
        <v>573</v>
      </c>
      <c r="DGG11" s="58" t="s">
        <v>573</v>
      </c>
      <c r="DGH11" s="58" t="s">
        <v>573</v>
      </c>
      <c r="DGI11" s="58" t="s">
        <v>573</v>
      </c>
      <c r="DGJ11" s="58" t="s">
        <v>573</v>
      </c>
      <c r="DGK11" s="58" t="s">
        <v>573</v>
      </c>
      <c r="DGL11" s="58" t="s">
        <v>573</v>
      </c>
      <c r="DGM11" s="58" t="s">
        <v>573</v>
      </c>
      <c r="DGN11" s="58" t="s">
        <v>573</v>
      </c>
      <c r="DGO11" s="58" t="s">
        <v>573</v>
      </c>
      <c r="DGP11" s="58" t="s">
        <v>573</v>
      </c>
      <c r="DGQ11" s="58" t="s">
        <v>573</v>
      </c>
      <c r="DGR11" s="58" t="s">
        <v>573</v>
      </c>
      <c r="DGS11" s="58" t="s">
        <v>573</v>
      </c>
      <c r="DGT11" s="58" t="s">
        <v>573</v>
      </c>
      <c r="DGU11" s="58" t="s">
        <v>573</v>
      </c>
      <c r="DGV11" s="58" t="s">
        <v>573</v>
      </c>
      <c r="DGW11" s="58" t="s">
        <v>573</v>
      </c>
      <c r="DGX11" s="58" t="s">
        <v>573</v>
      </c>
      <c r="DGY11" s="58" t="s">
        <v>573</v>
      </c>
      <c r="DGZ11" s="58" t="s">
        <v>573</v>
      </c>
      <c r="DHA11" s="58" t="s">
        <v>573</v>
      </c>
      <c r="DHB11" s="58" t="s">
        <v>573</v>
      </c>
      <c r="DHC11" s="58" t="s">
        <v>573</v>
      </c>
      <c r="DHD11" s="58" t="s">
        <v>573</v>
      </c>
      <c r="DHE11" s="58" t="s">
        <v>573</v>
      </c>
      <c r="DHF11" s="58" t="s">
        <v>573</v>
      </c>
      <c r="DHG11" s="58" t="s">
        <v>573</v>
      </c>
      <c r="DHH11" s="58" t="s">
        <v>573</v>
      </c>
      <c r="DHI11" s="58" t="s">
        <v>573</v>
      </c>
      <c r="DHJ11" s="58" t="s">
        <v>573</v>
      </c>
      <c r="DHK11" s="58" t="s">
        <v>573</v>
      </c>
      <c r="DHL11" s="58" t="s">
        <v>573</v>
      </c>
      <c r="DHM11" s="58" t="s">
        <v>573</v>
      </c>
      <c r="DHN11" s="58" t="s">
        <v>573</v>
      </c>
      <c r="DHO11" s="58" t="s">
        <v>573</v>
      </c>
      <c r="DHP11" s="58" t="s">
        <v>573</v>
      </c>
      <c r="DHQ11" s="58" t="s">
        <v>573</v>
      </c>
      <c r="DHR11" s="58" t="s">
        <v>573</v>
      </c>
      <c r="DHS11" s="58" t="s">
        <v>573</v>
      </c>
      <c r="DHT11" s="58" t="s">
        <v>573</v>
      </c>
      <c r="DHU11" s="58" t="s">
        <v>573</v>
      </c>
      <c r="DHV11" s="58" t="s">
        <v>573</v>
      </c>
      <c r="DHW11" s="58" t="s">
        <v>573</v>
      </c>
      <c r="DHX11" s="58" t="s">
        <v>573</v>
      </c>
      <c r="DHY11" s="58" t="s">
        <v>573</v>
      </c>
      <c r="DHZ11" s="58" t="s">
        <v>573</v>
      </c>
      <c r="DIA11" s="58" t="s">
        <v>573</v>
      </c>
      <c r="DIB11" s="58" t="s">
        <v>573</v>
      </c>
      <c r="DIC11" s="58" t="s">
        <v>573</v>
      </c>
      <c r="DID11" s="58" t="s">
        <v>573</v>
      </c>
      <c r="DIE11" s="58" t="s">
        <v>573</v>
      </c>
      <c r="DIF11" s="58" t="s">
        <v>573</v>
      </c>
      <c r="DIG11" s="58" t="s">
        <v>573</v>
      </c>
      <c r="DIH11" s="58" t="s">
        <v>573</v>
      </c>
      <c r="DII11" s="58" t="s">
        <v>573</v>
      </c>
      <c r="DIJ11" s="58" t="s">
        <v>573</v>
      </c>
      <c r="DIK11" s="58" t="s">
        <v>573</v>
      </c>
      <c r="DIL11" s="58" t="s">
        <v>573</v>
      </c>
      <c r="DIM11" s="58" t="s">
        <v>573</v>
      </c>
      <c r="DIN11" s="58" t="s">
        <v>573</v>
      </c>
      <c r="DIO11" s="58" t="s">
        <v>573</v>
      </c>
      <c r="DIP11" s="58" t="s">
        <v>573</v>
      </c>
      <c r="DIQ11" s="58" t="s">
        <v>573</v>
      </c>
      <c r="DIR11" s="58" t="s">
        <v>573</v>
      </c>
      <c r="DIS11" s="58" t="s">
        <v>573</v>
      </c>
      <c r="DIT11" s="58" t="s">
        <v>573</v>
      </c>
      <c r="DIU11" s="58" t="s">
        <v>573</v>
      </c>
      <c r="DIV11" s="58" t="s">
        <v>573</v>
      </c>
      <c r="DIW11" s="58" t="s">
        <v>573</v>
      </c>
      <c r="DIX11" s="58" t="s">
        <v>573</v>
      </c>
      <c r="DIY11" s="58" t="s">
        <v>573</v>
      </c>
      <c r="DIZ11" s="58" t="s">
        <v>573</v>
      </c>
      <c r="DJA11" s="58" t="s">
        <v>573</v>
      </c>
      <c r="DJB11" s="58" t="s">
        <v>573</v>
      </c>
      <c r="DJC11" s="58" t="s">
        <v>573</v>
      </c>
      <c r="DJD11" s="58" t="s">
        <v>573</v>
      </c>
      <c r="DJE11" s="58" t="s">
        <v>573</v>
      </c>
      <c r="DJF11" s="58" t="s">
        <v>573</v>
      </c>
      <c r="DJG11" s="58" t="s">
        <v>573</v>
      </c>
      <c r="DJH11" s="58" t="s">
        <v>573</v>
      </c>
      <c r="DJI11" s="58" t="s">
        <v>573</v>
      </c>
      <c r="DJJ11" s="58" t="s">
        <v>573</v>
      </c>
      <c r="DJK11" s="58" t="s">
        <v>573</v>
      </c>
      <c r="DJL11" s="58" t="s">
        <v>573</v>
      </c>
      <c r="DJM11" s="58" t="s">
        <v>573</v>
      </c>
      <c r="DJN11" s="58" t="s">
        <v>573</v>
      </c>
      <c r="DJO11" s="58" t="s">
        <v>573</v>
      </c>
      <c r="DJP11" s="58" t="s">
        <v>573</v>
      </c>
      <c r="DJQ11" s="58" t="s">
        <v>573</v>
      </c>
      <c r="DJR11" s="58" t="s">
        <v>573</v>
      </c>
      <c r="DJS11" s="58" t="s">
        <v>573</v>
      </c>
      <c r="DJT11" s="58" t="s">
        <v>573</v>
      </c>
      <c r="DJU11" s="58" t="s">
        <v>573</v>
      </c>
      <c r="DJV11" s="58" t="s">
        <v>573</v>
      </c>
      <c r="DJW11" s="58" t="s">
        <v>573</v>
      </c>
      <c r="DJX11" s="58" t="s">
        <v>573</v>
      </c>
      <c r="DJY11" s="58" t="s">
        <v>573</v>
      </c>
      <c r="DJZ11" s="58" t="s">
        <v>573</v>
      </c>
      <c r="DKA11" s="58" t="s">
        <v>573</v>
      </c>
      <c r="DKB11" s="58" t="s">
        <v>573</v>
      </c>
      <c r="DKC11" s="58" t="s">
        <v>573</v>
      </c>
      <c r="DKD11" s="58" t="s">
        <v>573</v>
      </c>
      <c r="DKE11" s="58" t="s">
        <v>573</v>
      </c>
      <c r="DKF11" s="58" t="s">
        <v>573</v>
      </c>
      <c r="DKG11" s="58" t="s">
        <v>573</v>
      </c>
      <c r="DKH11" s="58" t="s">
        <v>573</v>
      </c>
      <c r="DKI11" s="58" t="s">
        <v>573</v>
      </c>
      <c r="DKJ11" s="58" t="s">
        <v>573</v>
      </c>
      <c r="DKK11" s="58" t="s">
        <v>573</v>
      </c>
      <c r="DKL11" s="58" t="s">
        <v>573</v>
      </c>
      <c r="DKM11" s="58" t="s">
        <v>573</v>
      </c>
      <c r="DKN11" s="58" t="s">
        <v>573</v>
      </c>
      <c r="DKO11" s="58" t="s">
        <v>573</v>
      </c>
      <c r="DKP11" s="58" t="s">
        <v>573</v>
      </c>
      <c r="DKQ11" s="58" t="s">
        <v>573</v>
      </c>
      <c r="DKR11" s="58" t="s">
        <v>573</v>
      </c>
      <c r="DKS11" s="58" t="s">
        <v>573</v>
      </c>
      <c r="DKT11" s="58" t="s">
        <v>573</v>
      </c>
      <c r="DKU11" s="58" t="s">
        <v>573</v>
      </c>
      <c r="DKV11" s="58" t="s">
        <v>573</v>
      </c>
      <c r="DKW11" s="58" t="s">
        <v>573</v>
      </c>
      <c r="DKX11" s="58" t="s">
        <v>573</v>
      </c>
      <c r="DKY11" s="58" t="s">
        <v>573</v>
      </c>
      <c r="DKZ11" s="58" t="s">
        <v>573</v>
      </c>
      <c r="DLA11" s="58" t="s">
        <v>573</v>
      </c>
      <c r="DLB11" s="58" t="s">
        <v>573</v>
      </c>
      <c r="DLC11" s="58" t="s">
        <v>573</v>
      </c>
      <c r="DLD11" s="58" t="s">
        <v>573</v>
      </c>
      <c r="DLE11" s="58" t="s">
        <v>573</v>
      </c>
      <c r="DLF11" s="58" t="s">
        <v>573</v>
      </c>
      <c r="DLG11" s="58" t="s">
        <v>573</v>
      </c>
      <c r="DLH11" s="58" t="s">
        <v>573</v>
      </c>
      <c r="DLI11" s="58" t="s">
        <v>573</v>
      </c>
      <c r="DLJ11" s="58" t="s">
        <v>573</v>
      </c>
      <c r="DLK11" s="58" t="s">
        <v>573</v>
      </c>
      <c r="DLL11" s="58" t="s">
        <v>573</v>
      </c>
      <c r="DLM11" s="58" t="s">
        <v>573</v>
      </c>
      <c r="DLN11" s="58" t="s">
        <v>573</v>
      </c>
      <c r="DLO11" s="58" t="s">
        <v>573</v>
      </c>
      <c r="DLP11" s="58" t="s">
        <v>573</v>
      </c>
      <c r="DLQ11" s="58" t="s">
        <v>573</v>
      </c>
      <c r="DLR11" s="58" t="s">
        <v>573</v>
      </c>
      <c r="DLS11" s="58" t="s">
        <v>573</v>
      </c>
      <c r="DLT11" s="58" t="s">
        <v>573</v>
      </c>
      <c r="DLU11" s="58" t="s">
        <v>573</v>
      </c>
      <c r="DLV11" s="58" t="s">
        <v>573</v>
      </c>
      <c r="DLW11" s="58" t="s">
        <v>573</v>
      </c>
      <c r="DLX11" s="58" t="s">
        <v>573</v>
      </c>
      <c r="DLY11" s="58" t="s">
        <v>573</v>
      </c>
      <c r="DLZ11" s="58" t="s">
        <v>573</v>
      </c>
      <c r="DMA11" s="58" t="s">
        <v>573</v>
      </c>
      <c r="DMB11" s="58" t="s">
        <v>573</v>
      </c>
      <c r="DMC11" s="58" t="s">
        <v>573</v>
      </c>
      <c r="DMD11" s="58" t="s">
        <v>573</v>
      </c>
      <c r="DME11" s="58" t="s">
        <v>573</v>
      </c>
      <c r="DMF11" s="58" t="s">
        <v>573</v>
      </c>
      <c r="DMG11" s="58" t="s">
        <v>573</v>
      </c>
      <c r="DMH11" s="58" t="s">
        <v>573</v>
      </c>
      <c r="DMI11" s="58" t="s">
        <v>573</v>
      </c>
      <c r="DMJ11" s="58" t="s">
        <v>573</v>
      </c>
      <c r="DMK11" s="58" t="s">
        <v>573</v>
      </c>
      <c r="DML11" s="58" t="s">
        <v>573</v>
      </c>
      <c r="DMM11" s="58" t="s">
        <v>573</v>
      </c>
      <c r="DMN11" s="58" t="s">
        <v>573</v>
      </c>
      <c r="DMO11" s="58" t="s">
        <v>573</v>
      </c>
      <c r="DMP11" s="58" t="s">
        <v>573</v>
      </c>
      <c r="DMQ11" s="58" t="s">
        <v>573</v>
      </c>
      <c r="DMR11" s="58" t="s">
        <v>573</v>
      </c>
      <c r="DMS11" s="58" t="s">
        <v>573</v>
      </c>
      <c r="DMT11" s="58" t="s">
        <v>573</v>
      </c>
      <c r="DMU11" s="58" t="s">
        <v>573</v>
      </c>
      <c r="DMV11" s="58" t="s">
        <v>573</v>
      </c>
      <c r="DMW11" s="58" t="s">
        <v>573</v>
      </c>
      <c r="DMX11" s="58" t="s">
        <v>573</v>
      </c>
      <c r="DMY11" s="58" t="s">
        <v>573</v>
      </c>
      <c r="DMZ11" s="58" t="s">
        <v>573</v>
      </c>
      <c r="DNA11" s="58" t="s">
        <v>573</v>
      </c>
      <c r="DNB11" s="58" t="s">
        <v>573</v>
      </c>
      <c r="DNC11" s="58" t="s">
        <v>573</v>
      </c>
      <c r="DND11" s="58" t="s">
        <v>573</v>
      </c>
      <c r="DNE11" s="58" t="s">
        <v>573</v>
      </c>
      <c r="DNF11" s="58" t="s">
        <v>573</v>
      </c>
      <c r="DNG11" s="58" t="s">
        <v>573</v>
      </c>
      <c r="DNH11" s="58" t="s">
        <v>573</v>
      </c>
      <c r="DNI11" s="58" t="s">
        <v>573</v>
      </c>
      <c r="DNJ11" s="58" t="s">
        <v>573</v>
      </c>
      <c r="DNK11" s="58" t="s">
        <v>573</v>
      </c>
      <c r="DNL11" s="58" t="s">
        <v>573</v>
      </c>
      <c r="DNM11" s="58" t="s">
        <v>573</v>
      </c>
      <c r="DNN11" s="58" t="s">
        <v>573</v>
      </c>
      <c r="DNO11" s="58" t="s">
        <v>573</v>
      </c>
      <c r="DNP11" s="58" t="s">
        <v>573</v>
      </c>
      <c r="DNQ11" s="58" t="s">
        <v>573</v>
      </c>
      <c r="DNR11" s="58" t="s">
        <v>573</v>
      </c>
      <c r="DNS11" s="58" t="s">
        <v>573</v>
      </c>
      <c r="DNT11" s="58" t="s">
        <v>573</v>
      </c>
      <c r="DNU11" s="58" t="s">
        <v>573</v>
      </c>
      <c r="DNV11" s="58" t="s">
        <v>573</v>
      </c>
      <c r="DNW11" s="58" t="s">
        <v>573</v>
      </c>
      <c r="DNX11" s="58" t="s">
        <v>573</v>
      </c>
      <c r="DNY11" s="58" t="s">
        <v>573</v>
      </c>
      <c r="DNZ11" s="58" t="s">
        <v>573</v>
      </c>
      <c r="DOA11" s="58" t="s">
        <v>573</v>
      </c>
      <c r="DOB11" s="58" t="s">
        <v>573</v>
      </c>
      <c r="DOC11" s="58" t="s">
        <v>573</v>
      </c>
      <c r="DOD11" s="58" t="s">
        <v>573</v>
      </c>
      <c r="DOE11" s="58" t="s">
        <v>573</v>
      </c>
      <c r="DOF11" s="58" t="s">
        <v>573</v>
      </c>
      <c r="DOG11" s="58" t="s">
        <v>573</v>
      </c>
      <c r="DOH11" s="58" t="s">
        <v>573</v>
      </c>
      <c r="DOI11" s="58" t="s">
        <v>573</v>
      </c>
      <c r="DOJ11" s="58" t="s">
        <v>573</v>
      </c>
      <c r="DOK11" s="58" t="s">
        <v>573</v>
      </c>
      <c r="DOL11" s="58" t="s">
        <v>573</v>
      </c>
      <c r="DOM11" s="58" t="s">
        <v>573</v>
      </c>
      <c r="DON11" s="58" t="s">
        <v>573</v>
      </c>
      <c r="DOO11" s="58" t="s">
        <v>573</v>
      </c>
      <c r="DOP11" s="58" t="s">
        <v>573</v>
      </c>
      <c r="DOQ11" s="58" t="s">
        <v>573</v>
      </c>
      <c r="DOR11" s="58" t="s">
        <v>573</v>
      </c>
      <c r="DOS11" s="58" t="s">
        <v>573</v>
      </c>
      <c r="DOT11" s="58" t="s">
        <v>573</v>
      </c>
      <c r="DOU11" s="58" t="s">
        <v>573</v>
      </c>
      <c r="DOV11" s="58" t="s">
        <v>573</v>
      </c>
      <c r="DOW11" s="58" t="s">
        <v>573</v>
      </c>
      <c r="DOX11" s="58" t="s">
        <v>573</v>
      </c>
      <c r="DOY11" s="58" t="s">
        <v>573</v>
      </c>
      <c r="DOZ11" s="58" t="s">
        <v>573</v>
      </c>
      <c r="DPA11" s="58" t="s">
        <v>573</v>
      </c>
      <c r="DPB11" s="58" t="s">
        <v>573</v>
      </c>
      <c r="DPC11" s="58" t="s">
        <v>573</v>
      </c>
      <c r="DPD11" s="58" t="s">
        <v>573</v>
      </c>
      <c r="DPE11" s="58" t="s">
        <v>573</v>
      </c>
      <c r="DPF11" s="58" t="s">
        <v>573</v>
      </c>
      <c r="DPG11" s="58" t="s">
        <v>573</v>
      </c>
      <c r="DPH11" s="58" t="s">
        <v>573</v>
      </c>
      <c r="DPI11" s="58" t="s">
        <v>573</v>
      </c>
      <c r="DPJ11" s="58" t="s">
        <v>573</v>
      </c>
      <c r="DPK11" s="58" t="s">
        <v>573</v>
      </c>
      <c r="DPL11" s="58" t="s">
        <v>573</v>
      </c>
      <c r="DPM11" s="58" t="s">
        <v>573</v>
      </c>
      <c r="DPN11" s="58" t="s">
        <v>573</v>
      </c>
      <c r="DPO11" s="58" t="s">
        <v>573</v>
      </c>
      <c r="DPP11" s="58" t="s">
        <v>573</v>
      </c>
      <c r="DPQ11" s="58" t="s">
        <v>573</v>
      </c>
      <c r="DPR11" s="58" t="s">
        <v>573</v>
      </c>
      <c r="DPS11" s="58" t="s">
        <v>573</v>
      </c>
      <c r="DPT11" s="58" t="s">
        <v>573</v>
      </c>
      <c r="DPU11" s="58" t="s">
        <v>573</v>
      </c>
      <c r="DPV11" s="58" t="s">
        <v>573</v>
      </c>
      <c r="DPW11" s="58" t="s">
        <v>573</v>
      </c>
      <c r="DPX11" s="58" t="s">
        <v>573</v>
      </c>
      <c r="DPY11" s="58" t="s">
        <v>573</v>
      </c>
      <c r="DPZ11" s="58" t="s">
        <v>573</v>
      </c>
      <c r="DQA11" s="58" t="s">
        <v>573</v>
      </c>
      <c r="DQB11" s="58" t="s">
        <v>573</v>
      </c>
      <c r="DQC11" s="58" t="s">
        <v>573</v>
      </c>
      <c r="DQD11" s="58" t="s">
        <v>573</v>
      </c>
      <c r="DQE11" s="58" t="s">
        <v>573</v>
      </c>
      <c r="DQF11" s="58" t="s">
        <v>573</v>
      </c>
      <c r="DQG11" s="58" t="s">
        <v>573</v>
      </c>
      <c r="DQH11" s="58" t="s">
        <v>573</v>
      </c>
      <c r="DQI11" s="58" t="s">
        <v>573</v>
      </c>
      <c r="DQJ11" s="58" t="s">
        <v>573</v>
      </c>
      <c r="DQK11" s="58" t="s">
        <v>573</v>
      </c>
      <c r="DQL11" s="58" t="s">
        <v>573</v>
      </c>
      <c r="DQM11" s="58" t="s">
        <v>573</v>
      </c>
      <c r="DQN11" s="58" t="s">
        <v>573</v>
      </c>
      <c r="DQO11" s="58" t="s">
        <v>573</v>
      </c>
      <c r="DQP11" s="58" t="s">
        <v>573</v>
      </c>
      <c r="DQQ11" s="58" t="s">
        <v>573</v>
      </c>
      <c r="DQR11" s="58" t="s">
        <v>573</v>
      </c>
      <c r="DQS11" s="58" t="s">
        <v>573</v>
      </c>
      <c r="DQT11" s="58" t="s">
        <v>573</v>
      </c>
      <c r="DQU11" s="58" t="s">
        <v>573</v>
      </c>
      <c r="DQV11" s="58" t="s">
        <v>573</v>
      </c>
      <c r="DQW11" s="58" t="s">
        <v>573</v>
      </c>
      <c r="DQX11" s="58" t="s">
        <v>573</v>
      </c>
      <c r="DQY11" s="58" t="s">
        <v>573</v>
      </c>
      <c r="DQZ11" s="58" t="s">
        <v>573</v>
      </c>
      <c r="DRA11" s="58" t="s">
        <v>573</v>
      </c>
      <c r="DRB11" s="58" t="s">
        <v>573</v>
      </c>
      <c r="DRC11" s="58" t="s">
        <v>573</v>
      </c>
      <c r="DRD11" s="58" t="s">
        <v>573</v>
      </c>
      <c r="DRE11" s="58" t="s">
        <v>573</v>
      </c>
      <c r="DRF11" s="58" t="s">
        <v>573</v>
      </c>
      <c r="DRG11" s="58" t="s">
        <v>573</v>
      </c>
      <c r="DRH11" s="58" t="s">
        <v>573</v>
      </c>
      <c r="DRI11" s="58" t="s">
        <v>573</v>
      </c>
      <c r="DRJ11" s="58" t="s">
        <v>573</v>
      </c>
      <c r="DRK11" s="58" t="s">
        <v>573</v>
      </c>
      <c r="DRL11" s="58" t="s">
        <v>573</v>
      </c>
      <c r="DRM11" s="58" t="s">
        <v>573</v>
      </c>
      <c r="DRN11" s="58" t="s">
        <v>573</v>
      </c>
      <c r="DRO11" s="58" t="s">
        <v>573</v>
      </c>
      <c r="DRP11" s="58" t="s">
        <v>573</v>
      </c>
      <c r="DRQ11" s="58" t="s">
        <v>573</v>
      </c>
      <c r="DRR11" s="58" t="s">
        <v>573</v>
      </c>
      <c r="DRS11" s="58" t="s">
        <v>573</v>
      </c>
      <c r="DRT11" s="58" t="s">
        <v>573</v>
      </c>
      <c r="DRU11" s="58" t="s">
        <v>573</v>
      </c>
      <c r="DRV11" s="58" t="s">
        <v>573</v>
      </c>
      <c r="DRW11" s="58" t="s">
        <v>573</v>
      </c>
      <c r="DRX11" s="58" t="s">
        <v>573</v>
      </c>
      <c r="DRY11" s="58" t="s">
        <v>573</v>
      </c>
      <c r="DRZ11" s="58" t="s">
        <v>573</v>
      </c>
      <c r="DSA11" s="58" t="s">
        <v>573</v>
      </c>
      <c r="DSB11" s="58" t="s">
        <v>573</v>
      </c>
      <c r="DSC11" s="58" t="s">
        <v>573</v>
      </c>
      <c r="DSD11" s="58" t="s">
        <v>573</v>
      </c>
      <c r="DSE11" s="58" t="s">
        <v>573</v>
      </c>
      <c r="DSF11" s="58" t="s">
        <v>573</v>
      </c>
      <c r="DSG11" s="58" t="s">
        <v>573</v>
      </c>
      <c r="DSH11" s="58" t="s">
        <v>573</v>
      </c>
      <c r="DSI11" s="58" t="s">
        <v>573</v>
      </c>
      <c r="DSJ11" s="58" t="s">
        <v>573</v>
      </c>
      <c r="DSK11" s="58" t="s">
        <v>573</v>
      </c>
      <c r="DSL11" s="58" t="s">
        <v>573</v>
      </c>
      <c r="DSM11" s="58" t="s">
        <v>573</v>
      </c>
      <c r="DSN11" s="58" t="s">
        <v>573</v>
      </c>
      <c r="DSO11" s="58" t="s">
        <v>573</v>
      </c>
      <c r="DSP11" s="58" t="s">
        <v>573</v>
      </c>
      <c r="DSQ11" s="58" t="s">
        <v>573</v>
      </c>
      <c r="DSR11" s="58" t="s">
        <v>573</v>
      </c>
      <c r="DSS11" s="58" t="s">
        <v>573</v>
      </c>
      <c r="DST11" s="58" t="s">
        <v>573</v>
      </c>
      <c r="DSU11" s="58" t="s">
        <v>573</v>
      </c>
      <c r="DSV11" s="58" t="s">
        <v>573</v>
      </c>
      <c r="DSW11" s="58" t="s">
        <v>573</v>
      </c>
      <c r="DSX11" s="58" t="s">
        <v>573</v>
      </c>
      <c r="DSY11" s="58" t="s">
        <v>573</v>
      </c>
      <c r="DSZ11" s="58" t="s">
        <v>573</v>
      </c>
      <c r="DTA11" s="58" t="s">
        <v>573</v>
      </c>
      <c r="DTB11" s="58" t="s">
        <v>573</v>
      </c>
      <c r="DTC11" s="58" t="s">
        <v>573</v>
      </c>
      <c r="DTD11" s="58" t="s">
        <v>573</v>
      </c>
      <c r="DTE11" s="58" t="s">
        <v>573</v>
      </c>
      <c r="DTF11" s="58" t="s">
        <v>573</v>
      </c>
      <c r="DTG11" s="58" t="s">
        <v>573</v>
      </c>
      <c r="DTH11" s="58" t="s">
        <v>573</v>
      </c>
      <c r="DTI11" s="58" t="s">
        <v>573</v>
      </c>
      <c r="DTJ11" s="58" t="s">
        <v>573</v>
      </c>
      <c r="DTK11" s="58" t="s">
        <v>573</v>
      </c>
      <c r="DTL11" s="58" t="s">
        <v>573</v>
      </c>
      <c r="DTM11" s="58" t="s">
        <v>573</v>
      </c>
      <c r="DTN11" s="58" t="s">
        <v>573</v>
      </c>
      <c r="DTO11" s="58" t="s">
        <v>573</v>
      </c>
      <c r="DTP11" s="58" t="s">
        <v>573</v>
      </c>
      <c r="DTQ11" s="58" t="s">
        <v>573</v>
      </c>
      <c r="DTR11" s="58" t="s">
        <v>573</v>
      </c>
      <c r="DTS11" s="58" t="s">
        <v>573</v>
      </c>
      <c r="DTT11" s="58" t="s">
        <v>573</v>
      </c>
      <c r="DTU11" s="58" t="s">
        <v>573</v>
      </c>
      <c r="DTV11" s="58" t="s">
        <v>573</v>
      </c>
      <c r="DTW11" s="58" t="s">
        <v>573</v>
      </c>
      <c r="DTX11" s="58" t="s">
        <v>573</v>
      </c>
      <c r="DTY11" s="58" t="s">
        <v>573</v>
      </c>
      <c r="DTZ11" s="58" t="s">
        <v>573</v>
      </c>
      <c r="DUA11" s="58" t="s">
        <v>573</v>
      </c>
      <c r="DUB11" s="58" t="s">
        <v>573</v>
      </c>
      <c r="DUC11" s="58" t="s">
        <v>573</v>
      </c>
      <c r="DUD11" s="58" t="s">
        <v>573</v>
      </c>
      <c r="DUE11" s="58" t="s">
        <v>573</v>
      </c>
      <c r="DUF11" s="58" t="s">
        <v>573</v>
      </c>
      <c r="DUG11" s="58" t="s">
        <v>573</v>
      </c>
      <c r="DUH11" s="58" t="s">
        <v>573</v>
      </c>
      <c r="DUI11" s="58" t="s">
        <v>573</v>
      </c>
      <c r="DUJ11" s="58" t="s">
        <v>573</v>
      </c>
      <c r="DUK11" s="58" t="s">
        <v>573</v>
      </c>
      <c r="DUL11" s="58" t="s">
        <v>573</v>
      </c>
      <c r="DUM11" s="58" t="s">
        <v>573</v>
      </c>
      <c r="DUN11" s="58" t="s">
        <v>573</v>
      </c>
      <c r="DUO11" s="58" t="s">
        <v>573</v>
      </c>
      <c r="DUP11" s="58" t="s">
        <v>573</v>
      </c>
      <c r="DUQ11" s="58" t="s">
        <v>573</v>
      </c>
      <c r="DUR11" s="58" t="s">
        <v>573</v>
      </c>
      <c r="DUS11" s="58" t="s">
        <v>573</v>
      </c>
      <c r="DUT11" s="58" t="s">
        <v>573</v>
      </c>
      <c r="DUU11" s="58" t="s">
        <v>573</v>
      </c>
      <c r="DUV11" s="58" t="s">
        <v>573</v>
      </c>
      <c r="DUW11" s="58" t="s">
        <v>573</v>
      </c>
      <c r="DUX11" s="58" t="s">
        <v>573</v>
      </c>
      <c r="DUY11" s="58" t="s">
        <v>573</v>
      </c>
      <c r="DUZ11" s="58" t="s">
        <v>573</v>
      </c>
      <c r="DVA11" s="58" t="s">
        <v>573</v>
      </c>
      <c r="DVB11" s="58" t="s">
        <v>573</v>
      </c>
      <c r="DVC11" s="58" t="s">
        <v>573</v>
      </c>
      <c r="DVD11" s="58" t="s">
        <v>573</v>
      </c>
      <c r="DVE11" s="58" t="s">
        <v>573</v>
      </c>
      <c r="DVF11" s="58" t="s">
        <v>573</v>
      </c>
      <c r="DVG11" s="58" t="s">
        <v>573</v>
      </c>
      <c r="DVH11" s="58" t="s">
        <v>573</v>
      </c>
      <c r="DVI11" s="58" t="s">
        <v>573</v>
      </c>
      <c r="DVJ11" s="58" t="s">
        <v>573</v>
      </c>
      <c r="DVK11" s="58" t="s">
        <v>573</v>
      </c>
      <c r="DVL11" s="58" t="s">
        <v>573</v>
      </c>
      <c r="DVM11" s="58" t="s">
        <v>573</v>
      </c>
      <c r="DVN11" s="58" t="s">
        <v>573</v>
      </c>
      <c r="DVO11" s="58" t="s">
        <v>573</v>
      </c>
      <c r="DVP11" s="58" t="s">
        <v>573</v>
      </c>
      <c r="DVQ11" s="58" t="s">
        <v>573</v>
      </c>
      <c r="DVR11" s="58" t="s">
        <v>573</v>
      </c>
      <c r="DVS11" s="58" t="s">
        <v>573</v>
      </c>
      <c r="DVT11" s="58" t="s">
        <v>573</v>
      </c>
      <c r="DVU11" s="58" t="s">
        <v>573</v>
      </c>
      <c r="DVV11" s="58" t="s">
        <v>573</v>
      </c>
      <c r="DVW11" s="58" t="s">
        <v>573</v>
      </c>
      <c r="DVX11" s="58" t="s">
        <v>573</v>
      </c>
      <c r="DVY11" s="58" t="s">
        <v>573</v>
      </c>
      <c r="DVZ11" s="58" t="s">
        <v>573</v>
      </c>
      <c r="DWA11" s="58" t="s">
        <v>573</v>
      </c>
      <c r="DWB11" s="58" t="s">
        <v>573</v>
      </c>
      <c r="DWC11" s="58" t="s">
        <v>573</v>
      </c>
      <c r="DWD11" s="58" t="s">
        <v>573</v>
      </c>
      <c r="DWE11" s="58" t="s">
        <v>573</v>
      </c>
      <c r="DWF11" s="58" t="s">
        <v>573</v>
      </c>
      <c r="DWG11" s="58" t="s">
        <v>573</v>
      </c>
      <c r="DWH11" s="58" t="s">
        <v>573</v>
      </c>
      <c r="DWI11" s="58" t="s">
        <v>573</v>
      </c>
      <c r="DWJ11" s="58" t="s">
        <v>573</v>
      </c>
      <c r="DWK11" s="58" t="s">
        <v>573</v>
      </c>
      <c r="DWL11" s="58" t="s">
        <v>573</v>
      </c>
      <c r="DWM11" s="58" t="s">
        <v>573</v>
      </c>
      <c r="DWN11" s="58" t="s">
        <v>573</v>
      </c>
      <c r="DWO11" s="58" t="s">
        <v>573</v>
      </c>
      <c r="DWP11" s="58" t="s">
        <v>573</v>
      </c>
      <c r="DWQ11" s="58" t="s">
        <v>573</v>
      </c>
      <c r="DWR11" s="58" t="s">
        <v>573</v>
      </c>
      <c r="DWS11" s="58" t="s">
        <v>573</v>
      </c>
      <c r="DWT11" s="58" t="s">
        <v>573</v>
      </c>
      <c r="DWU11" s="58" t="s">
        <v>573</v>
      </c>
      <c r="DWV11" s="58" t="s">
        <v>573</v>
      </c>
      <c r="DWW11" s="58" t="s">
        <v>573</v>
      </c>
      <c r="DWX11" s="58" t="s">
        <v>573</v>
      </c>
      <c r="DWY11" s="58" t="s">
        <v>573</v>
      </c>
      <c r="DWZ11" s="58" t="s">
        <v>573</v>
      </c>
      <c r="DXA11" s="58" t="s">
        <v>573</v>
      </c>
      <c r="DXB11" s="58" t="s">
        <v>573</v>
      </c>
      <c r="DXC11" s="58" t="s">
        <v>573</v>
      </c>
      <c r="DXD11" s="58" t="s">
        <v>573</v>
      </c>
      <c r="DXE11" s="58" t="s">
        <v>573</v>
      </c>
      <c r="DXF11" s="58" t="s">
        <v>573</v>
      </c>
      <c r="DXG11" s="58" t="s">
        <v>573</v>
      </c>
      <c r="DXH11" s="58" t="s">
        <v>573</v>
      </c>
      <c r="DXI11" s="58" t="s">
        <v>573</v>
      </c>
      <c r="DXJ11" s="58" t="s">
        <v>573</v>
      </c>
      <c r="DXK11" s="58" t="s">
        <v>573</v>
      </c>
      <c r="DXL11" s="58" t="s">
        <v>573</v>
      </c>
      <c r="DXM11" s="58" t="s">
        <v>573</v>
      </c>
      <c r="DXN11" s="58" t="s">
        <v>573</v>
      </c>
      <c r="DXO11" s="58" t="s">
        <v>573</v>
      </c>
      <c r="DXP11" s="58" t="s">
        <v>573</v>
      </c>
      <c r="DXQ11" s="58" t="s">
        <v>573</v>
      </c>
      <c r="DXR11" s="58" t="s">
        <v>573</v>
      </c>
      <c r="DXS11" s="58" t="s">
        <v>573</v>
      </c>
      <c r="DXT11" s="58" t="s">
        <v>573</v>
      </c>
      <c r="DXU11" s="58" t="s">
        <v>573</v>
      </c>
      <c r="DXV11" s="58" t="s">
        <v>573</v>
      </c>
      <c r="DXW11" s="58" t="s">
        <v>573</v>
      </c>
      <c r="DXX11" s="58" t="s">
        <v>573</v>
      </c>
      <c r="DXY11" s="58" t="s">
        <v>573</v>
      </c>
      <c r="DXZ11" s="58" t="s">
        <v>573</v>
      </c>
      <c r="DYA11" s="58" t="s">
        <v>573</v>
      </c>
      <c r="DYB11" s="58" t="s">
        <v>573</v>
      </c>
      <c r="DYC11" s="58" t="s">
        <v>573</v>
      </c>
      <c r="DYD11" s="58" t="s">
        <v>573</v>
      </c>
      <c r="DYE11" s="58" t="s">
        <v>573</v>
      </c>
      <c r="DYF11" s="58" t="s">
        <v>573</v>
      </c>
      <c r="DYG11" s="58" t="s">
        <v>573</v>
      </c>
      <c r="DYH11" s="58" t="s">
        <v>573</v>
      </c>
      <c r="DYI11" s="58" t="s">
        <v>573</v>
      </c>
      <c r="DYJ11" s="58" t="s">
        <v>573</v>
      </c>
      <c r="DYK11" s="58" t="s">
        <v>573</v>
      </c>
      <c r="DYL11" s="58" t="s">
        <v>573</v>
      </c>
      <c r="DYM11" s="58" t="s">
        <v>573</v>
      </c>
      <c r="DYN11" s="58" t="s">
        <v>573</v>
      </c>
      <c r="DYO11" s="58" t="s">
        <v>573</v>
      </c>
      <c r="DYP11" s="58" t="s">
        <v>573</v>
      </c>
      <c r="DYQ11" s="58" t="s">
        <v>573</v>
      </c>
      <c r="DYR11" s="58" t="s">
        <v>573</v>
      </c>
      <c r="DYS11" s="58" t="s">
        <v>573</v>
      </c>
      <c r="DYT11" s="58" t="s">
        <v>573</v>
      </c>
      <c r="DYU11" s="58" t="s">
        <v>573</v>
      </c>
      <c r="DYV11" s="58" t="s">
        <v>573</v>
      </c>
      <c r="DYW11" s="58" t="s">
        <v>573</v>
      </c>
      <c r="DYX11" s="58" t="s">
        <v>573</v>
      </c>
      <c r="DYY11" s="58" t="s">
        <v>573</v>
      </c>
      <c r="DYZ11" s="58" t="s">
        <v>573</v>
      </c>
      <c r="DZA11" s="58" t="s">
        <v>573</v>
      </c>
      <c r="DZB11" s="58" t="s">
        <v>573</v>
      </c>
      <c r="DZC11" s="58" t="s">
        <v>573</v>
      </c>
      <c r="DZD11" s="58" t="s">
        <v>573</v>
      </c>
      <c r="DZE11" s="58" t="s">
        <v>573</v>
      </c>
      <c r="DZF11" s="58" t="s">
        <v>573</v>
      </c>
      <c r="DZG11" s="58" t="s">
        <v>573</v>
      </c>
      <c r="DZH11" s="58" t="s">
        <v>573</v>
      </c>
      <c r="DZI11" s="58" t="s">
        <v>573</v>
      </c>
      <c r="DZJ11" s="58" t="s">
        <v>573</v>
      </c>
      <c r="DZK11" s="58" t="s">
        <v>573</v>
      </c>
      <c r="DZL11" s="58" t="s">
        <v>573</v>
      </c>
      <c r="DZM11" s="58" t="s">
        <v>573</v>
      </c>
      <c r="DZN11" s="58" t="s">
        <v>573</v>
      </c>
      <c r="DZO11" s="58" t="s">
        <v>573</v>
      </c>
      <c r="DZP11" s="58" t="s">
        <v>573</v>
      </c>
      <c r="DZQ11" s="58" t="s">
        <v>573</v>
      </c>
      <c r="DZR11" s="58" t="s">
        <v>573</v>
      </c>
      <c r="DZS11" s="58" t="s">
        <v>573</v>
      </c>
      <c r="DZT11" s="58" t="s">
        <v>573</v>
      </c>
      <c r="DZU11" s="58" t="s">
        <v>573</v>
      </c>
      <c r="DZV11" s="58" t="s">
        <v>573</v>
      </c>
      <c r="DZW11" s="58" t="s">
        <v>573</v>
      </c>
      <c r="DZX11" s="58" t="s">
        <v>573</v>
      </c>
      <c r="DZY11" s="58" t="s">
        <v>573</v>
      </c>
      <c r="DZZ11" s="58" t="s">
        <v>573</v>
      </c>
      <c r="EAA11" s="58" t="s">
        <v>573</v>
      </c>
      <c r="EAB11" s="58" t="s">
        <v>573</v>
      </c>
      <c r="EAC11" s="58" t="s">
        <v>573</v>
      </c>
      <c r="EAD11" s="58" t="s">
        <v>573</v>
      </c>
      <c r="EAE11" s="58" t="s">
        <v>573</v>
      </c>
      <c r="EAF11" s="58" t="s">
        <v>573</v>
      </c>
      <c r="EAG11" s="58" t="s">
        <v>573</v>
      </c>
      <c r="EAH11" s="58" t="s">
        <v>573</v>
      </c>
      <c r="EAI11" s="58" t="s">
        <v>573</v>
      </c>
      <c r="EAJ11" s="58" t="s">
        <v>573</v>
      </c>
      <c r="EAK11" s="58" t="s">
        <v>573</v>
      </c>
      <c r="EAL11" s="58" t="s">
        <v>573</v>
      </c>
      <c r="EAM11" s="58" t="s">
        <v>573</v>
      </c>
      <c r="EAN11" s="58" t="s">
        <v>573</v>
      </c>
      <c r="EAO11" s="58" t="s">
        <v>573</v>
      </c>
      <c r="EAP11" s="58" t="s">
        <v>573</v>
      </c>
      <c r="EAQ11" s="58" t="s">
        <v>573</v>
      </c>
      <c r="EAR11" s="58" t="s">
        <v>573</v>
      </c>
      <c r="EAS11" s="58" t="s">
        <v>573</v>
      </c>
      <c r="EAT11" s="58" t="s">
        <v>573</v>
      </c>
      <c r="EAU11" s="58" t="s">
        <v>573</v>
      </c>
      <c r="EAV11" s="58" t="s">
        <v>573</v>
      </c>
      <c r="EAW11" s="58" t="s">
        <v>573</v>
      </c>
      <c r="EAX11" s="58" t="s">
        <v>573</v>
      </c>
      <c r="EAY11" s="58" t="s">
        <v>573</v>
      </c>
      <c r="EAZ11" s="58" t="s">
        <v>573</v>
      </c>
      <c r="EBA11" s="58" t="s">
        <v>573</v>
      </c>
      <c r="EBB11" s="58" t="s">
        <v>573</v>
      </c>
      <c r="EBC11" s="58" t="s">
        <v>573</v>
      </c>
      <c r="EBD11" s="58" t="s">
        <v>573</v>
      </c>
      <c r="EBE11" s="58" t="s">
        <v>573</v>
      </c>
      <c r="EBF11" s="58" t="s">
        <v>573</v>
      </c>
      <c r="EBG11" s="58" t="s">
        <v>573</v>
      </c>
      <c r="EBH11" s="58" t="s">
        <v>573</v>
      </c>
      <c r="EBI11" s="58" t="s">
        <v>573</v>
      </c>
      <c r="EBJ11" s="58" t="s">
        <v>573</v>
      </c>
      <c r="EBK11" s="58" t="s">
        <v>573</v>
      </c>
      <c r="EBL11" s="58" t="s">
        <v>573</v>
      </c>
      <c r="EBM11" s="58" t="s">
        <v>573</v>
      </c>
      <c r="EBN11" s="58" t="s">
        <v>573</v>
      </c>
      <c r="EBO11" s="58" t="s">
        <v>573</v>
      </c>
      <c r="EBP11" s="58" t="s">
        <v>573</v>
      </c>
      <c r="EBQ11" s="58" t="s">
        <v>573</v>
      </c>
      <c r="EBR11" s="58" t="s">
        <v>573</v>
      </c>
      <c r="EBS11" s="58" t="s">
        <v>573</v>
      </c>
      <c r="EBT11" s="58" t="s">
        <v>573</v>
      </c>
      <c r="EBU11" s="58" t="s">
        <v>573</v>
      </c>
      <c r="EBV11" s="58" t="s">
        <v>573</v>
      </c>
      <c r="EBW11" s="58" t="s">
        <v>573</v>
      </c>
      <c r="EBX11" s="58" t="s">
        <v>573</v>
      </c>
      <c r="EBY11" s="58" t="s">
        <v>573</v>
      </c>
      <c r="EBZ11" s="58" t="s">
        <v>573</v>
      </c>
      <c r="ECA11" s="58" t="s">
        <v>573</v>
      </c>
      <c r="ECB11" s="58" t="s">
        <v>573</v>
      </c>
      <c r="ECC11" s="58" t="s">
        <v>573</v>
      </c>
      <c r="ECD11" s="58" t="s">
        <v>573</v>
      </c>
      <c r="ECE11" s="58" t="s">
        <v>573</v>
      </c>
      <c r="ECF11" s="58" t="s">
        <v>573</v>
      </c>
      <c r="ECG11" s="58" t="s">
        <v>573</v>
      </c>
      <c r="ECH11" s="58" t="s">
        <v>573</v>
      </c>
      <c r="ECI11" s="58" t="s">
        <v>573</v>
      </c>
      <c r="ECJ11" s="58" t="s">
        <v>573</v>
      </c>
      <c r="ECK11" s="58" t="s">
        <v>573</v>
      </c>
      <c r="ECL11" s="58" t="s">
        <v>573</v>
      </c>
      <c r="ECM11" s="58" t="s">
        <v>573</v>
      </c>
      <c r="ECN11" s="58" t="s">
        <v>573</v>
      </c>
      <c r="ECO11" s="58" t="s">
        <v>573</v>
      </c>
      <c r="ECP11" s="58" t="s">
        <v>573</v>
      </c>
      <c r="ECQ11" s="58" t="s">
        <v>573</v>
      </c>
      <c r="ECR11" s="58" t="s">
        <v>573</v>
      </c>
      <c r="ECS11" s="58" t="s">
        <v>573</v>
      </c>
      <c r="ECT11" s="58" t="s">
        <v>573</v>
      </c>
      <c r="ECU11" s="58" t="s">
        <v>573</v>
      </c>
      <c r="ECV11" s="58" t="s">
        <v>573</v>
      </c>
      <c r="ECW11" s="58" t="s">
        <v>573</v>
      </c>
      <c r="ECX11" s="58" t="s">
        <v>573</v>
      </c>
      <c r="ECY11" s="58" t="s">
        <v>573</v>
      </c>
      <c r="ECZ11" s="58" t="s">
        <v>573</v>
      </c>
      <c r="EDA11" s="58" t="s">
        <v>573</v>
      </c>
      <c r="EDB11" s="58" t="s">
        <v>573</v>
      </c>
      <c r="EDC11" s="58" t="s">
        <v>573</v>
      </c>
      <c r="EDD11" s="58" t="s">
        <v>573</v>
      </c>
      <c r="EDE11" s="58" t="s">
        <v>573</v>
      </c>
      <c r="EDF11" s="58" t="s">
        <v>573</v>
      </c>
      <c r="EDG11" s="58" t="s">
        <v>573</v>
      </c>
      <c r="EDH11" s="58" t="s">
        <v>573</v>
      </c>
      <c r="EDI11" s="58" t="s">
        <v>573</v>
      </c>
      <c r="EDJ11" s="58" t="s">
        <v>573</v>
      </c>
      <c r="EDK11" s="58" t="s">
        <v>573</v>
      </c>
      <c r="EDL11" s="58" t="s">
        <v>573</v>
      </c>
      <c r="EDM11" s="58" t="s">
        <v>573</v>
      </c>
      <c r="EDN11" s="58" t="s">
        <v>573</v>
      </c>
      <c r="EDO11" s="58" t="s">
        <v>573</v>
      </c>
      <c r="EDP11" s="58" t="s">
        <v>573</v>
      </c>
      <c r="EDQ11" s="58" t="s">
        <v>573</v>
      </c>
      <c r="EDR11" s="58" t="s">
        <v>573</v>
      </c>
      <c r="EDS11" s="58" t="s">
        <v>573</v>
      </c>
      <c r="EDT11" s="58" t="s">
        <v>573</v>
      </c>
      <c r="EDU11" s="58" t="s">
        <v>573</v>
      </c>
      <c r="EDV11" s="58" t="s">
        <v>573</v>
      </c>
      <c r="EDW11" s="58" t="s">
        <v>573</v>
      </c>
      <c r="EDX11" s="58" t="s">
        <v>573</v>
      </c>
      <c r="EDY11" s="58" t="s">
        <v>573</v>
      </c>
      <c r="EDZ11" s="58" t="s">
        <v>573</v>
      </c>
      <c r="EEA11" s="58" t="s">
        <v>573</v>
      </c>
      <c r="EEB11" s="58" t="s">
        <v>573</v>
      </c>
      <c r="EEC11" s="58" t="s">
        <v>573</v>
      </c>
      <c r="EED11" s="58" t="s">
        <v>573</v>
      </c>
      <c r="EEE11" s="58" t="s">
        <v>573</v>
      </c>
      <c r="EEF11" s="58" t="s">
        <v>573</v>
      </c>
      <c r="EEG11" s="58" t="s">
        <v>573</v>
      </c>
      <c r="EEH11" s="58" t="s">
        <v>573</v>
      </c>
      <c r="EEI11" s="58" t="s">
        <v>573</v>
      </c>
      <c r="EEJ11" s="58" t="s">
        <v>573</v>
      </c>
      <c r="EEK11" s="58" t="s">
        <v>573</v>
      </c>
      <c r="EEL11" s="58" t="s">
        <v>573</v>
      </c>
      <c r="EEM11" s="58" t="s">
        <v>573</v>
      </c>
      <c r="EEN11" s="58" t="s">
        <v>573</v>
      </c>
      <c r="EEO11" s="58" t="s">
        <v>573</v>
      </c>
      <c r="EEP11" s="58" t="s">
        <v>573</v>
      </c>
      <c r="EEQ11" s="58" t="s">
        <v>573</v>
      </c>
      <c r="EER11" s="58" t="s">
        <v>573</v>
      </c>
      <c r="EES11" s="58" t="s">
        <v>573</v>
      </c>
      <c r="EET11" s="58" t="s">
        <v>573</v>
      </c>
      <c r="EEU11" s="58" t="s">
        <v>573</v>
      </c>
      <c r="EEV11" s="58" t="s">
        <v>573</v>
      </c>
      <c r="EEW11" s="58" t="s">
        <v>573</v>
      </c>
      <c r="EEX11" s="58" t="s">
        <v>573</v>
      </c>
      <c r="EEY11" s="58" t="s">
        <v>573</v>
      </c>
      <c r="EEZ11" s="58" t="s">
        <v>573</v>
      </c>
      <c r="EFA11" s="58" t="s">
        <v>573</v>
      </c>
      <c r="EFB11" s="58" t="s">
        <v>573</v>
      </c>
      <c r="EFC11" s="58" t="s">
        <v>573</v>
      </c>
      <c r="EFD11" s="58" t="s">
        <v>573</v>
      </c>
      <c r="EFE11" s="58" t="s">
        <v>573</v>
      </c>
      <c r="EFF11" s="58" t="s">
        <v>573</v>
      </c>
      <c r="EFG11" s="58" t="s">
        <v>573</v>
      </c>
      <c r="EFH11" s="58" t="s">
        <v>573</v>
      </c>
      <c r="EFI11" s="58" t="s">
        <v>573</v>
      </c>
      <c r="EFJ11" s="58" t="s">
        <v>573</v>
      </c>
      <c r="EFK11" s="58" t="s">
        <v>573</v>
      </c>
      <c r="EFL11" s="58" t="s">
        <v>573</v>
      </c>
      <c r="EFM11" s="58" t="s">
        <v>573</v>
      </c>
      <c r="EFN11" s="58" t="s">
        <v>573</v>
      </c>
      <c r="EFO11" s="58" t="s">
        <v>573</v>
      </c>
      <c r="EFP11" s="58" t="s">
        <v>573</v>
      </c>
      <c r="EFQ11" s="58" t="s">
        <v>573</v>
      </c>
      <c r="EFR11" s="58" t="s">
        <v>573</v>
      </c>
      <c r="EFS11" s="58" t="s">
        <v>573</v>
      </c>
      <c r="EFT11" s="58" t="s">
        <v>573</v>
      </c>
      <c r="EFU11" s="58" t="s">
        <v>573</v>
      </c>
      <c r="EFV11" s="58" t="s">
        <v>573</v>
      </c>
      <c r="EFW11" s="58" t="s">
        <v>573</v>
      </c>
      <c r="EFX11" s="58" t="s">
        <v>573</v>
      </c>
      <c r="EFY11" s="58" t="s">
        <v>573</v>
      </c>
      <c r="EFZ11" s="58" t="s">
        <v>573</v>
      </c>
      <c r="EGA11" s="58" t="s">
        <v>573</v>
      </c>
      <c r="EGB11" s="58" t="s">
        <v>573</v>
      </c>
      <c r="EGC11" s="58" t="s">
        <v>573</v>
      </c>
      <c r="EGD11" s="58" t="s">
        <v>573</v>
      </c>
      <c r="EGE11" s="58" t="s">
        <v>573</v>
      </c>
      <c r="EGF11" s="58" t="s">
        <v>573</v>
      </c>
      <c r="EGG11" s="58" t="s">
        <v>573</v>
      </c>
      <c r="EGH11" s="58" t="s">
        <v>573</v>
      </c>
      <c r="EGI11" s="58" t="s">
        <v>573</v>
      </c>
      <c r="EGJ11" s="58" t="s">
        <v>573</v>
      </c>
      <c r="EGK11" s="58" t="s">
        <v>573</v>
      </c>
      <c r="EGL11" s="58" t="s">
        <v>573</v>
      </c>
      <c r="EGM11" s="58" t="s">
        <v>573</v>
      </c>
      <c r="EGN11" s="58" t="s">
        <v>573</v>
      </c>
      <c r="EGO11" s="58" t="s">
        <v>573</v>
      </c>
      <c r="EGP11" s="58" t="s">
        <v>573</v>
      </c>
      <c r="EGQ11" s="58" t="s">
        <v>573</v>
      </c>
      <c r="EGR11" s="58" t="s">
        <v>573</v>
      </c>
      <c r="EGS11" s="58" t="s">
        <v>573</v>
      </c>
      <c r="EGT11" s="58" t="s">
        <v>573</v>
      </c>
      <c r="EGU11" s="58" t="s">
        <v>573</v>
      </c>
      <c r="EGV11" s="58" t="s">
        <v>573</v>
      </c>
      <c r="EGW11" s="58" t="s">
        <v>573</v>
      </c>
      <c r="EGX11" s="58" t="s">
        <v>573</v>
      </c>
      <c r="EGY11" s="58" t="s">
        <v>573</v>
      </c>
      <c r="EGZ11" s="58" t="s">
        <v>573</v>
      </c>
      <c r="EHA11" s="58" t="s">
        <v>573</v>
      </c>
      <c r="EHB11" s="58" t="s">
        <v>573</v>
      </c>
      <c r="EHC11" s="58" t="s">
        <v>573</v>
      </c>
      <c r="EHD11" s="58" t="s">
        <v>573</v>
      </c>
      <c r="EHE11" s="58" t="s">
        <v>573</v>
      </c>
      <c r="EHF11" s="58" t="s">
        <v>573</v>
      </c>
      <c r="EHG11" s="58" t="s">
        <v>573</v>
      </c>
      <c r="EHH11" s="58" t="s">
        <v>573</v>
      </c>
      <c r="EHI11" s="58" t="s">
        <v>573</v>
      </c>
      <c r="EHJ11" s="58" t="s">
        <v>573</v>
      </c>
      <c r="EHK11" s="58" t="s">
        <v>573</v>
      </c>
      <c r="EHL11" s="58" t="s">
        <v>573</v>
      </c>
      <c r="EHM11" s="58" t="s">
        <v>573</v>
      </c>
      <c r="EHN11" s="58" t="s">
        <v>573</v>
      </c>
      <c r="EHO11" s="58" t="s">
        <v>573</v>
      </c>
      <c r="EHP11" s="58" t="s">
        <v>573</v>
      </c>
      <c r="EHQ11" s="58" t="s">
        <v>573</v>
      </c>
      <c r="EHR11" s="58" t="s">
        <v>573</v>
      </c>
      <c r="EHS11" s="58" t="s">
        <v>573</v>
      </c>
      <c r="EHT11" s="58" t="s">
        <v>573</v>
      </c>
      <c r="EHU11" s="58" t="s">
        <v>573</v>
      </c>
      <c r="EHV11" s="58" t="s">
        <v>573</v>
      </c>
      <c r="EHW11" s="58" t="s">
        <v>573</v>
      </c>
      <c r="EHX11" s="58" t="s">
        <v>573</v>
      </c>
      <c r="EHY11" s="58" t="s">
        <v>573</v>
      </c>
      <c r="EHZ11" s="58" t="s">
        <v>573</v>
      </c>
      <c r="EIA11" s="58" t="s">
        <v>573</v>
      </c>
      <c r="EIB11" s="58" t="s">
        <v>573</v>
      </c>
      <c r="EIC11" s="58" t="s">
        <v>573</v>
      </c>
      <c r="EID11" s="58" t="s">
        <v>573</v>
      </c>
      <c r="EIE11" s="58" t="s">
        <v>573</v>
      </c>
      <c r="EIF11" s="58" t="s">
        <v>573</v>
      </c>
      <c r="EIG11" s="58" t="s">
        <v>573</v>
      </c>
      <c r="EIH11" s="58" t="s">
        <v>573</v>
      </c>
      <c r="EII11" s="58" t="s">
        <v>573</v>
      </c>
      <c r="EIJ11" s="58" t="s">
        <v>573</v>
      </c>
      <c r="EIK11" s="58" t="s">
        <v>573</v>
      </c>
      <c r="EIL11" s="58" t="s">
        <v>573</v>
      </c>
      <c r="EIM11" s="58" t="s">
        <v>573</v>
      </c>
      <c r="EIN11" s="58" t="s">
        <v>573</v>
      </c>
      <c r="EIO11" s="58" t="s">
        <v>573</v>
      </c>
      <c r="EIP11" s="58" t="s">
        <v>573</v>
      </c>
      <c r="EIQ11" s="58" t="s">
        <v>573</v>
      </c>
      <c r="EIR11" s="58" t="s">
        <v>573</v>
      </c>
      <c r="EIS11" s="58" t="s">
        <v>573</v>
      </c>
      <c r="EIT11" s="58" t="s">
        <v>573</v>
      </c>
      <c r="EIU11" s="58" t="s">
        <v>573</v>
      </c>
      <c r="EIV11" s="58" t="s">
        <v>573</v>
      </c>
      <c r="EIW11" s="58" t="s">
        <v>573</v>
      </c>
      <c r="EIX11" s="58" t="s">
        <v>573</v>
      </c>
      <c r="EIY11" s="58" t="s">
        <v>573</v>
      </c>
      <c r="EIZ11" s="58" t="s">
        <v>573</v>
      </c>
      <c r="EJA11" s="58" t="s">
        <v>573</v>
      </c>
      <c r="EJB11" s="58" t="s">
        <v>573</v>
      </c>
      <c r="EJC11" s="58" t="s">
        <v>573</v>
      </c>
      <c r="EJD11" s="58" t="s">
        <v>573</v>
      </c>
      <c r="EJE11" s="58" t="s">
        <v>573</v>
      </c>
      <c r="EJF11" s="58" t="s">
        <v>573</v>
      </c>
      <c r="EJG11" s="58" t="s">
        <v>573</v>
      </c>
      <c r="EJH11" s="58" t="s">
        <v>573</v>
      </c>
      <c r="EJI11" s="58" t="s">
        <v>573</v>
      </c>
      <c r="EJJ11" s="58" t="s">
        <v>573</v>
      </c>
      <c r="EJK11" s="58" t="s">
        <v>573</v>
      </c>
      <c r="EJL11" s="58" t="s">
        <v>573</v>
      </c>
      <c r="EJM11" s="58" t="s">
        <v>573</v>
      </c>
      <c r="EJN11" s="58" t="s">
        <v>573</v>
      </c>
      <c r="EJO11" s="58" t="s">
        <v>573</v>
      </c>
      <c r="EJP11" s="58" t="s">
        <v>573</v>
      </c>
      <c r="EJQ11" s="58" t="s">
        <v>573</v>
      </c>
      <c r="EJR11" s="58" t="s">
        <v>573</v>
      </c>
      <c r="EJS11" s="58" t="s">
        <v>573</v>
      </c>
      <c r="EJT11" s="58" t="s">
        <v>573</v>
      </c>
      <c r="EJU11" s="58" t="s">
        <v>573</v>
      </c>
      <c r="EJV11" s="58" t="s">
        <v>573</v>
      </c>
      <c r="EJW11" s="58" t="s">
        <v>573</v>
      </c>
      <c r="EJX11" s="58" t="s">
        <v>573</v>
      </c>
      <c r="EJY11" s="58" t="s">
        <v>573</v>
      </c>
      <c r="EJZ11" s="58" t="s">
        <v>573</v>
      </c>
      <c r="EKA11" s="58" t="s">
        <v>573</v>
      </c>
      <c r="EKB11" s="58" t="s">
        <v>573</v>
      </c>
      <c r="EKC11" s="58" t="s">
        <v>573</v>
      </c>
      <c r="EKD11" s="58" t="s">
        <v>573</v>
      </c>
      <c r="EKE11" s="58" t="s">
        <v>573</v>
      </c>
      <c r="EKF11" s="58" t="s">
        <v>573</v>
      </c>
      <c r="EKG11" s="58" t="s">
        <v>573</v>
      </c>
      <c r="EKH11" s="58" t="s">
        <v>573</v>
      </c>
      <c r="EKI11" s="58" t="s">
        <v>573</v>
      </c>
      <c r="EKJ11" s="58" t="s">
        <v>573</v>
      </c>
      <c r="EKK11" s="58" t="s">
        <v>573</v>
      </c>
      <c r="EKL11" s="58" t="s">
        <v>573</v>
      </c>
      <c r="EKM11" s="58" t="s">
        <v>573</v>
      </c>
      <c r="EKN11" s="58" t="s">
        <v>573</v>
      </c>
      <c r="EKO11" s="58" t="s">
        <v>573</v>
      </c>
      <c r="EKP11" s="58" t="s">
        <v>573</v>
      </c>
      <c r="EKQ11" s="58" t="s">
        <v>573</v>
      </c>
      <c r="EKR11" s="58" t="s">
        <v>573</v>
      </c>
      <c r="EKS11" s="58" t="s">
        <v>573</v>
      </c>
      <c r="EKT11" s="58" t="s">
        <v>573</v>
      </c>
      <c r="EKU11" s="58" t="s">
        <v>573</v>
      </c>
      <c r="EKV11" s="58" t="s">
        <v>573</v>
      </c>
      <c r="EKW11" s="58" t="s">
        <v>573</v>
      </c>
      <c r="EKX11" s="58" t="s">
        <v>573</v>
      </c>
      <c r="EKY11" s="58" t="s">
        <v>573</v>
      </c>
      <c r="EKZ11" s="58" t="s">
        <v>573</v>
      </c>
      <c r="ELA11" s="58" t="s">
        <v>573</v>
      </c>
      <c r="ELB11" s="58" t="s">
        <v>573</v>
      </c>
      <c r="ELC11" s="58" t="s">
        <v>573</v>
      </c>
      <c r="ELD11" s="58" t="s">
        <v>573</v>
      </c>
      <c r="ELE11" s="58" t="s">
        <v>573</v>
      </c>
      <c r="ELF11" s="58" t="s">
        <v>573</v>
      </c>
      <c r="ELG11" s="58" t="s">
        <v>573</v>
      </c>
      <c r="ELH11" s="58" t="s">
        <v>573</v>
      </c>
      <c r="ELI11" s="58" t="s">
        <v>573</v>
      </c>
      <c r="ELJ11" s="58" t="s">
        <v>573</v>
      </c>
      <c r="ELK11" s="58" t="s">
        <v>573</v>
      </c>
      <c r="ELL11" s="58" t="s">
        <v>573</v>
      </c>
      <c r="ELM11" s="58" t="s">
        <v>573</v>
      </c>
      <c r="ELN11" s="58" t="s">
        <v>573</v>
      </c>
      <c r="ELO11" s="58" t="s">
        <v>573</v>
      </c>
      <c r="ELP11" s="58" t="s">
        <v>573</v>
      </c>
      <c r="ELQ11" s="58" t="s">
        <v>573</v>
      </c>
      <c r="ELR11" s="58" t="s">
        <v>573</v>
      </c>
      <c r="ELS11" s="58" t="s">
        <v>573</v>
      </c>
      <c r="ELT11" s="58" t="s">
        <v>573</v>
      </c>
      <c r="ELU11" s="58" t="s">
        <v>573</v>
      </c>
      <c r="ELV11" s="58" t="s">
        <v>573</v>
      </c>
      <c r="ELW11" s="58" t="s">
        <v>573</v>
      </c>
      <c r="ELX11" s="58" t="s">
        <v>573</v>
      </c>
      <c r="ELY11" s="58" t="s">
        <v>573</v>
      </c>
      <c r="ELZ11" s="58" t="s">
        <v>573</v>
      </c>
      <c r="EMA11" s="58" t="s">
        <v>573</v>
      </c>
      <c r="EMB11" s="58" t="s">
        <v>573</v>
      </c>
      <c r="EMC11" s="58" t="s">
        <v>573</v>
      </c>
      <c r="EMD11" s="58" t="s">
        <v>573</v>
      </c>
      <c r="EME11" s="58" t="s">
        <v>573</v>
      </c>
      <c r="EMF11" s="58" t="s">
        <v>573</v>
      </c>
      <c r="EMG11" s="58" t="s">
        <v>573</v>
      </c>
      <c r="EMH11" s="58" t="s">
        <v>573</v>
      </c>
      <c r="EMI11" s="58" t="s">
        <v>573</v>
      </c>
      <c r="EMJ11" s="58" t="s">
        <v>573</v>
      </c>
      <c r="EMK11" s="58" t="s">
        <v>573</v>
      </c>
      <c r="EML11" s="58" t="s">
        <v>573</v>
      </c>
      <c r="EMM11" s="58" t="s">
        <v>573</v>
      </c>
      <c r="EMN11" s="58" t="s">
        <v>573</v>
      </c>
      <c r="EMO11" s="58" t="s">
        <v>573</v>
      </c>
      <c r="EMP11" s="58" t="s">
        <v>573</v>
      </c>
      <c r="EMQ11" s="58" t="s">
        <v>573</v>
      </c>
      <c r="EMR11" s="58" t="s">
        <v>573</v>
      </c>
      <c r="EMS11" s="58" t="s">
        <v>573</v>
      </c>
      <c r="EMT11" s="58" t="s">
        <v>573</v>
      </c>
      <c r="EMU11" s="58" t="s">
        <v>573</v>
      </c>
      <c r="EMV11" s="58" t="s">
        <v>573</v>
      </c>
      <c r="EMW11" s="58" t="s">
        <v>573</v>
      </c>
      <c r="EMX11" s="58" t="s">
        <v>573</v>
      </c>
      <c r="EMY11" s="58" t="s">
        <v>573</v>
      </c>
      <c r="EMZ11" s="58" t="s">
        <v>573</v>
      </c>
      <c r="ENA11" s="58" t="s">
        <v>573</v>
      </c>
      <c r="ENB11" s="58" t="s">
        <v>573</v>
      </c>
      <c r="ENC11" s="58" t="s">
        <v>573</v>
      </c>
      <c r="END11" s="58" t="s">
        <v>573</v>
      </c>
      <c r="ENE11" s="58" t="s">
        <v>573</v>
      </c>
      <c r="ENF11" s="58" t="s">
        <v>573</v>
      </c>
      <c r="ENG11" s="58" t="s">
        <v>573</v>
      </c>
      <c r="ENH11" s="58" t="s">
        <v>573</v>
      </c>
      <c r="ENI11" s="58" t="s">
        <v>573</v>
      </c>
      <c r="ENJ11" s="58" t="s">
        <v>573</v>
      </c>
      <c r="ENK11" s="58" t="s">
        <v>573</v>
      </c>
      <c r="ENL11" s="58" t="s">
        <v>573</v>
      </c>
      <c r="ENM11" s="58" t="s">
        <v>573</v>
      </c>
      <c r="ENN11" s="58" t="s">
        <v>573</v>
      </c>
      <c r="ENO11" s="58" t="s">
        <v>573</v>
      </c>
      <c r="ENP11" s="58" t="s">
        <v>573</v>
      </c>
      <c r="ENQ11" s="58" t="s">
        <v>573</v>
      </c>
      <c r="ENR11" s="58" t="s">
        <v>573</v>
      </c>
      <c r="ENS11" s="58" t="s">
        <v>573</v>
      </c>
      <c r="ENT11" s="58" t="s">
        <v>573</v>
      </c>
      <c r="ENU11" s="58" t="s">
        <v>573</v>
      </c>
      <c r="ENV11" s="58" t="s">
        <v>573</v>
      </c>
      <c r="ENW11" s="58" t="s">
        <v>573</v>
      </c>
      <c r="ENX11" s="58" t="s">
        <v>573</v>
      </c>
      <c r="ENY11" s="58" t="s">
        <v>573</v>
      </c>
      <c r="ENZ11" s="58" t="s">
        <v>573</v>
      </c>
      <c r="EOA11" s="58" t="s">
        <v>573</v>
      </c>
      <c r="EOB11" s="58" t="s">
        <v>573</v>
      </c>
      <c r="EOC11" s="58" t="s">
        <v>573</v>
      </c>
      <c r="EOD11" s="58" t="s">
        <v>573</v>
      </c>
      <c r="EOE11" s="58" t="s">
        <v>573</v>
      </c>
      <c r="EOF11" s="58" t="s">
        <v>573</v>
      </c>
      <c r="EOG11" s="58" t="s">
        <v>573</v>
      </c>
      <c r="EOH11" s="58" t="s">
        <v>573</v>
      </c>
      <c r="EOI11" s="58" t="s">
        <v>573</v>
      </c>
      <c r="EOJ11" s="58" t="s">
        <v>573</v>
      </c>
      <c r="EOK11" s="58" t="s">
        <v>573</v>
      </c>
      <c r="EOL11" s="58" t="s">
        <v>573</v>
      </c>
      <c r="EOM11" s="58" t="s">
        <v>573</v>
      </c>
      <c r="EON11" s="58" t="s">
        <v>573</v>
      </c>
      <c r="EOO11" s="58" t="s">
        <v>573</v>
      </c>
      <c r="EOP11" s="58" t="s">
        <v>573</v>
      </c>
      <c r="EOQ11" s="58" t="s">
        <v>573</v>
      </c>
      <c r="EOR11" s="58" t="s">
        <v>573</v>
      </c>
      <c r="EOS11" s="58" t="s">
        <v>573</v>
      </c>
      <c r="EOT11" s="58" t="s">
        <v>573</v>
      </c>
      <c r="EOU11" s="58" t="s">
        <v>573</v>
      </c>
      <c r="EOV11" s="58" t="s">
        <v>573</v>
      </c>
      <c r="EOW11" s="58" t="s">
        <v>573</v>
      </c>
      <c r="EOX11" s="58" t="s">
        <v>573</v>
      </c>
      <c r="EOY11" s="58" t="s">
        <v>573</v>
      </c>
      <c r="EOZ11" s="58" t="s">
        <v>573</v>
      </c>
      <c r="EPA11" s="58" t="s">
        <v>573</v>
      </c>
      <c r="EPB11" s="58" t="s">
        <v>573</v>
      </c>
      <c r="EPC11" s="58" t="s">
        <v>573</v>
      </c>
      <c r="EPD11" s="58" t="s">
        <v>573</v>
      </c>
      <c r="EPE11" s="58" t="s">
        <v>573</v>
      </c>
      <c r="EPF11" s="58" t="s">
        <v>573</v>
      </c>
      <c r="EPG11" s="58" t="s">
        <v>573</v>
      </c>
      <c r="EPH11" s="58" t="s">
        <v>573</v>
      </c>
      <c r="EPI11" s="58" t="s">
        <v>573</v>
      </c>
      <c r="EPJ11" s="58" t="s">
        <v>573</v>
      </c>
      <c r="EPK11" s="58" t="s">
        <v>573</v>
      </c>
      <c r="EPL11" s="58" t="s">
        <v>573</v>
      </c>
      <c r="EPM11" s="58" t="s">
        <v>573</v>
      </c>
      <c r="EPN11" s="58" t="s">
        <v>573</v>
      </c>
      <c r="EPO11" s="58" t="s">
        <v>573</v>
      </c>
      <c r="EPP11" s="58" t="s">
        <v>573</v>
      </c>
      <c r="EPQ11" s="58" t="s">
        <v>573</v>
      </c>
      <c r="EPR11" s="58" t="s">
        <v>573</v>
      </c>
      <c r="EPS11" s="58" t="s">
        <v>573</v>
      </c>
      <c r="EPT11" s="58" t="s">
        <v>573</v>
      </c>
      <c r="EPU11" s="58" t="s">
        <v>573</v>
      </c>
      <c r="EPV11" s="58" t="s">
        <v>573</v>
      </c>
      <c r="EPW11" s="58" t="s">
        <v>573</v>
      </c>
      <c r="EPX11" s="58" t="s">
        <v>573</v>
      </c>
      <c r="EPY11" s="58" t="s">
        <v>573</v>
      </c>
      <c r="EPZ11" s="58" t="s">
        <v>573</v>
      </c>
      <c r="EQA11" s="58" t="s">
        <v>573</v>
      </c>
      <c r="EQB11" s="58" t="s">
        <v>573</v>
      </c>
      <c r="EQC11" s="58" t="s">
        <v>573</v>
      </c>
      <c r="EQD11" s="58" t="s">
        <v>573</v>
      </c>
      <c r="EQE11" s="58" t="s">
        <v>573</v>
      </c>
      <c r="EQF11" s="58" t="s">
        <v>573</v>
      </c>
      <c r="EQG11" s="58" t="s">
        <v>573</v>
      </c>
      <c r="EQH11" s="58" t="s">
        <v>573</v>
      </c>
      <c r="EQI11" s="58" t="s">
        <v>573</v>
      </c>
      <c r="EQJ11" s="58" t="s">
        <v>573</v>
      </c>
      <c r="EQK11" s="58" t="s">
        <v>573</v>
      </c>
      <c r="EQL11" s="58" t="s">
        <v>573</v>
      </c>
      <c r="EQM11" s="58" t="s">
        <v>573</v>
      </c>
      <c r="EQN11" s="58" t="s">
        <v>573</v>
      </c>
      <c r="EQO11" s="58" t="s">
        <v>573</v>
      </c>
      <c r="EQP11" s="58" t="s">
        <v>573</v>
      </c>
      <c r="EQQ11" s="58" t="s">
        <v>573</v>
      </c>
      <c r="EQR11" s="58" t="s">
        <v>573</v>
      </c>
      <c r="EQS11" s="58" t="s">
        <v>573</v>
      </c>
      <c r="EQT11" s="58" t="s">
        <v>573</v>
      </c>
      <c r="EQU11" s="58" t="s">
        <v>573</v>
      </c>
      <c r="EQV11" s="58" t="s">
        <v>573</v>
      </c>
      <c r="EQW11" s="58" t="s">
        <v>573</v>
      </c>
      <c r="EQX11" s="58" t="s">
        <v>573</v>
      </c>
      <c r="EQY11" s="58" t="s">
        <v>573</v>
      </c>
      <c r="EQZ11" s="58" t="s">
        <v>573</v>
      </c>
      <c r="ERA11" s="58" t="s">
        <v>573</v>
      </c>
      <c r="ERB11" s="58" t="s">
        <v>573</v>
      </c>
      <c r="ERC11" s="58" t="s">
        <v>573</v>
      </c>
      <c r="ERD11" s="58" t="s">
        <v>573</v>
      </c>
      <c r="ERE11" s="58" t="s">
        <v>573</v>
      </c>
      <c r="ERF11" s="58" t="s">
        <v>573</v>
      </c>
      <c r="ERG11" s="58" t="s">
        <v>573</v>
      </c>
      <c r="ERH11" s="58" t="s">
        <v>573</v>
      </c>
      <c r="ERI11" s="58" t="s">
        <v>573</v>
      </c>
      <c r="ERJ11" s="58" t="s">
        <v>573</v>
      </c>
      <c r="ERK11" s="58" t="s">
        <v>573</v>
      </c>
      <c r="ERL11" s="58" t="s">
        <v>573</v>
      </c>
      <c r="ERM11" s="58" t="s">
        <v>573</v>
      </c>
      <c r="ERN11" s="58" t="s">
        <v>573</v>
      </c>
      <c r="ERO11" s="58" t="s">
        <v>573</v>
      </c>
      <c r="ERP11" s="58" t="s">
        <v>573</v>
      </c>
      <c r="ERQ11" s="58" t="s">
        <v>573</v>
      </c>
      <c r="ERR11" s="58" t="s">
        <v>573</v>
      </c>
      <c r="ERS11" s="58" t="s">
        <v>573</v>
      </c>
      <c r="ERT11" s="58" t="s">
        <v>573</v>
      </c>
      <c r="ERU11" s="58" t="s">
        <v>573</v>
      </c>
      <c r="ERV11" s="58" t="s">
        <v>573</v>
      </c>
      <c r="ERW11" s="58" t="s">
        <v>573</v>
      </c>
      <c r="ERX11" s="58" t="s">
        <v>573</v>
      </c>
      <c r="ERY11" s="58" t="s">
        <v>573</v>
      </c>
      <c r="ERZ11" s="58" t="s">
        <v>573</v>
      </c>
      <c r="ESA11" s="58" t="s">
        <v>573</v>
      </c>
      <c r="ESB11" s="58" t="s">
        <v>573</v>
      </c>
      <c r="ESC11" s="58" t="s">
        <v>573</v>
      </c>
      <c r="ESD11" s="58" t="s">
        <v>573</v>
      </c>
      <c r="ESE11" s="58" t="s">
        <v>573</v>
      </c>
      <c r="ESF11" s="58" t="s">
        <v>573</v>
      </c>
      <c r="ESG11" s="58" t="s">
        <v>573</v>
      </c>
      <c r="ESH11" s="58" t="s">
        <v>573</v>
      </c>
      <c r="ESI11" s="58" t="s">
        <v>573</v>
      </c>
      <c r="ESJ11" s="58" t="s">
        <v>573</v>
      </c>
      <c r="ESK11" s="58" t="s">
        <v>573</v>
      </c>
      <c r="ESL11" s="58" t="s">
        <v>573</v>
      </c>
      <c r="ESM11" s="58" t="s">
        <v>573</v>
      </c>
      <c r="ESN11" s="58" t="s">
        <v>573</v>
      </c>
      <c r="ESO11" s="58" t="s">
        <v>573</v>
      </c>
      <c r="ESP11" s="58" t="s">
        <v>573</v>
      </c>
      <c r="ESQ11" s="58" t="s">
        <v>573</v>
      </c>
      <c r="ESR11" s="58" t="s">
        <v>573</v>
      </c>
      <c r="ESS11" s="58" t="s">
        <v>573</v>
      </c>
      <c r="EST11" s="58" t="s">
        <v>573</v>
      </c>
      <c r="ESU11" s="58" t="s">
        <v>573</v>
      </c>
      <c r="ESV11" s="58" t="s">
        <v>573</v>
      </c>
      <c r="ESW11" s="58" t="s">
        <v>573</v>
      </c>
      <c r="ESX11" s="58" t="s">
        <v>573</v>
      </c>
      <c r="ESY11" s="58" t="s">
        <v>573</v>
      </c>
      <c r="ESZ11" s="58" t="s">
        <v>573</v>
      </c>
      <c r="ETA11" s="58" t="s">
        <v>573</v>
      </c>
      <c r="ETB11" s="58" t="s">
        <v>573</v>
      </c>
      <c r="ETC11" s="58" t="s">
        <v>573</v>
      </c>
      <c r="ETD11" s="58" t="s">
        <v>573</v>
      </c>
      <c r="ETE11" s="58" t="s">
        <v>573</v>
      </c>
      <c r="ETF11" s="58" t="s">
        <v>573</v>
      </c>
      <c r="ETG11" s="58" t="s">
        <v>573</v>
      </c>
      <c r="ETH11" s="58" t="s">
        <v>573</v>
      </c>
      <c r="ETI11" s="58" t="s">
        <v>573</v>
      </c>
      <c r="ETJ11" s="58" t="s">
        <v>573</v>
      </c>
      <c r="ETK11" s="58" t="s">
        <v>573</v>
      </c>
      <c r="ETL11" s="58" t="s">
        <v>573</v>
      </c>
      <c r="ETM11" s="58" t="s">
        <v>573</v>
      </c>
      <c r="ETN11" s="58" t="s">
        <v>573</v>
      </c>
      <c r="ETO11" s="58" t="s">
        <v>573</v>
      </c>
      <c r="ETP11" s="58" t="s">
        <v>573</v>
      </c>
      <c r="ETQ11" s="58" t="s">
        <v>573</v>
      </c>
      <c r="ETR11" s="58" t="s">
        <v>573</v>
      </c>
      <c r="ETS11" s="58" t="s">
        <v>573</v>
      </c>
      <c r="ETT11" s="58" t="s">
        <v>573</v>
      </c>
      <c r="ETU11" s="58" t="s">
        <v>573</v>
      </c>
      <c r="ETV11" s="58" t="s">
        <v>573</v>
      </c>
      <c r="ETW11" s="58" t="s">
        <v>573</v>
      </c>
      <c r="ETX11" s="58" t="s">
        <v>573</v>
      </c>
      <c r="ETY11" s="58" t="s">
        <v>573</v>
      </c>
      <c r="ETZ11" s="58" t="s">
        <v>573</v>
      </c>
      <c r="EUA11" s="58" t="s">
        <v>573</v>
      </c>
      <c r="EUB11" s="58" t="s">
        <v>573</v>
      </c>
      <c r="EUC11" s="58" t="s">
        <v>573</v>
      </c>
      <c r="EUD11" s="58" t="s">
        <v>573</v>
      </c>
      <c r="EUE11" s="58" t="s">
        <v>573</v>
      </c>
      <c r="EUF11" s="58" t="s">
        <v>573</v>
      </c>
      <c r="EUG11" s="58" t="s">
        <v>573</v>
      </c>
      <c r="EUH11" s="58" t="s">
        <v>573</v>
      </c>
      <c r="EUI11" s="58" t="s">
        <v>573</v>
      </c>
      <c r="EUJ11" s="58" t="s">
        <v>573</v>
      </c>
      <c r="EUK11" s="58" t="s">
        <v>573</v>
      </c>
      <c r="EUL11" s="58" t="s">
        <v>573</v>
      </c>
      <c r="EUM11" s="58" t="s">
        <v>573</v>
      </c>
      <c r="EUN11" s="58" t="s">
        <v>573</v>
      </c>
      <c r="EUO11" s="58" t="s">
        <v>573</v>
      </c>
      <c r="EUP11" s="58" t="s">
        <v>573</v>
      </c>
      <c r="EUQ11" s="58" t="s">
        <v>573</v>
      </c>
      <c r="EUR11" s="58" t="s">
        <v>573</v>
      </c>
      <c r="EUS11" s="58" t="s">
        <v>573</v>
      </c>
      <c r="EUT11" s="58" t="s">
        <v>573</v>
      </c>
      <c r="EUU11" s="58" t="s">
        <v>573</v>
      </c>
      <c r="EUV11" s="58" t="s">
        <v>573</v>
      </c>
      <c r="EUW11" s="58" t="s">
        <v>573</v>
      </c>
      <c r="EUX11" s="58" t="s">
        <v>573</v>
      </c>
      <c r="EUY11" s="58" t="s">
        <v>573</v>
      </c>
      <c r="EUZ11" s="58" t="s">
        <v>573</v>
      </c>
      <c r="EVA11" s="58" t="s">
        <v>573</v>
      </c>
      <c r="EVB11" s="58" t="s">
        <v>573</v>
      </c>
      <c r="EVC11" s="58" t="s">
        <v>573</v>
      </c>
      <c r="EVD11" s="58" t="s">
        <v>573</v>
      </c>
      <c r="EVE11" s="58" t="s">
        <v>573</v>
      </c>
      <c r="EVF11" s="58" t="s">
        <v>573</v>
      </c>
      <c r="EVG11" s="58" t="s">
        <v>573</v>
      </c>
      <c r="EVH11" s="58" t="s">
        <v>573</v>
      </c>
      <c r="EVI11" s="58" t="s">
        <v>573</v>
      </c>
      <c r="EVJ11" s="58" t="s">
        <v>573</v>
      </c>
      <c r="EVK11" s="58" t="s">
        <v>573</v>
      </c>
      <c r="EVL11" s="58" t="s">
        <v>573</v>
      </c>
      <c r="EVM11" s="58" t="s">
        <v>573</v>
      </c>
      <c r="EVN11" s="58" t="s">
        <v>573</v>
      </c>
      <c r="EVO11" s="58" t="s">
        <v>573</v>
      </c>
      <c r="EVP11" s="58" t="s">
        <v>573</v>
      </c>
      <c r="EVQ11" s="58" t="s">
        <v>573</v>
      </c>
      <c r="EVR11" s="58" t="s">
        <v>573</v>
      </c>
      <c r="EVS11" s="58" t="s">
        <v>573</v>
      </c>
      <c r="EVT11" s="58" t="s">
        <v>573</v>
      </c>
      <c r="EVU11" s="58" t="s">
        <v>573</v>
      </c>
      <c r="EVV11" s="58" t="s">
        <v>573</v>
      </c>
      <c r="EVW11" s="58" t="s">
        <v>573</v>
      </c>
      <c r="EVX11" s="58" t="s">
        <v>573</v>
      </c>
      <c r="EVY11" s="58" t="s">
        <v>573</v>
      </c>
      <c r="EVZ11" s="58" t="s">
        <v>573</v>
      </c>
      <c r="EWA11" s="58" t="s">
        <v>573</v>
      </c>
      <c r="EWB11" s="58" t="s">
        <v>573</v>
      </c>
      <c r="EWC11" s="58" t="s">
        <v>573</v>
      </c>
      <c r="EWD11" s="58" t="s">
        <v>573</v>
      </c>
      <c r="EWE11" s="58" t="s">
        <v>573</v>
      </c>
      <c r="EWF11" s="58" t="s">
        <v>573</v>
      </c>
      <c r="EWG11" s="58" t="s">
        <v>573</v>
      </c>
      <c r="EWH11" s="58" t="s">
        <v>573</v>
      </c>
      <c r="EWI11" s="58" t="s">
        <v>573</v>
      </c>
      <c r="EWJ11" s="58" t="s">
        <v>573</v>
      </c>
      <c r="EWK11" s="58" t="s">
        <v>573</v>
      </c>
      <c r="EWL11" s="58" t="s">
        <v>573</v>
      </c>
      <c r="EWM11" s="58" t="s">
        <v>573</v>
      </c>
      <c r="EWN11" s="58" t="s">
        <v>573</v>
      </c>
      <c r="EWO11" s="58" t="s">
        <v>573</v>
      </c>
      <c r="EWP11" s="58" t="s">
        <v>573</v>
      </c>
      <c r="EWQ11" s="58" t="s">
        <v>573</v>
      </c>
      <c r="EWR11" s="58" t="s">
        <v>573</v>
      </c>
      <c r="EWS11" s="58" t="s">
        <v>573</v>
      </c>
      <c r="EWT11" s="58" t="s">
        <v>573</v>
      </c>
      <c r="EWU11" s="58" t="s">
        <v>573</v>
      </c>
      <c r="EWV11" s="58" t="s">
        <v>573</v>
      </c>
      <c r="EWW11" s="58" t="s">
        <v>573</v>
      </c>
      <c r="EWX11" s="58" t="s">
        <v>573</v>
      </c>
      <c r="EWY11" s="58" t="s">
        <v>573</v>
      </c>
      <c r="EWZ11" s="58" t="s">
        <v>573</v>
      </c>
      <c r="EXA11" s="58" t="s">
        <v>573</v>
      </c>
      <c r="EXB11" s="58" t="s">
        <v>573</v>
      </c>
      <c r="EXC11" s="58" t="s">
        <v>573</v>
      </c>
      <c r="EXD11" s="58" t="s">
        <v>573</v>
      </c>
      <c r="EXE11" s="58" t="s">
        <v>573</v>
      </c>
      <c r="EXF11" s="58" t="s">
        <v>573</v>
      </c>
      <c r="EXG11" s="58" t="s">
        <v>573</v>
      </c>
      <c r="EXH11" s="58" t="s">
        <v>573</v>
      </c>
      <c r="EXI11" s="58" t="s">
        <v>573</v>
      </c>
      <c r="EXJ11" s="58" t="s">
        <v>573</v>
      </c>
      <c r="EXK11" s="58" t="s">
        <v>573</v>
      </c>
      <c r="EXL11" s="58" t="s">
        <v>573</v>
      </c>
      <c r="EXM11" s="58" t="s">
        <v>573</v>
      </c>
      <c r="EXN11" s="58" t="s">
        <v>573</v>
      </c>
      <c r="EXO11" s="58" t="s">
        <v>573</v>
      </c>
      <c r="EXP11" s="58" t="s">
        <v>573</v>
      </c>
      <c r="EXQ11" s="58" t="s">
        <v>573</v>
      </c>
      <c r="EXR11" s="58" t="s">
        <v>573</v>
      </c>
      <c r="EXS11" s="58" t="s">
        <v>573</v>
      </c>
      <c r="EXT11" s="58" t="s">
        <v>573</v>
      </c>
      <c r="EXU11" s="58" t="s">
        <v>573</v>
      </c>
      <c r="EXV11" s="58" t="s">
        <v>573</v>
      </c>
      <c r="EXW11" s="58" t="s">
        <v>573</v>
      </c>
      <c r="EXX11" s="58" t="s">
        <v>573</v>
      </c>
      <c r="EXY11" s="58" t="s">
        <v>573</v>
      </c>
      <c r="EXZ11" s="58" t="s">
        <v>573</v>
      </c>
      <c r="EYA11" s="58" t="s">
        <v>573</v>
      </c>
      <c r="EYB11" s="58" t="s">
        <v>573</v>
      </c>
      <c r="EYC11" s="58" t="s">
        <v>573</v>
      </c>
      <c r="EYD11" s="58" t="s">
        <v>573</v>
      </c>
      <c r="EYE11" s="58" t="s">
        <v>573</v>
      </c>
      <c r="EYF11" s="58" t="s">
        <v>573</v>
      </c>
      <c r="EYG11" s="58" t="s">
        <v>573</v>
      </c>
      <c r="EYH11" s="58" t="s">
        <v>573</v>
      </c>
      <c r="EYI11" s="58" t="s">
        <v>573</v>
      </c>
      <c r="EYJ11" s="58" t="s">
        <v>573</v>
      </c>
      <c r="EYK11" s="58" t="s">
        <v>573</v>
      </c>
      <c r="EYL11" s="58" t="s">
        <v>573</v>
      </c>
      <c r="EYM11" s="58" t="s">
        <v>573</v>
      </c>
      <c r="EYN11" s="58" t="s">
        <v>573</v>
      </c>
      <c r="EYO11" s="58" t="s">
        <v>573</v>
      </c>
      <c r="EYP11" s="58" t="s">
        <v>573</v>
      </c>
      <c r="EYQ11" s="58" t="s">
        <v>573</v>
      </c>
      <c r="EYR11" s="58" t="s">
        <v>573</v>
      </c>
      <c r="EYS11" s="58" t="s">
        <v>573</v>
      </c>
      <c r="EYT11" s="58" t="s">
        <v>573</v>
      </c>
      <c r="EYU11" s="58" t="s">
        <v>573</v>
      </c>
      <c r="EYV11" s="58" t="s">
        <v>573</v>
      </c>
      <c r="EYW11" s="58" t="s">
        <v>573</v>
      </c>
      <c r="EYX11" s="58" t="s">
        <v>573</v>
      </c>
      <c r="EYY11" s="58" t="s">
        <v>573</v>
      </c>
      <c r="EYZ11" s="58" t="s">
        <v>573</v>
      </c>
      <c r="EZA11" s="58" t="s">
        <v>573</v>
      </c>
      <c r="EZB11" s="58" t="s">
        <v>573</v>
      </c>
      <c r="EZC11" s="58" t="s">
        <v>573</v>
      </c>
      <c r="EZD11" s="58" t="s">
        <v>573</v>
      </c>
      <c r="EZE11" s="58" t="s">
        <v>573</v>
      </c>
      <c r="EZF11" s="58" t="s">
        <v>573</v>
      </c>
      <c r="EZG11" s="58" t="s">
        <v>573</v>
      </c>
      <c r="EZH11" s="58" t="s">
        <v>573</v>
      </c>
      <c r="EZI11" s="58" t="s">
        <v>573</v>
      </c>
      <c r="EZJ11" s="58" t="s">
        <v>573</v>
      </c>
      <c r="EZK11" s="58" t="s">
        <v>573</v>
      </c>
      <c r="EZL11" s="58" t="s">
        <v>573</v>
      </c>
      <c r="EZM11" s="58" t="s">
        <v>573</v>
      </c>
      <c r="EZN11" s="58" t="s">
        <v>573</v>
      </c>
      <c r="EZO11" s="58" t="s">
        <v>573</v>
      </c>
      <c r="EZP11" s="58" t="s">
        <v>573</v>
      </c>
      <c r="EZQ11" s="58" t="s">
        <v>573</v>
      </c>
      <c r="EZR11" s="58" t="s">
        <v>573</v>
      </c>
      <c r="EZS11" s="58" t="s">
        <v>573</v>
      </c>
      <c r="EZT11" s="58" t="s">
        <v>573</v>
      </c>
      <c r="EZU11" s="58" t="s">
        <v>573</v>
      </c>
      <c r="EZV11" s="58" t="s">
        <v>573</v>
      </c>
      <c r="EZW11" s="58" t="s">
        <v>573</v>
      </c>
      <c r="EZX11" s="58" t="s">
        <v>573</v>
      </c>
      <c r="EZY11" s="58" t="s">
        <v>573</v>
      </c>
      <c r="EZZ11" s="58" t="s">
        <v>573</v>
      </c>
      <c r="FAA11" s="58" t="s">
        <v>573</v>
      </c>
      <c r="FAB11" s="58" t="s">
        <v>573</v>
      </c>
      <c r="FAC11" s="58" t="s">
        <v>573</v>
      </c>
      <c r="FAD11" s="58" t="s">
        <v>573</v>
      </c>
      <c r="FAE11" s="58" t="s">
        <v>573</v>
      </c>
      <c r="FAF11" s="58" t="s">
        <v>573</v>
      </c>
      <c r="FAG11" s="58" t="s">
        <v>573</v>
      </c>
      <c r="FAH11" s="58" t="s">
        <v>573</v>
      </c>
      <c r="FAI11" s="58" t="s">
        <v>573</v>
      </c>
      <c r="FAJ11" s="58" t="s">
        <v>573</v>
      </c>
      <c r="FAK11" s="58" t="s">
        <v>573</v>
      </c>
      <c r="FAL11" s="58" t="s">
        <v>573</v>
      </c>
      <c r="FAM11" s="58" t="s">
        <v>573</v>
      </c>
      <c r="FAN11" s="58" t="s">
        <v>573</v>
      </c>
      <c r="FAO11" s="58" t="s">
        <v>573</v>
      </c>
      <c r="FAP11" s="58" t="s">
        <v>573</v>
      </c>
      <c r="FAQ11" s="58" t="s">
        <v>573</v>
      </c>
      <c r="FAR11" s="58" t="s">
        <v>573</v>
      </c>
      <c r="FAS11" s="58" t="s">
        <v>573</v>
      </c>
      <c r="FAT11" s="58" t="s">
        <v>573</v>
      </c>
      <c r="FAU11" s="58" t="s">
        <v>573</v>
      </c>
      <c r="FAV11" s="58" t="s">
        <v>573</v>
      </c>
      <c r="FAW11" s="58" t="s">
        <v>573</v>
      </c>
      <c r="FAX11" s="58" t="s">
        <v>573</v>
      </c>
      <c r="FAY11" s="58" t="s">
        <v>573</v>
      </c>
      <c r="FAZ11" s="58" t="s">
        <v>573</v>
      </c>
      <c r="FBA11" s="58" t="s">
        <v>573</v>
      </c>
      <c r="FBB11" s="58" t="s">
        <v>573</v>
      </c>
      <c r="FBC11" s="58" t="s">
        <v>573</v>
      </c>
      <c r="FBD11" s="58" t="s">
        <v>573</v>
      </c>
      <c r="FBE11" s="58" t="s">
        <v>573</v>
      </c>
      <c r="FBF11" s="58" t="s">
        <v>573</v>
      </c>
      <c r="FBG11" s="58" t="s">
        <v>573</v>
      </c>
      <c r="FBH11" s="58" t="s">
        <v>573</v>
      </c>
      <c r="FBI11" s="58" t="s">
        <v>573</v>
      </c>
      <c r="FBJ11" s="58" t="s">
        <v>573</v>
      </c>
      <c r="FBK11" s="58" t="s">
        <v>573</v>
      </c>
      <c r="FBL11" s="58" t="s">
        <v>573</v>
      </c>
      <c r="FBM11" s="58" t="s">
        <v>573</v>
      </c>
      <c r="FBN11" s="58" t="s">
        <v>573</v>
      </c>
      <c r="FBO11" s="58" t="s">
        <v>573</v>
      </c>
      <c r="FBP11" s="58" t="s">
        <v>573</v>
      </c>
      <c r="FBQ11" s="58" t="s">
        <v>573</v>
      </c>
      <c r="FBR11" s="58" t="s">
        <v>573</v>
      </c>
      <c r="FBS11" s="58" t="s">
        <v>573</v>
      </c>
      <c r="FBT11" s="58" t="s">
        <v>573</v>
      </c>
      <c r="FBU11" s="58" t="s">
        <v>573</v>
      </c>
      <c r="FBV11" s="58" t="s">
        <v>573</v>
      </c>
      <c r="FBW11" s="58" t="s">
        <v>573</v>
      </c>
      <c r="FBX11" s="58" t="s">
        <v>573</v>
      </c>
      <c r="FBY11" s="58" t="s">
        <v>573</v>
      </c>
      <c r="FBZ11" s="58" t="s">
        <v>573</v>
      </c>
      <c r="FCA11" s="58" t="s">
        <v>573</v>
      </c>
      <c r="FCB11" s="58" t="s">
        <v>573</v>
      </c>
      <c r="FCC11" s="58" t="s">
        <v>573</v>
      </c>
      <c r="FCD11" s="58" t="s">
        <v>573</v>
      </c>
      <c r="FCE11" s="58" t="s">
        <v>573</v>
      </c>
      <c r="FCF11" s="58" t="s">
        <v>573</v>
      </c>
      <c r="FCG11" s="58" t="s">
        <v>573</v>
      </c>
      <c r="FCH11" s="58" t="s">
        <v>573</v>
      </c>
      <c r="FCI11" s="58" t="s">
        <v>573</v>
      </c>
      <c r="FCJ11" s="58" t="s">
        <v>573</v>
      </c>
      <c r="FCK11" s="58" t="s">
        <v>573</v>
      </c>
      <c r="FCL11" s="58" t="s">
        <v>573</v>
      </c>
      <c r="FCM11" s="58" t="s">
        <v>573</v>
      </c>
      <c r="FCN11" s="58" t="s">
        <v>573</v>
      </c>
      <c r="FCO11" s="58" t="s">
        <v>573</v>
      </c>
      <c r="FCP11" s="58" t="s">
        <v>573</v>
      </c>
      <c r="FCQ11" s="58" t="s">
        <v>573</v>
      </c>
      <c r="FCR11" s="58" t="s">
        <v>573</v>
      </c>
      <c r="FCS11" s="58" t="s">
        <v>573</v>
      </c>
      <c r="FCT11" s="58" t="s">
        <v>573</v>
      </c>
      <c r="FCU11" s="58" t="s">
        <v>573</v>
      </c>
      <c r="FCV11" s="58" t="s">
        <v>573</v>
      </c>
      <c r="FCW11" s="58" t="s">
        <v>573</v>
      </c>
      <c r="FCX11" s="58" t="s">
        <v>573</v>
      </c>
      <c r="FCY11" s="58" t="s">
        <v>573</v>
      </c>
      <c r="FCZ11" s="58" t="s">
        <v>573</v>
      </c>
      <c r="FDA11" s="58" t="s">
        <v>573</v>
      </c>
      <c r="FDB11" s="58" t="s">
        <v>573</v>
      </c>
      <c r="FDC11" s="58" t="s">
        <v>573</v>
      </c>
      <c r="FDD11" s="58" t="s">
        <v>573</v>
      </c>
      <c r="FDE11" s="58" t="s">
        <v>573</v>
      </c>
      <c r="FDF11" s="58" t="s">
        <v>573</v>
      </c>
      <c r="FDG11" s="58" t="s">
        <v>573</v>
      </c>
      <c r="FDH11" s="58" t="s">
        <v>573</v>
      </c>
      <c r="FDI11" s="58" t="s">
        <v>573</v>
      </c>
      <c r="FDJ11" s="58" t="s">
        <v>573</v>
      </c>
      <c r="FDK11" s="58" t="s">
        <v>573</v>
      </c>
      <c r="FDL11" s="58" t="s">
        <v>573</v>
      </c>
      <c r="FDM11" s="58" t="s">
        <v>573</v>
      </c>
      <c r="FDN11" s="58" t="s">
        <v>573</v>
      </c>
      <c r="FDO11" s="58" t="s">
        <v>573</v>
      </c>
      <c r="FDP11" s="58" t="s">
        <v>573</v>
      </c>
      <c r="FDQ11" s="58" t="s">
        <v>573</v>
      </c>
      <c r="FDR11" s="58" t="s">
        <v>573</v>
      </c>
      <c r="FDS11" s="58" t="s">
        <v>573</v>
      </c>
      <c r="FDT11" s="58" t="s">
        <v>573</v>
      </c>
      <c r="FDU11" s="58" t="s">
        <v>573</v>
      </c>
      <c r="FDV11" s="58" t="s">
        <v>573</v>
      </c>
      <c r="FDW11" s="58" t="s">
        <v>573</v>
      </c>
      <c r="FDX11" s="58" t="s">
        <v>573</v>
      </c>
      <c r="FDY11" s="58" t="s">
        <v>573</v>
      </c>
      <c r="FDZ11" s="58" t="s">
        <v>573</v>
      </c>
      <c r="FEA11" s="58" t="s">
        <v>573</v>
      </c>
      <c r="FEB11" s="58" t="s">
        <v>573</v>
      </c>
      <c r="FEC11" s="58" t="s">
        <v>573</v>
      </c>
      <c r="FED11" s="58" t="s">
        <v>573</v>
      </c>
      <c r="FEE11" s="58" t="s">
        <v>573</v>
      </c>
      <c r="FEF11" s="58" t="s">
        <v>573</v>
      </c>
      <c r="FEG11" s="58" t="s">
        <v>573</v>
      </c>
      <c r="FEH11" s="58" t="s">
        <v>573</v>
      </c>
      <c r="FEI11" s="58" t="s">
        <v>573</v>
      </c>
      <c r="FEJ11" s="58" t="s">
        <v>573</v>
      </c>
      <c r="FEK11" s="58" t="s">
        <v>573</v>
      </c>
      <c r="FEL11" s="58" t="s">
        <v>573</v>
      </c>
      <c r="FEM11" s="58" t="s">
        <v>573</v>
      </c>
      <c r="FEN11" s="58" t="s">
        <v>573</v>
      </c>
      <c r="FEO11" s="58" t="s">
        <v>573</v>
      </c>
      <c r="FEP11" s="58" t="s">
        <v>573</v>
      </c>
      <c r="FEQ11" s="58" t="s">
        <v>573</v>
      </c>
      <c r="FER11" s="58" t="s">
        <v>573</v>
      </c>
      <c r="FES11" s="58" t="s">
        <v>573</v>
      </c>
      <c r="FET11" s="58" t="s">
        <v>573</v>
      </c>
      <c r="FEU11" s="58" t="s">
        <v>573</v>
      </c>
      <c r="FEV11" s="58" t="s">
        <v>573</v>
      </c>
      <c r="FEW11" s="58" t="s">
        <v>573</v>
      </c>
      <c r="FEX11" s="58" t="s">
        <v>573</v>
      </c>
      <c r="FEY11" s="58" t="s">
        <v>573</v>
      </c>
      <c r="FEZ11" s="58" t="s">
        <v>573</v>
      </c>
      <c r="FFA11" s="58" t="s">
        <v>573</v>
      </c>
      <c r="FFB11" s="58" t="s">
        <v>573</v>
      </c>
      <c r="FFC11" s="58" t="s">
        <v>573</v>
      </c>
      <c r="FFD11" s="58" t="s">
        <v>573</v>
      </c>
      <c r="FFE11" s="58" t="s">
        <v>573</v>
      </c>
      <c r="FFF11" s="58" t="s">
        <v>573</v>
      </c>
      <c r="FFG11" s="58" t="s">
        <v>573</v>
      </c>
      <c r="FFH11" s="58" t="s">
        <v>573</v>
      </c>
      <c r="FFI11" s="58" t="s">
        <v>573</v>
      </c>
      <c r="FFJ11" s="58" t="s">
        <v>573</v>
      </c>
      <c r="FFK11" s="58" t="s">
        <v>573</v>
      </c>
      <c r="FFL11" s="58" t="s">
        <v>573</v>
      </c>
      <c r="FFM11" s="58" t="s">
        <v>573</v>
      </c>
      <c r="FFN11" s="58" t="s">
        <v>573</v>
      </c>
      <c r="FFO11" s="58" t="s">
        <v>573</v>
      </c>
      <c r="FFP11" s="58" t="s">
        <v>573</v>
      </c>
      <c r="FFQ11" s="58" t="s">
        <v>573</v>
      </c>
      <c r="FFR11" s="58" t="s">
        <v>573</v>
      </c>
      <c r="FFS11" s="58" t="s">
        <v>573</v>
      </c>
      <c r="FFT11" s="58" t="s">
        <v>573</v>
      </c>
      <c r="FFU11" s="58" t="s">
        <v>573</v>
      </c>
      <c r="FFV11" s="58" t="s">
        <v>573</v>
      </c>
      <c r="FFW11" s="58" t="s">
        <v>573</v>
      </c>
      <c r="FFX11" s="58" t="s">
        <v>573</v>
      </c>
      <c r="FFY11" s="58" t="s">
        <v>573</v>
      </c>
      <c r="FFZ11" s="58" t="s">
        <v>573</v>
      </c>
      <c r="FGA11" s="58" t="s">
        <v>573</v>
      </c>
      <c r="FGB11" s="58" t="s">
        <v>573</v>
      </c>
      <c r="FGC11" s="58" t="s">
        <v>573</v>
      </c>
      <c r="FGD11" s="58" t="s">
        <v>573</v>
      </c>
      <c r="FGE11" s="58" t="s">
        <v>573</v>
      </c>
      <c r="FGF11" s="58" t="s">
        <v>573</v>
      </c>
      <c r="FGG11" s="58" t="s">
        <v>573</v>
      </c>
      <c r="FGH11" s="58" t="s">
        <v>573</v>
      </c>
      <c r="FGI11" s="58" t="s">
        <v>573</v>
      </c>
      <c r="FGJ11" s="58" t="s">
        <v>573</v>
      </c>
      <c r="FGK11" s="58" t="s">
        <v>573</v>
      </c>
      <c r="FGL11" s="58" t="s">
        <v>573</v>
      </c>
      <c r="FGM11" s="58" t="s">
        <v>573</v>
      </c>
      <c r="FGN11" s="58" t="s">
        <v>573</v>
      </c>
      <c r="FGO11" s="58" t="s">
        <v>573</v>
      </c>
      <c r="FGP11" s="58" t="s">
        <v>573</v>
      </c>
      <c r="FGQ11" s="58" t="s">
        <v>573</v>
      </c>
      <c r="FGR11" s="58" t="s">
        <v>573</v>
      </c>
      <c r="FGS11" s="58" t="s">
        <v>573</v>
      </c>
      <c r="FGT11" s="58" t="s">
        <v>573</v>
      </c>
      <c r="FGU11" s="58" t="s">
        <v>573</v>
      </c>
      <c r="FGV11" s="58" t="s">
        <v>573</v>
      </c>
      <c r="FGW11" s="58" t="s">
        <v>573</v>
      </c>
      <c r="FGX11" s="58" t="s">
        <v>573</v>
      </c>
      <c r="FGY11" s="58" t="s">
        <v>573</v>
      </c>
      <c r="FGZ11" s="58" t="s">
        <v>573</v>
      </c>
      <c r="FHA11" s="58" t="s">
        <v>573</v>
      </c>
      <c r="FHB11" s="58" t="s">
        <v>573</v>
      </c>
      <c r="FHC11" s="58" t="s">
        <v>573</v>
      </c>
      <c r="FHD11" s="58" t="s">
        <v>573</v>
      </c>
      <c r="FHE11" s="58" t="s">
        <v>573</v>
      </c>
      <c r="FHF11" s="58" t="s">
        <v>573</v>
      </c>
      <c r="FHG11" s="58" t="s">
        <v>573</v>
      </c>
      <c r="FHH11" s="58" t="s">
        <v>573</v>
      </c>
      <c r="FHI11" s="58" t="s">
        <v>573</v>
      </c>
      <c r="FHJ11" s="58" t="s">
        <v>573</v>
      </c>
      <c r="FHK11" s="58" t="s">
        <v>573</v>
      </c>
      <c r="FHL11" s="58" t="s">
        <v>573</v>
      </c>
      <c r="FHM11" s="58" t="s">
        <v>573</v>
      </c>
      <c r="FHN11" s="58" t="s">
        <v>573</v>
      </c>
      <c r="FHO11" s="58" t="s">
        <v>573</v>
      </c>
      <c r="FHP11" s="58" t="s">
        <v>573</v>
      </c>
      <c r="FHQ11" s="58" t="s">
        <v>573</v>
      </c>
      <c r="FHR11" s="58" t="s">
        <v>573</v>
      </c>
      <c r="FHS11" s="58" t="s">
        <v>573</v>
      </c>
      <c r="FHT11" s="58" t="s">
        <v>573</v>
      </c>
      <c r="FHU11" s="58" t="s">
        <v>573</v>
      </c>
      <c r="FHV11" s="58" t="s">
        <v>573</v>
      </c>
      <c r="FHW11" s="58" t="s">
        <v>573</v>
      </c>
      <c r="FHX11" s="58" t="s">
        <v>573</v>
      </c>
      <c r="FHY11" s="58" t="s">
        <v>573</v>
      </c>
      <c r="FHZ11" s="58" t="s">
        <v>573</v>
      </c>
      <c r="FIA11" s="58" t="s">
        <v>573</v>
      </c>
      <c r="FIB11" s="58" t="s">
        <v>573</v>
      </c>
      <c r="FIC11" s="58" t="s">
        <v>573</v>
      </c>
      <c r="FID11" s="58" t="s">
        <v>573</v>
      </c>
      <c r="FIE11" s="58" t="s">
        <v>573</v>
      </c>
      <c r="FIF11" s="58" t="s">
        <v>573</v>
      </c>
      <c r="FIG11" s="58" t="s">
        <v>573</v>
      </c>
      <c r="FIH11" s="58" t="s">
        <v>573</v>
      </c>
      <c r="FII11" s="58" t="s">
        <v>573</v>
      </c>
      <c r="FIJ11" s="58" t="s">
        <v>573</v>
      </c>
      <c r="FIK11" s="58" t="s">
        <v>573</v>
      </c>
      <c r="FIL11" s="58" t="s">
        <v>573</v>
      </c>
      <c r="FIM11" s="58" t="s">
        <v>573</v>
      </c>
      <c r="FIN11" s="58" t="s">
        <v>573</v>
      </c>
      <c r="FIO11" s="58" t="s">
        <v>573</v>
      </c>
      <c r="FIP11" s="58" t="s">
        <v>573</v>
      </c>
      <c r="FIQ11" s="58" t="s">
        <v>573</v>
      </c>
      <c r="FIR11" s="58" t="s">
        <v>573</v>
      </c>
      <c r="FIS11" s="58" t="s">
        <v>573</v>
      </c>
      <c r="FIT11" s="58" t="s">
        <v>573</v>
      </c>
      <c r="FIU11" s="58" t="s">
        <v>573</v>
      </c>
      <c r="FIV11" s="58" t="s">
        <v>573</v>
      </c>
      <c r="FIW11" s="58" t="s">
        <v>573</v>
      </c>
      <c r="FIX11" s="58" t="s">
        <v>573</v>
      </c>
      <c r="FIY11" s="58" t="s">
        <v>573</v>
      </c>
      <c r="FIZ11" s="58" t="s">
        <v>573</v>
      </c>
      <c r="FJA11" s="58" t="s">
        <v>573</v>
      </c>
      <c r="FJB11" s="58" t="s">
        <v>573</v>
      </c>
      <c r="FJC11" s="58" t="s">
        <v>573</v>
      </c>
      <c r="FJD11" s="58" t="s">
        <v>573</v>
      </c>
      <c r="FJE11" s="58" t="s">
        <v>573</v>
      </c>
      <c r="FJF11" s="58" t="s">
        <v>573</v>
      </c>
      <c r="FJG11" s="58" t="s">
        <v>573</v>
      </c>
      <c r="FJH11" s="58" t="s">
        <v>573</v>
      </c>
      <c r="FJI11" s="58" t="s">
        <v>573</v>
      </c>
      <c r="FJJ11" s="58" t="s">
        <v>573</v>
      </c>
      <c r="FJK11" s="58" t="s">
        <v>573</v>
      </c>
      <c r="FJL11" s="58" t="s">
        <v>573</v>
      </c>
      <c r="FJM11" s="58" t="s">
        <v>573</v>
      </c>
      <c r="FJN11" s="58" t="s">
        <v>573</v>
      </c>
      <c r="FJO11" s="58" t="s">
        <v>573</v>
      </c>
      <c r="FJP11" s="58" t="s">
        <v>573</v>
      </c>
      <c r="FJQ11" s="58" t="s">
        <v>573</v>
      </c>
      <c r="FJR11" s="58" t="s">
        <v>573</v>
      </c>
      <c r="FJS11" s="58" t="s">
        <v>573</v>
      </c>
      <c r="FJT11" s="58" t="s">
        <v>573</v>
      </c>
      <c r="FJU11" s="58" t="s">
        <v>573</v>
      </c>
      <c r="FJV11" s="58" t="s">
        <v>573</v>
      </c>
      <c r="FJW11" s="58" t="s">
        <v>573</v>
      </c>
      <c r="FJX11" s="58" t="s">
        <v>573</v>
      </c>
      <c r="FJY11" s="58" t="s">
        <v>573</v>
      </c>
      <c r="FJZ11" s="58" t="s">
        <v>573</v>
      </c>
      <c r="FKA11" s="58" t="s">
        <v>573</v>
      </c>
      <c r="FKB11" s="58" t="s">
        <v>573</v>
      </c>
      <c r="FKC11" s="58" t="s">
        <v>573</v>
      </c>
      <c r="FKD11" s="58" t="s">
        <v>573</v>
      </c>
      <c r="FKE11" s="58" t="s">
        <v>573</v>
      </c>
      <c r="FKF11" s="58" t="s">
        <v>573</v>
      </c>
      <c r="FKG11" s="58" t="s">
        <v>573</v>
      </c>
      <c r="FKH11" s="58" t="s">
        <v>573</v>
      </c>
      <c r="FKI11" s="58" t="s">
        <v>573</v>
      </c>
      <c r="FKJ11" s="58" t="s">
        <v>573</v>
      </c>
      <c r="FKK11" s="58" t="s">
        <v>573</v>
      </c>
      <c r="FKL11" s="58" t="s">
        <v>573</v>
      </c>
      <c r="FKM11" s="58" t="s">
        <v>573</v>
      </c>
      <c r="FKN11" s="58" t="s">
        <v>573</v>
      </c>
      <c r="FKO11" s="58" t="s">
        <v>573</v>
      </c>
      <c r="FKP11" s="58" t="s">
        <v>573</v>
      </c>
      <c r="FKQ11" s="58" t="s">
        <v>573</v>
      </c>
      <c r="FKR11" s="58" t="s">
        <v>573</v>
      </c>
      <c r="FKS11" s="58" t="s">
        <v>573</v>
      </c>
      <c r="FKT11" s="58" t="s">
        <v>573</v>
      </c>
      <c r="FKU11" s="58" t="s">
        <v>573</v>
      </c>
      <c r="FKV11" s="58" t="s">
        <v>573</v>
      </c>
      <c r="FKW11" s="58" t="s">
        <v>573</v>
      </c>
      <c r="FKX11" s="58" t="s">
        <v>573</v>
      </c>
      <c r="FKY11" s="58" t="s">
        <v>573</v>
      </c>
      <c r="FKZ11" s="58" t="s">
        <v>573</v>
      </c>
      <c r="FLA11" s="58" t="s">
        <v>573</v>
      </c>
      <c r="FLB11" s="58" t="s">
        <v>573</v>
      </c>
      <c r="FLC11" s="58" t="s">
        <v>573</v>
      </c>
      <c r="FLD11" s="58" t="s">
        <v>573</v>
      </c>
      <c r="FLE11" s="58" t="s">
        <v>573</v>
      </c>
      <c r="FLF11" s="58" t="s">
        <v>573</v>
      </c>
      <c r="FLG11" s="58" t="s">
        <v>573</v>
      </c>
      <c r="FLH11" s="58" t="s">
        <v>573</v>
      </c>
      <c r="FLI11" s="58" t="s">
        <v>573</v>
      </c>
      <c r="FLJ11" s="58" t="s">
        <v>573</v>
      </c>
      <c r="FLK11" s="58" t="s">
        <v>573</v>
      </c>
      <c r="FLL11" s="58" t="s">
        <v>573</v>
      </c>
      <c r="FLM11" s="58" t="s">
        <v>573</v>
      </c>
      <c r="FLN11" s="58" t="s">
        <v>573</v>
      </c>
      <c r="FLO11" s="58" t="s">
        <v>573</v>
      </c>
      <c r="FLP11" s="58" t="s">
        <v>573</v>
      </c>
      <c r="FLQ11" s="58" t="s">
        <v>573</v>
      </c>
      <c r="FLR11" s="58" t="s">
        <v>573</v>
      </c>
      <c r="FLS11" s="58" t="s">
        <v>573</v>
      </c>
      <c r="FLT11" s="58" t="s">
        <v>573</v>
      </c>
      <c r="FLU11" s="58" t="s">
        <v>573</v>
      </c>
      <c r="FLV11" s="58" t="s">
        <v>573</v>
      </c>
      <c r="FLW11" s="58" t="s">
        <v>573</v>
      </c>
      <c r="FLX11" s="58" t="s">
        <v>573</v>
      </c>
      <c r="FLY11" s="58" t="s">
        <v>573</v>
      </c>
      <c r="FLZ11" s="58" t="s">
        <v>573</v>
      </c>
      <c r="FMA11" s="58" t="s">
        <v>573</v>
      </c>
      <c r="FMB11" s="58" t="s">
        <v>573</v>
      </c>
      <c r="FMC11" s="58" t="s">
        <v>573</v>
      </c>
      <c r="FMD11" s="58" t="s">
        <v>573</v>
      </c>
      <c r="FME11" s="58" t="s">
        <v>573</v>
      </c>
      <c r="FMF11" s="58" t="s">
        <v>573</v>
      </c>
      <c r="FMG11" s="58" t="s">
        <v>573</v>
      </c>
      <c r="FMH11" s="58" t="s">
        <v>573</v>
      </c>
      <c r="FMI11" s="58" t="s">
        <v>573</v>
      </c>
      <c r="FMJ11" s="58" t="s">
        <v>573</v>
      </c>
      <c r="FMK11" s="58" t="s">
        <v>573</v>
      </c>
      <c r="FML11" s="58" t="s">
        <v>573</v>
      </c>
      <c r="FMM11" s="58" t="s">
        <v>573</v>
      </c>
      <c r="FMN11" s="58" t="s">
        <v>573</v>
      </c>
      <c r="FMO11" s="58" t="s">
        <v>573</v>
      </c>
      <c r="FMP11" s="58" t="s">
        <v>573</v>
      </c>
      <c r="FMQ11" s="58" t="s">
        <v>573</v>
      </c>
      <c r="FMR11" s="58" t="s">
        <v>573</v>
      </c>
      <c r="FMS11" s="58" t="s">
        <v>573</v>
      </c>
      <c r="FMT11" s="58" t="s">
        <v>573</v>
      </c>
      <c r="FMU11" s="58" t="s">
        <v>573</v>
      </c>
      <c r="FMV11" s="58" t="s">
        <v>573</v>
      </c>
      <c r="FMW11" s="58" t="s">
        <v>573</v>
      </c>
      <c r="FMX11" s="58" t="s">
        <v>573</v>
      </c>
      <c r="FMY11" s="58" t="s">
        <v>573</v>
      </c>
      <c r="FMZ11" s="58" t="s">
        <v>573</v>
      </c>
      <c r="FNA11" s="58" t="s">
        <v>573</v>
      </c>
      <c r="FNB11" s="58" t="s">
        <v>573</v>
      </c>
      <c r="FNC11" s="58" t="s">
        <v>573</v>
      </c>
      <c r="FND11" s="58" t="s">
        <v>573</v>
      </c>
      <c r="FNE11" s="58" t="s">
        <v>573</v>
      </c>
      <c r="FNF11" s="58" t="s">
        <v>573</v>
      </c>
      <c r="FNG11" s="58" t="s">
        <v>573</v>
      </c>
      <c r="FNH11" s="58" t="s">
        <v>573</v>
      </c>
      <c r="FNI11" s="58" t="s">
        <v>573</v>
      </c>
      <c r="FNJ11" s="58" t="s">
        <v>573</v>
      </c>
      <c r="FNK11" s="58" t="s">
        <v>573</v>
      </c>
      <c r="FNL11" s="58" t="s">
        <v>573</v>
      </c>
      <c r="FNM11" s="58" t="s">
        <v>573</v>
      </c>
      <c r="FNN11" s="58" t="s">
        <v>573</v>
      </c>
      <c r="FNO11" s="58" t="s">
        <v>573</v>
      </c>
      <c r="FNP11" s="58" t="s">
        <v>573</v>
      </c>
      <c r="FNQ11" s="58" t="s">
        <v>573</v>
      </c>
      <c r="FNR11" s="58" t="s">
        <v>573</v>
      </c>
      <c r="FNS11" s="58" t="s">
        <v>573</v>
      </c>
      <c r="FNT11" s="58" t="s">
        <v>573</v>
      </c>
      <c r="FNU11" s="58" t="s">
        <v>573</v>
      </c>
      <c r="FNV11" s="58" t="s">
        <v>573</v>
      </c>
      <c r="FNW11" s="58" t="s">
        <v>573</v>
      </c>
      <c r="FNX11" s="58" t="s">
        <v>573</v>
      </c>
      <c r="FNY11" s="58" t="s">
        <v>573</v>
      </c>
      <c r="FNZ11" s="58" t="s">
        <v>573</v>
      </c>
      <c r="FOA11" s="58" t="s">
        <v>573</v>
      </c>
      <c r="FOB11" s="58" t="s">
        <v>573</v>
      </c>
      <c r="FOC11" s="58" t="s">
        <v>573</v>
      </c>
      <c r="FOD11" s="58" t="s">
        <v>573</v>
      </c>
      <c r="FOE11" s="58" t="s">
        <v>573</v>
      </c>
      <c r="FOF11" s="58" t="s">
        <v>573</v>
      </c>
      <c r="FOG11" s="58" t="s">
        <v>573</v>
      </c>
      <c r="FOH11" s="58" t="s">
        <v>573</v>
      </c>
      <c r="FOI11" s="58" t="s">
        <v>573</v>
      </c>
      <c r="FOJ11" s="58" t="s">
        <v>573</v>
      </c>
      <c r="FOK11" s="58" t="s">
        <v>573</v>
      </c>
      <c r="FOL11" s="58" t="s">
        <v>573</v>
      </c>
      <c r="FOM11" s="58" t="s">
        <v>573</v>
      </c>
      <c r="FON11" s="58" t="s">
        <v>573</v>
      </c>
      <c r="FOO11" s="58" t="s">
        <v>573</v>
      </c>
      <c r="FOP11" s="58" t="s">
        <v>573</v>
      </c>
      <c r="FOQ11" s="58" t="s">
        <v>573</v>
      </c>
      <c r="FOR11" s="58" t="s">
        <v>573</v>
      </c>
      <c r="FOS11" s="58" t="s">
        <v>573</v>
      </c>
      <c r="FOT11" s="58" t="s">
        <v>573</v>
      </c>
      <c r="FOU11" s="58" t="s">
        <v>573</v>
      </c>
      <c r="FOV11" s="58" t="s">
        <v>573</v>
      </c>
      <c r="FOW11" s="58" t="s">
        <v>573</v>
      </c>
      <c r="FOX11" s="58" t="s">
        <v>573</v>
      </c>
      <c r="FOY11" s="58" t="s">
        <v>573</v>
      </c>
      <c r="FOZ11" s="58" t="s">
        <v>573</v>
      </c>
      <c r="FPA11" s="58" t="s">
        <v>573</v>
      </c>
      <c r="FPB11" s="58" t="s">
        <v>573</v>
      </c>
      <c r="FPC11" s="58" t="s">
        <v>573</v>
      </c>
      <c r="FPD11" s="58" t="s">
        <v>573</v>
      </c>
      <c r="FPE11" s="58" t="s">
        <v>573</v>
      </c>
      <c r="FPF11" s="58" t="s">
        <v>573</v>
      </c>
      <c r="FPG11" s="58" t="s">
        <v>573</v>
      </c>
      <c r="FPH11" s="58" t="s">
        <v>573</v>
      </c>
      <c r="FPI11" s="58" t="s">
        <v>573</v>
      </c>
      <c r="FPJ11" s="58" t="s">
        <v>573</v>
      </c>
      <c r="FPK11" s="58" t="s">
        <v>573</v>
      </c>
      <c r="FPL11" s="58" t="s">
        <v>573</v>
      </c>
      <c r="FPM11" s="58" t="s">
        <v>573</v>
      </c>
      <c r="FPN11" s="58" t="s">
        <v>573</v>
      </c>
      <c r="FPO11" s="58" t="s">
        <v>573</v>
      </c>
      <c r="FPP11" s="58" t="s">
        <v>573</v>
      </c>
      <c r="FPQ11" s="58" t="s">
        <v>573</v>
      </c>
      <c r="FPR11" s="58" t="s">
        <v>573</v>
      </c>
      <c r="FPS11" s="58" t="s">
        <v>573</v>
      </c>
      <c r="FPT11" s="58" t="s">
        <v>573</v>
      </c>
      <c r="FPU11" s="58" t="s">
        <v>573</v>
      </c>
      <c r="FPV11" s="58" t="s">
        <v>573</v>
      </c>
      <c r="FPW11" s="58" t="s">
        <v>573</v>
      </c>
      <c r="FPX11" s="58" t="s">
        <v>573</v>
      </c>
      <c r="FPY11" s="58" t="s">
        <v>573</v>
      </c>
      <c r="FPZ11" s="58" t="s">
        <v>573</v>
      </c>
      <c r="FQA11" s="58" t="s">
        <v>573</v>
      </c>
      <c r="FQB11" s="58" t="s">
        <v>573</v>
      </c>
      <c r="FQC11" s="58" t="s">
        <v>573</v>
      </c>
      <c r="FQD11" s="58" t="s">
        <v>573</v>
      </c>
      <c r="FQE11" s="58" t="s">
        <v>573</v>
      </c>
      <c r="FQF11" s="58" t="s">
        <v>573</v>
      </c>
      <c r="FQG11" s="58" t="s">
        <v>573</v>
      </c>
      <c r="FQH11" s="58" t="s">
        <v>573</v>
      </c>
      <c r="FQI11" s="58" t="s">
        <v>573</v>
      </c>
      <c r="FQJ11" s="58" t="s">
        <v>573</v>
      </c>
      <c r="FQK11" s="58" t="s">
        <v>573</v>
      </c>
      <c r="FQL11" s="58" t="s">
        <v>573</v>
      </c>
      <c r="FQM11" s="58" t="s">
        <v>573</v>
      </c>
      <c r="FQN11" s="58" t="s">
        <v>573</v>
      </c>
      <c r="FQO11" s="58" t="s">
        <v>573</v>
      </c>
      <c r="FQP11" s="58" t="s">
        <v>573</v>
      </c>
      <c r="FQQ11" s="58" t="s">
        <v>573</v>
      </c>
      <c r="FQR11" s="58" t="s">
        <v>573</v>
      </c>
      <c r="FQS11" s="58" t="s">
        <v>573</v>
      </c>
      <c r="FQT11" s="58" t="s">
        <v>573</v>
      </c>
      <c r="FQU11" s="58" t="s">
        <v>573</v>
      </c>
      <c r="FQV11" s="58" t="s">
        <v>573</v>
      </c>
      <c r="FQW11" s="58" t="s">
        <v>573</v>
      </c>
      <c r="FQX11" s="58" t="s">
        <v>573</v>
      </c>
      <c r="FQY11" s="58" t="s">
        <v>573</v>
      </c>
      <c r="FQZ11" s="58" t="s">
        <v>573</v>
      </c>
      <c r="FRA11" s="58" t="s">
        <v>573</v>
      </c>
      <c r="FRB11" s="58" t="s">
        <v>573</v>
      </c>
      <c r="FRC11" s="58" t="s">
        <v>573</v>
      </c>
      <c r="FRD11" s="58" t="s">
        <v>573</v>
      </c>
      <c r="FRE11" s="58" t="s">
        <v>573</v>
      </c>
      <c r="FRF11" s="58" t="s">
        <v>573</v>
      </c>
      <c r="FRG11" s="58" t="s">
        <v>573</v>
      </c>
      <c r="FRH11" s="58" t="s">
        <v>573</v>
      </c>
      <c r="FRI11" s="58" t="s">
        <v>573</v>
      </c>
      <c r="FRJ11" s="58" t="s">
        <v>573</v>
      </c>
      <c r="FRK11" s="58" t="s">
        <v>573</v>
      </c>
      <c r="FRL11" s="58" t="s">
        <v>573</v>
      </c>
      <c r="FRM11" s="58" t="s">
        <v>573</v>
      </c>
      <c r="FRN11" s="58" t="s">
        <v>573</v>
      </c>
      <c r="FRO11" s="58" t="s">
        <v>573</v>
      </c>
      <c r="FRP11" s="58" t="s">
        <v>573</v>
      </c>
      <c r="FRQ11" s="58" t="s">
        <v>573</v>
      </c>
      <c r="FRR11" s="58" t="s">
        <v>573</v>
      </c>
      <c r="FRS11" s="58" t="s">
        <v>573</v>
      </c>
      <c r="FRT11" s="58" t="s">
        <v>573</v>
      </c>
      <c r="FRU11" s="58" t="s">
        <v>573</v>
      </c>
      <c r="FRV11" s="58" t="s">
        <v>573</v>
      </c>
      <c r="FRW11" s="58" t="s">
        <v>573</v>
      </c>
      <c r="FRX11" s="58" t="s">
        <v>573</v>
      </c>
      <c r="FRY11" s="58" t="s">
        <v>573</v>
      </c>
      <c r="FRZ11" s="58" t="s">
        <v>573</v>
      </c>
      <c r="FSA11" s="58" t="s">
        <v>573</v>
      </c>
      <c r="FSB11" s="58" t="s">
        <v>573</v>
      </c>
      <c r="FSC11" s="58" t="s">
        <v>573</v>
      </c>
      <c r="FSD11" s="58" t="s">
        <v>573</v>
      </c>
      <c r="FSE11" s="58" t="s">
        <v>573</v>
      </c>
      <c r="FSF11" s="58" t="s">
        <v>573</v>
      </c>
      <c r="FSG11" s="58" t="s">
        <v>573</v>
      </c>
      <c r="FSH11" s="58" t="s">
        <v>573</v>
      </c>
      <c r="FSI11" s="58" t="s">
        <v>573</v>
      </c>
      <c r="FSJ11" s="58" t="s">
        <v>573</v>
      </c>
      <c r="FSK11" s="58" t="s">
        <v>573</v>
      </c>
      <c r="FSL11" s="58" t="s">
        <v>573</v>
      </c>
      <c r="FSM11" s="58" t="s">
        <v>573</v>
      </c>
      <c r="FSN11" s="58" t="s">
        <v>573</v>
      </c>
      <c r="FSO11" s="58" t="s">
        <v>573</v>
      </c>
      <c r="FSP11" s="58" t="s">
        <v>573</v>
      </c>
      <c r="FSQ11" s="58" t="s">
        <v>573</v>
      </c>
      <c r="FSR11" s="58" t="s">
        <v>573</v>
      </c>
      <c r="FSS11" s="58" t="s">
        <v>573</v>
      </c>
      <c r="FST11" s="58" t="s">
        <v>573</v>
      </c>
      <c r="FSU11" s="58" t="s">
        <v>573</v>
      </c>
      <c r="FSV11" s="58" t="s">
        <v>573</v>
      </c>
      <c r="FSW11" s="58" t="s">
        <v>573</v>
      </c>
      <c r="FSX11" s="58" t="s">
        <v>573</v>
      </c>
      <c r="FSY11" s="58" t="s">
        <v>573</v>
      </c>
      <c r="FSZ11" s="58" t="s">
        <v>573</v>
      </c>
      <c r="FTA11" s="58" t="s">
        <v>573</v>
      </c>
      <c r="FTB11" s="58" t="s">
        <v>573</v>
      </c>
      <c r="FTC11" s="58" t="s">
        <v>573</v>
      </c>
      <c r="FTD11" s="58" t="s">
        <v>573</v>
      </c>
      <c r="FTE11" s="58" t="s">
        <v>573</v>
      </c>
      <c r="FTF11" s="58" t="s">
        <v>573</v>
      </c>
      <c r="FTG11" s="58" t="s">
        <v>573</v>
      </c>
      <c r="FTH11" s="58" t="s">
        <v>573</v>
      </c>
      <c r="FTI11" s="58" t="s">
        <v>573</v>
      </c>
      <c r="FTJ11" s="58" t="s">
        <v>573</v>
      </c>
      <c r="FTK11" s="58" t="s">
        <v>573</v>
      </c>
      <c r="FTL11" s="58" t="s">
        <v>573</v>
      </c>
      <c r="FTM11" s="58" t="s">
        <v>573</v>
      </c>
      <c r="FTN11" s="58" t="s">
        <v>573</v>
      </c>
      <c r="FTO11" s="58" t="s">
        <v>573</v>
      </c>
      <c r="FTP11" s="58" t="s">
        <v>573</v>
      </c>
      <c r="FTQ11" s="58" t="s">
        <v>573</v>
      </c>
      <c r="FTR11" s="58" t="s">
        <v>573</v>
      </c>
      <c r="FTS11" s="58" t="s">
        <v>573</v>
      </c>
      <c r="FTT11" s="58" t="s">
        <v>573</v>
      </c>
      <c r="FTU11" s="58" t="s">
        <v>573</v>
      </c>
      <c r="FTV11" s="58" t="s">
        <v>573</v>
      </c>
      <c r="FTW11" s="58" t="s">
        <v>573</v>
      </c>
      <c r="FTX11" s="58" t="s">
        <v>573</v>
      </c>
      <c r="FTY11" s="58" t="s">
        <v>573</v>
      </c>
      <c r="FTZ11" s="58" t="s">
        <v>573</v>
      </c>
      <c r="FUA11" s="58" t="s">
        <v>573</v>
      </c>
      <c r="FUB11" s="58" t="s">
        <v>573</v>
      </c>
      <c r="FUC11" s="58" t="s">
        <v>573</v>
      </c>
      <c r="FUD11" s="58" t="s">
        <v>573</v>
      </c>
      <c r="FUE11" s="58" t="s">
        <v>573</v>
      </c>
      <c r="FUF11" s="58" t="s">
        <v>573</v>
      </c>
      <c r="FUG11" s="58" t="s">
        <v>573</v>
      </c>
      <c r="FUH11" s="58" t="s">
        <v>573</v>
      </c>
      <c r="FUI11" s="58" t="s">
        <v>573</v>
      </c>
      <c r="FUJ11" s="58" t="s">
        <v>573</v>
      </c>
      <c r="FUK11" s="58" t="s">
        <v>573</v>
      </c>
      <c r="FUL11" s="58" t="s">
        <v>573</v>
      </c>
      <c r="FUM11" s="58" t="s">
        <v>573</v>
      </c>
      <c r="FUN11" s="58" t="s">
        <v>573</v>
      </c>
      <c r="FUO11" s="58" t="s">
        <v>573</v>
      </c>
      <c r="FUP11" s="58" t="s">
        <v>573</v>
      </c>
      <c r="FUQ11" s="58" t="s">
        <v>573</v>
      </c>
      <c r="FUR11" s="58" t="s">
        <v>573</v>
      </c>
      <c r="FUS11" s="58" t="s">
        <v>573</v>
      </c>
      <c r="FUT11" s="58" t="s">
        <v>573</v>
      </c>
      <c r="FUU11" s="58" t="s">
        <v>573</v>
      </c>
      <c r="FUV11" s="58" t="s">
        <v>573</v>
      </c>
      <c r="FUW11" s="58" t="s">
        <v>573</v>
      </c>
      <c r="FUX11" s="58" t="s">
        <v>573</v>
      </c>
      <c r="FUY11" s="58" t="s">
        <v>573</v>
      </c>
      <c r="FUZ11" s="58" t="s">
        <v>573</v>
      </c>
      <c r="FVA11" s="58" t="s">
        <v>573</v>
      </c>
      <c r="FVB11" s="58" t="s">
        <v>573</v>
      </c>
      <c r="FVC11" s="58" t="s">
        <v>573</v>
      </c>
      <c r="FVD11" s="58" t="s">
        <v>573</v>
      </c>
      <c r="FVE11" s="58" t="s">
        <v>573</v>
      </c>
      <c r="FVF11" s="58" t="s">
        <v>573</v>
      </c>
      <c r="FVG11" s="58" t="s">
        <v>573</v>
      </c>
      <c r="FVH11" s="58" t="s">
        <v>573</v>
      </c>
      <c r="FVI11" s="58" t="s">
        <v>573</v>
      </c>
      <c r="FVJ11" s="58" t="s">
        <v>573</v>
      </c>
      <c r="FVK11" s="58" t="s">
        <v>573</v>
      </c>
      <c r="FVL11" s="58" t="s">
        <v>573</v>
      </c>
      <c r="FVM11" s="58" t="s">
        <v>573</v>
      </c>
      <c r="FVN11" s="58" t="s">
        <v>573</v>
      </c>
      <c r="FVO11" s="58" t="s">
        <v>573</v>
      </c>
      <c r="FVP11" s="58" t="s">
        <v>573</v>
      </c>
      <c r="FVQ11" s="58" t="s">
        <v>573</v>
      </c>
      <c r="FVR11" s="58" t="s">
        <v>573</v>
      </c>
      <c r="FVS11" s="58" t="s">
        <v>573</v>
      </c>
      <c r="FVT11" s="58" t="s">
        <v>573</v>
      </c>
      <c r="FVU11" s="58" t="s">
        <v>573</v>
      </c>
      <c r="FVV11" s="58" t="s">
        <v>573</v>
      </c>
      <c r="FVW11" s="58" t="s">
        <v>573</v>
      </c>
      <c r="FVX11" s="58" t="s">
        <v>573</v>
      </c>
      <c r="FVY11" s="58" t="s">
        <v>573</v>
      </c>
      <c r="FVZ11" s="58" t="s">
        <v>573</v>
      </c>
      <c r="FWA11" s="58" t="s">
        <v>573</v>
      </c>
      <c r="FWB11" s="58" t="s">
        <v>573</v>
      </c>
      <c r="FWC11" s="58" t="s">
        <v>573</v>
      </c>
      <c r="FWD11" s="58" t="s">
        <v>573</v>
      </c>
      <c r="FWE11" s="58" t="s">
        <v>573</v>
      </c>
      <c r="FWF11" s="58" t="s">
        <v>573</v>
      </c>
      <c r="FWG11" s="58" t="s">
        <v>573</v>
      </c>
      <c r="FWH11" s="58" t="s">
        <v>573</v>
      </c>
      <c r="FWI11" s="58" t="s">
        <v>573</v>
      </c>
      <c r="FWJ11" s="58" t="s">
        <v>573</v>
      </c>
      <c r="FWK11" s="58" t="s">
        <v>573</v>
      </c>
      <c r="FWL11" s="58" t="s">
        <v>573</v>
      </c>
      <c r="FWM11" s="58" t="s">
        <v>573</v>
      </c>
      <c r="FWN11" s="58" t="s">
        <v>573</v>
      </c>
      <c r="FWO11" s="58" t="s">
        <v>573</v>
      </c>
      <c r="FWP11" s="58" t="s">
        <v>573</v>
      </c>
      <c r="FWQ11" s="58" t="s">
        <v>573</v>
      </c>
      <c r="FWR11" s="58" t="s">
        <v>573</v>
      </c>
      <c r="FWS11" s="58" t="s">
        <v>573</v>
      </c>
      <c r="FWT11" s="58" t="s">
        <v>573</v>
      </c>
      <c r="FWU11" s="58" t="s">
        <v>573</v>
      </c>
      <c r="FWV11" s="58" t="s">
        <v>573</v>
      </c>
      <c r="FWW11" s="58" t="s">
        <v>573</v>
      </c>
      <c r="FWX11" s="58" t="s">
        <v>573</v>
      </c>
      <c r="FWY11" s="58" t="s">
        <v>573</v>
      </c>
      <c r="FWZ11" s="58" t="s">
        <v>573</v>
      </c>
      <c r="FXA11" s="58" t="s">
        <v>573</v>
      </c>
      <c r="FXB11" s="58" t="s">
        <v>573</v>
      </c>
      <c r="FXC11" s="58" t="s">
        <v>573</v>
      </c>
      <c r="FXD11" s="58" t="s">
        <v>573</v>
      </c>
      <c r="FXE11" s="58" t="s">
        <v>573</v>
      </c>
      <c r="FXF11" s="58" t="s">
        <v>573</v>
      </c>
      <c r="FXG11" s="58" t="s">
        <v>573</v>
      </c>
      <c r="FXH11" s="58" t="s">
        <v>573</v>
      </c>
      <c r="FXI11" s="58" t="s">
        <v>573</v>
      </c>
      <c r="FXJ11" s="58" t="s">
        <v>573</v>
      </c>
      <c r="FXK11" s="58" t="s">
        <v>573</v>
      </c>
      <c r="FXL11" s="58" t="s">
        <v>573</v>
      </c>
      <c r="FXM11" s="58" t="s">
        <v>573</v>
      </c>
      <c r="FXN11" s="58" t="s">
        <v>573</v>
      </c>
      <c r="FXO11" s="58" t="s">
        <v>573</v>
      </c>
      <c r="FXP11" s="58" t="s">
        <v>573</v>
      </c>
      <c r="FXQ11" s="58" t="s">
        <v>573</v>
      </c>
      <c r="FXR11" s="58" t="s">
        <v>573</v>
      </c>
      <c r="FXS11" s="58" t="s">
        <v>573</v>
      </c>
      <c r="FXT11" s="58" t="s">
        <v>573</v>
      </c>
      <c r="FXU11" s="58" t="s">
        <v>573</v>
      </c>
      <c r="FXV11" s="58" t="s">
        <v>573</v>
      </c>
      <c r="FXW11" s="58" t="s">
        <v>573</v>
      </c>
      <c r="FXX11" s="58" t="s">
        <v>573</v>
      </c>
      <c r="FXY11" s="58" t="s">
        <v>573</v>
      </c>
      <c r="FXZ11" s="58" t="s">
        <v>573</v>
      </c>
      <c r="FYA11" s="58" t="s">
        <v>573</v>
      </c>
      <c r="FYB11" s="58" t="s">
        <v>573</v>
      </c>
      <c r="FYC11" s="58" t="s">
        <v>573</v>
      </c>
      <c r="FYD11" s="58" t="s">
        <v>573</v>
      </c>
      <c r="FYE11" s="58" t="s">
        <v>573</v>
      </c>
      <c r="FYF11" s="58" t="s">
        <v>573</v>
      </c>
      <c r="FYG11" s="58" t="s">
        <v>573</v>
      </c>
      <c r="FYH11" s="58" t="s">
        <v>573</v>
      </c>
      <c r="FYI11" s="58" t="s">
        <v>573</v>
      </c>
      <c r="FYJ11" s="58" t="s">
        <v>573</v>
      </c>
      <c r="FYK11" s="58" t="s">
        <v>573</v>
      </c>
      <c r="FYL11" s="58" t="s">
        <v>573</v>
      </c>
      <c r="FYM11" s="58" t="s">
        <v>573</v>
      </c>
      <c r="FYN11" s="58" t="s">
        <v>573</v>
      </c>
      <c r="FYO11" s="58" t="s">
        <v>573</v>
      </c>
      <c r="FYP11" s="58" t="s">
        <v>573</v>
      </c>
      <c r="FYQ11" s="58" t="s">
        <v>573</v>
      </c>
      <c r="FYR11" s="58" t="s">
        <v>573</v>
      </c>
      <c r="FYS11" s="58" t="s">
        <v>573</v>
      </c>
      <c r="FYT11" s="58" t="s">
        <v>573</v>
      </c>
      <c r="FYU11" s="58" t="s">
        <v>573</v>
      </c>
      <c r="FYV11" s="58" t="s">
        <v>573</v>
      </c>
      <c r="FYW11" s="58" t="s">
        <v>573</v>
      </c>
      <c r="FYX11" s="58" t="s">
        <v>573</v>
      </c>
      <c r="FYY11" s="58" t="s">
        <v>573</v>
      </c>
      <c r="FYZ11" s="58" t="s">
        <v>573</v>
      </c>
      <c r="FZA11" s="58" t="s">
        <v>573</v>
      </c>
      <c r="FZB11" s="58" t="s">
        <v>573</v>
      </c>
      <c r="FZC11" s="58" t="s">
        <v>573</v>
      </c>
      <c r="FZD11" s="58" t="s">
        <v>573</v>
      </c>
      <c r="FZE11" s="58" t="s">
        <v>573</v>
      </c>
      <c r="FZF11" s="58" t="s">
        <v>573</v>
      </c>
      <c r="FZG11" s="58" t="s">
        <v>573</v>
      </c>
      <c r="FZH11" s="58" t="s">
        <v>573</v>
      </c>
      <c r="FZI11" s="58" t="s">
        <v>573</v>
      </c>
      <c r="FZJ11" s="58" t="s">
        <v>573</v>
      </c>
      <c r="FZK11" s="58" t="s">
        <v>573</v>
      </c>
      <c r="FZL11" s="58" t="s">
        <v>573</v>
      </c>
      <c r="FZM11" s="58" t="s">
        <v>573</v>
      </c>
      <c r="FZN11" s="58" t="s">
        <v>573</v>
      </c>
      <c r="FZO11" s="58" t="s">
        <v>573</v>
      </c>
      <c r="FZP11" s="58" t="s">
        <v>573</v>
      </c>
      <c r="FZQ11" s="58" t="s">
        <v>573</v>
      </c>
      <c r="FZR11" s="58" t="s">
        <v>573</v>
      </c>
      <c r="FZS11" s="58" t="s">
        <v>573</v>
      </c>
      <c r="FZT11" s="58" t="s">
        <v>573</v>
      </c>
      <c r="FZU11" s="58" t="s">
        <v>573</v>
      </c>
      <c r="FZV11" s="58" t="s">
        <v>573</v>
      </c>
      <c r="FZW11" s="58" t="s">
        <v>573</v>
      </c>
      <c r="FZX11" s="58" t="s">
        <v>573</v>
      </c>
      <c r="FZY11" s="58" t="s">
        <v>573</v>
      </c>
      <c r="FZZ11" s="58" t="s">
        <v>573</v>
      </c>
      <c r="GAA11" s="58" t="s">
        <v>573</v>
      </c>
      <c r="GAB11" s="58" t="s">
        <v>573</v>
      </c>
      <c r="GAC11" s="58" t="s">
        <v>573</v>
      </c>
      <c r="GAD11" s="58" t="s">
        <v>573</v>
      </c>
      <c r="GAE11" s="58" t="s">
        <v>573</v>
      </c>
      <c r="GAF11" s="58" t="s">
        <v>573</v>
      </c>
      <c r="GAG11" s="58" t="s">
        <v>573</v>
      </c>
      <c r="GAH11" s="58" t="s">
        <v>573</v>
      </c>
      <c r="GAI11" s="58" t="s">
        <v>573</v>
      </c>
      <c r="GAJ11" s="58" t="s">
        <v>573</v>
      </c>
      <c r="GAK11" s="58" t="s">
        <v>573</v>
      </c>
      <c r="GAL11" s="58" t="s">
        <v>573</v>
      </c>
      <c r="GAM11" s="58" t="s">
        <v>573</v>
      </c>
      <c r="GAN11" s="58" t="s">
        <v>573</v>
      </c>
      <c r="GAO11" s="58" t="s">
        <v>573</v>
      </c>
      <c r="GAP11" s="58" t="s">
        <v>573</v>
      </c>
      <c r="GAQ11" s="58" t="s">
        <v>573</v>
      </c>
      <c r="GAR11" s="58" t="s">
        <v>573</v>
      </c>
      <c r="GAS11" s="58" t="s">
        <v>573</v>
      </c>
      <c r="GAT11" s="58" t="s">
        <v>573</v>
      </c>
      <c r="GAU11" s="58" t="s">
        <v>573</v>
      </c>
      <c r="GAV11" s="58" t="s">
        <v>573</v>
      </c>
      <c r="GAW11" s="58" t="s">
        <v>573</v>
      </c>
      <c r="GAX11" s="58" t="s">
        <v>573</v>
      </c>
      <c r="GAY11" s="58" t="s">
        <v>573</v>
      </c>
      <c r="GAZ11" s="58" t="s">
        <v>573</v>
      </c>
      <c r="GBA11" s="58" t="s">
        <v>573</v>
      </c>
      <c r="GBB11" s="58" t="s">
        <v>573</v>
      </c>
      <c r="GBC11" s="58" t="s">
        <v>573</v>
      </c>
      <c r="GBD11" s="58" t="s">
        <v>573</v>
      </c>
      <c r="GBE11" s="58" t="s">
        <v>573</v>
      </c>
      <c r="GBF11" s="58" t="s">
        <v>573</v>
      </c>
      <c r="GBG11" s="58" t="s">
        <v>573</v>
      </c>
      <c r="GBH11" s="58" t="s">
        <v>573</v>
      </c>
      <c r="GBI11" s="58" t="s">
        <v>573</v>
      </c>
      <c r="GBJ11" s="58" t="s">
        <v>573</v>
      </c>
      <c r="GBK11" s="58" t="s">
        <v>573</v>
      </c>
      <c r="GBL11" s="58" t="s">
        <v>573</v>
      </c>
      <c r="GBM11" s="58" t="s">
        <v>573</v>
      </c>
      <c r="GBN11" s="58" t="s">
        <v>573</v>
      </c>
      <c r="GBO11" s="58" t="s">
        <v>573</v>
      </c>
      <c r="GBP11" s="58" t="s">
        <v>573</v>
      </c>
      <c r="GBQ11" s="58" t="s">
        <v>573</v>
      </c>
      <c r="GBR11" s="58" t="s">
        <v>573</v>
      </c>
      <c r="GBS11" s="58" t="s">
        <v>573</v>
      </c>
      <c r="GBT11" s="58" t="s">
        <v>573</v>
      </c>
      <c r="GBU11" s="58" t="s">
        <v>573</v>
      </c>
      <c r="GBV11" s="58" t="s">
        <v>573</v>
      </c>
      <c r="GBW11" s="58" t="s">
        <v>573</v>
      </c>
      <c r="GBX11" s="58" t="s">
        <v>573</v>
      </c>
      <c r="GBY11" s="58" t="s">
        <v>573</v>
      </c>
      <c r="GBZ11" s="58" t="s">
        <v>573</v>
      </c>
      <c r="GCA11" s="58" t="s">
        <v>573</v>
      </c>
      <c r="GCB11" s="58" t="s">
        <v>573</v>
      </c>
      <c r="GCC11" s="58" t="s">
        <v>573</v>
      </c>
      <c r="GCD11" s="58" t="s">
        <v>573</v>
      </c>
      <c r="GCE11" s="58" t="s">
        <v>573</v>
      </c>
      <c r="GCF11" s="58" t="s">
        <v>573</v>
      </c>
      <c r="GCG11" s="58" t="s">
        <v>573</v>
      </c>
      <c r="GCH11" s="58" t="s">
        <v>573</v>
      </c>
      <c r="GCI11" s="58" t="s">
        <v>573</v>
      </c>
      <c r="GCJ11" s="58" t="s">
        <v>573</v>
      </c>
      <c r="GCK11" s="58" t="s">
        <v>573</v>
      </c>
      <c r="GCL11" s="58" t="s">
        <v>573</v>
      </c>
      <c r="GCM11" s="58" t="s">
        <v>573</v>
      </c>
      <c r="GCN11" s="58" t="s">
        <v>573</v>
      </c>
      <c r="GCO11" s="58" t="s">
        <v>573</v>
      </c>
      <c r="GCP11" s="58" t="s">
        <v>573</v>
      </c>
      <c r="GCQ11" s="58" t="s">
        <v>573</v>
      </c>
      <c r="GCR11" s="58" t="s">
        <v>573</v>
      </c>
      <c r="GCS11" s="58" t="s">
        <v>573</v>
      </c>
      <c r="GCT11" s="58" t="s">
        <v>573</v>
      </c>
      <c r="GCU11" s="58" t="s">
        <v>573</v>
      </c>
      <c r="GCV11" s="58" t="s">
        <v>573</v>
      </c>
      <c r="GCW11" s="58" t="s">
        <v>573</v>
      </c>
      <c r="GCX11" s="58" t="s">
        <v>573</v>
      </c>
      <c r="GCY11" s="58" t="s">
        <v>573</v>
      </c>
      <c r="GCZ11" s="58" t="s">
        <v>573</v>
      </c>
      <c r="GDA11" s="58" t="s">
        <v>573</v>
      </c>
      <c r="GDB11" s="58" t="s">
        <v>573</v>
      </c>
      <c r="GDC11" s="58" t="s">
        <v>573</v>
      </c>
      <c r="GDD11" s="58" t="s">
        <v>573</v>
      </c>
      <c r="GDE11" s="58" t="s">
        <v>573</v>
      </c>
      <c r="GDF11" s="58" t="s">
        <v>573</v>
      </c>
      <c r="GDG11" s="58" t="s">
        <v>573</v>
      </c>
      <c r="GDH11" s="58" t="s">
        <v>573</v>
      </c>
      <c r="GDI11" s="58" t="s">
        <v>573</v>
      </c>
      <c r="GDJ11" s="58" t="s">
        <v>573</v>
      </c>
      <c r="GDK11" s="58" t="s">
        <v>573</v>
      </c>
      <c r="GDL11" s="58" t="s">
        <v>573</v>
      </c>
      <c r="GDM11" s="58" t="s">
        <v>573</v>
      </c>
      <c r="GDN11" s="58" t="s">
        <v>573</v>
      </c>
      <c r="GDO11" s="58" t="s">
        <v>573</v>
      </c>
      <c r="GDP11" s="58" t="s">
        <v>573</v>
      </c>
      <c r="GDQ11" s="58" t="s">
        <v>573</v>
      </c>
      <c r="GDR11" s="58" t="s">
        <v>573</v>
      </c>
      <c r="GDS11" s="58" t="s">
        <v>573</v>
      </c>
      <c r="GDT11" s="58" t="s">
        <v>573</v>
      </c>
      <c r="GDU11" s="58" t="s">
        <v>573</v>
      </c>
      <c r="GDV11" s="58" t="s">
        <v>573</v>
      </c>
      <c r="GDW11" s="58" t="s">
        <v>573</v>
      </c>
      <c r="GDX11" s="58" t="s">
        <v>573</v>
      </c>
      <c r="GDY11" s="58" t="s">
        <v>573</v>
      </c>
      <c r="GDZ11" s="58" t="s">
        <v>573</v>
      </c>
      <c r="GEA11" s="58" t="s">
        <v>573</v>
      </c>
      <c r="GEB11" s="58" t="s">
        <v>573</v>
      </c>
      <c r="GEC11" s="58" t="s">
        <v>573</v>
      </c>
      <c r="GED11" s="58" t="s">
        <v>573</v>
      </c>
      <c r="GEE11" s="58" t="s">
        <v>573</v>
      </c>
      <c r="GEF11" s="58" t="s">
        <v>573</v>
      </c>
      <c r="GEG11" s="58" t="s">
        <v>573</v>
      </c>
      <c r="GEH11" s="58" t="s">
        <v>573</v>
      </c>
      <c r="GEI11" s="58" t="s">
        <v>573</v>
      </c>
      <c r="GEJ11" s="58" t="s">
        <v>573</v>
      </c>
      <c r="GEK11" s="58" t="s">
        <v>573</v>
      </c>
      <c r="GEL11" s="58" t="s">
        <v>573</v>
      </c>
      <c r="GEM11" s="58" t="s">
        <v>573</v>
      </c>
      <c r="GEN11" s="58" t="s">
        <v>573</v>
      </c>
      <c r="GEO11" s="58" t="s">
        <v>573</v>
      </c>
      <c r="GEP11" s="58" t="s">
        <v>573</v>
      </c>
      <c r="GEQ11" s="58" t="s">
        <v>573</v>
      </c>
      <c r="GER11" s="58" t="s">
        <v>573</v>
      </c>
      <c r="GES11" s="58" t="s">
        <v>573</v>
      </c>
      <c r="GET11" s="58" t="s">
        <v>573</v>
      </c>
      <c r="GEU11" s="58" t="s">
        <v>573</v>
      </c>
      <c r="GEV11" s="58" t="s">
        <v>573</v>
      </c>
      <c r="GEW11" s="58" t="s">
        <v>573</v>
      </c>
      <c r="GEX11" s="58" t="s">
        <v>573</v>
      </c>
      <c r="GEY11" s="58" t="s">
        <v>573</v>
      </c>
      <c r="GEZ11" s="58" t="s">
        <v>573</v>
      </c>
      <c r="GFA11" s="58" t="s">
        <v>573</v>
      </c>
      <c r="GFB11" s="58" t="s">
        <v>573</v>
      </c>
      <c r="GFC11" s="58" t="s">
        <v>573</v>
      </c>
      <c r="GFD11" s="58" t="s">
        <v>573</v>
      </c>
      <c r="GFE11" s="58" t="s">
        <v>573</v>
      </c>
      <c r="GFF11" s="58" t="s">
        <v>573</v>
      </c>
      <c r="GFG11" s="58" t="s">
        <v>573</v>
      </c>
      <c r="GFH11" s="58" t="s">
        <v>573</v>
      </c>
      <c r="GFI11" s="58" t="s">
        <v>573</v>
      </c>
      <c r="GFJ11" s="58" t="s">
        <v>573</v>
      </c>
      <c r="GFK11" s="58" t="s">
        <v>573</v>
      </c>
      <c r="GFL11" s="58" t="s">
        <v>573</v>
      </c>
      <c r="GFM11" s="58" t="s">
        <v>573</v>
      </c>
      <c r="GFN11" s="58" t="s">
        <v>573</v>
      </c>
      <c r="GFO11" s="58" t="s">
        <v>573</v>
      </c>
      <c r="GFP11" s="58" t="s">
        <v>573</v>
      </c>
      <c r="GFQ11" s="58" t="s">
        <v>573</v>
      </c>
      <c r="GFR11" s="58" t="s">
        <v>573</v>
      </c>
      <c r="GFS11" s="58" t="s">
        <v>573</v>
      </c>
      <c r="GFT11" s="58" t="s">
        <v>573</v>
      </c>
      <c r="GFU11" s="58" t="s">
        <v>573</v>
      </c>
      <c r="GFV11" s="58" t="s">
        <v>573</v>
      </c>
      <c r="GFW11" s="58" t="s">
        <v>573</v>
      </c>
      <c r="GFX11" s="58" t="s">
        <v>573</v>
      </c>
      <c r="GFY11" s="58" t="s">
        <v>573</v>
      </c>
      <c r="GFZ11" s="58" t="s">
        <v>573</v>
      </c>
      <c r="GGA11" s="58" t="s">
        <v>573</v>
      </c>
      <c r="GGB11" s="58" t="s">
        <v>573</v>
      </c>
      <c r="GGC11" s="58" t="s">
        <v>573</v>
      </c>
      <c r="GGD11" s="58" t="s">
        <v>573</v>
      </c>
      <c r="GGE11" s="58" t="s">
        <v>573</v>
      </c>
      <c r="GGF11" s="58" t="s">
        <v>573</v>
      </c>
      <c r="GGG11" s="58" t="s">
        <v>573</v>
      </c>
      <c r="GGH11" s="58" t="s">
        <v>573</v>
      </c>
      <c r="GGI11" s="58" t="s">
        <v>573</v>
      </c>
      <c r="GGJ11" s="58" t="s">
        <v>573</v>
      </c>
      <c r="GGK11" s="58" t="s">
        <v>573</v>
      </c>
      <c r="GGL11" s="58" t="s">
        <v>573</v>
      </c>
      <c r="GGM11" s="58" t="s">
        <v>573</v>
      </c>
      <c r="GGN11" s="58" t="s">
        <v>573</v>
      </c>
      <c r="GGO11" s="58" t="s">
        <v>573</v>
      </c>
      <c r="GGP11" s="58" t="s">
        <v>573</v>
      </c>
      <c r="GGQ11" s="58" t="s">
        <v>573</v>
      </c>
      <c r="GGR11" s="58" t="s">
        <v>573</v>
      </c>
      <c r="GGS11" s="58" t="s">
        <v>573</v>
      </c>
      <c r="GGT11" s="58" t="s">
        <v>573</v>
      </c>
      <c r="GGU11" s="58" t="s">
        <v>573</v>
      </c>
      <c r="GGV11" s="58" t="s">
        <v>573</v>
      </c>
      <c r="GGW11" s="58" t="s">
        <v>573</v>
      </c>
      <c r="GGX11" s="58" t="s">
        <v>573</v>
      </c>
      <c r="GGY11" s="58" t="s">
        <v>573</v>
      </c>
      <c r="GGZ11" s="58" t="s">
        <v>573</v>
      </c>
      <c r="GHA11" s="58" t="s">
        <v>573</v>
      </c>
      <c r="GHB11" s="58" t="s">
        <v>573</v>
      </c>
      <c r="GHC11" s="58" t="s">
        <v>573</v>
      </c>
      <c r="GHD11" s="58" t="s">
        <v>573</v>
      </c>
      <c r="GHE11" s="58" t="s">
        <v>573</v>
      </c>
      <c r="GHF11" s="58" t="s">
        <v>573</v>
      </c>
      <c r="GHG11" s="58" t="s">
        <v>573</v>
      </c>
      <c r="GHH11" s="58" t="s">
        <v>573</v>
      </c>
      <c r="GHI11" s="58" t="s">
        <v>573</v>
      </c>
      <c r="GHJ11" s="58" t="s">
        <v>573</v>
      </c>
      <c r="GHK11" s="58" t="s">
        <v>573</v>
      </c>
      <c r="GHL11" s="58" t="s">
        <v>573</v>
      </c>
      <c r="GHM11" s="58" t="s">
        <v>573</v>
      </c>
      <c r="GHN11" s="58" t="s">
        <v>573</v>
      </c>
      <c r="GHO11" s="58" t="s">
        <v>573</v>
      </c>
      <c r="GHP11" s="58" t="s">
        <v>573</v>
      </c>
      <c r="GHQ11" s="58" t="s">
        <v>573</v>
      </c>
      <c r="GHR11" s="58" t="s">
        <v>573</v>
      </c>
      <c r="GHS11" s="58" t="s">
        <v>573</v>
      </c>
      <c r="GHT11" s="58" t="s">
        <v>573</v>
      </c>
      <c r="GHU11" s="58" t="s">
        <v>573</v>
      </c>
      <c r="GHV11" s="58" t="s">
        <v>573</v>
      </c>
      <c r="GHW11" s="58" t="s">
        <v>573</v>
      </c>
      <c r="GHX11" s="58" t="s">
        <v>573</v>
      </c>
      <c r="GHY11" s="58" t="s">
        <v>573</v>
      </c>
      <c r="GHZ11" s="58" t="s">
        <v>573</v>
      </c>
      <c r="GIA11" s="58" t="s">
        <v>573</v>
      </c>
      <c r="GIB11" s="58" t="s">
        <v>573</v>
      </c>
      <c r="GIC11" s="58" t="s">
        <v>573</v>
      </c>
      <c r="GID11" s="58" t="s">
        <v>573</v>
      </c>
      <c r="GIE11" s="58" t="s">
        <v>573</v>
      </c>
      <c r="GIF11" s="58" t="s">
        <v>573</v>
      </c>
      <c r="GIG11" s="58" t="s">
        <v>573</v>
      </c>
      <c r="GIH11" s="58" t="s">
        <v>573</v>
      </c>
      <c r="GII11" s="58" t="s">
        <v>573</v>
      </c>
      <c r="GIJ11" s="58" t="s">
        <v>573</v>
      </c>
      <c r="GIK11" s="58" t="s">
        <v>573</v>
      </c>
      <c r="GIL11" s="58" t="s">
        <v>573</v>
      </c>
      <c r="GIM11" s="58" t="s">
        <v>573</v>
      </c>
      <c r="GIN11" s="58" t="s">
        <v>573</v>
      </c>
      <c r="GIO11" s="58" t="s">
        <v>573</v>
      </c>
      <c r="GIP11" s="58" t="s">
        <v>573</v>
      </c>
      <c r="GIQ11" s="58" t="s">
        <v>573</v>
      </c>
      <c r="GIR11" s="58" t="s">
        <v>573</v>
      </c>
      <c r="GIS11" s="58" t="s">
        <v>573</v>
      </c>
      <c r="GIT11" s="58" t="s">
        <v>573</v>
      </c>
      <c r="GIU11" s="58" t="s">
        <v>573</v>
      </c>
      <c r="GIV11" s="58" t="s">
        <v>573</v>
      </c>
      <c r="GIW11" s="58" t="s">
        <v>573</v>
      </c>
      <c r="GIX11" s="58" t="s">
        <v>573</v>
      </c>
      <c r="GIY11" s="58" t="s">
        <v>573</v>
      </c>
      <c r="GIZ11" s="58" t="s">
        <v>573</v>
      </c>
      <c r="GJA11" s="58" t="s">
        <v>573</v>
      </c>
      <c r="GJB11" s="58" t="s">
        <v>573</v>
      </c>
      <c r="GJC11" s="58" t="s">
        <v>573</v>
      </c>
      <c r="GJD11" s="58" t="s">
        <v>573</v>
      </c>
      <c r="GJE11" s="58" t="s">
        <v>573</v>
      </c>
      <c r="GJF11" s="58" t="s">
        <v>573</v>
      </c>
      <c r="GJG11" s="58" t="s">
        <v>573</v>
      </c>
      <c r="GJH11" s="58" t="s">
        <v>573</v>
      </c>
      <c r="GJI11" s="58" t="s">
        <v>573</v>
      </c>
      <c r="GJJ11" s="58" t="s">
        <v>573</v>
      </c>
      <c r="GJK11" s="58" t="s">
        <v>573</v>
      </c>
      <c r="GJL11" s="58" t="s">
        <v>573</v>
      </c>
      <c r="GJM11" s="58" t="s">
        <v>573</v>
      </c>
      <c r="GJN11" s="58" t="s">
        <v>573</v>
      </c>
      <c r="GJO11" s="58" t="s">
        <v>573</v>
      </c>
      <c r="GJP11" s="58" t="s">
        <v>573</v>
      </c>
      <c r="GJQ11" s="58" t="s">
        <v>573</v>
      </c>
      <c r="GJR11" s="58" t="s">
        <v>573</v>
      </c>
      <c r="GJS11" s="58" t="s">
        <v>573</v>
      </c>
      <c r="GJT11" s="58" t="s">
        <v>573</v>
      </c>
      <c r="GJU11" s="58" t="s">
        <v>573</v>
      </c>
      <c r="GJV11" s="58" t="s">
        <v>573</v>
      </c>
      <c r="GJW11" s="58" t="s">
        <v>573</v>
      </c>
      <c r="GJX11" s="58" t="s">
        <v>573</v>
      </c>
      <c r="GJY11" s="58" t="s">
        <v>573</v>
      </c>
      <c r="GJZ11" s="58" t="s">
        <v>573</v>
      </c>
      <c r="GKA11" s="58" t="s">
        <v>573</v>
      </c>
      <c r="GKB11" s="58" t="s">
        <v>573</v>
      </c>
      <c r="GKC11" s="58" t="s">
        <v>573</v>
      </c>
      <c r="GKD11" s="58" t="s">
        <v>573</v>
      </c>
      <c r="GKE11" s="58" t="s">
        <v>573</v>
      </c>
      <c r="GKF11" s="58" t="s">
        <v>573</v>
      </c>
      <c r="GKG11" s="58" t="s">
        <v>573</v>
      </c>
      <c r="GKH11" s="58" t="s">
        <v>573</v>
      </c>
      <c r="GKI11" s="58" t="s">
        <v>573</v>
      </c>
      <c r="GKJ11" s="58" t="s">
        <v>573</v>
      </c>
      <c r="GKK11" s="58" t="s">
        <v>573</v>
      </c>
      <c r="GKL11" s="58" t="s">
        <v>573</v>
      </c>
      <c r="GKM11" s="58" t="s">
        <v>573</v>
      </c>
      <c r="GKN11" s="58" t="s">
        <v>573</v>
      </c>
      <c r="GKO11" s="58" t="s">
        <v>573</v>
      </c>
      <c r="GKP11" s="58" t="s">
        <v>573</v>
      </c>
      <c r="GKQ11" s="58" t="s">
        <v>573</v>
      </c>
      <c r="GKR11" s="58" t="s">
        <v>573</v>
      </c>
      <c r="GKS11" s="58" t="s">
        <v>573</v>
      </c>
      <c r="GKT11" s="58" t="s">
        <v>573</v>
      </c>
      <c r="GKU11" s="58" t="s">
        <v>573</v>
      </c>
      <c r="GKV11" s="58" t="s">
        <v>573</v>
      </c>
      <c r="GKW11" s="58" t="s">
        <v>573</v>
      </c>
      <c r="GKX11" s="58" t="s">
        <v>573</v>
      </c>
      <c r="GKY11" s="58" t="s">
        <v>573</v>
      </c>
      <c r="GKZ11" s="58" t="s">
        <v>573</v>
      </c>
      <c r="GLA11" s="58" t="s">
        <v>573</v>
      </c>
      <c r="GLB11" s="58" t="s">
        <v>573</v>
      </c>
      <c r="GLC11" s="58" t="s">
        <v>573</v>
      </c>
      <c r="GLD11" s="58" t="s">
        <v>573</v>
      </c>
      <c r="GLE11" s="58" t="s">
        <v>573</v>
      </c>
      <c r="GLF11" s="58" t="s">
        <v>573</v>
      </c>
      <c r="GLG11" s="58" t="s">
        <v>573</v>
      </c>
      <c r="GLH11" s="58" t="s">
        <v>573</v>
      </c>
      <c r="GLI11" s="58" t="s">
        <v>573</v>
      </c>
      <c r="GLJ11" s="58" t="s">
        <v>573</v>
      </c>
      <c r="GLK11" s="58" t="s">
        <v>573</v>
      </c>
      <c r="GLL11" s="58" t="s">
        <v>573</v>
      </c>
      <c r="GLM11" s="58" t="s">
        <v>573</v>
      </c>
      <c r="GLN11" s="58" t="s">
        <v>573</v>
      </c>
      <c r="GLO11" s="58" t="s">
        <v>573</v>
      </c>
      <c r="GLP11" s="58" t="s">
        <v>573</v>
      </c>
      <c r="GLQ11" s="58" t="s">
        <v>573</v>
      </c>
      <c r="GLR11" s="58" t="s">
        <v>573</v>
      </c>
      <c r="GLS11" s="58" t="s">
        <v>573</v>
      </c>
      <c r="GLT11" s="58" t="s">
        <v>573</v>
      </c>
      <c r="GLU11" s="58" t="s">
        <v>573</v>
      </c>
      <c r="GLV11" s="58" t="s">
        <v>573</v>
      </c>
      <c r="GLW11" s="58" t="s">
        <v>573</v>
      </c>
      <c r="GLX11" s="58" t="s">
        <v>573</v>
      </c>
      <c r="GLY11" s="58" t="s">
        <v>573</v>
      </c>
      <c r="GLZ11" s="58" t="s">
        <v>573</v>
      </c>
      <c r="GMA11" s="58" t="s">
        <v>573</v>
      </c>
      <c r="GMB11" s="58" t="s">
        <v>573</v>
      </c>
      <c r="GMC11" s="58" t="s">
        <v>573</v>
      </c>
      <c r="GMD11" s="58" t="s">
        <v>573</v>
      </c>
      <c r="GME11" s="58" t="s">
        <v>573</v>
      </c>
      <c r="GMF11" s="58" t="s">
        <v>573</v>
      </c>
      <c r="GMG11" s="58" t="s">
        <v>573</v>
      </c>
      <c r="GMH11" s="58" t="s">
        <v>573</v>
      </c>
      <c r="GMI11" s="58" t="s">
        <v>573</v>
      </c>
      <c r="GMJ11" s="58" t="s">
        <v>573</v>
      </c>
      <c r="GMK11" s="58" t="s">
        <v>573</v>
      </c>
      <c r="GML11" s="58" t="s">
        <v>573</v>
      </c>
      <c r="GMM11" s="58" t="s">
        <v>573</v>
      </c>
      <c r="GMN11" s="58" t="s">
        <v>573</v>
      </c>
      <c r="GMO11" s="58" t="s">
        <v>573</v>
      </c>
      <c r="GMP11" s="58" t="s">
        <v>573</v>
      </c>
      <c r="GMQ11" s="58" t="s">
        <v>573</v>
      </c>
      <c r="GMR11" s="58" t="s">
        <v>573</v>
      </c>
      <c r="GMS11" s="58" t="s">
        <v>573</v>
      </c>
      <c r="GMT11" s="58" t="s">
        <v>573</v>
      </c>
      <c r="GMU11" s="58" t="s">
        <v>573</v>
      </c>
      <c r="GMV11" s="58" t="s">
        <v>573</v>
      </c>
      <c r="GMW11" s="58" t="s">
        <v>573</v>
      </c>
      <c r="GMX11" s="58" t="s">
        <v>573</v>
      </c>
      <c r="GMY11" s="58" t="s">
        <v>573</v>
      </c>
      <c r="GMZ11" s="58" t="s">
        <v>573</v>
      </c>
      <c r="GNA11" s="58" t="s">
        <v>573</v>
      </c>
      <c r="GNB11" s="58" t="s">
        <v>573</v>
      </c>
      <c r="GNC11" s="58" t="s">
        <v>573</v>
      </c>
      <c r="GND11" s="58" t="s">
        <v>573</v>
      </c>
      <c r="GNE11" s="58" t="s">
        <v>573</v>
      </c>
      <c r="GNF11" s="58" t="s">
        <v>573</v>
      </c>
      <c r="GNG11" s="58" t="s">
        <v>573</v>
      </c>
      <c r="GNH11" s="58" t="s">
        <v>573</v>
      </c>
      <c r="GNI11" s="58" t="s">
        <v>573</v>
      </c>
      <c r="GNJ11" s="58" t="s">
        <v>573</v>
      </c>
      <c r="GNK11" s="58" t="s">
        <v>573</v>
      </c>
      <c r="GNL11" s="58" t="s">
        <v>573</v>
      </c>
      <c r="GNM11" s="58" t="s">
        <v>573</v>
      </c>
      <c r="GNN11" s="58" t="s">
        <v>573</v>
      </c>
      <c r="GNO11" s="58" t="s">
        <v>573</v>
      </c>
      <c r="GNP11" s="58" t="s">
        <v>573</v>
      </c>
      <c r="GNQ11" s="58" t="s">
        <v>573</v>
      </c>
      <c r="GNR11" s="58" t="s">
        <v>573</v>
      </c>
      <c r="GNS11" s="58" t="s">
        <v>573</v>
      </c>
      <c r="GNT11" s="58" t="s">
        <v>573</v>
      </c>
      <c r="GNU11" s="58" t="s">
        <v>573</v>
      </c>
      <c r="GNV11" s="58" t="s">
        <v>573</v>
      </c>
      <c r="GNW11" s="58" t="s">
        <v>573</v>
      </c>
      <c r="GNX11" s="58" t="s">
        <v>573</v>
      </c>
      <c r="GNY11" s="58" t="s">
        <v>573</v>
      </c>
      <c r="GNZ11" s="58" t="s">
        <v>573</v>
      </c>
      <c r="GOA11" s="58" t="s">
        <v>573</v>
      </c>
      <c r="GOB11" s="58" t="s">
        <v>573</v>
      </c>
      <c r="GOC11" s="58" t="s">
        <v>573</v>
      </c>
      <c r="GOD11" s="58" t="s">
        <v>573</v>
      </c>
      <c r="GOE11" s="58" t="s">
        <v>573</v>
      </c>
      <c r="GOF11" s="58" t="s">
        <v>573</v>
      </c>
      <c r="GOG11" s="58" t="s">
        <v>573</v>
      </c>
      <c r="GOH11" s="58" t="s">
        <v>573</v>
      </c>
      <c r="GOI11" s="58" t="s">
        <v>573</v>
      </c>
      <c r="GOJ11" s="58" t="s">
        <v>573</v>
      </c>
      <c r="GOK11" s="58" t="s">
        <v>573</v>
      </c>
      <c r="GOL11" s="58" t="s">
        <v>573</v>
      </c>
      <c r="GOM11" s="58" t="s">
        <v>573</v>
      </c>
      <c r="GON11" s="58" t="s">
        <v>573</v>
      </c>
      <c r="GOO11" s="58" t="s">
        <v>573</v>
      </c>
      <c r="GOP11" s="58" t="s">
        <v>573</v>
      </c>
      <c r="GOQ11" s="58" t="s">
        <v>573</v>
      </c>
      <c r="GOR11" s="58" t="s">
        <v>573</v>
      </c>
      <c r="GOS11" s="58" t="s">
        <v>573</v>
      </c>
      <c r="GOT11" s="58" t="s">
        <v>573</v>
      </c>
      <c r="GOU11" s="58" t="s">
        <v>573</v>
      </c>
      <c r="GOV11" s="58" t="s">
        <v>573</v>
      </c>
      <c r="GOW11" s="58" t="s">
        <v>573</v>
      </c>
      <c r="GOX11" s="58" t="s">
        <v>573</v>
      </c>
      <c r="GOY11" s="58" t="s">
        <v>573</v>
      </c>
      <c r="GOZ11" s="58" t="s">
        <v>573</v>
      </c>
      <c r="GPA11" s="58" t="s">
        <v>573</v>
      </c>
      <c r="GPB11" s="58" t="s">
        <v>573</v>
      </c>
      <c r="GPC11" s="58" t="s">
        <v>573</v>
      </c>
      <c r="GPD11" s="58" t="s">
        <v>573</v>
      </c>
      <c r="GPE11" s="58" t="s">
        <v>573</v>
      </c>
      <c r="GPF11" s="58" t="s">
        <v>573</v>
      </c>
      <c r="GPG11" s="58" t="s">
        <v>573</v>
      </c>
      <c r="GPH11" s="58" t="s">
        <v>573</v>
      </c>
      <c r="GPI11" s="58" t="s">
        <v>573</v>
      </c>
      <c r="GPJ11" s="58" t="s">
        <v>573</v>
      </c>
      <c r="GPK11" s="58" t="s">
        <v>573</v>
      </c>
      <c r="GPL11" s="58" t="s">
        <v>573</v>
      </c>
      <c r="GPM11" s="58" t="s">
        <v>573</v>
      </c>
      <c r="GPN11" s="58" t="s">
        <v>573</v>
      </c>
      <c r="GPO11" s="58" t="s">
        <v>573</v>
      </c>
      <c r="GPP11" s="58" t="s">
        <v>573</v>
      </c>
      <c r="GPQ11" s="58" t="s">
        <v>573</v>
      </c>
      <c r="GPR11" s="58" t="s">
        <v>573</v>
      </c>
      <c r="GPS11" s="58" t="s">
        <v>573</v>
      </c>
      <c r="GPT11" s="58" t="s">
        <v>573</v>
      </c>
      <c r="GPU11" s="58" t="s">
        <v>573</v>
      </c>
      <c r="GPV11" s="58" t="s">
        <v>573</v>
      </c>
      <c r="GPW11" s="58" t="s">
        <v>573</v>
      </c>
      <c r="GPX11" s="58" t="s">
        <v>573</v>
      </c>
      <c r="GPY11" s="58" t="s">
        <v>573</v>
      </c>
      <c r="GPZ11" s="58" t="s">
        <v>573</v>
      </c>
      <c r="GQA11" s="58" t="s">
        <v>573</v>
      </c>
      <c r="GQB11" s="58" t="s">
        <v>573</v>
      </c>
      <c r="GQC11" s="58" t="s">
        <v>573</v>
      </c>
      <c r="GQD11" s="58" t="s">
        <v>573</v>
      </c>
      <c r="GQE11" s="58" t="s">
        <v>573</v>
      </c>
      <c r="GQF11" s="58" t="s">
        <v>573</v>
      </c>
      <c r="GQG11" s="58" t="s">
        <v>573</v>
      </c>
      <c r="GQH11" s="58" t="s">
        <v>573</v>
      </c>
      <c r="GQI11" s="58" t="s">
        <v>573</v>
      </c>
      <c r="GQJ11" s="58" t="s">
        <v>573</v>
      </c>
      <c r="GQK11" s="58" t="s">
        <v>573</v>
      </c>
      <c r="GQL11" s="58" t="s">
        <v>573</v>
      </c>
      <c r="GQM11" s="58" t="s">
        <v>573</v>
      </c>
      <c r="GQN11" s="58" t="s">
        <v>573</v>
      </c>
      <c r="GQO11" s="58" t="s">
        <v>573</v>
      </c>
      <c r="GQP11" s="58" t="s">
        <v>573</v>
      </c>
      <c r="GQQ11" s="58" t="s">
        <v>573</v>
      </c>
      <c r="GQR11" s="58" t="s">
        <v>573</v>
      </c>
      <c r="GQS11" s="58" t="s">
        <v>573</v>
      </c>
      <c r="GQT11" s="58" t="s">
        <v>573</v>
      </c>
      <c r="GQU11" s="58" t="s">
        <v>573</v>
      </c>
      <c r="GQV11" s="58" t="s">
        <v>573</v>
      </c>
      <c r="GQW11" s="58" t="s">
        <v>573</v>
      </c>
      <c r="GQX11" s="58" t="s">
        <v>573</v>
      </c>
      <c r="GQY11" s="58" t="s">
        <v>573</v>
      </c>
      <c r="GQZ11" s="58" t="s">
        <v>573</v>
      </c>
      <c r="GRA11" s="58" t="s">
        <v>573</v>
      </c>
      <c r="GRB11" s="58" t="s">
        <v>573</v>
      </c>
      <c r="GRC11" s="58" t="s">
        <v>573</v>
      </c>
      <c r="GRD11" s="58" t="s">
        <v>573</v>
      </c>
      <c r="GRE11" s="58" t="s">
        <v>573</v>
      </c>
      <c r="GRF11" s="58" t="s">
        <v>573</v>
      </c>
      <c r="GRG11" s="58" t="s">
        <v>573</v>
      </c>
      <c r="GRH11" s="58" t="s">
        <v>573</v>
      </c>
      <c r="GRI11" s="58" t="s">
        <v>573</v>
      </c>
      <c r="GRJ11" s="58" t="s">
        <v>573</v>
      </c>
      <c r="GRK11" s="58" t="s">
        <v>573</v>
      </c>
      <c r="GRL11" s="58" t="s">
        <v>573</v>
      </c>
      <c r="GRM11" s="58" t="s">
        <v>573</v>
      </c>
      <c r="GRN11" s="58" t="s">
        <v>573</v>
      </c>
      <c r="GRO11" s="58" t="s">
        <v>573</v>
      </c>
      <c r="GRP11" s="58" t="s">
        <v>573</v>
      </c>
      <c r="GRQ11" s="58" t="s">
        <v>573</v>
      </c>
      <c r="GRR11" s="58" t="s">
        <v>573</v>
      </c>
      <c r="GRS11" s="58" t="s">
        <v>573</v>
      </c>
      <c r="GRT11" s="58" t="s">
        <v>573</v>
      </c>
      <c r="GRU11" s="58" t="s">
        <v>573</v>
      </c>
      <c r="GRV11" s="58" t="s">
        <v>573</v>
      </c>
      <c r="GRW11" s="58" t="s">
        <v>573</v>
      </c>
      <c r="GRX11" s="58" t="s">
        <v>573</v>
      </c>
      <c r="GRY11" s="58" t="s">
        <v>573</v>
      </c>
      <c r="GRZ11" s="58" t="s">
        <v>573</v>
      </c>
      <c r="GSA11" s="58" t="s">
        <v>573</v>
      </c>
      <c r="GSB11" s="58" t="s">
        <v>573</v>
      </c>
      <c r="GSC11" s="58" t="s">
        <v>573</v>
      </c>
      <c r="GSD11" s="58" t="s">
        <v>573</v>
      </c>
      <c r="GSE11" s="58" t="s">
        <v>573</v>
      </c>
      <c r="GSF11" s="58" t="s">
        <v>573</v>
      </c>
      <c r="GSG11" s="58" t="s">
        <v>573</v>
      </c>
      <c r="GSH11" s="58" t="s">
        <v>573</v>
      </c>
      <c r="GSI11" s="58" t="s">
        <v>573</v>
      </c>
      <c r="GSJ11" s="58" t="s">
        <v>573</v>
      </c>
      <c r="GSK11" s="58" t="s">
        <v>573</v>
      </c>
      <c r="GSL11" s="58" t="s">
        <v>573</v>
      </c>
      <c r="GSM11" s="58" t="s">
        <v>573</v>
      </c>
      <c r="GSN11" s="58" t="s">
        <v>573</v>
      </c>
      <c r="GSO11" s="58" t="s">
        <v>573</v>
      </c>
      <c r="GSP11" s="58" t="s">
        <v>573</v>
      </c>
      <c r="GSQ11" s="58" t="s">
        <v>573</v>
      </c>
      <c r="GSR11" s="58" t="s">
        <v>573</v>
      </c>
      <c r="GSS11" s="58" t="s">
        <v>573</v>
      </c>
      <c r="GST11" s="58" t="s">
        <v>573</v>
      </c>
      <c r="GSU11" s="58" t="s">
        <v>573</v>
      </c>
      <c r="GSV11" s="58" t="s">
        <v>573</v>
      </c>
      <c r="GSW11" s="58" t="s">
        <v>573</v>
      </c>
      <c r="GSX11" s="58" t="s">
        <v>573</v>
      </c>
      <c r="GSY11" s="58" t="s">
        <v>573</v>
      </c>
      <c r="GSZ11" s="58" t="s">
        <v>573</v>
      </c>
      <c r="GTA11" s="58" t="s">
        <v>573</v>
      </c>
      <c r="GTB11" s="58" t="s">
        <v>573</v>
      </c>
      <c r="GTC11" s="58" t="s">
        <v>573</v>
      </c>
      <c r="GTD11" s="58" t="s">
        <v>573</v>
      </c>
      <c r="GTE11" s="58" t="s">
        <v>573</v>
      </c>
      <c r="GTF11" s="58" t="s">
        <v>573</v>
      </c>
      <c r="GTG11" s="58" t="s">
        <v>573</v>
      </c>
      <c r="GTH11" s="58" t="s">
        <v>573</v>
      </c>
      <c r="GTI11" s="58" t="s">
        <v>573</v>
      </c>
      <c r="GTJ11" s="58" t="s">
        <v>573</v>
      </c>
      <c r="GTK11" s="58" t="s">
        <v>573</v>
      </c>
      <c r="GTL11" s="58" t="s">
        <v>573</v>
      </c>
      <c r="GTM11" s="58" t="s">
        <v>573</v>
      </c>
      <c r="GTN11" s="58" t="s">
        <v>573</v>
      </c>
      <c r="GTO11" s="58" t="s">
        <v>573</v>
      </c>
      <c r="GTP11" s="58" t="s">
        <v>573</v>
      </c>
      <c r="GTQ11" s="58" t="s">
        <v>573</v>
      </c>
      <c r="GTR11" s="58" t="s">
        <v>573</v>
      </c>
      <c r="GTS11" s="58" t="s">
        <v>573</v>
      </c>
      <c r="GTT11" s="58" t="s">
        <v>573</v>
      </c>
      <c r="GTU11" s="58" t="s">
        <v>573</v>
      </c>
      <c r="GTV11" s="58" t="s">
        <v>573</v>
      </c>
      <c r="GTW11" s="58" t="s">
        <v>573</v>
      </c>
      <c r="GTX11" s="58" t="s">
        <v>573</v>
      </c>
      <c r="GTY11" s="58" t="s">
        <v>573</v>
      </c>
      <c r="GTZ11" s="58" t="s">
        <v>573</v>
      </c>
      <c r="GUA11" s="58" t="s">
        <v>573</v>
      </c>
      <c r="GUB11" s="58" t="s">
        <v>573</v>
      </c>
      <c r="GUC11" s="58" t="s">
        <v>573</v>
      </c>
      <c r="GUD11" s="58" t="s">
        <v>573</v>
      </c>
      <c r="GUE11" s="58" t="s">
        <v>573</v>
      </c>
      <c r="GUF11" s="58" t="s">
        <v>573</v>
      </c>
      <c r="GUG11" s="58" t="s">
        <v>573</v>
      </c>
      <c r="GUH11" s="58" t="s">
        <v>573</v>
      </c>
      <c r="GUI11" s="58" t="s">
        <v>573</v>
      </c>
      <c r="GUJ11" s="58" t="s">
        <v>573</v>
      </c>
      <c r="GUK11" s="58" t="s">
        <v>573</v>
      </c>
      <c r="GUL11" s="58" t="s">
        <v>573</v>
      </c>
      <c r="GUM11" s="58" t="s">
        <v>573</v>
      </c>
      <c r="GUN11" s="58" t="s">
        <v>573</v>
      </c>
      <c r="GUO11" s="58" t="s">
        <v>573</v>
      </c>
      <c r="GUP11" s="58" t="s">
        <v>573</v>
      </c>
      <c r="GUQ11" s="58" t="s">
        <v>573</v>
      </c>
      <c r="GUR11" s="58" t="s">
        <v>573</v>
      </c>
      <c r="GUS11" s="58" t="s">
        <v>573</v>
      </c>
      <c r="GUT11" s="58" t="s">
        <v>573</v>
      </c>
      <c r="GUU11" s="58" t="s">
        <v>573</v>
      </c>
      <c r="GUV11" s="58" t="s">
        <v>573</v>
      </c>
      <c r="GUW11" s="58" t="s">
        <v>573</v>
      </c>
      <c r="GUX11" s="58" t="s">
        <v>573</v>
      </c>
      <c r="GUY11" s="58" t="s">
        <v>573</v>
      </c>
      <c r="GUZ11" s="58" t="s">
        <v>573</v>
      </c>
      <c r="GVA11" s="58" t="s">
        <v>573</v>
      </c>
      <c r="GVB11" s="58" t="s">
        <v>573</v>
      </c>
      <c r="GVC11" s="58" t="s">
        <v>573</v>
      </c>
      <c r="GVD11" s="58" t="s">
        <v>573</v>
      </c>
      <c r="GVE11" s="58" t="s">
        <v>573</v>
      </c>
      <c r="GVF11" s="58" t="s">
        <v>573</v>
      </c>
      <c r="GVG11" s="58" t="s">
        <v>573</v>
      </c>
      <c r="GVH11" s="58" t="s">
        <v>573</v>
      </c>
      <c r="GVI11" s="58" t="s">
        <v>573</v>
      </c>
      <c r="GVJ11" s="58" t="s">
        <v>573</v>
      </c>
      <c r="GVK11" s="58" t="s">
        <v>573</v>
      </c>
      <c r="GVL11" s="58" t="s">
        <v>573</v>
      </c>
      <c r="GVM11" s="58" t="s">
        <v>573</v>
      </c>
      <c r="GVN11" s="58" t="s">
        <v>573</v>
      </c>
      <c r="GVO11" s="58" t="s">
        <v>573</v>
      </c>
      <c r="GVP11" s="58" t="s">
        <v>573</v>
      </c>
      <c r="GVQ11" s="58" t="s">
        <v>573</v>
      </c>
      <c r="GVR11" s="58" t="s">
        <v>573</v>
      </c>
      <c r="GVS11" s="58" t="s">
        <v>573</v>
      </c>
      <c r="GVT11" s="58" t="s">
        <v>573</v>
      </c>
      <c r="GVU11" s="58" t="s">
        <v>573</v>
      </c>
      <c r="GVV11" s="58" t="s">
        <v>573</v>
      </c>
      <c r="GVW11" s="58" t="s">
        <v>573</v>
      </c>
      <c r="GVX11" s="58" t="s">
        <v>573</v>
      </c>
      <c r="GVY11" s="58" t="s">
        <v>573</v>
      </c>
      <c r="GVZ11" s="58" t="s">
        <v>573</v>
      </c>
      <c r="GWA11" s="58" t="s">
        <v>573</v>
      </c>
      <c r="GWB11" s="58" t="s">
        <v>573</v>
      </c>
      <c r="GWC11" s="58" t="s">
        <v>573</v>
      </c>
      <c r="GWD11" s="58" t="s">
        <v>573</v>
      </c>
      <c r="GWE11" s="58" t="s">
        <v>573</v>
      </c>
      <c r="GWF11" s="58" t="s">
        <v>573</v>
      </c>
      <c r="GWG11" s="58" t="s">
        <v>573</v>
      </c>
      <c r="GWH11" s="58" t="s">
        <v>573</v>
      </c>
      <c r="GWI11" s="58" t="s">
        <v>573</v>
      </c>
      <c r="GWJ11" s="58" t="s">
        <v>573</v>
      </c>
      <c r="GWK11" s="58" t="s">
        <v>573</v>
      </c>
      <c r="GWL11" s="58" t="s">
        <v>573</v>
      </c>
      <c r="GWM11" s="58" t="s">
        <v>573</v>
      </c>
      <c r="GWN11" s="58" t="s">
        <v>573</v>
      </c>
      <c r="GWO11" s="58" t="s">
        <v>573</v>
      </c>
      <c r="GWP11" s="58" t="s">
        <v>573</v>
      </c>
      <c r="GWQ11" s="58" t="s">
        <v>573</v>
      </c>
      <c r="GWR11" s="58" t="s">
        <v>573</v>
      </c>
      <c r="GWS11" s="58" t="s">
        <v>573</v>
      </c>
      <c r="GWT11" s="58" t="s">
        <v>573</v>
      </c>
      <c r="GWU11" s="58" t="s">
        <v>573</v>
      </c>
      <c r="GWV11" s="58" t="s">
        <v>573</v>
      </c>
      <c r="GWW11" s="58" t="s">
        <v>573</v>
      </c>
      <c r="GWX11" s="58" t="s">
        <v>573</v>
      </c>
      <c r="GWY11" s="58" t="s">
        <v>573</v>
      </c>
      <c r="GWZ11" s="58" t="s">
        <v>573</v>
      </c>
      <c r="GXA11" s="58" t="s">
        <v>573</v>
      </c>
      <c r="GXB11" s="58" t="s">
        <v>573</v>
      </c>
      <c r="GXC11" s="58" t="s">
        <v>573</v>
      </c>
      <c r="GXD11" s="58" t="s">
        <v>573</v>
      </c>
      <c r="GXE11" s="58" t="s">
        <v>573</v>
      </c>
      <c r="GXF11" s="58" t="s">
        <v>573</v>
      </c>
      <c r="GXG11" s="58" t="s">
        <v>573</v>
      </c>
      <c r="GXH11" s="58" t="s">
        <v>573</v>
      </c>
      <c r="GXI11" s="58" t="s">
        <v>573</v>
      </c>
      <c r="GXJ11" s="58" t="s">
        <v>573</v>
      </c>
      <c r="GXK11" s="58" t="s">
        <v>573</v>
      </c>
      <c r="GXL11" s="58" t="s">
        <v>573</v>
      </c>
      <c r="GXM11" s="58" t="s">
        <v>573</v>
      </c>
      <c r="GXN11" s="58" t="s">
        <v>573</v>
      </c>
      <c r="GXO11" s="58" t="s">
        <v>573</v>
      </c>
      <c r="GXP11" s="58" t="s">
        <v>573</v>
      </c>
      <c r="GXQ11" s="58" t="s">
        <v>573</v>
      </c>
      <c r="GXR11" s="58" t="s">
        <v>573</v>
      </c>
      <c r="GXS11" s="58" t="s">
        <v>573</v>
      </c>
      <c r="GXT11" s="58" t="s">
        <v>573</v>
      </c>
      <c r="GXU11" s="58" t="s">
        <v>573</v>
      </c>
      <c r="GXV11" s="58" t="s">
        <v>573</v>
      </c>
      <c r="GXW11" s="58" t="s">
        <v>573</v>
      </c>
      <c r="GXX11" s="58" t="s">
        <v>573</v>
      </c>
      <c r="GXY11" s="58" t="s">
        <v>573</v>
      </c>
      <c r="GXZ11" s="58" t="s">
        <v>573</v>
      </c>
      <c r="GYA11" s="58" t="s">
        <v>573</v>
      </c>
      <c r="GYB11" s="58" t="s">
        <v>573</v>
      </c>
      <c r="GYC11" s="58" t="s">
        <v>573</v>
      </c>
      <c r="GYD11" s="58" t="s">
        <v>573</v>
      </c>
      <c r="GYE11" s="58" t="s">
        <v>573</v>
      </c>
      <c r="GYF11" s="58" t="s">
        <v>573</v>
      </c>
      <c r="GYG11" s="58" t="s">
        <v>573</v>
      </c>
      <c r="GYH11" s="58" t="s">
        <v>573</v>
      </c>
      <c r="GYI11" s="58" t="s">
        <v>573</v>
      </c>
      <c r="GYJ11" s="58" t="s">
        <v>573</v>
      </c>
      <c r="GYK11" s="58" t="s">
        <v>573</v>
      </c>
      <c r="GYL11" s="58" t="s">
        <v>573</v>
      </c>
      <c r="GYM11" s="58" t="s">
        <v>573</v>
      </c>
      <c r="GYN11" s="58" t="s">
        <v>573</v>
      </c>
      <c r="GYO11" s="58" t="s">
        <v>573</v>
      </c>
      <c r="GYP11" s="58" t="s">
        <v>573</v>
      </c>
      <c r="GYQ11" s="58" t="s">
        <v>573</v>
      </c>
      <c r="GYR11" s="58" t="s">
        <v>573</v>
      </c>
      <c r="GYS11" s="58" t="s">
        <v>573</v>
      </c>
      <c r="GYT11" s="58" t="s">
        <v>573</v>
      </c>
      <c r="GYU11" s="58" t="s">
        <v>573</v>
      </c>
      <c r="GYV11" s="58" t="s">
        <v>573</v>
      </c>
      <c r="GYW11" s="58" t="s">
        <v>573</v>
      </c>
      <c r="GYX11" s="58" t="s">
        <v>573</v>
      </c>
      <c r="GYY11" s="58" t="s">
        <v>573</v>
      </c>
      <c r="GYZ11" s="58" t="s">
        <v>573</v>
      </c>
      <c r="GZA11" s="58" t="s">
        <v>573</v>
      </c>
      <c r="GZB11" s="58" t="s">
        <v>573</v>
      </c>
      <c r="GZC11" s="58" t="s">
        <v>573</v>
      </c>
      <c r="GZD11" s="58" t="s">
        <v>573</v>
      </c>
      <c r="GZE11" s="58" t="s">
        <v>573</v>
      </c>
      <c r="GZF11" s="58" t="s">
        <v>573</v>
      </c>
      <c r="GZG11" s="58" t="s">
        <v>573</v>
      </c>
      <c r="GZH11" s="58" t="s">
        <v>573</v>
      </c>
      <c r="GZI11" s="58" t="s">
        <v>573</v>
      </c>
      <c r="GZJ11" s="58" t="s">
        <v>573</v>
      </c>
      <c r="GZK11" s="58" t="s">
        <v>573</v>
      </c>
      <c r="GZL11" s="58" t="s">
        <v>573</v>
      </c>
      <c r="GZM11" s="58" t="s">
        <v>573</v>
      </c>
      <c r="GZN11" s="58" t="s">
        <v>573</v>
      </c>
      <c r="GZO11" s="58" t="s">
        <v>573</v>
      </c>
      <c r="GZP11" s="58" t="s">
        <v>573</v>
      </c>
      <c r="GZQ11" s="58" t="s">
        <v>573</v>
      </c>
      <c r="GZR11" s="58" t="s">
        <v>573</v>
      </c>
      <c r="GZS11" s="58" t="s">
        <v>573</v>
      </c>
      <c r="GZT11" s="58" t="s">
        <v>573</v>
      </c>
      <c r="GZU11" s="58" t="s">
        <v>573</v>
      </c>
      <c r="GZV11" s="58" t="s">
        <v>573</v>
      </c>
      <c r="GZW11" s="58" t="s">
        <v>573</v>
      </c>
      <c r="GZX11" s="58" t="s">
        <v>573</v>
      </c>
      <c r="GZY11" s="58" t="s">
        <v>573</v>
      </c>
      <c r="GZZ11" s="58" t="s">
        <v>573</v>
      </c>
      <c r="HAA11" s="58" t="s">
        <v>573</v>
      </c>
      <c r="HAB11" s="58" t="s">
        <v>573</v>
      </c>
      <c r="HAC11" s="58" t="s">
        <v>573</v>
      </c>
      <c r="HAD11" s="58" t="s">
        <v>573</v>
      </c>
      <c r="HAE11" s="58" t="s">
        <v>573</v>
      </c>
      <c r="HAF11" s="58" t="s">
        <v>573</v>
      </c>
      <c r="HAG11" s="58" t="s">
        <v>573</v>
      </c>
      <c r="HAH11" s="58" t="s">
        <v>573</v>
      </c>
      <c r="HAI11" s="58" t="s">
        <v>573</v>
      </c>
      <c r="HAJ11" s="58" t="s">
        <v>573</v>
      </c>
      <c r="HAK11" s="58" t="s">
        <v>573</v>
      </c>
      <c r="HAL11" s="58" t="s">
        <v>573</v>
      </c>
      <c r="HAM11" s="58" t="s">
        <v>573</v>
      </c>
      <c r="HAN11" s="58" t="s">
        <v>573</v>
      </c>
      <c r="HAO11" s="58" t="s">
        <v>573</v>
      </c>
      <c r="HAP11" s="58" t="s">
        <v>573</v>
      </c>
      <c r="HAQ11" s="58" t="s">
        <v>573</v>
      </c>
      <c r="HAR11" s="58" t="s">
        <v>573</v>
      </c>
      <c r="HAS11" s="58" t="s">
        <v>573</v>
      </c>
      <c r="HAT11" s="58" t="s">
        <v>573</v>
      </c>
      <c r="HAU11" s="58" t="s">
        <v>573</v>
      </c>
      <c r="HAV11" s="58" t="s">
        <v>573</v>
      </c>
      <c r="HAW11" s="58" t="s">
        <v>573</v>
      </c>
      <c r="HAX11" s="58" t="s">
        <v>573</v>
      </c>
      <c r="HAY11" s="58" t="s">
        <v>573</v>
      </c>
      <c r="HAZ11" s="58" t="s">
        <v>573</v>
      </c>
      <c r="HBA11" s="58" t="s">
        <v>573</v>
      </c>
      <c r="HBB11" s="58" t="s">
        <v>573</v>
      </c>
      <c r="HBC11" s="58" t="s">
        <v>573</v>
      </c>
      <c r="HBD11" s="58" t="s">
        <v>573</v>
      </c>
      <c r="HBE11" s="58" t="s">
        <v>573</v>
      </c>
      <c r="HBF11" s="58" t="s">
        <v>573</v>
      </c>
      <c r="HBG11" s="58" t="s">
        <v>573</v>
      </c>
      <c r="HBH11" s="58" t="s">
        <v>573</v>
      </c>
      <c r="HBI11" s="58" t="s">
        <v>573</v>
      </c>
      <c r="HBJ11" s="58" t="s">
        <v>573</v>
      </c>
      <c r="HBK11" s="58" t="s">
        <v>573</v>
      </c>
      <c r="HBL11" s="58" t="s">
        <v>573</v>
      </c>
      <c r="HBM11" s="58" t="s">
        <v>573</v>
      </c>
      <c r="HBN11" s="58" t="s">
        <v>573</v>
      </c>
      <c r="HBO11" s="58" t="s">
        <v>573</v>
      </c>
      <c r="HBP11" s="58" t="s">
        <v>573</v>
      </c>
      <c r="HBQ11" s="58" t="s">
        <v>573</v>
      </c>
      <c r="HBR11" s="58" t="s">
        <v>573</v>
      </c>
      <c r="HBS11" s="58" t="s">
        <v>573</v>
      </c>
      <c r="HBT11" s="58" t="s">
        <v>573</v>
      </c>
      <c r="HBU11" s="58" t="s">
        <v>573</v>
      </c>
      <c r="HBV11" s="58" t="s">
        <v>573</v>
      </c>
      <c r="HBW11" s="58" t="s">
        <v>573</v>
      </c>
      <c r="HBX11" s="58" t="s">
        <v>573</v>
      </c>
      <c r="HBY11" s="58" t="s">
        <v>573</v>
      </c>
      <c r="HBZ11" s="58" t="s">
        <v>573</v>
      </c>
      <c r="HCA11" s="58" t="s">
        <v>573</v>
      </c>
      <c r="HCB11" s="58" t="s">
        <v>573</v>
      </c>
      <c r="HCC11" s="58" t="s">
        <v>573</v>
      </c>
      <c r="HCD11" s="58" t="s">
        <v>573</v>
      </c>
      <c r="HCE11" s="58" t="s">
        <v>573</v>
      </c>
      <c r="HCF11" s="58" t="s">
        <v>573</v>
      </c>
      <c r="HCG11" s="58" t="s">
        <v>573</v>
      </c>
      <c r="HCH11" s="58" t="s">
        <v>573</v>
      </c>
      <c r="HCI11" s="58" t="s">
        <v>573</v>
      </c>
      <c r="HCJ11" s="58" t="s">
        <v>573</v>
      </c>
      <c r="HCK11" s="58" t="s">
        <v>573</v>
      </c>
      <c r="HCL11" s="58" t="s">
        <v>573</v>
      </c>
      <c r="HCM11" s="58" t="s">
        <v>573</v>
      </c>
      <c r="HCN11" s="58" t="s">
        <v>573</v>
      </c>
      <c r="HCO11" s="58" t="s">
        <v>573</v>
      </c>
      <c r="HCP11" s="58" t="s">
        <v>573</v>
      </c>
      <c r="HCQ11" s="58" t="s">
        <v>573</v>
      </c>
      <c r="HCR11" s="58" t="s">
        <v>573</v>
      </c>
      <c r="HCS11" s="58" t="s">
        <v>573</v>
      </c>
      <c r="HCT11" s="58" t="s">
        <v>573</v>
      </c>
      <c r="HCU11" s="58" t="s">
        <v>573</v>
      </c>
      <c r="HCV11" s="58" t="s">
        <v>573</v>
      </c>
      <c r="HCW11" s="58" t="s">
        <v>573</v>
      </c>
      <c r="HCX11" s="58" t="s">
        <v>573</v>
      </c>
      <c r="HCY11" s="58" t="s">
        <v>573</v>
      </c>
      <c r="HCZ11" s="58" t="s">
        <v>573</v>
      </c>
      <c r="HDA11" s="58" t="s">
        <v>573</v>
      </c>
      <c r="HDB11" s="58" t="s">
        <v>573</v>
      </c>
      <c r="HDC11" s="58" t="s">
        <v>573</v>
      </c>
      <c r="HDD11" s="58" t="s">
        <v>573</v>
      </c>
      <c r="HDE11" s="58" t="s">
        <v>573</v>
      </c>
      <c r="HDF11" s="58" t="s">
        <v>573</v>
      </c>
      <c r="HDG11" s="58" t="s">
        <v>573</v>
      </c>
      <c r="HDH11" s="58" t="s">
        <v>573</v>
      </c>
      <c r="HDI11" s="58" t="s">
        <v>573</v>
      </c>
      <c r="HDJ11" s="58" t="s">
        <v>573</v>
      </c>
      <c r="HDK11" s="58" t="s">
        <v>573</v>
      </c>
      <c r="HDL11" s="58" t="s">
        <v>573</v>
      </c>
      <c r="HDM11" s="58" t="s">
        <v>573</v>
      </c>
      <c r="HDN11" s="58" t="s">
        <v>573</v>
      </c>
      <c r="HDO11" s="58" t="s">
        <v>573</v>
      </c>
      <c r="HDP11" s="58" t="s">
        <v>573</v>
      </c>
      <c r="HDQ11" s="58" t="s">
        <v>573</v>
      </c>
      <c r="HDR11" s="58" t="s">
        <v>573</v>
      </c>
      <c r="HDS11" s="58" t="s">
        <v>573</v>
      </c>
      <c r="HDT11" s="58" t="s">
        <v>573</v>
      </c>
      <c r="HDU11" s="58" t="s">
        <v>573</v>
      </c>
      <c r="HDV11" s="58" t="s">
        <v>573</v>
      </c>
      <c r="HDW11" s="58" t="s">
        <v>573</v>
      </c>
      <c r="HDX11" s="58" t="s">
        <v>573</v>
      </c>
      <c r="HDY11" s="58" t="s">
        <v>573</v>
      </c>
      <c r="HDZ11" s="58" t="s">
        <v>573</v>
      </c>
      <c r="HEA11" s="58" t="s">
        <v>573</v>
      </c>
      <c r="HEB11" s="58" t="s">
        <v>573</v>
      </c>
      <c r="HEC11" s="58" t="s">
        <v>573</v>
      </c>
      <c r="HED11" s="58" t="s">
        <v>573</v>
      </c>
      <c r="HEE11" s="58" t="s">
        <v>573</v>
      </c>
      <c r="HEF11" s="58" t="s">
        <v>573</v>
      </c>
      <c r="HEG11" s="58" t="s">
        <v>573</v>
      </c>
      <c r="HEH11" s="58" t="s">
        <v>573</v>
      </c>
      <c r="HEI11" s="58" t="s">
        <v>573</v>
      </c>
      <c r="HEJ11" s="58" t="s">
        <v>573</v>
      </c>
      <c r="HEK11" s="58" t="s">
        <v>573</v>
      </c>
      <c r="HEL11" s="58" t="s">
        <v>573</v>
      </c>
      <c r="HEM11" s="58" t="s">
        <v>573</v>
      </c>
      <c r="HEN11" s="58" t="s">
        <v>573</v>
      </c>
      <c r="HEO11" s="58" t="s">
        <v>573</v>
      </c>
      <c r="HEP11" s="58" t="s">
        <v>573</v>
      </c>
      <c r="HEQ11" s="58" t="s">
        <v>573</v>
      </c>
      <c r="HER11" s="58" t="s">
        <v>573</v>
      </c>
      <c r="HES11" s="58" t="s">
        <v>573</v>
      </c>
      <c r="HET11" s="58" t="s">
        <v>573</v>
      </c>
      <c r="HEU11" s="58" t="s">
        <v>573</v>
      </c>
      <c r="HEV11" s="58" t="s">
        <v>573</v>
      </c>
      <c r="HEW11" s="58" t="s">
        <v>573</v>
      </c>
      <c r="HEX11" s="58" t="s">
        <v>573</v>
      </c>
      <c r="HEY11" s="58" t="s">
        <v>573</v>
      </c>
      <c r="HEZ11" s="58" t="s">
        <v>573</v>
      </c>
      <c r="HFA11" s="58" t="s">
        <v>573</v>
      </c>
      <c r="HFB11" s="58" t="s">
        <v>573</v>
      </c>
      <c r="HFC11" s="58" t="s">
        <v>573</v>
      </c>
      <c r="HFD11" s="58" t="s">
        <v>573</v>
      </c>
      <c r="HFE11" s="58" t="s">
        <v>573</v>
      </c>
      <c r="HFF11" s="58" t="s">
        <v>573</v>
      </c>
      <c r="HFG11" s="58" t="s">
        <v>573</v>
      </c>
      <c r="HFH11" s="58" t="s">
        <v>573</v>
      </c>
      <c r="HFI11" s="58" t="s">
        <v>573</v>
      </c>
      <c r="HFJ11" s="58" t="s">
        <v>573</v>
      </c>
      <c r="HFK11" s="58" t="s">
        <v>573</v>
      </c>
      <c r="HFL11" s="58" t="s">
        <v>573</v>
      </c>
      <c r="HFM11" s="58" t="s">
        <v>573</v>
      </c>
      <c r="HFN11" s="58" t="s">
        <v>573</v>
      </c>
      <c r="HFO11" s="58" t="s">
        <v>573</v>
      </c>
      <c r="HFP11" s="58" t="s">
        <v>573</v>
      </c>
      <c r="HFQ11" s="58" t="s">
        <v>573</v>
      </c>
      <c r="HFR11" s="58" t="s">
        <v>573</v>
      </c>
      <c r="HFS11" s="58" t="s">
        <v>573</v>
      </c>
      <c r="HFT11" s="58" t="s">
        <v>573</v>
      </c>
      <c r="HFU11" s="58" t="s">
        <v>573</v>
      </c>
      <c r="HFV11" s="58" t="s">
        <v>573</v>
      </c>
      <c r="HFW11" s="58" t="s">
        <v>573</v>
      </c>
      <c r="HFX11" s="58" t="s">
        <v>573</v>
      </c>
      <c r="HFY11" s="58" t="s">
        <v>573</v>
      </c>
      <c r="HFZ11" s="58" t="s">
        <v>573</v>
      </c>
      <c r="HGA11" s="58" t="s">
        <v>573</v>
      </c>
      <c r="HGB11" s="58" t="s">
        <v>573</v>
      </c>
      <c r="HGC11" s="58" t="s">
        <v>573</v>
      </c>
      <c r="HGD11" s="58" t="s">
        <v>573</v>
      </c>
      <c r="HGE11" s="58" t="s">
        <v>573</v>
      </c>
      <c r="HGF11" s="58" t="s">
        <v>573</v>
      </c>
      <c r="HGG11" s="58" t="s">
        <v>573</v>
      </c>
      <c r="HGH11" s="58" t="s">
        <v>573</v>
      </c>
      <c r="HGI11" s="58" t="s">
        <v>573</v>
      </c>
      <c r="HGJ11" s="58" t="s">
        <v>573</v>
      </c>
      <c r="HGK11" s="58" t="s">
        <v>573</v>
      </c>
      <c r="HGL11" s="58" t="s">
        <v>573</v>
      </c>
      <c r="HGM11" s="58" t="s">
        <v>573</v>
      </c>
      <c r="HGN11" s="58" t="s">
        <v>573</v>
      </c>
      <c r="HGO11" s="58" t="s">
        <v>573</v>
      </c>
      <c r="HGP11" s="58" t="s">
        <v>573</v>
      </c>
      <c r="HGQ11" s="58" t="s">
        <v>573</v>
      </c>
      <c r="HGR11" s="58" t="s">
        <v>573</v>
      </c>
      <c r="HGS11" s="58" t="s">
        <v>573</v>
      </c>
      <c r="HGT11" s="58" t="s">
        <v>573</v>
      </c>
      <c r="HGU11" s="58" t="s">
        <v>573</v>
      </c>
      <c r="HGV11" s="58" t="s">
        <v>573</v>
      </c>
      <c r="HGW11" s="58" t="s">
        <v>573</v>
      </c>
      <c r="HGX11" s="58" t="s">
        <v>573</v>
      </c>
      <c r="HGY11" s="58" t="s">
        <v>573</v>
      </c>
      <c r="HGZ11" s="58" t="s">
        <v>573</v>
      </c>
      <c r="HHA11" s="58" t="s">
        <v>573</v>
      </c>
      <c r="HHB11" s="58" t="s">
        <v>573</v>
      </c>
      <c r="HHC11" s="58" t="s">
        <v>573</v>
      </c>
      <c r="HHD11" s="58" t="s">
        <v>573</v>
      </c>
      <c r="HHE11" s="58" t="s">
        <v>573</v>
      </c>
      <c r="HHF11" s="58" t="s">
        <v>573</v>
      </c>
      <c r="HHG11" s="58" t="s">
        <v>573</v>
      </c>
      <c r="HHH11" s="58" t="s">
        <v>573</v>
      </c>
      <c r="HHI11" s="58" t="s">
        <v>573</v>
      </c>
      <c r="HHJ11" s="58" t="s">
        <v>573</v>
      </c>
      <c r="HHK11" s="58" t="s">
        <v>573</v>
      </c>
      <c r="HHL11" s="58" t="s">
        <v>573</v>
      </c>
      <c r="HHM11" s="58" t="s">
        <v>573</v>
      </c>
      <c r="HHN11" s="58" t="s">
        <v>573</v>
      </c>
      <c r="HHO11" s="58" t="s">
        <v>573</v>
      </c>
      <c r="HHP11" s="58" t="s">
        <v>573</v>
      </c>
      <c r="HHQ11" s="58" t="s">
        <v>573</v>
      </c>
      <c r="HHR11" s="58" t="s">
        <v>573</v>
      </c>
      <c r="HHS11" s="58" t="s">
        <v>573</v>
      </c>
      <c r="HHT11" s="58" t="s">
        <v>573</v>
      </c>
      <c r="HHU11" s="58" t="s">
        <v>573</v>
      </c>
      <c r="HHV11" s="58" t="s">
        <v>573</v>
      </c>
      <c r="HHW11" s="58" t="s">
        <v>573</v>
      </c>
      <c r="HHX11" s="58" t="s">
        <v>573</v>
      </c>
      <c r="HHY11" s="58" t="s">
        <v>573</v>
      </c>
      <c r="HHZ11" s="58" t="s">
        <v>573</v>
      </c>
      <c r="HIA11" s="58" t="s">
        <v>573</v>
      </c>
      <c r="HIB11" s="58" t="s">
        <v>573</v>
      </c>
      <c r="HIC11" s="58" t="s">
        <v>573</v>
      </c>
      <c r="HID11" s="58" t="s">
        <v>573</v>
      </c>
      <c r="HIE11" s="58" t="s">
        <v>573</v>
      </c>
      <c r="HIF11" s="58" t="s">
        <v>573</v>
      </c>
      <c r="HIG11" s="58" t="s">
        <v>573</v>
      </c>
      <c r="HIH11" s="58" t="s">
        <v>573</v>
      </c>
      <c r="HII11" s="58" t="s">
        <v>573</v>
      </c>
      <c r="HIJ11" s="58" t="s">
        <v>573</v>
      </c>
      <c r="HIK11" s="58" t="s">
        <v>573</v>
      </c>
      <c r="HIL11" s="58" t="s">
        <v>573</v>
      </c>
      <c r="HIM11" s="58" t="s">
        <v>573</v>
      </c>
      <c r="HIN11" s="58" t="s">
        <v>573</v>
      </c>
      <c r="HIO11" s="58" t="s">
        <v>573</v>
      </c>
      <c r="HIP11" s="58" t="s">
        <v>573</v>
      </c>
      <c r="HIQ11" s="58" t="s">
        <v>573</v>
      </c>
      <c r="HIR11" s="58" t="s">
        <v>573</v>
      </c>
      <c r="HIS11" s="58" t="s">
        <v>573</v>
      </c>
      <c r="HIT11" s="58" t="s">
        <v>573</v>
      </c>
      <c r="HIU11" s="58" t="s">
        <v>573</v>
      </c>
      <c r="HIV11" s="58" t="s">
        <v>573</v>
      </c>
      <c r="HIW11" s="58" t="s">
        <v>573</v>
      </c>
      <c r="HIX11" s="58" t="s">
        <v>573</v>
      </c>
      <c r="HIY11" s="58" t="s">
        <v>573</v>
      </c>
      <c r="HIZ11" s="58" t="s">
        <v>573</v>
      </c>
      <c r="HJA11" s="58" t="s">
        <v>573</v>
      </c>
      <c r="HJB11" s="58" t="s">
        <v>573</v>
      </c>
      <c r="HJC11" s="58" t="s">
        <v>573</v>
      </c>
      <c r="HJD11" s="58" t="s">
        <v>573</v>
      </c>
      <c r="HJE11" s="58" t="s">
        <v>573</v>
      </c>
      <c r="HJF11" s="58" t="s">
        <v>573</v>
      </c>
      <c r="HJG11" s="58" t="s">
        <v>573</v>
      </c>
      <c r="HJH11" s="58" t="s">
        <v>573</v>
      </c>
      <c r="HJI11" s="58" t="s">
        <v>573</v>
      </c>
      <c r="HJJ11" s="58" t="s">
        <v>573</v>
      </c>
      <c r="HJK11" s="58" t="s">
        <v>573</v>
      </c>
      <c r="HJL11" s="58" t="s">
        <v>573</v>
      </c>
      <c r="HJM11" s="58" t="s">
        <v>573</v>
      </c>
      <c r="HJN11" s="58" t="s">
        <v>573</v>
      </c>
      <c r="HJO11" s="58" t="s">
        <v>573</v>
      </c>
      <c r="HJP11" s="58" t="s">
        <v>573</v>
      </c>
      <c r="HJQ11" s="58" t="s">
        <v>573</v>
      </c>
      <c r="HJR11" s="58" t="s">
        <v>573</v>
      </c>
      <c r="HJS11" s="58" t="s">
        <v>573</v>
      </c>
      <c r="HJT11" s="58" t="s">
        <v>573</v>
      </c>
      <c r="HJU11" s="58" t="s">
        <v>573</v>
      </c>
      <c r="HJV11" s="58" t="s">
        <v>573</v>
      </c>
      <c r="HJW11" s="58" t="s">
        <v>573</v>
      </c>
      <c r="HJX11" s="58" t="s">
        <v>573</v>
      </c>
      <c r="HJY11" s="58" t="s">
        <v>573</v>
      </c>
      <c r="HJZ11" s="58" t="s">
        <v>573</v>
      </c>
      <c r="HKA11" s="58" t="s">
        <v>573</v>
      </c>
      <c r="HKB11" s="58" t="s">
        <v>573</v>
      </c>
      <c r="HKC11" s="58" t="s">
        <v>573</v>
      </c>
      <c r="HKD11" s="58" t="s">
        <v>573</v>
      </c>
      <c r="HKE11" s="58" t="s">
        <v>573</v>
      </c>
      <c r="HKF11" s="58" t="s">
        <v>573</v>
      </c>
      <c r="HKG11" s="58" t="s">
        <v>573</v>
      </c>
      <c r="HKH11" s="58" t="s">
        <v>573</v>
      </c>
      <c r="HKI11" s="58" t="s">
        <v>573</v>
      </c>
      <c r="HKJ11" s="58" t="s">
        <v>573</v>
      </c>
      <c r="HKK11" s="58" t="s">
        <v>573</v>
      </c>
      <c r="HKL11" s="58" t="s">
        <v>573</v>
      </c>
      <c r="HKM11" s="58" t="s">
        <v>573</v>
      </c>
      <c r="HKN11" s="58" t="s">
        <v>573</v>
      </c>
      <c r="HKO11" s="58" t="s">
        <v>573</v>
      </c>
      <c r="HKP11" s="58" t="s">
        <v>573</v>
      </c>
      <c r="HKQ11" s="58" t="s">
        <v>573</v>
      </c>
      <c r="HKR11" s="58" t="s">
        <v>573</v>
      </c>
      <c r="HKS11" s="58" t="s">
        <v>573</v>
      </c>
      <c r="HKT11" s="58" t="s">
        <v>573</v>
      </c>
      <c r="HKU11" s="58" t="s">
        <v>573</v>
      </c>
      <c r="HKV11" s="58" t="s">
        <v>573</v>
      </c>
      <c r="HKW11" s="58" t="s">
        <v>573</v>
      </c>
      <c r="HKX11" s="58" t="s">
        <v>573</v>
      </c>
      <c r="HKY11" s="58" t="s">
        <v>573</v>
      </c>
      <c r="HKZ11" s="58" t="s">
        <v>573</v>
      </c>
      <c r="HLA11" s="58" t="s">
        <v>573</v>
      </c>
      <c r="HLB11" s="58" t="s">
        <v>573</v>
      </c>
      <c r="HLC11" s="58" t="s">
        <v>573</v>
      </c>
      <c r="HLD11" s="58" t="s">
        <v>573</v>
      </c>
      <c r="HLE11" s="58" t="s">
        <v>573</v>
      </c>
      <c r="HLF11" s="58" t="s">
        <v>573</v>
      </c>
      <c r="HLG11" s="58" t="s">
        <v>573</v>
      </c>
      <c r="HLH11" s="58" t="s">
        <v>573</v>
      </c>
      <c r="HLI11" s="58" t="s">
        <v>573</v>
      </c>
      <c r="HLJ11" s="58" t="s">
        <v>573</v>
      </c>
      <c r="HLK11" s="58" t="s">
        <v>573</v>
      </c>
      <c r="HLL11" s="58" t="s">
        <v>573</v>
      </c>
      <c r="HLM11" s="58" t="s">
        <v>573</v>
      </c>
      <c r="HLN11" s="58" t="s">
        <v>573</v>
      </c>
      <c r="HLO11" s="58" t="s">
        <v>573</v>
      </c>
      <c r="HLP11" s="58" t="s">
        <v>573</v>
      </c>
      <c r="HLQ11" s="58" t="s">
        <v>573</v>
      </c>
      <c r="HLR11" s="58" t="s">
        <v>573</v>
      </c>
      <c r="HLS11" s="58" t="s">
        <v>573</v>
      </c>
      <c r="HLT11" s="58" t="s">
        <v>573</v>
      </c>
      <c r="HLU11" s="58" t="s">
        <v>573</v>
      </c>
      <c r="HLV11" s="58" t="s">
        <v>573</v>
      </c>
      <c r="HLW11" s="58" t="s">
        <v>573</v>
      </c>
      <c r="HLX11" s="58" t="s">
        <v>573</v>
      </c>
      <c r="HLY11" s="58" t="s">
        <v>573</v>
      </c>
      <c r="HLZ11" s="58" t="s">
        <v>573</v>
      </c>
      <c r="HMA11" s="58" t="s">
        <v>573</v>
      </c>
      <c r="HMB11" s="58" t="s">
        <v>573</v>
      </c>
      <c r="HMC11" s="58" t="s">
        <v>573</v>
      </c>
      <c r="HMD11" s="58" t="s">
        <v>573</v>
      </c>
      <c r="HME11" s="58" t="s">
        <v>573</v>
      </c>
      <c r="HMF11" s="58" t="s">
        <v>573</v>
      </c>
      <c r="HMG11" s="58" t="s">
        <v>573</v>
      </c>
      <c r="HMH11" s="58" t="s">
        <v>573</v>
      </c>
      <c r="HMI11" s="58" t="s">
        <v>573</v>
      </c>
      <c r="HMJ11" s="58" t="s">
        <v>573</v>
      </c>
      <c r="HMK11" s="58" t="s">
        <v>573</v>
      </c>
      <c r="HML11" s="58" t="s">
        <v>573</v>
      </c>
      <c r="HMM11" s="58" t="s">
        <v>573</v>
      </c>
      <c r="HMN11" s="58" t="s">
        <v>573</v>
      </c>
      <c r="HMO11" s="58" t="s">
        <v>573</v>
      </c>
      <c r="HMP11" s="58" t="s">
        <v>573</v>
      </c>
      <c r="HMQ11" s="58" t="s">
        <v>573</v>
      </c>
      <c r="HMR11" s="58" t="s">
        <v>573</v>
      </c>
      <c r="HMS11" s="58" t="s">
        <v>573</v>
      </c>
      <c r="HMT11" s="58" t="s">
        <v>573</v>
      </c>
      <c r="HMU11" s="58" t="s">
        <v>573</v>
      </c>
      <c r="HMV11" s="58" t="s">
        <v>573</v>
      </c>
      <c r="HMW11" s="58" t="s">
        <v>573</v>
      </c>
      <c r="HMX11" s="58" t="s">
        <v>573</v>
      </c>
      <c r="HMY11" s="58" t="s">
        <v>573</v>
      </c>
      <c r="HMZ11" s="58" t="s">
        <v>573</v>
      </c>
      <c r="HNA11" s="58" t="s">
        <v>573</v>
      </c>
      <c r="HNB11" s="58" t="s">
        <v>573</v>
      </c>
      <c r="HNC11" s="58" t="s">
        <v>573</v>
      </c>
      <c r="HND11" s="58" t="s">
        <v>573</v>
      </c>
      <c r="HNE11" s="58" t="s">
        <v>573</v>
      </c>
      <c r="HNF11" s="58" t="s">
        <v>573</v>
      </c>
      <c r="HNG11" s="58" t="s">
        <v>573</v>
      </c>
      <c r="HNH11" s="58" t="s">
        <v>573</v>
      </c>
      <c r="HNI11" s="58" t="s">
        <v>573</v>
      </c>
      <c r="HNJ11" s="58" t="s">
        <v>573</v>
      </c>
      <c r="HNK11" s="58" t="s">
        <v>573</v>
      </c>
      <c r="HNL11" s="58" t="s">
        <v>573</v>
      </c>
      <c r="HNM11" s="58" t="s">
        <v>573</v>
      </c>
      <c r="HNN11" s="58" t="s">
        <v>573</v>
      </c>
      <c r="HNO11" s="58" t="s">
        <v>573</v>
      </c>
      <c r="HNP11" s="58" t="s">
        <v>573</v>
      </c>
      <c r="HNQ11" s="58" t="s">
        <v>573</v>
      </c>
      <c r="HNR11" s="58" t="s">
        <v>573</v>
      </c>
      <c r="HNS11" s="58" t="s">
        <v>573</v>
      </c>
      <c r="HNT11" s="58" t="s">
        <v>573</v>
      </c>
      <c r="HNU11" s="58" t="s">
        <v>573</v>
      </c>
      <c r="HNV11" s="58" t="s">
        <v>573</v>
      </c>
      <c r="HNW11" s="58" t="s">
        <v>573</v>
      </c>
      <c r="HNX11" s="58" t="s">
        <v>573</v>
      </c>
      <c r="HNY11" s="58" t="s">
        <v>573</v>
      </c>
      <c r="HNZ11" s="58" t="s">
        <v>573</v>
      </c>
      <c r="HOA11" s="58" t="s">
        <v>573</v>
      </c>
      <c r="HOB11" s="58" t="s">
        <v>573</v>
      </c>
      <c r="HOC11" s="58" t="s">
        <v>573</v>
      </c>
      <c r="HOD11" s="58" t="s">
        <v>573</v>
      </c>
      <c r="HOE11" s="58" t="s">
        <v>573</v>
      </c>
      <c r="HOF11" s="58" t="s">
        <v>573</v>
      </c>
      <c r="HOG11" s="58" t="s">
        <v>573</v>
      </c>
      <c r="HOH11" s="58" t="s">
        <v>573</v>
      </c>
      <c r="HOI11" s="58" t="s">
        <v>573</v>
      </c>
      <c r="HOJ11" s="58" t="s">
        <v>573</v>
      </c>
      <c r="HOK11" s="58" t="s">
        <v>573</v>
      </c>
      <c r="HOL11" s="58" t="s">
        <v>573</v>
      </c>
      <c r="HOM11" s="58" t="s">
        <v>573</v>
      </c>
      <c r="HON11" s="58" t="s">
        <v>573</v>
      </c>
      <c r="HOO11" s="58" t="s">
        <v>573</v>
      </c>
      <c r="HOP11" s="58" t="s">
        <v>573</v>
      </c>
      <c r="HOQ11" s="58" t="s">
        <v>573</v>
      </c>
      <c r="HOR11" s="58" t="s">
        <v>573</v>
      </c>
      <c r="HOS11" s="58" t="s">
        <v>573</v>
      </c>
      <c r="HOT11" s="58" t="s">
        <v>573</v>
      </c>
      <c r="HOU11" s="58" t="s">
        <v>573</v>
      </c>
      <c r="HOV11" s="58" t="s">
        <v>573</v>
      </c>
      <c r="HOW11" s="58" t="s">
        <v>573</v>
      </c>
      <c r="HOX11" s="58" t="s">
        <v>573</v>
      </c>
      <c r="HOY11" s="58" t="s">
        <v>573</v>
      </c>
      <c r="HOZ11" s="58" t="s">
        <v>573</v>
      </c>
      <c r="HPA11" s="58" t="s">
        <v>573</v>
      </c>
      <c r="HPB11" s="58" t="s">
        <v>573</v>
      </c>
      <c r="HPC11" s="58" t="s">
        <v>573</v>
      </c>
      <c r="HPD11" s="58" t="s">
        <v>573</v>
      </c>
      <c r="HPE11" s="58" t="s">
        <v>573</v>
      </c>
      <c r="HPF11" s="58" t="s">
        <v>573</v>
      </c>
      <c r="HPG11" s="58" t="s">
        <v>573</v>
      </c>
      <c r="HPH11" s="58" t="s">
        <v>573</v>
      </c>
      <c r="HPI11" s="58" t="s">
        <v>573</v>
      </c>
      <c r="HPJ11" s="58" t="s">
        <v>573</v>
      </c>
      <c r="HPK11" s="58" t="s">
        <v>573</v>
      </c>
      <c r="HPL11" s="58" t="s">
        <v>573</v>
      </c>
      <c r="HPM11" s="58" t="s">
        <v>573</v>
      </c>
      <c r="HPN11" s="58" t="s">
        <v>573</v>
      </c>
      <c r="HPO11" s="58" t="s">
        <v>573</v>
      </c>
      <c r="HPP11" s="58" t="s">
        <v>573</v>
      </c>
      <c r="HPQ11" s="58" t="s">
        <v>573</v>
      </c>
      <c r="HPR11" s="58" t="s">
        <v>573</v>
      </c>
      <c r="HPS11" s="58" t="s">
        <v>573</v>
      </c>
      <c r="HPT11" s="58" t="s">
        <v>573</v>
      </c>
      <c r="HPU11" s="58" t="s">
        <v>573</v>
      </c>
      <c r="HPV11" s="58" t="s">
        <v>573</v>
      </c>
      <c r="HPW11" s="58" t="s">
        <v>573</v>
      </c>
      <c r="HPX11" s="58" t="s">
        <v>573</v>
      </c>
      <c r="HPY11" s="58" t="s">
        <v>573</v>
      </c>
      <c r="HPZ11" s="58" t="s">
        <v>573</v>
      </c>
      <c r="HQA11" s="58" t="s">
        <v>573</v>
      </c>
      <c r="HQB11" s="58" t="s">
        <v>573</v>
      </c>
      <c r="HQC11" s="58" t="s">
        <v>573</v>
      </c>
      <c r="HQD11" s="58" t="s">
        <v>573</v>
      </c>
      <c r="HQE11" s="58" t="s">
        <v>573</v>
      </c>
      <c r="HQF11" s="58" t="s">
        <v>573</v>
      </c>
      <c r="HQG11" s="58" t="s">
        <v>573</v>
      </c>
      <c r="HQH11" s="58" t="s">
        <v>573</v>
      </c>
      <c r="HQI11" s="58" t="s">
        <v>573</v>
      </c>
      <c r="HQJ11" s="58" t="s">
        <v>573</v>
      </c>
      <c r="HQK11" s="58" t="s">
        <v>573</v>
      </c>
      <c r="HQL11" s="58" t="s">
        <v>573</v>
      </c>
      <c r="HQM11" s="58" t="s">
        <v>573</v>
      </c>
      <c r="HQN11" s="58" t="s">
        <v>573</v>
      </c>
      <c r="HQO11" s="58" t="s">
        <v>573</v>
      </c>
      <c r="HQP11" s="58" t="s">
        <v>573</v>
      </c>
      <c r="HQQ11" s="58" t="s">
        <v>573</v>
      </c>
      <c r="HQR11" s="58" t="s">
        <v>573</v>
      </c>
      <c r="HQS11" s="58" t="s">
        <v>573</v>
      </c>
      <c r="HQT11" s="58" t="s">
        <v>573</v>
      </c>
      <c r="HQU11" s="58" t="s">
        <v>573</v>
      </c>
      <c r="HQV11" s="58" t="s">
        <v>573</v>
      </c>
      <c r="HQW11" s="58" t="s">
        <v>573</v>
      </c>
      <c r="HQX11" s="58" t="s">
        <v>573</v>
      </c>
      <c r="HQY11" s="58" t="s">
        <v>573</v>
      </c>
      <c r="HQZ11" s="58" t="s">
        <v>573</v>
      </c>
      <c r="HRA11" s="58" t="s">
        <v>573</v>
      </c>
      <c r="HRB11" s="58" t="s">
        <v>573</v>
      </c>
      <c r="HRC11" s="58" t="s">
        <v>573</v>
      </c>
      <c r="HRD11" s="58" t="s">
        <v>573</v>
      </c>
      <c r="HRE11" s="58" t="s">
        <v>573</v>
      </c>
      <c r="HRF11" s="58" t="s">
        <v>573</v>
      </c>
      <c r="HRG11" s="58" t="s">
        <v>573</v>
      </c>
      <c r="HRH11" s="58" t="s">
        <v>573</v>
      </c>
      <c r="HRI11" s="58" t="s">
        <v>573</v>
      </c>
      <c r="HRJ11" s="58" t="s">
        <v>573</v>
      </c>
      <c r="HRK11" s="58" t="s">
        <v>573</v>
      </c>
      <c r="HRL11" s="58" t="s">
        <v>573</v>
      </c>
      <c r="HRM11" s="58" t="s">
        <v>573</v>
      </c>
      <c r="HRN11" s="58" t="s">
        <v>573</v>
      </c>
      <c r="HRO11" s="58" t="s">
        <v>573</v>
      </c>
      <c r="HRP11" s="58" t="s">
        <v>573</v>
      </c>
      <c r="HRQ11" s="58" t="s">
        <v>573</v>
      </c>
      <c r="HRR11" s="58" t="s">
        <v>573</v>
      </c>
      <c r="HRS11" s="58" t="s">
        <v>573</v>
      </c>
      <c r="HRT11" s="58" t="s">
        <v>573</v>
      </c>
      <c r="HRU11" s="58" t="s">
        <v>573</v>
      </c>
      <c r="HRV11" s="58" t="s">
        <v>573</v>
      </c>
      <c r="HRW11" s="58" t="s">
        <v>573</v>
      </c>
      <c r="HRX11" s="58" t="s">
        <v>573</v>
      </c>
      <c r="HRY11" s="58" t="s">
        <v>573</v>
      </c>
      <c r="HRZ11" s="58" t="s">
        <v>573</v>
      </c>
      <c r="HSA11" s="58" t="s">
        <v>573</v>
      </c>
      <c r="HSB11" s="58" t="s">
        <v>573</v>
      </c>
      <c r="HSC11" s="58" t="s">
        <v>573</v>
      </c>
      <c r="HSD11" s="58" t="s">
        <v>573</v>
      </c>
      <c r="HSE11" s="58" t="s">
        <v>573</v>
      </c>
      <c r="HSF11" s="58" t="s">
        <v>573</v>
      </c>
      <c r="HSG11" s="58" t="s">
        <v>573</v>
      </c>
      <c r="HSH11" s="58" t="s">
        <v>573</v>
      </c>
      <c r="HSI11" s="58" t="s">
        <v>573</v>
      </c>
      <c r="HSJ11" s="58" t="s">
        <v>573</v>
      </c>
      <c r="HSK11" s="58" t="s">
        <v>573</v>
      </c>
      <c r="HSL11" s="58" t="s">
        <v>573</v>
      </c>
      <c r="HSM11" s="58" t="s">
        <v>573</v>
      </c>
      <c r="HSN11" s="58" t="s">
        <v>573</v>
      </c>
      <c r="HSO11" s="58" t="s">
        <v>573</v>
      </c>
      <c r="HSP11" s="58" t="s">
        <v>573</v>
      </c>
      <c r="HSQ11" s="58" t="s">
        <v>573</v>
      </c>
      <c r="HSR11" s="58" t="s">
        <v>573</v>
      </c>
      <c r="HSS11" s="58" t="s">
        <v>573</v>
      </c>
      <c r="HST11" s="58" t="s">
        <v>573</v>
      </c>
      <c r="HSU11" s="58" t="s">
        <v>573</v>
      </c>
      <c r="HSV11" s="58" t="s">
        <v>573</v>
      </c>
      <c r="HSW11" s="58" t="s">
        <v>573</v>
      </c>
      <c r="HSX11" s="58" t="s">
        <v>573</v>
      </c>
      <c r="HSY11" s="58" t="s">
        <v>573</v>
      </c>
      <c r="HSZ11" s="58" t="s">
        <v>573</v>
      </c>
      <c r="HTA11" s="58" t="s">
        <v>573</v>
      </c>
      <c r="HTB11" s="58" t="s">
        <v>573</v>
      </c>
      <c r="HTC11" s="58" t="s">
        <v>573</v>
      </c>
      <c r="HTD11" s="58" t="s">
        <v>573</v>
      </c>
      <c r="HTE11" s="58" t="s">
        <v>573</v>
      </c>
      <c r="HTF11" s="58" t="s">
        <v>573</v>
      </c>
      <c r="HTG11" s="58" t="s">
        <v>573</v>
      </c>
      <c r="HTH11" s="58" t="s">
        <v>573</v>
      </c>
      <c r="HTI11" s="58" t="s">
        <v>573</v>
      </c>
      <c r="HTJ11" s="58" t="s">
        <v>573</v>
      </c>
      <c r="HTK11" s="58" t="s">
        <v>573</v>
      </c>
      <c r="HTL11" s="58" t="s">
        <v>573</v>
      </c>
      <c r="HTM11" s="58" t="s">
        <v>573</v>
      </c>
      <c r="HTN11" s="58" t="s">
        <v>573</v>
      </c>
      <c r="HTO11" s="58" t="s">
        <v>573</v>
      </c>
      <c r="HTP11" s="58" t="s">
        <v>573</v>
      </c>
      <c r="HTQ11" s="58" t="s">
        <v>573</v>
      </c>
      <c r="HTR11" s="58" t="s">
        <v>573</v>
      </c>
      <c r="HTS11" s="58" t="s">
        <v>573</v>
      </c>
      <c r="HTT11" s="58" t="s">
        <v>573</v>
      </c>
      <c r="HTU11" s="58" t="s">
        <v>573</v>
      </c>
      <c r="HTV11" s="58" t="s">
        <v>573</v>
      </c>
      <c r="HTW11" s="58" t="s">
        <v>573</v>
      </c>
      <c r="HTX11" s="58" t="s">
        <v>573</v>
      </c>
      <c r="HTY11" s="58" t="s">
        <v>573</v>
      </c>
      <c r="HTZ11" s="58" t="s">
        <v>573</v>
      </c>
      <c r="HUA11" s="58" t="s">
        <v>573</v>
      </c>
      <c r="HUB11" s="58" t="s">
        <v>573</v>
      </c>
      <c r="HUC11" s="58" t="s">
        <v>573</v>
      </c>
      <c r="HUD11" s="58" t="s">
        <v>573</v>
      </c>
      <c r="HUE11" s="58" t="s">
        <v>573</v>
      </c>
      <c r="HUF11" s="58" t="s">
        <v>573</v>
      </c>
      <c r="HUG11" s="58" t="s">
        <v>573</v>
      </c>
      <c r="HUH11" s="58" t="s">
        <v>573</v>
      </c>
      <c r="HUI11" s="58" t="s">
        <v>573</v>
      </c>
      <c r="HUJ11" s="58" t="s">
        <v>573</v>
      </c>
      <c r="HUK11" s="58" t="s">
        <v>573</v>
      </c>
      <c r="HUL11" s="58" t="s">
        <v>573</v>
      </c>
      <c r="HUM11" s="58" t="s">
        <v>573</v>
      </c>
      <c r="HUN11" s="58" t="s">
        <v>573</v>
      </c>
      <c r="HUO11" s="58" t="s">
        <v>573</v>
      </c>
      <c r="HUP11" s="58" t="s">
        <v>573</v>
      </c>
      <c r="HUQ11" s="58" t="s">
        <v>573</v>
      </c>
      <c r="HUR11" s="58" t="s">
        <v>573</v>
      </c>
      <c r="HUS11" s="58" t="s">
        <v>573</v>
      </c>
      <c r="HUT11" s="58" t="s">
        <v>573</v>
      </c>
      <c r="HUU11" s="58" t="s">
        <v>573</v>
      </c>
      <c r="HUV11" s="58" t="s">
        <v>573</v>
      </c>
      <c r="HUW11" s="58" t="s">
        <v>573</v>
      </c>
      <c r="HUX11" s="58" t="s">
        <v>573</v>
      </c>
      <c r="HUY11" s="58" t="s">
        <v>573</v>
      </c>
      <c r="HUZ11" s="58" t="s">
        <v>573</v>
      </c>
      <c r="HVA11" s="58" t="s">
        <v>573</v>
      </c>
      <c r="HVB11" s="58" t="s">
        <v>573</v>
      </c>
      <c r="HVC11" s="58" t="s">
        <v>573</v>
      </c>
      <c r="HVD11" s="58" t="s">
        <v>573</v>
      </c>
      <c r="HVE11" s="58" t="s">
        <v>573</v>
      </c>
      <c r="HVF11" s="58" t="s">
        <v>573</v>
      </c>
      <c r="HVG11" s="58" t="s">
        <v>573</v>
      </c>
      <c r="HVH11" s="58" t="s">
        <v>573</v>
      </c>
      <c r="HVI11" s="58" t="s">
        <v>573</v>
      </c>
      <c r="HVJ11" s="58" t="s">
        <v>573</v>
      </c>
      <c r="HVK11" s="58" t="s">
        <v>573</v>
      </c>
      <c r="HVL11" s="58" t="s">
        <v>573</v>
      </c>
      <c r="HVM11" s="58" t="s">
        <v>573</v>
      </c>
      <c r="HVN11" s="58" t="s">
        <v>573</v>
      </c>
      <c r="HVO11" s="58" t="s">
        <v>573</v>
      </c>
      <c r="HVP11" s="58" t="s">
        <v>573</v>
      </c>
      <c r="HVQ11" s="58" t="s">
        <v>573</v>
      </c>
      <c r="HVR11" s="58" t="s">
        <v>573</v>
      </c>
      <c r="HVS11" s="58" t="s">
        <v>573</v>
      </c>
      <c r="HVT11" s="58" t="s">
        <v>573</v>
      </c>
      <c r="HVU11" s="58" t="s">
        <v>573</v>
      </c>
      <c r="HVV11" s="58" t="s">
        <v>573</v>
      </c>
      <c r="HVW11" s="58" t="s">
        <v>573</v>
      </c>
      <c r="HVX11" s="58" t="s">
        <v>573</v>
      </c>
      <c r="HVY11" s="58" t="s">
        <v>573</v>
      </c>
      <c r="HVZ11" s="58" t="s">
        <v>573</v>
      </c>
      <c r="HWA11" s="58" t="s">
        <v>573</v>
      </c>
      <c r="HWB11" s="58" t="s">
        <v>573</v>
      </c>
      <c r="HWC11" s="58" t="s">
        <v>573</v>
      </c>
      <c r="HWD11" s="58" t="s">
        <v>573</v>
      </c>
      <c r="HWE11" s="58" t="s">
        <v>573</v>
      </c>
      <c r="HWF11" s="58" t="s">
        <v>573</v>
      </c>
      <c r="HWG11" s="58" t="s">
        <v>573</v>
      </c>
      <c r="HWH11" s="58" t="s">
        <v>573</v>
      </c>
      <c r="HWI11" s="58" t="s">
        <v>573</v>
      </c>
      <c r="HWJ11" s="58" t="s">
        <v>573</v>
      </c>
      <c r="HWK11" s="58" t="s">
        <v>573</v>
      </c>
      <c r="HWL11" s="58" t="s">
        <v>573</v>
      </c>
      <c r="HWM11" s="58" t="s">
        <v>573</v>
      </c>
      <c r="HWN11" s="58" t="s">
        <v>573</v>
      </c>
      <c r="HWO11" s="58" t="s">
        <v>573</v>
      </c>
      <c r="HWP11" s="58" t="s">
        <v>573</v>
      </c>
      <c r="HWQ11" s="58" t="s">
        <v>573</v>
      </c>
      <c r="HWR11" s="58" t="s">
        <v>573</v>
      </c>
      <c r="HWS11" s="58" t="s">
        <v>573</v>
      </c>
      <c r="HWT11" s="58" t="s">
        <v>573</v>
      </c>
      <c r="HWU11" s="58" t="s">
        <v>573</v>
      </c>
      <c r="HWV11" s="58" t="s">
        <v>573</v>
      </c>
      <c r="HWW11" s="58" t="s">
        <v>573</v>
      </c>
      <c r="HWX11" s="58" t="s">
        <v>573</v>
      </c>
      <c r="HWY11" s="58" t="s">
        <v>573</v>
      </c>
      <c r="HWZ11" s="58" t="s">
        <v>573</v>
      </c>
      <c r="HXA11" s="58" t="s">
        <v>573</v>
      </c>
      <c r="HXB11" s="58" t="s">
        <v>573</v>
      </c>
      <c r="HXC11" s="58" t="s">
        <v>573</v>
      </c>
      <c r="HXD11" s="58" t="s">
        <v>573</v>
      </c>
      <c r="HXE11" s="58" t="s">
        <v>573</v>
      </c>
      <c r="HXF11" s="58" t="s">
        <v>573</v>
      </c>
      <c r="HXG11" s="58" t="s">
        <v>573</v>
      </c>
      <c r="HXH11" s="58" t="s">
        <v>573</v>
      </c>
      <c r="HXI11" s="58" t="s">
        <v>573</v>
      </c>
      <c r="HXJ11" s="58" t="s">
        <v>573</v>
      </c>
      <c r="HXK11" s="58" t="s">
        <v>573</v>
      </c>
      <c r="HXL11" s="58" t="s">
        <v>573</v>
      </c>
      <c r="HXM11" s="58" t="s">
        <v>573</v>
      </c>
      <c r="HXN11" s="58" t="s">
        <v>573</v>
      </c>
      <c r="HXO11" s="58" t="s">
        <v>573</v>
      </c>
      <c r="HXP11" s="58" t="s">
        <v>573</v>
      </c>
      <c r="HXQ11" s="58" t="s">
        <v>573</v>
      </c>
      <c r="HXR11" s="58" t="s">
        <v>573</v>
      </c>
      <c r="HXS11" s="58" t="s">
        <v>573</v>
      </c>
      <c r="HXT11" s="58" t="s">
        <v>573</v>
      </c>
      <c r="HXU11" s="58" t="s">
        <v>573</v>
      </c>
      <c r="HXV11" s="58" t="s">
        <v>573</v>
      </c>
      <c r="HXW11" s="58" t="s">
        <v>573</v>
      </c>
      <c r="HXX11" s="58" t="s">
        <v>573</v>
      </c>
      <c r="HXY11" s="58" t="s">
        <v>573</v>
      </c>
      <c r="HXZ11" s="58" t="s">
        <v>573</v>
      </c>
      <c r="HYA11" s="58" t="s">
        <v>573</v>
      </c>
      <c r="HYB11" s="58" t="s">
        <v>573</v>
      </c>
      <c r="HYC11" s="58" t="s">
        <v>573</v>
      </c>
      <c r="HYD11" s="58" t="s">
        <v>573</v>
      </c>
      <c r="HYE11" s="58" t="s">
        <v>573</v>
      </c>
      <c r="HYF11" s="58" t="s">
        <v>573</v>
      </c>
      <c r="HYG11" s="58" t="s">
        <v>573</v>
      </c>
      <c r="HYH11" s="58" t="s">
        <v>573</v>
      </c>
      <c r="HYI11" s="58" t="s">
        <v>573</v>
      </c>
      <c r="HYJ11" s="58" t="s">
        <v>573</v>
      </c>
      <c r="HYK11" s="58" t="s">
        <v>573</v>
      </c>
      <c r="HYL11" s="58" t="s">
        <v>573</v>
      </c>
      <c r="HYM11" s="58" t="s">
        <v>573</v>
      </c>
      <c r="HYN11" s="58" t="s">
        <v>573</v>
      </c>
      <c r="HYO11" s="58" t="s">
        <v>573</v>
      </c>
      <c r="HYP11" s="58" t="s">
        <v>573</v>
      </c>
      <c r="HYQ11" s="58" t="s">
        <v>573</v>
      </c>
      <c r="HYR11" s="58" t="s">
        <v>573</v>
      </c>
      <c r="HYS11" s="58" t="s">
        <v>573</v>
      </c>
      <c r="HYT11" s="58" t="s">
        <v>573</v>
      </c>
      <c r="HYU11" s="58" t="s">
        <v>573</v>
      </c>
      <c r="HYV11" s="58" t="s">
        <v>573</v>
      </c>
      <c r="HYW11" s="58" t="s">
        <v>573</v>
      </c>
      <c r="HYX11" s="58" t="s">
        <v>573</v>
      </c>
      <c r="HYY11" s="58" t="s">
        <v>573</v>
      </c>
      <c r="HYZ11" s="58" t="s">
        <v>573</v>
      </c>
      <c r="HZA11" s="58" t="s">
        <v>573</v>
      </c>
      <c r="HZB11" s="58" t="s">
        <v>573</v>
      </c>
      <c r="HZC11" s="58" t="s">
        <v>573</v>
      </c>
      <c r="HZD11" s="58" t="s">
        <v>573</v>
      </c>
      <c r="HZE11" s="58" t="s">
        <v>573</v>
      </c>
      <c r="HZF11" s="58" t="s">
        <v>573</v>
      </c>
      <c r="HZG11" s="58" t="s">
        <v>573</v>
      </c>
      <c r="HZH11" s="58" t="s">
        <v>573</v>
      </c>
      <c r="HZI11" s="58" t="s">
        <v>573</v>
      </c>
      <c r="HZJ11" s="58" t="s">
        <v>573</v>
      </c>
      <c r="HZK11" s="58" t="s">
        <v>573</v>
      </c>
      <c r="HZL11" s="58" t="s">
        <v>573</v>
      </c>
      <c r="HZM11" s="58" t="s">
        <v>573</v>
      </c>
      <c r="HZN11" s="58" t="s">
        <v>573</v>
      </c>
      <c r="HZO11" s="58" t="s">
        <v>573</v>
      </c>
      <c r="HZP11" s="58" t="s">
        <v>573</v>
      </c>
      <c r="HZQ11" s="58" t="s">
        <v>573</v>
      </c>
      <c r="HZR11" s="58" t="s">
        <v>573</v>
      </c>
      <c r="HZS11" s="58" t="s">
        <v>573</v>
      </c>
      <c r="HZT11" s="58" t="s">
        <v>573</v>
      </c>
      <c r="HZU11" s="58" t="s">
        <v>573</v>
      </c>
      <c r="HZV11" s="58" t="s">
        <v>573</v>
      </c>
      <c r="HZW11" s="58" t="s">
        <v>573</v>
      </c>
      <c r="HZX11" s="58" t="s">
        <v>573</v>
      </c>
      <c r="HZY11" s="58" t="s">
        <v>573</v>
      </c>
      <c r="HZZ11" s="58" t="s">
        <v>573</v>
      </c>
      <c r="IAA11" s="58" t="s">
        <v>573</v>
      </c>
      <c r="IAB11" s="58" t="s">
        <v>573</v>
      </c>
      <c r="IAC11" s="58" t="s">
        <v>573</v>
      </c>
      <c r="IAD11" s="58" t="s">
        <v>573</v>
      </c>
      <c r="IAE11" s="58" t="s">
        <v>573</v>
      </c>
      <c r="IAF11" s="58" t="s">
        <v>573</v>
      </c>
      <c r="IAG11" s="58" t="s">
        <v>573</v>
      </c>
      <c r="IAH11" s="58" t="s">
        <v>573</v>
      </c>
      <c r="IAI11" s="58" t="s">
        <v>573</v>
      </c>
      <c r="IAJ11" s="58" t="s">
        <v>573</v>
      </c>
      <c r="IAK11" s="58" t="s">
        <v>573</v>
      </c>
      <c r="IAL11" s="58" t="s">
        <v>573</v>
      </c>
      <c r="IAM11" s="58" t="s">
        <v>573</v>
      </c>
      <c r="IAN11" s="58" t="s">
        <v>573</v>
      </c>
      <c r="IAO11" s="58" t="s">
        <v>573</v>
      </c>
      <c r="IAP11" s="58" t="s">
        <v>573</v>
      </c>
      <c r="IAQ11" s="58" t="s">
        <v>573</v>
      </c>
      <c r="IAR11" s="58" t="s">
        <v>573</v>
      </c>
      <c r="IAS11" s="58" t="s">
        <v>573</v>
      </c>
      <c r="IAT11" s="58" t="s">
        <v>573</v>
      </c>
      <c r="IAU11" s="58" t="s">
        <v>573</v>
      </c>
      <c r="IAV11" s="58" t="s">
        <v>573</v>
      </c>
      <c r="IAW11" s="58" t="s">
        <v>573</v>
      </c>
      <c r="IAX11" s="58" t="s">
        <v>573</v>
      </c>
      <c r="IAY11" s="58" t="s">
        <v>573</v>
      </c>
      <c r="IAZ11" s="58" t="s">
        <v>573</v>
      </c>
      <c r="IBA11" s="58" t="s">
        <v>573</v>
      </c>
      <c r="IBB11" s="58" t="s">
        <v>573</v>
      </c>
      <c r="IBC11" s="58" t="s">
        <v>573</v>
      </c>
      <c r="IBD11" s="58" t="s">
        <v>573</v>
      </c>
      <c r="IBE11" s="58" t="s">
        <v>573</v>
      </c>
      <c r="IBF11" s="58" t="s">
        <v>573</v>
      </c>
      <c r="IBG11" s="58" t="s">
        <v>573</v>
      </c>
      <c r="IBH11" s="58" t="s">
        <v>573</v>
      </c>
      <c r="IBI11" s="58" t="s">
        <v>573</v>
      </c>
      <c r="IBJ11" s="58" t="s">
        <v>573</v>
      </c>
      <c r="IBK11" s="58" t="s">
        <v>573</v>
      </c>
      <c r="IBL11" s="58" t="s">
        <v>573</v>
      </c>
      <c r="IBM11" s="58" t="s">
        <v>573</v>
      </c>
      <c r="IBN11" s="58" t="s">
        <v>573</v>
      </c>
      <c r="IBO11" s="58" t="s">
        <v>573</v>
      </c>
      <c r="IBP11" s="58" t="s">
        <v>573</v>
      </c>
      <c r="IBQ11" s="58" t="s">
        <v>573</v>
      </c>
      <c r="IBR11" s="58" t="s">
        <v>573</v>
      </c>
      <c r="IBS11" s="58" t="s">
        <v>573</v>
      </c>
      <c r="IBT11" s="58" t="s">
        <v>573</v>
      </c>
      <c r="IBU11" s="58" t="s">
        <v>573</v>
      </c>
      <c r="IBV11" s="58" t="s">
        <v>573</v>
      </c>
      <c r="IBW11" s="58" t="s">
        <v>573</v>
      </c>
      <c r="IBX11" s="58" t="s">
        <v>573</v>
      </c>
      <c r="IBY11" s="58" t="s">
        <v>573</v>
      </c>
      <c r="IBZ11" s="58" t="s">
        <v>573</v>
      </c>
      <c r="ICA11" s="58" t="s">
        <v>573</v>
      </c>
      <c r="ICB11" s="58" t="s">
        <v>573</v>
      </c>
      <c r="ICC11" s="58" t="s">
        <v>573</v>
      </c>
      <c r="ICD11" s="58" t="s">
        <v>573</v>
      </c>
      <c r="ICE11" s="58" t="s">
        <v>573</v>
      </c>
      <c r="ICF11" s="58" t="s">
        <v>573</v>
      </c>
      <c r="ICG11" s="58" t="s">
        <v>573</v>
      </c>
      <c r="ICH11" s="58" t="s">
        <v>573</v>
      </c>
      <c r="ICI11" s="58" t="s">
        <v>573</v>
      </c>
      <c r="ICJ11" s="58" t="s">
        <v>573</v>
      </c>
      <c r="ICK11" s="58" t="s">
        <v>573</v>
      </c>
      <c r="ICL11" s="58" t="s">
        <v>573</v>
      </c>
      <c r="ICM11" s="58" t="s">
        <v>573</v>
      </c>
      <c r="ICN11" s="58" t="s">
        <v>573</v>
      </c>
      <c r="ICO11" s="58" t="s">
        <v>573</v>
      </c>
      <c r="ICP11" s="58" t="s">
        <v>573</v>
      </c>
      <c r="ICQ11" s="58" t="s">
        <v>573</v>
      </c>
      <c r="ICR11" s="58" t="s">
        <v>573</v>
      </c>
      <c r="ICS11" s="58" t="s">
        <v>573</v>
      </c>
      <c r="ICT11" s="58" t="s">
        <v>573</v>
      </c>
      <c r="ICU11" s="58" t="s">
        <v>573</v>
      </c>
      <c r="ICV11" s="58" t="s">
        <v>573</v>
      </c>
      <c r="ICW11" s="58" t="s">
        <v>573</v>
      </c>
      <c r="ICX11" s="58" t="s">
        <v>573</v>
      </c>
      <c r="ICY11" s="58" t="s">
        <v>573</v>
      </c>
      <c r="ICZ11" s="58" t="s">
        <v>573</v>
      </c>
      <c r="IDA11" s="58" t="s">
        <v>573</v>
      </c>
      <c r="IDB11" s="58" t="s">
        <v>573</v>
      </c>
      <c r="IDC11" s="58" t="s">
        <v>573</v>
      </c>
      <c r="IDD11" s="58" t="s">
        <v>573</v>
      </c>
      <c r="IDE11" s="58" t="s">
        <v>573</v>
      </c>
      <c r="IDF11" s="58" t="s">
        <v>573</v>
      </c>
      <c r="IDG11" s="58" t="s">
        <v>573</v>
      </c>
      <c r="IDH11" s="58" t="s">
        <v>573</v>
      </c>
      <c r="IDI11" s="58" t="s">
        <v>573</v>
      </c>
      <c r="IDJ11" s="58" t="s">
        <v>573</v>
      </c>
      <c r="IDK11" s="58" t="s">
        <v>573</v>
      </c>
      <c r="IDL11" s="58" t="s">
        <v>573</v>
      </c>
      <c r="IDM11" s="58" t="s">
        <v>573</v>
      </c>
      <c r="IDN11" s="58" t="s">
        <v>573</v>
      </c>
      <c r="IDO11" s="58" t="s">
        <v>573</v>
      </c>
      <c r="IDP11" s="58" t="s">
        <v>573</v>
      </c>
      <c r="IDQ11" s="58" t="s">
        <v>573</v>
      </c>
      <c r="IDR11" s="58" t="s">
        <v>573</v>
      </c>
      <c r="IDS11" s="58" t="s">
        <v>573</v>
      </c>
      <c r="IDT11" s="58" t="s">
        <v>573</v>
      </c>
      <c r="IDU11" s="58" t="s">
        <v>573</v>
      </c>
      <c r="IDV11" s="58" t="s">
        <v>573</v>
      </c>
      <c r="IDW11" s="58" t="s">
        <v>573</v>
      </c>
      <c r="IDX11" s="58" t="s">
        <v>573</v>
      </c>
      <c r="IDY11" s="58" t="s">
        <v>573</v>
      </c>
      <c r="IDZ11" s="58" t="s">
        <v>573</v>
      </c>
      <c r="IEA11" s="58" t="s">
        <v>573</v>
      </c>
      <c r="IEB11" s="58" t="s">
        <v>573</v>
      </c>
      <c r="IEC11" s="58" t="s">
        <v>573</v>
      </c>
      <c r="IED11" s="58" t="s">
        <v>573</v>
      </c>
      <c r="IEE11" s="58" t="s">
        <v>573</v>
      </c>
      <c r="IEF11" s="58" t="s">
        <v>573</v>
      </c>
      <c r="IEG11" s="58" t="s">
        <v>573</v>
      </c>
      <c r="IEH11" s="58" t="s">
        <v>573</v>
      </c>
      <c r="IEI11" s="58" t="s">
        <v>573</v>
      </c>
      <c r="IEJ11" s="58" t="s">
        <v>573</v>
      </c>
      <c r="IEK11" s="58" t="s">
        <v>573</v>
      </c>
      <c r="IEL11" s="58" t="s">
        <v>573</v>
      </c>
      <c r="IEM11" s="58" t="s">
        <v>573</v>
      </c>
      <c r="IEN11" s="58" t="s">
        <v>573</v>
      </c>
      <c r="IEO11" s="58" t="s">
        <v>573</v>
      </c>
      <c r="IEP11" s="58" t="s">
        <v>573</v>
      </c>
      <c r="IEQ11" s="58" t="s">
        <v>573</v>
      </c>
      <c r="IER11" s="58" t="s">
        <v>573</v>
      </c>
      <c r="IES11" s="58" t="s">
        <v>573</v>
      </c>
      <c r="IET11" s="58" t="s">
        <v>573</v>
      </c>
      <c r="IEU11" s="58" t="s">
        <v>573</v>
      </c>
      <c r="IEV11" s="58" t="s">
        <v>573</v>
      </c>
      <c r="IEW11" s="58" t="s">
        <v>573</v>
      </c>
      <c r="IEX11" s="58" t="s">
        <v>573</v>
      </c>
      <c r="IEY11" s="58" t="s">
        <v>573</v>
      </c>
      <c r="IEZ11" s="58" t="s">
        <v>573</v>
      </c>
      <c r="IFA11" s="58" t="s">
        <v>573</v>
      </c>
      <c r="IFB11" s="58" t="s">
        <v>573</v>
      </c>
      <c r="IFC11" s="58" t="s">
        <v>573</v>
      </c>
      <c r="IFD11" s="58" t="s">
        <v>573</v>
      </c>
      <c r="IFE11" s="58" t="s">
        <v>573</v>
      </c>
      <c r="IFF11" s="58" t="s">
        <v>573</v>
      </c>
      <c r="IFG11" s="58" t="s">
        <v>573</v>
      </c>
      <c r="IFH11" s="58" t="s">
        <v>573</v>
      </c>
      <c r="IFI11" s="58" t="s">
        <v>573</v>
      </c>
      <c r="IFJ11" s="58" t="s">
        <v>573</v>
      </c>
      <c r="IFK11" s="58" t="s">
        <v>573</v>
      </c>
      <c r="IFL11" s="58" t="s">
        <v>573</v>
      </c>
      <c r="IFM11" s="58" t="s">
        <v>573</v>
      </c>
      <c r="IFN11" s="58" t="s">
        <v>573</v>
      </c>
      <c r="IFO11" s="58" t="s">
        <v>573</v>
      </c>
      <c r="IFP11" s="58" t="s">
        <v>573</v>
      </c>
      <c r="IFQ11" s="58" t="s">
        <v>573</v>
      </c>
      <c r="IFR11" s="58" t="s">
        <v>573</v>
      </c>
      <c r="IFS11" s="58" t="s">
        <v>573</v>
      </c>
      <c r="IFT11" s="58" t="s">
        <v>573</v>
      </c>
      <c r="IFU11" s="58" t="s">
        <v>573</v>
      </c>
      <c r="IFV11" s="58" t="s">
        <v>573</v>
      </c>
      <c r="IFW11" s="58" t="s">
        <v>573</v>
      </c>
      <c r="IFX11" s="58" t="s">
        <v>573</v>
      </c>
      <c r="IFY11" s="58" t="s">
        <v>573</v>
      </c>
      <c r="IFZ11" s="58" t="s">
        <v>573</v>
      </c>
      <c r="IGA11" s="58" t="s">
        <v>573</v>
      </c>
      <c r="IGB11" s="58" t="s">
        <v>573</v>
      </c>
      <c r="IGC11" s="58" t="s">
        <v>573</v>
      </c>
      <c r="IGD11" s="58" t="s">
        <v>573</v>
      </c>
      <c r="IGE11" s="58" t="s">
        <v>573</v>
      </c>
      <c r="IGF11" s="58" t="s">
        <v>573</v>
      </c>
      <c r="IGG11" s="58" t="s">
        <v>573</v>
      </c>
      <c r="IGH11" s="58" t="s">
        <v>573</v>
      </c>
      <c r="IGI11" s="58" t="s">
        <v>573</v>
      </c>
      <c r="IGJ11" s="58" t="s">
        <v>573</v>
      </c>
      <c r="IGK11" s="58" t="s">
        <v>573</v>
      </c>
      <c r="IGL11" s="58" t="s">
        <v>573</v>
      </c>
      <c r="IGM11" s="58" t="s">
        <v>573</v>
      </c>
      <c r="IGN11" s="58" t="s">
        <v>573</v>
      </c>
      <c r="IGO11" s="58" t="s">
        <v>573</v>
      </c>
      <c r="IGP11" s="58" t="s">
        <v>573</v>
      </c>
      <c r="IGQ11" s="58" t="s">
        <v>573</v>
      </c>
      <c r="IGR11" s="58" t="s">
        <v>573</v>
      </c>
      <c r="IGS11" s="58" t="s">
        <v>573</v>
      </c>
      <c r="IGT11" s="58" t="s">
        <v>573</v>
      </c>
      <c r="IGU11" s="58" t="s">
        <v>573</v>
      </c>
      <c r="IGV11" s="58" t="s">
        <v>573</v>
      </c>
      <c r="IGW11" s="58" t="s">
        <v>573</v>
      </c>
      <c r="IGX11" s="58" t="s">
        <v>573</v>
      </c>
      <c r="IGY11" s="58" t="s">
        <v>573</v>
      </c>
      <c r="IGZ11" s="58" t="s">
        <v>573</v>
      </c>
      <c r="IHA11" s="58" t="s">
        <v>573</v>
      </c>
      <c r="IHB11" s="58" t="s">
        <v>573</v>
      </c>
      <c r="IHC11" s="58" t="s">
        <v>573</v>
      </c>
      <c r="IHD11" s="58" t="s">
        <v>573</v>
      </c>
      <c r="IHE11" s="58" t="s">
        <v>573</v>
      </c>
      <c r="IHF11" s="58" t="s">
        <v>573</v>
      </c>
      <c r="IHG11" s="58" t="s">
        <v>573</v>
      </c>
      <c r="IHH11" s="58" t="s">
        <v>573</v>
      </c>
      <c r="IHI11" s="58" t="s">
        <v>573</v>
      </c>
      <c r="IHJ11" s="58" t="s">
        <v>573</v>
      </c>
      <c r="IHK11" s="58" t="s">
        <v>573</v>
      </c>
      <c r="IHL11" s="58" t="s">
        <v>573</v>
      </c>
      <c r="IHM11" s="58" t="s">
        <v>573</v>
      </c>
      <c r="IHN11" s="58" t="s">
        <v>573</v>
      </c>
      <c r="IHO11" s="58" t="s">
        <v>573</v>
      </c>
      <c r="IHP11" s="58" t="s">
        <v>573</v>
      </c>
      <c r="IHQ11" s="58" t="s">
        <v>573</v>
      </c>
      <c r="IHR11" s="58" t="s">
        <v>573</v>
      </c>
      <c r="IHS11" s="58" t="s">
        <v>573</v>
      </c>
      <c r="IHT11" s="58" t="s">
        <v>573</v>
      </c>
      <c r="IHU11" s="58" t="s">
        <v>573</v>
      </c>
      <c r="IHV11" s="58" t="s">
        <v>573</v>
      </c>
      <c r="IHW11" s="58" t="s">
        <v>573</v>
      </c>
      <c r="IHX11" s="58" t="s">
        <v>573</v>
      </c>
      <c r="IHY11" s="58" t="s">
        <v>573</v>
      </c>
      <c r="IHZ11" s="58" t="s">
        <v>573</v>
      </c>
      <c r="IIA11" s="58" t="s">
        <v>573</v>
      </c>
      <c r="IIB11" s="58" t="s">
        <v>573</v>
      </c>
      <c r="IIC11" s="58" t="s">
        <v>573</v>
      </c>
      <c r="IID11" s="58" t="s">
        <v>573</v>
      </c>
      <c r="IIE11" s="58" t="s">
        <v>573</v>
      </c>
      <c r="IIF11" s="58" t="s">
        <v>573</v>
      </c>
      <c r="IIG11" s="58" t="s">
        <v>573</v>
      </c>
      <c r="IIH11" s="58" t="s">
        <v>573</v>
      </c>
      <c r="III11" s="58" t="s">
        <v>573</v>
      </c>
      <c r="IIJ11" s="58" t="s">
        <v>573</v>
      </c>
      <c r="IIK11" s="58" t="s">
        <v>573</v>
      </c>
      <c r="IIL11" s="58" t="s">
        <v>573</v>
      </c>
      <c r="IIM11" s="58" t="s">
        <v>573</v>
      </c>
      <c r="IIN11" s="58" t="s">
        <v>573</v>
      </c>
      <c r="IIO11" s="58" t="s">
        <v>573</v>
      </c>
      <c r="IIP11" s="58" t="s">
        <v>573</v>
      </c>
      <c r="IIQ11" s="58" t="s">
        <v>573</v>
      </c>
      <c r="IIR11" s="58" t="s">
        <v>573</v>
      </c>
      <c r="IIS11" s="58" t="s">
        <v>573</v>
      </c>
      <c r="IIT11" s="58" t="s">
        <v>573</v>
      </c>
      <c r="IIU11" s="58" t="s">
        <v>573</v>
      </c>
      <c r="IIV11" s="58" t="s">
        <v>573</v>
      </c>
      <c r="IIW11" s="58" t="s">
        <v>573</v>
      </c>
      <c r="IIX11" s="58" t="s">
        <v>573</v>
      </c>
      <c r="IIY11" s="58" t="s">
        <v>573</v>
      </c>
      <c r="IIZ11" s="58" t="s">
        <v>573</v>
      </c>
      <c r="IJA11" s="58" t="s">
        <v>573</v>
      </c>
      <c r="IJB11" s="58" t="s">
        <v>573</v>
      </c>
      <c r="IJC11" s="58" t="s">
        <v>573</v>
      </c>
      <c r="IJD11" s="58" t="s">
        <v>573</v>
      </c>
      <c r="IJE11" s="58" t="s">
        <v>573</v>
      </c>
      <c r="IJF11" s="58" t="s">
        <v>573</v>
      </c>
      <c r="IJG11" s="58" t="s">
        <v>573</v>
      </c>
      <c r="IJH11" s="58" t="s">
        <v>573</v>
      </c>
      <c r="IJI11" s="58" t="s">
        <v>573</v>
      </c>
      <c r="IJJ11" s="58" t="s">
        <v>573</v>
      </c>
      <c r="IJK11" s="58" t="s">
        <v>573</v>
      </c>
      <c r="IJL11" s="58" t="s">
        <v>573</v>
      </c>
      <c r="IJM11" s="58" t="s">
        <v>573</v>
      </c>
      <c r="IJN11" s="58" t="s">
        <v>573</v>
      </c>
      <c r="IJO11" s="58" t="s">
        <v>573</v>
      </c>
      <c r="IJP11" s="58" t="s">
        <v>573</v>
      </c>
      <c r="IJQ11" s="58" t="s">
        <v>573</v>
      </c>
      <c r="IJR11" s="58" t="s">
        <v>573</v>
      </c>
      <c r="IJS11" s="58" t="s">
        <v>573</v>
      </c>
      <c r="IJT11" s="58" t="s">
        <v>573</v>
      </c>
      <c r="IJU11" s="58" t="s">
        <v>573</v>
      </c>
      <c r="IJV11" s="58" t="s">
        <v>573</v>
      </c>
      <c r="IJW11" s="58" t="s">
        <v>573</v>
      </c>
      <c r="IJX11" s="58" t="s">
        <v>573</v>
      </c>
      <c r="IJY11" s="58" t="s">
        <v>573</v>
      </c>
      <c r="IJZ11" s="58" t="s">
        <v>573</v>
      </c>
      <c r="IKA11" s="58" t="s">
        <v>573</v>
      </c>
      <c r="IKB11" s="58" t="s">
        <v>573</v>
      </c>
      <c r="IKC11" s="58" t="s">
        <v>573</v>
      </c>
      <c r="IKD11" s="58" t="s">
        <v>573</v>
      </c>
      <c r="IKE11" s="58" t="s">
        <v>573</v>
      </c>
      <c r="IKF11" s="58" t="s">
        <v>573</v>
      </c>
      <c r="IKG11" s="58" t="s">
        <v>573</v>
      </c>
      <c r="IKH11" s="58" t="s">
        <v>573</v>
      </c>
      <c r="IKI11" s="58" t="s">
        <v>573</v>
      </c>
      <c r="IKJ11" s="58" t="s">
        <v>573</v>
      </c>
      <c r="IKK11" s="58" t="s">
        <v>573</v>
      </c>
      <c r="IKL11" s="58" t="s">
        <v>573</v>
      </c>
      <c r="IKM11" s="58" t="s">
        <v>573</v>
      </c>
      <c r="IKN11" s="58" t="s">
        <v>573</v>
      </c>
      <c r="IKO11" s="58" t="s">
        <v>573</v>
      </c>
      <c r="IKP11" s="58" t="s">
        <v>573</v>
      </c>
      <c r="IKQ11" s="58" t="s">
        <v>573</v>
      </c>
      <c r="IKR11" s="58" t="s">
        <v>573</v>
      </c>
      <c r="IKS11" s="58" t="s">
        <v>573</v>
      </c>
      <c r="IKT11" s="58" t="s">
        <v>573</v>
      </c>
      <c r="IKU11" s="58" t="s">
        <v>573</v>
      </c>
      <c r="IKV11" s="58" t="s">
        <v>573</v>
      </c>
      <c r="IKW11" s="58" t="s">
        <v>573</v>
      </c>
      <c r="IKX11" s="58" t="s">
        <v>573</v>
      </c>
      <c r="IKY11" s="58" t="s">
        <v>573</v>
      </c>
      <c r="IKZ11" s="58" t="s">
        <v>573</v>
      </c>
      <c r="ILA11" s="58" t="s">
        <v>573</v>
      </c>
      <c r="ILB11" s="58" t="s">
        <v>573</v>
      </c>
      <c r="ILC11" s="58" t="s">
        <v>573</v>
      </c>
      <c r="ILD11" s="58" t="s">
        <v>573</v>
      </c>
      <c r="ILE11" s="58" t="s">
        <v>573</v>
      </c>
      <c r="ILF11" s="58" t="s">
        <v>573</v>
      </c>
      <c r="ILG11" s="58" t="s">
        <v>573</v>
      </c>
      <c r="ILH11" s="58" t="s">
        <v>573</v>
      </c>
      <c r="ILI11" s="58" t="s">
        <v>573</v>
      </c>
      <c r="ILJ11" s="58" t="s">
        <v>573</v>
      </c>
      <c r="ILK11" s="58" t="s">
        <v>573</v>
      </c>
      <c r="ILL11" s="58" t="s">
        <v>573</v>
      </c>
      <c r="ILM11" s="58" t="s">
        <v>573</v>
      </c>
      <c r="ILN11" s="58" t="s">
        <v>573</v>
      </c>
      <c r="ILO11" s="58" t="s">
        <v>573</v>
      </c>
      <c r="ILP11" s="58" t="s">
        <v>573</v>
      </c>
      <c r="ILQ11" s="58" t="s">
        <v>573</v>
      </c>
      <c r="ILR11" s="58" t="s">
        <v>573</v>
      </c>
      <c r="ILS11" s="58" t="s">
        <v>573</v>
      </c>
      <c r="ILT11" s="58" t="s">
        <v>573</v>
      </c>
      <c r="ILU11" s="58" t="s">
        <v>573</v>
      </c>
      <c r="ILV11" s="58" t="s">
        <v>573</v>
      </c>
      <c r="ILW11" s="58" t="s">
        <v>573</v>
      </c>
      <c r="ILX11" s="58" t="s">
        <v>573</v>
      </c>
      <c r="ILY11" s="58" t="s">
        <v>573</v>
      </c>
      <c r="ILZ11" s="58" t="s">
        <v>573</v>
      </c>
      <c r="IMA11" s="58" t="s">
        <v>573</v>
      </c>
      <c r="IMB11" s="58" t="s">
        <v>573</v>
      </c>
      <c r="IMC11" s="58" t="s">
        <v>573</v>
      </c>
      <c r="IMD11" s="58" t="s">
        <v>573</v>
      </c>
      <c r="IME11" s="58" t="s">
        <v>573</v>
      </c>
      <c r="IMF11" s="58" t="s">
        <v>573</v>
      </c>
      <c r="IMG11" s="58" t="s">
        <v>573</v>
      </c>
      <c r="IMH11" s="58" t="s">
        <v>573</v>
      </c>
      <c r="IMI11" s="58" t="s">
        <v>573</v>
      </c>
      <c r="IMJ11" s="58" t="s">
        <v>573</v>
      </c>
      <c r="IMK11" s="58" t="s">
        <v>573</v>
      </c>
      <c r="IML11" s="58" t="s">
        <v>573</v>
      </c>
      <c r="IMM11" s="58" t="s">
        <v>573</v>
      </c>
      <c r="IMN11" s="58" t="s">
        <v>573</v>
      </c>
      <c r="IMO11" s="58" t="s">
        <v>573</v>
      </c>
      <c r="IMP11" s="58" t="s">
        <v>573</v>
      </c>
      <c r="IMQ11" s="58" t="s">
        <v>573</v>
      </c>
      <c r="IMR11" s="58" t="s">
        <v>573</v>
      </c>
      <c r="IMS11" s="58" t="s">
        <v>573</v>
      </c>
      <c r="IMT11" s="58" t="s">
        <v>573</v>
      </c>
      <c r="IMU11" s="58" t="s">
        <v>573</v>
      </c>
      <c r="IMV11" s="58" t="s">
        <v>573</v>
      </c>
      <c r="IMW11" s="58" t="s">
        <v>573</v>
      </c>
      <c r="IMX11" s="58" t="s">
        <v>573</v>
      </c>
      <c r="IMY11" s="58" t="s">
        <v>573</v>
      </c>
      <c r="IMZ11" s="58" t="s">
        <v>573</v>
      </c>
      <c r="INA11" s="58" t="s">
        <v>573</v>
      </c>
      <c r="INB11" s="58" t="s">
        <v>573</v>
      </c>
      <c r="INC11" s="58" t="s">
        <v>573</v>
      </c>
      <c r="IND11" s="58" t="s">
        <v>573</v>
      </c>
      <c r="INE11" s="58" t="s">
        <v>573</v>
      </c>
      <c r="INF11" s="58" t="s">
        <v>573</v>
      </c>
      <c r="ING11" s="58" t="s">
        <v>573</v>
      </c>
      <c r="INH11" s="58" t="s">
        <v>573</v>
      </c>
      <c r="INI11" s="58" t="s">
        <v>573</v>
      </c>
      <c r="INJ11" s="58" t="s">
        <v>573</v>
      </c>
      <c r="INK11" s="58" t="s">
        <v>573</v>
      </c>
      <c r="INL11" s="58" t="s">
        <v>573</v>
      </c>
      <c r="INM11" s="58" t="s">
        <v>573</v>
      </c>
      <c r="INN11" s="58" t="s">
        <v>573</v>
      </c>
      <c r="INO11" s="58" t="s">
        <v>573</v>
      </c>
      <c r="INP11" s="58" t="s">
        <v>573</v>
      </c>
      <c r="INQ11" s="58" t="s">
        <v>573</v>
      </c>
      <c r="INR11" s="58" t="s">
        <v>573</v>
      </c>
      <c r="INS11" s="58" t="s">
        <v>573</v>
      </c>
      <c r="INT11" s="58" t="s">
        <v>573</v>
      </c>
      <c r="INU11" s="58" t="s">
        <v>573</v>
      </c>
      <c r="INV11" s="58" t="s">
        <v>573</v>
      </c>
      <c r="INW11" s="58" t="s">
        <v>573</v>
      </c>
      <c r="INX11" s="58" t="s">
        <v>573</v>
      </c>
      <c r="INY11" s="58" t="s">
        <v>573</v>
      </c>
      <c r="INZ11" s="58" t="s">
        <v>573</v>
      </c>
      <c r="IOA11" s="58" t="s">
        <v>573</v>
      </c>
      <c r="IOB11" s="58" t="s">
        <v>573</v>
      </c>
      <c r="IOC11" s="58" t="s">
        <v>573</v>
      </c>
      <c r="IOD11" s="58" t="s">
        <v>573</v>
      </c>
      <c r="IOE11" s="58" t="s">
        <v>573</v>
      </c>
      <c r="IOF11" s="58" t="s">
        <v>573</v>
      </c>
      <c r="IOG11" s="58" t="s">
        <v>573</v>
      </c>
      <c r="IOH11" s="58" t="s">
        <v>573</v>
      </c>
      <c r="IOI11" s="58" t="s">
        <v>573</v>
      </c>
      <c r="IOJ11" s="58" t="s">
        <v>573</v>
      </c>
      <c r="IOK11" s="58" t="s">
        <v>573</v>
      </c>
      <c r="IOL11" s="58" t="s">
        <v>573</v>
      </c>
      <c r="IOM11" s="58" t="s">
        <v>573</v>
      </c>
      <c r="ION11" s="58" t="s">
        <v>573</v>
      </c>
      <c r="IOO11" s="58" t="s">
        <v>573</v>
      </c>
      <c r="IOP11" s="58" t="s">
        <v>573</v>
      </c>
      <c r="IOQ11" s="58" t="s">
        <v>573</v>
      </c>
      <c r="IOR11" s="58" t="s">
        <v>573</v>
      </c>
      <c r="IOS11" s="58" t="s">
        <v>573</v>
      </c>
      <c r="IOT11" s="58" t="s">
        <v>573</v>
      </c>
      <c r="IOU11" s="58" t="s">
        <v>573</v>
      </c>
      <c r="IOV11" s="58" t="s">
        <v>573</v>
      </c>
      <c r="IOW11" s="58" t="s">
        <v>573</v>
      </c>
      <c r="IOX11" s="58" t="s">
        <v>573</v>
      </c>
      <c r="IOY11" s="58" t="s">
        <v>573</v>
      </c>
      <c r="IOZ11" s="58" t="s">
        <v>573</v>
      </c>
      <c r="IPA11" s="58" t="s">
        <v>573</v>
      </c>
      <c r="IPB11" s="58" t="s">
        <v>573</v>
      </c>
      <c r="IPC11" s="58" t="s">
        <v>573</v>
      </c>
      <c r="IPD11" s="58" t="s">
        <v>573</v>
      </c>
      <c r="IPE11" s="58" t="s">
        <v>573</v>
      </c>
      <c r="IPF11" s="58" t="s">
        <v>573</v>
      </c>
      <c r="IPG11" s="58" t="s">
        <v>573</v>
      </c>
      <c r="IPH11" s="58" t="s">
        <v>573</v>
      </c>
      <c r="IPI11" s="58" t="s">
        <v>573</v>
      </c>
      <c r="IPJ11" s="58" t="s">
        <v>573</v>
      </c>
      <c r="IPK11" s="58" t="s">
        <v>573</v>
      </c>
      <c r="IPL11" s="58" t="s">
        <v>573</v>
      </c>
      <c r="IPM11" s="58" t="s">
        <v>573</v>
      </c>
      <c r="IPN11" s="58" t="s">
        <v>573</v>
      </c>
      <c r="IPO11" s="58" t="s">
        <v>573</v>
      </c>
      <c r="IPP11" s="58" t="s">
        <v>573</v>
      </c>
      <c r="IPQ11" s="58" t="s">
        <v>573</v>
      </c>
      <c r="IPR11" s="58" t="s">
        <v>573</v>
      </c>
      <c r="IPS11" s="58" t="s">
        <v>573</v>
      </c>
      <c r="IPT11" s="58" t="s">
        <v>573</v>
      </c>
      <c r="IPU11" s="58" t="s">
        <v>573</v>
      </c>
      <c r="IPV11" s="58" t="s">
        <v>573</v>
      </c>
      <c r="IPW11" s="58" t="s">
        <v>573</v>
      </c>
      <c r="IPX11" s="58" t="s">
        <v>573</v>
      </c>
      <c r="IPY11" s="58" t="s">
        <v>573</v>
      </c>
      <c r="IPZ11" s="58" t="s">
        <v>573</v>
      </c>
      <c r="IQA11" s="58" t="s">
        <v>573</v>
      </c>
      <c r="IQB11" s="58" t="s">
        <v>573</v>
      </c>
      <c r="IQC11" s="58" t="s">
        <v>573</v>
      </c>
      <c r="IQD11" s="58" t="s">
        <v>573</v>
      </c>
      <c r="IQE11" s="58" t="s">
        <v>573</v>
      </c>
      <c r="IQF11" s="58" t="s">
        <v>573</v>
      </c>
      <c r="IQG11" s="58" t="s">
        <v>573</v>
      </c>
      <c r="IQH11" s="58" t="s">
        <v>573</v>
      </c>
      <c r="IQI11" s="58" t="s">
        <v>573</v>
      </c>
      <c r="IQJ11" s="58" t="s">
        <v>573</v>
      </c>
      <c r="IQK11" s="58" t="s">
        <v>573</v>
      </c>
      <c r="IQL11" s="58" t="s">
        <v>573</v>
      </c>
      <c r="IQM11" s="58" t="s">
        <v>573</v>
      </c>
      <c r="IQN11" s="58" t="s">
        <v>573</v>
      </c>
      <c r="IQO11" s="58" t="s">
        <v>573</v>
      </c>
      <c r="IQP11" s="58" t="s">
        <v>573</v>
      </c>
      <c r="IQQ11" s="58" t="s">
        <v>573</v>
      </c>
      <c r="IQR11" s="58" t="s">
        <v>573</v>
      </c>
      <c r="IQS11" s="58" t="s">
        <v>573</v>
      </c>
      <c r="IQT11" s="58" t="s">
        <v>573</v>
      </c>
      <c r="IQU11" s="58" t="s">
        <v>573</v>
      </c>
      <c r="IQV11" s="58" t="s">
        <v>573</v>
      </c>
      <c r="IQW11" s="58" t="s">
        <v>573</v>
      </c>
      <c r="IQX11" s="58" t="s">
        <v>573</v>
      </c>
      <c r="IQY11" s="58" t="s">
        <v>573</v>
      </c>
      <c r="IQZ11" s="58" t="s">
        <v>573</v>
      </c>
      <c r="IRA11" s="58" t="s">
        <v>573</v>
      </c>
      <c r="IRB11" s="58" t="s">
        <v>573</v>
      </c>
      <c r="IRC11" s="58" t="s">
        <v>573</v>
      </c>
      <c r="IRD11" s="58" t="s">
        <v>573</v>
      </c>
      <c r="IRE11" s="58" t="s">
        <v>573</v>
      </c>
      <c r="IRF11" s="58" t="s">
        <v>573</v>
      </c>
      <c r="IRG11" s="58" t="s">
        <v>573</v>
      </c>
      <c r="IRH11" s="58" t="s">
        <v>573</v>
      </c>
      <c r="IRI11" s="58" t="s">
        <v>573</v>
      </c>
      <c r="IRJ11" s="58" t="s">
        <v>573</v>
      </c>
      <c r="IRK11" s="58" t="s">
        <v>573</v>
      </c>
      <c r="IRL11" s="58" t="s">
        <v>573</v>
      </c>
      <c r="IRM11" s="58" t="s">
        <v>573</v>
      </c>
      <c r="IRN11" s="58" t="s">
        <v>573</v>
      </c>
      <c r="IRO11" s="58" t="s">
        <v>573</v>
      </c>
      <c r="IRP11" s="58" t="s">
        <v>573</v>
      </c>
      <c r="IRQ11" s="58" t="s">
        <v>573</v>
      </c>
      <c r="IRR11" s="58" t="s">
        <v>573</v>
      </c>
      <c r="IRS11" s="58" t="s">
        <v>573</v>
      </c>
      <c r="IRT11" s="58" t="s">
        <v>573</v>
      </c>
      <c r="IRU11" s="58" t="s">
        <v>573</v>
      </c>
      <c r="IRV11" s="58" t="s">
        <v>573</v>
      </c>
      <c r="IRW11" s="58" t="s">
        <v>573</v>
      </c>
      <c r="IRX11" s="58" t="s">
        <v>573</v>
      </c>
      <c r="IRY11" s="58" t="s">
        <v>573</v>
      </c>
      <c r="IRZ11" s="58" t="s">
        <v>573</v>
      </c>
      <c r="ISA11" s="58" t="s">
        <v>573</v>
      </c>
      <c r="ISB11" s="58" t="s">
        <v>573</v>
      </c>
      <c r="ISC11" s="58" t="s">
        <v>573</v>
      </c>
      <c r="ISD11" s="58" t="s">
        <v>573</v>
      </c>
      <c r="ISE11" s="58" t="s">
        <v>573</v>
      </c>
      <c r="ISF11" s="58" t="s">
        <v>573</v>
      </c>
      <c r="ISG11" s="58" t="s">
        <v>573</v>
      </c>
      <c r="ISH11" s="58" t="s">
        <v>573</v>
      </c>
      <c r="ISI11" s="58" t="s">
        <v>573</v>
      </c>
      <c r="ISJ11" s="58" t="s">
        <v>573</v>
      </c>
      <c r="ISK11" s="58" t="s">
        <v>573</v>
      </c>
      <c r="ISL11" s="58" t="s">
        <v>573</v>
      </c>
      <c r="ISM11" s="58" t="s">
        <v>573</v>
      </c>
      <c r="ISN11" s="58" t="s">
        <v>573</v>
      </c>
      <c r="ISO11" s="58" t="s">
        <v>573</v>
      </c>
      <c r="ISP11" s="58" t="s">
        <v>573</v>
      </c>
      <c r="ISQ11" s="58" t="s">
        <v>573</v>
      </c>
      <c r="ISR11" s="58" t="s">
        <v>573</v>
      </c>
      <c r="ISS11" s="58" t="s">
        <v>573</v>
      </c>
      <c r="IST11" s="58" t="s">
        <v>573</v>
      </c>
      <c r="ISU11" s="58" t="s">
        <v>573</v>
      </c>
      <c r="ISV11" s="58" t="s">
        <v>573</v>
      </c>
      <c r="ISW11" s="58" t="s">
        <v>573</v>
      </c>
      <c r="ISX11" s="58" t="s">
        <v>573</v>
      </c>
      <c r="ISY11" s="58" t="s">
        <v>573</v>
      </c>
      <c r="ISZ11" s="58" t="s">
        <v>573</v>
      </c>
      <c r="ITA11" s="58" t="s">
        <v>573</v>
      </c>
      <c r="ITB11" s="58" t="s">
        <v>573</v>
      </c>
      <c r="ITC11" s="58" t="s">
        <v>573</v>
      </c>
      <c r="ITD11" s="58" t="s">
        <v>573</v>
      </c>
      <c r="ITE11" s="58" t="s">
        <v>573</v>
      </c>
      <c r="ITF11" s="58" t="s">
        <v>573</v>
      </c>
      <c r="ITG11" s="58" t="s">
        <v>573</v>
      </c>
      <c r="ITH11" s="58" t="s">
        <v>573</v>
      </c>
      <c r="ITI11" s="58" t="s">
        <v>573</v>
      </c>
      <c r="ITJ11" s="58" t="s">
        <v>573</v>
      </c>
      <c r="ITK11" s="58" t="s">
        <v>573</v>
      </c>
      <c r="ITL11" s="58" t="s">
        <v>573</v>
      </c>
      <c r="ITM11" s="58" t="s">
        <v>573</v>
      </c>
      <c r="ITN11" s="58" t="s">
        <v>573</v>
      </c>
      <c r="ITO11" s="58" t="s">
        <v>573</v>
      </c>
      <c r="ITP11" s="58" t="s">
        <v>573</v>
      </c>
      <c r="ITQ11" s="58" t="s">
        <v>573</v>
      </c>
      <c r="ITR11" s="58" t="s">
        <v>573</v>
      </c>
      <c r="ITS11" s="58" t="s">
        <v>573</v>
      </c>
      <c r="ITT11" s="58" t="s">
        <v>573</v>
      </c>
      <c r="ITU11" s="58" t="s">
        <v>573</v>
      </c>
      <c r="ITV11" s="58" t="s">
        <v>573</v>
      </c>
      <c r="ITW11" s="58" t="s">
        <v>573</v>
      </c>
      <c r="ITX11" s="58" t="s">
        <v>573</v>
      </c>
      <c r="ITY11" s="58" t="s">
        <v>573</v>
      </c>
      <c r="ITZ11" s="58" t="s">
        <v>573</v>
      </c>
      <c r="IUA11" s="58" t="s">
        <v>573</v>
      </c>
      <c r="IUB11" s="58" t="s">
        <v>573</v>
      </c>
      <c r="IUC11" s="58" t="s">
        <v>573</v>
      </c>
      <c r="IUD11" s="58" t="s">
        <v>573</v>
      </c>
      <c r="IUE11" s="58" t="s">
        <v>573</v>
      </c>
      <c r="IUF11" s="58" t="s">
        <v>573</v>
      </c>
      <c r="IUG11" s="58" t="s">
        <v>573</v>
      </c>
      <c r="IUH11" s="58" t="s">
        <v>573</v>
      </c>
      <c r="IUI11" s="58" t="s">
        <v>573</v>
      </c>
      <c r="IUJ11" s="58" t="s">
        <v>573</v>
      </c>
      <c r="IUK11" s="58" t="s">
        <v>573</v>
      </c>
      <c r="IUL11" s="58" t="s">
        <v>573</v>
      </c>
      <c r="IUM11" s="58" t="s">
        <v>573</v>
      </c>
      <c r="IUN11" s="58" t="s">
        <v>573</v>
      </c>
      <c r="IUO11" s="58" t="s">
        <v>573</v>
      </c>
      <c r="IUP11" s="58" t="s">
        <v>573</v>
      </c>
      <c r="IUQ11" s="58" t="s">
        <v>573</v>
      </c>
      <c r="IUR11" s="58" t="s">
        <v>573</v>
      </c>
      <c r="IUS11" s="58" t="s">
        <v>573</v>
      </c>
      <c r="IUT11" s="58" t="s">
        <v>573</v>
      </c>
      <c r="IUU11" s="58" t="s">
        <v>573</v>
      </c>
      <c r="IUV11" s="58" t="s">
        <v>573</v>
      </c>
      <c r="IUW11" s="58" t="s">
        <v>573</v>
      </c>
      <c r="IUX11" s="58" t="s">
        <v>573</v>
      </c>
      <c r="IUY11" s="58" t="s">
        <v>573</v>
      </c>
      <c r="IUZ11" s="58" t="s">
        <v>573</v>
      </c>
      <c r="IVA11" s="58" t="s">
        <v>573</v>
      </c>
      <c r="IVB11" s="58" t="s">
        <v>573</v>
      </c>
      <c r="IVC11" s="58" t="s">
        <v>573</v>
      </c>
      <c r="IVD11" s="58" t="s">
        <v>573</v>
      </c>
      <c r="IVE11" s="58" t="s">
        <v>573</v>
      </c>
      <c r="IVF11" s="58" t="s">
        <v>573</v>
      </c>
      <c r="IVG11" s="58" t="s">
        <v>573</v>
      </c>
      <c r="IVH11" s="58" t="s">
        <v>573</v>
      </c>
      <c r="IVI11" s="58" t="s">
        <v>573</v>
      </c>
      <c r="IVJ11" s="58" t="s">
        <v>573</v>
      </c>
      <c r="IVK11" s="58" t="s">
        <v>573</v>
      </c>
      <c r="IVL11" s="58" t="s">
        <v>573</v>
      </c>
      <c r="IVM11" s="58" t="s">
        <v>573</v>
      </c>
      <c r="IVN11" s="58" t="s">
        <v>573</v>
      </c>
      <c r="IVO11" s="58" t="s">
        <v>573</v>
      </c>
      <c r="IVP11" s="58" t="s">
        <v>573</v>
      </c>
      <c r="IVQ11" s="58" t="s">
        <v>573</v>
      </c>
      <c r="IVR11" s="58" t="s">
        <v>573</v>
      </c>
      <c r="IVS11" s="58" t="s">
        <v>573</v>
      </c>
      <c r="IVT11" s="58" t="s">
        <v>573</v>
      </c>
      <c r="IVU11" s="58" t="s">
        <v>573</v>
      </c>
      <c r="IVV11" s="58" t="s">
        <v>573</v>
      </c>
      <c r="IVW11" s="58" t="s">
        <v>573</v>
      </c>
      <c r="IVX11" s="58" t="s">
        <v>573</v>
      </c>
      <c r="IVY11" s="58" t="s">
        <v>573</v>
      </c>
      <c r="IVZ11" s="58" t="s">
        <v>573</v>
      </c>
      <c r="IWA11" s="58" t="s">
        <v>573</v>
      </c>
      <c r="IWB11" s="58" t="s">
        <v>573</v>
      </c>
      <c r="IWC11" s="58" t="s">
        <v>573</v>
      </c>
      <c r="IWD11" s="58" t="s">
        <v>573</v>
      </c>
      <c r="IWE11" s="58" t="s">
        <v>573</v>
      </c>
      <c r="IWF11" s="58" t="s">
        <v>573</v>
      </c>
      <c r="IWG11" s="58" t="s">
        <v>573</v>
      </c>
      <c r="IWH11" s="58" t="s">
        <v>573</v>
      </c>
      <c r="IWI11" s="58" t="s">
        <v>573</v>
      </c>
      <c r="IWJ11" s="58" t="s">
        <v>573</v>
      </c>
      <c r="IWK11" s="58" t="s">
        <v>573</v>
      </c>
      <c r="IWL11" s="58" t="s">
        <v>573</v>
      </c>
      <c r="IWM11" s="58" t="s">
        <v>573</v>
      </c>
      <c r="IWN11" s="58" t="s">
        <v>573</v>
      </c>
      <c r="IWO11" s="58" t="s">
        <v>573</v>
      </c>
      <c r="IWP11" s="58" t="s">
        <v>573</v>
      </c>
      <c r="IWQ11" s="58" t="s">
        <v>573</v>
      </c>
      <c r="IWR11" s="58" t="s">
        <v>573</v>
      </c>
      <c r="IWS11" s="58" t="s">
        <v>573</v>
      </c>
      <c r="IWT11" s="58" t="s">
        <v>573</v>
      </c>
      <c r="IWU11" s="58" t="s">
        <v>573</v>
      </c>
      <c r="IWV11" s="58" t="s">
        <v>573</v>
      </c>
      <c r="IWW11" s="58" t="s">
        <v>573</v>
      </c>
      <c r="IWX11" s="58" t="s">
        <v>573</v>
      </c>
      <c r="IWY11" s="58" t="s">
        <v>573</v>
      </c>
      <c r="IWZ11" s="58" t="s">
        <v>573</v>
      </c>
      <c r="IXA11" s="58" t="s">
        <v>573</v>
      </c>
      <c r="IXB11" s="58" t="s">
        <v>573</v>
      </c>
      <c r="IXC11" s="58" t="s">
        <v>573</v>
      </c>
      <c r="IXD11" s="58" t="s">
        <v>573</v>
      </c>
      <c r="IXE11" s="58" t="s">
        <v>573</v>
      </c>
      <c r="IXF11" s="58" t="s">
        <v>573</v>
      </c>
      <c r="IXG11" s="58" t="s">
        <v>573</v>
      </c>
      <c r="IXH11" s="58" t="s">
        <v>573</v>
      </c>
      <c r="IXI11" s="58" t="s">
        <v>573</v>
      </c>
      <c r="IXJ11" s="58" t="s">
        <v>573</v>
      </c>
      <c r="IXK11" s="58" t="s">
        <v>573</v>
      </c>
      <c r="IXL11" s="58" t="s">
        <v>573</v>
      </c>
      <c r="IXM11" s="58" t="s">
        <v>573</v>
      </c>
      <c r="IXN11" s="58" t="s">
        <v>573</v>
      </c>
      <c r="IXO11" s="58" t="s">
        <v>573</v>
      </c>
      <c r="IXP11" s="58" t="s">
        <v>573</v>
      </c>
      <c r="IXQ11" s="58" t="s">
        <v>573</v>
      </c>
      <c r="IXR11" s="58" t="s">
        <v>573</v>
      </c>
      <c r="IXS11" s="58" t="s">
        <v>573</v>
      </c>
      <c r="IXT11" s="58" t="s">
        <v>573</v>
      </c>
      <c r="IXU11" s="58" t="s">
        <v>573</v>
      </c>
      <c r="IXV11" s="58" t="s">
        <v>573</v>
      </c>
      <c r="IXW11" s="58" t="s">
        <v>573</v>
      </c>
      <c r="IXX11" s="58" t="s">
        <v>573</v>
      </c>
      <c r="IXY11" s="58" t="s">
        <v>573</v>
      </c>
      <c r="IXZ11" s="58" t="s">
        <v>573</v>
      </c>
      <c r="IYA11" s="58" t="s">
        <v>573</v>
      </c>
      <c r="IYB11" s="58" t="s">
        <v>573</v>
      </c>
      <c r="IYC11" s="58" t="s">
        <v>573</v>
      </c>
      <c r="IYD11" s="58" t="s">
        <v>573</v>
      </c>
      <c r="IYE11" s="58" t="s">
        <v>573</v>
      </c>
      <c r="IYF11" s="58" t="s">
        <v>573</v>
      </c>
      <c r="IYG11" s="58" t="s">
        <v>573</v>
      </c>
      <c r="IYH11" s="58" t="s">
        <v>573</v>
      </c>
      <c r="IYI11" s="58" t="s">
        <v>573</v>
      </c>
      <c r="IYJ11" s="58" t="s">
        <v>573</v>
      </c>
      <c r="IYK11" s="58" t="s">
        <v>573</v>
      </c>
      <c r="IYL11" s="58" t="s">
        <v>573</v>
      </c>
      <c r="IYM11" s="58" t="s">
        <v>573</v>
      </c>
      <c r="IYN11" s="58" t="s">
        <v>573</v>
      </c>
      <c r="IYO11" s="58" t="s">
        <v>573</v>
      </c>
      <c r="IYP11" s="58" t="s">
        <v>573</v>
      </c>
      <c r="IYQ11" s="58" t="s">
        <v>573</v>
      </c>
      <c r="IYR11" s="58" t="s">
        <v>573</v>
      </c>
      <c r="IYS11" s="58" t="s">
        <v>573</v>
      </c>
      <c r="IYT11" s="58" t="s">
        <v>573</v>
      </c>
      <c r="IYU11" s="58" t="s">
        <v>573</v>
      </c>
      <c r="IYV11" s="58" t="s">
        <v>573</v>
      </c>
      <c r="IYW11" s="58" t="s">
        <v>573</v>
      </c>
      <c r="IYX11" s="58" t="s">
        <v>573</v>
      </c>
      <c r="IYY11" s="58" t="s">
        <v>573</v>
      </c>
      <c r="IYZ11" s="58" t="s">
        <v>573</v>
      </c>
      <c r="IZA11" s="58" t="s">
        <v>573</v>
      </c>
      <c r="IZB11" s="58" t="s">
        <v>573</v>
      </c>
      <c r="IZC11" s="58" t="s">
        <v>573</v>
      </c>
      <c r="IZD11" s="58" t="s">
        <v>573</v>
      </c>
      <c r="IZE11" s="58" t="s">
        <v>573</v>
      </c>
      <c r="IZF11" s="58" t="s">
        <v>573</v>
      </c>
      <c r="IZG11" s="58" t="s">
        <v>573</v>
      </c>
      <c r="IZH11" s="58" t="s">
        <v>573</v>
      </c>
      <c r="IZI11" s="58" t="s">
        <v>573</v>
      </c>
      <c r="IZJ11" s="58" t="s">
        <v>573</v>
      </c>
      <c r="IZK11" s="58" t="s">
        <v>573</v>
      </c>
      <c r="IZL11" s="58" t="s">
        <v>573</v>
      </c>
      <c r="IZM11" s="58" t="s">
        <v>573</v>
      </c>
      <c r="IZN11" s="58" t="s">
        <v>573</v>
      </c>
      <c r="IZO11" s="58" t="s">
        <v>573</v>
      </c>
      <c r="IZP11" s="58" t="s">
        <v>573</v>
      </c>
      <c r="IZQ11" s="58" t="s">
        <v>573</v>
      </c>
      <c r="IZR11" s="58" t="s">
        <v>573</v>
      </c>
      <c r="IZS11" s="58" t="s">
        <v>573</v>
      </c>
      <c r="IZT11" s="58" t="s">
        <v>573</v>
      </c>
      <c r="IZU11" s="58" t="s">
        <v>573</v>
      </c>
      <c r="IZV11" s="58" t="s">
        <v>573</v>
      </c>
      <c r="IZW11" s="58" t="s">
        <v>573</v>
      </c>
      <c r="IZX11" s="58" t="s">
        <v>573</v>
      </c>
      <c r="IZY11" s="58" t="s">
        <v>573</v>
      </c>
      <c r="IZZ11" s="58" t="s">
        <v>573</v>
      </c>
      <c r="JAA11" s="58" t="s">
        <v>573</v>
      </c>
      <c r="JAB11" s="58" t="s">
        <v>573</v>
      </c>
      <c r="JAC11" s="58" t="s">
        <v>573</v>
      </c>
      <c r="JAD11" s="58" t="s">
        <v>573</v>
      </c>
      <c r="JAE11" s="58" t="s">
        <v>573</v>
      </c>
      <c r="JAF11" s="58" t="s">
        <v>573</v>
      </c>
      <c r="JAG11" s="58" t="s">
        <v>573</v>
      </c>
      <c r="JAH11" s="58" t="s">
        <v>573</v>
      </c>
      <c r="JAI11" s="58" t="s">
        <v>573</v>
      </c>
      <c r="JAJ11" s="58" t="s">
        <v>573</v>
      </c>
      <c r="JAK11" s="58" t="s">
        <v>573</v>
      </c>
      <c r="JAL11" s="58" t="s">
        <v>573</v>
      </c>
      <c r="JAM11" s="58" t="s">
        <v>573</v>
      </c>
      <c r="JAN11" s="58" t="s">
        <v>573</v>
      </c>
      <c r="JAO11" s="58" t="s">
        <v>573</v>
      </c>
      <c r="JAP11" s="58" t="s">
        <v>573</v>
      </c>
      <c r="JAQ11" s="58" t="s">
        <v>573</v>
      </c>
      <c r="JAR11" s="58" t="s">
        <v>573</v>
      </c>
      <c r="JAS11" s="58" t="s">
        <v>573</v>
      </c>
      <c r="JAT11" s="58" t="s">
        <v>573</v>
      </c>
      <c r="JAU11" s="58" t="s">
        <v>573</v>
      </c>
      <c r="JAV11" s="58" t="s">
        <v>573</v>
      </c>
      <c r="JAW11" s="58" t="s">
        <v>573</v>
      </c>
      <c r="JAX11" s="58" t="s">
        <v>573</v>
      </c>
      <c r="JAY11" s="58" t="s">
        <v>573</v>
      </c>
      <c r="JAZ11" s="58" t="s">
        <v>573</v>
      </c>
      <c r="JBA11" s="58" t="s">
        <v>573</v>
      </c>
      <c r="JBB11" s="58" t="s">
        <v>573</v>
      </c>
      <c r="JBC11" s="58" t="s">
        <v>573</v>
      </c>
      <c r="JBD11" s="58" t="s">
        <v>573</v>
      </c>
      <c r="JBE11" s="58" t="s">
        <v>573</v>
      </c>
      <c r="JBF11" s="58" t="s">
        <v>573</v>
      </c>
      <c r="JBG11" s="58" t="s">
        <v>573</v>
      </c>
      <c r="JBH11" s="58" t="s">
        <v>573</v>
      </c>
      <c r="JBI11" s="58" t="s">
        <v>573</v>
      </c>
      <c r="JBJ11" s="58" t="s">
        <v>573</v>
      </c>
      <c r="JBK11" s="58" t="s">
        <v>573</v>
      </c>
      <c r="JBL11" s="58" t="s">
        <v>573</v>
      </c>
      <c r="JBM11" s="58" t="s">
        <v>573</v>
      </c>
      <c r="JBN11" s="58" t="s">
        <v>573</v>
      </c>
      <c r="JBO11" s="58" t="s">
        <v>573</v>
      </c>
      <c r="JBP11" s="58" t="s">
        <v>573</v>
      </c>
      <c r="JBQ11" s="58" t="s">
        <v>573</v>
      </c>
      <c r="JBR11" s="58" t="s">
        <v>573</v>
      </c>
      <c r="JBS11" s="58" t="s">
        <v>573</v>
      </c>
      <c r="JBT11" s="58" t="s">
        <v>573</v>
      </c>
      <c r="JBU11" s="58" t="s">
        <v>573</v>
      </c>
      <c r="JBV11" s="58" t="s">
        <v>573</v>
      </c>
      <c r="JBW11" s="58" t="s">
        <v>573</v>
      </c>
      <c r="JBX11" s="58" t="s">
        <v>573</v>
      </c>
      <c r="JBY11" s="58" t="s">
        <v>573</v>
      </c>
      <c r="JBZ11" s="58" t="s">
        <v>573</v>
      </c>
      <c r="JCA11" s="58" t="s">
        <v>573</v>
      </c>
      <c r="JCB11" s="58" t="s">
        <v>573</v>
      </c>
      <c r="JCC11" s="58" t="s">
        <v>573</v>
      </c>
      <c r="JCD11" s="58" t="s">
        <v>573</v>
      </c>
      <c r="JCE11" s="58" t="s">
        <v>573</v>
      </c>
      <c r="JCF11" s="58" t="s">
        <v>573</v>
      </c>
      <c r="JCG11" s="58" t="s">
        <v>573</v>
      </c>
      <c r="JCH11" s="58" t="s">
        <v>573</v>
      </c>
      <c r="JCI11" s="58" t="s">
        <v>573</v>
      </c>
      <c r="JCJ11" s="58" t="s">
        <v>573</v>
      </c>
      <c r="JCK11" s="58" t="s">
        <v>573</v>
      </c>
      <c r="JCL11" s="58" t="s">
        <v>573</v>
      </c>
      <c r="JCM11" s="58" t="s">
        <v>573</v>
      </c>
      <c r="JCN11" s="58" t="s">
        <v>573</v>
      </c>
      <c r="JCO11" s="58" t="s">
        <v>573</v>
      </c>
      <c r="JCP11" s="58" t="s">
        <v>573</v>
      </c>
      <c r="JCQ11" s="58" t="s">
        <v>573</v>
      </c>
      <c r="JCR11" s="58" t="s">
        <v>573</v>
      </c>
      <c r="JCS11" s="58" t="s">
        <v>573</v>
      </c>
      <c r="JCT11" s="58" t="s">
        <v>573</v>
      </c>
      <c r="JCU11" s="58" t="s">
        <v>573</v>
      </c>
      <c r="JCV11" s="58" t="s">
        <v>573</v>
      </c>
      <c r="JCW11" s="58" t="s">
        <v>573</v>
      </c>
      <c r="JCX11" s="58" t="s">
        <v>573</v>
      </c>
      <c r="JCY11" s="58" t="s">
        <v>573</v>
      </c>
      <c r="JCZ11" s="58" t="s">
        <v>573</v>
      </c>
      <c r="JDA11" s="58" t="s">
        <v>573</v>
      </c>
      <c r="JDB11" s="58" t="s">
        <v>573</v>
      </c>
      <c r="JDC11" s="58" t="s">
        <v>573</v>
      </c>
      <c r="JDD11" s="58" t="s">
        <v>573</v>
      </c>
      <c r="JDE11" s="58" t="s">
        <v>573</v>
      </c>
      <c r="JDF11" s="58" t="s">
        <v>573</v>
      </c>
      <c r="JDG11" s="58" t="s">
        <v>573</v>
      </c>
      <c r="JDH11" s="58" t="s">
        <v>573</v>
      </c>
      <c r="JDI11" s="58" t="s">
        <v>573</v>
      </c>
      <c r="JDJ11" s="58" t="s">
        <v>573</v>
      </c>
      <c r="JDK11" s="58" t="s">
        <v>573</v>
      </c>
      <c r="JDL11" s="58" t="s">
        <v>573</v>
      </c>
      <c r="JDM11" s="58" t="s">
        <v>573</v>
      </c>
      <c r="JDN11" s="58" t="s">
        <v>573</v>
      </c>
      <c r="JDO11" s="58" t="s">
        <v>573</v>
      </c>
      <c r="JDP11" s="58" t="s">
        <v>573</v>
      </c>
      <c r="JDQ11" s="58" t="s">
        <v>573</v>
      </c>
      <c r="JDR11" s="58" t="s">
        <v>573</v>
      </c>
      <c r="JDS11" s="58" t="s">
        <v>573</v>
      </c>
      <c r="JDT11" s="58" t="s">
        <v>573</v>
      </c>
      <c r="JDU11" s="58" t="s">
        <v>573</v>
      </c>
      <c r="JDV11" s="58" t="s">
        <v>573</v>
      </c>
      <c r="JDW11" s="58" t="s">
        <v>573</v>
      </c>
      <c r="JDX11" s="58" t="s">
        <v>573</v>
      </c>
      <c r="JDY11" s="58" t="s">
        <v>573</v>
      </c>
      <c r="JDZ11" s="58" t="s">
        <v>573</v>
      </c>
      <c r="JEA11" s="58" t="s">
        <v>573</v>
      </c>
      <c r="JEB11" s="58" t="s">
        <v>573</v>
      </c>
      <c r="JEC11" s="58" t="s">
        <v>573</v>
      </c>
      <c r="JED11" s="58" t="s">
        <v>573</v>
      </c>
      <c r="JEE11" s="58" t="s">
        <v>573</v>
      </c>
      <c r="JEF11" s="58" t="s">
        <v>573</v>
      </c>
      <c r="JEG11" s="58" t="s">
        <v>573</v>
      </c>
      <c r="JEH11" s="58" t="s">
        <v>573</v>
      </c>
      <c r="JEI11" s="58" t="s">
        <v>573</v>
      </c>
      <c r="JEJ11" s="58" t="s">
        <v>573</v>
      </c>
      <c r="JEK11" s="58" t="s">
        <v>573</v>
      </c>
      <c r="JEL11" s="58" t="s">
        <v>573</v>
      </c>
      <c r="JEM11" s="58" t="s">
        <v>573</v>
      </c>
      <c r="JEN11" s="58" t="s">
        <v>573</v>
      </c>
      <c r="JEO11" s="58" t="s">
        <v>573</v>
      </c>
      <c r="JEP11" s="58" t="s">
        <v>573</v>
      </c>
      <c r="JEQ11" s="58" t="s">
        <v>573</v>
      </c>
      <c r="JER11" s="58" t="s">
        <v>573</v>
      </c>
      <c r="JES11" s="58" t="s">
        <v>573</v>
      </c>
      <c r="JET11" s="58" t="s">
        <v>573</v>
      </c>
      <c r="JEU11" s="58" t="s">
        <v>573</v>
      </c>
      <c r="JEV11" s="58" t="s">
        <v>573</v>
      </c>
      <c r="JEW11" s="58" t="s">
        <v>573</v>
      </c>
      <c r="JEX11" s="58" t="s">
        <v>573</v>
      </c>
      <c r="JEY11" s="58" t="s">
        <v>573</v>
      </c>
      <c r="JEZ11" s="58" t="s">
        <v>573</v>
      </c>
      <c r="JFA11" s="58" t="s">
        <v>573</v>
      </c>
      <c r="JFB11" s="58" t="s">
        <v>573</v>
      </c>
      <c r="JFC11" s="58" t="s">
        <v>573</v>
      </c>
      <c r="JFD11" s="58" t="s">
        <v>573</v>
      </c>
      <c r="JFE11" s="58" t="s">
        <v>573</v>
      </c>
      <c r="JFF11" s="58" t="s">
        <v>573</v>
      </c>
      <c r="JFG11" s="58" t="s">
        <v>573</v>
      </c>
      <c r="JFH11" s="58" t="s">
        <v>573</v>
      </c>
      <c r="JFI11" s="58" t="s">
        <v>573</v>
      </c>
      <c r="JFJ11" s="58" t="s">
        <v>573</v>
      </c>
      <c r="JFK11" s="58" t="s">
        <v>573</v>
      </c>
      <c r="JFL11" s="58" t="s">
        <v>573</v>
      </c>
      <c r="JFM11" s="58" t="s">
        <v>573</v>
      </c>
      <c r="JFN11" s="58" t="s">
        <v>573</v>
      </c>
      <c r="JFO11" s="58" t="s">
        <v>573</v>
      </c>
      <c r="JFP11" s="58" t="s">
        <v>573</v>
      </c>
      <c r="JFQ11" s="58" t="s">
        <v>573</v>
      </c>
      <c r="JFR11" s="58" t="s">
        <v>573</v>
      </c>
      <c r="JFS11" s="58" t="s">
        <v>573</v>
      </c>
      <c r="JFT11" s="58" t="s">
        <v>573</v>
      </c>
      <c r="JFU11" s="58" t="s">
        <v>573</v>
      </c>
      <c r="JFV11" s="58" t="s">
        <v>573</v>
      </c>
      <c r="JFW11" s="58" t="s">
        <v>573</v>
      </c>
      <c r="JFX11" s="58" t="s">
        <v>573</v>
      </c>
      <c r="JFY11" s="58" t="s">
        <v>573</v>
      </c>
      <c r="JFZ11" s="58" t="s">
        <v>573</v>
      </c>
      <c r="JGA11" s="58" t="s">
        <v>573</v>
      </c>
      <c r="JGB11" s="58" t="s">
        <v>573</v>
      </c>
      <c r="JGC11" s="58" t="s">
        <v>573</v>
      </c>
      <c r="JGD11" s="58" t="s">
        <v>573</v>
      </c>
      <c r="JGE11" s="58" t="s">
        <v>573</v>
      </c>
      <c r="JGF11" s="58" t="s">
        <v>573</v>
      </c>
      <c r="JGG11" s="58" t="s">
        <v>573</v>
      </c>
      <c r="JGH11" s="58" t="s">
        <v>573</v>
      </c>
      <c r="JGI11" s="58" t="s">
        <v>573</v>
      </c>
      <c r="JGJ11" s="58" t="s">
        <v>573</v>
      </c>
      <c r="JGK11" s="58" t="s">
        <v>573</v>
      </c>
      <c r="JGL11" s="58" t="s">
        <v>573</v>
      </c>
      <c r="JGM11" s="58" t="s">
        <v>573</v>
      </c>
      <c r="JGN11" s="58" t="s">
        <v>573</v>
      </c>
      <c r="JGO11" s="58" t="s">
        <v>573</v>
      </c>
      <c r="JGP11" s="58" t="s">
        <v>573</v>
      </c>
      <c r="JGQ11" s="58" t="s">
        <v>573</v>
      </c>
      <c r="JGR11" s="58" t="s">
        <v>573</v>
      </c>
      <c r="JGS11" s="58" t="s">
        <v>573</v>
      </c>
      <c r="JGT11" s="58" t="s">
        <v>573</v>
      </c>
      <c r="JGU11" s="58" t="s">
        <v>573</v>
      </c>
      <c r="JGV11" s="58" t="s">
        <v>573</v>
      </c>
      <c r="JGW11" s="58" t="s">
        <v>573</v>
      </c>
      <c r="JGX11" s="58" t="s">
        <v>573</v>
      </c>
      <c r="JGY11" s="58" t="s">
        <v>573</v>
      </c>
      <c r="JGZ11" s="58" t="s">
        <v>573</v>
      </c>
      <c r="JHA11" s="58" t="s">
        <v>573</v>
      </c>
      <c r="JHB11" s="58" t="s">
        <v>573</v>
      </c>
      <c r="JHC11" s="58" t="s">
        <v>573</v>
      </c>
      <c r="JHD11" s="58" t="s">
        <v>573</v>
      </c>
      <c r="JHE11" s="58" t="s">
        <v>573</v>
      </c>
      <c r="JHF11" s="58" t="s">
        <v>573</v>
      </c>
      <c r="JHG11" s="58" t="s">
        <v>573</v>
      </c>
      <c r="JHH11" s="58" t="s">
        <v>573</v>
      </c>
      <c r="JHI11" s="58" t="s">
        <v>573</v>
      </c>
      <c r="JHJ11" s="58" t="s">
        <v>573</v>
      </c>
      <c r="JHK11" s="58" t="s">
        <v>573</v>
      </c>
      <c r="JHL11" s="58" t="s">
        <v>573</v>
      </c>
      <c r="JHM11" s="58" t="s">
        <v>573</v>
      </c>
      <c r="JHN11" s="58" t="s">
        <v>573</v>
      </c>
      <c r="JHO11" s="58" t="s">
        <v>573</v>
      </c>
      <c r="JHP11" s="58" t="s">
        <v>573</v>
      </c>
      <c r="JHQ11" s="58" t="s">
        <v>573</v>
      </c>
      <c r="JHR11" s="58" t="s">
        <v>573</v>
      </c>
      <c r="JHS11" s="58" t="s">
        <v>573</v>
      </c>
      <c r="JHT11" s="58" t="s">
        <v>573</v>
      </c>
      <c r="JHU11" s="58" t="s">
        <v>573</v>
      </c>
      <c r="JHV11" s="58" t="s">
        <v>573</v>
      </c>
      <c r="JHW11" s="58" t="s">
        <v>573</v>
      </c>
      <c r="JHX11" s="58" t="s">
        <v>573</v>
      </c>
      <c r="JHY11" s="58" t="s">
        <v>573</v>
      </c>
      <c r="JHZ11" s="58" t="s">
        <v>573</v>
      </c>
      <c r="JIA11" s="58" t="s">
        <v>573</v>
      </c>
      <c r="JIB11" s="58" t="s">
        <v>573</v>
      </c>
      <c r="JIC11" s="58" t="s">
        <v>573</v>
      </c>
      <c r="JID11" s="58" t="s">
        <v>573</v>
      </c>
      <c r="JIE11" s="58" t="s">
        <v>573</v>
      </c>
      <c r="JIF11" s="58" t="s">
        <v>573</v>
      </c>
      <c r="JIG11" s="58" t="s">
        <v>573</v>
      </c>
      <c r="JIH11" s="58" t="s">
        <v>573</v>
      </c>
      <c r="JII11" s="58" t="s">
        <v>573</v>
      </c>
      <c r="JIJ11" s="58" t="s">
        <v>573</v>
      </c>
      <c r="JIK11" s="58" t="s">
        <v>573</v>
      </c>
      <c r="JIL11" s="58" t="s">
        <v>573</v>
      </c>
      <c r="JIM11" s="58" t="s">
        <v>573</v>
      </c>
      <c r="JIN11" s="58" t="s">
        <v>573</v>
      </c>
      <c r="JIO11" s="58" t="s">
        <v>573</v>
      </c>
      <c r="JIP11" s="58" t="s">
        <v>573</v>
      </c>
      <c r="JIQ11" s="58" t="s">
        <v>573</v>
      </c>
      <c r="JIR11" s="58" t="s">
        <v>573</v>
      </c>
      <c r="JIS11" s="58" t="s">
        <v>573</v>
      </c>
      <c r="JIT11" s="58" t="s">
        <v>573</v>
      </c>
      <c r="JIU11" s="58" t="s">
        <v>573</v>
      </c>
      <c r="JIV11" s="58" t="s">
        <v>573</v>
      </c>
      <c r="JIW11" s="58" t="s">
        <v>573</v>
      </c>
      <c r="JIX11" s="58" t="s">
        <v>573</v>
      </c>
      <c r="JIY11" s="58" t="s">
        <v>573</v>
      </c>
      <c r="JIZ11" s="58" t="s">
        <v>573</v>
      </c>
      <c r="JJA11" s="58" t="s">
        <v>573</v>
      </c>
      <c r="JJB11" s="58" t="s">
        <v>573</v>
      </c>
      <c r="JJC11" s="58" t="s">
        <v>573</v>
      </c>
      <c r="JJD11" s="58" t="s">
        <v>573</v>
      </c>
      <c r="JJE11" s="58" t="s">
        <v>573</v>
      </c>
      <c r="JJF11" s="58" t="s">
        <v>573</v>
      </c>
      <c r="JJG11" s="58" t="s">
        <v>573</v>
      </c>
      <c r="JJH11" s="58" t="s">
        <v>573</v>
      </c>
      <c r="JJI11" s="58" t="s">
        <v>573</v>
      </c>
      <c r="JJJ11" s="58" t="s">
        <v>573</v>
      </c>
      <c r="JJK11" s="58" t="s">
        <v>573</v>
      </c>
      <c r="JJL11" s="58" t="s">
        <v>573</v>
      </c>
      <c r="JJM11" s="58" t="s">
        <v>573</v>
      </c>
      <c r="JJN11" s="58" t="s">
        <v>573</v>
      </c>
      <c r="JJO11" s="58" t="s">
        <v>573</v>
      </c>
      <c r="JJP11" s="58" t="s">
        <v>573</v>
      </c>
      <c r="JJQ11" s="58" t="s">
        <v>573</v>
      </c>
      <c r="JJR11" s="58" t="s">
        <v>573</v>
      </c>
      <c r="JJS11" s="58" t="s">
        <v>573</v>
      </c>
      <c r="JJT11" s="58" t="s">
        <v>573</v>
      </c>
      <c r="JJU11" s="58" t="s">
        <v>573</v>
      </c>
      <c r="JJV11" s="58" t="s">
        <v>573</v>
      </c>
      <c r="JJW11" s="58" t="s">
        <v>573</v>
      </c>
      <c r="JJX11" s="58" t="s">
        <v>573</v>
      </c>
      <c r="JJY11" s="58" t="s">
        <v>573</v>
      </c>
      <c r="JJZ11" s="58" t="s">
        <v>573</v>
      </c>
      <c r="JKA11" s="58" t="s">
        <v>573</v>
      </c>
      <c r="JKB11" s="58" t="s">
        <v>573</v>
      </c>
      <c r="JKC11" s="58" t="s">
        <v>573</v>
      </c>
      <c r="JKD11" s="58" t="s">
        <v>573</v>
      </c>
      <c r="JKE11" s="58" t="s">
        <v>573</v>
      </c>
      <c r="JKF11" s="58" t="s">
        <v>573</v>
      </c>
      <c r="JKG11" s="58" t="s">
        <v>573</v>
      </c>
      <c r="JKH11" s="58" t="s">
        <v>573</v>
      </c>
      <c r="JKI11" s="58" t="s">
        <v>573</v>
      </c>
      <c r="JKJ11" s="58" t="s">
        <v>573</v>
      </c>
      <c r="JKK11" s="58" t="s">
        <v>573</v>
      </c>
      <c r="JKL11" s="58" t="s">
        <v>573</v>
      </c>
      <c r="JKM11" s="58" t="s">
        <v>573</v>
      </c>
      <c r="JKN11" s="58" t="s">
        <v>573</v>
      </c>
      <c r="JKO11" s="58" t="s">
        <v>573</v>
      </c>
      <c r="JKP11" s="58" t="s">
        <v>573</v>
      </c>
      <c r="JKQ11" s="58" t="s">
        <v>573</v>
      </c>
      <c r="JKR11" s="58" t="s">
        <v>573</v>
      </c>
      <c r="JKS11" s="58" t="s">
        <v>573</v>
      </c>
      <c r="JKT11" s="58" t="s">
        <v>573</v>
      </c>
      <c r="JKU11" s="58" t="s">
        <v>573</v>
      </c>
      <c r="JKV11" s="58" t="s">
        <v>573</v>
      </c>
      <c r="JKW11" s="58" t="s">
        <v>573</v>
      </c>
      <c r="JKX11" s="58" t="s">
        <v>573</v>
      </c>
      <c r="JKY11" s="58" t="s">
        <v>573</v>
      </c>
      <c r="JKZ11" s="58" t="s">
        <v>573</v>
      </c>
      <c r="JLA11" s="58" t="s">
        <v>573</v>
      </c>
      <c r="JLB11" s="58" t="s">
        <v>573</v>
      </c>
      <c r="JLC11" s="58" t="s">
        <v>573</v>
      </c>
      <c r="JLD11" s="58" t="s">
        <v>573</v>
      </c>
      <c r="JLE11" s="58" t="s">
        <v>573</v>
      </c>
      <c r="JLF11" s="58" t="s">
        <v>573</v>
      </c>
      <c r="JLG11" s="58" t="s">
        <v>573</v>
      </c>
      <c r="JLH11" s="58" t="s">
        <v>573</v>
      </c>
      <c r="JLI11" s="58" t="s">
        <v>573</v>
      </c>
      <c r="JLJ11" s="58" t="s">
        <v>573</v>
      </c>
      <c r="JLK11" s="58" t="s">
        <v>573</v>
      </c>
      <c r="JLL11" s="58" t="s">
        <v>573</v>
      </c>
      <c r="JLM11" s="58" t="s">
        <v>573</v>
      </c>
      <c r="JLN11" s="58" t="s">
        <v>573</v>
      </c>
      <c r="JLO11" s="58" t="s">
        <v>573</v>
      </c>
      <c r="JLP11" s="58" t="s">
        <v>573</v>
      </c>
      <c r="JLQ11" s="58" t="s">
        <v>573</v>
      </c>
      <c r="JLR11" s="58" t="s">
        <v>573</v>
      </c>
      <c r="JLS11" s="58" t="s">
        <v>573</v>
      </c>
      <c r="JLT11" s="58" t="s">
        <v>573</v>
      </c>
      <c r="JLU11" s="58" t="s">
        <v>573</v>
      </c>
      <c r="JLV11" s="58" t="s">
        <v>573</v>
      </c>
      <c r="JLW11" s="58" t="s">
        <v>573</v>
      </c>
      <c r="JLX11" s="58" t="s">
        <v>573</v>
      </c>
      <c r="JLY11" s="58" t="s">
        <v>573</v>
      </c>
      <c r="JLZ11" s="58" t="s">
        <v>573</v>
      </c>
      <c r="JMA11" s="58" t="s">
        <v>573</v>
      </c>
      <c r="JMB11" s="58" t="s">
        <v>573</v>
      </c>
      <c r="JMC11" s="58" t="s">
        <v>573</v>
      </c>
      <c r="JMD11" s="58" t="s">
        <v>573</v>
      </c>
      <c r="JME11" s="58" t="s">
        <v>573</v>
      </c>
      <c r="JMF11" s="58" t="s">
        <v>573</v>
      </c>
      <c r="JMG11" s="58" t="s">
        <v>573</v>
      </c>
      <c r="JMH11" s="58" t="s">
        <v>573</v>
      </c>
      <c r="JMI11" s="58" t="s">
        <v>573</v>
      </c>
      <c r="JMJ11" s="58" t="s">
        <v>573</v>
      </c>
      <c r="JMK11" s="58" t="s">
        <v>573</v>
      </c>
      <c r="JML11" s="58" t="s">
        <v>573</v>
      </c>
      <c r="JMM11" s="58" t="s">
        <v>573</v>
      </c>
      <c r="JMN11" s="58" t="s">
        <v>573</v>
      </c>
      <c r="JMO11" s="58" t="s">
        <v>573</v>
      </c>
      <c r="JMP11" s="58" t="s">
        <v>573</v>
      </c>
      <c r="JMQ11" s="58" t="s">
        <v>573</v>
      </c>
      <c r="JMR11" s="58" t="s">
        <v>573</v>
      </c>
      <c r="JMS11" s="58" t="s">
        <v>573</v>
      </c>
      <c r="JMT11" s="58" t="s">
        <v>573</v>
      </c>
      <c r="JMU11" s="58" t="s">
        <v>573</v>
      </c>
      <c r="JMV11" s="58" t="s">
        <v>573</v>
      </c>
      <c r="JMW11" s="58" t="s">
        <v>573</v>
      </c>
      <c r="JMX11" s="58" t="s">
        <v>573</v>
      </c>
      <c r="JMY11" s="58" t="s">
        <v>573</v>
      </c>
      <c r="JMZ11" s="58" t="s">
        <v>573</v>
      </c>
      <c r="JNA11" s="58" t="s">
        <v>573</v>
      </c>
      <c r="JNB11" s="58" t="s">
        <v>573</v>
      </c>
      <c r="JNC11" s="58" t="s">
        <v>573</v>
      </c>
      <c r="JND11" s="58" t="s">
        <v>573</v>
      </c>
      <c r="JNE11" s="58" t="s">
        <v>573</v>
      </c>
      <c r="JNF11" s="58" t="s">
        <v>573</v>
      </c>
      <c r="JNG11" s="58" t="s">
        <v>573</v>
      </c>
      <c r="JNH11" s="58" t="s">
        <v>573</v>
      </c>
      <c r="JNI11" s="58" t="s">
        <v>573</v>
      </c>
      <c r="JNJ11" s="58" t="s">
        <v>573</v>
      </c>
      <c r="JNK11" s="58" t="s">
        <v>573</v>
      </c>
      <c r="JNL11" s="58" t="s">
        <v>573</v>
      </c>
      <c r="JNM11" s="58" t="s">
        <v>573</v>
      </c>
      <c r="JNN11" s="58" t="s">
        <v>573</v>
      </c>
      <c r="JNO11" s="58" t="s">
        <v>573</v>
      </c>
      <c r="JNP11" s="58" t="s">
        <v>573</v>
      </c>
      <c r="JNQ11" s="58" t="s">
        <v>573</v>
      </c>
      <c r="JNR11" s="58" t="s">
        <v>573</v>
      </c>
      <c r="JNS11" s="58" t="s">
        <v>573</v>
      </c>
      <c r="JNT11" s="58" t="s">
        <v>573</v>
      </c>
      <c r="JNU11" s="58" t="s">
        <v>573</v>
      </c>
      <c r="JNV11" s="58" t="s">
        <v>573</v>
      </c>
      <c r="JNW11" s="58" t="s">
        <v>573</v>
      </c>
      <c r="JNX11" s="58" t="s">
        <v>573</v>
      </c>
      <c r="JNY11" s="58" t="s">
        <v>573</v>
      </c>
      <c r="JNZ11" s="58" t="s">
        <v>573</v>
      </c>
      <c r="JOA11" s="58" t="s">
        <v>573</v>
      </c>
      <c r="JOB11" s="58" t="s">
        <v>573</v>
      </c>
      <c r="JOC11" s="58" t="s">
        <v>573</v>
      </c>
      <c r="JOD11" s="58" t="s">
        <v>573</v>
      </c>
      <c r="JOE11" s="58" t="s">
        <v>573</v>
      </c>
      <c r="JOF11" s="58" t="s">
        <v>573</v>
      </c>
      <c r="JOG11" s="58" t="s">
        <v>573</v>
      </c>
      <c r="JOH11" s="58" t="s">
        <v>573</v>
      </c>
      <c r="JOI11" s="58" t="s">
        <v>573</v>
      </c>
      <c r="JOJ11" s="58" t="s">
        <v>573</v>
      </c>
      <c r="JOK11" s="58" t="s">
        <v>573</v>
      </c>
      <c r="JOL11" s="58" t="s">
        <v>573</v>
      </c>
      <c r="JOM11" s="58" t="s">
        <v>573</v>
      </c>
      <c r="JON11" s="58" t="s">
        <v>573</v>
      </c>
      <c r="JOO11" s="58" t="s">
        <v>573</v>
      </c>
      <c r="JOP11" s="58" t="s">
        <v>573</v>
      </c>
      <c r="JOQ11" s="58" t="s">
        <v>573</v>
      </c>
      <c r="JOR11" s="58" t="s">
        <v>573</v>
      </c>
      <c r="JOS11" s="58" t="s">
        <v>573</v>
      </c>
      <c r="JOT11" s="58" t="s">
        <v>573</v>
      </c>
      <c r="JOU11" s="58" t="s">
        <v>573</v>
      </c>
      <c r="JOV11" s="58" t="s">
        <v>573</v>
      </c>
      <c r="JOW11" s="58" t="s">
        <v>573</v>
      </c>
      <c r="JOX11" s="58" t="s">
        <v>573</v>
      </c>
      <c r="JOY11" s="58" t="s">
        <v>573</v>
      </c>
      <c r="JOZ11" s="58" t="s">
        <v>573</v>
      </c>
      <c r="JPA11" s="58" t="s">
        <v>573</v>
      </c>
      <c r="JPB11" s="58" t="s">
        <v>573</v>
      </c>
      <c r="JPC11" s="58" t="s">
        <v>573</v>
      </c>
      <c r="JPD11" s="58" t="s">
        <v>573</v>
      </c>
      <c r="JPE11" s="58" t="s">
        <v>573</v>
      </c>
      <c r="JPF11" s="58" t="s">
        <v>573</v>
      </c>
      <c r="JPG11" s="58" t="s">
        <v>573</v>
      </c>
      <c r="JPH11" s="58" t="s">
        <v>573</v>
      </c>
      <c r="JPI11" s="58" t="s">
        <v>573</v>
      </c>
      <c r="JPJ11" s="58" t="s">
        <v>573</v>
      </c>
      <c r="JPK11" s="58" t="s">
        <v>573</v>
      </c>
      <c r="JPL11" s="58" t="s">
        <v>573</v>
      </c>
      <c r="JPM11" s="58" t="s">
        <v>573</v>
      </c>
      <c r="JPN11" s="58" t="s">
        <v>573</v>
      </c>
      <c r="JPO11" s="58" t="s">
        <v>573</v>
      </c>
      <c r="JPP11" s="58" t="s">
        <v>573</v>
      </c>
      <c r="JPQ11" s="58" t="s">
        <v>573</v>
      </c>
      <c r="JPR11" s="58" t="s">
        <v>573</v>
      </c>
      <c r="JPS11" s="58" t="s">
        <v>573</v>
      </c>
      <c r="JPT11" s="58" t="s">
        <v>573</v>
      </c>
      <c r="JPU11" s="58" t="s">
        <v>573</v>
      </c>
      <c r="JPV11" s="58" t="s">
        <v>573</v>
      </c>
      <c r="JPW11" s="58" t="s">
        <v>573</v>
      </c>
      <c r="JPX11" s="58" t="s">
        <v>573</v>
      </c>
      <c r="JPY11" s="58" t="s">
        <v>573</v>
      </c>
      <c r="JPZ11" s="58" t="s">
        <v>573</v>
      </c>
      <c r="JQA11" s="58" t="s">
        <v>573</v>
      </c>
      <c r="JQB11" s="58" t="s">
        <v>573</v>
      </c>
      <c r="JQC11" s="58" t="s">
        <v>573</v>
      </c>
      <c r="JQD11" s="58" t="s">
        <v>573</v>
      </c>
      <c r="JQE11" s="58" t="s">
        <v>573</v>
      </c>
      <c r="JQF11" s="58" t="s">
        <v>573</v>
      </c>
      <c r="JQG11" s="58" t="s">
        <v>573</v>
      </c>
      <c r="JQH11" s="58" t="s">
        <v>573</v>
      </c>
      <c r="JQI11" s="58" t="s">
        <v>573</v>
      </c>
      <c r="JQJ11" s="58" t="s">
        <v>573</v>
      </c>
      <c r="JQK11" s="58" t="s">
        <v>573</v>
      </c>
      <c r="JQL11" s="58" t="s">
        <v>573</v>
      </c>
      <c r="JQM11" s="58" t="s">
        <v>573</v>
      </c>
      <c r="JQN11" s="58" t="s">
        <v>573</v>
      </c>
      <c r="JQO11" s="58" t="s">
        <v>573</v>
      </c>
      <c r="JQP11" s="58" t="s">
        <v>573</v>
      </c>
      <c r="JQQ11" s="58" t="s">
        <v>573</v>
      </c>
      <c r="JQR11" s="58" t="s">
        <v>573</v>
      </c>
      <c r="JQS11" s="58" t="s">
        <v>573</v>
      </c>
      <c r="JQT11" s="58" t="s">
        <v>573</v>
      </c>
      <c r="JQU11" s="58" t="s">
        <v>573</v>
      </c>
      <c r="JQV11" s="58" t="s">
        <v>573</v>
      </c>
      <c r="JQW11" s="58" t="s">
        <v>573</v>
      </c>
      <c r="JQX11" s="58" t="s">
        <v>573</v>
      </c>
      <c r="JQY11" s="58" t="s">
        <v>573</v>
      </c>
      <c r="JQZ11" s="58" t="s">
        <v>573</v>
      </c>
      <c r="JRA11" s="58" t="s">
        <v>573</v>
      </c>
      <c r="JRB11" s="58" t="s">
        <v>573</v>
      </c>
      <c r="JRC11" s="58" t="s">
        <v>573</v>
      </c>
      <c r="JRD11" s="58" t="s">
        <v>573</v>
      </c>
      <c r="JRE11" s="58" t="s">
        <v>573</v>
      </c>
      <c r="JRF11" s="58" t="s">
        <v>573</v>
      </c>
      <c r="JRG11" s="58" t="s">
        <v>573</v>
      </c>
      <c r="JRH11" s="58" t="s">
        <v>573</v>
      </c>
      <c r="JRI11" s="58" t="s">
        <v>573</v>
      </c>
      <c r="JRJ11" s="58" t="s">
        <v>573</v>
      </c>
      <c r="JRK11" s="58" t="s">
        <v>573</v>
      </c>
      <c r="JRL11" s="58" t="s">
        <v>573</v>
      </c>
      <c r="JRM11" s="58" t="s">
        <v>573</v>
      </c>
      <c r="JRN11" s="58" t="s">
        <v>573</v>
      </c>
      <c r="JRO11" s="58" t="s">
        <v>573</v>
      </c>
      <c r="JRP11" s="58" t="s">
        <v>573</v>
      </c>
      <c r="JRQ11" s="58" t="s">
        <v>573</v>
      </c>
      <c r="JRR11" s="58" t="s">
        <v>573</v>
      </c>
      <c r="JRS11" s="58" t="s">
        <v>573</v>
      </c>
      <c r="JRT11" s="58" t="s">
        <v>573</v>
      </c>
      <c r="JRU11" s="58" t="s">
        <v>573</v>
      </c>
      <c r="JRV11" s="58" t="s">
        <v>573</v>
      </c>
      <c r="JRW11" s="58" t="s">
        <v>573</v>
      </c>
      <c r="JRX11" s="58" t="s">
        <v>573</v>
      </c>
      <c r="JRY11" s="58" t="s">
        <v>573</v>
      </c>
      <c r="JRZ11" s="58" t="s">
        <v>573</v>
      </c>
      <c r="JSA11" s="58" t="s">
        <v>573</v>
      </c>
      <c r="JSB11" s="58" t="s">
        <v>573</v>
      </c>
      <c r="JSC11" s="58" t="s">
        <v>573</v>
      </c>
      <c r="JSD11" s="58" t="s">
        <v>573</v>
      </c>
      <c r="JSE11" s="58" t="s">
        <v>573</v>
      </c>
      <c r="JSF11" s="58" t="s">
        <v>573</v>
      </c>
      <c r="JSG11" s="58" t="s">
        <v>573</v>
      </c>
      <c r="JSH11" s="58" t="s">
        <v>573</v>
      </c>
      <c r="JSI11" s="58" t="s">
        <v>573</v>
      </c>
      <c r="JSJ11" s="58" t="s">
        <v>573</v>
      </c>
      <c r="JSK11" s="58" t="s">
        <v>573</v>
      </c>
      <c r="JSL11" s="58" t="s">
        <v>573</v>
      </c>
      <c r="JSM11" s="58" t="s">
        <v>573</v>
      </c>
      <c r="JSN11" s="58" t="s">
        <v>573</v>
      </c>
      <c r="JSO11" s="58" t="s">
        <v>573</v>
      </c>
      <c r="JSP11" s="58" t="s">
        <v>573</v>
      </c>
      <c r="JSQ11" s="58" t="s">
        <v>573</v>
      </c>
      <c r="JSR11" s="58" t="s">
        <v>573</v>
      </c>
      <c r="JSS11" s="58" t="s">
        <v>573</v>
      </c>
      <c r="JST11" s="58" t="s">
        <v>573</v>
      </c>
      <c r="JSU11" s="58" t="s">
        <v>573</v>
      </c>
      <c r="JSV11" s="58" t="s">
        <v>573</v>
      </c>
      <c r="JSW11" s="58" t="s">
        <v>573</v>
      </c>
      <c r="JSX11" s="58" t="s">
        <v>573</v>
      </c>
      <c r="JSY11" s="58" t="s">
        <v>573</v>
      </c>
      <c r="JSZ11" s="58" t="s">
        <v>573</v>
      </c>
      <c r="JTA11" s="58" t="s">
        <v>573</v>
      </c>
      <c r="JTB11" s="58" t="s">
        <v>573</v>
      </c>
      <c r="JTC11" s="58" t="s">
        <v>573</v>
      </c>
      <c r="JTD11" s="58" t="s">
        <v>573</v>
      </c>
      <c r="JTE11" s="58" t="s">
        <v>573</v>
      </c>
      <c r="JTF11" s="58" t="s">
        <v>573</v>
      </c>
      <c r="JTG11" s="58" t="s">
        <v>573</v>
      </c>
      <c r="JTH11" s="58" t="s">
        <v>573</v>
      </c>
      <c r="JTI11" s="58" t="s">
        <v>573</v>
      </c>
      <c r="JTJ11" s="58" t="s">
        <v>573</v>
      </c>
      <c r="JTK11" s="58" t="s">
        <v>573</v>
      </c>
      <c r="JTL11" s="58" t="s">
        <v>573</v>
      </c>
      <c r="JTM11" s="58" t="s">
        <v>573</v>
      </c>
      <c r="JTN11" s="58" t="s">
        <v>573</v>
      </c>
      <c r="JTO11" s="58" t="s">
        <v>573</v>
      </c>
      <c r="JTP11" s="58" t="s">
        <v>573</v>
      </c>
      <c r="JTQ11" s="58" t="s">
        <v>573</v>
      </c>
      <c r="JTR11" s="58" t="s">
        <v>573</v>
      </c>
      <c r="JTS11" s="58" t="s">
        <v>573</v>
      </c>
      <c r="JTT11" s="58" t="s">
        <v>573</v>
      </c>
      <c r="JTU11" s="58" t="s">
        <v>573</v>
      </c>
      <c r="JTV11" s="58" t="s">
        <v>573</v>
      </c>
      <c r="JTW11" s="58" t="s">
        <v>573</v>
      </c>
      <c r="JTX11" s="58" t="s">
        <v>573</v>
      </c>
      <c r="JTY11" s="58" t="s">
        <v>573</v>
      </c>
      <c r="JTZ11" s="58" t="s">
        <v>573</v>
      </c>
      <c r="JUA11" s="58" t="s">
        <v>573</v>
      </c>
      <c r="JUB11" s="58" t="s">
        <v>573</v>
      </c>
      <c r="JUC11" s="58" t="s">
        <v>573</v>
      </c>
      <c r="JUD11" s="58" t="s">
        <v>573</v>
      </c>
      <c r="JUE11" s="58" t="s">
        <v>573</v>
      </c>
      <c r="JUF11" s="58" t="s">
        <v>573</v>
      </c>
      <c r="JUG11" s="58" t="s">
        <v>573</v>
      </c>
      <c r="JUH11" s="58" t="s">
        <v>573</v>
      </c>
      <c r="JUI11" s="58" t="s">
        <v>573</v>
      </c>
      <c r="JUJ11" s="58" t="s">
        <v>573</v>
      </c>
      <c r="JUK11" s="58" t="s">
        <v>573</v>
      </c>
      <c r="JUL11" s="58" t="s">
        <v>573</v>
      </c>
      <c r="JUM11" s="58" t="s">
        <v>573</v>
      </c>
      <c r="JUN11" s="58" t="s">
        <v>573</v>
      </c>
      <c r="JUO11" s="58" t="s">
        <v>573</v>
      </c>
      <c r="JUP11" s="58" t="s">
        <v>573</v>
      </c>
      <c r="JUQ11" s="58" t="s">
        <v>573</v>
      </c>
      <c r="JUR11" s="58" t="s">
        <v>573</v>
      </c>
      <c r="JUS11" s="58" t="s">
        <v>573</v>
      </c>
      <c r="JUT11" s="58" t="s">
        <v>573</v>
      </c>
      <c r="JUU11" s="58" t="s">
        <v>573</v>
      </c>
      <c r="JUV11" s="58" t="s">
        <v>573</v>
      </c>
      <c r="JUW11" s="58" t="s">
        <v>573</v>
      </c>
      <c r="JUX11" s="58" t="s">
        <v>573</v>
      </c>
      <c r="JUY11" s="58" t="s">
        <v>573</v>
      </c>
      <c r="JUZ11" s="58" t="s">
        <v>573</v>
      </c>
      <c r="JVA11" s="58" t="s">
        <v>573</v>
      </c>
      <c r="JVB11" s="58" t="s">
        <v>573</v>
      </c>
      <c r="JVC11" s="58" t="s">
        <v>573</v>
      </c>
      <c r="JVD11" s="58" t="s">
        <v>573</v>
      </c>
      <c r="JVE11" s="58" t="s">
        <v>573</v>
      </c>
      <c r="JVF11" s="58" t="s">
        <v>573</v>
      </c>
      <c r="JVG11" s="58" t="s">
        <v>573</v>
      </c>
      <c r="JVH11" s="58" t="s">
        <v>573</v>
      </c>
      <c r="JVI11" s="58" t="s">
        <v>573</v>
      </c>
      <c r="JVJ11" s="58" t="s">
        <v>573</v>
      </c>
      <c r="JVK11" s="58" t="s">
        <v>573</v>
      </c>
      <c r="JVL11" s="58" t="s">
        <v>573</v>
      </c>
      <c r="JVM11" s="58" t="s">
        <v>573</v>
      </c>
      <c r="JVN11" s="58" t="s">
        <v>573</v>
      </c>
      <c r="JVO11" s="58" t="s">
        <v>573</v>
      </c>
      <c r="JVP11" s="58" t="s">
        <v>573</v>
      </c>
      <c r="JVQ11" s="58" t="s">
        <v>573</v>
      </c>
      <c r="JVR11" s="58" t="s">
        <v>573</v>
      </c>
      <c r="JVS11" s="58" t="s">
        <v>573</v>
      </c>
      <c r="JVT11" s="58" t="s">
        <v>573</v>
      </c>
      <c r="JVU11" s="58" t="s">
        <v>573</v>
      </c>
      <c r="JVV11" s="58" t="s">
        <v>573</v>
      </c>
      <c r="JVW11" s="58" t="s">
        <v>573</v>
      </c>
      <c r="JVX11" s="58" t="s">
        <v>573</v>
      </c>
      <c r="JVY11" s="58" t="s">
        <v>573</v>
      </c>
      <c r="JVZ11" s="58" t="s">
        <v>573</v>
      </c>
      <c r="JWA11" s="58" t="s">
        <v>573</v>
      </c>
      <c r="JWB11" s="58" t="s">
        <v>573</v>
      </c>
      <c r="JWC11" s="58" t="s">
        <v>573</v>
      </c>
      <c r="JWD11" s="58" t="s">
        <v>573</v>
      </c>
      <c r="JWE11" s="58" t="s">
        <v>573</v>
      </c>
      <c r="JWF11" s="58" t="s">
        <v>573</v>
      </c>
      <c r="JWG11" s="58" t="s">
        <v>573</v>
      </c>
      <c r="JWH11" s="58" t="s">
        <v>573</v>
      </c>
      <c r="JWI11" s="58" t="s">
        <v>573</v>
      </c>
      <c r="JWJ11" s="58" t="s">
        <v>573</v>
      </c>
      <c r="JWK11" s="58" t="s">
        <v>573</v>
      </c>
      <c r="JWL11" s="58" t="s">
        <v>573</v>
      </c>
      <c r="JWM11" s="58" t="s">
        <v>573</v>
      </c>
      <c r="JWN11" s="58" t="s">
        <v>573</v>
      </c>
      <c r="JWO11" s="58" t="s">
        <v>573</v>
      </c>
      <c r="JWP11" s="58" t="s">
        <v>573</v>
      </c>
      <c r="JWQ11" s="58" t="s">
        <v>573</v>
      </c>
      <c r="JWR11" s="58" t="s">
        <v>573</v>
      </c>
      <c r="JWS11" s="58" t="s">
        <v>573</v>
      </c>
      <c r="JWT11" s="58" t="s">
        <v>573</v>
      </c>
      <c r="JWU11" s="58" t="s">
        <v>573</v>
      </c>
      <c r="JWV11" s="58" t="s">
        <v>573</v>
      </c>
      <c r="JWW11" s="58" t="s">
        <v>573</v>
      </c>
      <c r="JWX11" s="58" t="s">
        <v>573</v>
      </c>
      <c r="JWY11" s="58" t="s">
        <v>573</v>
      </c>
      <c r="JWZ11" s="58" t="s">
        <v>573</v>
      </c>
      <c r="JXA11" s="58" t="s">
        <v>573</v>
      </c>
      <c r="JXB11" s="58" t="s">
        <v>573</v>
      </c>
      <c r="JXC11" s="58" t="s">
        <v>573</v>
      </c>
      <c r="JXD11" s="58" t="s">
        <v>573</v>
      </c>
      <c r="JXE11" s="58" t="s">
        <v>573</v>
      </c>
      <c r="JXF11" s="58" t="s">
        <v>573</v>
      </c>
      <c r="JXG11" s="58" t="s">
        <v>573</v>
      </c>
      <c r="JXH11" s="58" t="s">
        <v>573</v>
      </c>
      <c r="JXI11" s="58" t="s">
        <v>573</v>
      </c>
      <c r="JXJ11" s="58" t="s">
        <v>573</v>
      </c>
      <c r="JXK11" s="58" t="s">
        <v>573</v>
      </c>
      <c r="JXL11" s="58" t="s">
        <v>573</v>
      </c>
      <c r="JXM11" s="58" t="s">
        <v>573</v>
      </c>
      <c r="JXN11" s="58" t="s">
        <v>573</v>
      </c>
      <c r="JXO11" s="58" t="s">
        <v>573</v>
      </c>
      <c r="JXP11" s="58" t="s">
        <v>573</v>
      </c>
      <c r="JXQ11" s="58" t="s">
        <v>573</v>
      </c>
      <c r="JXR11" s="58" t="s">
        <v>573</v>
      </c>
      <c r="JXS11" s="58" t="s">
        <v>573</v>
      </c>
      <c r="JXT11" s="58" t="s">
        <v>573</v>
      </c>
      <c r="JXU11" s="58" t="s">
        <v>573</v>
      </c>
      <c r="JXV11" s="58" t="s">
        <v>573</v>
      </c>
      <c r="JXW11" s="58" t="s">
        <v>573</v>
      </c>
      <c r="JXX11" s="58" t="s">
        <v>573</v>
      </c>
      <c r="JXY11" s="58" t="s">
        <v>573</v>
      </c>
      <c r="JXZ11" s="58" t="s">
        <v>573</v>
      </c>
      <c r="JYA11" s="58" t="s">
        <v>573</v>
      </c>
      <c r="JYB11" s="58" t="s">
        <v>573</v>
      </c>
      <c r="JYC11" s="58" t="s">
        <v>573</v>
      </c>
      <c r="JYD11" s="58" t="s">
        <v>573</v>
      </c>
      <c r="JYE11" s="58" t="s">
        <v>573</v>
      </c>
      <c r="JYF11" s="58" t="s">
        <v>573</v>
      </c>
      <c r="JYG11" s="58" t="s">
        <v>573</v>
      </c>
      <c r="JYH11" s="58" t="s">
        <v>573</v>
      </c>
      <c r="JYI11" s="58" t="s">
        <v>573</v>
      </c>
      <c r="JYJ11" s="58" t="s">
        <v>573</v>
      </c>
      <c r="JYK11" s="58" t="s">
        <v>573</v>
      </c>
      <c r="JYL11" s="58" t="s">
        <v>573</v>
      </c>
      <c r="JYM11" s="58" t="s">
        <v>573</v>
      </c>
      <c r="JYN11" s="58" t="s">
        <v>573</v>
      </c>
      <c r="JYO11" s="58" t="s">
        <v>573</v>
      </c>
      <c r="JYP11" s="58" t="s">
        <v>573</v>
      </c>
      <c r="JYQ11" s="58" t="s">
        <v>573</v>
      </c>
      <c r="JYR11" s="58" t="s">
        <v>573</v>
      </c>
      <c r="JYS11" s="58" t="s">
        <v>573</v>
      </c>
      <c r="JYT11" s="58" t="s">
        <v>573</v>
      </c>
      <c r="JYU11" s="58" t="s">
        <v>573</v>
      </c>
      <c r="JYV11" s="58" t="s">
        <v>573</v>
      </c>
      <c r="JYW11" s="58" t="s">
        <v>573</v>
      </c>
      <c r="JYX11" s="58" t="s">
        <v>573</v>
      </c>
      <c r="JYY11" s="58" t="s">
        <v>573</v>
      </c>
      <c r="JYZ11" s="58" t="s">
        <v>573</v>
      </c>
      <c r="JZA11" s="58" t="s">
        <v>573</v>
      </c>
      <c r="JZB11" s="58" t="s">
        <v>573</v>
      </c>
      <c r="JZC11" s="58" t="s">
        <v>573</v>
      </c>
      <c r="JZD11" s="58" t="s">
        <v>573</v>
      </c>
      <c r="JZE11" s="58" t="s">
        <v>573</v>
      </c>
      <c r="JZF11" s="58" t="s">
        <v>573</v>
      </c>
      <c r="JZG11" s="58" t="s">
        <v>573</v>
      </c>
      <c r="JZH11" s="58" t="s">
        <v>573</v>
      </c>
      <c r="JZI11" s="58" t="s">
        <v>573</v>
      </c>
      <c r="JZJ11" s="58" t="s">
        <v>573</v>
      </c>
      <c r="JZK11" s="58" t="s">
        <v>573</v>
      </c>
      <c r="JZL11" s="58" t="s">
        <v>573</v>
      </c>
      <c r="JZM11" s="58" t="s">
        <v>573</v>
      </c>
      <c r="JZN11" s="58" t="s">
        <v>573</v>
      </c>
      <c r="JZO11" s="58" t="s">
        <v>573</v>
      </c>
      <c r="JZP11" s="58" t="s">
        <v>573</v>
      </c>
      <c r="JZQ11" s="58" t="s">
        <v>573</v>
      </c>
      <c r="JZR11" s="58" t="s">
        <v>573</v>
      </c>
      <c r="JZS11" s="58" t="s">
        <v>573</v>
      </c>
      <c r="JZT11" s="58" t="s">
        <v>573</v>
      </c>
      <c r="JZU11" s="58" t="s">
        <v>573</v>
      </c>
      <c r="JZV11" s="58" t="s">
        <v>573</v>
      </c>
      <c r="JZW11" s="58" t="s">
        <v>573</v>
      </c>
      <c r="JZX11" s="58" t="s">
        <v>573</v>
      </c>
      <c r="JZY11" s="58" t="s">
        <v>573</v>
      </c>
      <c r="JZZ11" s="58" t="s">
        <v>573</v>
      </c>
      <c r="KAA11" s="58" t="s">
        <v>573</v>
      </c>
      <c r="KAB11" s="58" t="s">
        <v>573</v>
      </c>
      <c r="KAC11" s="58" t="s">
        <v>573</v>
      </c>
      <c r="KAD11" s="58" t="s">
        <v>573</v>
      </c>
      <c r="KAE11" s="58" t="s">
        <v>573</v>
      </c>
      <c r="KAF11" s="58" t="s">
        <v>573</v>
      </c>
      <c r="KAG11" s="58" t="s">
        <v>573</v>
      </c>
      <c r="KAH11" s="58" t="s">
        <v>573</v>
      </c>
      <c r="KAI11" s="58" t="s">
        <v>573</v>
      </c>
      <c r="KAJ11" s="58" t="s">
        <v>573</v>
      </c>
      <c r="KAK11" s="58" t="s">
        <v>573</v>
      </c>
      <c r="KAL11" s="58" t="s">
        <v>573</v>
      </c>
      <c r="KAM11" s="58" t="s">
        <v>573</v>
      </c>
      <c r="KAN11" s="58" t="s">
        <v>573</v>
      </c>
      <c r="KAO11" s="58" t="s">
        <v>573</v>
      </c>
      <c r="KAP11" s="58" t="s">
        <v>573</v>
      </c>
      <c r="KAQ11" s="58" t="s">
        <v>573</v>
      </c>
      <c r="KAR11" s="58" t="s">
        <v>573</v>
      </c>
      <c r="KAS11" s="58" t="s">
        <v>573</v>
      </c>
      <c r="KAT11" s="58" t="s">
        <v>573</v>
      </c>
      <c r="KAU11" s="58" t="s">
        <v>573</v>
      </c>
      <c r="KAV11" s="58" t="s">
        <v>573</v>
      </c>
      <c r="KAW11" s="58" t="s">
        <v>573</v>
      </c>
      <c r="KAX11" s="58" t="s">
        <v>573</v>
      </c>
      <c r="KAY11" s="58" t="s">
        <v>573</v>
      </c>
      <c r="KAZ11" s="58" t="s">
        <v>573</v>
      </c>
      <c r="KBA11" s="58" t="s">
        <v>573</v>
      </c>
      <c r="KBB11" s="58" t="s">
        <v>573</v>
      </c>
      <c r="KBC11" s="58" t="s">
        <v>573</v>
      </c>
      <c r="KBD11" s="58" t="s">
        <v>573</v>
      </c>
      <c r="KBE11" s="58" t="s">
        <v>573</v>
      </c>
      <c r="KBF11" s="58" t="s">
        <v>573</v>
      </c>
      <c r="KBG11" s="58" t="s">
        <v>573</v>
      </c>
      <c r="KBH11" s="58" t="s">
        <v>573</v>
      </c>
      <c r="KBI11" s="58" t="s">
        <v>573</v>
      </c>
      <c r="KBJ11" s="58" t="s">
        <v>573</v>
      </c>
      <c r="KBK11" s="58" t="s">
        <v>573</v>
      </c>
      <c r="KBL11" s="58" t="s">
        <v>573</v>
      </c>
      <c r="KBM11" s="58" t="s">
        <v>573</v>
      </c>
      <c r="KBN11" s="58" t="s">
        <v>573</v>
      </c>
      <c r="KBO11" s="58" t="s">
        <v>573</v>
      </c>
      <c r="KBP11" s="58" t="s">
        <v>573</v>
      </c>
      <c r="KBQ11" s="58" t="s">
        <v>573</v>
      </c>
      <c r="KBR11" s="58" t="s">
        <v>573</v>
      </c>
      <c r="KBS11" s="58" t="s">
        <v>573</v>
      </c>
      <c r="KBT11" s="58" t="s">
        <v>573</v>
      </c>
      <c r="KBU11" s="58" t="s">
        <v>573</v>
      </c>
      <c r="KBV11" s="58" t="s">
        <v>573</v>
      </c>
      <c r="KBW11" s="58" t="s">
        <v>573</v>
      </c>
      <c r="KBX11" s="58" t="s">
        <v>573</v>
      </c>
      <c r="KBY11" s="58" t="s">
        <v>573</v>
      </c>
      <c r="KBZ11" s="58" t="s">
        <v>573</v>
      </c>
      <c r="KCA11" s="58" t="s">
        <v>573</v>
      </c>
      <c r="KCB11" s="58" t="s">
        <v>573</v>
      </c>
      <c r="KCC11" s="58" t="s">
        <v>573</v>
      </c>
      <c r="KCD11" s="58" t="s">
        <v>573</v>
      </c>
      <c r="KCE11" s="58" t="s">
        <v>573</v>
      </c>
      <c r="KCF11" s="58" t="s">
        <v>573</v>
      </c>
      <c r="KCG11" s="58" t="s">
        <v>573</v>
      </c>
      <c r="KCH11" s="58" t="s">
        <v>573</v>
      </c>
      <c r="KCI11" s="58" t="s">
        <v>573</v>
      </c>
      <c r="KCJ11" s="58" t="s">
        <v>573</v>
      </c>
      <c r="KCK11" s="58" t="s">
        <v>573</v>
      </c>
      <c r="KCL11" s="58" t="s">
        <v>573</v>
      </c>
      <c r="KCM11" s="58" t="s">
        <v>573</v>
      </c>
      <c r="KCN11" s="58" t="s">
        <v>573</v>
      </c>
      <c r="KCO11" s="58" t="s">
        <v>573</v>
      </c>
      <c r="KCP11" s="58" t="s">
        <v>573</v>
      </c>
      <c r="KCQ11" s="58" t="s">
        <v>573</v>
      </c>
      <c r="KCR11" s="58" t="s">
        <v>573</v>
      </c>
      <c r="KCS11" s="58" t="s">
        <v>573</v>
      </c>
      <c r="KCT11" s="58" t="s">
        <v>573</v>
      </c>
      <c r="KCU11" s="58" t="s">
        <v>573</v>
      </c>
      <c r="KCV11" s="58" t="s">
        <v>573</v>
      </c>
      <c r="KCW11" s="58" t="s">
        <v>573</v>
      </c>
      <c r="KCX11" s="58" t="s">
        <v>573</v>
      </c>
      <c r="KCY11" s="58" t="s">
        <v>573</v>
      </c>
      <c r="KCZ11" s="58" t="s">
        <v>573</v>
      </c>
      <c r="KDA11" s="58" t="s">
        <v>573</v>
      </c>
      <c r="KDB11" s="58" t="s">
        <v>573</v>
      </c>
      <c r="KDC11" s="58" t="s">
        <v>573</v>
      </c>
      <c r="KDD11" s="58" t="s">
        <v>573</v>
      </c>
      <c r="KDE11" s="58" t="s">
        <v>573</v>
      </c>
      <c r="KDF11" s="58" t="s">
        <v>573</v>
      </c>
      <c r="KDG11" s="58" t="s">
        <v>573</v>
      </c>
      <c r="KDH11" s="58" t="s">
        <v>573</v>
      </c>
      <c r="KDI11" s="58" t="s">
        <v>573</v>
      </c>
      <c r="KDJ11" s="58" t="s">
        <v>573</v>
      </c>
      <c r="KDK11" s="58" t="s">
        <v>573</v>
      </c>
      <c r="KDL11" s="58" t="s">
        <v>573</v>
      </c>
      <c r="KDM11" s="58" t="s">
        <v>573</v>
      </c>
      <c r="KDN11" s="58" t="s">
        <v>573</v>
      </c>
      <c r="KDO11" s="58" t="s">
        <v>573</v>
      </c>
      <c r="KDP11" s="58" t="s">
        <v>573</v>
      </c>
      <c r="KDQ11" s="58" t="s">
        <v>573</v>
      </c>
      <c r="KDR11" s="58" t="s">
        <v>573</v>
      </c>
      <c r="KDS11" s="58" t="s">
        <v>573</v>
      </c>
      <c r="KDT11" s="58" t="s">
        <v>573</v>
      </c>
      <c r="KDU11" s="58" t="s">
        <v>573</v>
      </c>
      <c r="KDV11" s="58" t="s">
        <v>573</v>
      </c>
      <c r="KDW11" s="58" t="s">
        <v>573</v>
      </c>
      <c r="KDX11" s="58" t="s">
        <v>573</v>
      </c>
      <c r="KDY11" s="58" t="s">
        <v>573</v>
      </c>
      <c r="KDZ11" s="58" t="s">
        <v>573</v>
      </c>
      <c r="KEA11" s="58" t="s">
        <v>573</v>
      </c>
      <c r="KEB11" s="58" t="s">
        <v>573</v>
      </c>
      <c r="KEC11" s="58" t="s">
        <v>573</v>
      </c>
      <c r="KED11" s="58" t="s">
        <v>573</v>
      </c>
      <c r="KEE11" s="58" t="s">
        <v>573</v>
      </c>
      <c r="KEF11" s="58" t="s">
        <v>573</v>
      </c>
      <c r="KEG11" s="58" t="s">
        <v>573</v>
      </c>
      <c r="KEH11" s="58" t="s">
        <v>573</v>
      </c>
      <c r="KEI11" s="58" t="s">
        <v>573</v>
      </c>
      <c r="KEJ11" s="58" t="s">
        <v>573</v>
      </c>
      <c r="KEK11" s="58" t="s">
        <v>573</v>
      </c>
      <c r="KEL11" s="58" t="s">
        <v>573</v>
      </c>
      <c r="KEM11" s="58" t="s">
        <v>573</v>
      </c>
      <c r="KEN11" s="58" t="s">
        <v>573</v>
      </c>
      <c r="KEO11" s="58" t="s">
        <v>573</v>
      </c>
      <c r="KEP11" s="58" t="s">
        <v>573</v>
      </c>
      <c r="KEQ11" s="58" t="s">
        <v>573</v>
      </c>
      <c r="KER11" s="58" t="s">
        <v>573</v>
      </c>
      <c r="KES11" s="58" t="s">
        <v>573</v>
      </c>
      <c r="KET11" s="58" t="s">
        <v>573</v>
      </c>
      <c r="KEU11" s="58" t="s">
        <v>573</v>
      </c>
      <c r="KEV11" s="58" t="s">
        <v>573</v>
      </c>
      <c r="KEW11" s="58" t="s">
        <v>573</v>
      </c>
      <c r="KEX11" s="58" t="s">
        <v>573</v>
      </c>
      <c r="KEY11" s="58" t="s">
        <v>573</v>
      </c>
      <c r="KEZ11" s="58" t="s">
        <v>573</v>
      </c>
      <c r="KFA11" s="58" t="s">
        <v>573</v>
      </c>
      <c r="KFB11" s="58" t="s">
        <v>573</v>
      </c>
      <c r="KFC11" s="58" t="s">
        <v>573</v>
      </c>
      <c r="KFD11" s="58" t="s">
        <v>573</v>
      </c>
      <c r="KFE11" s="58" t="s">
        <v>573</v>
      </c>
      <c r="KFF11" s="58" t="s">
        <v>573</v>
      </c>
      <c r="KFG11" s="58" t="s">
        <v>573</v>
      </c>
      <c r="KFH11" s="58" t="s">
        <v>573</v>
      </c>
      <c r="KFI11" s="58" t="s">
        <v>573</v>
      </c>
      <c r="KFJ11" s="58" t="s">
        <v>573</v>
      </c>
      <c r="KFK11" s="58" t="s">
        <v>573</v>
      </c>
      <c r="KFL11" s="58" t="s">
        <v>573</v>
      </c>
      <c r="KFM11" s="58" t="s">
        <v>573</v>
      </c>
      <c r="KFN11" s="58" t="s">
        <v>573</v>
      </c>
      <c r="KFO11" s="58" t="s">
        <v>573</v>
      </c>
      <c r="KFP11" s="58" t="s">
        <v>573</v>
      </c>
      <c r="KFQ11" s="58" t="s">
        <v>573</v>
      </c>
      <c r="KFR11" s="58" t="s">
        <v>573</v>
      </c>
      <c r="KFS11" s="58" t="s">
        <v>573</v>
      </c>
      <c r="KFT11" s="58" t="s">
        <v>573</v>
      </c>
      <c r="KFU11" s="58" t="s">
        <v>573</v>
      </c>
      <c r="KFV11" s="58" t="s">
        <v>573</v>
      </c>
      <c r="KFW11" s="58" t="s">
        <v>573</v>
      </c>
      <c r="KFX11" s="58" t="s">
        <v>573</v>
      </c>
      <c r="KFY11" s="58" t="s">
        <v>573</v>
      </c>
      <c r="KFZ11" s="58" t="s">
        <v>573</v>
      </c>
      <c r="KGA11" s="58" t="s">
        <v>573</v>
      </c>
      <c r="KGB11" s="58" t="s">
        <v>573</v>
      </c>
      <c r="KGC11" s="58" t="s">
        <v>573</v>
      </c>
      <c r="KGD11" s="58" t="s">
        <v>573</v>
      </c>
      <c r="KGE11" s="58" t="s">
        <v>573</v>
      </c>
      <c r="KGF11" s="58" t="s">
        <v>573</v>
      </c>
      <c r="KGG11" s="58" t="s">
        <v>573</v>
      </c>
      <c r="KGH11" s="58" t="s">
        <v>573</v>
      </c>
      <c r="KGI11" s="58" t="s">
        <v>573</v>
      </c>
      <c r="KGJ11" s="58" t="s">
        <v>573</v>
      </c>
      <c r="KGK11" s="58" t="s">
        <v>573</v>
      </c>
      <c r="KGL11" s="58" t="s">
        <v>573</v>
      </c>
      <c r="KGM11" s="58" t="s">
        <v>573</v>
      </c>
      <c r="KGN11" s="58" t="s">
        <v>573</v>
      </c>
      <c r="KGO11" s="58" t="s">
        <v>573</v>
      </c>
      <c r="KGP11" s="58" t="s">
        <v>573</v>
      </c>
      <c r="KGQ11" s="58" t="s">
        <v>573</v>
      </c>
      <c r="KGR11" s="58" t="s">
        <v>573</v>
      </c>
      <c r="KGS11" s="58" t="s">
        <v>573</v>
      </c>
      <c r="KGT11" s="58" t="s">
        <v>573</v>
      </c>
      <c r="KGU11" s="58" t="s">
        <v>573</v>
      </c>
      <c r="KGV11" s="58" t="s">
        <v>573</v>
      </c>
      <c r="KGW11" s="58" t="s">
        <v>573</v>
      </c>
      <c r="KGX11" s="58" t="s">
        <v>573</v>
      </c>
      <c r="KGY11" s="58" t="s">
        <v>573</v>
      </c>
      <c r="KGZ11" s="58" t="s">
        <v>573</v>
      </c>
      <c r="KHA11" s="58" t="s">
        <v>573</v>
      </c>
      <c r="KHB11" s="58" t="s">
        <v>573</v>
      </c>
      <c r="KHC11" s="58" t="s">
        <v>573</v>
      </c>
      <c r="KHD11" s="58" t="s">
        <v>573</v>
      </c>
      <c r="KHE11" s="58" t="s">
        <v>573</v>
      </c>
      <c r="KHF11" s="58" t="s">
        <v>573</v>
      </c>
      <c r="KHG11" s="58" t="s">
        <v>573</v>
      </c>
      <c r="KHH11" s="58" t="s">
        <v>573</v>
      </c>
      <c r="KHI11" s="58" t="s">
        <v>573</v>
      </c>
      <c r="KHJ11" s="58" t="s">
        <v>573</v>
      </c>
      <c r="KHK11" s="58" t="s">
        <v>573</v>
      </c>
      <c r="KHL11" s="58" t="s">
        <v>573</v>
      </c>
      <c r="KHM11" s="58" t="s">
        <v>573</v>
      </c>
      <c r="KHN11" s="58" t="s">
        <v>573</v>
      </c>
      <c r="KHO11" s="58" t="s">
        <v>573</v>
      </c>
      <c r="KHP11" s="58" t="s">
        <v>573</v>
      </c>
      <c r="KHQ11" s="58" t="s">
        <v>573</v>
      </c>
      <c r="KHR11" s="58" t="s">
        <v>573</v>
      </c>
      <c r="KHS11" s="58" t="s">
        <v>573</v>
      </c>
      <c r="KHT11" s="58" t="s">
        <v>573</v>
      </c>
      <c r="KHU11" s="58" t="s">
        <v>573</v>
      </c>
      <c r="KHV11" s="58" t="s">
        <v>573</v>
      </c>
      <c r="KHW11" s="58" t="s">
        <v>573</v>
      </c>
      <c r="KHX11" s="58" t="s">
        <v>573</v>
      </c>
      <c r="KHY11" s="58" t="s">
        <v>573</v>
      </c>
      <c r="KHZ11" s="58" t="s">
        <v>573</v>
      </c>
      <c r="KIA11" s="58" t="s">
        <v>573</v>
      </c>
      <c r="KIB11" s="58" t="s">
        <v>573</v>
      </c>
      <c r="KIC11" s="58" t="s">
        <v>573</v>
      </c>
      <c r="KID11" s="58" t="s">
        <v>573</v>
      </c>
      <c r="KIE11" s="58" t="s">
        <v>573</v>
      </c>
      <c r="KIF11" s="58" t="s">
        <v>573</v>
      </c>
      <c r="KIG11" s="58" t="s">
        <v>573</v>
      </c>
      <c r="KIH11" s="58" t="s">
        <v>573</v>
      </c>
      <c r="KII11" s="58" t="s">
        <v>573</v>
      </c>
      <c r="KIJ11" s="58" t="s">
        <v>573</v>
      </c>
      <c r="KIK11" s="58" t="s">
        <v>573</v>
      </c>
      <c r="KIL11" s="58" t="s">
        <v>573</v>
      </c>
      <c r="KIM11" s="58" t="s">
        <v>573</v>
      </c>
      <c r="KIN11" s="58" t="s">
        <v>573</v>
      </c>
      <c r="KIO11" s="58" t="s">
        <v>573</v>
      </c>
      <c r="KIP11" s="58" t="s">
        <v>573</v>
      </c>
      <c r="KIQ11" s="58" t="s">
        <v>573</v>
      </c>
      <c r="KIR11" s="58" t="s">
        <v>573</v>
      </c>
      <c r="KIS11" s="58" t="s">
        <v>573</v>
      </c>
      <c r="KIT11" s="58" t="s">
        <v>573</v>
      </c>
      <c r="KIU11" s="58" t="s">
        <v>573</v>
      </c>
      <c r="KIV11" s="58" t="s">
        <v>573</v>
      </c>
      <c r="KIW11" s="58" t="s">
        <v>573</v>
      </c>
      <c r="KIX11" s="58" t="s">
        <v>573</v>
      </c>
      <c r="KIY11" s="58" t="s">
        <v>573</v>
      </c>
      <c r="KIZ11" s="58" t="s">
        <v>573</v>
      </c>
      <c r="KJA11" s="58" t="s">
        <v>573</v>
      </c>
      <c r="KJB11" s="58" t="s">
        <v>573</v>
      </c>
      <c r="KJC11" s="58" t="s">
        <v>573</v>
      </c>
      <c r="KJD11" s="58" t="s">
        <v>573</v>
      </c>
      <c r="KJE11" s="58" t="s">
        <v>573</v>
      </c>
      <c r="KJF11" s="58" t="s">
        <v>573</v>
      </c>
      <c r="KJG11" s="58" t="s">
        <v>573</v>
      </c>
      <c r="KJH11" s="58" t="s">
        <v>573</v>
      </c>
      <c r="KJI11" s="58" t="s">
        <v>573</v>
      </c>
      <c r="KJJ11" s="58" t="s">
        <v>573</v>
      </c>
      <c r="KJK11" s="58" t="s">
        <v>573</v>
      </c>
      <c r="KJL11" s="58" t="s">
        <v>573</v>
      </c>
      <c r="KJM11" s="58" t="s">
        <v>573</v>
      </c>
      <c r="KJN11" s="58" t="s">
        <v>573</v>
      </c>
      <c r="KJO11" s="58" t="s">
        <v>573</v>
      </c>
      <c r="KJP11" s="58" t="s">
        <v>573</v>
      </c>
      <c r="KJQ11" s="58" t="s">
        <v>573</v>
      </c>
      <c r="KJR11" s="58" t="s">
        <v>573</v>
      </c>
      <c r="KJS11" s="58" t="s">
        <v>573</v>
      </c>
      <c r="KJT11" s="58" t="s">
        <v>573</v>
      </c>
      <c r="KJU11" s="58" t="s">
        <v>573</v>
      </c>
      <c r="KJV11" s="58" t="s">
        <v>573</v>
      </c>
      <c r="KJW11" s="58" t="s">
        <v>573</v>
      </c>
      <c r="KJX11" s="58" t="s">
        <v>573</v>
      </c>
      <c r="KJY11" s="58" t="s">
        <v>573</v>
      </c>
      <c r="KJZ11" s="58" t="s">
        <v>573</v>
      </c>
      <c r="KKA11" s="58" t="s">
        <v>573</v>
      </c>
      <c r="KKB11" s="58" t="s">
        <v>573</v>
      </c>
      <c r="KKC11" s="58" t="s">
        <v>573</v>
      </c>
      <c r="KKD11" s="58" t="s">
        <v>573</v>
      </c>
      <c r="KKE11" s="58" t="s">
        <v>573</v>
      </c>
      <c r="KKF11" s="58" t="s">
        <v>573</v>
      </c>
      <c r="KKG11" s="58" t="s">
        <v>573</v>
      </c>
      <c r="KKH11" s="58" t="s">
        <v>573</v>
      </c>
      <c r="KKI11" s="58" t="s">
        <v>573</v>
      </c>
      <c r="KKJ11" s="58" t="s">
        <v>573</v>
      </c>
      <c r="KKK11" s="58" t="s">
        <v>573</v>
      </c>
      <c r="KKL11" s="58" t="s">
        <v>573</v>
      </c>
      <c r="KKM11" s="58" t="s">
        <v>573</v>
      </c>
      <c r="KKN11" s="58" t="s">
        <v>573</v>
      </c>
      <c r="KKO11" s="58" t="s">
        <v>573</v>
      </c>
      <c r="KKP11" s="58" t="s">
        <v>573</v>
      </c>
      <c r="KKQ11" s="58" t="s">
        <v>573</v>
      </c>
      <c r="KKR11" s="58" t="s">
        <v>573</v>
      </c>
      <c r="KKS11" s="58" t="s">
        <v>573</v>
      </c>
      <c r="KKT11" s="58" t="s">
        <v>573</v>
      </c>
      <c r="KKU11" s="58" t="s">
        <v>573</v>
      </c>
      <c r="KKV11" s="58" t="s">
        <v>573</v>
      </c>
      <c r="KKW11" s="58" t="s">
        <v>573</v>
      </c>
      <c r="KKX11" s="58" t="s">
        <v>573</v>
      </c>
      <c r="KKY11" s="58" t="s">
        <v>573</v>
      </c>
      <c r="KKZ11" s="58" t="s">
        <v>573</v>
      </c>
      <c r="KLA11" s="58" t="s">
        <v>573</v>
      </c>
      <c r="KLB11" s="58" t="s">
        <v>573</v>
      </c>
      <c r="KLC11" s="58" t="s">
        <v>573</v>
      </c>
      <c r="KLD11" s="58" t="s">
        <v>573</v>
      </c>
      <c r="KLE11" s="58" t="s">
        <v>573</v>
      </c>
      <c r="KLF11" s="58" t="s">
        <v>573</v>
      </c>
      <c r="KLG11" s="58" t="s">
        <v>573</v>
      </c>
      <c r="KLH11" s="58" t="s">
        <v>573</v>
      </c>
      <c r="KLI11" s="58" t="s">
        <v>573</v>
      </c>
      <c r="KLJ11" s="58" t="s">
        <v>573</v>
      </c>
      <c r="KLK11" s="58" t="s">
        <v>573</v>
      </c>
      <c r="KLL11" s="58" t="s">
        <v>573</v>
      </c>
      <c r="KLM11" s="58" t="s">
        <v>573</v>
      </c>
      <c r="KLN11" s="58" t="s">
        <v>573</v>
      </c>
      <c r="KLO11" s="58" t="s">
        <v>573</v>
      </c>
      <c r="KLP11" s="58" t="s">
        <v>573</v>
      </c>
      <c r="KLQ11" s="58" t="s">
        <v>573</v>
      </c>
      <c r="KLR11" s="58" t="s">
        <v>573</v>
      </c>
      <c r="KLS11" s="58" t="s">
        <v>573</v>
      </c>
      <c r="KLT11" s="58" t="s">
        <v>573</v>
      </c>
      <c r="KLU11" s="58" t="s">
        <v>573</v>
      </c>
      <c r="KLV11" s="58" t="s">
        <v>573</v>
      </c>
      <c r="KLW11" s="58" t="s">
        <v>573</v>
      </c>
      <c r="KLX11" s="58" t="s">
        <v>573</v>
      </c>
      <c r="KLY11" s="58" t="s">
        <v>573</v>
      </c>
      <c r="KLZ11" s="58" t="s">
        <v>573</v>
      </c>
      <c r="KMA11" s="58" t="s">
        <v>573</v>
      </c>
      <c r="KMB11" s="58" t="s">
        <v>573</v>
      </c>
      <c r="KMC11" s="58" t="s">
        <v>573</v>
      </c>
      <c r="KMD11" s="58" t="s">
        <v>573</v>
      </c>
      <c r="KME11" s="58" t="s">
        <v>573</v>
      </c>
      <c r="KMF11" s="58" t="s">
        <v>573</v>
      </c>
      <c r="KMG11" s="58" t="s">
        <v>573</v>
      </c>
      <c r="KMH11" s="58" t="s">
        <v>573</v>
      </c>
      <c r="KMI11" s="58" t="s">
        <v>573</v>
      </c>
      <c r="KMJ11" s="58" t="s">
        <v>573</v>
      </c>
      <c r="KMK11" s="58" t="s">
        <v>573</v>
      </c>
      <c r="KML11" s="58" t="s">
        <v>573</v>
      </c>
      <c r="KMM11" s="58" t="s">
        <v>573</v>
      </c>
      <c r="KMN11" s="58" t="s">
        <v>573</v>
      </c>
      <c r="KMO11" s="58" t="s">
        <v>573</v>
      </c>
      <c r="KMP11" s="58" t="s">
        <v>573</v>
      </c>
      <c r="KMQ11" s="58" t="s">
        <v>573</v>
      </c>
      <c r="KMR11" s="58" t="s">
        <v>573</v>
      </c>
      <c r="KMS11" s="58" t="s">
        <v>573</v>
      </c>
      <c r="KMT11" s="58" t="s">
        <v>573</v>
      </c>
      <c r="KMU11" s="58" t="s">
        <v>573</v>
      </c>
      <c r="KMV11" s="58" t="s">
        <v>573</v>
      </c>
      <c r="KMW11" s="58" t="s">
        <v>573</v>
      </c>
      <c r="KMX11" s="58" t="s">
        <v>573</v>
      </c>
      <c r="KMY11" s="58" t="s">
        <v>573</v>
      </c>
      <c r="KMZ11" s="58" t="s">
        <v>573</v>
      </c>
      <c r="KNA11" s="58" t="s">
        <v>573</v>
      </c>
      <c r="KNB11" s="58" t="s">
        <v>573</v>
      </c>
      <c r="KNC11" s="58" t="s">
        <v>573</v>
      </c>
      <c r="KND11" s="58" t="s">
        <v>573</v>
      </c>
      <c r="KNE11" s="58" t="s">
        <v>573</v>
      </c>
      <c r="KNF11" s="58" t="s">
        <v>573</v>
      </c>
      <c r="KNG11" s="58" t="s">
        <v>573</v>
      </c>
      <c r="KNH11" s="58" t="s">
        <v>573</v>
      </c>
      <c r="KNI11" s="58" t="s">
        <v>573</v>
      </c>
      <c r="KNJ11" s="58" t="s">
        <v>573</v>
      </c>
      <c r="KNK11" s="58" t="s">
        <v>573</v>
      </c>
      <c r="KNL11" s="58" t="s">
        <v>573</v>
      </c>
      <c r="KNM11" s="58" t="s">
        <v>573</v>
      </c>
      <c r="KNN11" s="58" t="s">
        <v>573</v>
      </c>
      <c r="KNO11" s="58" t="s">
        <v>573</v>
      </c>
      <c r="KNP11" s="58" t="s">
        <v>573</v>
      </c>
      <c r="KNQ11" s="58" t="s">
        <v>573</v>
      </c>
      <c r="KNR11" s="58" t="s">
        <v>573</v>
      </c>
      <c r="KNS11" s="58" t="s">
        <v>573</v>
      </c>
      <c r="KNT11" s="58" t="s">
        <v>573</v>
      </c>
      <c r="KNU11" s="58" t="s">
        <v>573</v>
      </c>
      <c r="KNV11" s="58" t="s">
        <v>573</v>
      </c>
      <c r="KNW11" s="58" t="s">
        <v>573</v>
      </c>
      <c r="KNX11" s="58" t="s">
        <v>573</v>
      </c>
      <c r="KNY11" s="58" t="s">
        <v>573</v>
      </c>
      <c r="KNZ11" s="58" t="s">
        <v>573</v>
      </c>
      <c r="KOA11" s="58" t="s">
        <v>573</v>
      </c>
      <c r="KOB11" s="58" t="s">
        <v>573</v>
      </c>
      <c r="KOC11" s="58" t="s">
        <v>573</v>
      </c>
      <c r="KOD11" s="58" t="s">
        <v>573</v>
      </c>
      <c r="KOE11" s="58" t="s">
        <v>573</v>
      </c>
      <c r="KOF11" s="58" t="s">
        <v>573</v>
      </c>
      <c r="KOG11" s="58" t="s">
        <v>573</v>
      </c>
      <c r="KOH11" s="58" t="s">
        <v>573</v>
      </c>
      <c r="KOI11" s="58" t="s">
        <v>573</v>
      </c>
      <c r="KOJ11" s="58" t="s">
        <v>573</v>
      </c>
      <c r="KOK11" s="58" t="s">
        <v>573</v>
      </c>
      <c r="KOL11" s="58" t="s">
        <v>573</v>
      </c>
      <c r="KOM11" s="58" t="s">
        <v>573</v>
      </c>
      <c r="KON11" s="58" t="s">
        <v>573</v>
      </c>
      <c r="KOO11" s="58" t="s">
        <v>573</v>
      </c>
      <c r="KOP11" s="58" t="s">
        <v>573</v>
      </c>
      <c r="KOQ11" s="58" t="s">
        <v>573</v>
      </c>
      <c r="KOR11" s="58" t="s">
        <v>573</v>
      </c>
      <c r="KOS11" s="58" t="s">
        <v>573</v>
      </c>
      <c r="KOT11" s="58" t="s">
        <v>573</v>
      </c>
      <c r="KOU11" s="58" t="s">
        <v>573</v>
      </c>
      <c r="KOV11" s="58" t="s">
        <v>573</v>
      </c>
      <c r="KOW11" s="58" t="s">
        <v>573</v>
      </c>
      <c r="KOX11" s="58" t="s">
        <v>573</v>
      </c>
      <c r="KOY11" s="58" t="s">
        <v>573</v>
      </c>
      <c r="KOZ11" s="58" t="s">
        <v>573</v>
      </c>
      <c r="KPA11" s="58" t="s">
        <v>573</v>
      </c>
      <c r="KPB11" s="58" t="s">
        <v>573</v>
      </c>
      <c r="KPC11" s="58" t="s">
        <v>573</v>
      </c>
      <c r="KPD11" s="58" t="s">
        <v>573</v>
      </c>
      <c r="KPE11" s="58" t="s">
        <v>573</v>
      </c>
      <c r="KPF11" s="58" t="s">
        <v>573</v>
      </c>
      <c r="KPG11" s="58" t="s">
        <v>573</v>
      </c>
      <c r="KPH11" s="58" t="s">
        <v>573</v>
      </c>
      <c r="KPI11" s="58" t="s">
        <v>573</v>
      </c>
      <c r="KPJ11" s="58" t="s">
        <v>573</v>
      </c>
      <c r="KPK11" s="58" t="s">
        <v>573</v>
      </c>
      <c r="KPL11" s="58" t="s">
        <v>573</v>
      </c>
      <c r="KPM11" s="58" t="s">
        <v>573</v>
      </c>
      <c r="KPN11" s="58" t="s">
        <v>573</v>
      </c>
      <c r="KPO11" s="58" t="s">
        <v>573</v>
      </c>
      <c r="KPP11" s="58" t="s">
        <v>573</v>
      </c>
      <c r="KPQ11" s="58" t="s">
        <v>573</v>
      </c>
      <c r="KPR11" s="58" t="s">
        <v>573</v>
      </c>
      <c r="KPS11" s="58" t="s">
        <v>573</v>
      </c>
      <c r="KPT11" s="58" t="s">
        <v>573</v>
      </c>
      <c r="KPU11" s="58" t="s">
        <v>573</v>
      </c>
      <c r="KPV11" s="58" t="s">
        <v>573</v>
      </c>
      <c r="KPW11" s="58" t="s">
        <v>573</v>
      </c>
      <c r="KPX11" s="58" t="s">
        <v>573</v>
      </c>
      <c r="KPY11" s="58" t="s">
        <v>573</v>
      </c>
      <c r="KPZ11" s="58" t="s">
        <v>573</v>
      </c>
      <c r="KQA11" s="58" t="s">
        <v>573</v>
      </c>
      <c r="KQB11" s="58" t="s">
        <v>573</v>
      </c>
      <c r="KQC11" s="58" t="s">
        <v>573</v>
      </c>
      <c r="KQD11" s="58" t="s">
        <v>573</v>
      </c>
      <c r="KQE11" s="58" t="s">
        <v>573</v>
      </c>
      <c r="KQF11" s="58" t="s">
        <v>573</v>
      </c>
      <c r="KQG11" s="58" t="s">
        <v>573</v>
      </c>
      <c r="KQH11" s="58" t="s">
        <v>573</v>
      </c>
      <c r="KQI11" s="58" t="s">
        <v>573</v>
      </c>
      <c r="KQJ11" s="58" t="s">
        <v>573</v>
      </c>
      <c r="KQK11" s="58" t="s">
        <v>573</v>
      </c>
      <c r="KQL11" s="58" t="s">
        <v>573</v>
      </c>
      <c r="KQM11" s="58" t="s">
        <v>573</v>
      </c>
      <c r="KQN11" s="58" t="s">
        <v>573</v>
      </c>
      <c r="KQO11" s="58" t="s">
        <v>573</v>
      </c>
      <c r="KQP11" s="58" t="s">
        <v>573</v>
      </c>
      <c r="KQQ11" s="58" t="s">
        <v>573</v>
      </c>
      <c r="KQR11" s="58" t="s">
        <v>573</v>
      </c>
      <c r="KQS11" s="58" t="s">
        <v>573</v>
      </c>
      <c r="KQT11" s="58" t="s">
        <v>573</v>
      </c>
      <c r="KQU11" s="58" t="s">
        <v>573</v>
      </c>
      <c r="KQV11" s="58" t="s">
        <v>573</v>
      </c>
      <c r="KQW11" s="58" t="s">
        <v>573</v>
      </c>
      <c r="KQX11" s="58" t="s">
        <v>573</v>
      </c>
      <c r="KQY11" s="58" t="s">
        <v>573</v>
      </c>
      <c r="KQZ11" s="58" t="s">
        <v>573</v>
      </c>
      <c r="KRA11" s="58" t="s">
        <v>573</v>
      </c>
      <c r="KRB11" s="58" t="s">
        <v>573</v>
      </c>
      <c r="KRC11" s="58" t="s">
        <v>573</v>
      </c>
      <c r="KRD11" s="58" t="s">
        <v>573</v>
      </c>
      <c r="KRE11" s="58" t="s">
        <v>573</v>
      </c>
      <c r="KRF11" s="58" t="s">
        <v>573</v>
      </c>
      <c r="KRG11" s="58" t="s">
        <v>573</v>
      </c>
      <c r="KRH11" s="58" t="s">
        <v>573</v>
      </c>
      <c r="KRI11" s="58" t="s">
        <v>573</v>
      </c>
      <c r="KRJ11" s="58" t="s">
        <v>573</v>
      </c>
      <c r="KRK11" s="58" t="s">
        <v>573</v>
      </c>
      <c r="KRL11" s="58" t="s">
        <v>573</v>
      </c>
      <c r="KRM11" s="58" t="s">
        <v>573</v>
      </c>
      <c r="KRN11" s="58" t="s">
        <v>573</v>
      </c>
      <c r="KRO11" s="58" t="s">
        <v>573</v>
      </c>
      <c r="KRP11" s="58" t="s">
        <v>573</v>
      </c>
      <c r="KRQ11" s="58" t="s">
        <v>573</v>
      </c>
      <c r="KRR11" s="58" t="s">
        <v>573</v>
      </c>
      <c r="KRS11" s="58" t="s">
        <v>573</v>
      </c>
      <c r="KRT11" s="58" t="s">
        <v>573</v>
      </c>
      <c r="KRU11" s="58" t="s">
        <v>573</v>
      </c>
      <c r="KRV11" s="58" t="s">
        <v>573</v>
      </c>
      <c r="KRW11" s="58" t="s">
        <v>573</v>
      </c>
      <c r="KRX11" s="58" t="s">
        <v>573</v>
      </c>
      <c r="KRY11" s="58" t="s">
        <v>573</v>
      </c>
      <c r="KRZ11" s="58" t="s">
        <v>573</v>
      </c>
      <c r="KSA11" s="58" t="s">
        <v>573</v>
      </c>
      <c r="KSB11" s="58" t="s">
        <v>573</v>
      </c>
      <c r="KSC11" s="58" t="s">
        <v>573</v>
      </c>
      <c r="KSD11" s="58" t="s">
        <v>573</v>
      </c>
      <c r="KSE11" s="58" t="s">
        <v>573</v>
      </c>
      <c r="KSF11" s="58" t="s">
        <v>573</v>
      </c>
      <c r="KSG11" s="58" t="s">
        <v>573</v>
      </c>
      <c r="KSH11" s="58" t="s">
        <v>573</v>
      </c>
      <c r="KSI11" s="58" t="s">
        <v>573</v>
      </c>
      <c r="KSJ11" s="58" t="s">
        <v>573</v>
      </c>
      <c r="KSK11" s="58" t="s">
        <v>573</v>
      </c>
      <c r="KSL11" s="58" t="s">
        <v>573</v>
      </c>
      <c r="KSM11" s="58" t="s">
        <v>573</v>
      </c>
      <c r="KSN11" s="58" t="s">
        <v>573</v>
      </c>
      <c r="KSO11" s="58" t="s">
        <v>573</v>
      </c>
      <c r="KSP11" s="58" t="s">
        <v>573</v>
      </c>
      <c r="KSQ11" s="58" t="s">
        <v>573</v>
      </c>
      <c r="KSR11" s="58" t="s">
        <v>573</v>
      </c>
      <c r="KSS11" s="58" t="s">
        <v>573</v>
      </c>
      <c r="KST11" s="58" t="s">
        <v>573</v>
      </c>
      <c r="KSU11" s="58" t="s">
        <v>573</v>
      </c>
      <c r="KSV11" s="58" t="s">
        <v>573</v>
      </c>
      <c r="KSW11" s="58" t="s">
        <v>573</v>
      </c>
      <c r="KSX11" s="58" t="s">
        <v>573</v>
      </c>
      <c r="KSY11" s="58" t="s">
        <v>573</v>
      </c>
      <c r="KSZ11" s="58" t="s">
        <v>573</v>
      </c>
      <c r="KTA11" s="58" t="s">
        <v>573</v>
      </c>
      <c r="KTB11" s="58" t="s">
        <v>573</v>
      </c>
      <c r="KTC11" s="58" t="s">
        <v>573</v>
      </c>
      <c r="KTD11" s="58" t="s">
        <v>573</v>
      </c>
      <c r="KTE11" s="58" t="s">
        <v>573</v>
      </c>
      <c r="KTF11" s="58" t="s">
        <v>573</v>
      </c>
      <c r="KTG11" s="58" t="s">
        <v>573</v>
      </c>
      <c r="KTH11" s="58" t="s">
        <v>573</v>
      </c>
      <c r="KTI11" s="58" t="s">
        <v>573</v>
      </c>
      <c r="KTJ11" s="58" t="s">
        <v>573</v>
      </c>
      <c r="KTK11" s="58" t="s">
        <v>573</v>
      </c>
      <c r="KTL11" s="58" t="s">
        <v>573</v>
      </c>
      <c r="KTM11" s="58" t="s">
        <v>573</v>
      </c>
      <c r="KTN11" s="58" t="s">
        <v>573</v>
      </c>
      <c r="KTO11" s="58" t="s">
        <v>573</v>
      </c>
      <c r="KTP11" s="58" t="s">
        <v>573</v>
      </c>
      <c r="KTQ11" s="58" t="s">
        <v>573</v>
      </c>
      <c r="KTR11" s="58" t="s">
        <v>573</v>
      </c>
      <c r="KTS11" s="58" t="s">
        <v>573</v>
      </c>
      <c r="KTT11" s="58" t="s">
        <v>573</v>
      </c>
      <c r="KTU11" s="58" t="s">
        <v>573</v>
      </c>
      <c r="KTV11" s="58" t="s">
        <v>573</v>
      </c>
      <c r="KTW11" s="58" t="s">
        <v>573</v>
      </c>
      <c r="KTX11" s="58" t="s">
        <v>573</v>
      </c>
      <c r="KTY11" s="58" t="s">
        <v>573</v>
      </c>
      <c r="KTZ11" s="58" t="s">
        <v>573</v>
      </c>
      <c r="KUA11" s="58" t="s">
        <v>573</v>
      </c>
      <c r="KUB11" s="58" t="s">
        <v>573</v>
      </c>
      <c r="KUC11" s="58" t="s">
        <v>573</v>
      </c>
      <c r="KUD11" s="58" t="s">
        <v>573</v>
      </c>
      <c r="KUE11" s="58" t="s">
        <v>573</v>
      </c>
      <c r="KUF11" s="58" t="s">
        <v>573</v>
      </c>
      <c r="KUG11" s="58" t="s">
        <v>573</v>
      </c>
      <c r="KUH11" s="58" t="s">
        <v>573</v>
      </c>
      <c r="KUI11" s="58" t="s">
        <v>573</v>
      </c>
      <c r="KUJ11" s="58" t="s">
        <v>573</v>
      </c>
      <c r="KUK11" s="58" t="s">
        <v>573</v>
      </c>
      <c r="KUL11" s="58" t="s">
        <v>573</v>
      </c>
      <c r="KUM11" s="58" t="s">
        <v>573</v>
      </c>
      <c r="KUN11" s="58" t="s">
        <v>573</v>
      </c>
      <c r="KUO11" s="58" t="s">
        <v>573</v>
      </c>
      <c r="KUP11" s="58" t="s">
        <v>573</v>
      </c>
      <c r="KUQ11" s="58" t="s">
        <v>573</v>
      </c>
      <c r="KUR11" s="58" t="s">
        <v>573</v>
      </c>
      <c r="KUS11" s="58" t="s">
        <v>573</v>
      </c>
      <c r="KUT11" s="58" t="s">
        <v>573</v>
      </c>
      <c r="KUU11" s="58" t="s">
        <v>573</v>
      </c>
      <c r="KUV11" s="58" t="s">
        <v>573</v>
      </c>
      <c r="KUW11" s="58" t="s">
        <v>573</v>
      </c>
      <c r="KUX11" s="58" t="s">
        <v>573</v>
      </c>
      <c r="KUY11" s="58" t="s">
        <v>573</v>
      </c>
      <c r="KUZ11" s="58" t="s">
        <v>573</v>
      </c>
      <c r="KVA11" s="58" t="s">
        <v>573</v>
      </c>
      <c r="KVB11" s="58" t="s">
        <v>573</v>
      </c>
      <c r="KVC11" s="58" t="s">
        <v>573</v>
      </c>
      <c r="KVD11" s="58" t="s">
        <v>573</v>
      </c>
      <c r="KVE11" s="58" t="s">
        <v>573</v>
      </c>
      <c r="KVF11" s="58" t="s">
        <v>573</v>
      </c>
      <c r="KVG11" s="58" t="s">
        <v>573</v>
      </c>
      <c r="KVH11" s="58" t="s">
        <v>573</v>
      </c>
      <c r="KVI11" s="58" t="s">
        <v>573</v>
      </c>
      <c r="KVJ11" s="58" t="s">
        <v>573</v>
      </c>
      <c r="KVK11" s="58" t="s">
        <v>573</v>
      </c>
      <c r="KVL11" s="58" t="s">
        <v>573</v>
      </c>
      <c r="KVM11" s="58" t="s">
        <v>573</v>
      </c>
      <c r="KVN11" s="58" t="s">
        <v>573</v>
      </c>
      <c r="KVO11" s="58" t="s">
        <v>573</v>
      </c>
      <c r="KVP11" s="58" t="s">
        <v>573</v>
      </c>
      <c r="KVQ11" s="58" t="s">
        <v>573</v>
      </c>
      <c r="KVR11" s="58" t="s">
        <v>573</v>
      </c>
      <c r="KVS11" s="58" t="s">
        <v>573</v>
      </c>
      <c r="KVT11" s="58" t="s">
        <v>573</v>
      </c>
      <c r="KVU11" s="58" t="s">
        <v>573</v>
      </c>
      <c r="KVV11" s="58" t="s">
        <v>573</v>
      </c>
      <c r="KVW11" s="58" t="s">
        <v>573</v>
      </c>
      <c r="KVX11" s="58" t="s">
        <v>573</v>
      </c>
      <c r="KVY11" s="58" t="s">
        <v>573</v>
      </c>
      <c r="KVZ11" s="58" t="s">
        <v>573</v>
      </c>
      <c r="KWA11" s="58" t="s">
        <v>573</v>
      </c>
      <c r="KWB11" s="58" t="s">
        <v>573</v>
      </c>
      <c r="KWC11" s="58" t="s">
        <v>573</v>
      </c>
      <c r="KWD11" s="58" t="s">
        <v>573</v>
      </c>
      <c r="KWE11" s="58" t="s">
        <v>573</v>
      </c>
      <c r="KWF11" s="58" t="s">
        <v>573</v>
      </c>
      <c r="KWG11" s="58" t="s">
        <v>573</v>
      </c>
      <c r="KWH11" s="58" t="s">
        <v>573</v>
      </c>
      <c r="KWI11" s="58" t="s">
        <v>573</v>
      </c>
      <c r="KWJ11" s="58" t="s">
        <v>573</v>
      </c>
      <c r="KWK11" s="58" t="s">
        <v>573</v>
      </c>
      <c r="KWL11" s="58" t="s">
        <v>573</v>
      </c>
      <c r="KWM11" s="58" t="s">
        <v>573</v>
      </c>
      <c r="KWN11" s="58" t="s">
        <v>573</v>
      </c>
      <c r="KWO11" s="58" t="s">
        <v>573</v>
      </c>
      <c r="KWP11" s="58" t="s">
        <v>573</v>
      </c>
      <c r="KWQ11" s="58" t="s">
        <v>573</v>
      </c>
      <c r="KWR11" s="58" t="s">
        <v>573</v>
      </c>
      <c r="KWS11" s="58" t="s">
        <v>573</v>
      </c>
      <c r="KWT11" s="58" t="s">
        <v>573</v>
      </c>
      <c r="KWU11" s="58" t="s">
        <v>573</v>
      </c>
      <c r="KWV11" s="58" t="s">
        <v>573</v>
      </c>
      <c r="KWW11" s="58" t="s">
        <v>573</v>
      </c>
      <c r="KWX11" s="58" t="s">
        <v>573</v>
      </c>
      <c r="KWY11" s="58" t="s">
        <v>573</v>
      </c>
      <c r="KWZ11" s="58" t="s">
        <v>573</v>
      </c>
      <c r="KXA11" s="58" t="s">
        <v>573</v>
      </c>
      <c r="KXB11" s="58" t="s">
        <v>573</v>
      </c>
      <c r="KXC11" s="58" t="s">
        <v>573</v>
      </c>
      <c r="KXD11" s="58" t="s">
        <v>573</v>
      </c>
      <c r="KXE11" s="58" t="s">
        <v>573</v>
      </c>
      <c r="KXF11" s="58" t="s">
        <v>573</v>
      </c>
      <c r="KXG11" s="58" t="s">
        <v>573</v>
      </c>
      <c r="KXH11" s="58" t="s">
        <v>573</v>
      </c>
      <c r="KXI11" s="58" t="s">
        <v>573</v>
      </c>
      <c r="KXJ11" s="58" t="s">
        <v>573</v>
      </c>
      <c r="KXK11" s="58" t="s">
        <v>573</v>
      </c>
      <c r="KXL11" s="58" t="s">
        <v>573</v>
      </c>
      <c r="KXM11" s="58" t="s">
        <v>573</v>
      </c>
      <c r="KXN11" s="58" t="s">
        <v>573</v>
      </c>
      <c r="KXO11" s="58" t="s">
        <v>573</v>
      </c>
      <c r="KXP11" s="58" t="s">
        <v>573</v>
      </c>
      <c r="KXQ11" s="58" t="s">
        <v>573</v>
      </c>
      <c r="KXR11" s="58" t="s">
        <v>573</v>
      </c>
      <c r="KXS11" s="58" t="s">
        <v>573</v>
      </c>
      <c r="KXT11" s="58" t="s">
        <v>573</v>
      </c>
      <c r="KXU11" s="58" t="s">
        <v>573</v>
      </c>
      <c r="KXV11" s="58" t="s">
        <v>573</v>
      </c>
      <c r="KXW11" s="58" t="s">
        <v>573</v>
      </c>
      <c r="KXX11" s="58" t="s">
        <v>573</v>
      </c>
      <c r="KXY11" s="58" t="s">
        <v>573</v>
      </c>
      <c r="KXZ11" s="58" t="s">
        <v>573</v>
      </c>
      <c r="KYA11" s="58" t="s">
        <v>573</v>
      </c>
      <c r="KYB11" s="58" t="s">
        <v>573</v>
      </c>
      <c r="KYC11" s="58" t="s">
        <v>573</v>
      </c>
      <c r="KYD11" s="58" t="s">
        <v>573</v>
      </c>
      <c r="KYE11" s="58" t="s">
        <v>573</v>
      </c>
      <c r="KYF11" s="58" t="s">
        <v>573</v>
      </c>
      <c r="KYG11" s="58" t="s">
        <v>573</v>
      </c>
      <c r="KYH11" s="58" t="s">
        <v>573</v>
      </c>
      <c r="KYI11" s="58" t="s">
        <v>573</v>
      </c>
      <c r="KYJ11" s="58" t="s">
        <v>573</v>
      </c>
      <c r="KYK11" s="58" t="s">
        <v>573</v>
      </c>
      <c r="KYL11" s="58" t="s">
        <v>573</v>
      </c>
      <c r="KYM11" s="58" t="s">
        <v>573</v>
      </c>
      <c r="KYN11" s="58" t="s">
        <v>573</v>
      </c>
      <c r="KYO11" s="58" t="s">
        <v>573</v>
      </c>
      <c r="KYP11" s="58" t="s">
        <v>573</v>
      </c>
      <c r="KYQ11" s="58" t="s">
        <v>573</v>
      </c>
      <c r="KYR11" s="58" t="s">
        <v>573</v>
      </c>
      <c r="KYS11" s="58" t="s">
        <v>573</v>
      </c>
      <c r="KYT11" s="58" t="s">
        <v>573</v>
      </c>
      <c r="KYU11" s="58" t="s">
        <v>573</v>
      </c>
      <c r="KYV11" s="58" t="s">
        <v>573</v>
      </c>
      <c r="KYW11" s="58" t="s">
        <v>573</v>
      </c>
      <c r="KYX11" s="58" t="s">
        <v>573</v>
      </c>
      <c r="KYY11" s="58" t="s">
        <v>573</v>
      </c>
      <c r="KYZ11" s="58" t="s">
        <v>573</v>
      </c>
      <c r="KZA11" s="58" t="s">
        <v>573</v>
      </c>
      <c r="KZB11" s="58" t="s">
        <v>573</v>
      </c>
      <c r="KZC11" s="58" t="s">
        <v>573</v>
      </c>
      <c r="KZD11" s="58" t="s">
        <v>573</v>
      </c>
      <c r="KZE11" s="58" t="s">
        <v>573</v>
      </c>
      <c r="KZF11" s="58" t="s">
        <v>573</v>
      </c>
      <c r="KZG11" s="58" t="s">
        <v>573</v>
      </c>
      <c r="KZH11" s="58" t="s">
        <v>573</v>
      </c>
      <c r="KZI11" s="58" t="s">
        <v>573</v>
      </c>
      <c r="KZJ11" s="58" t="s">
        <v>573</v>
      </c>
      <c r="KZK11" s="58" t="s">
        <v>573</v>
      </c>
      <c r="KZL11" s="58" t="s">
        <v>573</v>
      </c>
      <c r="KZM11" s="58" t="s">
        <v>573</v>
      </c>
      <c r="KZN11" s="58" t="s">
        <v>573</v>
      </c>
      <c r="KZO11" s="58" t="s">
        <v>573</v>
      </c>
      <c r="KZP11" s="58" t="s">
        <v>573</v>
      </c>
      <c r="KZQ11" s="58" t="s">
        <v>573</v>
      </c>
      <c r="KZR11" s="58" t="s">
        <v>573</v>
      </c>
      <c r="KZS11" s="58" t="s">
        <v>573</v>
      </c>
      <c r="KZT11" s="58" t="s">
        <v>573</v>
      </c>
      <c r="KZU11" s="58" t="s">
        <v>573</v>
      </c>
      <c r="KZV11" s="58" t="s">
        <v>573</v>
      </c>
      <c r="KZW11" s="58" t="s">
        <v>573</v>
      </c>
      <c r="KZX11" s="58" t="s">
        <v>573</v>
      </c>
      <c r="KZY11" s="58" t="s">
        <v>573</v>
      </c>
      <c r="KZZ11" s="58" t="s">
        <v>573</v>
      </c>
      <c r="LAA11" s="58" t="s">
        <v>573</v>
      </c>
      <c r="LAB11" s="58" t="s">
        <v>573</v>
      </c>
      <c r="LAC11" s="58" t="s">
        <v>573</v>
      </c>
      <c r="LAD11" s="58" t="s">
        <v>573</v>
      </c>
      <c r="LAE11" s="58" t="s">
        <v>573</v>
      </c>
      <c r="LAF11" s="58" t="s">
        <v>573</v>
      </c>
      <c r="LAG11" s="58" t="s">
        <v>573</v>
      </c>
      <c r="LAH11" s="58" t="s">
        <v>573</v>
      </c>
      <c r="LAI11" s="58" t="s">
        <v>573</v>
      </c>
      <c r="LAJ11" s="58" t="s">
        <v>573</v>
      </c>
      <c r="LAK11" s="58" t="s">
        <v>573</v>
      </c>
      <c r="LAL11" s="58" t="s">
        <v>573</v>
      </c>
      <c r="LAM11" s="58" t="s">
        <v>573</v>
      </c>
      <c r="LAN11" s="58" t="s">
        <v>573</v>
      </c>
      <c r="LAO11" s="58" t="s">
        <v>573</v>
      </c>
      <c r="LAP11" s="58" t="s">
        <v>573</v>
      </c>
      <c r="LAQ11" s="58" t="s">
        <v>573</v>
      </c>
      <c r="LAR11" s="58" t="s">
        <v>573</v>
      </c>
      <c r="LAS11" s="58" t="s">
        <v>573</v>
      </c>
      <c r="LAT11" s="58" t="s">
        <v>573</v>
      </c>
      <c r="LAU11" s="58" t="s">
        <v>573</v>
      </c>
      <c r="LAV11" s="58" t="s">
        <v>573</v>
      </c>
      <c r="LAW11" s="58" t="s">
        <v>573</v>
      </c>
      <c r="LAX11" s="58" t="s">
        <v>573</v>
      </c>
      <c r="LAY11" s="58" t="s">
        <v>573</v>
      </c>
      <c r="LAZ11" s="58" t="s">
        <v>573</v>
      </c>
      <c r="LBA11" s="58" t="s">
        <v>573</v>
      </c>
      <c r="LBB11" s="58" t="s">
        <v>573</v>
      </c>
      <c r="LBC11" s="58" t="s">
        <v>573</v>
      </c>
      <c r="LBD11" s="58" t="s">
        <v>573</v>
      </c>
      <c r="LBE11" s="58" t="s">
        <v>573</v>
      </c>
      <c r="LBF11" s="58" t="s">
        <v>573</v>
      </c>
      <c r="LBG11" s="58" t="s">
        <v>573</v>
      </c>
      <c r="LBH11" s="58" t="s">
        <v>573</v>
      </c>
      <c r="LBI11" s="58" t="s">
        <v>573</v>
      </c>
      <c r="LBJ11" s="58" t="s">
        <v>573</v>
      </c>
      <c r="LBK11" s="58" t="s">
        <v>573</v>
      </c>
      <c r="LBL11" s="58" t="s">
        <v>573</v>
      </c>
      <c r="LBM11" s="58" t="s">
        <v>573</v>
      </c>
      <c r="LBN11" s="58" t="s">
        <v>573</v>
      </c>
      <c r="LBO11" s="58" t="s">
        <v>573</v>
      </c>
      <c r="LBP11" s="58" t="s">
        <v>573</v>
      </c>
      <c r="LBQ11" s="58" t="s">
        <v>573</v>
      </c>
      <c r="LBR11" s="58" t="s">
        <v>573</v>
      </c>
      <c r="LBS11" s="58" t="s">
        <v>573</v>
      </c>
      <c r="LBT11" s="58" t="s">
        <v>573</v>
      </c>
      <c r="LBU11" s="58" t="s">
        <v>573</v>
      </c>
      <c r="LBV11" s="58" t="s">
        <v>573</v>
      </c>
      <c r="LBW11" s="58" t="s">
        <v>573</v>
      </c>
      <c r="LBX11" s="58" t="s">
        <v>573</v>
      </c>
      <c r="LBY11" s="58" t="s">
        <v>573</v>
      </c>
      <c r="LBZ11" s="58" t="s">
        <v>573</v>
      </c>
      <c r="LCA11" s="58" t="s">
        <v>573</v>
      </c>
      <c r="LCB11" s="58" t="s">
        <v>573</v>
      </c>
      <c r="LCC11" s="58" t="s">
        <v>573</v>
      </c>
      <c r="LCD11" s="58" t="s">
        <v>573</v>
      </c>
      <c r="LCE11" s="58" t="s">
        <v>573</v>
      </c>
      <c r="LCF11" s="58" t="s">
        <v>573</v>
      </c>
      <c r="LCG11" s="58" t="s">
        <v>573</v>
      </c>
      <c r="LCH11" s="58" t="s">
        <v>573</v>
      </c>
      <c r="LCI11" s="58" t="s">
        <v>573</v>
      </c>
      <c r="LCJ11" s="58" t="s">
        <v>573</v>
      </c>
      <c r="LCK11" s="58" t="s">
        <v>573</v>
      </c>
      <c r="LCL11" s="58" t="s">
        <v>573</v>
      </c>
      <c r="LCM11" s="58" t="s">
        <v>573</v>
      </c>
      <c r="LCN11" s="58" t="s">
        <v>573</v>
      </c>
      <c r="LCO11" s="58" t="s">
        <v>573</v>
      </c>
      <c r="LCP11" s="58" t="s">
        <v>573</v>
      </c>
      <c r="LCQ11" s="58" t="s">
        <v>573</v>
      </c>
      <c r="LCR11" s="58" t="s">
        <v>573</v>
      </c>
      <c r="LCS11" s="58" t="s">
        <v>573</v>
      </c>
      <c r="LCT11" s="58" t="s">
        <v>573</v>
      </c>
      <c r="LCU11" s="58" t="s">
        <v>573</v>
      </c>
      <c r="LCV11" s="58" t="s">
        <v>573</v>
      </c>
      <c r="LCW11" s="58" t="s">
        <v>573</v>
      </c>
      <c r="LCX11" s="58" t="s">
        <v>573</v>
      </c>
      <c r="LCY11" s="58" t="s">
        <v>573</v>
      </c>
      <c r="LCZ11" s="58" t="s">
        <v>573</v>
      </c>
      <c r="LDA11" s="58" t="s">
        <v>573</v>
      </c>
      <c r="LDB11" s="58" t="s">
        <v>573</v>
      </c>
      <c r="LDC11" s="58" t="s">
        <v>573</v>
      </c>
      <c r="LDD11" s="58" t="s">
        <v>573</v>
      </c>
      <c r="LDE11" s="58" t="s">
        <v>573</v>
      </c>
      <c r="LDF11" s="58" t="s">
        <v>573</v>
      </c>
      <c r="LDG11" s="58" t="s">
        <v>573</v>
      </c>
      <c r="LDH11" s="58" t="s">
        <v>573</v>
      </c>
      <c r="LDI11" s="58" t="s">
        <v>573</v>
      </c>
      <c r="LDJ11" s="58" t="s">
        <v>573</v>
      </c>
      <c r="LDK11" s="58" t="s">
        <v>573</v>
      </c>
      <c r="LDL11" s="58" t="s">
        <v>573</v>
      </c>
      <c r="LDM11" s="58" t="s">
        <v>573</v>
      </c>
      <c r="LDN11" s="58" t="s">
        <v>573</v>
      </c>
      <c r="LDO11" s="58" t="s">
        <v>573</v>
      </c>
      <c r="LDP11" s="58" t="s">
        <v>573</v>
      </c>
      <c r="LDQ11" s="58" t="s">
        <v>573</v>
      </c>
      <c r="LDR11" s="58" t="s">
        <v>573</v>
      </c>
      <c r="LDS11" s="58" t="s">
        <v>573</v>
      </c>
      <c r="LDT11" s="58" t="s">
        <v>573</v>
      </c>
      <c r="LDU11" s="58" t="s">
        <v>573</v>
      </c>
      <c r="LDV11" s="58" t="s">
        <v>573</v>
      </c>
      <c r="LDW11" s="58" t="s">
        <v>573</v>
      </c>
      <c r="LDX11" s="58" t="s">
        <v>573</v>
      </c>
      <c r="LDY11" s="58" t="s">
        <v>573</v>
      </c>
      <c r="LDZ11" s="58" t="s">
        <v>573</v>
      </c>
      <c r="LEA11" s="58" t="s">
        <v>573</v>
      </c>
      <c r="LEB11" s="58" t="s">
        <v>573</v>
      </c>
      <c r="LEC11" s="58" t="s">
        <v>573</v>
      </c>
      <c r="LED11" s="58" t="s">
        <v>573</v>
      </c>
      <c r="LEE11" s="58" t="s">
        <v>573</v>
      </c>
      <c r="LEF11" s="58" t="s">
        <v>573</v>
      </c>
      <c r="LEG11" s="58" t="s">
        <v>573</v>
      </c>
      <c r="LEH11" s="58" t="s">
        <v>573</v>
      </c>
      <c r="LEI11" s="58" t="s">
        <v>573</v>
      </c>
      <c r="LEJ11" s="58" t="s">
        <v>573</v>
      </c>
      <c r="LEK11" s="58" t="s">
        <v>573</v>
      </c>
      <c r="LEL11" s="58" t="s">
        <v>573</v>
      </c>
      <c r="LEM11" s="58" t="s">
        <v>573</v>
      </c>
      <c r="LEN11" s="58" t="s">
        <v>573</v>
      </c>
      <c r="LEO11" s="58" t="s">
        <v>573</v>
      </c>
      <c r="LEP11" s="58" t="s">
        <v>573</v>
      </c>
      <c r="LEQ11" s="58" t="s">
        <v>573</v>
      </c>
      <c r="LER11" s="58" t="s">
        <v>573</v>
      </c>
      <c r="LES11" s="58" t="s">
        <v>573</v>
      </c>
      <c r="LET11" s="58" t="s">
        <v>573</v>
      </c>
      <c r="LEU11" s="58" t="s">
        <v>573</v>
      </c>
      <c r="LEV11" s="58" t="s">
        <v>573</v>
      </c>
      <c r="LEW11" s="58" t="s">
        <v>573</v>
      </c>
      <c r="LEX11" s="58" t="s">
        <v>573</v>
      </c>
      <c r="LEY11" s="58" t="s">
        <v>573</v>
      </c>
      <c r="LEZ11" s="58" t="s">
        <v>573</v>
      </c>
      <c r="LFA11" s="58" t="s">
        <v>573</v>
      </c>
      <c r="LFB11" s="58" t="s">
        <v>573</v>
      </c>
      <c r="LFC11" s="58" t="s">
        <v>573</v>
      </c>
      <c r="LFD11" s="58" t="s">
        <v>573</v>
      </c>
      <c r="LFE11" s="58" t="s">
        <v>573</v>
      </c>
      <c r="LFF11" s="58" t="s">
        <v>573</v>
      </c>
      <c r="LFG11" s="58" t="s">
        <v>573</v>
      </c>
      <c r="LFH11" s="58" t="s">
        <v>573</v>
      </c>
      <c r="LFI11" s="58" t="s">
        <v>573</v>
      </c>
      <c r="LFJ11" s="58" t="s">
        <v>573</v>
      </c>
      <c r="LFK11" s="58" t="s">
        <v>573</v>
      </c>
      <c r="LFL11" s="58" t="s">
        <v>573</v>
      </c>
      <c r="LFM11" s="58" t="s">
        <v>573</v>
      </c>
      <c r="LFN11" s="58" t="s">
        <v>573</v>
      </c>
      <c r="LFO11" s="58" t="s">
        <v>573</v>
      </c>
      <c r="LFP11" s="58" t="s">
        <v>573</v>
      </c>
      <c r="LFQ11" s="58" t="s">
        <v>573</v>
      </c>
      <c r="LFR11" s="58" t="s">
        <v>573</v>
      </c>
      <c r="LFS11" s="58" t="s">
        <v>573</v>
      </c>
      <c r="LFT11" s="58" t="s">
        <v>573</v>
      </c>
      <c r="LFU11" s="58" t="s">
        <v>573</v>
      </c>
      <c r="LFV11" s="58" t="s">
        <v>573</v>
      </c>
      <c r="LFW11" s="58" t="s">
        <v>573</v>
      </c>
      <c r="LFX11" s="58" t="s">
        <v>573</v>
      </c>
      <c r="LFY11" s="58" t="s">
        <v>573</v>
      </c>
      <c r="LFZ11" s="58" t="s">
        <v>573</v>
      </c>
      <c r="LGA11" s="58" t="s">
        <v>573</v>
      </c>
      <c r="LGB11" s="58" t="s">
        <v>573</v>
      </c>
      <c r="LGC11" s="58" t="s">
        <v>573</v>
      </c>
      <c r="LGD11" s="58" t="s">
        <v>573</v>
      </c>
      <c r="LGE11" s="58" t="s">
        <v>573</v>
      </c>
      <c r="LGF11" s="58" t="s">
        <v>573</v>
      </c>
      <c r="LGG11" s="58" t="s">
        <v>573</v>
      </c>
      <c r="LGH11" s="58" t="s">
        <v>573</v>
      </c>
      <c r="LGI11" s="58" t="s">
        <v>573</v>
      </c>
      <c r="LGJ11" s="58" t="s">
        <v>573</v>
      </c>
      <c r="LGK11" s="58" t="s">
        <v>573</v>
      </c>
      <c r="LGL11" s="58" t="s">
        <v>573</v>
      </c>
      <c r="LGM11" s="58" t="s">
        <v>573</v>
      </c>
      <c r="LGN11" s="58" t="s">
        <v>573</v>
      </c>
      <c r="LGO11" s="58" t="s">
        <v>573</v>
      </c>
      <c r="LGP11" s="58" t="s">
        <v>573</v>
      </c>
      <c r="LGQ11" s="58" t="s">
        <v>573</v>
      </c>
      <c r="LGR11" s="58" t="s">
        <v>573</v>
      </c>
      <c r="LGS11" s="58" t="s">
        <v>573</v>
      </c>
      <c r="LGT11" s="58" t="s">
        <v>573</v>
      </c>
      <c r="LGU11" s="58" t="s">
        <v>573</v>
      </c>
      <c r="LGV11" s="58" t="s">
        <v>573</v>
      </c>
      <c r="LGW11" s="58" t="s">
        <v>573</v>
      </c>
      <c r="LGX11" s="58" t="s">
        <v>573</v>
      </c>
      <c r="LGY11" s="58" t="s">
        <v>573</v>
      </c>
      <c r="LGZ11" s="58" t="s">
        <v>573</v>
      </c>
      <c r="LHA11" s="58" t="s">
        <v>573</v>
      </c>
      <c r="LHB11" s="58" t="s">
        <v>573</v>
      </c>
      <c r="LHC11" s="58" t="s">
        <v>573</v>
      </c>
      <c r="LHD11" s="58" t="s">
        <v>573</v>
      </c>
      <c r="LHE11" s="58" t="s">
        <v>573</v>
      </c>
      <c r="LHF11" s="58" t="s">
        <v>573</v>
      </c>
      <c r="LHG11" s="58" t="s">
        <v>573</v>
      </c>
      <c r="LHH11" s="58" t="s">
        <v>573</v>
      </c>
      <c r="LHI11" s="58" t="s">
        <v>573</v>
      </c>
      <c r="LHJ11" s="58" t="s">
        <v>573</v>
      </c>
      <c r="LHK11" s="58" t="s">
        <v>573</v>
      </c>
      <c r="LHL11" s="58" t="s">
        <v>573</v>
      </c>
      <c r="LHM11" s="58" t="s">
        <v>573</v>
      </c>
      <c r="LHN11" s="58" t="s">
        <v>573</v>
      </c>
      <c r="LHO11" s="58" t="s">
        <v>573</v>
      </c>
      <c r="LHP11" s="58" t="s">
        <v>573</v>
      </c>
      <c r="LHQ11" s="58" t="s">
        <v>573</v>
      </c>
      <c r="LHR11" s="58" t="s">
        <v>573</v>
      </c>
      <c r="LHS11" s="58" t="s">
        <v>573</v>
      </c>
      <c r="LHT11" s="58" t="s">
        <v>573</v>
      </c>
      <c r="LHU11" s="58" t="s">
        <v>573</v>
      </c>
      <c r="LHV11" s="58" t="s">
        <v>573</v>
      </c>
      <c r="LHW11" s="58" t="s">
        <v>573</v>
      </c>
      <c r="LHX11" s="58" t="s">
        <v>573</v>
      </c>
      <c r="LHY11" s="58" t="s">
        <v>573</v>
      </c>
      <c r="LHZ11" s="58" t="s">
        <v>573</v>
      </c>
      <c r="LIA11" s="58" t="s">
        <v>573</v>
      </c>
      <c r="LIB11" s="58" t="s">
        <v>573</v>
      </c>
      <c r="LIC11" s="58" t="s">
        <v>573</v>
      </c>
      <c r="LID11" s="58" t="s">
        <v>573</v>
      </c>
      <c r="LIE11" s="58" t="s">
        <v>573</v>
      </c>
      <c r="LIF11" s="58" t="s">
        <v>573</v>
      </c>
      <c r="LIG11" s="58" t="s">
        <v>573</v>
      </c>
      <c r="LIH11" s="58" t="s">
        <v>573</v>
      </c>
      <c r="LII11" s="58" t="s">
        <v>573</v>
      </c>
      <c r="LIJ11" s="58" t="s">
        <v>573</v>
      </c>
      <c r="LIK11" s="58" t="s">
        <v>573</v>
      </c>
      <c r="LIL11" s="58" t="s">
        <v>573</v>
      </c>
      <c r="LIM11" s="58" t="s">
        <v>573</v>
      </c>
      <c r="LIN11" s="58" t="s">
        <v>573</v>
      </c>
      <c r="LIO11" s="58" t="s">
        <v>573</v>
      </c>
      <c r="LIP11" s="58" t="s">
        <v>573</v>
      </c>
      <c r="LIQ11" s="58" t="s">
        <v>573</v>
      </c>
      <c r="LIR11" s="58" t="s">
        <v>573</v>
      </c>
      <c r="LIS11" s="58" t="s">
        <v>573</v>
      </c>
      <c r="LIT11" s="58" t="s">
        <v>573</v>
      </c>
      <c r="LIU11" s="58" t="s">
        <v>573</v>
      </c>
      <c r="LIV11" s="58" t="s">
        <v>573</v>
      </c>
      <c r="LIW11" s="58" t="s">
        <v>573</v>
      </c>
      <c r="LIX11" s="58" t="s">
        <v>573</v>
      </c>
      <c r="LIY11" s="58" t="s">
        <v>573</v>
      </c>
      <c r="LIZ11" s="58" t="s">
        <v>573</v>
      </c>
      <c r="LJA11" s="58" t="s">
        <v>573</v>
      </c>
      <c r="LJB11" s="58" t="s">
        <v>573</v>
      </c>
      <c r="LJC11" s="58" t="s">
        <v>573</v>
      </c>
      <c r="LJD11" s="58" t="s">
        <v>573</v>
      </c>
      <c r="LJE11" s="58" t="s">
        <v>573</v>
      </c>
      <c r="LJF11" s="58" t="s">
        <v>573</v>
      </c>
      <c r="LJG11" s="58" t="s">
        <v>573</v>
      </c>
      <c r="LJH11" s="58" t="s">
        <v>573</v>
      </c>
      <c r="LJI11" s="58" t="s">
        <v>573</v>
      </c>
      <c r="LJJ11" s="58" t="s">
        <v>573</v>
      </c>
      <c r="LJK11" s="58" t="s">
        <v>573</v>
      </c>
      <c r="LJL11" s="58" t="s">
        <v>573</v>
      </c>
      <c r="LJM11" s="58" t="s">
        <v>573</v>
      </c>
      <c r="LJN11" s="58" t="s">
        <v>573</v>
      </c>
      <c r="LJO11" s="58" t="s">
        <v>573</v>
      </c>
      <c r="LJP11" s="58" t="s">
        <v>573</v>
      </c>
      <c r="LJQ11" s="58" t="s">
        <v>573</v>
      </c>
      <c r="LJR11" s="58" t="s">
        <v>573</v>
      </c>
      <c r="LJS11" s="58" t="s">
        <v>573</v>
      </c>
      <c r="LJT11" s="58" t="s">
        <v>573</v>
      </c>
      <c r="LJU11" s="58" t="s">
        <v>573</v>
      </c>
      <c r="LJV11" s="58" t="s">
        <v>573</v>
      </c>
      <c r="LJW11" s="58" t="s">
        <v>573</v>
      </c>
      <c r="LJX11" s="58" t="s">
        <v>573</v>
      </c>
      <c r="LJY11" s="58" t="s">
        <v>573</v>
      </c>
      <c r="LJZ11" s="58" t="s">
        <v>573</v>
      </c>
      <c r="LKA11" s="58" t="s">
        <v>573</v>
      </c>
      <c r="LKB11" s="58" t="s">
        <v>573</v>
      </c>
      <c r="LKC11" s="58" t="s">
        <v>573</v>
      </c>
      <c r="LKD11" s="58" t="s">
        <v>573</v>
      </c>
      <c r="LKE11" s="58" t="s">
        <v>573</v>
      </c>
      <c r="LKF11" s="58" t="s">
        <v>573</v>
      </c>
      <c r="LKG11" s="58" t="s">
        <v>573</v>
      </c>
      <c r="LKH11" s="58" t="s">
        <v>573</v>
      </c>
      <c r="LKI11" s="58" t="s">
        <v>573</v>
      </c>
      <c r="LKJ11" s="58" t="s">
        <v>573</v>
      </c>
      <c r="LKK11" s="58" t="s">
        <v>573</v>
      </c>
      <c r="LKL11" s="58" t="s">
        <v>573</v>
      </c>
      <c r="LKM11" s="58" t="s">
        <v>573</v>
      </c>
      <c r="LKN11" s="58" t="s">
        <v>573</v>
      </c>
      <c r="LKO11" s="58" t="s">
        <v>573</v>
      </c>
      <c r="LKP11" s="58" t="s">
        <v>573</v>
      </c>
      <c r="LKQ11" s="58" t="s">
        <v>573</v>
      </c>
      <c r="LKR11" s="58" t="s">
        <v>573</v>
      </c>
      <c r="LKS11" s="58" t="s">
        <v>573</v>
      </c>
      <c r="LKT11" s="58" t="s">
        <v>573</v>
      </c>
      <c r="LKU11" s="58" t="s">
        <v>573</v>
      </c>
      <c r="LKV11" s="58" t="s">
        <v>573</v>
      </c>
      <c r="LKW11" s="58" t="s">
        <v>573</v>
      </c>
      <c r="LKX11" s="58" t="s">
        <v>573</v>
      </c>
      <c r="LKY11" s="58" t="s">
        <v>573</v>
      </c>
      <c r="LKZ11" s="58" t="s">
        <v>573</v>
      </c>
      <c r="LLA11" s="58" t="s">
        <v>573</v>
      </c>
      <c r="LLB11" s="58" t="s">
        <v>573</v>
      </c>
      <c r="LLC11" s="58" t="s">
        <v>573</v>
      </c>
      <c r="LLD11" s="58" t="s">
        <v>573</v>
      </c>
      <c r="LLE11" s="58" t="s">
        <v>573</v>
      </c>
      <c r="LLF11" s="58" t="s">
        <v>573</v>
      </c>
      <c r="LLG11" s="58" t="s">
        <v>573</v>
      </c>
      <c r="LLH11" s="58" t="s">
        <v>573</v>
      </c>
      <c r="LLI11" s="58" t="s">
        <v>573</v>
      </c>
      <c r="LLJ11" s="58" t="s">
        <v>573</v>
      </c>
      <c r="LLK11" s="58" t="s">
        <v>573</v>
      </c>
      <c r="LLL11" s="58" t="s">
        <v>573</v>
      </c>
      <c r="LLM11" s="58" t="s">
        <v>573</v>
      </c>
      <c r="LLN11" s="58" t="s">
        <v>573</v>
      </c>
      <c r="LLO11" s="58" t="s">
        <v>573</v>
      </c>
      <c r="LLP11" s="58" t="s">
        <v>573</v>
      </c>
      <c r="LLQ11" s="58" t="s">
        <v>573</v>
      </c>
      <c r="LLR11" s="58" t="s">
        <v>573</v>
      </c>
      <c r="LLS11" s="58" t="s">
        <v>573</v>
      </c>
      <c r="LLT11" s="58" t="s">
        <v>573</v>
      </c>
      <c r="LLU11" s="58" t="s">
        <v>573</v>
      </c>
      <c r="LLV11" s="58" t="s">
        <v>573</v>
      </c>
      <c r="LLW11" s="58" t="s">
        <v>573</v>
      </c>
      <c r="LLX11" s="58" t="s">
        <v>573</v>
      </c>
      <c r="LLY11" s="58" t="s">
        <v>573</v>
      </c>
      <c r="LLZ11" s="58" t="s">
        <v>573</v>
      </c>
      <c r="LMA11" s="58" t="s">
        <v>573</v>
      </c>
      <c r="LMB11" s="58" t="s">
        <v>573</v>
      </c>
      <c r="LMC11" s="58" t="s">
        <v>573</v>
      </c>
      <c r="LMD11" s="58" t="s">
        <v>573</v>
      </c>
      <c r="LME11" s="58" t="s">
        <v>573</v>
      </c>
      <c r="LMF11" s="58" t="s">
        <v>573</v>
      </c>
      <c r="LMG11" s="58" t="s">
        <v>573</v>
      </c>
      <c r="LMH11" s="58" t="s">
        <v>573</v>
      </c>
      <c r="LMI11" s="58" t="s">
        <v>573</v>
      </c>
      <c r="LMJ11" s="58" t="s">
        <v>573</v>
      </c>
      <c r="LMK11" s="58" t="s">
        <v>573</v>
      </c>
      <c r="LML11" s="58" t="s">
        <v>573</v>
      </c>
      <c r="LMM11" s="58" t="s">
        <v>573</v>
      </c>
      <c r="LMN11" s="58" t="s">
        <v>573</v>
      </c>
      <c r="LMO11" s="58" t="s">
        <v>573</v>
      </c>
      <c r="LMP11" s="58" t="s">
        <v>573</v>
      </c>
      <c r="LMQ11" s="58" t="s">
        <v>573</v>
      </c>
      <c r="LMR11" s="58" t="s">
        <v>573</v>
      </c>
      <c r="LMS11" s="58" t="s">
        <v>573</v>
      </c>
      <c r="LMT11" s="58" t="s">
        <v>573</v>
      </c>
      <c r="LMU11" s="58" t="s">
        <v>573</v>
      </c>
      <c r="LMV11" s="58" t="s">
        <v>573</v>
      </c>
      <c r="LMW11" s="58" t="s">
        <v>573</v>
      </c>
      <c r="LMX11" s="58" t="s">
        <v>573</v>
      </c>
      <c r="LMY11" s="58" t="s">
        <v>573</v>
      </c>
      <c r="LMZ11" s="58" t="s">
        <v>573</v>
      </c>
      <c r="LNA11" s="58" t="s">
        <v>573</v>
      </c>
      <c r="LNB11" s="58" t="s">
        <v>573</v>
      </c>
      <c r="LNC11" s="58" t="s">
        <v>573</v>
      </c>
      <c r="LND11" s="58" t="s">
        <v>573</v>
      </c>
      <c r="LNE11" s="58" t="s">
        <v>573</v>
      </c>
      <c r="LNF11" s="58" t="s">
        <v>573</v>
      </c>
      <c r="LNG11" s="58" t="s">
        <v>573</v>
      </c>
      <c r="LNH11" s="58" t="s">
        <v>573</v>
      </c>
      <c r="LNI11" s="58" t="s">
        <v>573</v>
      </c>
      <c r="LNJ11" s="58" t="s">
        <v>573</v>
      </c>
      <c r="LNK11" s="58" t="s">
        <v>573</v>
      </c>
      <c r="LNL11" s="58" t="s">
        <v>573</v>
      </c>
      <c r="LNM11" s="58" t="s">
        <v>573</v>
      </c>
      <c r="LNN11" s="58" t="s">
        <v>573</v>
      </c>
      <c r="LNO11" s="58" t="s">
        <v>573</v>
      </c>
      <c r="LNP11" s="58" t="s">
        <v>573</v>
      </c>
      <c r="LNQ11" s="58" t="s">
        <v>573</v>
      </c>
      <c r="LNR11" s="58" t="s">
        <v>573</v>
      </c>
      <c r="LNS11" s="58" t="s">
        <v>573</v>
      </c>
      <c r="LNT11" s="58" t="s">
        <v>573</v>
      </c>
      <c r="LNU11" s="58" t="s">
        <v>573</v>
      </c>
      <c r="LNV11" s="58" t="s">
        <v>573</v>
      </c>
      <c r="LNW11" s="58" t="s">
        <v>573</v>
      </c>
      <c r="LNX11" s="58" t="s">
        <v>573</v>
      </c>
      <c r="LNY11" s="58" t="s">
        <v>573</v>
      </c>
      <c r="LNZ11" s="58" t="s">
        <v>573</v>
      </c>
      <c r="LOA11" s="58" t="s">
        <v>573</v>
      </c>
      <c r="LOB11" s="58" t="s">
        <v>573</v>
      </c>
      <c r="LOC11" s="58" t="s">
        <v>573</v>
      </c>
      <c r="LOD11" s="58" t="s">
        <v>573</v>
      </c>
      <c r="LOE11" s="58" t="s">
        <v>573</v>
      </c>
      <c r="LOF11" s="58" t="s">
        <v>573</v>
      </c>
      <c r="LOG11" s="58" t="s">
        <v>573</v>
      </c>
      <c r="LOH11" s="58" t="s">
        <v>573</v>
      </c>
      <c r="LOI11" s="58" t="s">
        <v>573</v>
      </c>
      <c r="LOJ11" s="58" t="s">
        <v>573</v>
      </c>
      <c r="LOK11" s="58" t="s">
        <v>573</v>
      </c>
      <c r="LOL11" s="58" t="s">
        <v>573</v>
      </c>
      <c r="LOM11" s="58" t="s">
        <v>573</v>
      </c>
      <c r="LON11" s="58" t="s">
        <v>573</v>
      </c>
      <c r="LOO11" s="58" t="s">
        <v>573</v>
      </c>
      <c r="LOP11" s="58" t="s">
        <v>573</v>
      </c>
      <c r="LOQ11" s="58" t="s">
        <v>573</v>
      </c>
      <c r="LOR11" s="58" t="s">
        <v>573</v>
      </c>
      <c r="LOS11" s="58" t="s">
        <v>573</v>
      </c>
      <c r="LOT11" s="58" t="s">
        <v>573</v>
      </c>
      <c r="LOU11" s="58" t="s">
        <v>573</v>
      </c>
      <c r="LOV11" s="58" t="s">
        <v>573</v>
      </c>
      <c r="LOW11" s="58" t="s">
        <v>573</v>
      </c>
      <c r="LOX11" s="58" t="s">
        <v>573</v>
      </c>
      <c r="LOY11" s="58" t="s">
        <v>573</v>
      </c>
      <c r="LOZ11" s="58" t="s">
        <v>573</v>
      </c>
      <c r="LPA11" s="58" t="s">
        <v>573</v>
      </c>
      <c r="LPB11" s="58" t="s">
        <v>573</v>
      </c>
      <c r="LPC11" s="58" t="s">
        <v>573</v>
      </c>
      <c r="LPD11" s="58" t="s">
        <v>573</v>
      </c>
      <c r="LPE11" s="58" t="s">
        <v>573</v>
      </c>
      <c r="LPF11" s="58" t="s">
        <v>573</v>
      </c>
      <c r="LPG11" s="58" t="s">
        <v>573</v>
      </c>
      <c r="LPH11" s="58" t="s">
        <v>573</v>
      </c>
      <c r="LPI11" s="58" t="s">
        <v>573</v>
      </c>
      <c r="LPJ11" s="58" t="s">
        <v>573</v>
      </c>
      <c r="LPK11" s="58" t="s">
        <v>573</v>
      </c>
      <c r="LPL11" s="58" t="s">
        <v>573</v>
      </c>
      <c r="LPM11" s="58" t="s">
        <v>573</v>
      </c>
      <c r="LPN11" s="58" t="s">
        <v>573</v>
      </c>
      <c r="LPO11" s="58" t="s">
        <v>573</v>
      </c>
      <c r="LPP11" s="58" t="s">
        <v>573</v>
      </c>
      <c r="LPQ11" s="58" t="s">
        <v>573</v>
      </c>
      <c r="LPR11" s="58" t="s">
        <v>573</v>
      </c>
      <c r="LPS11" s="58" t="s">
        <v>573</v>
      </c>
      <c r="LPT11" s="58" t="s">
        <v>573</v>
      </c>
      <c r="LPU11" s="58" t="s">
        <v>573</v>
      </c>
      <c r="LPV11" s="58" t="s">
        <v>573</v>
      </c>
      <c r="LPW11" s="58" t="s">
        <v>573</v>
      </c>
      <c r="LPX11" s="58" t="s">
        <v>573</v>
      </c>
      <c r="LPY11" s="58" t="s">
        <v>573</v>
      </c>
      <c r="LPZ11" s="58" t="s">
        <v>573</v>
      </c>
      <c r="LQA11" s="58" t="s">
        <v>573</v>
      </c>
      <c r="LQB11" s="58" t="s">
        <v>573</v>
      </c>
      <c r="LQC11" s="58" t="s">
        <v>573</v>
      </c>
      <c r="LQD11" s="58" t="s">
        <v>573</v>
      </c>
      <c r="LQE11" s="58" t="s">
        <v>573</v>
      </c>
      <c r="LQF11" s="58" t="s">
        <v>573</v>
      </c>
      <c r="LQG11" s="58" t="s">
        <v>573</v>
      </c>
      <c r="LQH11" s="58" t="s">
        <v>573</v>
      </c>
      <c r="LQI11" s="58" t="s">
        <v>573</v>
      </c>
      <c r="LQJ11" s="58" t="s">
        <v>573</v>
      </c>
      <c r="LQK11" s="58" t="s">
        <v>573</v>
      </c>
      <c r="LQL11" s="58" t="s">
        <v>573</v>
      </c>
      <c r="LQM11" s="58" t="s">
        <v>573</v>
      </c>
      <c r="LQN11" s="58" t="s">
        <v>573</v>
      </c>
      <c r="LQO11" s="58" t="s">
        <v>573</v>
      </c>
      <c r="LQP11" s="58" t="s">
        <v>573</v>
      </c>
      <c r="LQQ11" s="58" t="s">
        <v>573</v>
      </c>
      <c r="LQR11" s="58" t="s">
        <v>573</v>
      </c>
      <c r="LQS11" s="58" t="s">
        <v>573</v>
      </c>
      <c r="LQT11" s="58" t="s">
        <v>573</v>
      </c>
      <c r="LQU11" s="58" t="s">
        <v>573</v>
      </c>
      <c r="LQV11" s="58" t="s">
        <v>573</v>
      </c>
      <c r="LQW11" s="58" t="s">
        <v>573</v>
      </c>
      <c r="LQX11" s="58" t="s">
        <v>573</v>
      </c>
      <c r="LQY11" s="58" t="s">
        <v>573</v>
      </c>
      <c r="LQZ11" s="58" t="s">
        <v>573</v>
      </c>
      <c r="LRA11" s="58" t="s">
        <v>573</v>
      </c>
      <c r="LRB11" s="58" t="s">
        <v>573</v>
      </c>
      <c r="LRC11" s="58" t="s">
        <v>573</v>
      </c>
      <c r="LRD11" s="58" t="s">
        <v>573</v>
      </c>
      <c r="LRE11" s="58" t="s">
        <v>573</v>
      </c>
      <c r="LRF11" s="58" t="s">
        <v>573</v>
      </c>
      <c r="LRG11" s="58" t="s">
        <v>573</v>
      </c>
      <c r="LRH11" s="58" t="s">
        <v>573</v>
      </c>
      <c r="LRI11" s="58" t="s">
        <v>573</v>
      </c>
      <c r="LRJ11" s="58" t="s">
        <v>573</v>
      </c>
      <c r="LRK11" s="58" t="s">
        <v>573</v>
      </c>
      <c r="LRL11" s="58" t="s">
        <v>573</v>
      </c>
      <c r="LRM11" s="58" t="s">
        <v>573</v>
      </c>
      <c r="LRN11" s="58" t="s">
        <v>573</v>
      </c>
      <c r="LRO11" s="58" t="s">
        <v>573</v>
      </c>
      <c r="LRP11" s="58" t="s">
        <v>573</v>
      </c>
      <c r="LRQ11" s="58" t="s">
        <v>573</v>
      </c>
      <c r="LRR11" s="58" t="s">
        <v>573</v>
      </c>
      <c r="LRS11" s="58" t="s">
        <v>573</v>
      </c>
      <c r="LRT11" s="58" t="s">
        <v>573</v>
      </c>
      <c r="LRU11" s="58" t="s">
        <v>573</v>
      </c>
      <c r="LRV11" s="58" t="s">
        <v>573</v>
      </c>
      <c r="LRW11" s="58" t="s">
        <v>573</v>
      </c>
      <c r="LRX11" s="58" t="s">
        <v>573</v>
      </c>
      <c r="LRY11" s="58" t="s">
        <v>573</v>
      </c>
      <c r="LRZ11" s="58" t="s">
        <v>573</v>
      </c>
      <c r="LSA11" s="58" t="s">
        <v>573</v>
      </c>
      <c r="LSB11" s="58" t="s">
        <v>573</v>
      </c>
      <c r="LSC11" s="58" t="s">
        <v>573</v>
      </c>
      <c r="LSD11" s="58" t="s">
        <v>573</v>
      </c>
      <c r="LSE11" s="58" t="s">
        <v>573</v>
      </c>
      <c r="LSF11" s="58" t="s">
        <v>573</v>
      </c>
      <c r="LSG11" s="58" t="s">
        <v>573</v>
      </c>
      <c r="LSH11" s="58" t="s">
        <v>573</v>
      </c>
      <c r="LSI11" s="58" t="s">
        <v>573</v>
      </c>
      <c r="LSJ11" s="58" t="s">
        <v>573</v>
      </c>
      <c r="LSK11" s="58" t="s">
        <v>573</v>
      </c>
      <c r="LSL11" s="58" t="s">
        <v>573</v>
      </c>
      <c r="LSM11" s="58" t="s">
        <v>573</v>
      </c>
      <c r="LSN11" s="58" t="s">
        <v>573</v>
      </c>
      <c r="LSO11" s="58" t="s">
        <v>573</v>
      </c>
      <c r="LSP11" s="58" t="s">
        <v>573</v>
      </c>
      <c r="LSQ11" s="58" t="s">
        <v>573</v>
      </c>
      <c r="LSR11" s="58" t="s">
        <v>573</v>
      </c>
      <c r="LSS11" s="58" t="s">
        <v>573</v>
      </c>
      <c r="LST11" s="58" t="s">
        <v>573</v>
      </c>
      <c r="LSU11" s="58" t="s">
        <v>573</v>
      </c>
      <c r="LSV11" s="58" t="s">
        <v>573</v>
      </c>
      <c r="LSW11" s="58" t="s">
        <v>573</v>
      </c>
      <c r="LSX11" s="58" t="s">
        <v>573</v>
      </c>
      <c r="LSY11" s="58" t="s">
        <v>573</v>
      </c>
      <c r="LSZ11" s="58" t="s">
        <v>573</v>
      </c>
      <c r="LTA11" s="58" t="s">
        <v>573</v>
      </c>
      <c r="LTB11" s="58" t="s">
        <v>573</v>
      </c>
      <c r="LTC11" s="58" t="s">
        <v>573</v>
      </c>
      <c r="LTD11" s="58" t="s">
        <v>573</v>
      </c>
      <c r="LTE11" s="58" t="s">
        <v>573</v>
      </c>
      <c r="LTF11" s="58" t="s">
        <v>573</v>
      </c>
      <c r="LTG11" s="58" t="s">
        <v>573</v>
      </c>
      <c r="LTH11" s="58" t="s">
        <v>573</v>
      </c>
      <c r="LTI11" s="58" t="s">
        <v>573</v>
      </c>
      <c r="LTJ11" s="58" t="s">
        <v>573</v>
      </c>
      <c r="LTK11" s="58" t="s">
        <v>573</v>
      </c>
      <c r="LTL11" s="58" t="s">
        <v>573</v>
      </c>
      <c r="LTM11" s="58" t="s">
        <v>573</v>
      </c>
      <c r="LTN11" s="58" t="s">
        <v>573</v>
      </c>
      <c r="LTO11" s="58" t="s">
        <v>573</v>
      </c>
      <c r="LTP11" s="58" t="s">
        <v>573</v>
      </c>
      <c r="LTQ11" s="58" t="s">
        <v>573</v>
      </c>
      <c r="LTR11" s="58" t="s">
        <v>573</v>
      </c>
      <c r="LTS11" s="58" t="s">
        <v>573</v>
      </c>
      <c r="LTT11" s="58" t="s">
        <v>573</v>
      </c>
      <c r="LTU11" s="58" t="s">
        <v>573</v>
      </c>
      <c r="LTV11" s="58" t="s">
        <v>573</v>
      </c>
      <c r="LTW11" s="58" t="s">
        <v>573</v>
      </c>
      <c r="LTX11" s="58" t="s">
        <v>573</v>
      </c>
      <c r="LTY11" s="58" t="s">
        <v>573</v>
      </c>
      <c r="LTZ11" s="58" t="s">
        <v>573</v>
      </c>
      <c r="LUA11" s="58" t="s">
        <v>573</v>
      </c>
      <c r="LUB11" s="58" t="s">
        <v>573</v>
      </c>
      <c r="LUC11" s="58" t="s">
        <v>573</v>
      </c>
      <c r="LUD11" s="58" t="s">
        <v>573</v>
      </c>
      <c r="LUE11" s="58" t="s">
        <v>573</v>
      </c>
      <c r="LUF11" s="58" t="s">
        <v>573</v>
      </c>
      <c r="LUG11" s="58" t="s">
        <v>573</v>
      </c>
      <c r="LUH11" s="58" t="s">
        <v>573</v>
      </c>
      <c r="LUI11" s="58" t="s">
        <v>573</v>
      </c>
      <c r="LUJ11" s="58" t="s">
        <v>573</v>
      </c>
      <c r="LUK11" s="58" t="s">
        <v>573</v>
      </c>
      <c r="LUL11" s="58" t="s">
        <v>573</v>
      </c>
      <c r="LUM11" s="58" t="s">
        <v>573</v>
      </c>
      <c r="LUN11" s="58" t="s">
        <v>573</v>
      </c>
      <c r="LUO11" s="58" t="s">
        <v>573</v>
      </c>
      <c r="LUP11" s="58" t="s">
        <v>573</v>
      </c>
      <c r="LUQ11" s="58" t="s">
        <v>573</v>
      </c>
      <c r="LUR11" s="58" t="s">
        <v>573</v>
      </c>
      <c r="LUS11" s="58" t="s">
        <v>573</v>
      </c>
      <c r="LUT11" s="58" t="s">
        <v>573</v>
      </c>
      <c r="LUU11" s="58" t="s">
        <v>573</v>
      </c>
      <c r="LUV11" s="58" t="s">
        <v>573</v>
      </c>
      <c r="LUW11" s="58" t="s">
        <v>573</v>
      </c>
      <c r="LUX11" s="58" t="s">
        <v>573</v>
      </c>
      <c r="LUY11" s="58" t="s">
        <v>573</v>
      </c>
      <c r="LUZ11" s="58" t="s">
        <v>573</v>
      </c>
      <c r="LVA11" s="58" t="s">
        <v>573</v>
      </c>
      <c r="LVB11" s="58" t="s">
        <v>573</v>
      </c>
      <c r="LVC11" s="58" t="s">
        <v>573</v>
      </c>
      <c r="LVD11" s="58" t="s">
        <v>573</v>
      </c>
      <c r="LVE11" s="58" t="s">
        <v>573</v>
      </c>
      <c r="LVF11" s="58" t="s">
        <v>573</v>
      </c>
      <c r="LVG11" s="58" t="s">
        <v>573</v>
      </c>
      <c r="LVH11" s="58" t="s">
        <v>573</v>
      </c>
      <c r="LVI11" s="58" t="s">
        <v>573</v>
      </c>
      <c r="LVJ11" s="58" t="s">
        <v>573</v>
      </c>
      <c r="LVK11" s="58" t="s">
        <v>573</v>
      </c>
      <c r="LVL11" s="58" t="s">
        <v>573</v>
      </c>
      <c r="LVM11" s="58" t="s">
        <v>573</v>
      </c>
      <c r="LVN11" s="58" t="s">
        <v>573</v>
      </c>
      <c r="LVO11" s="58" t="s">
        <v>573</v>
      </c>
      <c r="LVP11" s="58" t="s">
        <v>573</v>
      </c>
      <c r="LVQ11" s="58" t="s">
        <v>573</v>
      </c>
      <c r="LVR11" s="58" t="s">
        <v>573</v>
      </c>
      <c r="LVS11" s="58" t="s">
        <v>573</v>
      </c>
      <c r="LVT11" s="58" t="s">
        <v>573</v>
      </c>
      <c r="LVU11" s="58" t="s">
        <v>573</v>
      </c>
      <c r="LVV11" s="58" t="s">
        <v>573</v>
      </c>
      <c r="LVW11" s="58" t="s">
        <v>573</v>
      </c>
      <c r="LVX11" s="58" t="s">
        <v>573</v>
      </c>
      <c r="LVY11" s="58" t="s">
        <v>573</v>
      </c>
      <c r="LVZ11" s="58" t="s">
        <v>573</v>
      </c>
      <c r="LWA11" s="58" t="s">
        <v>573</v>
      </c>
      <c r="LWB11" s="58" t="s">
        <v>573</v>
      </c>
      <c r="LWC11" s="58" t="s">
        <v>573</v>
      </c>
      <c r="LWD11" s="58" t="s">
        <v>573</v>
      </c>
      <c r="LWE11" s="58" t="s">
        <v>573</v>
      </c>
      <c r="LWF11" s="58" t="s">
        <v>573</v>
      </c>
      <c r="LWG11" s="58" t="s">
        <v>573</v>
      </c>
      <c r="LWH11" s="58" t="s">
        <v>573</v>
      </c>
      <c r="LWI11" s="58" t="s">
        <v>573</v>
      </c>
      <c r="LWJ11" s="58" t="s">
        <v>573</v>
      </c>
      <c r="LWK11" s="58" t="s">
        <v>573</v>
      </c>
      <c r="LWL11" s="58" t="s">
        <v>573</v>
      </c>
      <c r="LWM11" s="58" t="s">
        <v>573</v>
      </c>
      <c r="LWN11" s="58" t="s">
        <v>573</v>
      </c>
      <c r="LWO11" s="58" t="s">
        <v>573</v>
      </c>
      <c r="LWP11" s="58" t="s">
        <v>573</v>
      </c>
      <c r="LWQ11" s="58" t="s">
        <v>573</v>
      </c>
      <c r="LWR11" s="58" t="s">
        <v>573</v>
      </c>
      <c r="LWS11" s="58" t="s">
        <v>573</v>
      </c>
      <c r="LWT11" s="58" t="s">
        <v>573</v>
      </c>
      <c r="LWU11" s="58" t="s">
        <v>573</v>
      </c>
      <c r="LWV11" s="58" t="s">
        <v>573</v>
      </c>
      <c r="LWW11" s="58" t="s">
        <v>573</v>
      </c>
      <c r="LWX11" s="58" t="s">
        <v>573</v>
      </c>
      <c r="LWY11" s="58" t="s">
        <v>573</v>
      </c>
      <c r="LWZ11" s="58" t="s">
        <v>573</v>
      </c>
      <c r="LXA11" s="58" t="s">
        <v>573</v>
      </c>
      <c r="LXB11" s="58" t="s">
        <v>573</v>
      </c>
      <c r="LXC11" s="58" t="s">
        <v>573</v>
      </c>
      <c r="LXD11" s="58" t="s">
        <v>573</v>
      </c>
      <c r="LXE11" s="58" t="s">
        <v>573</v>
      </c>
      <c r="LXF11" s="58" t="s">
        <v>573</v>
      </c>
      <c r="LXG11" s="58" t="s">
        <v>573</v>
      </c>
      <c r="LXH11" s="58" t="s">
        <v>573</v>
      </c>
      <c r="LXI11" s="58" t="s">
        <v>573</v>
      </c>
      <c r="LXJ11" s="58" t="s">
        <v>573</v>
      </c>
      <c r="LXK11" s="58" t="s">
        <v>573</v>
      </c>
      <c r="LXL11" s="58" t="s">
        <v>573</v>
      </c>
      <c r="LXM11" s="58" t="s">
        <v>573</v>
      </c>
      <c r="LXN11" s="58" t="s">
        <v>573</v>
      </c>
      <c r="LXO11" s="58" t="s">
        <v>573</v>
      </c>
      <c r="LXP11" s="58" t="s">
        <v>573</v>
      </c>
      <c r="LXQ11" s="58" t="s">
        <v>573</v>
      </c>
      <c r="LXR11" s="58" t="s">
        <v>573</v>
      </c>
      <c r="LXS11" s="58" t="s">
        <v>573</v>
      </c>
      <c r="LXT11" s="58" t="s">
        <v>573</v>
      </c>
      <c r="LXU11" s="58" t="s">
        <v>573</v>
      </c>
      <c r="LXV11" s="58" t="s">
        <v>573</v>
      </c>
      <c r="LXW11" s="58" t="s">
        <v>573</v>
      </c>
      <c r="LXX11" s="58" t="s">
        <v>573</v>
      </c>
      <c r="LXY11" s="58" t="s">
        <v>573</v>
      </c>
      <c r="LXZ11" s="58" t="s">
        <v>573</v>
      </c>
      <c r="LYA11" s="58" t="s">
        <v>573</v>
      </c>
      <c r="LYB11" s="58" t="s">
        <v>573</v>
      </c>
      <c r="LYC11" s="58" t="s">
        <v>573</v>
      </c>
      <c r="LYD11" s="58" t="s">
        <v>573</v>
      </c>
      <c r="LYE11" s="58" t="s">
        <v>573</v>
      </c>
      <c r="LYF11" s="58" t="s">
        <v>573</v>
      </c>
      <c r="LYG11" s="58" t="s">
        <v>573</v>
      </c>
      <c r="LYH11" s="58" t="s">
        <v>573</v>
      </c>
      <c r="LYI11" s="58" t="s">
        <v>573</v>
      </c>
      <c r="LYJ11" s="58" t="s">
        <v>573</v>
      </c>
      <c r="LYK11" s="58" t="s">
        <v>573</v>
      </c>
      <c r="LYL11" s="58" t="s">
        <v>573</v>
      </c>
      <c r="LYM11" s="58" t="s">
        <v>573</v>
      </c>
      <c r="LYN11" s="58" t="s">
        <v>573</v>
      </c>
      <c r="LYO11" s="58" t="s">
        <v>573</v>
      </c>
      <c r="LYP11" s="58" t="s">
        <v>573</v>
      </c>
      <c r="LYQ11" s="58" t="s">
        <v>573</v>
      </c>
      <c r="LYR11" s="58" t="s">
        <v>573</v>
      </c>
      <c r="LYS11" s="58" t="s">
        <v>573</v>
      </c>
      <c r="LYT11" s="58" t="s">
        <v>573</v>
      </c>
      <c r="LYU11" s="58" t="s">
        <v>573</v>
      </c>
      <c r="LYV11" s="58" t="s">
        <v>573</v>
      </c>
      <c r="LYW11" s="58" t="s">
        <v>573</v>
      </c>
      <c r="LYX11" s="58" t="s">
        <v>573</v>
      </c>
      <c r="LYY11" s="58" t="s">
        <v>573</v>
      </c>
      <c r="LYZ11" s="58" t="s">
        <v>573</v>
      </c>
      <c r="LZA11" s="58" t="s">
        <v>573</v>
      </c>
      <c r="LZB11" s="58" t="s">
        <v>573</v>
      </c>
      <c r="LZC11" s="58" t="s">
        <v>573</v>
      </c>
      <c r="LZD11" s="58" t="s">
        <v>573</v>
      </c>
      <c r="LZE11" s="58" t="s">
        <v>573</v>
      </c>
      <c r="LZF11" s="58" t="s">
        <v>573</v>
      </c>
      <c r="LZG11" s="58" t="s">
        <v>573</v>
      </c>
      <c r="LZH11" s="58" t="s">
        <v>573</v>
      </c>
      <c r="LZI11" s="58" t="s">
        <v>573</v>
      </c>
      <c r="LZJ11" s="58" t="s">
        <v>573</v>
      </c>
      <c r="LZK11" s="58" t="s">
        <v>573</v>
      </c>
      <c r="LZL11" s="58" t="s">
        <v>573</v>
      </c>
      <c r="LZM11" s="58" t="s">
        <v>573</v>
      </c>
      <c r="LZN11" s="58" t="s">
        <v>573</v>
      </c>
      <c r="LZO11" s="58" t="s">
        <v>573</v>
      </c>
      <c r="LZP11" s="58" t="s">
        <v>573</v>
      </c>
      <c r="LZQ11" s="58" t="s">
        <v>573</v>
      </c>
      <c r="LZR11" s="58" t="s">
        <v>573</v>
      </c>
      <c r="LZS11" s="58" t="s">
        <v>573</v>
      </c>
      <c r="LZT11" s="58" t="s">
        <v>573</v>
      </c>
      <c r="LZU11" s="58" t="s">
        <v>573</v>
      </c>
      <c r="LZV11" s="58" t="s">
        <v>573</v>
      </c>
      <c r="LZW11" s="58" t="s">
        <v>573</v>
      </c>
      <c r="LZX11" s="58" t="s">
        <v>573</v>
      </c>
      <c r="LZY11" s="58" t="s">
        <v>573</v>
      </c>
      <c r="LZZ11" s="58" t="s">
        <v>573</v>
      </c>
      <c r="MAA11" s="58" t="s">
        <v>573</v>
      </c>
      <c r="MAB11" s="58" t="s">
        <v>573</v>
      </c>
      <c r="MAC11" s="58" t="s">
        <v>573</v>
      </c>
      <c r="MAD11" s="58" t="s">
        <v>573</v>
      </c>
      <c r="MAE11" s="58" t="s">
        <v>573</v>
      </c>
      <c r="MAF11" s="58" t="s">
        <v>573</v>
      </c>
      <c r="MAG11" s="58" t="s">
        <v>573</v>
      </c>
      <c r="MAH11" s="58" t="s">
        <v>573</v>
      </c>
      <c r="MAI11" s="58" t="s">
        <v>573</v>
      </c>
      <c r="MAJ11" s="58" t="s">
        <v>573</v>
      </c>
      <c r="MAK11" s="58" t="s">
        <v>573</v>
      </c>
      <c r="MAL11" s="58" t="s">
        <v>573</v>
      </c>
      <c r="MAM11" s="58" t="s">
        <v>573</v>
      </c>
      <c r="MAN11" s="58" t="s">
        <v>573</v>
      </c>
      <c r="MAO11" s="58" t="s">
        <v>573</v>
      </c>
      <c r="MAP11" s="58" t="s">
        <v>573</v>
      </c>
      <c r="MAQ11" s="58" t="s">
        <v>573</v>
      </c>
      <c r="MAR11" s="58" t="s">
        <v>573</v>
      </c>
      <c r="MAS11" s="58" t="s">
        <v>573</v>
      </c>
      <c r="MAT11" s="58" t="s">
        <v>573</v>
      </c>
      <c r="MAU11" s="58" t="s">
        <v>573</v>
      </c>
      <c r="MAV11" s="58" t="s">
        <v>573</v>
      </c>
      <c r="MAW11" s="58" t="s">
        <v>573</v>
      </c>
      <c r="MAX11" s="58" t="s">
        <v>573</v>
      </c>
      <c r="MAY11" s="58" t="s">
        <v>573</v>
      </c>
      <c r="MAZ11" s="58" t="s">
        <v>573</v>
      </c>
      <c r="MBA11" s="58" t="s">
        <v>573</v>
      </c>
      <c r="MBB11" s="58" t="s">
        <v>573</v>
      </c>
      <c r="MBC11" s="58" t="s">
        <v>573</v>
      </c>
      <c r="MBD11" s="58" t="s">
        <v>573</v>
      </c>
      <c r="MBE11" s="58" t="s">
        <v>573</v>
      </c>
      <c r="MBF11" s="58" t="s">
        <v>573</v>
      </c>
      <c r="MBG11" s="58" t="s">
        <v>573</v>
      </c>
      <c r="MBH11" s="58" t="s">
        <v>573</v>
      </c>
      <c r="MBI11" s="58" t="s">
        <v>573</v>
      </c>
      <c r="MBJ11" s="58" t="s">
        <v>573</v>
      </c>
      <c r="MBK11" s="58" t="s">
        <v>573</v>
      </c>
      <c r="MBL11" s="58" t="s">
        <v>573</v>
      </c>
      <c r="MBM11" s="58" t="s">
        <v>573</v>
      </c>
      <c r="MBN11" s="58" t="s">
        <v>573</v>
      </c>
      <c r="MBO11" s="58" t="s">
        <v>573</v>
      </c>
      <c r="MBP11" s="58" t="s">
        <v>573</v>
      </c>
      <c r="MBQ11" s="58" t="s">
        <v>573</v>
      </c>
      <c r="MBR11" s="58" t="s">
        <v>573</v>
      </c>
      <c r="MBS11" s="58" t="s">
        <v>573</v>
      </c>
      <c r="MBT11" s="58" t="s">
        <v>573</v>
      </c>
      <c r="MBU11" s="58" t="s">
        <v>573</v>
      </c>
      <c r="MBV11" s="58" t="s">
        <v>573</v>
      </c>
      <c r="MBW11" s="58" t="s">
        <v>573</v>
      </c>
      <c r="MBX11" s="58" t="s">
        <v>573</v>
      </c>
      <c r="MBY11" s="58" t="s">
        <v>573</v>
      </c>
      <c r="MBZ11" s="58" t="s">
        <v>573</v>
      </c>
      <c r="MCA11" s="58" t="s">
        <v>573</v>
      </c>
      <c r="MCB11" s="58" t="s">
        <v>573</v>
      </c>
      <c r="MCC11" s="58" t="s">
        <v>573</v>
      </c>
      <c r="MCD11" s="58" t="s">
        <v>573</v>
      </c>
      <c r="MCE11" s="58" t="s">
        <v>573</v>
      </c>
      <c r="MCF11" s="58" t="s">
        <v>573</v>
      </c>
      <c r="MCG11" s="58" t="s">
        <v>573</v>
      </c>
      <c r="MCH11" s="58" t="s">
        <v>573</v>
      </c>
      <c r="MCI11" s="58" t="s">
        <v>573</v>
      </c>
      <c r="MCJ11" s="58" t="s">
        <v>573</v>
      </c>
      <c r="MCK11" s="58" t="s">
        <v>573</v>
      </c>
      <c r="MCL11" s="58" t="s">
        <v>573</v>
      </c>
      <c r="MCM11" s="58" t="s">
        <v>573</v>
      </c>
      <c r="MCN11" s="58" t="s">
        <v>573</v>
      </c>
      <c r="MCO11" s="58" t="s">
        <v>573</v>
      </c>
      <c r="MCP11" s="58" t="s">
        <v>573</v>
      </c>
      <c r="MCQ11" s="58" t="s">
        <v>573</v>
      </c>
      <c r="MCR11" s="58" t="s">
        <v>573</v>
      </c>
      <c r="MCS11" s="58" t="s">
        <v>573</v>
      </c>
      <c r="MCT11" s="58" t="s">
        <v>573</v>
      </c>
      <c r="MCU11" s="58" t="s">
        <v>573</v>
      </c>
      <c r="MCV11" s="58" t="s">
        <v>573</v>
      </c>
      <c r="MCW11" s="58" t="s">
        <v>573</v>
      </c>
      <c r="MCX11" s="58" t="s">
        <v>573</v>
      </c>
      <c r="MCY11" s="58" t="s">
        <v>573</v>
      </c>
      <c r="MCZ11" s="58" t="s">
        <v>573</v>
      </c>
      <c r="MDA11" s="58" t="s">
        <v>573</v>
      </c>
      <c r="MDB11" s="58" t="s">
        <v>573</v>
      </c>
      <c r="MDC11" s="58" t="s">
        <v>573</v>
      </c>
      <c r="MDD11" s="58" t="s">
        <v>573</v>
      </c>
      <c r="MDE11" s="58" t="s">
        <v>573</v>
      </c>
      <c r="MDF11" s="58" t="s">
        <v>573</v>
      </c>
      <c r="MDG11" s="58" t="s">
        <v>573</v>
      </c>
      <c r="MDH11" s="58" t="s">
        <v>573</v>
      </c>
      <c r="MDI11" s="58" t="s">
        <v>573</v>
      </c>
      <c r="MDJ11" s="58" t="s">
        <v>573</v>
      </c>
      <c r="MDK11" s="58" t="s">
        <v>573</v>
      </c>
      <c r="MDL11" s="58" t="s">
        <v>573</v>
      </c>
      <c r="MDM11" s="58" t="s">
        <v>573</v>
      </c>
      <c r="MDN11" s="58" t="s">
        <v>573</v>
      </c>
      <c r="MDO11" s="58" t="s">
        <v>573</v>
      </c>
      <c r="MDP11" s="58" t="s">
        <v>573</v>
      </c>
      <c r="MDQ11" s="58" t="s">
        <v>573</v>
      </c>
      <c r="MDR11" s="58" t="s">
        <v>573</v>
      </c>
      <c r="MDS11" s="58" t="s">
        <v>573</v>
      </c>
      <c r="MDT11" s="58" t="s">
        <v>573</v>
      </c>
      <c r="MDU11" s="58" t="s">
        <v>573</v>
      </c>
      <c r="MDV11" s="58" t="s">
        <v>573</v>
      </c>
      <c r="MDW11" s="58" t="s">
        <v>573</v>
      </c>
      <c r="MDX11" s="58" t="s">
        <v>573</v>
      </c>
      <c r="MDY11" s="58" t="s">
        <v>573</v>
      </c>
      <c r="MDZ11" s="58" t="s">
        <v>573</v>
      </c>
      <c r="MEA11" s="58" t="s">
        <v>573</v>
      </c>
      <c r="MEB11" s="58" t="s">
        <v>573</v>
      </c>
      <c r="MEC11" s="58" t="s">
        <v>573</v>
      </c>
      <c r="MED11" s="58" t="s">
        <v>573</v>
      </c>
      <c r="MEE11" s="58" t="s">
        <v>573</v>
      </c>
      <c r="MEF11" s="58" t="s">
        <v>573</v>
      </c>
      <c r="MEG11" s="58" t="s">
        <v>573</v>
      </c>
      <c r="MEH11" s="58" t="s">
        <v>573</v>
      </c>
      <c r="MEI11" s="58" t="s">
        <v>573</v>
      </c>
      <c r="MEJ11" s="58" t="s">
        <v>573</v>
      </c>
      <c r="MEK11" s="58" t="s">
        <v>573</v>
      </c>
      <c r="MEL11" s="58" t="s">
        <v>573</v>
      </c>
      <c r="MEM11" s="58" t="s">
        <v>573</v>
      </c>
      <c r="MEN11" s="58" t="s">
        <v>573</v>
      </c>
      <c r="MEO11" s="58" t="s">
        <v>573</v>
      </c>
      <c r="MEP11" s="58" t="s">
        <v>573</v>
      </c>
      <c r="MEQ11" s="58" t="s">
        <v>573</v>
      </c>
      <c r="MER11" s="58" t="s">
        <v>573</v>
      </c>
      <c r="MES11" s="58" t="s">
        <v>573</v>
      </c>
      <c r="MET11" s="58" t="s">
        <v>573</v>
      </c>
      <c r="MEU11" s="58" t="s">
        <v>573</v>
      </c>
      <c r="MEV11" s="58" t="s">
        <v>573</v>
      </c>
      <c r="MEW11" s="58" t="s">
        <v>573</v>
      </c>
      <c r="MEX11" s="58" t="s">
        <v>573</v>
      </c>
      <c r="MEY11" s="58" t="s">
        <v>573</v>
      </c>
      <c r="MEZ11" s="58" t="s">
        <v>573</v>
      </c>
      <c r="MFA11" s="58" t="s">
        <v>573</v>
      </c>
      <c r="MFB11" s="58" t="s">
        <v>573</v>
      </c>
      <c r="MFC11" s="58" t="s">
        <v>573</v>
      </c>
      <c r="MFD11" s="58" t="s">
        <v>573</v>
      </c>
      <c r="MFE11" s="58" t="s">
        <v>573</v>
      </c>
      <c r="MFF11" s="58" t="s">
        <v>573</v>
      </c>
      <c r="MFG11" s="58" t="s">
        <v>573</v>
      </c>
      <c r="MFH11" s="58" t="s">
        <v>573</v>
      </c>
      <c r="MFI11" s="58" t="s">
        <v>573</v>
      </c>
      <c r="MFJ11" s="58" t="s">
        <v>573</v>
      </c>
      <c r="MFK11" s="58" t="s">
        <v>573</v>
      </c>
      <c r="MFL11" s="58" t="s">
        <v>573</v>
      </c>
      <c r="MFM11" s="58" t="s">
        <v>573</v>
      </c>
      <c r="MFN11" s="58" t="s">
        <v>573</v>
      </c>
      <c r="MFO11" s="58" t="s">
        <v>573</v>
      </c>
      <c r="MFP11" s="58" t="s">
        <v>573</v>
      </c>
      <c r="MFQ11" s="58" t="s">
        <v>573</v>
      </c>
      <c r="MFR11" s="58" t="s">
        <v>573</v>
      </c>
      <c r="MFS11" s="58" t="s">
        <v>573</v>
      </c>
      <c r="MFT11" s="58" t="s">
        <v>573</v>
      </c>
      <c r="MFU11" s="58" t="s">
        <v>573</v>
      </c>
      <c r="MFV11" s="58" t="s">
        <v>573</v>
      </c>
      <c r="MFW11" s="58" t="s">
        <v>573</v>
      </c>
      <c r="MFX11" s="58" t="s">
        <v>573</v>
      </c>
      <c r="MFY11" s="58" t="s">
        <v>573</v>
      </c>
      <c r="MFZ11" s="58" t="s">
        <v>573</v>
      </c>
      <c r="MGA11" s="58" t="s">
        <v>573</v>
      </c>
      <c r="MGB11" s="58" t="s">
        <v>573</v>
      </c>
      <c r="MGC11" s="58" t="s">
        <v>573</v>
      </c>
      <c r="MGD11" s="58" t="s">
        <v>573</v>
      </c>
      <c r="MGE11" s="58" t="s">
        <v>573</v>
      </c>
      <c r="MGF11" s="58" t="s">
        <v>573</v>
      </c>
      <c r="MGG11" s="58" t="s">
        <v>573</v>
      </c>
      <c r="MGH11" s="58" t="s">
        <v>573</v>
      </c>
      <c r="MGI11" s="58" t="s">
        <v>573</v>
      </c>
      <c r="MGJ11" s="58" t="s">
        <v>573</v>
      </c>
      <c r="MGK11" s="58" t="s">
        <v>573</v>
      </c>
      <c r="MGL11" s="58" t="s">
        <v>573</v>
      </c>
      <c r="MGM11" s="58" t="s">
        <v>573</v>
      </c>
      <c r="MGN11" s="58" t="s">
        <v>573</v>
      </c>
      <c r="MGO11" s="58" t="s">
        <v>573</v>
      </c>
      <c r="MGP11" s="58" t="s">
        <v>573</v>
      </c>
      <c r="MGQ11" s="58" t="s">
        <v>573</v>
      </c>
      <c r="MGR11" s="58" t="s">
        <v>573</v>
      </c>
      <c r="MGS11" s="58" t="s">
        <v>573</v>
      </c>
      <c r="MGT11" s="58" t="s">
        <v>573</v>
      </c>
      <c r="MGU11" s="58" t="s">
        <v>573</v>
      </c>
      <c r="MGV11" s="58" t="s">
        <v>573</v>
      </c>
      <c r="MGW11" s="58" t="s">
        <v>573</v>
      </c>
      <c r="MGX11" s="58" t="s">
        <v>573</v>
      </c>
      <c r="MGY11" s="58" t="s">
        <v>573</v>
      </c>
      <c r="MGZ11" s="58" t="s">
        <v>573</v>
      </c>
      <c r="MHA11" s="58" t="s">
        <v>573</v>
      </c>
      <c r="MHB11" s="58" t="s">
        <v>573</v>
      </c>
      <c r="MHC11" s="58" t="s">
        <v>573</v>
      </c>
      <c r="MHD11" s="58" t="s">
        <v>573</v>
      </c>
      <c r="MHE11" s="58" t="s">
        <v>573</v>
      </c>
      <c r="MHF11" s="58" t="s">
        <v>573</v>
      </c>
      <c r="MHG11" s="58" t="s">
        <v>573</v>
      </c>
      <c r="MHH11" s="58" t="s">
        <v>573</v>
      </c>
      <c r="MHI11" s="58" t="s">
        <v>573</v>
      </c>
      <c r="MHJ11" s="58" t="s">
        <v>573</v>
      </c>
      <c r="MHK11" s="58" t="s">
        <v>573</v>
      </c>
      <c r="MHL11" s="58" t="s">
        <v>573</v>
      </c>
      <c r="MHM11" s="58" t="s">
        <v>573</v>
      </c>
      <c r="MHN11" s="58" t="s">
        <v>573</v>
      </c>
      <c r="MHO11" s="58" t="s">
        <v>573</v>
      </c>
      <c r="MHP11" s="58" t="s">
        <v>573</v>
      </c>
      <c r="MHQ11" s="58" t="s">
        <v>573</v>
      </c>
      <c r="MHR11" s="58" t="s">
        <v>573</v>
      </c>
      <c r="MHS11" s="58" t="s">
        <v>573</v>
      </c>
      <c r="MHT11" s="58" t="s">
        <v>573</v>
      </c>
      <c r="MHU11" s="58" t="s">
        <v>573</v>
      </c>
      <c r="MHV11" s="58" t="s">
        <v>573</v>
      </c>
      <c r="MHW11" s="58" t="s">
        <v>573</v>
      </c>
      <c r="MHX11" s="58" t="s">
        <v>573</v>
      </c>
      <c r="MHY11" s="58" t="s">
        <v>573</v>
      </c>
      <c r="MHZ11" s="58" t="s">
        <v>573</v>
      </c>
      <c r="MIA11" s="58" t="s">
        <v>573</v>
      </c>
      <c r="MIB11" s="58" t="s">
        <v>573</v>
      </c>
      <c r="MIC11" s="58" t="s">
        <v>573</v>
      </c>
      <c r="MID11" s="58" t="s">
        <v>573</v>
      </c>
      <c r="MIE11" s="58" t="s">
        <v>573</v>
      </c>
      <c r="MIF11" s="58" t="s">
        <v>573</v>
      </c>
      <c r="MIG11" s="58" t="s">
        <v>573</v>
      </c>
      <c r="MIH11" s="58" t="s">
        <v>573</v>
      </c>
      <c r="MII11" s="58" t="s">
        <v>573</v>
      </c>
      <c r="MIJ11" s="58" t="s">
        <v>573</v>
      </c>
      <c r="MIK11" s="58" t="s">
        <v>573</v>
      </c>
      <c r="MIL11" s="58" t="s">
        <v>573</v>
      </c>
      <c r="MIM11" s="58" t="s">
        <v>573</v>
      </c>
      <c r="MIN11" s="58" t="s">
        <v>573</v>
      </c>
      <c r="MIO11" s="58" t="s">
        <v>573</v>
      </c>
      <c r="MIP11" s="58" t="s">
        <v>573</v>
      </c>
      <c r="MIQ11" s="58" t="s">
        <v>573</v>
      </c>
      <c r="MIR11" s="58" t="s">
        <v>573</v>
      </c>
      <c r="MIS11" s="58" t="s">
        <v>573</v>
      </c>
      <c r="MIT11" s="58" t="s">
        <v>573</v>
      </c>
      <c r="MIU11" s="58" t="s">
        <v>573</v>
      </c>
      <c r="MIV11" s="58" t="s">
        <v>573</v>
      </c>
      <c r="MIW11" s="58" t="s">
        <v>573</v>
      </c>
      <c r="MIX11" s="58" t="s">
        <v>573</v>
      </c>
      <c r="MIY11" s="58" t="s">
        <v>573</v>
      </c>
      <c r="MIZ11" s="58" t="s">
        <v>573</v>
      </c>
      <c r="MJA11" s="58" t="s">
        <v>573</v>
      </c>
      <c r="MJB11" s="58" t="s">
        <v>573</v>
      </c>
      <c r="MJC11" s="58" t="s">
        <v>573</v>
      </c>
      <c r="MJD11" s="58" t="s">
        <v>573</v>
      </c>
      <c r="MJE11" s="58" t="s">
        <v>573</v>
      </c>
      <c r="MJF11" s="58" t="s">
        <v>573</v>
      </c>
      <c r="MJG11" s="58" t="s">
        <v>573</v>
      </c>
      <c r="MJH11" s="58" t="s">
        <v>573</v>
      </c>
      <c r="MJI11" s="58" t="s">
        <v>573</v>
      </c>
      <c r="MJJ11" s="58" t="s">
        <v>573</v>
      </c>
      <c r="MJK11" s="58" t="s">
        <v>573</v>
      </c>
      <c r="MJL11" s="58" t="s">
        <v>573</v>
      </c>
      <c r="MJM11" s="58" t="s">
        <v>573</v>
      </c>
      <c r="MJN11" s="58" t="s">
        <v>573</v>
      </c>
      <c r="MJO11" s="58" t="s">
        <v>573</v>
      </c>
      <c r="MJP11" s="58" t="s">
        <v>573</v>
      </c>
      <c r="MJQ11" s="58" t="s">
        <v>573</v>
      </c>
      <c r="MJR11" s="58" t="s">
        <v>573</v>
      </c>
      <c r="MJS11" s="58" t="s">
        <v>573</v>
      </c>
      <c r="MJT11" s="58" t="s">
        <v>573</v>
      </c>
      <c r="MJU11" s="58" t="s">
        <v>573</v>
      </c>
      <c r="MJV11" s="58" t="s">
        <v>573</v>
      </c>
      <c r="MJW11" s="58" t="s">
        <v>573</v>
      </c>
      <c r="MJX11" s="58" t="s">
        <v>573</v>
      </c>
      <c r="MJY11" s="58" t="s">
        <v>573</v>
      </c>
      <c r="MJZ11" s="58" t="s">
        <v>573</v>
      </c>
      <c r="MKA11" s="58" t="s">
        <v>573</v>
      </c>
      <c r="MKB11" s="58" t="s">
        <v>573</v>
      </c>
      <c r="MKC11" s="58" t="s">
        <v>573</v>
      </c>
      <c r="MKD11" s="58" t="s">
        <v>573</v>
      </c>
      <c r="MKE11" s="58" t="s">
        <v>573</v>
      </c>
      <c r="MKF11" s="58" t="s">
        <v>573</v>
      </c>
      <c r="MKG11" s="58" t="s">
        <v>573</v>
      </c>
      <c r="MKH11" s="58" t="s">
        <v>573</v>
      </c>
      <c r="MKI11" s="58" t="s">
        <v>573</v>
      </c>
      <c r="MKJ11" s="58" t="s">
        <v>573</v>
      </c>
      <c r="MKK11" s="58" t="s">
        <v>573</v>
      </c>
      <c r="MKL11" s="58" t="s">
        <v>573</v>
      </c>
      <c r="MKM11" s="58" t="s">
        <v>573</v>
      </c>
      <c r="MKN11" s="58" t="s">
        <v>573</v>
      </c>
      <c r="MKO11" s="58" t="s">
        <v>573</v>
      </c>
      <c r="MKP11" s="58" t="s">
        <v>573</v>
      </c>
      <c r="MKQ11" s="58" t="s">
        <v>573</v>
      </c>
      <c r="MKR11" s="58" t="s">
        <v>573</v>
      </c>
      <c r="MKS11" s="58" t="s">
        <v>573</v>
      </c>
      <c r="MKT11" s="58" t="s">
        <v>573</v>
      </c>
      <c r="MKU11" s="58" t="s">
        <v>573</v>
      </c>
      <c r="MKV11" s="58" t="s">
        <v>573</v>
      </c>
      <c r="MKW11" s="58" t="s">
        <v>573</v>
      </c>
      <c r="MKX11" s="58" t="s">
        <v>573</v>
      </c>
      <c r="MKY11" s="58" t="s">
        <v>573</v>
      </c>
      <c r="MKZ11" s="58" t="s">
        <v>573</v>
      </c>
      <c r="MLA11" s="58" t="s">
        <v>573</v>
      </c>
      <c r="MLB11" s="58" t="s">
        <v>573</v>
      </c>
      <c r="MLC11" s="58" t="s">
        <v>573</v>
      </c>
      <c r="MLD11" s="58" t="s">
        <v>573</v>
      </c>
      <c r="MLE11" s="58" t="s">
        <v>573</v>
      </c>
      <c r="MLF11" s="58" t="s">
        <v>573</v>
      </c>
      <c r="MLG11" s="58" t="s">
        <v>573</v>
      </c>
      <c r="MLH11" s="58" t="s">
        <v>573</v>
      </c>
      <c r="MLI11" s="58" t="s">
        <v>573</v>
      </c>
      <c r="MLJ11" s="58" t="s">
        <v>573</v>
      </c>
      <c r="MLK11" s="58" t="s">
        <v>573</v>
      </c>
      <c r="MLL11" s="58" t="s">
        <v>573</v>
      </c>
      <c r="MLM11" s="58" t="s">
        <v>573</v>
      </c>
      <c r="MLN11" s="58" t="s">
        <v>573</v>
      </c>
      <c r="MLO11" s="58" t="s">
        <v>573</v>
      </c>
      <c r="MLP11" s="58" t="s">
        <v>573</v>
      </c>
      <c r="MLQ11" s="58" t="s">
        <v>573</v>
      </c>
      <c r="MLR11" s="58" t="s">
        <v>573</v>
      </c>
      <c r="MLS11" s="58" t="s">
        <v>573</v>
      </c>
      <c r="MLT11" s="58" t="s">
        <v>573</v>
      </c>
      <c r="MLU11" s="58" t="s">
        <v>573</v>
      </c>
      <c r="MLV11" s="58" t="s">
        <v>573</v>
      </c>
      <c r="MLW11" s="58" t="s">
        <v>573</v>
      </c>
      <c r="MLX11" s="58" t="s">
        <v>573</v>
      </c>
      <c r="MLY11" s="58" t="s">
        <v>573</v>
      </c>
      <c r="MLZ11" s="58" t="s">
        <v>573</v>
      </c>
      <c r="MMA11" s="58" t="s">
        <v>573</v>
      </c>
      <c r="MMB11" s="58" t="s">
        <v>573</v>
      </c>
      <c r="MMC11" s="58" t="s">
        <v>573</v>
      </c>
      <c r="MMD11" s="58" t="s">
        <v>573</v>
      </c>
      <c r="MME11" s="58" t="s">
        <v>573</v>
      </c>
      <c r="MMF11" s="58" t="s">
        <v>573</v>
      </c>
      <c r="MMG11" s="58" t="s">
        <v>573</v>
      </c>
      <c r="MMH11" s="58" t="s">
        <v>573</v>
      </c>
      <c r="MMI11" s="58" t="s">
        <v>573</v>
      </c>
      <c r="MMJ11" s="58" t="s">
        <v>573</v>
      </c>
      <c r="MMK11" s="58" t="s">
        <v>573</v>
      </c>
      <c r="MML11" s="58" t="s">
        <v>573</v>
      </c>
      <c r="MMM11" s="58" t="s">
        <v>573</v>
      </c>
      <c r="MMN11" s="58" t="s">
        <v>573</v>
      </c>
      <c r="MMO11" s="58" t="s">
        <v>573</v>
      </c>
      <c r="MMP11" s="58" t="s">
        <v>573</v>
      </c>
      <c r="MMQ11" s="58" t="s">
        <v>573</v>
      </c>
      <c r="MMR11" s="58" t="s">
        <v>573</v>
      </c>
      <c r="MMS11" s="58" t="s">
        <v>573</v>
      </c>
      <c r="MMT11" s="58" t="s">
        <v>573</v>
      </c>
      <c r="MMU11" s="58" t="s">
        <v>573</v>
      </c>
      <c r="MMV11" s="58" t="s">
        <v>573</v>
      </c>
      <c r="MMW11" s="58" t="s">
        <v>573</v>
      </c>
      <c r="MMX11" s="58" t="s">
        <v>573</v>
      </c>
      <c r="MMY11" s="58" t="s">
        <v>573</v>
      </c>
      <c r="MMZ11" s="58" t="s">
        <v>573</v>
      </c>
      <c r="MNA11" s="58" t="s">
        <v>573</v>
      </c>
      <c r="MNB11" s="58" t="s">
        <v>573</v>
      </c>
      <c r="MNC11" s="58" t="s">
        <v>573</v>
      </c>
      <c r="MND11" s="58" t="s">
        <v>573</v>
      </c>
      <c r="MNE11" s="58" t="s">
        <v>573</v>
      </c>
      <c r="MNF11" s="58" t="s">
        <v>573</v>
      </c>
      <c r="MNG11" s="58" t="s">
        <v>573</v>
      </c>
      <c r="MNH11" s="58" t="s">
        <v>573</v>
      </c>
      <c r="MNI11" s="58" t="s">
        <v>573</v>
      </c>
      <c r="MNJ11" s="58" t="s">
        <v>573</v>
      </c>
      <c r="MNK11" s="58" t="s">
        <v>573</v>
      </c>
      <c r="MNL11" s="58" t="s">
        <v>573</v>
      </c>
      <c r="MNM11" s="58" t="s">
        <v>573</v>
      </c>
      <c r="MNN11" s="58" t="s">
        <v>573</v>
      </c>
      <c r="MNO11" s="58" t="s">
        <v>573</v>
      </c>
      <c r="MNP11" s="58" t="s">
        <v>573</v>
      </c>
      <c r="MNQ11" s="58" t="s">
        <v>573</v>
      </c>
      <c r="MNR11" s="58" t="s">
        <v>573</v>
      </c>
      <c r="MNS11" s="58" t="s">
        <v>573</v>
      </c>
      <c r="MNT11" s="58" t="s">
        <v>573</v>
      </c>
      <c r="MNU11" s="58" t="s">
        <v>573</v>
      </c>
      <c r="MNV11" s="58" t="s">
        <v>573</v>
      </c>
      <c r="MNW11" s="58" t="s">
        <v>573</v>
      </c>
      <c r="MNX11" s="58" t="s">
        <v>573</v>
      </c>
      <c r="MNY11" s="58" t="s">
        <v>573</v>
      </c>
      <c r="MNZ11" s="58" t="s">
        <v>573</v>
      </c>
      <c r="MOA11" s="58" t="s">
        <v>573</v>
      </c>
      <c r="MOB11" s="58" t="s">
        <v>573</v>
      </c>
      <c r="MOC11" s="58" t="s">
        <v>573</v>
      </c>
      <c r="MOD11" s="58" t="s">
        <v>573</v>
      </c>
      <c r="MOE11" s="58" t="s">
        <v>573</v>
      </c>
      <c r="MOF11" s="58" t="s">
        <v>573</v>
      </c>
      <c r="MOG11" s="58" t="s">
        <v>573</v>
      </c>
      <c r="MOH11" s="58" t="s">
        <v>573</v>
      </c>
      <c r="MOI11" s="58" t="s">
        <v>573</v>
      </c>
      <c r="MOJ11" s="58" t="s">
        <v>573</v>
      </c>
      <c r="MOK11" s="58" t="s">
        <v>573</v>
      </c>
      <c r="MOL11" s="58" t="s">
        <v>573</v>
      </c>
      <c r="MOM11" s="58" t="s">
        <v>573</v>
      </c>
      <c r="MON11" s="58" t="s">
        <v>573</v>
      </c>
      <c r="MOO11" s="58" t="s">
        <v>573</v>
      </c>
      <c r="MOP11" s="58" t="s">
        <v>573</v>
      </c>
      <c r="MOQ11" s="58" t="s">
        <v>573</v>
      </c>
      <c r="MOR11" s="58" t="s">
        <v>573</v>
      </c>
      <c r="MOS11" s="58" t="s">
        <v>573</v>
      </c>
      <c r="MOT11" s="58" t="s">
        <v>573</v>
      </c>
      <c r="MOU11" s="58" t="s">
        <v>573</v>
      </c>
      <c r="MOV11" s="58" t="s">
        <v>573</v>
      </c>
      <c r="MOW11" s="58" t="s">
        <v>573</v>
      </c>
      <c r="MOX11" s="58" t="s">
        <v>573</v>
      </c>
      <c r="MOY11" s="58" t="s">
        <v>573</v>
      </c>
      <c r="MOZ11" s="58" t="s">
        <v>573</v>
      </c>
      <c r="MPA11" s="58" t="s">
        <v>573</v>
      </c>
      <c r="MPB11" s="58" t="s">
        <v>573</v>
      </c>
      <c r="MPC11" s="58" t="s">
        <v>573</v>
      </c>
      <c r="MPD11" s="58" t="s">
        <v>573</v>
      </c>
      <c r="MPE11" s="58" t="s">
        <v>573</v>
      </c>
      <c r="MPF11" s="58" t="s">
        <v>573</v>
      </c>
      <c r="MPG11" s="58" t="s">
        <v>573</v>
      </c>
      <c r="MPH11" s="58" t="s">
        <v>573</v>
      </c>
      <c r="MPI11" s="58" t="s">
        <v>573</v>
      </c>
      <c r="MPJ11" s="58" t="s">
        <v>573</v>
      </c>
      <c r="MPK11" s="58" t="s">
        <v>573</v>
      </c>
      <c r="MPL11" s="58" t="s">
        <v>573</v>
      </c>
      <c r="MPM11" s="58" t="s">
        <v>573</v>
      </c>
      <c r="MPN11" s="58" t="s">
        <v>573</v>
      </c>
      <c r="MPO11" s="58" t="s">
        <v>573</v>
      </c>
      <c r="MPP11" s="58" t="s">
        <v>573</v>
      </c>
      <c r="MPQ11" s="58" t="s">
        <v>573</v>
      </c>
      <c r="MPR11" s="58" t="s">
        <v>573</v>
      </c>
      <c r="MPS11" s="58" t="s">
        <v>573</v>
      </c>
      <c r="MPT11" s="58" t="s">
        <v>573</v>
      </c>
      <c r="MPU11" s="58" t="s">
        <v>573</v>
      </c>
      <c r="MPV11" s="58" t="s">
        <v>573</v>
      </c>
      <c r="MPW11" s="58" t="s">
        <v>573</v>
      </c>
      <c r="MPX11" s="58" t="s">
        <v>573</v>
      </c>
      <c r="MPY11" s="58" t="s">
        <v>573</v>
      </c>
      <c r="MPZ11" s="58" t="s">
        <v>573</v>
      </c>
      <c r="MQA11" s="58" t="s">
        <v>573</v>
      </c>
      <c r="MQB11" s="58" t="s">
        <v>573</v>
      </c>
      <c r="MQC11" s="58" t="s">
        <v>573</v>
      </c>
      <c r="MQD11" s="58" t="s">
        <v>573</v>
      </c>
      <c r="MQE11" s="58" t="s">
        <v>573</v>
      </c>
      <c r="MQF11" s="58" t="s">
        <v>573</v>
      </c>
      <c r="MQG11" s="58" t="s">
        <v>573</v>
      </c>
      <c r="MQH11" s="58" t="s">
        <v>573</v>
      </c>
      <c r="MQI11" s="58" t="s">
        <v>573</v>
      </c>
      <c r="MQJ11" s="58" t="s">
        <v>573</v>
      </c>
      <c r="MQK11" s="58" t="s">
        <v>573</v>
      </c>
      <c r="MQL11" s="58" t="s">
        <v>573</v>
      </c>
      <c r="MQM11" s="58" t="s">
        <v>573</v>
      </c>
      <c r="MQN11" s="58" t="s">
        <v>573</v>
      </c>
      <c r="MQO11" s="58" t="s">
        <v>573</v>
      </c>
      <c r="MQP11" s="58" t="s">
        <v>573</v>
      </c>
      <c r="MQQ11" s="58" t="s">
        <v>573</v>
      </c>
      <c r="MQR11" s="58" t="s">
        <v>573</v>
      </c>
      <c r="MQS11" s="58" t="s">
        <v>573</v>
      </c>
      <c r="MQT11" s="58" t="s">
        <v>573</v>
      </c>
      <c r="MQU11" s="58" t="s">
        <v>573</v>
      </c>
      <c r="MQV11" s="58" t="s">
        <v>573</v>
      </c>
      <c r="MQW11" s="58" t="s">
        <v>573</v>
      </c>
      <c r="MQX11" s="58" t="s">
        <v>573</v>
      </c>
      <c r="MQY11" s="58" t="s">
        <v>573</v>
      </c>
      <c r="MQZ11" s="58" t="s">
        <v>573</v>
      </c>
      <c r="MRA11" s="58" t="s">
        <v>573</v>
      </c>
      <c r="MRB11" s="58" t="s">
        <v>573</v>
      </c>
      <c r="MRC11" s="58" t="s">
        <v>573</v>
      </c>
      <c r="MRD11" s="58" t="s">
        <v>573</v>
      </c>
      <c r="MRE11" s="58" t="s">
        <v>573</v>
      </c>
      <c r="MRF11" s="58" t="s">
        <v>573</v>
      </c>
      <c r="MRG11" s="58" t="s">
        <v>573</v>
      </c>
      <c r="MRH11" s="58" t="s">
        <v>573</v>
      </c>
      <c r="MRI11" s="58" t="s">
        <v>573</v>
      </c>
      <c r="MRJ11" s="58" t="s">
        <v>573</v>
      </c>
      <c r="MRK11" s="58" t="s">
        <v>573</v>
      </c>
      <c r="MRL11" s="58" t="s">
        <v>573</v>
      </c>
      <c r="MRM11" s="58" t="s">
        <v>573</v>
      </c>
      <c r="MRN11" s="58" t="s">
        <v>573</v>
      </c>
      <c r="MRO11" s="58" t="s">
        <v>573</v>
      </c>
      <c r="MRP11" s="58" t="s">
        <v>573</v>
      </c>
      <c r="MRQ11" s="58" t="s">
        <v>573</v>
      </c>
      <c r="MRR11" s="58" t="s">
        <v>573</v>
      </c>
      <c r="MRS11" s="58" t="s">
        <v>573</v>
      </c>
      <c r="MRT11" s="58" t="s">
        <v>573</v>
      </c>
      <c r="MRU11" s="58" t="s">
        <v>573</v>
      </c>
      <c r="MRV11" s="58" t="s">
        <v>573</v>
      </c>
      <c r="MRW11" s="58" t="s">
        <v>573</v>
      </c>
      <c r="MRX11" s="58" t="s">
        <v>573</v>
      </c>
      <c r="MRY11" s="58" t="s">
        <v>573</v>
      </c>
      <c r="MRZ11" s="58" t="s">
        <v>573</v>
      </c>
      <c r="MSA11" s="58" t="s">
        <v>573</v>
      </c>
      <c r="MSB11" s="58" t="s">
        <v>573</v>
      </c>
      <c r="MSC11" s="58" t="s">
        <v>573</v>
      </c>
      <c r="MSD11" s="58" t="s">
        <v>573</v>
      </c>
      <c r="MSE11" s="58" t="s">
        <v>573</v>
      </c>
      <c r="MSF11" s="58" t="s">
        <v>573</v>
      </c>
      <c r="MSG11" s="58" t="s">
        <v>573</v>
      </c>
      <c r="MSH11" s="58" t="s">
        <v>573</v>
      </c>
      <c r="MSI11" s="58" t="s">
        <v>573</v>
      </c>
      <c r="MSJ11" s="58" t="s">
        <v>573</v>
      </c>
      <c r="MSK11" s="58" t="s">
        <v>573</v>
      </c>
      <c r="MSL11" s="58" t="s">
        <v>573</v>
      </c>
      <c r="MSM11" s="58" t="s">
        <v>573</v>
      </c>
      <c r="MSN11" s="58" t="s">
        <v>573</v>
      </c>
      <c r="MSO11" s="58" t="s">
        <v>573</v>
      </c>
      <c r="MSP11" s="58" t="s">
        <v>573</v>
      </c>
      <c r="MSQ11" s="58" t="s">
        <v>573</v>
      </c>
      <c r="MSR11" s="58" t="s">
        <v>573</v>
      </c>
      <c r="MSS11" s="58" t="s">
        <v>573</v>
      </c>
      <c r="MST11" s="58" t="s">
        <v>573</v>
      </c>
      <c r="MSU11" s="58" t="s">
        <v>573</v>
      </c>
      <c r="MSV11" s="58" t="s">
        <v>573</v>
      </c>
      <c r="MSW11" s="58" t="s">
        <v>573</v>
      </c>
      <c r="MSX11" s="58" t="s">
        <v>573</v>
      </c>
      <c r="MSY11" s="58" t="s">
        <v>573</v>
      </c>
      <c r="MSZ11" s="58" t="s">
        <v>573</v>
      </c>
      <c r="MTA11" s="58" t="s">
        <v>573</v>
      </c>
      <c r="MTB11" s="58" t="s">
        <v>573</v>
      </c>
      <c r="MTC11" s="58" t="s">
        <v>573</v>
      </c>
      <c r="MTD11" s="58" t="s">
        <v>573</v>
      </c>
      <c r="MTE11" s="58" t="s">
        <v>573</v>
      </c>
      <c r="MTF11" s="58" t="s">
        <v>573</v>
      </c>
      <c r="MTG11" s="58" t="s">
        <v>573</v>
      </c>
      <c r="MTH11" s="58" t="s">
        <v>573</v>
      </c>
      <c r="MTI11" s="58" t="s">
        <v>573</v>
      </c>
      <c r="MTJ11" s="58" t="s">
        <v>573</v>
      </c>
      <c r="MTK11" s="58" t="s">
        <v>573</v>
      </c>
      <c r="MTL11" s="58" t="s">
        <v>573</v>
      </c>
      <c r="MTM11" s="58" t="s">
        <v>573</v>
      </c>
      <c r="MTN11" s="58" t="s">
        <v>573</v>
      </c>
      <c r="MTO11" s="58" t="s">
        <v>573</v>
      </c>
      <c r="MTP11" s="58" t="s">
        <v>573</v>
      </c>
      <c r="MTQ11" s="58" t="s">
        <v>573</v>
      </c>
      <c r="MTR11" s="58" t="s">
        <v>573</v>
      </c>
      <c r="MTS11" s="58" t="s">
        <v>573</v>
      </c>
      <c r="MTT11" s="58" t="s">
        <v>573</v>
      </c>
      <c r="MTU11" s="58" t="s">
        <v>573</v>
      </c>
      <c r="MTV11" s="58" t="s">
        <v>573</v>
      </c>
      <c r="MTW11" s="58" t="s">
        <v>573</v>
      </c>
      <c r="MTX11" s="58" t="s">
        <v>573</v>
      </c>
      <c r="MTY11" s="58" t="s">
        <v>573</v>
      </c>
      <c r="MTZ11" s="58" t="s">
        <v>573</v>
      </c>
      <c r="MUA11" s="58" t="s">
        <v>573</v>
      </c>
      <c r="MUB11" s="58" t="s">
        <v>573</v>
      </c>
      <c r="MUC11" s="58" t="s">
        <v>573</v>
      </c>
      <c r="MUD11" s="58" t="s">
        <v>573</v>
      </c>
      <c r="MUE11" s="58" t="s">
        <v>573</v>
      </c>
      <c r="MUF11" s="58" t="s">
        <v>573</v>
      </c>
      <c r="MUG11" s="58" t="s">
        <v>573</v>
      </c>
      <c r="MUH11" s="58" t="s">
        <v>573</v>
      </c>
      <c r="MUI11" s="58" t="s">
        <v>573</v>
      </c>
      <c r="MUJ11" s="58" t="s">
        <v>573</v>
      </c>
      <c r="MUK11" s="58" t="s">
        <v>573</v>
      </c>
      <c r="MUL11" s="58" t="s">
        <v>573</v>
      </c>
      <c r="MUM11" s="58" t="s">
        <v>573</v>
      </c>
      <c r="MUN11" s="58" t="s">
        <v>573</v>
      </c>
      <c r="MUO11" s="58" t="s">
        <v>573</v>
      </c>
      <c r="MUP11" s="58" t="s">
        <v>573</v>
      </c>
      <c r="MUQ11" s="58" t="s">
        <v>573</v>
      </c>
      <c r="MUR11" s="58" t="s">
        <v>573</v>
      </c>
      <c r="MUS11" s="58" t="s">
        <v>573</v>
      </c>
      <c r="MUT11" s="58" t="s">
        <v>573</v>
      </c>
      <c r="MUU11" s="58" t="s">
        <v>573</v>
      </c>
      <c r="MUV11" s="58" t="s">
        <v>573</v>
      </c>
      <c r="MUW11" s="58" t="s">
        <v>573</v>
      </c>
      <c r="MUX11" s="58" t="s">
        <v>573</v>
      </c>
      <c r="MUY11" s="58" t="s">
        <v>573</v>
      </c>
      <c r="MUZ11" s="58" t="s">
        <v>573</v>
      </c>
      <c r="MVA11" s="58" t="s">
        <v>573</v>
      </c>
      <c r="MVB11" s="58" t="s">
        <v>573</v>
      </c>
      <c r="MVC11" s="58" t="s">
        <v>573</v>
      </c>
      <c r="MVD11" s="58" t="s">
        <v>573</v>
      </c>
      <c r="MVE11" s="58" t="s">
        <v>573</v>
      </c>
      <c r="MVF11" s="58" t="s">
        <v>573</v>
      </c>
      <c r="MVG11" s="58" t="s">
        <v>573</v>
      </c>
      <c r="MVH11" s="58" t="s">
        <v>573</v>
      </c>
      <c r="MVI11" s="58" t="s">
        <v>573</v>
      </c>
      <c r="MVJ11" s="58" t="s">
        <v>573</v>
      </c>
      <c r="MVK11" s="58" t="s">
        <v>573</v>
      </c>
      <c r="MVL11" s="58" t="s">
        <v>573</v>
      </c>
      <c r="MVM11" s="58" t="s">
        <v>573</v>
      </c>
      <c r="MVN11" s="58" t="s">
        <v>573</v>
      </c>
      <c r="MVO11" s="58" t="s">
        <v>573</v>
      </c>
      <c r="MVP11" s="58" t="s">
        <v>573</v>
      </c>
      <c r="MVQ11" s="58" t="s">
        <v>573</v>
      </c>
      <c r="MVR11" s="58" t="s">
        <v>573</v>
      </c>
      <c r="MVS11" s="58" t="s">
        <v>573</v>
      </c>
      <c r="MVT11" s="58" t="s">
        <v>573</v>
      </c>
      <c r="MVU11" s="58" t="s">
        <v>573</v>
      </c>
      <c r="MVV11" s="58" t="s">
        <v>573</v>
      </c>
      <c r="MVW11" s="58" t="s">
        <v>573</v>
      </c>
      <c r="MVX11" s="58" t="s">
        <v>573</v>
      </c>
      <c r="MVY11" s="58" t="s">
        <v>573</v>
      </c>
      <c r="MVZ11" s="58" t="s">
        <v>573</v>
      </c>
      <c r="MWA11" s="58" t="s">
        <v>573</v>
      </c>
      <c r="MWB11" s="58" t="s">
        <v>573</v>
      </c>
      <c r="MWC11" s="58" t="s">
        <v>573</v>
      </c>
      <c r="MWD11" s="58" t="s">
        <v>573</v>
      </c>
      <c r="MWE11" s="58" t="s">
        <v>573</v>
      </c>
      <c r="MWF11" s="58" t="s">
        <v>573</v>
      </c>
      <c r="MWG11" s="58" t="s">
        <v>573</v>
      </c>
      <c r="MWH11" s="58" t="s">
        <v>573</v>
      </c>
      <c r="MWI11" s="58" t="s">
        <v>573</v>
      </c>
      <c r="MWJ11" s="58" t="s">
        <v>573</v>
      </c>
      <c r="MWK11" s="58" t="s">
        <v>573</v>
      </c>
      <c r="MWL11" s="58" t="s">
        <v>573</v>
      </c>
      <c r="MWM11" s="58" t="s">
        <v>573</v>
      </c>
      <c r="MWN11" s="58" t="s">
        <v>573</v>
      </c>
      <c r="MWO11" s="58" t="s">
        <v>573</v>
      </c>
      <c r="MWP11" s="58" t="s">
        <v>573</v>
      </c>
      <c r="MWQ11" s="58" t="s">
        <v>573</v>
      </c>
      <c r="MWR11" s="58" t="s">
        <v>573</v>
      </c>
      <c r="MWS11" s="58" t="s">
        <v>573</v>
      </c>
      <c r="MWT11" s="58" t="s">
        <v>573</v>
      </c>
      <c r="MWU11" s="58" t="s">
        <v>573</v>
      </c>
      <c r="MWV11" s="58" t="s">
        <v>573</v>
      </c>
      <c r="MWW11" s="58" t="s">
        <v>573</v>
      </c>
      <c r="MWX11" s="58" t="s">
        <v>573</v>
      </c>
      <c r="MWY11" s="58" t="s">
        <v>573</v>
      </c>
      <c r="MWZ11" s="58" t="s">
        <v>573</v>
      </c>
      <c r="MXA11" s="58" t="s">
        <v>573</v>
      </c>
      <c r="MXB11" s="58" t="s">
        <v>573</v>
      </c>
      <c r="MXC11" s="58" t="s">
        <v>573</v>
      </c>
      <c r="MXD11" s="58" t="s">
        <v>573</v>
      </c>
      <c r="MXE11" s="58" t="s">
        <v>573</v>
      </c>
      <c r="MXF11" s="58" t="s">
        <v>573</v>
      </c>
      <c r="MXG11" s="58" t="s">
        <v>573</v>
      </c>
      <c r="MXH11" s="58" t="s">
        <v>573</v>
      </c>
      <c r="MXI11" s="58" t="s">
        <v>573</v>
      </c>
      <c r="MXJ11" s="58" t="s">
        <v>573</v>
      </c>
      <c r="MXK11" s="58" t="s">
        <v>573</v>
      </c>
      <c r="MXL11" s="58" t="s">
        <v>573</v>
      </c>
      <c r="MXM11" s="58" t="s">
        <v>573</v>
      </c>
      <c r="MXN11" s="58" t="s">
        <v>573</v>
      </c>
      <c r="MXO11" s="58" t="s">
        <v>573</v>
      </c>
      <c r="MXP11" s="58" t="s">
        <v>573</v>
      </c>
      <c r="MXQ11" s="58" t="s">
        <v>573</v>
      </c>
      <c r="MXR11" s="58" t="s">
        <v>573</v>
      </c>
      <c r="MXS11" s="58" t="s">
        <v>573</v>
      </c>
      <c r="MXT11" s="58" t="s">
        <v>573</v>
      </c>
      <c r="MXU11" s="58" t="s">
        <v>573</v>
      </c>
      <c r="MXV11" s="58" t="s">
        <v>573</v>
      </c>
      <c r="MXW11" s="58" t="s">
        <v>573</v>
      </c>
      <c r="MXX11" s="58" t="s">
        <v>573</v>
      </c>
      <c r="MXY11" s="58" t="s">
        <v>573</v>
      </c>
      <c r="MXZ11" s="58" t="s">
        <v>573</v>
      </c>
      <c r="MYA11" s="58" t="s">
        <v>573</v>
      </c>
      <c r="MYB11" s="58" t="s">
        <v>573</v>
      </c>
      <c r="MYC11" s="58" t="s">
        <v>573</v>
      </c>
      <c r="MYD11" s="58" t="s">
        <v>573</v>
      </c>
      <c r="MYE11" s="58" t="s">
        <v>573</v>
      </c>
      <c r="MYF11" s="58" t="s">
        <v>573</v>
      </c>
      <c r="MYG11" s="58" t="s">
        <v>573</v>
      </c>
      <c r="MYH11" s="58" t="s">
        <v>573</v>
      </c>
      <c r="MYI11" s="58" t="s">
        <v>573</v>
      </c>
      <c r="MYJ11" s="58" t="s">
        <v>573</v>
      </c>
      <c r="MYK11" s="58" t="s">
        <v>573</v>
      </c>
      <c r="MYL11" s="58" t="s">
        <v>573</v>
      </c>
      <c r="MYM11" s="58" t="s">
        <v>573</v>
      </c>
      <c r="MYN11" s="58" t="s">
        <v>573</v>
      </c>
      <c r="MYO11" s="58" t="s">
        <v>573</v>
      </c>
      <c r="MYP11" s="58" t="s">
        <v>573</v>
      </c>
      <c r="MYQ11" s="58" t="s">
        <v>573</v>
      </c>
      <c r="MYR11" s="58" t="s">
        <v>573</v>
      </c>
      <c r="MYS11" s="58" t="s">
        <v>573</v>
      </c>
      <c r="MYT11" s="58" t="s">
        <v>573</v>
      </c>
      <c r="MYU11" s="58" t="s">
        <v>573</v>
      </c>
      <c r="MYV11" s="58" t="s">
        <v>573</v>
      </c>
      <c r="MYW11" s="58" t="s">
        <v>573</v>
      </c>
      <c r="MYX11" s="58" t="s">
        <v>573</v>
      </c>
      <c r="MYY11" s="58" t="s">
        <v>573</v>
      </c>
      <c r="MYZ11" s="58" t="s">
        <v>573</v>
      </c>
      <c r="MZA11" s="58" t="s">
        <v>573</v>
      </c>
      <c r="MZB11" s="58" t="s">
        <v>573</v>
      </c>
      <c r="MZC11" s="58" t="s">
        <v>573</v>
      </c>
      <c r="MZD11" s="58" t="s">
        <v>573</v>
      </c>
      <c r="MZE11" s="58" t="s">
        <v>573</v>
      </c>
      <c r="MZF11" s="58" t="s">
        <v>573</v>
      </c>
      <c r="MZG11" s="58" t="s">
        <v>573</v>
      </c>
      <c r="MZH11" s="58" t="s">
        <v>573</v>
      </c>
      <c r="MZI11" s="58" t="s">
        <v>573</v>
      </c>
      <c r="MZJ11" s="58" t="s">
        <v>573</v>
      </c>
      <c r="MZK11" s="58" t="s">
        <v>573</v>
      </c>
      <c r="MZL11" s="58" t="s">
        <v>573</v>
      </c>
      <c r="MZM11" s="58" t="s">
        <v>573</v>
      </c>
      <c r="MZN11" s="58" t="s">
        <v>573</v>
      </c>
      <c r="MZO11" s="58" t="s">
        <v>573</v>
      </c>
      <c r="MZP11" s="58" t="s">
        <v>573</v>
      </c>
      <c r="MZQ11" s="58" t="s">
        <v>573</v>
      </c>
      <c r="MZR11" s="58" t="s">
        <v>573</v>
      </c>
      <c r="MZS11" s="58" t="s">
        <v>573</v>
      </c>
      <c r="MZT11" s="58" t="s">
        <v>573</v>
      </c>
      <c r="MZU11" s="58" t="s">
        <v>573</v>
      </c>
      <c r="MZV11" s="58" t="s">
        <v>573</v>
      </c>
      <c r="MZW11" s="58" t="s">
        <v>573</v>
      </c>
      <c r="MZX11" s="58" t="s">
        <v>573</v>
      </c>
      <c r="MZY11" s="58" t="s">
        <v>573</v>
      </c>
      <c r="MZZ11" s="58" t="s">
        <v>573</v>
      </c>
      <c r="NAA11" s="58" t="s">
        <v>573</v>
      </c>
      <c r="NAB11" s="58" t="s">
        <v>573</v>
      </c>
      <c r="NAC11" s="58" t="s">
        <v>573</v>
      </c>
      <c r="NAD11" s="58" t="s">
        <v>573</v>
      </c>
      <c r="NAE11" s="58" t="s">
        <v>573</v>
      </c>
      <c r="NAF11" s="58" t="s">
        <v>573</v>
      </c>
      <c r="NAG11" s="58" t="s">
        <v>573</v>
      </c>
      <c r="NAH11" s="58" t="s">
        <v>573</v>
      </c>
      <c r="NAI11" s="58" t="s">
        <v>573</v>
      </c>
      <c r="NAJ11" s="58" t="s">
        <v>573</v>
      </c>
      <c r="NAK11" s="58" t="s">
        <v>573</v>
      </c>
      <c r="NAL11" s="58" t="s">
        <v>573</v>
      </c>
      <c r="NAM11" s="58" t="s">
        <v>573</v>
      </c>
      <c r="NAN11" s="58" t="s">
        <v>573</v>
      </c>
      <c r="NAO11" s="58" t="s">
        <v>573</v>
      </c>
      <c r="NAP11" s="58" t="s">
        <v>573</v>
      </c>
      <c r="NAQ11" s="58" t="s">
        <v>573</v>
      </c>
      <c r="NAR11" s="58" t="s">
        <v>573</v>
      </c>
      <c r="NAS11" s="58" t="s">
        <v>573</v>
      </c>
      <c r="NAT11" s="58" t="s">
        <v>573</v>
      </c>
      <c r="NAU11" s="58" t="s">
        <v>573</v>
      </c>
      <c r="NAV11" s="58" t="s">
        <v>573</v>
      </c>
      <c r="NAW11" s="58" t="s">
        <v>573</v>
      </c>
      <c r="NAX11" s="58" t="s">
        <v>573</v>
      </c>
      <c r="NAY11" s="58" t="s">
        <v>573</v>
      </c>
      <c r="NAZ11" s="58" t="s">
        <v>573</v>
      </c>
      <c r="NBA11" s="58" t="s">
        <v>573</v>
      </c>
      <c r="NBB11" s="58" t="s">
        <v>573</v>
      </c>
      <c r="NBC11" s="58" t="s">
        <v>573</v>
      </c>
      <c r="NBD11" s="58" t="s">
        <v>573</v>
      </c>
      <c r="NBE11" s="58" t="s">
        <v>573</v>
      </c>
      <c r="NBF11" s="58" t="s">
        <v>573</v>
      </c>
      <c r="NBG11" s="58" t="s">
        <v>573</v>
      </c>
      <c r="NBH11" s="58" t="s">
        <v>573</v>
      </c>
      <c r="NBI11" s="58" t="s">
        <v>573</v>
      </c>
      <c r="NBJ11" s="58" t="s">
        <v>573</v>
      </c>
      <c r="NBK11" s="58" t="s">
        <v>573</v>
      </c>
      <c r="NBL11" s="58" t="s">
        <v>573</v>
      </c>
      <c r="NBM11" s="58" t="s">
        <v>573</v>
      </c>
      <c r="NBN11" s="58" t="s">
        <v>573</v>
      </c>
      <c r="NBO11" s="58" t="s">
        <v>573</v>
      </c>
      <c r="NBP11" s="58" t="s">
        <v>573</v>
      </c>
      <c r="NBQ11" s="58" t="s">
        <v>573</v>
      </c>
      <c r="NBR11" s="58" t="s">
        <v>573</v>
      </c>
      <c r="NBS11" s="58" t="s">
        <v>573</v>
      </c>
      <c r="NBT11" s="58" t="s">
        <v>573</v>
      </c>
      <c r="NBU11" s="58" t="s">
        <v>573</v>
      </c>
      <c r="NBV11" s="58" t="s">
        <v>573</v>
      </c>
      <c r="NBW11" s="58" t="s">
        <v>573</v>
      </c>
      <c r="NBX11" s="58" t="s">
        <v>573</v>
      </c>
      <c r="NBY11" s="58" t="s">
        <v>573</v>
      </c>
      <c r="NBZ11" s="58" t="s">
        <v>573</v>
      </c>
      <c r="NCA11" s="58" t="s">
        <v>573</v>
      </c>
      <c r="NCB11" s="58" t="s">
        <v>573</v>
      </c>
      <c r="NCC11" s="58" t="s">
        <v>573</v>
      </c>
      <c r="NCD11" s="58" t="s">
        <v>573</v>
      </c>
      <c r="NCE11" s="58" t="s">
        <v>573</v>
      </c>
      <c r="NCF11" s="58" t="s">
        <v>573</v>
      </c>
      <c r="NCG11" s="58" t="s">
        <v>573</v>
      </c>
      <c r="NCH11" s="58" t="s">
        <v>573</v>
      </c>
      <c r="NCI11" s="58" t="s">
        <v>573</v>
      </c>
      <c r="NCJ11" s="58" t="s">
        <v>573</v>
      </c>
      <c r="NCK11" s="58" t="s">
        <v>573</v>
      </c>
      <c r="NCL11" s="58" t="s">
        <v>573</v>
      </c>
      <c r="NCM11" s="58" t="s">
        <v>573</v>
      </c>
      <c r="NCN11" s="58" t="s">
        <v>573</v>
      </c>
      <c r="NCO11" s="58" t="s">
        <v>573</v>
      </c>
      <c r="NCP11" s="58" t="s">
        <v>573</v>
      </c>
      <c r="NCQ11" s="58" t="s">
        <v>573</v>
      </c>
      <c r="NCR11" s="58" t="s">
        <v>573</v>
      </c>
      <c r="NCS11" s="58" t="s">
        <v>573</v>
      </c>
      <c r="NCT11" s="58" t="s">
        <v>573</v>
      </c>
      <c r="NCU11" s="58" t="s">
        <v>573</v>
      </c>
      <c r="NCV11" s="58" t="s">
        <v>573</v>
      </c>
      <c r="NCW11" s="58" t="s">
        <v>573</v>
      </c>
      <c r="NCX11" s="58" t="s">
        <v>573</v>
      </c>
      <c r="NCY11" s="58" t="s">
        <v>573</v>
      </c>
      <c r="NCZ11" s="58" t="s">
        <v>573</v>
      </c>
      <c r="NDA11" s="58" t="s">
        <v>573</v>
      </c>
      <c r="NDB11" s="58" t="s">
        <v>573</v>
      </c>
      <c r="NDC11" s="58" t="s">
        <v>573</v>
      </c>
      <c r="NDD11" s="58" t="s">
        <v>573</v>
      </c>
      <c r="NDE11" s="58" t="s">
        <v>573</v>
      </c>
      <c r="NDF11" s="58" t="s">
        <v>573</v>
      </c>
      <c r="NDG11" s="58" t="s">
        <v>573</v>
      </c>
      <c r="NDH11" s="58" t="s">
        <v>573</v>
      </c>
      <c r="NDI11" s="58" t="s">
        <v>573</v>
      </c>
      <c r="NDJ11" s="58" t="s">
        <v>573</v>
      </c>
      <c r="NDK11" s="58" t="s">
        <v>573</v>
      </c>
      <c r="NDL11" s="58" t="s">
        <v>573</v>
      </c>
      <c r="NDM11" s="58" t="s">
        <v>573</v>
      </c>
      <c r="NDN11" s="58" t="s">
        <v>573</v>
      </c>
      <c r="NDO11" s="58" t="s">
        <v>573</v>
      </c>
      <c r="NDP11" s="58" t="s">
        <v>573</v>
      </c>
      <c r="NDQ11" s="58" t="s">
        <v>573</v>
      </c>
      <c r="NDR11" s="58" t="s">
        <v>573</v>
      </c>
      <c r="NDS11" s="58" t="s">
        <v>573</v>
      </c>
      <c r="NDT11" s="58" t="s">
        <v>573</v>
      </c>
      <c r="NDU11" s="58" t="s">
        <v>573</v>
      </c>
      <c r="NDV11" s="58" t="s">
        <v>573</v>
      </c>
      <c r="NDW11" s="58" t="s">
        <v>573</v>
      </c>
      <c r="NDX11" s="58" t="s">
        <v>573</v>
      </c>
      <c r="NDY11" s="58" t="s">
        <v>573</v>
      </c>
      <c r="NDZ11" s="58" t="s">
        <v>573</v>
      </c>
      <c r="NEA11" s="58" t="s">
        <v>573</v>
      </c>
      <c r="NEB11" s="58" t="s">
        <v>573</v>
      </c>
      <c r="NEC11" s="58" t="s">
        <v>573</v>
      </c>
      <c r="NED11" s="58" t="s">
        <v>573</v>
      </c>
      <c r="NEE11" s="58" t="s">
        <v>573</v>
      </c>
      <c r="NEF11" s="58" t="s">
        <v>573</v>
      </c>
      <c r="NEG11" s="58" t="s">
        <v>573</v>
      </c>
      <c r="NEH11" s="58" t="s">
        <v>573</v>
      </c>
      <c r="NEI11" s="58" t="s">
        <v>573</v>
      </c>
      <c r="NEJ11" s="58" t="s">
        <v>573</v>
      </c>
      <c r="NEK11" s="58" t="s">
        <v>573</v>
      </c>
      <c r="NEL11" s="58" t="s">
        <v>573</v>
      </c>
      <c r="NEM11" s="58" t="s">
        <v>573</v>
      </c>
      <c r="NEN11" s="58" t="s">
        <v>573</v>
      </c>
      <c r="NEO11" s="58" t="s">
        <v>573</v>
      </c>
      <c r="NEP11" s="58" t="s">
        <v>573</v>
      </c>
      <c r="NEQ11" s="58" t="s">
        <v>573</v>
      </c>
      <c r="NER11" s="58" t="s">
        <v>573</v>
      </c>
      <c r="NES11" s="58" t="s">
        <v>573</v>
      </c>
      <c r="NET11" s="58" t="s">
        <v>573</v>
      </c>
      <c r="NEU11" s="58" t="s">
        <v>573</v>
      </c>
      <c r="NEV11" s="58" t="s">
        <v>573</v>
      </c>
      <c r="NEW11" s="58" t="s">
        <v>573</v>
      </c>
      <c r="NEX11" s="58" t="s">
        <v>573</v>
      </c>
      <c r="NEY11" s="58" t="s">
        <v>573</v>
      </c>
      <c r="NEZ11" s="58" t="s">
        <v>573</v>
      </c>
      <c r="NFA11" s="58" t="s">
        <v>573</v>
      </c>
      <c r="NFB11" s="58" t="s">
        <v>573</v>
      </c>
      <c r="NFC11" s="58" t="s">
        <v>573</v>
      </c>
      <c r="NFD11" s="58" t="s">
        <v>573</v>
      </c>
      <c r="NFE11" s="58" t="s">
        <v>573</v>
      </c>
      <c r="NFF11" s="58" t="s">
        <v>573</v>
      </c>
      <c r="NFG11" s="58" t="s">
        <v>573</v>
      </c>
      <c r="NFH11" s="58" t="s">
        <v>573</v>
      </c>
      <c r="NFI11" s="58" t="s">
        <v>573</v>
      </c>
      <c r="NFJ11" s="58" t="s">
        <v>573</v>
      </c>
      <c r="NFK11" s="58" t="s">
        <v>573</v>
      </c>
      <c r="NFL11" s="58" t="s">
        <v>573</v>
      </c>
      <c r="NFM11" s="58" t="s">
        <v>573</v>
      </c>
      <c r="NFN11" s="58" t="s">
        <v>573</v>
      </c>
      <c r="NFO11" s="58" t="s">
        <v>573</v>
      </c>
      <c r="NFP11" s="58" t="s">
        <v>573</v>
      </c>
      <c r="NFQ11" s="58" t="s">
        <v>573</v>
      </c>
      <c r="NFR11" s="58" t="s">
        <v>573</v>
      </c>
      <c r="NFS11" s="58" t="s">
        <v>573</v>
      </c>
      <c r="NFT11" s="58" t="s">
        <v>573</v>
      </c>
      <c r="NFU11" s="58" t="s">
        <v>573</v>
      </c>
      <c r="NFV11" s="58" t="s">
        <v>573</v>
      </c>
      <c r="NFW11" s="58" t="s">
        <v>573</v>
      </c>
      <c r="NFX11" s="58" t="s">
        <v>573</v>
      </c>
      <c r="NFY11" s="58" t="s">
        <v>573</v>
      </c>
      <c r="NFZ11" s="58" t="s">
        <v>573</v>
      </c>
      <c r="NGA11" s="58" t="s">
        <v>573</v>
      </c>
      <c r="NGB11" s="58" t="s">
        <v>573</v>
      </c>
      <c r="NGC11" s="58" t="s">
        <v>573</v>
      </c>
      <c r="NGD11" s="58" t="s">
        <v>573</v>
      </c>
      <c r="NGE11" s="58" t="s">
        <v>573</v>
      </c>
      <c r="NGF11" s="58" t="s">
        <v>573</v>
      </c>
      <c r="NGG11" s="58" t="s">
        <v>573</v>
      </c>
      <c r="NGH11" s="58" t="s">
        <v>573</v>
      </c>
      <c r="NGI11" s="58" t="s">
        <v>573</v>
      </c>
      <c r="NGJ11" s="58" t="s">
        <v>573</v>
      </c>
      <c r="NGK11" s="58" t="s">
        <v>573</v>
      </c>
      <c r="NGL11" s="58" t="s">
        <v>573</v>
      </c>
      <c r="NGM11" s="58" t="s">
        <v>573</v>
      </c>
      <c r="NGN11" s="58" t="s">
        <v>573</v>
      </c>
      <c r="NGO11" s="58" t="s">
        <v>573</v>
      </c>
      <c r="NGP11" s="58" t="s">
        <v>573</v>
      </c>
      <c r="NGQ11" s="58" t="s">
        <v>573</v>
      </c>
      <c r="NGR11" s="58" t="s">
        <v>573</v>
      </c>
      <c r="NGS11" s="58" t="s">
        <v>573</v>
      </c>
      <c r="NGT11" s="58" t="s">
        <v>573</v>
      </c>
      <c r="NGU11" s="58" t="s">
        <v>573</v>
      </c>
      <c r="NGV11" s="58" t="s">
        <v>573</v>
      </c>
      <c r="NGW11" s="58" t="s">
        <v>573</v>
      </c>
      <c r="NGX11" s="58" t="s">
        <v>573</v>
      </c>
      <c r="NGY11" s="58" t="s">
        <v>573</v>
      </c>
      <c r="NGZ11" s="58" t="s">
        <v>573</v>
      </c>
      <c r="NHA11" s="58" t="s">
        <v>573</v>
      </c>
      <c r="NHB11" s="58" t="s">
        <v>573</v>
      </c>
      <c r="NHC11" s="58" t="s">
        <v>573</v>
      </c>
      <c r="NHD11" s="58" t="s">
        <v>573</v>
      </c>
      <c r="NHE11" s="58" t="s">
        <v>573</v>
      </c>
      <c r="NHF11" s="58" t="s">
        <v>573</v>
      </c>
      <c r="NHG11" s="58" t="s">
        <v>573</v>
      </c>
      <c r="NHH11" s="58" t="s">
        <v>573</v>
      </c>
      <c r="NHI11" s="58" t="s">
        <v>573</v>
      </c>
      <c r="NHJ11" s="58" t="s">
        <v>573</v>
      </c>
      <c r="NHK11" s="58" t="s">
        <v>573</v>
      </c>
      <c r="NHL11" s="58" t="s">
        <v>573</v>
      </c>
      <c r="NHM11" s="58" t="s">
        <v>573</v>
      </c>
      <c r="NHN11" s="58" t="s">
        <v>573</v>
      </c>
      <c r="NHO11" s="58" t="s">
        <v>573</v>
      </c>
      <c r="NHP11" s="58" t="s">
        <v>573</v>
      </c>
      <c r="NHQ11" s="58" t="s">
        <v>573</v>
      </c>
      <c r="NHR11" s="58" t="s">
        <v>573</v>
      </c>
      <c r="NHS11" s="58" t="s">
        <v>573</v>
      </c>
      <c r="NHT11" s="58" t="s">
        <v>573</v>
      </c>
      <c r="NHU11" s="58" t="s">
        <v>573</v>
      </c>
      <c r="NHV11" s="58" t="s">
        <v>573</v>
      </c>
      <c r="NHW11" s="58" t="s">
        <v>573</v>
      </c>
      <c r="NHX11" s="58" t="s">
        <v>573</v>
      </c>
      <c r="NHY11" s="58" t="s">
        <v>573</v>
      </c>
      <c r="NHZ11" s="58" t="s">
        <v>573</v>
      </c>
      <c r="NIA11" s="58" t="s">
        <v>573</v>
      </c>
      <c r="NIB11" s="58" t="s">
        <v>573</v>
      </c>
      <c r="NIC11" s="58" t="s">
        <v>573</v>
      </c>
      <c r="NID11" s="58" t="s">
        <v>573</v>
      </c>
      <c r="NIE11" s="58" t="s">
        <v>573</v>
      </c>
      <c r="NIF11" s="58" t="s">
        <v>573</v>
      </c>
      <c r="NIG11" s="58" t="s">
        <v>573</v>
      </c>
      <c r="NIH11" s="58" t="s">
        <v>573</v>
      </c>
      <c r="NII11" s="58" t="s">
        <v>573</v>
      </c>
      <c r="NIJ11" s="58" t="s">
        <v>573</v>
      </c>
      <c r="NIK11" s="58" t="s">
        <v>573</v>
      </c>
      <c r="NIL11" s="58" t="s">
        <v>573</v>
      </c>
      <c r="NIM11" s="58" t="s">
        <v>573</v>
      </c>
      <c r="NIN11" s="58" t="s">
        <v>573</v>
      </c>
      <c r="NIO11" s="58" t="s">
        <v>573</v>
      </c>
      <c r="NIP11" s="58" t="s">
        <v>573</v>
      </c>
      <c r="NIQ11" s="58" t="s">
        <v>573</v>
      </c>
      <c r="NIR11" s="58" t="s">
        <v>573</v>
      </c>
      <c r="NIS11" s="58" t="s">
        <v>573</v>
      </c>
      <c r="NIT11" s="58" t="s">
        <v>573</v>
      </c>
      <c r="NIU11" s="58" t="s">
        <v>573</v>
      </c>
      <c r="NIV11" s="58" t="s">
        <v>573</v>
      </c>
      <c r="NIW11" s="58" t="s">
        <v>573</v>
      </c>
      <c r="NIX11" s="58" t="s">
        <v>573</v>
      </c>
      <c r="NIY11" s="58" t="s">
        <v>573</v>
      </c>
      <c r="NIZ11" s="58" t="s">
        <v>573</v>
      </c>
      <c r="NJA11" s="58" t="s">
        <v>573</v>
      </c>
      <c r="NJB11" s="58" t="s">
        <v>573</v>
      </c>
      <c r="NJC11" s="58" t="s">
        <v>573</v>
      </c>
      <c r="NJD11" s="58" t="s">
        <v>573</v>
      </c>
      <c r="NJE11" s="58" t="s">
        <v>573</v>
      </c>
      <c r="NJF11" s="58" t="s">
        <v>573</v>
      </c>
      <c r="NJG11" s="58" t="s">
        <v>573</v>
      </c>
      <c r="NJH11" s="58" t="s">
        <v>573</v>
      </c>
      <c r="NJI11" s="58" t="s">
        <v>573</v>
      </c>
      <c r="NJJ11" s="58" t="s">
        <v>573</v>
      </c>
      <c r="NJK11" s="58" t="s">
        <v>573</v>
      </c>
      <c r="NJL11" s="58" t="s">
        <v>573</v>
      </c>
      <c r="NJM11" s="58" t="s">
        <v>573</v>
      </c>
      <c r="NJN11" s="58" t="s">
        <v>573</v>
      </c>
      <c r="NJO11" s="58" t="s">
        <v>573</v>
      </c>
      <c r="NJP11" s="58" t="s">
        <v>573</v>
      </c>
      <c r="NJQ11" s="58" t="s">
        <v>573</v>
      </c>
      <c r="NJR11" s="58" t="s">
        <v>573</v>
      </c>
      <c r="NJS11" s="58" t="s">
        <v>573</v>
      </c>
      <c r="NJT11" s="58" t="s">
        <v>573</v>
      </c>
      <c r="NJU11" s="58" t="s">
        <v>573</v>
      </c>
      <c r="NJV11" s="58" t="s">
        <v>573</v>
      </c>
      <c r="NJW11" s="58" t="s">
        <v>573</v>
      </c>
      <c r="NJX11" s="58" t="s">
        <v>573</v>
      </c>
      <c r="NJY11" s="58" t="s">
        <v>573</v>
      </c>
      <c r="NJZ11" s="58" t="s">
        <v>573</v>
      </c>
      <c r="NKA11" s="58" t="s">
        <v>573</v>
      </c>
      <c r="NKB11" s="58" t="s">
        <v>573</v>
      </c>
      <c r="NKC11" s="58" t="s">
        <v>573</v>
      </c>
      <c r="NKD11" s="58" t="s">
        <v>573</v>
      </c>
      <c r="NKE11" s="58" t="s">
        <v>573</v>
      </c>
      <c r="NKF11" s="58" t="s">
        <v>573</v>
      </c>
      <c r="NKG11" s="58" t="s">
        <v>573</v>
      </c>
      <c r="NKH11" s="58" t="s">
        <v>573</v>
      </c>
      <c r="NKI11" s="58" t="s">
        <v>573</v>
      </c>
      <c r="NKJ11" s="58" t="s">
        <v>573</v>
      </c>
      <c r="NKK11" s="58" t="s">
        <v>573</v>
      </c>
      <c r="NKL11" s="58" t="s">
        <v>573</v>
      </c>
      <c r="NKM11" s="58" t="s">
        <v>573</v>
      </c>
      <c r="NKN11" s="58" t="s">
        <v>573</v>
      </c>
      <c r="NKO11" s="58" t="s">
        <v>573</v>
      </c>
      <c r="NKP11" s="58" t="s">
        <v>573</v>
      </c>
      <c r="NKQ11" s="58" t="s">
        <v>573</v>
      </c>
      <c r="NKR11" s="58" t="s">
        <v>573</v>
      </c>
      <c r="NKS11" s="58" t="s">
        <v>573</v>
      </c>
      <c r="NKT11" s="58" t="s">
        <v>573</v>
      </c>
      <c r="NKU11" s="58" t="s">
        <v>573</v>
      </c>
      <c r="NKV11" s="58" t="s">
        <v>573</v>
      </c>
      <c r="NKW11" s="58" t="s">
        <v>573</v>
      </c>
      <c r="NKX11" s="58" t="s">
        <v>573</v>
      </c>
      <c r="NKY11" s="58" t="s">
        <v>573</v>
      </c>
      <c r="NKZ11" s="58" t="s">
        <v>573</v>
      </c>
      <c r="NLA11" s="58" t="s">
        <v>573</v>
      </c>
      <c r="NLB11" s="58" t="s">
        <v>573</v>
      </c>
      <c r="NLC11" s="58" t="s">
        <v>573</v>
      </c>
      <c r="NLD11" s="58" t="s">
        <v>573</v>
      </c>
      <c r="NLE11" s="58" t="s">
        <v>573</v>
      </c>
      <c r="NLF11" s="58" t="s">
        <v>573</v>
      </c>
      <c r="NLG11" s="58" t="s">
        <v>573</v>
      </c>
      <c r="NLH11" s="58" t="s">
        <v>573</v>
      </c>
      <c r="NLI11" s="58" t="s">
        <v>573</v>
      </c>
      <c r="NLJ11" s="58" t="s">
        <v>573</v>
      </c>
      <c r="NLK11" s="58" t="s">
        <v>573</v>
      </c>
      <c r="NLL11" s="58" t="s">
        <v>573</v>
      </c>
      <c r="NLM11" s="58" t="s">
        <v>573</v>
      </c>
      <c r="NLN11" s="58" t="s">
        <v>573</v>
      </c>
      <c r="NLO11" s="58" t="s">
        <v>573</v>
      </c>
      <c r="NLP11" s="58" t="s">
        <v>573</v>
      </c>
      <c r="NLQ11" s="58" t="s">
        <v>573</v>
      </c>
      <c r="NLR11" s="58" t="s">
        <v>573</v>
      </c>
      <c r="NLS11" s="58" t="s">
        <v>573</v>
      </c>
      <c r="NLT11" s="58" t="s">
        <v>573</v>
      </c>
      <c r="NLU11" s="58" t="s">
        <v>573</v>
      </c>
      <c r="NLV11" s="58" t="s">
        <v>573</v>
      </c>
      <c r="NLW11" s="58" t="s">
        <v>573</v>
      </c>
      <c r="NLX11" s="58" t="s">
        <v>573</v>
      </c>
      <c r="NLY11" s="58" t="s">
        <v>573</v>
      </c>
      <c r="NLZ11" s="58" t="s">
        <v>573</v>
      </c>
      <c r="NMA11" s="58" t="s">
        <v>573</v>
      </c>
      <c r="NMB11" s="58" t="s">
        <v>573</v>
      </c>
      <c r="NMC11" s="58" t="s">
        <v>573</v>
      </c>
      <c r="NMD11" s="58" t="s">
        <v>573</v>
      </c>
      <c r="NME11" s="58" t="s">
        <v>573</v>
      </c>
      <c r="NMF11" s="58" t="s">
        <v>573</v>
      </c>
      <c r="NMG11" s="58" t="s">
        <v>573</v>
      </c>
      <c r="NMH11" s="58" t="s">
        <v>573</v>
      </c>
      <c r="NMI11" s="58" t="s">
        <v>573</v>
      </c>
      <c r="NMJ11" s="58" t="s">
        <v>573</v>
      </c>
      <c r="NMK11" s="58" t="s">
        <v>573</v>
      </c>
      <c r="NML11" s="58" t="s">
        <v>573</v>
      </c>
      <c r="NMM11" s="58" t="s">
        <v>573</v>
      </c>
      <c r="NMN11" s="58" t="s">
        <v>573</v>
      </c>
      <c r="NMO11" s="58" t="s">
        <v>573</v>
      </c>
      <c r="NMP11" s="58" t="s">
        <v>573</v>
      </c>
      <c r="NMQ11" s="58" t="s">
        <v>573</v>
      </c>
      <c r="NMR11" s="58" t="s">
        <v>573</v>
      </c>
      <c r="NMS11" s="58" t="s">
        <v>573</v>
      </c>
      <c r="NMT11" s="58" t="s">
        <v>573</v>
      </c>
      <c r="NMU11" s="58" t="s">
        <v>573</v>
      </c>
      <c r="NMV11" s="58" t="s">
        <v>573</v>
      </c>
      <c r="NMW11" s="58" t="s">
        <v>573</v>
      </c>
      <c r="NMX11" s="58" t="s">
        <v>573</v>
      </c>
      <c r="NMY11" s="58" t="s">
        <v>573</v>
      </c>
      <c r="NMZ11" s="58" t="s">
        <v>573</v>
      </c>
      <c r="NNA11" s="58" t="s">
        <v>573</v>
      </c>
      <c r="NNB11" s="58" t="s">
        <v>573</v>
      </c>
      <c r="NNC11" s="58" t="s">
        <v>573</v>
      </c>
      <c r="NND11" s="58" t="s">
        <v>573</v>
      </c>
      <c r="NNE11" s="58" t="s">
        <v>573</v>
      </c>
      <c r="NNF11" s="58" t="s">
        <v>573</v>
      </c>
      <c r="NNG11" s="58" t="s">
        <v>573</v>
      </c>
      <c r="NNH11" s="58" t="s">
        <v>573</v>
      </c>
      <c r="NNI11" s="58" t="s">
        <v>573</v>
      </c>
      <c r="NNJ11" s="58" t="s">
        <v>573</v>
      </c>
      <c r="NNK11" s="58" t="s">
        <v>573</v>
      </c>
      <c r="NNL11" s="58" t="s">
        <v>573</v>
      </c>
      <c r="NNM11" s="58" t="s">
        <v>573</v>
      </c>
      <c r="NNN11" s="58" t="s">
        <v>573</v>
      </c>
      <c r="NNO11" s="58" t="s">
        <v>573</v>
      </c>
      <c r="NNP11" s="58" t="s">
        <v>573</v>
      </c>
      <c r="NNQ11" s="58" t="s">
        <v>573</v>
      </c>
      <c r="NNR11" s="58" t="s">
        <v>573</v>
      </c>
      <c r="NNS11" s="58" t="s">
        <v>573</v>
      </c>
      <c r="NNT11" s="58" t="s">
        <v>573</v>
      </c>
      <c r="NNU11" s="58" t="s">
        <v>573</v>
      </c>
      <c r="NNV11" s="58" t="s">
        <v>573</v>
      </c>
      <c r="NNW11" s="58" t="s">
        <v>573</v>
      </c>
      <c r="NNX11" s="58" t="s">
        <v>573</v>
      </c>
      <c r="NNY11" s="58" t="s">
        <v>573</v>
      </c>
      <c r="NNZ11" s="58" t="s">
        <v>573</v>
      </c>
      <c r="NOA11" s="58" t="s">
        <v>573</v>
      </c>
      <c r="NOB11" s="58" t="s">
        <v>573</v>
      </c>
      <c r="NOC11" s="58" t="s">
        <v>573</v>
      </c>
      <c r="NOD11" s="58" t="s">
        <v>573</v>
      </c>
      <c r="NOE11" s="58" t="s">
        <v>573</v>
      </c>
      <c r="NOF11" s="58" t="s">
        <v>573</v>
      </c>
      <c r="NOG11" s="58" t="s">
        <v>573</v>
      </c>
      <c r="NOH11" s="58" t="s">
        <v>573</v>
      </c>
      <c r="NOI11" s="58" t="s">
        <v>573</v>
      </c>
      <c r="NOJ11" s="58" t="s">
        <v>573</v>
      </c>
      <c r="NOK11" s="58" t="s">
        <v>573</v>
      </c>
      <c r="NOL11" s="58" t="s">
        <v>573</v>
      </c>
      <c r="NOM11" s="58" t="s">
        <v>573</v>
      </c>
      <c r="NON11" s="58" t="s">
        <v>573</v>
      </c>
      <c r="NOO11" s="58" t="s">
        <v>573</v>
      </c>
      <c r="NOP11" s="58" t="s">
        <v>573</v>
      </c>
      <c r="NOQ11" s="58" t="s">
        <v>573</v>
      </c>
      <c r="NOR11" s="58" t="s">
        <v>573</v>
      </c>
      <c r="NOS11" s="58" t="s">
        <v>573</v>
      </c>
      <c r="NOT11" s="58" t="s">
        <v>573</v>
      </c>
      <c r="NOU11" s="58" t="s">
        <v>573</v>
      </c>
      <c r="NOV11" s="58" t="s">
        <v>573</v>
      </c>
      <c r="NOW11" s="58" t="s">
        <v>573</v>
      </c>
      <c r="NOX11" s="58" t="s">
        <v>573</v>
      </c>
      <c r="NOY11" s="58" t="s">
        <v>573</v>
      </c>
      <c r="NOZ11" s="58" t="s">
        <v>573</v>
      </c>
      <c r="NPA11" s="58" t="s">
        <v>573</v>
      </c>
      <c r="NPB11" s="58" t="s">
        <v>573</v>
      </c>
      <c r="NPC11" s="58" t="s">
        <v>573</v>
      </c>
      <c r="NPD11" s="58" t="s">
        <v>573</v>
      </c>
      <c r="NPE11" s="58" t="s">
        <v>573</v>
      </c>
      <c r="NPF11" s="58" t="s">
        <v>573</v>
      </c>
      <c r="NPG11" s="58" t="s">
        <v>573</v>
      </c>
      <c r="NPH11" s="58" t="s">
        <v>573</v>
      </c>
      <c r="NPI11" s="58" t="s">
        <v>573</v>
      </c>
      <c r="NPJ11" s="58" t="s">
        <v>573</v>
      </c>
      <c r="NPK11" s="58" t="s">
        <v>573</v>
      </c>
      <c r="NPL11" s="58" t="s">
        <v>573</v>
      </c>
      <c r="NPM11" s="58" t="s">
        <v>573</v>
      </c>
      <c r="NPN11" s="58" t="s">
        <v>573</v>
      </c>
      <c r="NPO11" s="58" t="s">
        <v>573</v>
      </c>
      <c r="NPP11" s="58" t="s">
        <v>573</v>
      </c>
      <c r="NPQ11" s="58" t="s">
        <v>573</v>
      </c>
      <c r="NPR11" s="58" t="s">
        <v>573</v>
      </c>
      <c r="NPS11" s="58" t="s">
        <v>573</v>
      </c>
      <c r="NPT11" s="58" t="s">
        <v>573</v>
      </c>
      <c r="NPU11" s="58" t="s">
        <v>573</v>
      </c>
      <c r="NPV11" s="58" t="s">
        <v>573</v>
      </c>
      <c r="NPW11" s="58" t="s">
        <v>573</v>
      </c>
      <c r="NPX11" s="58" t="s">
        <v>573</v>
      </c>
      <c r="NPY11" s="58" t="s">
        <v>573</v>
      </c>
      <c r="NPZ11" s="58" t="s">
        <v>573</v>
      </c>
      <c r="NQA11" s="58" t="s">
        <v>573</v>
      </c>
      <c r="NQB11" s="58" t="s">
        <v>573</v>
      </c>
      <c r="NQC11" s="58" t="s">
        <v>573</v>
      </c>
      <c r="NQD11" s="58" t="s">
        <v>573</v>
      </c>
      <c r="NQE11" s="58" t="s">
        <v>573</v>
      </c>
      <c r="NQF11" s="58" t="s">
        <v>573</v>
      </c>
      <c r="NQG11" s="58" t="s">
        <v>573</v>
      </c>
      <c r="NQH11" s="58" t="s">
        <v>573</v>
      </c>
      <c r="NQI11" s="58" t="s">
        <v>573</v>
      </c>
      <c r="NQJ11" s="58" t="s">
        <v>573</v>
      </c>
      <c r="NQK11" s="58" t="s">
        <v>573</v>
      </c>
      <c r="NQL11" s="58" t="s">
        <v>573</v>
      </c>
      <c r="NQM11" s="58" t="s">
        <v>573</v>
      </c>
      <c r="NQN11" s="58" t="s">
        <v>573</v>
      </c>
      <c r="NQO11" s="58" t="s">
        <v>573</v>
      </c>
      <c r="NQP11" s="58" t="s">
        <v>573</v>
      </c>
      <c r="NQQ11" s="58" t="s">
        <v>573</v>
      </c>
      <c r="NQR11" s="58" t="s">
        <v>573</v>
      </c>
      <c r="NQS11" s="58" t="s">
        <v>573</v>
      </c>
      <c r="NQT11" s="58" t="s">
        <v>573</v>
      </c>
      <c r="NQU11" s="58" t="s">
        <v>573</v>
      </c>
      <c r="NQV11" s="58" t="s">
        <v>573</v>
      </c>
      <c r="NQW11" s="58" t="s">
        <v>573</v>
      </c>
      <c r="NQX11" s="58" t="s">
        <v>573</v>
      </c>
      <c r="NQY11" s="58" t="s">
        <v>573</v>
      </c>
      <c r="NQZ11" s="58" t="s">
        <v>573</v>
      </c>
      <c r="NRA11" s="58" t="s">
        <v>573</v>
      </c>
      <c r="NRB11" s="58" t="s">
        <v>573</v>
      </c>
      <c r="NRC11" s="58" t="s">
        <v>573</v>
      </c>
      <c r="NRD11" s="58" t="s">
        <v>573</v>
      </c>
      <c r="NRE11" s="58" t="s">
        <v>573</v>
      </c>
      <c r="NRF11" s="58" t="s">
        <v>573</v>
      </c>
      <c r="NRG11" s="58" t="s">
        <v>573</v>
      </c>
      <c r="NRH11" s="58" t="s">
        <v>573</v>
      </c>
      <c r="NRI11" s="58" t="s">
        <v>573</v>
      </c>
      <c r="NRJ11" s="58" t="s">
        <v>573</v>
      </c>
      <c r="NRK11" s="58" t="s">
        <v>573</v>
      </c>
      <c r="NRL11" s="58" t="s">
        <v>573</v>
      </c>
      <c r="NRM11" s="58" t="s">
        <v>573</v>
      </c>
      <c r="NRN11" s="58" t="s">
        <v>573</v>
      </c>
      <c r="NRO11" s="58" t="s">
        <v>573</v>
      </c>
      <c r="NRP11" s="58" t="s">
        <v>573</v>
      </c>
      <c r="NRQ11" s="58" t="s">
        <v>573</v>
      </c>
      <c r="NRR11" s="58" t="s">
        <v>573</v>
      </c>
      <c r="NRS11" s="58" t="s">
        <v>573</v>
      </c>
      <c r="NRT11" s="58" t="s">
        <v>573</v>
      </c>
      <c r="NRU11" s="58" t="s">
        <v>573</v>
      </c>
      <c r="NRV11" s="58" t="s">
        <v>573</v>
      </c>
      <c r="NRW11" s="58" t="s">
        <v>573</v>
      </c>
      <c r="NRX11" s="58" t="s">
        <v>573</v>
      </c>
      <c r="NRY11" s="58" t="s">
        <v>573</v>
      </c>
      <c r="NRZ11" s="58" t="s">
        <v>573</v>
      </c>
      <c r="NSA11" s="58" t="s">
        <v>573</v>
      </c>
      <c r="NSB11" s="58" t="s">
        <v>573</v>
      </c>
      <c r="NSC11" s="58" t="s">
        <v>573</v>
      </c>
      <c r="NSD11" s="58" t="s">
        <v>573</v>
      </c>
      <c r="NSE11" s="58" t="s">
        <v>573</v>
      </c>
      <c r="NSF11" s="58" t="s">
        <v>573</v>
      </c>
      <c r="NSG11" s="58" t="s">
        <v>573</v>
      </c>
      <c r="NSH11" s="58" t="s">
        <v>573</v>
      </c>
      <c r="NSI11" s="58" t="s">
        <v>573</v>
      </c>
      <c r="NSJ11" s="58" t="s">
        <v>573</v>
      </c>
      <c r="NSK11" s="58" t="s">
        <v>573</v>
      </c>
      <c r="NSL11" s="58" t="s">
        <v>573</v>
      </c>
      <c r="NSM11" s="58" t="s">
        <v>573</v>
      </c>
      <c r="NSN11" s="58" t="s">
        <v>573</v>
      </c>
      <c r="NSO11" s="58" t="s">
        <v>573</v>
      </c>
      <c r="NSP11" s="58" t="s">
        <v>573</v>
      </c>
      <c r="NSQ11" s="58" t="s">
        <v>573</v>
      </c>
      <c r="NSR11" s="58" t="s">
        <v>573</v>
      </c>
      <c r="NSS11" s="58" t="s">
        <v>573</v>
      </c>
      <c r="NST11" s="58" t="s">
        <v>573</v>
      </c>
      <c r="NSU11" s="58" t="s">
        <v>573</v>
      </c>
      <c r="NSV11" s="58" t="s">
        <v>573</v>
      </c>
      <c r="NSW11" s="58" t="s">
        <v>573</v>
      </c>
      <c r="NSX11" s="58" t="s">
        <v>573</v>
      </c>
      <c r="NSY11" s="58" t="s">
        <v>573</v>
      </c>
      <c r="NSZ11" s="58" t="s">
        <v>573</v>
      </c>
      <c r="NTA11" s="58" t="s">
        <v>573</v>
      </c>
      <c r="NTB11" s="58" t="s">
        <v>573</v>
      </c>
      <c r="NTC11" s="58" t="s">
        <v>573</v>
      </c>
      <c r="NTD11" s="58" t="s">
        <v>573</v>
      </c>
      <c r="NTE11" s="58" t="s">
        <v>573</v>
      </c>
      <c r="NTF11" s="58" t="s">
        <v>573</v>
      </c>
      <c r="NTG11" s="58" t="s">
        <v>573</v>
      </c>
      <c r="NTH11" s="58" t="s">
        <v>573</v>
      </c>
      <c r="NTI11" s="58" t="s">
        <v>573</v>
      </c>
      <c r="NTJ11" s="58" t="s">
        <v>573</v>
      </c>
      <c r="NTK11" s="58" t="s">
        <v>573</v>
      </c>
      <c r="NTL11" s="58" t="s">
        <v>573</v>
      </c>
      <c r="NTM11" s="58" t="s">
        <v>573</v>
      </c>
      <c r="NTN11" s="58" t="s">
        <v>573</v>
      </c>
      <c r="NTO11" s="58" t="s">
        <v>573</v>
      </c>
      <c r="NTP11" s="58" t="s">
        <v>573</v>
      </c>
      <c r="NTQ11" s="58" t="s">
        <v>573</v>
      </c>
      <c r="NTR11" s="58" t="s">
        <v>573</v>
      </c>
      <c r="NTS11" s="58" t="s">
        <v>573</v>
      </c>
      <c r="NTT11" s="58" t="s">
        <v>573</v>
      </c>
      <c r="NTU11" s="58" t="s">
        <v>573</v>
      </c>
      <c r="NTV11" s="58" t="s">
        <v>573</v>
      </c>
      <c r="NTW11" s="58" t="s">
        <v>573</v>
      </c>
      <c r="NTX11" s="58" t="s">
        <v>573</v>
      </c>
      <c r="NTY11" s="58" t="s">
        <v>573</v>
      </c>
      <c r="NTZ11" s="58" t="s">
        <v>573</v>
      </c>
      <c r="NUA11" s="58" t="s">
        <v>573</v>
      </c>
      <c r="NUB11" s="58" t="s">
        <v>573</v>
      </c>
      <c r="NUC11" s="58" t="s">
        <v>573</v>
      </c>
      <c r="NUD11" s="58" t="s">
        <v>573</v>
      </c>
      <c r="NUE11" s="58" t="s">
        <v>573</v>
      </c>
      <c r="NUF11" s="58" t="s">
        <v>573</v>
      </c>
      <c r="NUG11" s="58" t="s">
        <v>573</v>
      </c>
      <c r="NUH11" s="58" t="s">
        <v>573</v>
      </c>
      <c r="NUI11" s="58" t="s">
        <v>573</v>
      </c>
      <c r="NUJ11" s="58" t="s">
        <v>573</v>
      </c>
      <c r="NUK11" s="58" t="s">
        <v>573</v>
      </c>
      <c r="NUL11" s="58" t="s">
        <v>573</v>
      </c>
      <c r="NUM11" s="58" t="s">
        <v>573</v>
      </c>
      <c r="NUN11" s="58" t="s">
        <v>573</v>
      </c>
      <c r="NUO11" s="58" t="s">
        <v>573</v>
      </c>
      <c r="NUP11" s="58" t="s">
        <v>573</v>
      </c>
      <c r="NUQ11" s="58" t="s">
        <v>573</v>
      </c>
      <c r="NUR11" s="58" t="s">
        <v>573</v>
      </c>
      <c r="NUS11" s="58" t="s">
        <v>573</v>
      </c>
      <c r="NUT11" s="58" t="s">
        <v>573</v>
      </c>
      <c r="NUU11" s="58" t="s">
        <v>573</v>
      </c>
      <c r="NUV11" s="58" t="s">
        <v>573</v>
      </c>
      <c r="NUW11" s="58" t="s">
        <v>573</v>
      </c>
      <c r="NUX11" s="58" t="s">
        <v>573</v>
      </c>
      <c r="NUY11" s="58" t="s">
        <v>573</v>
      </c>
      <c r="NUZ11" s="58" t="s">
        <v>573</v>
      </c>
      <c r="NVA11" s="58" t="s">
        <v>573</v>
      </c>
      <c r="NVB11" s="58" t="s">
        <v>573</v>
      </c>
      <c r="NVC11" s="58" t="s">
        <v>573</v>
      </c>
      <c r="NVD11" s="58" t="s">
        <v>573</v>
      </c>
      <c r="NVE11" s="58" t="s">
        <v>573</v>
      </c>
      <c r="NVF11" s="58" t="s">
        <v>573</v>
      </c>
      <c r="NVG11" s="58" t="s">
        <v>573</v>
      </c>
      <c r="NVH11" s="58" t="s">
        <v>573</v>
      </c>
      <c r="NVI11" s="58" t="s">
        <v>573</v>
      </c>
      <c r="NVJ11" s="58" t="s">
        <v>573</v>
      </c>
      <c r="NVK11" s="58" t="s">
        <v>573</v>
      </c>
      <c r="NVL11" s="58" t="s">
        <v>573</v>
      </c>
      <c r="NVM11" s="58" t="s">
        <v>573</v>
      </c>
      <c r="NVN11" s="58" t="s">
        <v>573</v>
      </c>
      <c r="NVO11" s="58" t="s">
        <v>573</v>
      </c>
      <c r="NVP11" s="58" t="s">
        <v>573</v>
      </c>
      <c r="NVQ11" s="58" t="s">
        <v>573</v>
      </c>
      <c r="NVR11" s="58" t="s">
        <v>573</v>
      </c>
      <c r="NVS11" s="58" t="s">
        <v>573</v>
      </c>
      <c r="NVT11" s="58" t="s">
        <v>573</v>
      </c>
      <c r="NVU11" s="58" t="s">
        <v>573</v>
      </c>
      <c r="NVV11" s="58" t="s">
        <v>573</v>
      </c>
      <c r="NVW11" s="58" t="s">
        <v>573</v>
      </c>
      <c r="NVX11" s="58" t="s">
        <v>573</v>
      </c>
      <c r="NVY11" s="58" t="s">
        <v>573</v>
      </c>
      <c r="NVZ11" s="58" t="s">
        <v>573</v>
      </c>
      <c r="NWA11" s="58" t="s">
        <v>573</v>
      </c>
      <c r="NWB11" s="58" t="s">
        <v>573</v>
      </c>
      <c r="NWC11" s="58" t="s">
        <v>573</v>
      </c>
      <c r="NWD11" s="58" t="s">
        <v>573</v>
      </c>
      <c r="NWE11" s="58" t="s">
        <v>573</v>
      </c>
      <c r="NWF11" s="58" t="s">
        <v>573</v>
      </c>
      <c r="NWG11" s="58" t="s">
        <v>573</v>
      </c>
      <c r="NWH11" s="58" t="s">
        <v>573</v>
      </c>
      <c r="NWI11" s="58" t="s">
        <v>573</v>
      </c>
      <c r="NWJ11" s="58" t="s">
        <v>573</v>
      </c>
      <c r="NWK11" s="58" t="s">
        <v>573</v>
      </c>
      <c r="NWL11" s="58" t="s">
        <v>573</v>
      </c>
      <c r="NWM11" s="58" t="s">
        <v>573</v>
      </c>
      <c r="NWN11" s="58" t="s">
        <v>573</v>
      </c>
      <c r="NWO11" s="58" t="s">
        <v>573</v>
      </c>
      <c r="NWP11" s="58" t="s">
        <v>573</v>
      </c>
      <c r="NWQ11" s="58" t="s">
        <v>573</v>
      </c>
      <c r="NWR11" s="58" t="s">
        <v>573</v>
      </c>
      <c r="NWS11" s="58" t="s">
        <v>573</v>
      </c>
      <c r="NWT11" s="58" t="s">
        <v>573</v>
      </c>
      <c r="NWU11" s="58" t="s">
        <v>573</v>
      </c>
      <c r="NWV11" s="58" t="s">
        <v>573</v>
      </c>
      <c r="NWW11" s="58" t="s">
        <v>573</v>
      </c>
      <c r="NWX11" s="58" t="s">
        <v>573</v>
      </c>
      <c r="NWY11" s="58" t="s">
        <v>573</v>
      </c>
      <c r="NWZ11" s="58" t="s">
        <v>573</v>
      </c>
      <c r="NXA11" s="58" t="s">
        <v>573</v>
      </c>
      <c r="NXB11" s="58" t="s">
        <v>573</v>
      </c>
      <c r="NXC11" s="58" t="s">
        <v>573</v>
      </c>
      <c r="NXD11" s="58" t="s">
        <v>573</v>
      </c>
      <c r="NXE11" s="58" t="s">
        <v>573</v>
      </c>
      <c r="NXF11" s="58" t="s">
        <v>573</v>
      </c>
      <c r="NXG11" s="58" t="s">
        <v>573</v>
      </c>
      <c r="NXH11" s="58" t="s">
        <v>573</v>
      </c>
      <c r="NXI11" s="58" t="s">
        <v>573</v>
      </c>
      <c r="NXJ11" s="58" t="s">
        <v>573</v>
      </c>
      <c r="NXK11" s="58" t="s">
        <v>573</v>
      </c>
      <c r="NXL11" s="58" t="s">
        <v>573</v>
      </c>
      <c r="NXM11" s="58" t="s">
        <v>573</v>
      </c>
      <c r="NXN11" s="58" t="s">
        <v>573</v>
      </c>
      <c r="NXO11" s="58" t="s">
        <v>573</v>
      </c>
      <c r="NXP11" s="58" t="s">
        <v>573</v>
      </c>
      <c r="NXQ11" s="58" t="s">
        <v>573</v>
      </c>
      <c r="NXR11" s="58" t="s">
        <v>573</v>
      </c>
      <c r="NXS11" s="58" t="s">
        <v>573</v>
      </c>
      <c r="NXT11" s="58" t="s">
        <v>573</v>
      </c>
      <c r="NXU11" s="58" t="s">
        <v>573</v>
      </c>
      <c r="NXV11" s="58" t="s">
        <v>573</v>
      </c>
      <c r="NXW11" s="58" t="s">
        <v>573</v>
      </c>
      <c r="NXX11" s="58" t="s">
        <v>573</v>
      </c>
      <c r="NXY11" s="58" t="s">
        <v>573</v>
      </c>
      <c r="NXZ11" s="58" t="s">
        <v>573</v>
      </c>
      <c r="NYA11" s="58" t="s">
        <v>573</v>
      </c>
      <c r="NYB11" s="58" t="s">
        <v>573</v>
      </c>
      <c r="NYC11" s="58" t="s">
        <v>573</v>
      </c>
      <c r="NYD11" s="58" t="s">
        <v>573</v>
      </c>
      <c r="NYE11" s="58" t="s">
        <v>573</v>
      </c>
      <c r="NYF11" s="58" t="s">
        <v>573</v>
      </c>
      <c r="NYG11" s="58" t="s">
        <v>573</v>
      </c>
      <c r="NYH11" s="58" t="s">
        <v>573</v>
      </c>
      <c r="NYI11" s="58" t="s">
        <v>573</v>
      </c>
      <c r="NYJ11" s="58" t="s">
        <v>573</v>
      </c>
      <c r="NYK11" s="58" t="s">
        <v>573</v>
      </c>
      <c r="NYL11" s="58" t="s">
        <v>573</v>
      </c>
      <c r="NYM11" s="58" t="s">
        <v>573</v>
      </c>
      <c r="NYN11" s="58" t="s">
        <v>573</v>
      </c>
      <c r="NYO11" s="58" t="s">
        <v>573</v>
      </c>
      <c r="NYP11" s="58" t="s">
        <v>573</v>
      </c>
      <c r="NYQ11" s="58" t="s">
        <v>573</v>
      </c>
      <c r="NYR11" s="58" t="s">
        <v>573</v>
      </c>
      <c r="NYS11" s="58" t="s">
        <v>573</v>
      </c>
      <c r="NYT11" s="58" t="s">
        <v>573</v>
      </c>
      <c r="NYU11" s="58" t="s">
        <v>573</v>
      </c>
      <c r="NYV11" s="58" t="s">
        <v>573</v>
      </c>
      <c r="NYW11" s="58" t="s">
        <v>573</v>
      </c>
      <c r="NYX11" s="58" t="s">
        <v>573</v>
      </c>
      <c r="NYY11" s="58" t="s">
        <v>573</v>
      </c>
      <c r="NYZ11" s="58" t="s">
        <v>573</v>
      </c>
      <c r="NZA11" s="58" t="s">
        <v>573</v>
      </c>
      <c r="NZB11" s="58" t="s">
        <v>573</v>
      </c>
      <c r="NZC11" s="58" t="s">
        <v>573</v>
      </c>
      <c r="NZD11" s="58" t="s">
        <v>573</v>
      </c>
      <c r="NZE11" s="58" t="s">
        <v>573</v>
      </c>
      <c r="NZF11" s="58" t="s">
        <v>573</v>
      </c>
      <c r="NZG11" s="58" t="s">
        <v>573</v>
      </c>
      <c r="NZH11" s="58" t="s">
        <v>573</v>
      </c>
      <c r="NZI11" s="58" t="s">
        <v>573</v>
      </c>
      <c r="NZJ11" s="58" t="s">
        <v>573</v>
      </c>
      <c r="NZK11" s="58" t="s">
        <v>573</v>
      </c>
      <c r="NZL11" s="58" t="s">
        <v>573</v>
      </c>
      <c r="NZM11" s="58" t="s">
        <v>573</v>
      </c>
      <c r="NZN11" s="58" t="s">
        <v>573</v>
      </c>
      <c r="NZO11" s="58" t="s">
        <v>573</v>
      </c>
      <c r="NZP11" s="58" t="s">
        <v>573</v>
      </c>
      <c r="NZQ11" s="58" t="s">
        <v>573</v>
      </c>
      <c r="NZR11" s="58" t="s">
        <v>573</v>
      </c>
      <c r="NZS11" s="58" t="s">
        <v>573</v>
      </c>
      <c r="NZT11" s="58" t="s">
        <v>573</v>
      </c>
      <c r="NZU11" s="58" t="s">
        <v>573</v>
      </c>
      <c r="NZV11" s="58" t="s">
        <v>573</v>
      </c>
      <c r="NZW11" s="58" t="s">
        <v>573</v>
      </c>
      <c r="NZX11" s="58" t="s">
        <v>573</v>
      </c>
      <c r="NZY11" s="58" t="s">
        <v>573</v>
      </c>
      <c r="NZZ11" s="58" t="s">
        <v>573</v>
      </c>
      <c r="OAA11" s="58" t="s">
        <v>573</v>
      </c>
      <c r="OAB11" s="58" t="s">
        <v>573</v>
      </c>
      <c r="OAC11" s="58" t="s">
        <v>573</v>
      </c>
      <c r="OAD11" s="58" t="s">
        <v>573</v>
      </c>
      <c r="OAE11" s="58" t="s">
        <v>573</v>
      </c>
      <c r="OAF11" s="58" t="s">
        <v>573</v>
      </c>
      <c r="OAG11" s="58" t="s">
        <v>573</v>
      </c>
      <c r="OAH11" s="58" t="s">
        <v>573</v>
      </c>
      <c r="OAI11" s="58" t="s">
        <v>573</v>
      </c>
      <c r="OAJ11" s="58" t="s">
        <v>573</v>
      </c>
      <c r="OAK11" s="58" t="s">
        <v>573</v>
      </c>
      <c r="OAL11" s="58" t="s">
        <v>573</v>
      </c>
      <c r="OAM11" s="58" t="s">
        <v>573</v>
      </c>
      <c r="OAN11" s="58" t="s">
        <v>573</v>
      </c>
      <c r="OAO11" s="58" t="s">
        <v>573</v>
      </c>
      <c r="OAP11" s="58" t="s">
        <v>573</v>
      </c>
      <c r="OAQ11" s="58" t="s">
        <v>573</v>
      </c>
      <c r="OAR11" s="58" t="s">
        <v>573</v>
      </c>
      <c r="OAS11" s="58" t="s">
        <v>573</v>
      </c>
      <c r="OAT11" s="58" t="s">
        <v>573</v>
      </c>
      <c r="OAU11" s="58" t="s">
        <v>573</v>
      </c>
      <c r="OAV11" s="58" t="s">
        <v>573</v>
      </c>
      <c r="OAW11" s="58" t="s">
        <v>573</v>
      </c>
      <c r="OAX11" s="58" t="s">
        <v>573</v>
      </c>
      <c r="OAY11" s="58" t="s">
        <v>573</v>
      </c>
      <c r="OAZ11" s="58" t="s">
        <v>573</v>
      </c>
      <c r="OBA11" s="58" t="s">
        <v>573</v>
      </c>
      <c r="OBB11" s="58" t="s">
        <v>573</v>
      </c>
      <c r="OBC11" s="58" t="s">
        <v>573</v>
      </c>
      <c r="OBD11" s="58" t="s">
        <v>573</v>
      </c>
      <c r="OBE11" s="58" t="s">
        <v>573</v>
      </c>
      <c r="OBF11" s="58" t="s">
        <v>573</v>
      </c>
      <c r="OBG11" s="58" t="s">
        <v>573</v>
      </c>
      <c r="OBH11" s="58" t="s">
        <v>573</v>
      </c>
      <c r="OBI11" s="58" t="s">
        <v>573</v>
      </c>
      <c r="OBJ11" s="58" t="s">
        <v>573</v>
      </c>
      <c r="OBK11" s="58" t="s">
        <v>573</v>
      </c>
      <c r="OBL11" s="58" t="s">
        <v>573</v>
      </c>
      <c r="OBM11" s="58" t="s">
        <v>573</v>
      </c>
      <c r="OBN11" s="58" t="s">
        <v>573</v>
      </c>
      <c r="OBO11" s="58" t="s">
        <v>573</v>
      </c>
      <c r="OBP11" s="58" t="s">
        <v>573</v>
      </c>
      <c r="OBQ11" s="58" t="s">
        <v>573</v>
      </c>
      <c r="OBR11" s="58" t="s">
        <v>573</v>
      </c>
      <c r="OBS11" s="58" t="s">
        <v>573</v>
      </c>
      <c r="OBT11" s="58" t="s">
        <v>573</v>
      </c>
      <c r="OBU11" s="58" t="s">
        <v>573</v>
      </c>
      <c r="OBV11" s="58" t="s">
        <v>573</v>
      </c>
      <c r="OBW11" s="58" t="s">
        <v>573</v>
      </c>
      <c r="OBX11" s="58" t="s">
        <v>573</v>
      </c>
      <c r="OBY11" s="58" t="s">
        <v>573</v>
      </c>
      <c r="OBZ11" s="58" t="s">
        <v>573</v>
      </c>
      <c r="OCA11" s="58" t="s">
        <v>573</v>
      </c>
      <c r="OCB11" s="58" t="s">
        <v>573</v>
      </c>
      <c r="OCC11" s="58" t="s">
        <v>573</v>
      </c>
      <c r="OCD11" s="58" t="s">
        <v>573</v>
      </c>
      <c r="OCE11" s="58" t="s">
        <v>573</v>
      </c>
      <c r="OCF11" s="58" t="s">
        <v>573</v>
      </c>
      <c r="OCG11" s="58" t="s">
        <v>573</v>
      </c>
      <c r="OCH11" s="58" t="s">
        <v>573</v>
      </c>
      <c r="OCI11" s="58" t="s">
        <v>573</v>
      </c>
      <c r="OCJ11" s="58" t="s">
        <v>573</v>
      </c>
      <c r="OCK11" s="58" t="s">
        <v>573</v>
      </c>
      <c r="OCL11" s="58" t="s">
        <v>573</v>
      </c>
      <c r="OCM11" s="58" t="s">
        <v>573</v>
      </c>
      <c r="OCN11" s="58" t="s">
        <v>573</v>
      </c>
      <c r="OCO11" s="58" t="s">
        <v>573</v>
      </c>
      <c r="OCP11" s="58" t="s">
        <v>573</v>
      </c>
      <c r="OCQ11" s="58" t="s">
        <v>573</v>
      </c>
      <c r="OCR11" s="58" t="s">
        <v>573</v>
      </c>
      <c r="OCS11" s="58" t="s">
        <v>573</v>
      </c>
      <c r="OCT11" s="58" t="s">
        <v>573</v>
      </c>
      <c r="OCU11" s="58" t="s">
        <v>573</v>
      </c>
      <c r="OCV11" s="58" t="s">
        <v>573</v>
      </c>
      <c r="OCW11" s="58" t="s">
        <v>573</v>
      </c>
      <c r="OCX11" s="58" t="s">
        <v>573</v>
      </c>
      <c r="OCY11" s="58" t="s">
        <v>573</v>
      </c>
      <c r="OCZ11" s="58" t="s">
        <v>573</v>
      </c>
      <c r="ODA11" s="58" t="s">
        <v>573</v>
      </c>
      <c r="ODB11" s="58" t="s">
        <v>573</v>
      </c>
      <c r="ODC11" s="58" t="s">
        <v>573</v>
      </c>
      <c r="ODD11" s="58" t="s">
        <v>573</v>
      </c>
      <c r="ODE11" s="58" t="s">
        <v>573</v>
      </c>
      <c r="ODF11" s="58" t="s">
        <v>573</v>
      </c>
      <c r="ODG11" s="58" t="s">
        <v>573</v>
      </c>
      <c r="ODH11" s="58" t="s">
        <v>573</v>
      </c>
      <c r="ODI11" s="58" t="s">
        <v>573</v>
      </c>
      <c r="ODJ11" s="58" t="s">
        <v>573</v>
      </c>
      <c r="ODK11" s="58" t="s">
        <v>573</v>
      </c>
      <c r="ODL11" s="58" t="s">
        <v>573</v>
      </c>
      <c r="ODM11" s="58" t="s">
        <v>573</v>
      </c>
      <c r="ODN11" s="58" t="s">
        <v>573</v>
      </c>
      <c r="ODO11" s="58" t="s">
        <v>573</v>
      </c>
      <c r="ODP11" s="58" t="s">
        <v>573</v>
      </c>
      <c r="ODQ11" s="58" t="s">
        <v>573</v>
      </c>
      <c r="ODR11" s="58" t="s">
        <v>573</v>
      </c>
      <c r="ODS11" s="58" t="s">
        <v>573</v>
      </c>
      <c r="ODT11" s="58" t="s">
        <v>573</v>
      </c>
      <c r="ODU11" s="58" t="s">
        <v>573</v>
      </c>
      <c r="ODV11" s="58" t="s">
        <v>573</v>
      </c>
      <c r="ODW11" s="58" t="s">
        <v>573</v>
      </c>
      <c r="ODX11" s="58" t="s">
        <v>573</v>
      </c>
      <c r="ODY11" s="58" t="s">
        <v>573</v>
      </c>
      <c r="ODZ11" s="58" t="s">
        <v>573</v>
      </c>
      <c r="OEA11" s="58" t="s">
        <v>573</v>
      </c>
      <c r="OEB11" s="58" t="s">
        <v>573</v>
      </c>
      <c r="OEC11" s="58" t="s">
        <v>573</v>
      </c>
      <c r="OED11" s="58" t="s">
        <v>573</v>
      </c>
      <c r="OEE11" s="58" t="s">
        <v>573</v>
      </c>
      <c r="OEF11" s="58" t="s">
        <v>573</v>
      </c>
      <c r="OEG11" s="58" t="s">
        <v>573</v>
      </c>
      <c r="OEH11" s="58" t="s">
        <v>573</v>
      </c>
      <c r="OEI11" s="58" t="s">
        <v>573</v>
      </c>
      <c r="OEJ11" s="58" t="s">
        <v>573</v>
      </c>
      <c r="OEK11" s="58" t="s">
        <v>573</v>
      </c>
      <c r="OEL11" s="58" t="s">
        <v>573</v>
      </c>
      <c r="OEM11" s="58" t="s">
        <v>573</v>
      </c>
      <c r="OEN11" s="58" t="s">
        <v>573</v>
      </c>
      <c r="OEO11" s="58" t="s">
        <v>573</v>
      </c>
      <c r="OEP11" s="58" t="s">
        <v>573</v>
      </c>
      <c r="OEQ11" s="58" t="s">
        <v>573</v>
      </c>
      <c r="OER11" s="58" t="s">
        <v>573</v>
      </c>
      <c r="OES11" s="58" t="s">
        <v>573</v>
      </c>
      <c r="OET11" s="58" t="s">
        <v>573</v>
      </c>
      <c r="OEU11" s="58" t="s">
        <v>573</v>
      </c>
      <c r="OEV11" s="58" t="s">
        <v>573</v>
      </c>
      <c r="OEW11" s="58" t="s">
        <v>573</v>
      </c>
      <c r="OEX11" s="58" t="s">
        <v>573</v>
      </c>
      <c r="OEY11" s="58" t="s">
        <v>573</v>
      </c>
      <c r="OEZ11" s="58" t="s">
        <v>573</v>
      </c>
      <c r="OFA11" s="58" t="s">
        <v>573</v>
      </c>
      <c r="OFB11" s="58" t="s">
        <v>573</v>
      </c>
      <c r="OFC11" s="58" t="s">
        <v>573</v>
      </c>
      <c r="OFD11" s="58" t="s">
        <v>573</v>
      </c>
      <c r="OFE11" s="58" t="s">
        <v>573</v>
      </c>
      <c r="OFF11" s="58" t="s">
        <v>573</v>
      </c>
      <c r="OFG11" s="58" t="s">
        <v>573</v>
      </c>
      <c r="OFH11" s="58" t="s">
        <v>573</v>
      </c>
      <c r="OFI11" s="58" t="s">
        <v>573</v>
      </c>
      <c r="OFJ11" s="58" t="s">
        <v>573</v>
      </c>
      <c r="OFK11" s="58" t="s">
        <v>573</v>
      </c>
      <c r="OFL11" s="58" t="s">
        <v>573</v>
      </c>
      <c r="OFM11" s="58" t="s">
        <v>573</v>
      </c>
      <c r="OFN11" s="58" t="s">
        <v>573</v>
      </c>
      <c r="OFO11" s="58" t="s">
        <v>573</v>
      </c>
      <c r="OFP11" s="58" t="s">
        <v>573</v>
      </c>
      <c r="OFQ11" s="58" t="s">
        <v>573</v>
      </c>
      <c r="OFR11" s="58" t="s">
        <v>573</v>
      </c>
      <c r="OFS11" s="58" t="s">
        <v>573</v>
      </c>
      <c r="OFT11" s="58" t="s">
        <v>573</v>
      </c>
      <c r="OFU11" s="58" t="s">
        <v>573</v>
      </c>
      <c r="OFV11" s="58" t="s">
        <v>573</v>
      </c>
      <c r="OFW11" s="58" t="s">
        <v>573</v>
      </c>
      <c r="OFX11" s="58" t="s">
        <v>573</v>
      </c>
      <c r="OFY11" s="58" t="s">
        <v>573</v>
      </c>
      <c r="OFZ11" s="58" t="s">
        <v>573</v>
      </c>
      <c r="OGA11" s="58" t="s">
        <v>573</v>
      </c>
      <c r="OGB11" s="58" t="s">
        <v>573</v>
      </c>
      <c r="OGC11" s="58" t="s">
        <v>573</v>
      </c>
      <c r="OGD11" s="58" t="s">
        <v>573</v>
      </c>
      <c r="OGE11" s="58" t="s">
        <v>573</v>
      </c>
      <c r="OGF11" s="58" t="s">
        <v>573</v>
      </c>
      <c r="OGG11" s="58" t="s">
        <v>573</v>
      </c>
      <c r="OGH11" s="58" t="s">
        <v>573</v>
      </c>
      <c r="OGI11" s="58" t="s">
        <v>573</v>
      </c>
      <c r="OGJ11" s="58" t="s">
        <v>573</v>
      </c>
      <c r="OGK11" s="58" t="s">
        <v>573</v>
      </c>
      <c r="OGL11" s="58" t="s">
        <v>573</v>
      </c>
      <c r="OGM11" s="58" t="s">
        <v>573</v>
      </c>
      <c r="OGN11" s="58" t="s">
        <v>573</v>
      </c>
      <c r="OGO11" s="58" t="s">
        <v>573</v>
      </c>
      <c r="OGP11" s="58" t="s">
        <v>573</v>
      </c>
      <c r="OGQ11" s="58" t="s">
        <v>573</v>
      </c>
      <c r="OGR11" s="58" t="s">
        <v>573</v>
      </c>
      <c r="OGS11" s="58" t="s">
        <v>573</v>
      </c>
      <c r="OGT11" s="58" t="s">
        <v>573</v>
      </c>
      <c r="OGU11" s="58" t="s">
        <v>573</v>
      </c>
      <c r="OGV11" s="58" t="s">
        <v>573</v>
      </c>
      <c r="OGW11" s="58" t="s">
        <v>573</v>
      </c>
      <c r="OGX11" s="58" t="s">
        <v>573</v>
      </c>
      <c r="OGY11" s="58" t="s">
        <v>573</v>
      </c>
      <c r="OGZ11" s="58" t="s">
        <v>573</v>
      </c>
      <c r="OHA11" s="58" t="s">
        <v>573</v>
      </c>
      <c r="OHB11" s="58" t="s">
        <v>573</v>
      </c>
      <c r="OHC11" s="58" t="s">
        <v>573</v>
      </c>
      <c r="OHD11" s="58" t="s">
        <v>573</v>
      </c>
      <c r="OHE11" s="58" t="s">
        <v>573</v>
      </c>
      <c r="OHF11" s="58" t="s">
        <v>573</v>
      </c>
      <c r="OHG11" s="58" t="s">
        <v>573</v>
      </c>
      <c r="OHH11" s="58" t="s">
        <v>573</v>
      </c>
      <c r="OHI11" s="58" t="s">
        <v>573</v>
      </c>
      <c r="OHJ11" s="58" t="s">
        <v>573</v>
      </c>
      <c r="OHK11" s="58" t="s">
        <v>573</v>
      </c>
      <c r="OHL11" s="58" t="s">
        <v>573</v>
      </c>
      <c r="OHM11" s="58" t="s">
        <v>573</v>
      </c>
      <c r="OHN11" s="58" t="s">
        <v>573</v>
      </c>
      <c r="OHO11" s="58" t="s">
        <v>573</v>
      </c>
      <c r="OHP11" s="58" t="s">
        <v>573</v>
      </c>
      <c r="OHQ11" s="58" t="s">
        <v>573</v>
      </c>
      <c r="OHR11" s="58" t="s">
        <v>573</v>
      </c>
      <c r="OHS11" s="58" t="s">
        <v>573</v>
      </c>
      <c r="OHT11" s="58" t="s">
        <v>573</v>
      </c>
      <c r="OHU11" s="58" t="s">
        <v>573</v>
      </c>
      <c r="OHV11" s="58" t="s">
        <v>573</v>
      </c>
      <c r="OHW11" s="58" t="s">
        <v>573</v>
      </c>
      <c r="OHX11" s="58" t="s">
        <v>573</v>
      </c>
      <c r="OHY11" s="58" t="s">
        <v>573</v>
      </c>
      <c r="OHZ11" s="58" t="s">
        <v>573</v>
      </c>
      <c r="OIA11" s="58" t="s">
        <v>573</v>
      </c>
      <c r="OIB11" s="58" t="s">
        <v>573</v>
      </c>
      <c r="OIC11" s="58" t="s">
        <v>573</v>
      </c>
      <c r="OID11" s="58" t="s">
        <v>573</v>
      </c>
      <c r="OIE11" s="58" t="s">
        <v>573</v>
      </c>
      <c r="OIF11" s="58" t="s">
        <v>573</v>
      </c>
      <c r="OIG11" s="58" t="s">
        <v>573</v>
      </c>
      <c r="OIH11" s="58" t="s">
        <v>573</v>
      </c>
      <c r="OII11" s="58" t="s">
        <v>573</v>
      </c>
      <c r="OIJ11" s="58" t="s">
        <v>573</v>
      </c>
      <c r="OIK11" s="58" t="s">
        <v>573</v>
      </c>
      <c r="OIL11" s="58" t="s">
        <v>573</v>
      </c>
      <c r="OIM11" s="58" t="s">
        <v>573</v>
      </c>
      <c r="OIN11" s="58" t="s">
        <v>573</v>
      </c>
      <c r="OIO11" s="58" t="s">
        <v>573</v>
      </c>
      <c r="OIP11" s="58" t="s">
        <v>573</v>
      </c>
      <c r="OIQ11" s="58" t="s">
        <v>573</v>
      </c>
      <c r="OIR11" s="58" t="s">
        <v>573</v>
      </c>
      <c r="OIS11" s="58" t="s">
        <v>573</v>
      </c>
      <c r="OIT11" s="58" t="s">
        <v>573</v>
      </c>
      <c r="OIU11" s="58" t="s">
        <v>573</v>
      </c>
      <c r="OIV11" s="58" t="s">
        <v>573</v>
      </c>
      <c r="OIW11" s="58" t="s">
        <v>573</v>
      </c>
      <c r="OIX11" s="58" t="s">
        <v>573</v>
      </c>
      <c r="OIY11" s="58" t="s">
        <v>573</v>
      </c>
      <c r="OIZ11" s="58" t="s">
        <v>573</v>
      </c>
      <c r="OJA11" s="58" t="s">
        <v>573</v>
      </c>
      <c r="OJB11" s="58" t="s">
        <v>573</v>
      </c>
      <c r="OJC11" s="58" t="s">
        <v>573</v>
      </c>
      <c r="OJD11" s="58" t="s">
        <v>573</v>
      </c>
      <c r="OJE11" s="58" t="s">
        <v>573</v>
      </c>
      <c r="OJF11" s="58" t="s">
        <v>573</v>
      </c>
      <c r="OJG11" s="58" t="s">
        <v>573</v>
      </c>
      <c r="OJH11" s="58" t="s">
        <v>573</v>
      </c>
      <c r="OJI11" s="58" t="s">
        <v>573</v>
      </c>
      <c r="OJJ11" s="58" t="s">
        <v>573</v>
      </c>
      <c r="OJK11" s="58" t="s">
        <v>573</v>
      </c>
      <c r="OJL11" s="58" t="s">
        <v>573</v>
      </c>
      <c r="OJM11" s="58" t="s">
        <v>573</v>
      </c>
      <c r="OJN11" s="58" t="s">
        <v>573</v>
      </c>
      <c r="OJO11" s="58" t="s">
        <v>573</v>
      </c>
      <c r="OJP11" s="58" t="s">
        <v>573</v>
      </c>
      <c r="OJQ11" s="58" t="s">
        <v>573</v>
      </c>
      <c r="OJR11" s="58" t="s">
        <v>573</v>
      </c>
      <c r="OJS11" s="58" t="s">
        <v>573</v>
      </c>
      <c r="OJT11" s="58" t="s">
        <v>573</v>
      </c>
      <c r="OJU11" s="58" t="s">
        <v>573</v>
      </c>
      <c r="OJV11" s="58" t="s">
        <v>573</v>
      </c>
      <c r="OJW11" s="58" t="s">
        <v>573</v>
      </c>
      <c r="OJX11" s="58" t="s">
        <v>573</v>
      </c>
      <c r="OJY11" s="58" t="s">
        <v>573</v>
      </c>
      <c r="OJZ11" s="58" t="s">
        <v>573</v>
      </c>
      <c r="OKA11" s="58" t="s">
        <v>573</v>
      </c>
      <c r="OKB11" s="58" t="s">
        <v>573</v>
      </c>
      <c r="OKC11" s="58" t="s">
        <v>573</v>
      </c>
      <c r="OKD11" s="58" t="s">
        <v>573</v>
      </c>
      <c r="OKE11" s="58" t="s">
        <v>573</v>
      </c>
      <c r="OKF11" s="58" t="s">
        <v>573</v>
      </c>
      <c r="OKG11" s="58" t="s">
        <v>573</v>
      </c>
      <c r="OKH11" s="58" t="s">
        <v>573</v>
      </c>
      <c r="OKI11" s="58" t="s">
        <v>573</v>
      </c>
      <c r="OKJ11" s="58" t="s">
        <v>573</v>
      </c>
      <c r="OKK11" s="58" t="s">
        <v>573</v>
      </c>
      <c r="OKL11" s="58" t="s">
        <v>573</v>
      </c>
      <c r="OKM11" s="58" t="s">
        <v>573</v>
      </c>
      <c r="OKN11" s="58" t="s">
        <v>573</v>
      </c>
      <c r="OKO11" s="58" t="s">
        <v>573</v>
      </c>
      <c r="OKP11" s="58" t="s">
        <v>573</v>
      </c>
      <c r="OKQ11" s="58" t="s">
        <v>573</v>
      </c>
      <c r="OKR11" s="58" t="s">
        <v>573</v>
      </c>
      <c r="OKS11" s="58" t="s">
        <v>573</v>
      </c>
      <c r="OKT11" s="58" t="s">
        <v>573</v>
      </c>
      <c r="OKU11" s="58" t="s">
        <v>573</v>
      </c>
      <c r="OKV11" s="58" t="s">
        <v>573</v>
      </c>
      <c r="OKW11" s="58" t="s">
        <v>573</v>
      </c>
      <c r="OKX11" s="58" t="s">
        <v>573</v>
      </c>
      <c r="OKY11" s="58" t="s">
        <v>573</v>
      </c>
      <c r="OKZ11" s="58" t="s">
        <v>573</v>
      </c>
      <c r="OLA11" s="58" t="s">
        <v>573</v>
      </c>
      <c r="OLB11" s="58" t="s">
        <v>573</v>
      </c>
      <c r="OLC11" s="58" t="s">
        <v>573</v>
      </c>
      <c r="OLD11" s="58" t="s">
        <v>573</v>
      </c>
      <c r="OLE11" s="58" t="s">
        <v>573</v>
      </c>
      <c r="OLF11" s="58" t="s">
        <v>573</v>
      </c>
      <c r="OLG11" s="58" t="s">
        <v>573</v>
      </c>
      <c r="OLH11" s="58" t="s">
        <v>573</v>
      </c>
      <c r="OLI11" s="58" t="s">
        <v>573</v>
      </c>
      <c r="OLJ11" s="58" t="s">
        <v>573</v>
      </c>
      <c r="OLK11" s="58" t="s">
        <v>573</v>
      </c>
      <c r="OLL11" s="58" t="s">
        <v>573</v>
      </c>
      <c r="OLM11" s="58" t="s">
        <v>573</v>
      </c>
      <c r="OLN11" s="58" t="s">
        <v>573</v>
      </c>
      <c r="OLO11" s="58" t="s">
        <v>573</v>
      </c>
      <c r="OLP11" s="58" t="s">
        <v>573</v>
      </c>
      <c r="OLQ11" s="58" t="s">
        <v>573</v>
      </c>
      <c r="OLR11" s="58" t="s">
        <v>573</v>
      </c>
      <c r="OLS11" s="58" t="s">
        <v>573</v>
      </c>
      <c r="OLT11" s="58" t="s">
        <v>573</v>
      </c>
      <c r="OLU11" s="58" t="s">
        <v>573</v>
      </c>
      <c r="OLV11" s="58" t="s">
        <v>573</v>
      </c>
      <c r="OLW11" s="58" t="s">
        <v>573</v>
      </c>
      <c r="OLX11" s="58" t="s">
        <v>573</v>
      </c>
      <c r="OLY11" s="58" t="s">
        <v>573</v>
      </c>
      <c r="OLZ11" s="58" t="s">
        <v>573</v>
      </c>
      <c r="OMA11" s="58" t="s">
        <v>573</v>
      </c>
      <c r="OMB11" s="58" t="s">
        <v>573</v>
      </c>
      <c r="OMC11" s="58" t="s">
        <v>573</v>
      </c>
      <c r="OMD11" s="58" t="s">
        <v>573</v>
      </c>
      <c r="OME11" s="58" t="s">
        <v>573</v>
      </c>
      <c r="OMF11" s="58" t="s">
        <v>573</v>
      </c>
      <c r="OMG11" s="58" t="s">
        <v>573</v>
      </c>
      <c r="OMH11" s="58" t="s">
        <v>573</v>
      </c>
      <c r="OMI11" s="58" t="s">
        <v>573</v>
      </c>
      <c r="OMJ11" s="58" t="s">
        <v>573</v>
      </c>
      <c r="OMK11" s="58" t="s">
        <v>573</v>
      </c>
      <c r="OML11" s="58" t="s">
        <v>573</v>
      </c>
      <c r="OMM11" s="58" t="s">
        <v>573</v>
      </c>
      <c r="OMN11" s="58" t="s">
        <v>573</v>
      </c>
      <c r="OMO11" s="58" t="s">
        <v>573</v>
      </c>
      <c r="OMP11" s="58" t="s">
        <v>573</v>
      </c>
      <c r="OMQ11" s="58" t="s">
        <v>573</v>
      </c>
      <c r="OMR11" s="58" t="s">
        <v>573</v>
      </c>
      <c r="OMS11" s="58" t="s">
        <v>573</v>
      </c>
      <c r="OMT11" s="58" t="s">
        <v>573</v>
      </c>
      <c r="OMU11" s="58" t="s">
        <v>573</v>
      </c>
      <c r="OMV11" s="58" t="s">
        <v>573</v>
      </c>
      <c r="OMW11" s="58" t="s">
        <v>573</v>
      </c>
      <c r="OMX11" s="58" t="s">
        <v>573</v>
      </c>
      <c r="OMY11" s="58" t="s">
        <v>573</v>
      </c>
      <c r="OMZ11" s="58" t="s">
        <v>573</v>
      </c>
      <c r="ONA11" s="58" t="s">
        <v>573</v>
      </c>
      <c r="ONB11" s="58" t="s">
        <v>573</v>
      </c>
      <c r="ONC11" s="58" t="s">
        <v>573</v>
      </c>
      <c r="OND11" s="58" t="s">
        <v>573</v>
      </c>
      <c r="ONE11" s="58" t="s">
        <v>573</v>
      </c>
      <c r="ONF11" s="58" t="s">
        <v>573</v>
      </c>
      <c r="ONG11" s="58" t="s">
        <v>573</v>
      </c>
      <c r="ONH11" s="58" t="s">
        <v>573</v>
      </c>
      <c r="ONI11" s="58" t="s">
        <v>573</v>
      </c>
      <c r="ONJ11" s="58" t="s">
        <v>573</v>
      </c>
      <c r="ONK11" s="58" t="s">
        <v>573</v>
      </c>
      <c r="ONL11" s="58" t="s">
        <v>573</v>
      </c>
      <c r="ONM11" s="58" t="s">
        <v>573</v>
      </c>
      <c r="ONN11" s="58" t="s">
        <v>573</v>
      </c>
      <c r="ONO11" s="58" t="s">
        <v>573</v>
      </c>
      <c r="ONP11" s="58" t="s">
        <v>573</v>
      </c>
      <c r="ONQ11" s="58" t="s">
        <v>573</v>
      </c>
      <c r="ONR11" s="58" t="s">
        <v>573</v>
      </c>
      <c r="ONS11" s="58" t="s">
        <v>573</v>
      </c>
      <c r="ONT11" s="58" t="s">
        <v>573</v>
      </c>
      <c r="ONU11" s="58" t="s">
        <v>573</v>
      </c>
      <c r="ONV11" s="58" t="s">
        <v>573</v>
      </c>
      <c r="ONW11" s="58" t="s">
        <v>573</v>
      </c>
      <c r="ONX11" s="58" t="s">
        <v>573</v>
      </c>
      <c r="ONY11" s="58" t="s">
        <v>573</v>
      </c>
      <c r="ONZ11" s="58" t="s">
        <v>573</v>
      </c>
      <c r="OOA11" s="58" t="s">
        <v>573</v>
      </c>
      <c r="OOB11" s="58" t="s">
        <v>573</v>
      </c>
      <c r="OOC11" s="58" t="s">
        <v>573</v>
      </c>
      <c r="OOD11" s="58" t="s">
        <v>573</v>
      </c>
      <c r="OOE11" s="58" t="s">
        <v>573</v>
      </c>
      <c r="OOF11" s="58" t="s">
        <v>573</v>
      </c>
      <c r="OOG11" s="58" t="s">
        <v>573</v>
      </c>
      <c r="OOH11" s="58" t="s">
        <v>573</v>
      </c>
      <c r="OOI11" s="58" t="s">
        <v>573</v>
      </c>
      <c r="OOJ11" s="58" t="s">
        <v>573</v>
      </c>
      <c r="OOK11" s="58" t="s">
        <v>573</v>
      </c>
      <c r="OOL11" s="58" t="s">
        <v>573</v>
      </c>
      <c r="OOM11" s="58" t="s">
        <v>573</v>
      </c>
      <c r="OON11" s="58" t="s">
        <v>573</v>
      </c>
      <c r="OOO11" s="58" t="s">
        <v>573</v>
      </c>
      <c r="OOP11" s="58" t="s">
        <v>573</v>
      </c>
      <c r="OOQ11" s="58" t="s">
        <v>573</v>
      </c>
      <c r="OOR11" s="58" t="s">
        <v>573</v>
      </c>
      <c r="OOS11" s="58" t="s">
        <v>573</v>
      </c>
      <c r="OOT11" s="58" t="s">
        <v>573</v>
      </c>
      <c r="OOU11" s="58" t="s">
        <v>573</v>
      </c>
      <c r="OOV11" s="58" t="s">
        <v>573</v>
      </c>
      <c r="OOW11" s="58" t="s">
        <v>573</v>
      </c>
      <c r="OOX11" s="58" t="s">
        <v>573</v>
      </c>
      <c r="OOY11" s="58" t="s">
        <v>573</v>
      </c>
      <c r="OOZ11" s="58" t="s">
        <v>573</v>
      </c>
      <c r="OPA11" s="58" t="s">
        <v>573</v>
      </c>
      <c r="OPB11" s="58" t="s">
        <v>573</v>
      </c>
      <c r="OPC11" s="58" t="s">
        <v>573</v>
      </c>
      <c r="OPD11" s="58" t="s">
        <v>573</v>
      </c>
      <c r="OPE11" s="58" t="s">
        <v>573</v>
      </c>
      <c r="OPF11" s="58" t="s">
        <v>573</v>
      </c>
      <c r="OPG11" s="58" t="s">
        <v>573</v>
      </c>
      <c r="OPH11" s="58" t="s">
        <v>573</v>
      </c>
      <c r="OPI11" s="58" t="s">
        <v>573</v>
      </c>
      <c r="OPJ11" s="58" t="s">
        <v>573</v>
      </c>
      <c r="OPK11" s="58" t="s">
        <v>573</v>
      </c>
      <c r="OPL11" s="58" t="s">
        <v>573</v>
      </c>
      <c r="OPM11" s="58" t="s">
        <v>573</v>
      </c>
      <c r="OPN11" s="58" t="s">
        <v>573</v>
      </c>
      <c r="OPO11" s="58" t="s">
        <v>573</v>
      </c>
      <c r="OPP11" s="58" t="s">
        <v>573</v>
      </c>
      <c r="OPQ11" s="58" t="s">
        <v>573</v>
      </c>
      <c r="OPR11" s="58" t="s">
        <v>573</v>
      </c>
      <c r="OPS11" s="58" t="s">
        <v>573</v>
      </c>
      <c r="OPT11" s="58" t="s">
        <v>573</v>
      </c>
      <c r="OPU11" s="58" t="s">
        <v>573</v>
      </c>
      <c r="OPV11" s="58" t="s">
        <v>573</v>
      </c>
      <c r="OPW11" s="58" t="s">
        <v>573</v>
      </c>
      <c r="OPX11" s="58" t="s">
        <v>573</v>
      </c>
      <c r="OPY11" s="58" t="s">
        <v>573</v>
      </c>
      <c r="OPZ11" s="58" t="s">
        <v>573</v>
      </c>
      <c r="OQA11" s="58" t="s">
        <v>573</v>
      </c>
      <c r="OQB11" s="58" t="s">
        <v>573</v>
      </c>
      <c r="OQC11" s="58" t="s">
        <v>573</v>
      </c>
      <c r="OQD11" s="58" t="s">
        <v>573</v>
      </c>
      <c r="OQE11" s="58" t="s">
        <v>573</v>
      </c>
      <c r="OQF11" s="58" t="s">
        <v>573</v>
      </c>
      <c r="OQG11" s="58" t="s">
        <v>573</v>
      </c>
      <c r="OQH11" s="58" t="s">
        <v>573</v>
      </c>
      <c r="OQI11" s="58" t="s">
        <v>573</v>
      </c>
      <c r="OQJ11" s="58" t="s">
        <v>573</v>
      </c>
      <c r="OQK11" s="58" t="s">
        <v>573</v>
      </c>
      <c r="OQL11" s="58" t="s">
        <v>573</v>
      </c>
      <c r="OQM11" s="58" t="s">
        <v>573</v>
      </c>
      <c r="OQN11" s="58" t="s">
        <v>573</v>
      </c>
      <c r="OQO11" s="58" t="s">
        <v>573</v>
      </c>
      <c r="OQP11" s="58" t="s">
        <v>573</v>
      </c>
      <c r="OQQ11" s="58" t="s">
        <v>573</v>
      </c>
      <c r="OQR11" s="58" t="s">
        <v>573</v>
      </c>
      <c r="OQS11" s="58" t="s">
        <v>573</v>
      </c>
      <c r="OQT11" s="58" t="s">
        <v>573</v>
      </c>
      <c r="OQU11" s="58" t="s">
        <v>573</v>
      </c>
      <c r="OQV11" s="58" t="s">
        <v>573</v>
      </c>
      <c r="OQW11" s="58" t="s">
        <v>573</v>
      </c>
      <c r="OQX11" s="58" t="s">
        <v>573</v>
      </c>
      <c r="OQY11" s="58" t="s">
        <v>573</v>
      </c>
      <c r="OQZ11" s="58" t="s">
        <v>573</v>
      </c>
      <c r="ORA11" s="58" t="s">
        <v>573</v>
      </c>
      <c r="ORB11" s="58" t="s">
        <v>573</v>
      </c>
      <c r="ORC11" s="58" t="s">
        <v>573</v>
      </c>
      <c r="ORD11" s="58" t="s">
        <v>573</v>
      </c>
      <c r="ORE11" s="58" t="s">
        <v>573</v>
      </c>
      <c r="ORF11" s="58" t="s">
        <v>573</v>
      </c>
      <c r="ORG11" s="58" t="s">
        <v>573</v>
      </c>
      <c r="ORH11" s="58" t="s">
        <v>573</v>
      </c>
      <c r="ORI11" s="58" t="s">
        <v>573</v>
      </c>
      <c r="ORJ11" s="58" t="s">
        <v>573</v>
      </c>
      <c r="ORK11" s="58" t="s">
        <v>573</v>
      </c>
      <c r="ORL11" s="58" t="s">
        <v>573</v>
      </c>
      <c r="ORM11" s="58" t="s">
        <v>573</v>
      </c>
      <c r="ORN11" s="58" t="s">
        <v>573</v>
      </c>
      <c r="ORO11" s="58" t="s">
        <v>573</v>
      </c>
      <c r="ORP11" s="58" t="s">
        <v>573</v>
      </c>
      <c r="ORQ11" s="58" t="s">
        <v>573</v>
      </c>
      <c r="ORR11" s="58" t="s">
        <v>573</v>
      </c>
      <c r="ORS11" s="58" t="s">
        <v>573</v>
      </c>
      <c r="ORT11" s="58" t="s">
        <v>573</v>
      </c>
      <c r="ORU11" s="58" t="s">
        <v>573</v>
      </c>
      <c r="ORV11" s="58" t="s">
        <v>573</v>
      </c>
      <c r="ORW11" s="58" t="s">
        <v>573</v>
      </c>
      <c r="ORX11" s="58" t="s">
        <v>573</v>
      </c>
      <c r="ORY11" s="58" t="s">
        <v>573</v>
      </c>
      <c r="ORZ11" s="58" t="s">
        <v>573</v>
      </c>
      <c r="OSA11" s="58" t="s">
        <v>573</v>
      </c>
      <c r="OSB11" s="58" t="s">
        <v>573</v>
      </c>
      <c r="OSC11" s="58" t="s">
        <v>573</v>
      </c>
      <c r="OSD11" s="58" t="s">
        <v>573</v>
      </c>
      <c r="OSE11" s="58" t="s">
        <v>573</v>
      </c>
      <c r="OSF11" s="58" t="s">
        <v>573</v>
      </c>
      <c r="OSG11" s="58" t="s">
        <v>573</v>
      </c>
      <c r="OSH11" s="58" t="s">
        <v>573</v>
      </c>
      <c r="OSI11" s="58" t="s">
        <v>573</v>
      </c>
      <c r="OSJ11" s="58" t="s">
        <v>573</v>
      </c>
      <c r="OSK11" s="58" t="s">
        <v>573</v>
      </c>
      <c r="OSL11" s="58" t="s">
        <v>573</v>
      </c>
      <c r="OSM11" s="58" t="s">
        <v>573</v>
      </c>
      <c r="OSN11" s="58" t="s">
        <v>573</v>
      </c>
      <c r="OSO11" s="58" t="s">
        <v>573</v>
      </c>
      <c r="OSP11" s="58" t="s">
        <v>573</v>
      </c>
      <c r="OSQ11" s="58" t="s">
        <v>573</v>
      </c>
      <c r="OSR11" s="58" t="s">
        <v>573</v>
      </c>
      <c r="OSS11" s="58" t="s">
        <v>573</v>
      </c>
      <c r="OST11" s="58" t="s">
        <v>573</v>
      </c>
      <c r="OSU11" s="58" t="s">
        <v>573</v>
      </c>
      <c r="OSV11" s="58" t="s">
        <v>573</v>
      </c>
      <c r="OSW11" s="58" t="s">
        <v>573</v>
      </c>
      <c r="OSX11" s="58" t="s">
        <v>573</v>
      </c>
      <c r="OSY11" s="58" t="s">
        <v>573</v>
      </c>
      <c r="OSZ11" s="58" t="s">
        <v>573</v>
      </c>
      <c r="OTA11" s="58" t="s">
        <v>573</v>
      </c>
      <c r="OTB11" s="58" t="s">
        <v>573</v>
      </c>
      <c r="OTC11" s="58" t="s">
        <v>573</v>
      </c>
      <c r="OTD11" s="58" t="s">
        <v>573</v>
      </c>
      <c r="OTE11" s="58" t="s">
        <v>573</v>
      </c>
      <c r="OTF11" s="58" t="s">
        <v>573</v>
      </c>
      <c r="OTG11" s="58" t="s">
        <v>573</v>
      </c>
      <c r="OTH11" s="58" t="s">
        <v>573</v>
      </c>
      <c r="OTI11" s="58" t="s">
        <v>573</v>
      </c>
      <c r="OTJ11" s="58" t="s">
        <v>573</v>
      </c>
      <c r="OTK11" s="58" t="s">
        <v>573</v>
      </c>
      <c r="OTL11" s="58" t="s">
        <v>573</v>
      </c>
      <c r="OTM11" s="58" t="s">
        <v>573</v>
      </c>
      <c r="OTN11" s="58" t="s">
        <v>573</v>
      </c>
      <c r="OTO11" s="58" t="s">
        <v>573</v>
      </c>
      <c r="OTP11" s="58" t="s">
        <v>573</v>
      </c>
      <c r="OTQ11" s="58" t="s">
        <v>573</v>
      </c>
      <c r="OTR11" s="58" t="s">
        <v>573</v>
      </c>
      <c r="OTS11" s="58" t="s">
        <v>573</v>
      </c>
      <c r="OTT11" s="58" t="s">
        <v>573</v>
      </c>
      <c r="OTU11" s="58" t="s">
        <v>573</v>
      </c>
      <c r="OTV11" s="58" t="s">
        <v>573</v>
      </c>
      <c r="OTW11" s="58" t="s">
        <v>573</v>
      </c>
      <c r="OTX11" s="58" t="s">
        <v>573</v>
      </c>
      <c r="OTY11" s="58" t="s">
        <v>573</v>
      </c>
      <c r="OTZ11" s="58" t="s">
        <v>573</v>
      </c>
      <c r="OUA11" s="58" t="s">
        <v>573</v>
      </c>
      <c r="OUB11" s="58" t="s">
        <v>573</v>
      </c>
      <c r="OUC11" s="58" t="s">
        <v>573</v>
      </c>
      <c r="OUD11" s="58" t="s">
        <v>573</v>
      </c>
      <c r="OUE11" s="58" t="s">
        <v>573</v>
      </c>
      <c r="OUF11" s="58" t="s">
        <v>573</v>
      </c>
      <c r="OUG11" s="58" t="s">
        <v>573</v>
      </c>
      <c r="OUH11" s="58" t="s">
        <v>573</v>
      </c>
      <c r="OUI11" s="58" t="s">
        <v>573</v>
      </c>
      <c r="OUJ11" s="58" t="s">
        <v>573</v>
      </c>
      <c r="OUK11" s="58" t="s">
        <v>573</v>
      </c>
      <c r="OUL11" s="58" t="s">
        <v>573</v>
      </c>
      <c r="OUM11" s="58" t="s">
        <v>573</v>
      </c>
      <c r="OUN11" s="58" t="s">
        <v>573</v>
      </c>
      <c r="OUO11" s="58" t="s">
        <v>573</v>
      </c>
      <c r="OUP11" s="58" t="s">
        <v>573</v>
      </c>
      <c r="OUQ11" s="58" t="s">
        <v>573</v>
      </c>
      <c r="OUR11" s="58" t="s">
        <v>573</v>
      </c>
      <c r="OUS11" s="58" t="s">
        <v>573</v>
      </c>
      <c r="OUT11" s="58" t="s">
        <v>573</v>
      </c>
      <c r="OUU11" s="58" t="s">
        <v>573</v>
      </c>
      <c r="OUV11" s="58" t="s">
        <v>573</v>
      </c>
      <c r="OUW11" s="58" t="s">
        <v>573</v>
      </c>
      <c r="OUX11" s="58" t="s">
        <v>573</v>
      </c>
      <c r="OUY11" s="58" t="s">
        <v>573</v>
      </c>
      <c r="OUZ11" s="58" t="s">
        <v>573</v>
      </c>
      <c r="OVA11" s="58" t="s">
        <v>573</v>
      </c>
      <c r="OVB11" s="58" t="s">
        <v>573</v>
      </c>
      <c r="OVC11" s="58" t="s">
        <v>573</v>
      </c>
      <c r="OVD11" s="58" t="s">
        <v>573</v>
      </c>
      <c r="OVE11" s="58" t="s">
        <v>573</v>
      </c>
      <c r="OVF11" s="58" t="s">
        <v>573</v>
      </c>
      <c r="OVG11" s="58" t="s">
        <v>573</v>
      </c>
      <c r="OVH11" s="58" t="s">
        <v>573</v>
      </c>
      <c r="OVI11" s="58" t="s">
        <v>573</v>
      </c>
      <c r="OVJ11" s="58" t="s">
        <v>573</v>
      </c>
      <c r="OVK11" s="58" t="s">
        <v>573</v>
      </c>
      <c r="OVL11" s="58" t="s">
        <v>573</v>
      </c>
      <c r="OVM11" s="58" t="s">
        <v>573</v>
      </c>
      <c r="OVN11" s="58" t="s">
        <v>573</v>
      </c>
      <c r="OVO11" s="58" t="s">
        <v>573</v>
      </c>
      <c r="OVP11" s="58" t="s">
        <v>573</v>
      </c>
      <c r="OVQ11" s="58" t="s">
        <v>573</v>
      </c>
      <c r="OVR11" s="58" t="s">
        <v>573</v>
      </c>
      <c r="OVS11" s="58" t="s">
        <v>573</v>
      </c>
      <c r="OVT11" s="58" t="s">
        <v>573</v>
      </c>
      <c r="OVU11" s="58" t="s">
        <v>573</v>
      </c>
      <c r="OVV11" s="58" t="s">
        <v>573</v>
      </c>
      <c r="OVW11" s="58" t="s">
        <v>573</v>
      </c>
      <c r="OVX11" s="58" t="s">
        <v>573</v>
      </c>
      <c r="OVY11" s="58" t="s">
        <v>573</v>
      </c>
      <c r="OVZ11" s="58" t="s">
        <v>573</v>
      </c>
      <c r="OWA11" s="58" t="s">
        <v>573</v>
      </c>
      <c r="OWB11" s="58" t="s">
        <v>573</v>
      </c>
      <c r="OWC11" s="58" t="s">
        <v>573</v>
      </c>
      <c r="OWD11" s="58" t="s">
        <v>573</v>
      </c>
      <c r="OWE11" s="58" t="s">
        <v>573</v>
      </c>
      <c r="OWF11" s="58" t="s">
        <v>573</v>
      </c>
      <c r="OWG11" s="58" t="s">
        <v>573</v>
      </c>
      <c r="OWH11" s="58" t="s">
        <v>573</v>
      </c>
      <c r="OWI11" s="58" t="s">
        <v>573</v>
      </c>
      <c r="OWJ11" s="58" t="s">
        <v>573</v>
      </c>
      <c r="OWK11" s="58" t="s">
        <v>573</v>
      </c>
      <c r="OWL11" s="58" t="s">
        <v>573</v>
      </c>
      <c r="OWM11" s="58" t="s">
        <v>573</v>
      </c>
      <c r="OWN11" s="58" t="s">
        <v>573</v>
      </c>
      <c r="OWO11" s="58" t="s">
        <v>573</v>
      </c>
      <c r="OWP11" s="58" t="s">
        <v>573</v>
      </c>
      <c r="OWQ11" s="58" t="s">
        <v>573</v>
      </c>
      <c r="OWR11" s="58" t="s">
        <v>573</v>
      </c>
      <c r="OWS11" s="58" t="s">
        <v>573</v>
      </c>
      <c r="OWT11" s="58" t="s">
        <v>573</v>
      </c>
      <c r="OWU11" s="58" t="s">
        <v>573</v>
      </c>
      <c r="OWV11" s="58" t="s">
        <v>573</v>
      </c>
      <c r="OWW11" s="58" t="s">
        <v>573</v>
      </c>
      <c r="OWX11" s="58" t="s">
        <v>573</v>
      </c>
      <c r="OWY11" s="58" t="s">
        <v>573</v>
      </c>
      <c r="OWZ11" s="58" t="s">
        <v>573</v>
      </c>
      <c r="OXA11" s="58" t="s">
        <v>573</v>
      </c>
      <c r="OXB11" s="58" t="s">
        <v>573</v>
      </c>
      <c r="OXC11" s="58" t="s">
        <v>573</v>
      </c>
      <c r="OXD11" s="58" t="s">
        <v>573</v>
      </c>
      <c r="OXE11" s="58" t="s">
        <v>573</v>
      </c>
      <c r="OXF11" s="58" t="s">
        <v>573</v>
      </c>
      <c r="OXG11" s="58" t="s">
        <v>573</v>
      </c>
      <c r="OXH11" s="58" t="s">
        <v>573</v>
      </c>
      <c r="OXI11" s="58" t="s">
        <v>573</v>
      </c>
      <c r="OXJ11" s="58" t="s">
        <v>573</v>
      </c>
      <c r="OXK11" s="58" t="s">
        <v>573</v>
      </c>
      <c r="OXL11" s="58" t="s">
        <v>573</v>
      </c>
      <c r="OXM11" s="58" t="s">
        <v>573</v>
      </c>
      <c r="OXN11" s="58" t="s">
        <v>573</v>
      </c>
      <c r="OXO11" s="58" t="s">
        <v>573</v>
      </c>
      <c r="OXP11" s="58" t="s">
        <v>573</v>
      </c>
      <c r="OXQ11" s="58" t="s">
        <v>573</v>
      </c>
      <c r="OXR11" s="58" t="s">
        <v>573</v>
      </c>
      <c r="OXS11" s="58" t="s">
        <v>573</v>
      </c>
      <c r="OXT11" s="58" t="s">
        <v>573</v>
      </c>
      <c r="OXU11" s="58" t="s">
        <v>573</v>
      </c>
      <c r="OXV11" s="58" t="s">
        <v>573</v>
      </c>
      <c r="OXW11" s="58" t="s">
        <v>573</v>
      </c>
      <c r="OXX11" s="58" t="s">
        <v>573</v>
      </c>
      <c r="OXY11" s="58" t="s">
        <v>573</v>
      </c>
      <c r="OXZ11" s="58" t="s">
        <v>573</v>
      </c>
      <c r="OYA11" s="58" t="s">
        <v>573</v>
      </c>
      <c r="OYB11" s="58" t="s">
        <v>573</v>
      </c>
      <c r="OYC11" s="58" t="s">
        <v>573</v>
      </c>
      <c r="OYD11" s="58" t="s">
        <v>573</v>
      </c>
      <c r="OYE11" s="58" t="s">
        <v>573</v>
      </c>
      <c r="OYF11" s="58" t="s">
        <v>573</v>
      </c>
      <c r="OYG11" s="58" t="s">
        <v>573</v>
      </c>
      <c r="OYH11" s="58" t="s">
        <v>573</v>
      </c>
      <c r="OYI11" s="58" t="s">
        <v>573</v>
      </c>
      <c r="OYJ11" s="58" t="s">
        <v>573</v>
      </c>
      <c r="OYK11" s="58" t="s">
        <v>573</v>
      </c>
      <c r="OYL11" s="58" t="s">
        <v>573</v>
      </c>
      <c r="OYM11" s="58" t="s">
        <v>573</v>
      </c>
      <c r="OYN11" s="58" t="s">
        <v>573</v>
      </c>
      <c r="OYO11" s="58" t="s">
        <v>573</v>
      </c>
      <c r="OYP11" s="58" t="s">
        <v>573</v>
      </c>
      <c r="OYQ11" s="58" t="s">
        <v>573</v>
      </c>
      <c r="OYR11" s="58" t="s">
        <v>573</v>
      </c>
      <c r="OYS11" s="58" t="s">
        <v>573</v>
      </c>
      <c r="OYT11" s="58" t="s">
        <v>573</v>
      </c>
      <c r="OYU11" s="58" t="s">
        <v>573</v>
      </c>
      <c r="OYV11" s="58" t="s">
        <v>573</v>
      </c>
      <c r="OYW11" s="58" t="s">
        <v>573</v>
      </c>
      <c r="OYX11" s="58" t="s">
        <v>573</v>
      </c>
      <c r="OYY11" s="58" t="s">
        <v>573</v>
      </c>
      <c r="OYZ11" s="58" t="s">
        <v>573</v>
      </c>
      <c r="OZA11" s="58" t="s">
        <v>573</v>
      </c>
      <c r="OZB11" s="58" t="s">
        <v>573</v>
      </c>
      <c r="OZC11" s="58" t="s">
        <v>573</v>
      </c>
      <c r="OZD11" s="58" t="s">
        <v>573</v>
      </c>
      <c r="OZE11" s="58" t="s">
        <v>573</v>
      </c>
      <c r="OZF11" s="58" t="s">
        <v>573</v>
      </c>
      <c r="OZG11" s="58" t="s">
        <v>573</v>
      </c>
      <c r="OZH11" s="58" t="s">
        <v>573</v>
      </c>
      <c r="OZI11" s="58" t="s">
        <v>573</v>
      </c>
      <c r="OZJ11" s="58" t="s">
        <v>573</v>
      </c>
      <c r="OZK11" s="58" t="s">
        <v>573</v>
      </c>
      <c r="OZL11" s="58" t="s">
        <v>573</v>
      </c>
      <c r="OZM11" s="58" t="s">
        <v>573</v>
      </c>
      <c r="OZN11" s="58" t="s">
        <v>573</v>
      </c>
      <c r="OZO11" s="58" t="s">
        <v>573</v>
      </c>
      <c r="OZP11" s="58" t="s">
        <v>573</v>
      </c>
      <c r="OZQ11" s="58" t="s">
        <v>573</v>
      </c>
      <c r="OZR11" s="58" t="s">
        <v>573</v>
      </c>
      <c r="OZS11" s="58" t="s">
        <v>573</v>
      </c>
      <c r="OZT11" s="58" t="s">
        <v>573</v>
      </c>
      <c r="OZU11" s="58" t="s">
        <v>573</v>
      </c>
      <c r="OZV11" s="58" t="s">
        <v>573</v>
      </c>
      <c r="OZW11" s="58" t="s">
        <v>573</v>
      </c>
      <c r="OZX11" s="58" t="s">
        <v>573</v>
      </c>
      <c r="OZY11" s="58" t="s">
        <v>573</v>
      </c>
      <c r="OZZ11" s="58" t="s">
        <v>573</v>
      </c>
      <c r="PAA11" s="58" t="s">
        <v>573</v>
      </c>
      <c r="PAB11" s="58" t="s">
        <v>573</v>
      </c>
      <c r="PAC11" s="58" t="s">
        <v>573</v>
      </c>
      <c r="PAD11" s="58" t="s">
        <v>573</v>
      </c>
      <c r="PAE11" s="58" t="s">
        <v>573</v>
      </c>
      <c r="PAF11" s="58" t="s">
        <v>573</v>
      </c>
      <c r="PAG11" s="58" t="s">
        <v>573</v>
      </c>
      <c r="PAH11" s="58" t="s">
        <v>573</v>
      </c>
      <c r="PAI11" s="58" t="s">
        <v>573</v>
      </c>
      <c r="PAJ11" s="58" t="s">
        <v>573</v>
      </c>
      <c r="PAK11" s="58" t="s">
        <v>573</v>
      </c>
      <c r="PAL11" s="58" t="s">
        <v>573</v>
      </c>
      <c r="PAM11" s="58" t="s">
        <v>573</v>
      </c>
      <c r="PAN11" s="58" t="s">
        <v>573</v>
      </c>
      <c r="PAO11" s="58" t="s">
        <v>573</v>
      </c>
      <c r="PAP11" s="58" t="s">
        <v>573</v>
      </c>
      <c r="PAQ11" s="58" t="s">
        <v>573</v>
      </c>
      <c r="PAR11" s="58" t="s">
        <v>573</v>
      </c>
      <c r="PAS11" s="58" t="s">
        <v>573</v>
      </c>
      <c r="PAT11" s="58" t="s">
        <v>573</v>
      </c>
      <c r="PAU11" s="58" t="s">
        <v>573</v>
      </c>
      <c r="PAV11" s="58" t="s">
        <v>573</v>
      </c>
      <c r="PAW11" s="58" t="s">
        <v>573</v>
      </c>
      <c r="PAX11" s="58" t="s">
        <v>573</v>
      </c>
      <c r="PAY11" s="58" t="s">
        <v>573</v>
      </c>
      <c r="PAZ11" s="58" t="s">
        <v>573</v>
      </c>
      <c r="PBA11" s="58" t="s">
        <v>573</v>
      </c>
      <c r="PBB11" s="58" t="s">
        <v>573</v>
      </c>
      <c r="PBC11" s="58" t="s">
        <v>573</v>
      </c>
      <c r="PBD11" s="58" t="s">
        <v>573</v>
      </c>
      <c r="PBE11" s="58" t="s">
        <v>573</v>
      </c>
      <c r="PBF11" s="58" t="s">
        <v>573</v>
      </c>
      <c r="PBG11" s="58" t="s">
        <v>573</v>
      </c>
      <c r="PBH11" s="58" t="s">
        <v>573</v>
      </c>
      <c r="PBI11" s="58" t="s">
        <v>573</v>
      </c>
      <c r="PBJ11" s="58" t="s">
        <v>573</v>
      </c>
      <c r="PBK11" s="58" t="s">
        <v>573</v>
      </c>
      <c r="PBL11" s="58" t="s">
        <v>573</v>
      </c>
      <c r="PBM11" s="58" t="s">
        <v>573</v>
      </c>
      <c r="PBN11" s="58" t="s">
        <v>573</v>
      </c>
      <c r="PBO11" s="58" t="s">
        <v>573</v>
      </c>
      <c r="PBP11" s="58" t="s">
        <v>573</v>
      </c>
      <c r="PBQ11" s="58" t="s">
        <v>573</v>
      </c>
      <c r="PBR11" s="58" t="s">
        <v>573</v>
      </c>
      <c r="PBS11" s="58" t="s">
        <v>573</v>
      </c>
      <c r="PBT11" s="58" t="s">
        <v>573</v>
      </c>
      <c r="PBU11" s="58" t="s">
        <v>573</v>
      </c>
      <c r="PBV11" s="58" t="s">
        <v>573</v>
      </c>
      <c r="PBW11" s="58" t="s">
        <v>573</v>
      </c>
      <c r="PBX11" s="58" t="s">
        <v>573</v>
      </c>
      <c r="PBY11" s="58" t="s">
        <v>573</v>
      </c>
      <c r="PBZ11" s="58" t="s">
        <v>573</v>
      </c>
      <c r="PCA11" s="58" t="s">
        <v>573</v>
      </c>
      <c r="PCB11" s="58" t="s">
        <v>573</v>
      </c>
      <c r="PCC11" s="58" t="s">
        <v>573</v>
      </c>
      <c r="PCD11" s="58" t="s">
        <v>573</v>
      </c>
      <c r="PCE11" s="58" t="s">
        <v>573</v>
      </c>
      <c r="PCF11" s="58" t="s">
        <v>573</v>
      </c>
      <c r="PCG11" s="58" t="s">
        <v>573</v>
      </c>
      <c r="PCH11" s="58" t="s">
        <v>573</v>
      </c>
      <c r="PCI11" s="58" t="s">
        <v>573</v>
      </c>
      <c r="PCJ11" s="58" t="s">
        <v>573</v>
      </c>
      <c r="PCK11" s="58" t="s">
        <v>573</v>
      </c>
      <c r="PCL11" s="58" t="s">
        <v>573</v>
      </c>
      <c r="PCM11" s="58" t="s">
        <v>573</v>
      </c>
      <c r="PCN11" s="58" t="s">
        <v>573</v>
      </c>
      <c r="PCO11" s="58" t="s">
        <v>573</v>
      </c>
      <c r="PCP11" s="58" t="s">
        <v>573</v>
      </c>
      <c r="PCQ11" s="58" t="s">
        <v>573</v>
      </c>
      <c r="PCR11" s="58" t="s">
        <v>573</v>
      </c>
      <c r="PCS11" s="58" t="s">
        <v>573</v>
      </c>
      <c r="PCT11" s="58" t="s">
        <v>573</v>
      </c>
      <c r="PCU11" s="58" t="s">
        <v>573</v>
      </c>
      <c r="PCV11" s="58" t="s">
        <v>573</v>
      </c>
      <c r="PCW11" s="58" t="s">
        <v>573</v>
      </c>
      <c r="PCX11" s="58" t="s">
        <v>573</v>
      </c>
      <c r="PCY11" s="58" t="s">
        <v>573</v>
      </c>
      <c r="PCZ11" s="58" t="s">
        <v>573</v>
      </c>
      <c r="PDA11" s="58" t="s">
        <v>573</v>
      </c>
      <c r="PDB11" s="58" t="s">
        <v>573</v>
      </c>
      <c r="PDC11" s="58" t="s">
        <v>573</v>
      </c>
      <c r="PDD11" s="58" t="s">
        <v>573</v>
      </c>
      <c r="PDE11" s="58" t="s">
        <v>573</v>
      </c>
      <c r="PDF11" s="58" t="s">
        <v>573</v>
      </c>
      <c r="PDG11" s="58" t="s">
        <v>573</v>
      </c>
      <c r="PDH11" s="58" t="s">
        <v>573</v>
      </c>
      <c r="PDI11" s="58" t="s">
        <v>573</v>
      </c>
      <c r="PDJ11" s="58" t="s">
        <v>573</v>
      </c>
      <c r="PDK11" s="58" t="s">
        <v>573</v>
      </c>
      <c r="PDL11" s="58" t="s">
        <v>573</v>
      </c>
      <c r="PDM11" s="58" t="s">
        <v>573</v>
      </c>
      <c r="PDN11" s="58" t="s">
        <v>573</v>
      </c>
      <c r="PDO11" s="58" t="s">
        <v>573</v>
      </c>
      <c r="PDP11" s="58" t="s">
        <v>573</v>
      </c>
      <c r="PDQ11" s="58" t="s">
        <v>573</v>
      </c>
      <c r="PDR11" s="58" t="s">
        <v>573</v>
      </c>
      <c r="PDS11" s="58" t="s">
        <v>573</v>
      </c>
      <c r="PDT11" s="58" t="s">
        <v>573</v>
      </c>
      <c r="PDU11" s="58" t="s">
        <v>573</v>
      </c>
      <c r="PDV11" s="58" t="s">
        <v>573</v>
      </c>
      <c r="PDW11" s="58" t="s">
        <v>573</v>
      </c>
      <c r="PDX11" s="58" t="s">
        <v>573</v>
      </c>
      <c r="PDY11" s="58" t="s">
        <v>573</v>
      </c>
      <c r="PDZ11" s="58" t="s">
        <v>573</v>
      </c>
      <c r="PEA11" s="58" t="s">
        <v>573</v>
      </c>
      <c r="PEB11" s="58" t="s">
        <v>573</v>
      </c>
      <c r="PEC11" s="58" t="s">
        <v>573</v>
      </c>
      <c r="PED11" s="58" t="s">
        <v>573</v>
      </c>
      <c r="PEE11" s="58" t="s">
        <v>573</v>
      </c>
      <c r="PEF11" s="58" t="s">
        <v>573</v>
      </c>
      <c r="PEG11" s="58" t="s">
        <v>573</v>
      </c>
      <c r="PEH11" s="58" t="s">
        <v>573</v>
      </c>
      <c r="PEI11" s="58" t="s">
        <v>573</v>
      </c>
      <c r="PEJ11" s="58" t="s">
        <v>573</v>
      </c>
      <c r="PEK11" s="58" t="s">
        <v>573</v>
      </c>
      <c r="PEL11" s="58" t="s">
        <v>573</v>
      </c>
      <c r="PEM11" s="58" t="s">
        <v>573</v>
      </c>
      <c r="PEN11" s="58" t="s">
        <v>573</v>
      </c>
      <c r="PEO11" s="58" t="s">
        <v>573</v>
      </c>
      <c r="PEP11" s="58" t="s">
        <v>573</v>
      </c>
      <c r="PEQ11" s="58" t="s">
        <v>573</v>
      </c>
      <c r="PER11" s="58" t="s">
        <v>573</v>
      </c>
      <c r="PES11" s="58" t="s">
        <v>573</v>
      </c>
      <c r="PET11" s="58" t="s">
        <v>573</v>
      </c>
      <c r="PEU11" s="58" t="s">
        <v>573</v>
      </c>
      <c r="PEV11" s="58" t="s">
        <v>573</v>
      </c>
      <c r="PEW11" s="58" t="s">
        <v>573</v>
      </c>
      <c r="PEX11" s="58" t="s">
        <v>573</v>
      </c>
      <c r="PEY11" s="58" t="s">
        <v>573</v>
      </c>
      <c r="PEZ11" s="58" t="s">
        <v>573</v>
      </c>
      <c r="PFA11" s="58" t="s">
        <v>573</v>
      </c>
      <c r="PFB11" s="58" t="s">
        <v>573</v>
      </c>
      <c r="PFC11" s="58" t="s">
        <v>573</v>
      </c>
      <c r="PFD11" s="58" t="s">
        <v>573</v>
      </c>
      <c r="PFE11" s="58" t="s">
        <v>573</v>
      </c>
      <c r="PFF11" s="58" t="s">
        <v>573</v>
      </c>
      <c r="PFG11" s="58" t="s">
        <v>573</v>
      </c>
      <c r="PFH11" s="58" t="s">
        <v>573</v>
      </c>
      <c r="PFI11" s="58" t="s">
        <v>573</v>
      </c>
      <c r="PFJ11" s="58" t="s">
        <v>573</v>
      </c>
      <c r="PFK11" s="58" t="s">
        <v>573</v>
      </c>
      <c r="PFL11" s="58" t="s">
        <v>573</v>
      </c>
      <c r="PFM11" s="58" t="s">
        <v>573</v>
      </c>
      <c r="PFN11" s="58" t="s">
        <v>573</v>
      </c>
      <c r="PFO11" s="58" t="s">
        <v>573</v>
      </c>
      <c r="PFP11" s="58" t="s">
        <v>573</v>
      </c>
      <c r="PFQ11" s="58" t="s">
        <v>573</v>
      </c>
      <c r="PFR11" s="58" t="s">
        <v>573</v>
      </c>
      <c r="PFS11" s="58" t="s">
        <v>573</v>
      </c>
      <c r="PFT11" s="58" t="s">
        <v>573</v>
      </c>
      <c r="PFU11" s="58" t="s">
        <v>573</v>
      </c>
      <c r="PFV11" s="58" t="s">
        <v>573</v>
      </c>
      <c r="PFW11" s="58" t="s">
        <v>573</v>
      </c>
      <c r="PFX11" s="58" t="s">
        <v>573</v>
      </c>
      <c r="PFY11" s="58" t="s">
        <v>573</v>
      </c>
      <c r="PFZ11" s="58" t="s">
        <v>573</v>
      </c>
      <c r="PGA11" s="58" t="s">
        <v>573</v>
      </c>
      <c r="PGB11" s="58" t="s">
        <v>573</v>
      </c>
      <c r="PGC11" s="58" t="s">
        <v>573</v>
      </c>
      <c r="PGD11" s="58" t="s">
        <v>573</v>
      </c>
      <c r="PGE11" s="58" t="s">
        <v>573</v>
      </c>
      <c r="PGF11" s="58" t="s">
        <v>573</v>
      </c>
      <c r="PGG11" s="58" t="s">
        <v>573</v>
      </c>
      <c r="PGH11" s="58" t="s">
        <v>573</v>
      </c>
      <c r="PGI11" s="58" t="s">
        <v>573</v>
      </c>
      <c r="PGJ11" s="58" t="s">
        <v>573</v>
      </c>
      <c r="PGK11" s="58" t="s">
        <v>573</v>
      </c>
      <c r="PGL11" s="58" t="s">
        <v>573</v>
      </c>
      <c r="PGM11" s="58" t="s">
        <v>573</v>
      </c>
      <c r="PGN11" s="58" t="s">
        <v>573</v>
      </c>
      <c r="PGO11" s="58" t="s">
        <v>573</v>
      </c>
      <c r="PGP11" s="58" t="s">
        <v>573</v>
      </c>
      <c r="PGQ11" s="58" t="s">
        <v>573</v>
      </c>
      <c r="PGR11" s="58" t="s">
        <v>573</v>
      </c>
      <c r="PGS11" s="58" t="s">
        <v>573</v>
      </c>
      <c r="PGT11" s="58" t="s">
        <v>573</v>
      </c>
      <c r="PGU11" s="58" t="s">
        <v>573</v>
      </c>
      <c r="PGV11" s="58" t="s">
        <v>573</v>
      </c>
      <c r="PGW11" s="58" t="s">
        <v>573</v>
      </c>
      <c r="PGX11" s="58" t="s">
        <v>573</v>
      </c>
      <c r="PGY11" s="58" t="s">
        <v>573</v>
      </c>
      <c r="PGZ11" s="58" t="s">
        <v>573</v>
      </c>
      <c r="PHA11" s="58" t="s">
        <v>573</v>
      </c>
      <c r="PHB11" s="58" t="s">
        <v>573</v>
      </c>
      <c r="PHC11" s="58" t="s">
        <v>573</v>
      </c>
      <c r="PHD11" s="58" t="s">
        <v>573</v>
      </c>
      <c r="PHE11" s="58" t="s">
        <v>573</v>
      </c>
      <c r="PHF11" s="58" t="s">
        <v>573</v>
      </c>
      <c r="PHG11" s="58" t="s">
        <v>573</v>
      </c>
      <c r="PHH11" s="58" t="s">
        <v>573</v>
      </c>
      <c r="PHI11" s="58" t="s">
        <v>573</v>
      </c>
      <c r="PHJ11" s="58" t="s">
        <v>573</v>
      </c>
      <c r="PHK11" s="58" t="s">
        <v>573</v>
      </c>
      <c r="PHL11" s="58" t="s">
        <v>573</v>
      </c>
      <c r="PHM11" s="58" t="s">
        <v>573</v>
      </c>
      <c r="PHN11" s="58" t="s">
        <v>573</v>
      </c>
      <c r="PHO11" s="58" t="s">
        <v>573</v>
      </c>
      <c r="PHP11" s="58" t="s">
        <v>573</v>
      </c>
      <c r="PHQ11" s="58" t="s">
        <v>573</v>
      </c>
      <c r="PHR11" s="58" t="s">
        <v>573</v>
      </c>
      <c r="PHS11" s="58" t="s">
        <v>573</v>
      </c>
      <c r="PHT11" s="58" t="s">
        <v>573</v>
      </c>
      <c r="PHU11" s="58" t="s">
        <v>573</v>
      </c>
      <c r="PHV11" s="58" t="s">
        <v>573</v>
      </c>
      <c r="PHW11" s="58" t="s">
        <v>573</v>
      </c>
      <c r="PHX11" s="58" t="s">
        <v>573</v>
      </c>
      <c r="PHY11" s="58" t="s">
        <v>573</v>
      </c>
      <c r="PHZ11" s="58" t="s">
        <v>573</v>
      </c>
      <c r="PIA11" s="58" t="s">
        <v>573</v>
      </c>
      <c r="PIB11" s="58" t="s">
        <v>573</v>
      </c>
      <c r="PIC11" s="58" t="s">
        <v>573</v>
      </c>
      <c r="PID11" s="58" t="s">
        <v>573</v>
      </c>
      <c r="PIE11" s="58" t="s">
        <v>573</v>
      </c>
      <c r="PIF11" s="58" t="s">
        <v>573</v>
      </c>
      <c r="PIG11" s="58" t="s">
        <v>573</v>
      </c>
      <c r="PIH11" s="58" t="s">
        <v>573</v>
      </c>
      <c r="PII11" s="58" t="s">
        <v>573</v>
      </c>
      <c r="PIJ11" s="58" t="s">
        <v>573</v>
      </c>
      <c r="PIK11" s="58" t="s">
        <v>573</v>
      </c>
      <c r="PIL11" s="58" t="s">
        <v>573</v>
      </c>
      <c r="PIM11" s="58" t="s">
        <v>573</v>
      </c>
      <c r="PIN11" s="58" t="s">
        <v>573</v>
      </c>
      <c r="PIO11" s="58" t="s">
        <v>573</v>
      </c>
      <c r="PIP11" s="58" t="s">
        <v>573</v>
      </c>
      <c r="PIQ11" s="58" t="s">
        <v>573</v>
      </c>
      <c r="PIR11" s="58" t="s">
        <v>573</v>
      </c>
      <c r="PIS11" s="58" t="s">
        <v>573</v>
      </c>
      <c r="PIT11" s="58" t="s">
        <v>573</v>
      </c>
      <c r="PIU11" s="58" t="s">
        <v>573</v>
      </c>
      <c r="PIV11" s="58" t="s">
        <v>573</v>
      </c>
      <c r="PIW11" s="58" t="s">
        <v>573</v>
      </c>
      <c r="PIX11" s="58" t="s">
        <v>573</v>
      </c>
      <c r="PIY11" s="58" t="s">
        <v>573</v>
      </c>
      <c r="PIZ11" s="58" t="s">
        <v>573</v>
      </c>
      <c r="PJA11" s="58" t="s">
        <v>573</v>
      </c>
      <c r="PJB11" s="58" t="s">
        <v>573</v>
      </c>
      <c r="PJC11" s="58" t="s">
        <v>573</v>
      </c>
      <c r="PJD11" s="58" t="s">
        <v>573</v>
      </c>
      <c r="PJE11" s="58" t="s">
        <v>573</v>
      </c>
      <c r="PJF11" s="58" t="s">
        <v>573</v>
      </c>
      <c r="PJG11" s="58" t="s">
        <v>573</v>
      </c>
      <c r="PJH11" s="58" t="s">
        <v>573</v>
      </c>
      <c r="PJI11" s="58" t="s">
        <v>573</v>
      </c>
      <c r="PJJ11" s="58" t="s">
        <v>573</v>
      </c>
      <c r="PJK11" s="58" t="s">
        <v>573</v>
      </c>
      <c r="PJL11" s="58" t="s">
        <v>573</v>
      </c>
      <c r="PJM11" s="58" t="s">
        <v>573</v>
      </c>
      <c r="PJN11" s="58" t="s">
        <v>573</v>
      </c>
      <c r="PJO11" s="58" t="s">
        <v>573</v>
      </c>
      <c r="PJP11" s="58" t="s">
        <v>573</v>
      </c>
      <c r="PJQ11" s="58" t="s">
        <v>573</v>
      </c>
      <c r="PJR11" s="58" t="s">
        <v>573</v>
      </c>
      <c r="PJS11" s="58" t="s">
        <v>573</v>
      </c>
      <c r="PJT11" s="58" t="s">
        <v>573</v>
      </c>
      <c r="PJU11" s="58" t="s">
        <v>573</v>
      </c>
      <c r="PJV11" s="58" t="s">
        <v>573</v>
      </c>
      <c r="PJW11" s="58" t="s">
        <v>573</v>
      </c>
      <c r="PJX11" s="58" t="s">
        <v>573</v>
      </c>
      <c r="PJY11" s="58" t="s">
        <v>573</v>
      </c>
      <c r="PJZ11" s="58" t="s">
        <v>573</v>
      </c>
      <c r="PKA11" s="58" t="s">
        <v>573</v>
      </c>
      <c r="PKB11" s="58" t="s">
        <v>573</v>
      </c>
      <c r="PKC11" s="58" t="s">
        <v>573</v>
      </c>
      <c r="PKD11" s="58" t="s">
        <v>573</v>
      </c>
      <c r="PKE11" s="58" t="s">
        <v>573</v>
      </c>
      <c r="PKF11" s="58" t="s">
        <v>573</v>
      </c>
      <c r="PKG11" s="58" t="s">
        <v>573</v>
      </c>
      <c r="PKH11" s="58" t="s">
        <v>573</v>
      </c>
      <c r="PKI11" s="58" t="s">
        <v>573</v>
      </c>
      <c r="PKJ11" s="58" t="s">
        <v>573</v>
      </c>
      <c r="PKK11" s="58" t="s">
        <v>573</v>
      </c>
      <c r="PKL11" s="58" t="s">
        <v>573</v>
      </c>
      <c r="PKM11" s="58" t="s">
        <v>573</v>
      </c>
      <c r="PKN11" s="58" t="s">
        <v>573</v>
      </c>
      <c r="PKO11" s="58" t="s">
        <v>573</v>
      </c>
      <c r="PKP11" s="58" t="s">
        <v>573</v>
      </c>
      <c r="PKQ11" s="58" t="s">
        <v>573</v>
      </c>
      <c r="PKR11" s="58" t="s">
        <v>573</v>
      </c>
      <c r="PKS11" s="58" t="s">
        <v>573</v>
      </c>
      <c r="PKT11" s="58" t="s">
        <v>573</v>
      </c>
      <c r="PKU11" s="58" t="s">
        <v>573</v>
      </c>
      <c r="PKV11" s="58" t="s">
        <v>573</v>
      </c>
      <c r="PKW11" s="58" t="s">
        <v>573</v>
      </c>
      <c r="PKX11" s="58" t="s">
        <v>573</v>
      </c>
      <c r="PKY11" s="58" t="s">
        <v>573</v>
      </c>
      <c r="PKZ11" s="58" t="s">
        <v>573</v>
      </c>
      <c r="PLA11" s="58" t="s">
        <v>573</v>
      </c>
      <c r="PLB11" s="58" t="s">
        <v>573</v>
      </c>
      <c r="PLC11" s="58" t="s">
        <v>573</v>
      </c>
      <c r="PLD11" s="58" t="s">
        <v>573</v>
      </c>
      <c r="PLE11" s="58" t="s">
        <v>573</v>
      </c>
      <c r="PLF11" s="58" t="s">
        <v>573</v>
      </c>
      <c r="PLG11" s="58" t="s">
        <v>573</v>
      </c>
      <c r="PLH11" s="58" t="s">
        <v>573</v>
      </c>
      <c r="PLI11" s="58" t="s">
        <v>573</v>
      </c>
      <c r="PLJ11" s="58" t="s">
        <v>573</v>
      </c>
      <c r="PLK11" s="58" t="s">
        <v>573</v>
      </c>
      <c r="PLL11" s="58" t="s">
        <v>573</v>
      </c>
      <c r="PLM11" s="58" t="s">
        <v>573</v>
      </c>
      <c r="PLN11" s="58" t="s">
        <v>573</v>
      </c>
      <c r="PLO11" s="58" t="s">
        <v>573</v>
      </c>
      <c r="PLP11" s="58" t="s">
        <v>573</v>
      </c>
      <c r="PLQ11" s="58" t="s">
        <v>573</v>
      </c>
      <c r="PLR11" s="58" t="s">
        <v>573</v>
      </c>
      <c r="PLS11" s="58" t="s">
        <v>573</v>
      </c>
      <c r="PLT11" s="58" t="s">
        <v>573</v>
      </c>
      <c r="PLU11" s="58" t="s">
        <v>573</v>
      </c>
      <c r="PLV11" s="58" t="s">
        <v>573</v>
      </c>
      <c r="PLW11" s="58" t="s">
        <v>573</v>
      </c>
      <c r="PLX11" s="58" t="s">
        <v>573</v>
      </c>
      <c r="PLY11" s="58" t="s">
        <v>573</v>
      </c>
      <c r="PLZ11" s="58" t="s">
        <v>573</v>
      </c>
      <c r="PMA11" s="58" t="s">
        <v>573</v>
      </c>
      <c r="PMB11" s="58" t="s">
        <v>573</v>
      </c>
      <c r="PMC11" s="58" t="s">
        <v>573</v>
      </c>
      <c r="PMD11" s="58" t="s">
        <v>573</v>
      </c>
      <c r="PME11" s="58" t="s">
        <v>573</v>
      </c>
      <c r="PMF11" s="58" t="s">
        <v>573</v>
      </c>
      <c r="PMG11" s="58" t="s">
        <v>573</v>
      </c>
      <c r="PMH11" s="58" t="s">
        <v>573</v>
      </c>
      <c r="PMI11" s="58" t="s">
        <v>573</v>
      </c>
      <c r="PMJ11" s="58" t="s">
        <v>573</v>
      </c>
      <c r="PMK11" s="58" t="s">
        <v>573</v>
      </c>
      <c r="PML11" s="58" t="s">
        <v>573</v>
      </c>
      <c r="PMM11" s="58" t="s">
        <v>573</v>
      </c>
      <c r="PMN11" s="58" t="s">
        <v>573</v>
      </c>
      <c r="PMO11" s="58" t="s">
        <v>573</v>
      </c>
      <c r="PMP11" s="58" t="s">
        <v>573</v>
      </c>
      <c r="PMQ11" s="58" t="s">
        <v>573</v>
      </c>
      <c r="PMR11" s="58" t="s">
        <v>573</v>
      </c>
      <c r="PMS11" s="58" t="s">
        <v>573</v>
      </c>
      <c r="PMT11" s="58" t="s">
        <v>573</v>
      </c>
      <c r="PMU11" s="58" t="s">
        <v>573</v>
      </c>
      <c r="PMV11" s="58" t="s">
        <v>573</v>
      </c>
      <c r="PMW11" s="58" t="s">
        <v>573</v>
      </c>
      <c r="PMX11" s="58" t="s">
        <v>573</v>
      </c>
      <c r="PMY11" s="58" t="s">
        <v>573</v>
      </c>
      <c r="PMZ11" s="58" t="s">
        <v>573</v>
      </c>
      <c r="PNA11" s="58" t="s">
        <v>573</v>
      </c>
      <c r="PNB11" s="58" t="s">
        <v>573</v>
      </c>
      <c r="PNC11" s="58" t="s">
        <v>573</v>
      </c>
      <c r="PND11" s="58" t="s">
        <v>573</v>
      </c>
      <c r="PNE11" s="58" t="s">
        <v>573</v>
      </c>
      <c r="PNF11" s="58" t="s">
        <v>573</v>
      </c>
      <c r="PNG11" s="58" t="s">
        <v>573</v>
      </c>
      <c r="PNH11" s="58" t="s">
        <v>573</v>
      </c>
      <c r="PNI11" s="58" t="s">
        <v>573</v>
      </c>
      <c r="PNJ11" s="58" t="s">
        <v>573</v>
      </c>
      <c r="PNK11" s="58" t="s">
        <v>573</v>
      </c>
      <c r="PNL11" s="58" t="s">
        <v>573</v>
      </c>
      <c r="PNM11" s="58" t="s">
        <v>573</v>
      </c>
      <c r="PNN11" s="58" t="s">
        <v>573</v>
      </c>
      <c r="PNO11" s="58" t="s">
        <v>573</v>
      </c>
      <c r="PNP11" s="58" t="s">
        <v>573</v>
      </c>
      <c r="PNQ11" s="58" t="s">
        <v>573</v>
      </c>
      <c r="PNR11" s="58" t="s">
        <v>573</v>
      </c>
      <c r="PNS11" s="58" t="s">
        <v>573</v>
      </c>
      <c r="PNT11" s="58" t="s">
        <v>573</v>
      </c>
      <c r="PNU11" s="58" t="s">
        <v>573</v>
      </c>
      <c r="PNV11" s="58" t="s">
        <v>573</v>
      </c>
      <c r="PNW11" s="58" t="s">
        <v>573</v>
      </c>
      <c r="PNX11" s="58" t="s">
        <v>573</v>
      </c>
      <c r="PNY11" s="58" t="s">
        <v>573</v>
      </c>
      <c r="PNZ11" s="58" t="s">
        <v>573</v>
      </c>
      <c r="POA11" s="58" t="s">
        <v>573</v>
      </c>
      <c r="POB11" s="58" t="s">
        <v>573</v>
      </c>
      <c r="POC11" s="58" t="s">
        <v>573</v>
      </c>
      <c r="POD11" s="58" t="s">
        <v>573</v>
      </c>
      <c r="POE11" s="58" t="s">
        <v>573</v>
      </c>
      <c r="POF11" s="58" t="s">
        <v>573</v>
      </c>
      <c r="POG11" s="58" t="s">
        <v>573</v>
      </c>
      <c r="POH11" s="58" t="s">
        <v>573</v>
      </c>
      <c r="POI11" s="58" t="s">
        <v>573</v>
      </c>
      <c r="POJ11" s="58" t="s">
        <v>573</v>
      </c>
      <c r="POK11" s="58" t="s">
        <v>573</v>
      </c>
      <c r="POL11" s="58" t="s">
        <v>573</v>
      </c>
      <c r="POM11" s="58" t="s">
        <v>573</v>
      </c>
      <c r="PON11" s="58" t="s">
        <v>573</v>
      </c>
      <c r="POO11" s="58" t="s">
        <v>573</v>
      </c>
      <c r="POP11" s="58" t="s">
        <v>573</v>
      </c>
      <c r="POQ11" s="58" t="s">
        <v>573</v>
      </c>
      <c r="POR11" s="58" t="s">
        <v>573</v>
      </c>
      <c r="POS11" s="58" t="s">
        <v>573</v>
      </c>
      <c r="POT11" s="58" t="s">
        <v>573</v>
      </c>
      <c r="POU11" s="58" t="s">
        <v>573</v>
      </c>
      <c r="POV11" s="58" t="s">
        <v>573</v>
      </c>
      <c r="POW11" s="58" t="s">
        <v>573</v>
      </c>
      <c r="POX11" s="58" t="s">
        <v>573</v>
      </c>
      <c r="POY11" s="58" t="s">
        <v>573</v>
      </c>
      <c r="POZ11" s="58" t="s">
        <v>573</v>
      </c>
      <c r="PPA11" s="58" t="s">
        <v>573</v>
      </c>
      <c r="PPB11" s="58" t="s">
        <v>573</v>
      </c>
      <c r="PPC11" s="58" t="s">
        <v>573</v>
      </c>
      <c r="PPD11" s="58" t="s">
        <v>573</v>
      </c>
      <c r="PPE11" s="58" t="s">
        <v>573</v>
      </c>
      <c r="PPF11" s="58" t="s">
        <v>573</v>
      </c>
      <c r="PPG11" s="58" t="s">
        <v>573</v>
      </c>
      <c r="PPH11" s="58" t="s">
        <v>573</v>
      </c>
      <c r="PPI11" s="58" t="s">
        <v>573</v>
      </c>
      <c r="PPJ11" s="58" t="s">
        <v>573</v>
      </c>
      <c r="PPK11" s="58" t="s">
        <v>573</v>
      </c>
      <c r="PPL11" s="58" t="s">
        <v>573</v>
      </c>
      <c r="PPM11" s="58" t="s">
        <v>573</v>
      </c>
      <c r="PPN11" s="58" t="s">
        <v>573</v>
      </c>
      <c r="PPO11" s="58" t="s">
        <v>573</v>
      </c>
      <c r="PPP11" s="58" t="s">
        <v>573</v>
      </c>
      <c r="PPQ11" s="58" t="s">
        <v>573</v>
      </c>
      <c r="PPR11" s="58" t="s">
        <v>573</v>
      </c>
      <c r="PPS11" s="58" t="s">
        <v>573</v>
      </c>
      <c r="PPT11" s="58" t="s">
        <v>573</v>
      </c>
      <c r="PPU11" s="58" t="s">
        <v>573</v>
      </c>
      <c r="PPV11" s="58" t="s">
        <v>573</v>
      </c>
      <c r="PPW11" s="58" t="s">
        <v>573</v>
      </c>
      <c r="PPX11" s="58" t="s">
        <v>573</v>
      </c>
      <c r="PPY11" s="58" t="s">
        <v>573</v>
      </c>
      <c r="PPZ11" s="58" t="s">
        <v>573</v>
      </c>
      <c r="PQA11" s="58" t="s">
        <v>573</v>
      </c>
      <c r="PQB11" s="58" t="s">
        <v>573</v>
      </c>
      <c r="PQC11" s="58" t="s">
        <v>573</v>
      </c>
      <c r="PQD11" s="58" t="s">
        <v>573</v>
      </c>
      <c r="PQE11" s="58" t="s">
        <v>573</v>
      </c>
      <c r="PQF11" s="58" t="s">
        <v>573</v>
      </c>
      <c r="PQG11" s="58" t="s">
        <v>573</v>
      </c>
      <c r="PQH11" s="58" t="s">
        <v>573</v>
      </c>
      <c r="PQI11" s="58" t="s">
        <v>573</v>
      </c>
      <c r="PQJ11" s="58" t="s">
        <v>573</v>
      </c>
      <c r="PQK11" s="58" t="s">
        <v>573</v>
      </c>
      <c r="PQL11" s="58" t="s">
        <v>573</v>
      </c>
      <c r="PQM11" s="58" t="s">
        <v>573</v>
      </c>
      <c r="PQN11" s="58" t="s">
        <v>573</v>
      </c>
      <c r="PQO11" s="58" t="s">
        <v>573</v>
      </c>
      <c r="PQP11" s="58" t="s">
        <v>573</v>
      </c>
      <c r="PQQ11" s="58" t="s">
        <v>573</v>
      </c>
      <c r="PQR11" s="58" t="s">
        <v>573</v>
      </c>
      <c r="PQS11" s="58" t="s">
        <v>573</v>
      </c>
      <c r="PQT11" s="58" t="s">
        <v>573</v>
      </c>
      <c r="PQU11" s="58" t="s">
        <v>573</v>
      </c>
      <c r="PQV11" s="58" t="s">
        <v>573</v>
      </c>
      <c r="PQW11" s="58" t="s">
        <v>573</v>
      </c>
      <c r="PQX11" s="58" t="s">
        <v>573</v>
      </c>
      <c r="PQY11" s="58" t="s">
        <v>573</v>
      </c>
      <c r="PQZ11" s="58" t="s">
        <v>573</v>
      </c>
      <c r="PRA11" s="58" t="s">
        <v>573</v>
      </c>
      <c r="PRB11" s="58" t="s">
        <v>573</v>
      </c>
      <c r="PRC11" s="58" t="s">
        <v>573</v>
      </c>
      <c r="PRD11" s="58" t="s">
        <v>573</v>
      </c>
      <c r="PRE11" s="58" t="s">
        <v>573</v>
      </c>
      <c r="PRF11" s="58" t="s">
        <v>573</v>
      </c>
      <c r="PRG11" s="58" t="s">
        <v>573</v>
      </c>
      <c r="PRH11" s="58" t="s">
        <v>573</v>
      </c>
      <c r="PRI11" s="58" t="s">
        <v>573</v>
      </c>
      <c r="PRJ11" s="58" t="s">
        <v>573</v>
      </c>
      <c r="PRK11" s="58" t="s">
        <v>573</v>
      </c>
      <c r="PRL11" s="58" t="s">
        <v>573</v>
      </c>
      <c r="PRM11" s="58" t="s">
        <v>573</v>
      </c>
      <c r="PRN11" s="58" t="s">
        <v>573</v>
      </c>
      <c r="PRO11" s="58" t="s">
        <v>573</v>
      </c>
      <c r="PRP11" s="58" t="s">
        <v>573</v>
      </c>
      <c r="PRQ11" s="58" t="s">
        <v>573</v>
      </c>
      <c r="PRR11" s="58" t="s">
        <v>573</v>
      </c>
      <c r="PRS11" s="58" t="s">
        <v>573</v>
      </c>
      <c r="PRT11" s="58" t="s">
        <v>573</v>
      </c>
      <c r="PRU11" s="58" t="s">
        <v>573</v>
      </c>
      <c r="PRV11" s="58" t="s">
        <v>573</v>
      </c>
      <c r="PRW11" s="58" t="s">
        <v>573</v>
      </c>
      <c r="PRX11" s="58" t="s">
        <v>573</v>
      </c>
      <c r="PRY11" s="58" t="s">
        <v>573</v>
      </c>
      <c r="PRZ11" s="58" t="s">
        <v>573</v>
      </c>
      <c r="PSA11" s="58" t="s">
        <v>573</v>
      </c>
      <c r="PSB11" s="58" t="s">
        <v>573</v>
      </c>
      <c r="PSC11" s="58" t="s">
        <v>573</v>
      </c>
      <c r="PSD11" s="58" t="s">
        <v>573</v>
      </c>
      <c r="PSE11" s="58" t="s">
        <v>573</v>
      </c>
      <c r="PSF11" s="58" t="s">
        <v>573</v>
      </c>
      <c r="PSG11" s="58" t="s">
        <v>573</v>
      </c>
      <c r="PSH11" s="58" t="s">
        <v>573</v>
      </c>
      <c r="PSI11" s="58" t="s">
        <v>573</v>
      </c>
      <c r="PSJ11" s="58" t="s">
        <v>573</v>
      </c>
      <c r="PSK11" s="58" t="s">
        <v>573</v>
      </c>
      <c r="PSL11" s="58" t="s">
        <v>573</v>
      </c>
      <c r="PSM11" s="58" t="s">
        <v>573</v>
      </c>
      <c r="PSN11" s="58" t="s">
        <v>573</v>
      </c>
      <c r="PSO11" s="58" t="s">
        <v>573</v>
      </c>
      <c r="PSP11" s="58" t="s">
        <v>573</v>
      </c>
      <c r="PSQ11" s="58" t="s">
        <v>573</v>
      </c>
      <c r="PSR11" s="58" t="s">
        <v>573</v>
      </c>
      <c r="PSS11" s="58" t="s">
        <v>573</v>
      </c>
      <c r="PST11" s="58" t="s">
        <v>573</v>
      </c>
      <c r="PSU11" s="58" t="s">
        <v>573</v>
      </c>
      <c r="PSV11" s="58" t="s">
        <v>573</v>
      </c>
      <c r="PSW11" s="58" t="s">
        <v>573</v>
      </c>
      <c r="PSX11" s="58" t="s">
        <v>573</v>
      </c>
      <c r="PSY11" s="58" t="s">
        <v>573</v>
      </c>
      <c r="PSZ11" s="58" t="s">
        <v>573</v>
      </c>
      <c r="PTA11" s="58" t="s">
        <v>573</v>
      </c>
      <c r="PTB11" s="58" t="s">
        <v>573</v>
      </c>
      <c r="PTC11" s="58" t="s">
        <v>573</v>
      </c>
      <c r="PTD11" s="58" t="s">
        <v>573</v>
      </c>
      <c r="PTE11" s="58" t="s">
        <v>573</v>
      </c>
      <c r="PTF11" s="58" t="s">
        <v>573</v>
      </c>
      <c r="PTG11" s="58" t="s">
        <v>573</v>
      </c>
      <c r="PTH11" s="58" t="s">
        <v>573</v>
      </c>
      <c r="PTI11" s="58" t="s">
        <v>573</v>
      </c>
      <c r="PTJ11" s="58" t="s">
        <v>573</v>
      </c>
      <c r="PTK11" s="58" t="s">
        <v>573</v>
      </c>
      <c r="PTL11" s="58" t="s">
        <v>573</v>
      </c>
      <c r="PTM11" s="58" t="s">
        <v>573</v>
      </c>
      <c r="PTN11" s="58" t="s">
        <v>573</v>
      </c>
      <c r="PTO11" s="58" t="s">
        <v>573</v>
      </c>
      <c r="PTP11" s="58" t="s">
        <v>573</v>
      </c>
      <c r="PTQ11" s="58" t="s">
        <v>573</v>
      </c>
      <c r="PTR11" s="58" t="s">
        <v>573</v>
      </c>
      <c r="PTS11" s="58" t="s">
        <v>573</v>
      </c>
      <c r="PTT11" s="58" t="s">
        <v>573</v>
      </c>
      <c r="PTU11" s="58" t="s">
        <v>573</v>
      </c>
      <c r="PTV11" s="58" t="s">
        <v>573</v>
      </c>
      <c r="PTW11" s="58" t="s">
        <v>573</v>
      </c>
      <c r="PTX11" s="58" t="s">
        <v>573</v>
      </c>
      <c r="PTY11" s="58" t="s">
        <v>573</v>
      </c>
      <c r="PTZ11" s="58" t="s">
        <v>573</v>
      </c>
      <c r="PUA11" s="58" t="s">
        <v>573</v>
      </c>
      <c r="PUB11" s="58" t="s">
        <v>573</v>
      </c>
      <c r="PUC11" s="58" t="s">
        <v>573</v>
      </c>
      <c r="PUD11" s="58" t="s">
        <v>573</v>
      </c>
      <c r="PUE11" s="58" t="s">
        <v>573</v>
      </c>
      <c r="PUF11" s="58" t="s">
        <v>573</v>
      </c>
      <c r="PUG11" s="58" t="s">
        <v>573</v>
      </c>
      <c r="PUH11" s="58" t="s">
        <v>573</v>
      </c>
      <c r="PUI11" s="58" t="s">
        <v>573</v>
      </c>
      <c r="PUJ11" s="58" t="s">
        <v>573</v>
      </c>
      <c r="PUK11" s="58" t="s">
        <v>573</v>
      </c>
      <c r="PUL11" s="58" t="s">
        <v>573</v>
      </c>
      <c r="PUM11" s="58" t="s">
        <v>573</v>
      </c>
      <c r="PUN11" s="58" t="s">
        <v>573</v>
      </c>
      <c r="PUO11" s="58" t="s">
        <v>573</v>
      </c>
      <c r="PUP11" s="58" t="s">
        <v>573</v>
      </c>
      <c r="PUQ11" s="58" t="s">
        <v>573</v>
      </c>
      <c r="PUR11" s="58" t="s">
        <v>573</v>
      </c>
      <c r="PUS11" s="58" t="s">
        <v>573</v>
      </c>
      <c r="PUT11" s="58" t="s">
        <v>573</v>
      </c>
      <c r="PUU11" s="58" t="s">
        <v>573</v>
      </c>
      <c r="PUV11" s="58" t="s">
        <v>573</v>
      </c>
      <c r="PUW11" s="58" t="s">
        <v>573</v>
      </c>
      <c r="PUX11" s="58" t="s">
        <v>573</v>
      </c>
      <c r="PUY11" s="58" t="s">
        <v>573</v>
      </c>
      <c r="PUZ11" s="58" t="s">
        <v>573</v>
      </c>
      <c r="PVA11" s="58" t="s">
        <v>573</v>
      </c>
      <c r="PVB11" s="58" t="s">
        <v>573</v>
      </c>
      <c r="PVC11" s="58" t="s">
        <v>573</v>
      </c>
      <c r="PVD11" s="58" t="s">
        <v>573</v>
      </c>
      <c r="PVE11" s="58" t="s">
        <v>573</v>
      </c>
      <c r="PVF11" s="58" t="s">
        <v>573</v>
      </c>
      <c r="PVG11" s="58" t="s">
        <v>573</v>
      </c>
      <c r="PVH11" s="58" t="s">
        <v>573</v>
      </c>
      <c r="PVI11" s="58" t="s">
        <v>573</v>
      </c>
      <c r="PVJ11" s="58" t="s">
        <v>573</v>
      </c>
      <c r="PVK11" s="58" t="s">
        <v>573</v>
      </c>
      <c r="PVL11" s="58" t="s">
        <v>573</v>
      </c>
      <c r="PVM11" s="58" t="s">
        <v>573</v>
      </c>
      <c r="PVN11" s="58" t="s">
        <v>573</v>
      </c>
      <c r="PVO11" s="58" t="s">
        <v>573</v>
      </c>
      <c r="PVP11" s="58" t="s">
        <v>573</v>
      </c>
      <c r="PVQ11" s="58" t="s">
        <v>573</v>
      </c>
      <c r="PVR11" s="58" t="s">
        <v>573</v>
      </c>
      <c r="PVS11" s="58" t="s">
        <v>573</v>
      </c>
      <c r="PVT11" s="58" t="s">
        <v>573</v>
      </c>
      <c r="PVU11" s="58" t="s">
        <v>573</v>
      </c>
      <c r="PVV11" s="58" t="s">
        <v>573</v>
      </c>
      <c r="PVW11" s="58" t="s">
        <v>573</v>
      </c>
      <c r="PVX11" s="58" t="s">
        <v>573</v>
      </c>
      <c r="PVY11" s="58" t="s">
        <v>573</v>
      </c>
      <c r="PVZ11" s="58" t="s">
        <v>573</v>
      </c>
      <c r="PWA11" s="58" t="s">
        <v>573</v>
      </c>
      <c r="PWB11" s="58" t="s">
        <v>573</v>
      </c>
      <c r="PWC11" s="58" t="s">
        <v>573</v>
      </c>
      <c r="PWD11" s="58" t="s">
        <v>573</v>
      </c>
      <c r="PWE11" s="58" t="s">
        <v>573</v>
      </c>
      <c r="PWF11" s="58" t="s">
        <v>573</v>
      </c>
      <c r="PWG11" s="58" t="s">
        <v>573</v>
      </c>
      <c r="PWH11" s="58" t="s">
        <v>573</v>
      </c>
      <c r="PWI11" s="58" t="s">
        <v>573</v>
      </c>
      <c r="PWJ11" s="58" t="s">
        <v>573</v>
      </c>
      <c r="PWK11" s="58" t="s">
        <v>573</v>
      </c>
      <c r="PWL11" s="58" t="s">
        <v>573</v>
      </c>
      <c r="PWM11" s="58" t="s">
        <v>573</v>
      </c>
      <c r="PWN11" s="58" t="s">
        <v>573</v>
      </c>
      <c r="PWO11" s="58" t="s">
        <v>573</v>
      </c>
      <c r="PWP11" s="58" t="s">
        <v>573</v>
      </c>
      <c r="PWQ11" s="58" t="s">
        <v>573</v>
      </c>
      <c r="PWR11" s="58" t="s">
        <v>573</v>
      </c>
      <c r="PWS11" s="58" t="s">
        <v>573</v>
      </c>
      <c r="PWT11" s="58" t="s">
        <v>573</v>
      </c>
      <c r="PWU11" s="58" t="s">
        <v>573</v>
      </c>
      <c r="PWV11" s="58" t="s">
        <v>573</v>
      </c>
      <c r="PWW11" s="58" t="s">
        <v>573</v>
      </c>
      <c r="PWX11" s="58" t="s">
        <v>573</v>
      </c>
      <c r="PWY11" s="58" t="s">
        <v>573</v>
      </c>
      <c r="PWZ11" s="58" t="s">
        <v>573</v>
      </c>
      <c r="PXA11" s="58" t="s">
        <v>573</v>
      </c>
      <c r="PXB11" s="58" t="s">
        <v>573</v>
      </c>
      <c r="PXC11" s="58" t="s">
        <v>573</v>
      </c>
      <c r="PXD11" s="58" t="s">
        <v>573</v>
      </c>
      <c r="PXE11" s="58" t="s">
        <v>573</v>
      </c>
      <c r="PXF11" s="58" t="s">
        <v>573</v>
      </c>
      <c r="PXG11" s="58" t="s">
        <v>573</v>
      </c>
      <c r="PXH11" s="58" t="s">
        <v>573</v>
      </c>
      <c r="PXI11" s="58" t="s">
        <v>573</v>
      </c>
      <c r="PXJ11" s="58" t="s">
        <v>573</v>
      </c>
      <c r="PXK11" s="58" t="s">
        <v>573</v>
      </c>
      <c r="PXL11" s="58" t="s">
        <v>573</v>
      </c>
      <c r="PXM11" s="58" t="s">
        <v>573</v>
      </c>
      <c r="PXN11" s="58" t="s">
        <v>573</v>
      </c>
      <c r="PXO11" s="58" t="s">
        <v>573</v>
      </c>
      <c r="PXP11" s="58" t="s">
        <v>573</v>
      </c>
      <c r="PXQ11" s="58" t="s">
        <v>573</v>
      </c>
      <c r="PXR11" s="58" t="s">
        <v>573</v>
      </c>
      <c r="PXS11" s="58" t="s">
        <v>573</v>
      </c>
      <c r="PXT11" s="58" t="s">
        <v>573</v>
      </c>
      <c r="PXU11" s="58" t="s">
        <v>573</v>
      </c>
      <c r="PXV11" s="58" t="s">
        <v>573</v>
      </c>
      <c r="PXW11" s="58" t="s">
        <v>573</v>
      </c>
      <c r="PXX11" s="58" t="s">
        <v>573</v>
      </c>
      <c r="PXY11" s="58" t="s">
        <v>573</v>
      </c>
      <c r="PXZ11" s="58" t="s">
        <v>573</v>
      </c>
      <c r="PYA11" s="58" t="s">
        <v>573</v>
      </c>
      <c r="PYB11" s="58" t="s">
        <v>573</v>
      </c>
      <c r="PYC11" s="58" t="s">
        <v>573</v>
      </c>
      <c r="PYD11" s="58" t="s">
        <v>573</v>
      </c>
      <c r="PYE11" s="58" t="s">
        <v>573</v>
      </c>
      <c r="PYF11" s="58" t="s">
        <v>573</v>
      </c>
      <c r="PYG11" s="58" t="s">
        <v>573</v>
      </c>
      <c r="PYH11" s="58" t="s">
        <v>573</v>
      </c>
      <c r="PYI11" s="58" t="s">
        <v>573</v>
      </c>
      <c r="PYJ11" s="58" t="s">
        <v>573</v>
      </c>
      <c r="PYK11" s="58" t="s">
        <v>573</v>
      </c>
      <c r="PYL11" s="58" t="s">
        <v>573</v>
      </c>
      <c r="PYM11" s="58" t="s">
        <v>573</v>
      </c>
      <c r="PYN11" s="58" t="s">
        <v>573</v>
      </c>
      <c r="PYO11" s="58" t="s">
        <v>573</v>
      </c>
      <c r="PYP11" s="58" t="s">
        <v>573</v>
      </c>
      <c r="PYQ11" s="58" t="s">
        <v>573</v>
      </c>
      <c r="PYR11" s="58" t="s">
        <v>573</v>
      </c>
      <c r="PYS11" s="58" t="s">
        <v>573</v>
      </c>
      <c r="PYT11" s="58" t="s">
        <v>573</v>
      </c>
      <c r="PYU11" s="58" t="s">
        <v>573</v>
      </c>
      <c r="PYV11" s="58" t="s">
        <v>573</v>
      </c>
      <c r="PYW11" s="58" t="s">
        <v>573</v>
      </c>
      <c r="PYX11" s="58" t="s">
        <v>573</v>
      </c>
      <c r="PYY11" s="58" t="s">
        <v>573</v>
      </c>
      <c r="PYZ11" s="58" t="s">
        <v>573</v>
      </c>
      <c r="PZA11" s="58" t="s">
        <v>573</v>
      </c>
      <c r="PZB11" s="58" t="s">
        <v>573</v>
      </c>
      <c r="PZC11" s="58" t="s">
        <v>573</v>
      </c>
      <c r="PZD11" s="58" t="s">
        <v>573</v>
      </c>
      <c r="PZE11" s="58" t="s">
        <v>573</v>
      </c>
      <c r="PZF11" s="58" t="s">
        <v>573</v>
      </c>
      <c r="PZG11" s="58" t="s">
        <v>573</v>
      </c>
      <c r="PZH11" s="58" t="s">
        <v>573</v>
      </c>
      <c r="PZI11" s="58" t="s">
        <v>573</v>
      </c>
      <c r="PZJ11" s="58" t="s">
        <v>573</v>
      </c>
      <c r="PZK11" s="58" t="s">
        <v>573</v>
      </c>
      <c r="PZL11" s="58" t="s">
        <v>573</v>
      </c>
      <c r="PZM11" s="58" t="s">
        <v>573</v>
      </c>
      <c r="PZN11" s="58" t="s">
        <v>573</v>
      </c>
      <c r="PZO11" s="58" t="s">
        <v>573</v>
      </c>
      <c r="PZP11" s="58" t="s">
        <v>573</v>
      </c>
      <c r="PZQ11" s="58" t="s">
        <v>573</v>
      </c>
      <c r="PZR11" s="58" t="s">
        <v>573</v>
      </c>
      <c r="PZS11" s="58" t="s">
        <v>573</v>
      </c>
      <c r="PZT11" s="58" t="s">
        <v>573</v>
      </c>
      <c r="PZU11" s="58" t="s">
        <v>573</v>
      </c>
      <c r="PZV11" s="58" t="s">
        <v>573</v>
      </c>
      <c r="PZW11" s="58" t="s">
        <v>573</v>
      </c>
      <c r="PZX11" s="58" t="s">
        <v>573</v>
      </c>
      <c r="PZY11" s="58" t="s">
        <v>573</v>
      </c>
      <c r="PZZ11" s="58" t="s">
        <v>573</v>
      </c>
      <c r="QAA11" s="58" t="s">
        <v>573</v>
      </c>
      <c r="QAB11" s="58" t="s">
        <v>573</v>
      </c>
      <c r="QAC11" s="58" t="s">
        <v>573</v>
      </c>
      <c r="QAD11" s="58" t="s">
        <v>573</v>
      </c>
      <c r="QAE11" s="58" t="s">
        <v>573</v>
      </c>
      <c r="QAF11" s="58" t="s">
        <v>573</v>
      </c>
      <c r="QAG11" s="58" t="s">
        <v>573</v>
      </c>
      <c r="QAH11" s="58" t="s">
        <v>573</v>
      </c>
      <c r="QAI11" s="58" t="s">
        <v>573</v>
      </c>
      <c r="QAJ11" s="58" t="s">
        <v>573</v>
      </c>
      <c r="QAK11" s="58" t="s">
        <v>573</v>
      </c>
      <c r="QAL11" s="58" t="s">
        <v>573</v>
      </c>
      <c r="QAM11" s="58" t="s">
        <v>573</v>
      </c>
      <c r="QAN11" s="58" t="s">
        <v>573</v>
      </c>
      <c r="QAO11" s="58" t="s">
        <v>573</v>
      </c>
      <c r="QAP11" s="58" t="s">
        <v>573</v>
      </c>
      <c r="QAQ11" s="58" t="s">
        <v>573</v>
      </c>
      <c r="QAR11" s="58" t="s">
        <v>573</v>
      </c>
      <c r="QAS11" s="58" t="s">
        <v>573</v>
      </c>
      <c r="QAT11" s="58" t="s">
        <v>573</v>
      </c>
      <c r="QAU11" s="58" t="s">
        <v>573</v>
      </c>
      <c r="QAV11" s="58" t="s">
        <v>573</v>
      </c>
      <c r="QAW11" s="58" t="s">
        <v>573</v>
      </c>
      <c r="QAX11" s="58" t="s">
        <v>573</v>
      </c>
      <c r="QAY11" s="58" t="s">
        <v>573</v>
      </c>
      <c r="QAZ11" s="58" t="s">
        <v>573</v>
      </c>
      <c r="QBA11" s="58" t="s">
        <v>573</v>
      </c>
      <c r="QBB11" s="58" t="s">
        <v>573</v>
      </c>
      <c r="QBC11" s="58" t="s">
        <v>573</v>
      </c>
      <c r="QBD11" s="58" t="s">
        <v>573</v>
      </c>
      <c r="QBE11" s="58" t="s">
        <v>573</v>
      </c>
      <c r="QBF11" s="58" t="s">
        <v>573</v>
      </c>
      <c r="QBG11" s="58" t="s">
        <v>573</v>
      </c>
      <c r="QBH11" s="58" t="s">
        <v>573</v>
      </c>
      <c r="QBI11" s="58" t="s">
        <v>573</v>
      </c>
      <c r="QBJ11" s="58" t="s">
        <v>573</v>
      </c>
      <c r="QBK11" s="58" t="s">
        <v>573</v>
      </c>
      <c r="QBL11" s="58" t="s">
        <v>573</v>
      </c>
      <c r="QBM11" s="58" t="s">
        <v>573</v>
      </c>
      <c r="QBN11" s="58" t="s">
        <v>573</v>
      </c>
      <c r="QBO11" s="58" t="s">
        <v>573</v>
      </c>
      <c r="QBP11" s="58" t="s">
        <v>573</v>
      </c>
      <c r="QBQ11" s="58" t="s">
        <v>573</v>
      </c>
      <c r="QBR11" s="58" t="s">
        <v>573</v>
      </c>
      <c r="QBS11" s="58" t="s">
        <v>573</v>
      </c>
      <c r="QBT11" s="58" t="s">
        <v>573</v>
      </c>
      <c r="QBU11" s="58" t="s">
        <v>573</v>
      </c>
      <c r="QBV11" s="58" t="s">
        <v>573</v>
      </c>
      <c r="QBW11" s="58" t="s">
        <v>573</v>
      </c>
      <c r="QBX11" s="58" t="s">
        <v>573</v>
      </c>
      <c r="QBY11" s="58" t="s">
        <v>573</v>
      </c>
      <c r="QBZ11" s="58" t="s">
        <v>573</v>
      </c>
      <c r="QCA11" s="58" t="s">
        <v>573</v>
      </c>
      <c r="QCB11" s="58" t="s">
        <v>573</v>
      </c>
      <c r="QCC11" s="58" t="s">
        <v>573</v>
      </c>
      <c r="QCD11" s="58" t="s">
        <v>573</v>
      </c>
      <c r="QCE11" s="58" t="s">
        <v>573</v>
      </c>
      <c r="QCF11" s="58" t="s">
        <v>573</v>
      </c>
      <c r="QCG11" s="58" t="s">
        <v>573</v>
      </c>
      <c r="QCH11" s="58" t="s">
        <v>573</v>
      </c>
      <c r="QCI11" s="58" t="s">
        <v>573</v>
      </c>
      <c r="QCJ11" s="58" t="s">
        <v>573</v>
      </c>
      <c r="QCK11" s="58" t="s">
        <v>573</v>
      </c>
      <c r="QCL11" s="58" t="s">
        <v>573</v>
      </c>
      <c r="QCM11" s="58" t="s">
        <v>573</v>
      </c>
      <c r="QCN11" s="58" t="s">
        <v>573</v>
      </c>
      <c r="QCO11" s="58" t="s">
        <v>573</v>
      </c>
      <c r="QCP11" s="58" t="s">
        <v>573</v>
      </c>
      <c r="QCQ11" s="58" t="s">
        <v>573</v>
      </c>
      <c r="QCR11" s="58" t="s">
        <v>573</v>
      </c>
      <c r="QCS11" s="58" t="s">
        <v>573</v>
      </c>
      <c r="QCT11" s="58" t="s">
        <v>573</v>
      </c>
      <c r="QCU11" s="58" t="s">
        <v>573</v>
      </c>
      <c r="QCV11" s="58" t="s">
        <v>573</v>
      </c>
      <c r="QCW11" s="58" t="s">
        <v>573</v>
      </c>
      <c r="QCX11" s="58" t="s">
        <v>573</v>
      </c>
      <c r="QCY11" s="58" t="s">
        <v>573</v>
      </c>
      <c r="QCZ11" s="58" t="s">
        <v>573</v>
      </c>
      <c r="QDA11" s="58" t="s">
        <v>573</v>
      </c>
      <c r="QDB11" s="58" t="s">
        <v>573</v>
      </c>
      <c r="QDC11" s="58" t="s">
        <v>573</v>
      </c>
      <c r="QDD11" s="58" t="s">
        <v>573</v>
      </c>
      <c r="QDE11" s="58" t="s">
        <v>573</v>
      </c>
      <c r="QDF11" s="58" t="s">
        <v>573</v>
      </c>
      <c r="QDG11" s="58" t="s">
        <v>573</v>
      </c>
      <c r="QDH11" s="58" t="s">
        <v>573</v>
      </c>
      <c r="QDI11" s="58" t="s">
        <v>573</v>
      </c>
      <c r="QDJ11" s="58" t="s">
        <v>573</v>
      </c>
      <c r="QDK11" s="58" t="s">
        <v>573</v>
      </c>
      <c r="QDL11" s="58" t="s">
        <v>573</v>
      </c>
      <c r="QDM11" s="58" t="s">
        <v>573</v>
      </c>
      <c r="QDN11" s="58" t="s">
        <v>573</v>
      </c>
      <c r="QDO11" s="58" t="s">
        <v>573</v>
      </c>
      <c r="QDP11" s="58" t="s">
        <v>573</v>
      </c>
      <c r="QDQ11" s="58" t="s">
        <v>573</v>
      </c>
      <c r="QDR11" s="58" t="s">
        <v>573</v>
      </c>
      <c r="QDS11" s="58" t="s">
        <v>573</v>
      </c>
      <c r="QDT11" s="58" t="s">
        <v>573</v>
      </c>
      <c r="QDU11" s="58" t="s">
        <v>573</v>
      </c>
      <c r="QDV11" s="58" t="s">
        <v>573</v>
      </c>
      <c r="QDW11" s="58" t="s">
        <v>573</v>
      </c>
      <c r="QDX11" s="58" t="s">
        <v>573</v>
      </c>
      <c r="QDY11" s="58" t="s">
        <v>573</v>
      </c>
      <c r="QDZ11" s="58" t="s">
        <v>573</v>
      </c>
      <c r="QEA11" s="58" t="s">
        <v>573</v>
      </c>
      <c r="QEB11" s="58" t="s">
        <v>573</v>
      </c>
      <c r="QEC11" s="58" t="s">
        <v>573</v>
      </c>
      <c r="QED11" s="58" t="s">
        <v>573</v>
      </c>
      <c r="QEE11" s="58" t="s">
        <v>573</v>
      </c>
      <c r="QEF11" s="58" t="s">
        <v>573</v>
      </c>
      <c r="QEG11" s="58" t="s">
        <v>573</v>
      </c>
      <c r="QEH11" s="58" t="s">
        <v>573</v>
      </c>
      <c r="QEI11" s="58" t="s">
        <v>573</v>
      </c>
      <c r="QEJ11" s="58" t="s">
        <v>573</v>
      </c>
      <c r="QEK11" s="58" t="s">
        <v>573</v>
      </c>
      <c r="QEL11" s="58" t="s">
        <v>573</v>
      </c>
      <c r="QEM11" s="58" t="s">
        <v>573</v>
      </c>
      <c r="QEN11" s="58" t="s">
        <v>573</v>
      </c>
      <c r="QEO11" s="58" t="s">
        <v>573</v>
      </c>
      <c r="QEP11" s="58" t="s">
        <v>573</v>
      </c>
      <c r="QEQ11" s="58" t="s">
        <v>573</v>
      </c>
      <c r="QER11" s="58" t="s">
        <v>573</v>
      </c>
      <c r="QES11" s="58" t="s">
        <v>573</v>
      </c>
      <c r="QET11" s="58" t="s">
        <v>573</v>
      </c>
      <c r="QEU11" s="58" t="s">
        <v>573</v>
      </c>
      <c r="QEV11" s="58" t="s">
        <v>573</v>
      </c>
      <c r="QEW11" s="58" t="s">
        <v>573</v>
      </c>
      <c r="QEX11" s="58" t="s">
        <v>573</v>
      </c>
      <c r="QEY11" s="58" t="s">
        <v>573</v>
      </c>
      <c r="QEZ11" s="58" t="s">
        <v>573</v>
      </c>
      <c r="QFA11" s="58" t="s">
        <v>573</v>
      </c>
      <c r="QFB11" s="58" t="s">
        <v>573</v>
      </c>
      <c r="QFC11" s="58" t="s">
        <v>573</v>
      </c>
      <c r="QFD11" s="58" t="s">
        <v>573</v>
      </c>
      <c r="QFE11" s="58" t="s">
        <v>573</v>
      </c>
      <c r="QFF11" s="58" t="s">
        <v>573</v>
      </c>
      <c r="QFG11" s="58" t="s">
        <v>573</v>
      </c>
      <c r="QFH11" s="58" t="s">
        <v>573</v>
      </c>
      <c r="QFI11" s="58" t="s">
        <v>573</v>
      </c>
      <c r="QFJ11" s="58" t="s">
        <v>573</v>
      </c>
      <c r="QFK11" s="58" t="s">
        <v>573</v>
      </c>
      <c r="QFL11" s="58" t="s">
        <v>573</v>
      </c>
      <c r="QFM11" s="58" t="s">
        <v>573</v>
      </c>
      <c r="QFN11" s="58" t="s">
        <v>573</v>
      </c>
      <c r="QFO11" s="58" t="s">
        <v>573</v>
      </c>
      <c r="QFP11" s="58" t="s">
        <v>573</v>
      </c>
      <c r="QFQ11" s="58" t="s">
        <v>573</v>
      </c>
      <c r="QFR11" s="58" t="s">
        <v>573</v>
      </c>
      <c r="QFS11" s="58" t="s">
        <v>573</v>
      </c>
      <c r="QFT11" s="58" t="s">
        <v>573</v>
      </c>
      <c r="QFU11" s="58" t="s">
        <v>573</v>
      </c>
      <c r="QFV11" s="58" t="s">
        <v>573</v>
      </c>
      <c r="QFW11" s="58" t="s">
        <v>573</v>
      </c>
      <c r="QFX11" s="58" t="s">
        <v>573</v>
      </c>
      <c r="QFY11" s="58" t="s">
        <v>573</v>
      </c>
      <c r="QFZ11" s="58" t="s">
        <v>573</v>
      </c>
      <c r="QGA11" s="58" t="s">
        <v>573</v>
      </c>
      <c r="QGB11" s="58" t="s">
        <v>573</v>
      </c>
      <c r="QGC11" s="58" t="s">
        <v>573</v>
      </c>
      <c r="QGD11" s="58" t="s">
        <v>573</v>
      </c>
      <c r="QGE11" s="58" t="s">
        <v>573</v>
      </c>
      <c r="QGF11" s="58" t="s">
        <v>573</v>
      </c>
      <c r="QGG11" s="58" t="s">
        <v>573</v>
      </c>
      <c r="QGH11" s="58" t="s">
        <v>573</v>
      </c>
      <c r="QGI11" s="58" t="s">
        <v>573</v>
      </c>
      <c r="QGJ11" s="58" t="s">
        <v>573</v>
      </c>
      <c r="QGK11" s="58" t="s">
        <v>573</v>
      </c>
      <c r="QGL11" s="58" t="s">
        <v>573</v>
      </c>
      <c r="QGM11" s="58" t="s">
        <v>573</v>
      </c>
      <c r="QGN11" s="58" t="s">
        <v>573</v>
      </c>
      <c r="QGO11" s="58" t="s">
        <v>573</v>
      </c>
      <c r="QGP11" s="58" t="s">
        <v>573</v>
      </c>
      <c r="QGQ11" s="58" t="s">
        <v>573</v>
      </c>
      <c r="QGR11" s="58" t="s">
        <v>573</v>
      </c>
      <c r="QGS11" s="58" t="s">
        <v>573</v>
      </c>
      <c r="QGT11" s="58" t="s">
        <v>573</v>
      </c>
      <c r="QGU11" s="58" t="s">
        <v>573</v>
      </c>
      <c r="QGV11" s="58" t="s">
        <v>573</v>
      </c>
      <c r="QGW11" s="58" t="s">
        <v>573</v>
      </c>
      <c r="QGX11" s="58" t="s">
        <v>573</v>
      </c>
      <c r="QGY11" s="58" t="s">
        <v>573</v>
      </c>
      <c r="QGZ11" s="58" t="s">
        <v>573</v>
      </c>
      <c r="QHA11" s="58" t="s">
        <v>573</v>
      </c>
      <c r="QHB11" s="58" t="s">
        <v>573</v>
      </c>
      <c r="QHC11" s="58" t="s">
        <v>573</v>
      </c>
      <c r="QHD11" s="58" t="s">
        <v>573</v>
      </c>
      <c r="QHE11" s="58" t="s">
        <v>573</v>
      </c>
      <c r="QHF11" s="58" t="s">
        <v>573</v>
      </c>
      <c r="QHG11" s="58" t="s">
        <v>573</v>
      </c>
      <c r="QHH11" s="58" t="s">
        <v>573</v>
      </c>
      <c r="QHI11" s="58" t="s">
        <v>573</v>
      </c>
      <c r="QHJ11" s="58" t="s">
        <v>573</v>
      </c>
      <c r="QHK11" s="58" t="s">
        <v>573</v>
      </c>
      <c r="QHL11" s="58" t="s">
        <v>573</v>
      </c>
      <c r="QHM11" s="58" t="s">
        <v>573</v>
      </c>
      <c r="QHN11" s="58" t="s">
        <v>573</v>
      </c>
      <c r="QHO11" s="58" t="s">
        <v>573</v>
      </c>
      <c r="QHP11" s="58" t="s">
        <v>573</v>
      </c>
      <c r="QHQ11" s="58" t="s">
        <v>573</v>
      </c>
      <c r="QHR11" s="58" t="s">
        <v>573</v>
      </c>
      <c r="QHS11" s="58" t="s">
        <v>573</v>
      </c>
      <c r="QHT11" s="58" t="s">
        <v>573</v>
      </c>
      <c r="QHU11" s="58" t="s">
        <v>573</v>
      </c>
      <c r="QHV11" s="58" t="s">
        <v>573</v>
      </c>
      <c r="QHW11" s="58" t="s">
        <v>573</v>
      </c>
      <c r="QHX11" s="58" t="s">
        <v>573</v>
      </c>
      <c r="QHY11" s="58" t="s">
        <v>573</v>
      </c>
      <c r="QHZ11" s="58" t="s">
        <v>573</v>
      </c>
      <c r="QIA11" s="58" t="s">
        <v>573</v>
      </c>
      <c r="QIB11" s="58" t="s">
        <v>573</v>
      </c>
      <c r="QIC11" s="58" t="s">
        <v>573</v>
      </c>
      <c r="QID11" s="58" t="s">
        <v>573</v>
      </c>
      <c r="QIE11" s="58" t="s">
        <v>573</v>
      </c>
      <c r="QIF11" s="58" t="s">
        <v>573</v>
      </c>
      <c r="QIG11" s="58" t="s">
        <v>573</v>
      </c>
      <c r="QIH11" s="58" t="s">
        <v>573</v>
      </c>
      <c r="QII11" s="58" t="s">
        <v>573</v>
      </c>
      <c r="QIJ11" s="58" t="s">
        <v>573</v>
      </c>
      <c r="QIK11" s="58" t="s">
        <v>573</v>
      </c>
      <c r="QIL11" s="58" t="s">
        <v>573</v>
      </c>
      <c r="QIM11" s="58" t="s">
        <v>573</v>
      </c>
      <c r="QIN11" s="58" t="s">
        <v>573</v>
      </c>
      <c r="QIO11" s="58" t="s">
        <v>573</v>
      </c>
      <c r="QIP11" s="58" t="s">
        <v>573</v>
      </c>
      <c r="QIQ11" s="58" t="s">
        <v>573</v>
      </c>
      <c r="QIR11" s="58" t="s">
        <v>573</v>
      </c>
      <c r="QIS11" s="58" t="s">
        <v>573</v>
      </c>
      <c r="QIT11" s="58" t="s">
        <v>573</v>
      </c>
      <c r="QIU11" s="58" t="s">
        <v>573</v>
      </c>
      <c r="QIV11" s="58" t="s">
        <v>573</v>
      </c>
      <c r="QIW11" s="58" t="s">
        <v>573</v>
      </c>
      <c r="QIX11" s="58" t="s">
        <v>573</v>
      </c>
      <c r="QIY11" s="58" t="s">
        <v>573</v>
      </c>
      <c r="QIZ11" s="58" t="s">
        <v>573</v>
      </c>
      <c r="QJA11" s="58" t="s">
        <v>573</v>
      </c>
      <c r="QJB11" s="58" t="s">
        <v>573</v>
      </c>
      <c r="QJC11" s="58" t="s">
        <v>573</v>
      </c>
      <c r="QJD11" s="58" t="s">
        <v>573</v>
      </c>
      <c r="QJE11" s="58" t="s">
        <v>573</v>
      </c>
      <c r="QJF11" s="58" t="s">
        <v>573</v>
      </c>
      <c r="QJG11" s="58" t="s">
        <v>573</v>
      </c>
      <c r="QJH11" s="58" t="s">
        <v>573</v>
      </c>
      <c r="QJI11" s="58" t="s">
        <v>573</v>
      </c>
      <c r="QJJ11" s="58" t="s">
        <v>573</v>
      </c>
      <c r="QJK11" s="58" t="s">
        <v>573</v>
      </c>
      <c r="QJL11" s="58" t="s">
        <v>573</v>
      </c>
      <c r="QJM11" s="58" t="s">
        <v>573</v>
      </c>
      <c r="QJN11" s="58" t="s">
        <v>573</v>
      </c>
      <c r="QJO11" s="58" t="s">
        <v>573</v>
      </c>
      <c r="QJP11" s="58" t="s">
        <v>573</v>
      </c>
      <c r="QJQ11" s="58" t="s">
        <v>573</v>
      </c>
      <c r="QJR11" s="58" t="s">
        <v>573</v>
      </c>
      <c r="QJS11" s="58" t="s">
        <v>573</v>
      </c>
      <c r="QJT11" s="58" t="s">
        <v>573</v>
      </c>
      <c r="QJU11" s="58" t="s">
        <v>573</v>
      </c>
      <c r="QJV11" s="58" t="s">
        <v>573</v>
      </c>
      <c r="QJW11" s="58" t="s">
        <v>573</v>
      </c>
      <c r="QJX11" s="58" t="s">
        <v>573</v>
      </c>
      <c r="QJY11" s="58" t="s">
        <v>573</v>
      </c>
      <c r="QJZ11" s="58" t="s">
        <v>573</v>
      </c>
      <c r="QKA11" s="58" t="s">
        <v>573</v>
      </c>
      <c r="QKB11" s="58" t="s">
        <v>573</v>
      </c>
      <c r="QKC11" s="58" t="s">
        <v>573</v>
      </c>
      <c r="QKD11" s="58" t="s">
        <v>573</v>
      </c>
      <c r="QKE11" s="58" t="s">
        <v>573</v>
      </c>
      <c r="QKF11" s="58" t="s">
        <v>573</v>
      </c>
      <c r="QKG11" s="58" t="s">
        <v>573</v>
      </c>
      <c r="QKH11" s="58" t="s">
        <v>573</v>
      </c>
      <c r="QKI11" s="58" t="s">
        <v>573</v>
      </c>
      <c r="QKJ11" s="58" t="s">
        <v>573</v>
      </c>
      <c r="QKK11" s="58" t="s">
        <v>573</v>
      </c>
      <c r="QKL11" s="58" t="s">
        <v>573</v>
      </c>
      <c r="QKM11" s="58" t="s">
        <v>573</v>
      </c>
      <c r="QKN11" s="58" t="s">
        <v>573</v>
      </c>
      <c r="QKO11" s="58" t="s">
        <v>573</v>
      </c>
      <c r="QKP11" s="58" t="s">
        <v>573</v>
      </c>
      <c r="QKQ11" s="58" t="s">
        <v>573</v>
      </c>
      <c r="QKR11" s="58" t="s">
        <v>573</v>
      </c>
      <c r="QKS11" s="58" t="s">
        <v>573</v>
      </c>
      <c r="QKT11" s="58" t="s">
        <v>573</v>
      </c>
      <c r="QKU11" s="58" t="s">
        <v>573</v>
      </c>
      <c r="QKV11" s="58" t="s">
        <v>573</v>
      </c>
      <c r="QKW11" s="58" t="s">
        <v>573</v>
      </c>
      <c r="QKX11" s="58" t="s">
        <v>573</v>
      </c>
      <c r="QKY11" s="58" t="s">
        <v>573</v>
      </c>
      <c r="QKZ11" s="58" t="s">
        <v>573</v>
      </c>
      <c r="QLA11" s="58" t="s">
        <v>573</v>
      </c>
      <c r="QLB11" s="58" t="s">
        <v>573</v>
      </c>
      <c r="QLC11" s="58" t="s">
        <v>573</v>
      </c>
      <c r="QLD11" s="58" t="s">
        <v>573</v>
      </c>
      <c r="QLE11" s="58" t="s">
        <v>573</v>
      </c>
      <c r="QLF11" s="58" t="s">
        <v>573</v>
      </c>
      <c r="QLG11" s="58" t="s">
        <v>573</v>
      </c>
      <c r="QLH11" s="58" t="s">
        <v>573</v>
      </c>
      <c r="QLI11" s="58" t="s">
        <v>573</v>
      </c>
      <c r="QLJ11" s="58" t="s">
        <v>573</v>
      </c>
      <c r="QLK11" s="58" t="s">
        <v>573</v>
      </c>
      <c r="QLL11" s="58" t="s">
        <v>573</v>
      </c>
      <c r="QLM11" s="58" t="s">
        <v>573</v>
      </c>
      <c r="QLN11" s="58" t="s">
        <v>573</v>
      </c>
      <c r="QLO11" s="58" t="s">
        <v>573</v>
      </c>
      <c r="QLP11" s="58" t="s">
        <v>573</v>
      </c>
      <c r="QLQ11" s="58" t="s">
        <v>573</v>
      </c>
      <c r="QLR11" s="58" t="s">
        <v>573</v>
      </c>
      <c r="QLS11" s="58" t="s">
        <v>573</v>
      </c>
      <c r="QLT11" s="58" t="s">
        <v>573</v>
      </c>
      <c r="QLU11" s="58" t="s">
        <v>573</v>
      </c>
      <c r="QLV11" s="58" t="s">
        <v>573</v>
      </c>
      <c r="QLW11" s="58" t="s">
        <v>573</v>
      </c>
      <c r="QLX11" s="58" t="s">
        <v>573</v>
      </c>
      <c r="QLY11" s="58" t="s">
        <v>573</v>
      </c>
      <c r="QLZ11" s="58" t="s">
        <v>573</v>
      </c>
      <c r="QMA11" s="58" t="s">
        <v>573</v>
      </c>
      <c r="QMB11" s="58" t="s">
        <v>573</v>
      </c>
      <c r="QMC11" s="58" t="s">
        <v>573</v>
      </c>
      <c r="QMD11" s="58" t="s">
        <v>573</v>
      </c>
      <c r="QME11" s="58" t="s">
        <v>573</v>
      </c>
      <c r="QMF11" s="58" t="s">
        <v>573</v>
      </c>
      <c r="QMG11" s="58" t="s">
        <v>573</v>
      </c>
      <c r="QMH11" s="58" t="s">
        <v>573</v>
      </c>
      <c r="QMI11" s="58" t="s">
        <v>573</v>
      </c>
      <c r="QMJ11" s="58" t="s">
        <v>573</v>
      </c>
      <c r="QMK11" s="58" t="s">
        <v>573</v>
      </c>
      <c r="QML11" s="58" t="s">
        <v>573</v>
      </c>
      <c r="QMM11" s="58" t="s">
        <v>573</v>
      </c>
      <c r="QMN11" s="58" t="s">
        <v>573</v>
      </c>
      <c r="QMO11" s="58" t="s">
        <v>573</v>
      </c>
      <c r="QMP11" s="58" t="s">
        <v>573</v>
      </c>
      <c r="QMQ11" s="58" t="s">
        <v>573</v>
      </c>
      <c r="QMR11" s="58" t="s">
        <v>573</v>
      </c>
      <c r="QMS11" s="58" t="s">
        <v>573</v>
      </c>
      <c r="QMT11" s="58" t="s">
        <v>573</v>
      </c>
      <c r="QMU11" s="58" t="s">
        <v>573</v>
      </c>
      <c r="QMV11" s="58" t="s">
        <v>573</v>
      </c>
      <c r="QMW11" s="58" t="s">
        <v>573</v>
      </c>
      <c r="QMX11" s="58" t="s">
        <v>573</v>
      </c>
      <c r="QMY11" s="58" t="s">
        <v>573</v>
      </c>
      <c r="QMZ11" s="58" t="s">
        <v>573</v>
      </c>
      <c r="QNA11" s="58" t="s">
        <v>573</v>
      </c>
      <c r="QNB11" s="58" t="s">
        <v>573</v>
      </c>
      <c r="QNC11" s="58" t="s">
        <v>573</v>
      </c>
      <c r="QND11" s="58" t="s">
        <v>573</v>
      </c>
      <c r="QNE11" s="58" t="s">
        <v>573</v>
      </c>
      <c r="QNF11" s="58" t="s">
        <v>573</v>
      </c>
      <c r="QNG11" s="58" t="s">
        <v>573</v>
      </c>
      <c r="QNH11" s="58" t="s">
        <v>573</v>
      </c>
      <c r="QNI11" s="58" t="s">
        <v>573</v>
      </c>
      <c r="QNJ11" s="58" t="s">
        <v>573</v>
      </c>
      <c r="QNK11" s="58" t="s">
        <v>573</v>
      </c>
      <c r="QNL11" s="58" t="s">
        <v>573</v>
      </c>
      <c r="QNM11" s="58" t="s">
        <v>573</v>
      </c>
      <c r="QNN11" s="58" t="s">
        <v>573</v>
      </c>
      <c r="QNO11" s="58" t="s">
        <v>573</v>
      </c>
      <c r="QNP11" s="58" t="s">
        <v>573</v>
      </c>
      <c r="QNQ11" s="58" t="s">
        <v>573</v>
      </c>
      <c r="QNR11" s="58" t="s">
        <v>573</v>
      </c>
      <c r="QNS11" s="58" t="s">
        <v>573</v>
      </c>
      <c r="QNT11" s="58" t="s">
        <v>573</v>
      </c>
      <c r="QNU11" s="58" t="s">
        <v>573</v>
      </c>
      <c r="QNV11" s="58" t="s">
        <v>573</v>
      </c>
      <c r="QNW11" s="58" t="s">
        <v>573</v>
      </c>
      <c r="QNX11" s="58" t="s">
        <v>573</v>
      </c>
      <c r="QNY11" s="58" t="s">
        <v>573</v>
      </c>
      <c r="QNZ11" s="58" t="s">
        <v>573</v>
      </c>
      <c r="QOA11" s="58" t="s">
        <v>573</v>
      </c>
      <c r="QOB11" s="58" t="s">
        <v>573</v>
      </c>
      <c r="QOC11" s="58" t="s">
        <v>573</v>
      </c>
      <c r="QOD11" s="58" t="s">
        <v>573</v>
      </c>
      <c r="QOE11" s="58" t="s">
        <v>573</v>
      </c>
      <c r="QOF11" s="58" t="s">
        <v>573</v>
      </c>
      <c r="QOG11" s="58" t="s">
        <v>573</v>
      </c>
      <c r="QOH11" s="58" t="s">
        <v>573</v>
      </c>
      <c r="QOI11" s="58" t="s">
        <v>573</v>
      </c>
      <c r="QOJ11" s="58" t="s">
        <v>573</v>
      </c>
      <c r="QOK11" s="58" t="s">
        <v>573</v>
      </c>
      <c r="QOL11" s="58" t="s">
        <v>573</v>
      </c>
      <c r="QOM11" s="58" t="s">
        <v>573</v>
      </c>
      <c r="QON11" s="58" t="s">
        <v>573</v>
      </c>
      <c r="QOO11" s="58" t="s">
        <v>573</v>
      </c>
      <c r="QOP11" s="58" t="s">
        <v>573</v>
      </c>
      <c r="QOQ11" s="58" t="s">
        <v>573</v>
      </c>
      <c r="QOR11" s="58" t="s">
        <v>573</v>
      </c>
      <c r="QOS11" s="58" t="s">
        <v>573</v>
      </c>
      <c r="QOT11" s="58" t="s">
        <v>573</v>
      </c>
      <c r="QOU11" s="58" t="s">
        <v>573</v>
      </c>
      <c r="QOV11" s="58" t="s">
        <v>573</v>
      </c>
      <c r="QOW11" s="58" t="s">
        <v>573</v>
      </c>
      <c r="QOX11" s="58" t="s">
        <v>573</v>
      </c>
      <c r="QOY11" s="58" t="s">
        <v>573</v>
      </c>
      <c r="QOZ11" s="58" t="s">
        <v>573</v>
      </c>
      <c r="QPA11" s="58" t="s">
        <v>573</v>
      </c>
      <c r="QPB11" s="58" t="s">
        <v>573</v>
      </c>
      <c r="QPC11" s="58" t="s">
        <v>573</v>
      </c>
      <c r="QPD11" s="58" t="s">
        <v>573</v>
      </c>
      <c r="QPE11" s="58" t="s">
        <v>573</v>
      </c>
      <c r="QPF11" s="58" t="s">
        <v>573</v>
      </c>
      <c r="QPG11" s="58" t="s">
        <v>573</v>
      </c>
      <c r="QPH11" s="58" t="s">
        <v>573</v>
      </c>
      <c r="QPI11" s="58" t="s">
        <v>573</v>
      </c>
      <c r="QPJ11" s="58" t="s">
        <v>573</v>
      </c>
      <c r="QPK11" s="58" t="s">
        <v>573</v>
      </c>
      <c r="QPL11" s="58" t="s">
        <v>573</v>
      </c>
      <c r="QPM11" s="58" t="s">
        <v>573</v>
      </c>
      <c r="QPN11" s="58" t="s">
        <v>573</v>
      </c>
      <c r="QPO11" s="58" t="s">
        <v>573</v>
      </c>
      <c r="QPP11" s="58" t="s">
        <v>573</v>
      </c>
      <c r="QPQ11" s="58" t="s">
        <v>573</v>
      </c>
      <c r="QPR11" s="58" t="s">
        <v>573</v>
      </c>
      <c r="QPS11" s="58" t="s">
        <v>573</v>
      </c>
      <c r="QPT11" s="58" t="s">
        <v>573</v>
      </c>
      <c r="QPU11" s="58" t="s">
        <v>573</v>
      </c>
      <c r="QPV11" s="58" t="s">
        <v>573</v>
      </c>
      <c r="QPW11" s="58" t="s">
        <v>573</v>
      </c>
      <c r="QPX11" s="58" t="s">
        <v>573</v>
      </c>
      <c r="QPY11" s="58" t="s">
        <v>573</v>
      </c>
      <c r="QPZ11" s="58" t="s">
        <v>573</v>
      </c>
      <c r="QQA11" s="58" t="s">
        <v>573</v>
      </c>
      <c r="QQB11" s="58" t="s">
        <v>573</v>
      </c>
      <c r="QQC11" s="58" t="s">
        <v>573</v>
      </c>
      <c r="QQD11" s="58" t="s">
        <v>573</v>
      </c>
      <c r="QQE11" s="58" t="s">
        <v>573</v>
      </c>
      <c r="QQF11" s="58" t="s">
        <v>573</v>
      </c>
      <c r="QQG11" s="58" t="s">
        <v>573</v>
      </c>
      <c r="QQH11" s="58" t="s">
        <v>573</v>
      </c>
      <c r="QQI11" s="58" t="s">
        <v>573</v>
      </c>
      <c r="QQJ11" s="58" t="s">
        <v>573</v>
      </c>
      <c r="QQK11" s="58" t="s">
        <v>573</v>
      </c>
      <c r="QQL11" s="58" t="s">
        <v>573</v>
      </c>
      <c r="QQM11" s="58" t="s">
        <v>573</v>
      </c>
      <c r="QQN11" s="58" t="s">
        <v>573</v>
      </c>
      <c r="QQO11" s="58" t="s">
        <v>573</v>
      </c>
      <c r="QQP11" s="58" t="s">
        <v>573</v>
      </c>
      <c r="QQQ11" s="58" t="s">
        <v>573</v>
      </c>
      <c r="QQR11" s="58" t="s">
        <v>573</v>
      </c>
      <c r="QQS11" s="58" t="s">
        <v>573</v>
      </c>
      <c r="QQT11" s="58" t="s">
        <v>573</v>
      </c>
      <c r="QQU11" s="58" t="s">
        <v>573</v>
      </c>
      <c r="QQV11" s="58" t="s">
        <v>573</v>
      </c>
      <c r="QQW11" s="58" t="s">
        <v>573</v>
      </c>
      <c r="QQX11" s="58" t="s">
        <v>573</v>
      </c>
      <c r="QQY11" s="58" t="s">
        <v>573</v>
      </c>
      <c r="QQZ11" s="58" t="s">
        <v>573</v>
      </c>
      <c r="QRA11" s="58" t="s">
        <v>573</v>
      </c>
      <c r="QRB11" s="58" t="s">
        <v>573</v>
      </c>
      <c r="QRC11" s="58" t="s">
        <v>573</v>
      </c>
      <c r="QRD11" s="58" t="s">
        <v>573</v>
      </c>
      <c r="QRE11" s="58" t="s">
        <v>573</v>
      </c>
      <c r="QRF11" s="58" t="s">
        <v>573</v>
      </c>
      <c r="QRG11" s="58" t="s">
        <v>573</v>
      </c>
      <c r="QRH11" s="58" t="s">
        <v>573</v>
      </c>
      <c r="QRI11" s="58" t="s">
        <v>573</v>
      </c>
      <c r="QRJ11" s="58" t="s">
        <v>573</v>
      </c>
      <c r="QRK11" s="58" t="s">
        <v>573</v>
      </c>
      <c r="QRL11" s="58" t="s">
        <v>573</v>
      </c>
      <c r="QRM11" s="58" t="s">
        <v>573</v>
      </c>
      <c r="QRN11" s="58" t="s">
        <v>573</v>
      </c>
      <c r="QRO11" s="58" t="s">
        <v>573</v>
      </c>
      <c r="QRP11" s="58" t="s">
        <v>573</v>
      </c>
      <c r="QRQ11" s="58" t="s">
        <v>573</v>
      </c>
      <c r="QRR11" s="58" t="s">
        <v>573</v>
      </c>
      <c r="QRS11" s="58" t="s">
        <v>573</v>
      </c>
      <c r="QRT11" s="58" t="s">
        <v>573</v>
      </c>
      <c r="QRU11" s="58" t="s">
        <v>573</v>
      </c>
      <c r="QRV11" s="58" t="s">
        <v>573</v>
      </c>
      <c r="QRW11" s="58" t="s">
        <v>573</v>
      </c>
      <c r="QRX11" s="58" t="s">
        <v>573</v>
      </c>
      <c r="QRY11" s="58" t="s">
        <v>573</v>
      </c>
      <c r="QRZ11" s="58" t="s">
        <v>573</v>
      </c>
      <c r="QSA11" s="58" t="s">
        <v>573</v>
      </c>
      <c r="QSB11" s="58" t="s">
        <v>573</v>
      </c>
      <c r="QSC11" s="58" t="s">
        <v>573</v>
      </c>
      <c r="QSD11" s="58" t="s">
        <v>573</v>
      </c>
      <c r="QSE11" s="58" t="s">
        <v>573</v>
      </c>
      <c r="QSF11" s="58" t="s">
        <v>573</v>
      </c>
      <c r="QSG11" s="58" t="s">
        <v>573</v>
      </c>
      <c r="QSH11" s="58" t="s">
        <v>573</v>
      </c>
      <c r="QSI11" s="58" t="s">
        <v>573</v>
      </c>
      <c r="QSJ11" s="58" t="s">
        <v>573</v>
      </c>
      <c r="QSK11" s="58" t="s">
        <v>573</v>
      </c>
      <c r="QSL11" s="58" t="s">
        <v>573</v>
      </c>
      <c r="QSM11" s="58" t="s">
        <v>573</v>
      </c>
      <c r="QSN11" s="58" t="s">
        <v>573</v>
      </c>
      <c r="QSO11" s="58" t="s">
        <v>573</v>
      </c>
      <c r="QSP11" s="58" t="s">
        <v>573</v>
      </c>
      <c r="QSQ11" s="58" t="s">
        <v>573</v>
      </c>
      <c r="QSR11" s="58" t="s">
        <v>573</v>
      </c>
      <c r="QSS11" s="58" t="s">
        <v>573</v>
      </c>
      <c r="QST11" s="58" t="s">
        <v>573</v>
      </c>
      <c r="QSU11" s="58" t="s">
        <v>573</v>
      </c>
      <c r="QSV11" s="58" t="s">
        <v>573</v>
      </c>
      <c r="QSW11" s="58" t="s">
        <v>573</v>
      </c>
      <c r="QSX11" s="58" t="s">
        <v>573</v>
      </c>
      <c r="QSY11" s="58" t="s">
        <v>573</v>
      </c>
      <c r="QSZ11" s="58" t="s">
        <v>573</v>
      </c>
      <c r="QTA11" s="58" t="s">
        <v>573</v>
      </c>
      <c r="QTB11" s="58" t="s">
        <v>573</v>
      </c>
      <c r="QTC11" s="58" t="s">
        <v>573</v>
      </c>
      <c r="QTD11" s="58" t="s">
        <v>573</v>
      </c>
      <c r="QTE11" s="58" t="s">
        <v>573</v>
      </c>
      <c r="QTF11" s="58" t="s">
        <v>573</v>
      </c>
      <c r="QTG11" s="58" t="s">
        <v>573</v>
      </c>
      <c r="QTH11" s="58" t="s">
        <v>573</v>
      </c>
      <c r="QTI11" s="58" t="s">
        <v>573</v>
      </c>
      <c r="QTJ11" s="58" t="s">
        <v>573</v>
      </c>
      <c r="QTK11" s="58" t="s">
        <v>573</v>
      </c>
      <c r="QTL11" s="58" t="s">
        <v>573</v>
      </c>
      <c r="QTM11" s="58" t="s">
        <v>573</v>
      </c>
      <c r="QTN11" s="58" t="s">
        <v>573</v>
      </c>
      <c r="QTO11" s="58" t="s">
        <v>573</v>
      </c>
      <c r="QTP11" s="58" t="s">
        <v>573</v>
      </c>
      <c r="QTQ11" s="58" t="s">
        <v>573</v>
      </c>
      <c r="QTR11" s="58" t="s">
        <v>573</v>
      </c>
      <c r="QTS11" s="58" t="s">
        <v>573</v>
      </c>
      <c r="QTT11" s="58" t="s">
        <v>573</v>
      </c>
      <c r="QTU11" s="58" t="s">
        <v>573</v>
      </c>
      <c r="QTV11" s="58" t="s">
        <v>573</v>
      </c>
      <c r="QTW11" s="58" t="s">
        <v>573</v>
      </c>
      <c r="QTX11" s="58" t="s">
        <v>573</v>
      </c>
      <c r="QTY11" s="58" t="s">
        <v>573</v>
      </c>
      <c r="QTZ11" s="58" t="s">
        <v>573</v>
      </c>
      <c r="QUA11" s="58" t="s">
        <v>573</v>
      </c>
      <c r="QUB11" s="58" t="s">
        <v>573</v>
      </c>
      <c r="QUC11" s="58" t="s">
        <v>573</v>
      </c>
      <c r="QUD11" s="58" t="s">
        <v>573</v>
      </c>
      <c r="QUE11" s="58" t="s">
        <v>573</v>
      </c>
      <c r="QUF11" s="58" t="s">
        <v>573</v>
      </c>
      <c r="QUG11" s="58" t="s">
        <v>573</v>
      </c>
      <c r="QUH11" s="58" t="s">
        <v>573</v>
      </c>
      <c r="QUI11" s="58" t="s">
        <v>573</v>
      </c>
      <c r="QUJ11" s="58" t="s">
        <v>573</v>
      </c>
      <c r="QUK11" s="58" t="s">
        <v>573</v>
      </c>
      <c r="QUL11" s="58" t="s">
        <v>573</v>
      </c>
      <c r="QUM11" s="58" t="s">
        <v>573</v>
      </c>
      <c r="QUN11" s="58" t="s">
        <v>573</v>
      </c>
      <c r="QUO11" s="58" t="s">
        <v>573</v>
      </c>
      <c r="QUP11" s="58" t="s">
        <v>573</v>
      </c>
      <c r="QUQ11" s="58" t="s">
        <v>573</v>
      </c>
      <c r="QUR11" s="58" t="s">
        <v>573</v>
      </c>
      <c r="QUS11" s="58" t="s">
        <v>573</v>
      </c>
      <c r="QUT11" s="58" t="s">
        <v>573</v>
      </c>
      <c r="QUU11" s="58" t="s">
        <v>573</v>
      </c>
      <c r="QUV11" s="58" t="s">
        <v>573</v>
      </c>
      <c r="QUW11" s="58" t="s">
        <v>573</v>
      </c>
      <c r="QUX11" s="58" t="s">
        <v>573</v>
      </c>
      <c r="QUY11" s="58" t="s">
        <v>573</v>
      </c>
      <c r="QUZ11" s="58" t="s">
        <v>573</v>
      </c>
      <c r="QVA11" s="58" t="s">
        <v>573</v>
      </c>
      <c r="QVB11" s="58" t="s">
        <v>573</v>
      </c>
      <c r="QVC11" s="58" t="s">
        <v>573</v>
      </c>
      <c r="QVD11" s="58" t="s">
        <v>573</v>
      </c>
      <c r="QVE11" s="58" t="s">
        <v>573</v>
      </c>
      <c r="QVF11" s="58" t="s">
        <v>573</v>
      </c>
      <c r="QVG11" s="58" t="s">
        <v>573</v>
      </c>
      <c r="QVH11" s="58" t="s">
        <v>573</v>
      </c>
      <c r="QVI11" s="58" t="s">
        <v>573</v>
      </c>
      <c r="QVJ11" s="58" t="s">
        <v>573</v>
      </c>
      <c r="QVK11" s="58" t="s">
        <v>573</v>
      </c>
      <c r="QVL11" s="58" t="s">
        <v>573</v>
      </c>
      <c r="QVM11" s="58" t="s">
        <v>573</v>
      </c>
      <c r="QVN11" s="58" t="s">
        <v>573</v>
      </c>
      <c r="QVO11" s="58" t="s">
        <v>573</v>
      </c>
      <c r="QVP11" s="58" t="s">
        <v>573</v>
      </c>
      <c r="QVQ11" s="58" t="s">
        <v>573</v>
      </c>
      <c r="QVR11" s="58" t="s">
        <v>573</v>
      </c>
      <c r="QVS11" s="58" t="s">
        <v>573</v>
      </c>
      <c r="QVT11" s="58" t="s">
        <v>573</v>
      </c>
      <c r="QVU11" s="58" t="s">
        <v>573</v>
      </c>
      <c r="QVV11" s="58" t="s">
        <v>573</v>
      </c>
      <c r="QVW11" s="58" t="s">
        <v>573</v>
      </c>
      <c r="QVX11" s="58" t="s">
        <v>573</v>
      </c>
      <c r="QVY11" s="58" t="s">
        <v>573</v>
      </c>
      <c r="QVZ11" s="58" t="s">
        <v>573</v>
      </c>
      <c r="QWA11" s="58" t="s">
        <v>573</v>
      </c>
      <c r="QWB11" s="58" t="s">
        <v>573</v>
      </c>
      <c r="QWC11" s="58" t="s">
        <v>573</v>
      </c>
      <c r="QWD11" s="58" t="s">
        <v>573</v>
      </c>
      <c r="QWE11" s="58" t="s">
        <v>573</v>
      </c>
      <c r="QWF11" s="58" t="s">
        <v>573</v>
      </c>
      <c r="QWG11" s="58" t="s">
        <v>573</v>
      </c>
      <c r="QWH11" s="58" t="s">
        <v>573</v>
      </c>
      <c r="QWI11" s="58" t="s">
        <v>573</v>
      </c>
      <c r="QWJ11" s="58" t="s">
        <v>573</v>
      </c>
      <c r="QWK11" s="58" t="s">
        <v>573</v>
      </c>
      <c r="QWL11" s="58" t="s">
        <v>573</v>
      </c>
      <c r="QWM11" s="58" t="s">
        <v>573</v>
      </c>
      <c r="QWN11" s="58" t="s">
        <v>573</v>
      </c>
      <c r="QWO11" s="58" t="s">
        <v>573</v>
      </c>
      <c r="QWP11" s="58" t="s">
        <v>573</v>
      </c>
      <c r="QWQ11" s="58" t="s">
        <v>573</v>
      </c>
      <c r="QWR11" s="58" t="s">
        <v>573</v>
      </c>
      <c r="QWS11" s="58" t="s">
        <v>573</v>
      </c>
      <c r="QWT11" s="58" t="s">
        <v>573</v>
      </c>
      <c r="QWU11" s="58" t="s">
        <v>573</v>
      </c>
      <c r="QWV11" s="58" t="s">
        <v>573</v>
      </c>
      <c r="QWW11" s="58" t="s">
        <v>573</v>
      </c>
      <c r="QWX11" s="58" t="s">
        <v>573</v>
      </c>
      <c r="QWY11" s="58" t="s">
        <v>573</v>
      </c>
      <c r="QWZ11" s="58" t="s">
        <v>573</v>
      </c>
      <c r="QXA11" s="58" t="s">
        <v>573</v>
      </c>
      <c r="QXB11" s="58" t="s">
        <v>573</v>
      </c>
      <c r="QXC11" s="58" t="s">
        <v>573</v>
      </c>
      <c r="QXD11" s="58" t="s">
        <v>573</v>
      </c>
      <c r="QXE11" s="58" t="s">
        <v>573</v>
      </c>
      <c r="QXF11" s="58" t="s">
        <v>573</v>
      </c>
      <c r="QXG11" s="58" t="s">
        <v>573</v>
      </c>
      <c r="QXH11" s="58" t="s">
        <v>573</v>
      </c>
      <c r="QXI11" s="58" t="s">
        <v>573</v>
      </c>
      <c r="QXJ11" s="58" t="s">
        <v>573</v>
      </c>
      <c r="QXK11" s="58" t="s">
        <v>573</v>
      </c>
      <c r="QXL11" s="58" t="s">
        <v>573</v>
      </c>
      <c r="QXM11" s="58" t="s">
        <v>573</v>
      </c>
      <c r="QXN11" s="58" t="s">
        <v>573</v>
      </c>
      <c r="QXO11" s="58" t="s">
        <v>573</v>
      </c>
      <c r="QXP11" s="58" t="s">
        <v>573</v>
      </c>
      <c r="QXQ11" s="58" t="s">
        <v>573</v>
      </c>
      <c r="QXR11" s="58" t="s">
        <v>573</v>
      </c>
      <c r="QXS11" s="58" t="s">
        <v>573</v>
      </c>
      <c r="QXT11" s="58" t="s">
        <v>573</v>
      </c>
      <c r="QXU11" s="58" t="s">
        <v>573</v>
      </c>
      <c r="QXV11" s="58" t="s">
        <v>573</v>
      </c>
      <c r="QXW11" s="58" t="s">
        <v>573</v>
      </c>
      <c r="QXX11" s="58" t="s">
        <v>573</v>
      </c>
      <c r="QXY11" s="58" t="s">
        <v>573</v>
      </c>
      <c r="QXZ11" s="58" t="s">
        <v>573</v>
      </c>
      <c r="QYA11" s="58" t="s">
        <v>573</v>
      </c>
      <c r="QYB11" s="58" t="s">
        <v>573</v>
      </c>
      <c r="QYC11" s="58" t="s">
        <v>573</v>
      </c>
      <c r="QYD11" s="58" t="s">
        <v>573</v>
      </c>
      <c r="QYE11" s="58" t="s">
        <v>573</v>
      </c>
      <c r="QYF11" s="58" t="s">
        <v>573</v>
      </c>
      <c r="QYG11" s="58" t="s">
        <v>573</v>
      </c>
      <c r="QYH11" s="58" t="s">
        <v>573</v>
      </c>
      <c r="QYI11" s="58" t="s">
        <v>573</v>
      </c>
      <c r="QYJ11" s="58" t="s">
        <v>573</v>
      </c>
      <c r="QYK11" s="58" t="s">
        <v>573</v>
      </c>
      <c r="QYL11" s="58" t="s">
        <v>573</v>
      </c>
      <c r="QYM11" s="58" t="s">
        <v>573</v>
      </c>
      <c r="QYN11" s="58" t="s">
        <v>573</v>
      </c>
      <c r="QYO11" s="58" t="s">
        <v>573</v>
      </c>
      <c r="QYP11" s="58" t="s">
        <v>573</v>
      </c>
      <c r="QYQ11" s="58" t="s">
        <v>573</v>
      </c>
      <c r="QYR11" s="58" t="s">
        <v>573</v>
      </c>
      <c r="QYS11" s="58" t="s">
        <v>573</v>
      </c>
      <c r="QYT11" s="58" t="s">
        <v>573</v>
      </c>
      <c r="QYU11" s="58" t="s">
        <v>573</v>
      </c>
      <c r="QYV11" s="58" t="s">
        <v>573</v>
      </c>
      <c r="QYW11" s="58" t="s">
        <v>573</v>
      </c>
      <c r="QYX11" s="58" t="s">
        <v>573</v>
      </c>
      <c r="QYY11" s="58" t="s">
        <v>573</v>
      </c>
      <c r="QYZ11" s="58" t="s">
        <v>573</v>
      </c>
      <c r="QZA11" s="58" t="s">
        <v>573</v>
      </c>
      <c r="QZB11" s="58" t="s">
        <v>573</v>
      </c>
      <c r="QZC11" s="58" t="s">
        <v>573</v>
      </c>
      <c r="QZD11" s="58" t="s">
        <v>573</v>
      </c>
      <c r="QZE11" s="58" t="s">
        <v>573</v>
      </c>
      <c r="QZF11" s="58" t="s">
        <v>573</v>
      </c>
      <c r="QZG11" s="58" t="s">
        <v>573</v>
      </c>
      <c r="QZH11" s="58" t="s">
        <v>573</v>
      </c>
      <c r="QZI11" s="58" t="s">
        <v>573</v>
      </c>
      <c r="QZJ11" s="58" t="s">
        <v>573</v>
      </c>
      <c r="QZK11" s="58" t="s">
        <v>573</v>
      </c>
      <c r="QZL11" s="58" t="s">
        <v>573</v>
      </c>
      <c r="QZM11" s="58" t="s">
        <v>573</v>
      </c>
      <c r="QZN11" s="58" t="s">
        <v>573</v>
      </c>
      <c r="QZO11" s="58" t="s">
        <v>573</v>
      </c>
      <c r="QZP11" s="58" t="s">
        <v>573</v>
      </c>
      <c r="QZQ11" s="58" t="s">
        <v>573</v>
      </c>
      <c r="QZR11" s="58" t="s">
        <v>573</v>
      </c>
      <c r="QZS11" s="58" t="s">
        <v>573</v>
      </c>
      <c r="QZT11" s="58" t="s">
        <v>573</v>
      </c>
      <c r="QZU11" s="58" t="s">
        <v>573</v>
      </c>
      <c r="QZV11" s="58" t="s">
        <v>573</v>
      </c>
      <c r="QZW11" s="58" t="s">
        <v>573</v>
      </c>
      <c r="QZX11" s="58" t="s">
        <v>573</v>
      </c>
      <c r="QZY11" s="58" t="s">
        <v>573</v>
      </c>
      <c r="QZZ11" s="58" t="s">
        <v>573</v>
      </c>
      <c r="RAA11" s="58" t="s">
        <v>573</v>
      </c>
      <c r="RAB11" s="58" t="s">
        <v>573</v>
      </c>
      <c r="RAC11" s="58" t="s">
        <v>573</v>
      </c>
      <c r="RAD11" s="58" t="s">
        <v>573</v>
      </c>
      <c r="RAE11" s="58" t="s">
        <v>573</v>
      </c>
      <c r="RAF11" s="58" t="s">
        <v>573</v>
      </c>
      <c r="RAG11" s="58" t="s">
        <v>573</v>
      </c>
      <c r="RAH11" s="58" t="s">
        <v>573</v>
      </c>
      <c r="RAI11" s="58" t="s">
        <v>573</v>
      </c>
      <c r="RAJ11" s="58" t="s">
        <v>573</v>
      </c>
      <c r="RAK11" s="58" t="s">
        <v>573</v>
      </c>
      <c r="RAL11" s="58" t="s">
        <v>573</v>
      </c>
      <c r="RAM11" s="58" t="s">
        <v>573</v>
      </c>
      <c r="RAN11" s="58" t="s">
        <v>573</v>
      </c>
      <c r="RAO11" s="58" t="s">
        <v>573</v>
      </c>
      <c r="RAP11" s="58" t="s">
        <v>573</v>
      </c>
      <c r="RAQ11" s="58" t="s">
        <v>573</v>
      </c>
      <c r="RAR11" s="58" t="s">
        <v>573</v>
      </c>
      <c r="RAS11" s="58" t="s">
        <v>573</v>
      </c>
      <c r="RAT11" s="58" t="s">
        <v>573</v>
      </c>
      <c r="RAU11" s="58" t="s">
        <v>573</v>
      </c>
      <c r="RAV11" s="58" t="s">
        <v>573</v>
      </c>
      <c r="RAW11" s="58" t="s">
        <v>573</v>
      </c>
      <c r="RAX11" s="58" t="s">
        <v>573</v>
      </c>
      <c r="RAY11" s="58" t="s">
        <v>573</v>
      </c>
      <c r="RAZ11" s="58" t="s">
        <v>573</v>
      </c>
      <c r="RBA11" s="58" t="s">
        <v>573</v>
      </c>
      <c r="RBB11" s="58" t="s">
        <v>573</v>
      </c>
      <c r="RBC11" s="58" t="s">
        <v>573</v>
      </c>
      <c r="RBD11" s="58" t="s">
        <v>573</v>
      </c>
      <c r="RBE11" s="58" t="s">
        <v>573</v>
      </c>
      <c r="RBF11" s="58" t="s">
        <v>573</v>
      </c>
      <c r="RBG11" s="58" t="s">
        <v>573</v>
      </c>
      <c r="RBH11" s="58" t="s">
        <v>573</v>
      </c>
      <c r="RBI11" s="58" t="s">
        <v>573</v>
      </c>
      <c r="RBJ11" s="58" t="s">
        <v>573</v>
      </c>
      <c r="RBK11" s="58" t="s">
        <v>573</v>
      </c>
      <c r="RBL11" s="58" t="s">
        <v>573</v>
      </c>
      <c r="RBM11" s="58" t="s">
        <v>573</v>
      </c>
      <c r="RBN11" s="58" t="s">
        <v>573</v>
      </c>
      <c r="RBO11" s="58" t="s">
        <v>573</v>
      </c>
      <c r="RBP11" s="58" t="s">
        <v>573</v>
      </c>
      <c r="RBQ11" s="58" t="s">
        <v>573</v>
      </c>
      <c r="RBR11" s="58" t="s">
        <v>573</v>
      </c>
      <c r="RBS11" s="58" t="s">
        <v>573</v>
      </c>
      <c r="RBT11" s="58" t="s">
        <v>573</v>
      </c>
      <c r="RBU11" s="58" t="s">
        <v>573</v>
      </c>
      <c r="RBV11" s="58" t="s">
        <v>573</v>
      </c>
      <c r="RBW11" s="58" t="s">
        <v>573</v>
      </c>
      <c r="RBX11" s="58" t="s">
        <v>573</v>
      </c>
      <c r="RBY11" s="58" t="s">
        <v>573</v>
      </c>
      <c r="RBZ11" s="58" t="s">
        <v>573</v>
      </c>
      <c r="RCA11" s="58" t="s">
        <v>573</v>
      </c>
      <c r="RCB11" s="58" t="s">
        <v>573</v>
      </c>
      <c r="RCC11" s="58" t="s">
        <v>573</v>
      </c>
      <c r="RCD11" s="58" t="s">
        <v>573</v>
      </c>
      <c r="RCE11" s="58" t="s">
        <v>573</v>
      </c>
      <c r="RCF11" s="58" t="s">
        <v>573</v>
      </c>
      <c r="RCG11" s="58" t="s">
        <v>573</v>
      </c>
      <c r="RCH11" s="58" t="s">
        <v>573</v>
      </c>
      <c r="RCI11" s="58" t="s">
        <v>573</v>
      </c>
      <c r="RCJ11" s="58" t="s">
        <v>573</v>
      </c>
      <c r="RCK11" s="58" t="s">
        <v>573</v>
      </c>
      <c r="RCL11" s="58" t="s">
        <v>573</v>
      </c>
      <c r="RCM11" s="58" t="s">
        <v>573</v>
      </c>
      <c r="RCN11" s="58" t="s">
        <v>573</v>
      </c>
      <c r="RCO11" s="58" t="s">
        <v>573</v>
      </c>
      <c r="RCP11" s="58" t="s">
        <v>573</v>
      </c>
      <c r="RCQ11" s="58" t="s">
        <v>573</v>
      </c>
      <c r="RCR11" s="58" t="s">
        <v>573</v>
      </c>
      <c r="RCS11" s="58" t="s">
        <v>573</v>
      </c>
      <c r="RCT11" s="58" t="s">
        <v>573</v>
      </c>
      <c r="RCU11" s="58" t="s">
        <v>573</v>
      </c>
      <c r="RCV11" s="58" t="s">
        <v>573</v>
      </c>
      <c r="RCW11" s="58" t="s">
        <v>573</v>
      </c>
      <c r="RCX11" s="58" t="s">
        <v>573</v>
      </c>
      <c r="RCY11" s="58" t="s">
        <v>573</v>
      </c>
      <c r="RCZ11" s="58" t="s">
        <v>573</v>
      </c>
      <c r="RDA11" s="58" t="s">
        <v>573</v>
      </c>
      <c r="RDB11" s="58" t="s">
        <v>573</v>
      </c>
      <c r="RDC11" s="58" t="s">
        <v>573</v>
      </c>
      <c r="RDD11" s="58" t="s">
        <v>573</v>
      </c>
      <c r="RDE11" s="58" t="s">
        <v>573</v>
      </c>
      <c r="RDF11" s="58" t="s">
        <v>573</v>
      </c>
      <c r="RDG11" s="58" t="s">
        <v>573</v>
      </c>
      <c r="RDH11" s="58" t="s">
        <v>573</v>
      </c>
      <c r="RDI11" s="58" t="s">
        <v>573</v>
      </c>
      <c r="RDJ11" s="58" t="s">
        <v>573</v>
      </c>
      <c r="RDK11" s="58" t="s">
        <v>573</v>
      </c>
      <c r="RDL11" s="58" t="s">
        <v>573</v>
      </c>
      <c r="RDM11" s="58" t="s">
        <v>573</v>
      </c>
      <c r="RDN11" s="58" t="s">
        <v>573</v>
      </c>
      <c r="RDO11" s="58" t="s">
        <v>573</v>
      </c>
      <c r="RDP11" s="58" t="s">
        <v>573</v>
      </c>
      <c r="RDQ11" s="58" t="s">
        <v>573</v>
      </c>
      <c r="RDR11" s="58" t="s">
        <v>573</v>
      </c>
      <c r="RDS11" s="58" t="s">
        <v>573</v>
      </c>
      <c r="RDT11" s="58" t="s">
        <v>573</v>
      </c>
      <c r="RDU11" s="58" t="s">
        <v>573</v>
      </c>
      <c r="RDV11" s="58" t="s">
        <v>573</v>
      </c>
      <c r="RDW11" s="58" t="s">
        <v>573</v>
      </c>
      <c r="RDX11" s="58" t="s">
        <v>573</v>
      </c>
      <c r="RDY11" s="58" t="s">
        <v>573</v>
      </c>
      <c r="RDZ11" s="58" t="s">
        <v>573</v>
      </c>
      <c r="REA11" s="58" t="s">
        <v>573</v>
      </c>
      <c r="REB11" s="58" t="s">
        <v>573</v>
      </c>
      <c r="REC11" s="58" t="s">
        <v>573</v>
      </c>
      <c r="RED11" s="58" t="s">
        <v>573</v>
      </c>
      <c r="REE11" s="58" t="s">
        <v>573</v>
      </c>
      <c r="REF11" s="58" t="s">
        <v>573</v>
      </c>
      <c r="REG11" s="58" t="s">
        <v>573</v>
      </c>
      <c r="REH11" s="58" t="s">
        <v>573</v>
      </c>
      <c r="REI11" s="58" t="s">
        <v>573</v>
      </c>
      <c r="REJ11" s="58" t="s">
        <v>573</v>
      </c>
      <c r="REK11" s="58" t="s">
        <v>573</v>
      </c>
      <c r="REL11" s="58" t="s">
        <v>573</v>
      </c>
      <c r="REM11" s="58" t="s">
        <v>573</v>
      </c>
      <c r="REN11" s="58" t="s">
        <v>573</v>
      </c>
      <c r="REO11" s="58" t="s">
        <v>573</v>
      </c>
      <c r="REP11" s="58" t="s">
        <v>573</v>
      </c>
      <c r="REQ11" s="58" t="s">
        <v>573</v>
      </c>
      <c r="RER11" s="58" t="s">
        <v>573</v>
      </c>
      <c r="RES11" s="58" t="s">
        <v>573</v>
      </c>
      <c r="RET11" s="58" t="s">
        <v>573</v>
      </c>
      <c r="REU11" s="58" t="s">
        <v>573</v>
      </c>
      <c r="REV11" s="58" t="s">
        <v>573</v>
      </c>
      <c r="REW11" s="58" t="s">
        <v>573</v>
      </c>
      <c r="REX11" s="58" t="s">
        <v>573</v>
      </c>
      <c r="REY11" s="58" t="s">
        <v>573</v>
      </c>
      <c r="REZ11" s="58" t="s">
        <v>573</v>
      </c>
      <c r="RFA11" s="58" t="s">
        <v>573</v>
      </c>
      <c r="RFB11" s="58" t="s">
        <v>573</v>
      </c>
      <c r="RFC11" s="58" t="s">
        <v>573</v>
      </c>
      <c r="RFD11" s="58" t="s">
        <v>573</v>
      </c>
      <c r="RFE11" s="58" t="s">
        <v>573</v>
      </c>
      <c r="RFF11" s="58" t="s">
        <v>573</v>
      </c>
      <c r="RFG11" s="58" t="s">
        <v>573</v>
      </c>
      <c r="RFH11" s="58" t="s">
        <v>573</v>
      </c>
      <c r="RFI11" s="58" t="s">
        <v>573</v>
      </c>
      <c r="RFJ11" s="58" t="s">
        <v>573</v>
      </c>
      <c r="RFK11" s="58" t="s">
        <v>573</v>
      </c>
      <c r="RFL11" s="58" t="s">
        <v>573</v>
      </c>
      <c r="RFM11" s="58" t="s">
        <v>573</v>
      </c>
      <c r="RFN11" s="58" t="s">
        <v>573</v>
      </c>
      <c r="RFO11" s="58" t="s">
        <v>573</v>
      </c>
      <c r="RFP11" s="58" t="s">
        <v>573</v>
      </c>
      <c r="RFQ11" s="58" t="s">
        <v>573</v>
      </c>
      <c r="RFR11" s="58" t="s">
        <v>573</v>
      </c>
      <c r="RFS11" s="58" t="s">
        <v>573</v>
      </c>
      <c r="RFT11" s="58" t="s">
        <v>573</v>
      </c>
      <c r="RFU11" s="58" t="s">
        <v>573</v>
      </c>
      <c r="RFV11" s="58" t="s">
        <v>573</v>
      </c>
      <c r="RFW11" s="58" t="s">
        <v>573</v>
      </c>
      <c r="RFX11" s="58" t="s">
        <v>573</v>
      </c>
      <c r="RFY11" s="58" t="s">
        <v>573</v>
      </c>
      <c r="RFZ11" s="58" t="s">
        <v>573</v>
      </c>
      <c r="RGA11" s="58" t="s">
        <v>573</v>
      </c>
      <c r="RGB11" s="58" t="s">
        <v>573</v>
      </c>
      <c r="RGC11" s="58" t="s">
        <v>573</v>
      </c>
      <c r="RGD11" s="58" t="s">
        <v>573</v>
      </c>
      <c r="RGE11" s="58" t="s">
        <v>573</v>
      </c>
      <c r="RGF11" s="58" t="s">
        <v>573</v>
      </c>
      <c r="RGG11" s="58" t="s">
        <v>573</v>
      </c>
      <c r="RGH11" s="58" t="s">
        <v>573</v>
      </c>
      <c r="RGI11" s="58" t="s">
        <v>573</v>
      </c>
      <c r="RGJ11" s="58" t="s">
        <v>573</v>
      </c>
      <c r="RGK11" s="58" t="s">
        <v>573</v>
      </c>
      <c r="RGL11" s="58" t="s">
        <v>573</v>
      </c>
      <c r="RGM11" s="58" t="s">
        <v>573</v>
      </c>
      <c r="RGN11" s="58" t="s">
        <v>573</v>
      </c>
      <c r="RGO11" s="58" t="s">
        <v>573</v>
      </c>
      <c r="RGP11" s="58" t="s">
        <v>573</v>
      </c>
      <c r="RGQ11" s="58" t="s">
        <v>573</v>
      </c>
      <c r="RGR11" s="58" t="s">
        <v>573</v>
      </c>
      <c r="RGS11" s="58" t="s">
        <v>573</v>
      </c>
      <c r="RGT11" s="58" t="s">
        <v>573</v>
      </c>
      <c r="RGU11" s="58" t="s">
        <v>573</v>
      </c>
      <c r="RGV11" s="58" t="s">
        <v>573</v>
      </c>
      <c r="RGW11" s="58" t="s">
        <v>573</v>
      </c>
      <c r="RGX11" s="58" t="s">
        <v>573</v>
      </c>
      <c r="RGY11" s="58" t="s">
        <v>573</v>
      </c>
      <c r="RGZ11" s="58" t="s">
        <v>573</v>
      </c>
      <c r="RHA11" s="58" t="s">
        <v>573</v>
      </c>
      <c r="RHB11" s="58" t="s">
        <v>573</v>
      </c>
      <c r="RHC11" s="58" t="s">
        <v>573</v>
      </c>
      <c r="RHD11" s="58" t="s">
        <v>573</v>
      </c>
      <c r="RHE11" s="58" t="s">
        <v>573</v>
      </c>
      <c r="RHF11" s="58" t="s">
        <v>573</v>
      </c>
      <c r="RHG11" s="58" t="s">
        <v>573</v>
      </c>
      <c r="RHH11" s="58" t="s">
        <v>573</v>
      </c>
      <c r="RHI11" s="58" t="s">
        <v>573</v>
      </c>
      <c r="RHJ11" s="58" t="s">
        <v>573</v>
      </c>
      <c r="RHK11" s="58" t="s">
        <v>573</v>
      </c>
      <c r="RHL11" s="58" t="s">
        <v>573</v>
      </c>
      <c r="RHM11" s="58" t="s">
        <v>573</v>
      </c>
      <c r="RHN11" s="58" t="s">
        <v>573</v>
      </c>
      <c r="RHO11" s="58" t="s">
        <v>573</v>
      </c>
      <c r="RHP11" s="58" t="s">
        <v>573</v>
      </c>
      <c r="RHQ11" s="58" t="s">
        <v>573</v>
      </c>
      <c r="RHR11" s="58" t="s">
        <v>573</v>
      </c>
      <c r="RHS11" s="58" t="s">
        <v>573</v>
      </c>
      <c r="RHT11" s="58" t="s">
        <v>573</v>
      </c>
      <c r="RHU11" s="58" t="s">
        <v>573</v>
      </c>
      <c r="RHV11" s="58" t="s">
        <v>573</v>
      </c>
      <c r="RHW11" s="58" t="s">
        <v>573</v>
      </c>
      <c r="RHX11" s="58" t="s">
        <v>573</v>
      </c>
      <c r="RHY11" s="58" t="s">
        <v>573</v>
      </c>
      <c r="RHZ11" s="58" t="s">
        <v>573</v>
      </c>
      <c r="RIA11" s="58" t="s">
        <v>573</v>
      </c>
      <c r="RIB11" s="58" t="s">
        <v>573</v>
      </c>
      <c r="RIC11" s="58" t="s">
        <v>573</v>
      </c>
      <c r="RID11" s="58" t="s">
        <v>573</v>
      </c>
      <c r="RIE11" s="58" t="s">
        <v>573</v>
      </c>
      <c r="RIF11" s="58" t="s">
        <v>573</v>
      </c>
      <c r="RIG11" s="58" t="s">
        <v>573</v>
      </c>
      <c r="RIH11" s="58" t="s">
        <v>573</v>
      </c>
      <c r="RII11" s="58" t="s">
        <v>573</v>
      </c>
      <c r="RIJ11" s="58" t="s">
        <v>573</v>
      </c>
      <c r="RIK11" s="58" t="s">
        <v>573</v>
      </c>
      <c r="RIL11" s="58" t="s">
        <v>573</v>
      </c>
      <c r="RIM11" s="58" t="s">
        <v>573</v>
      </c>
      <c r="RIN11" s="58" t="s">
        <v>573</v>
      </c>
      <c r="RIO11" s="58" t="s">
        <v>573</v>
      </c>
      <c r="RIP11" s="58" t="s">
        <v>573</v>
      </c>
      <c r="RIQ11" s="58" t="s">
        <v>573</v>
      </c>
      <c r="RIR11" s="58" t="s">
        <v>573</v>
      </c>
      <c r="RIS11" s="58" t="s">
        <v>573</v>
      </c>
      <c r="RIT11" s="58" t="s">
        <v>573</v>
      </c>
      <c r="RIU11" s="58" t="s">
        <v>573</v>
      </c>
      <c r="RIV11" s="58" t="s">
        <v>573</v>
      </c>
      <c r="RIW11" s="58" t="s">
        <v>573</v>
      </c>
      <c r="RIX11" s="58" t="s">
        <v>573</v>
      </c>
      <c r="RIY11" s="58" t="s">
        <v>573</v>
      </c>
      <c r="RIZ11" s="58" t="s">
        <v>573</v>
      </c>
      <c r="RJA11" s="58" t="s">
        <v>573</v>
      </c>
      <c r="RJB11" s="58" t="s">
        <v>573</v>
      </c>
      <c r="RJC11" s="58" t="s">
        <v>573</v>
      </c>
      <c r="RJD11" s="58" t="s">
        <v>573</v>
      </c>
      <c r="RJE11" s="58" t="s">
        <v>573</v>
      </c>
      <c r="RJF11" s="58" t="s">
        <v>573</v>
      </c>
      <c r="RJG11" s="58" t="s">
        <v>573</v>
      </c>
      <c r="RJH11" s="58" t="s">
        <v>573</v>
      </c>
      <c r="RJI11" s="58" t="s">
        <v>573</v>
      </c>
      <c r="RJJ11" s="58" t="s">
        <v>573</v>
      </c>
      <c r="RJK11" s="58" t="s">
        <v>573</v>
      </c>
      <c r="RJL11" s="58" t="s">
        <v>573</v>
      </c>
      <c r="RJM11" s="58" t="s">
        <v>573</v>
      </c>
      <c r="RJN11" s="58" t="s">
        <v>573</v>
      </c>
      <c r="RJO11" s="58" t="s">
        <v>573</v>
      </c>
      <c r="RJP11" s="58" t="s">
        <v>573</v>
      </c>
      <c r="RJQ11" s="58" t="s">
        <v>573</v>
      </c>
      <c r="RJR11" s="58" t="s">
        <v>573</v>
      </c>
      <c r="RJS11" s="58" t="s">
        <v>573</v>
      </c>
      <c r="RJT11" s="58" t="s">
        <v>573</v>
      </c>
      <c r="RJU11" s="58" t="s">
        <v>573</v>
      </c>
      <c r="RJV11" s="58" t="s">
        <v>573</v>
      </c>
      <c r="RJW11" s="58" t="s">
        <v>573</v>
      </c>
      <c r="RJX11" s="58" t="s">
        <v>573</v>
      </c>
      <c r="RJY11" s="58" t="s">
        <v>573</v>
      </c>
      <c r="RJZ11" s="58" t="s">
        <v>573</v>
      </c>
      <c r="RKA11" s="58" t="s">
        <v>573</v>
      </c>
      <c r="RKB11" s="58" t="s">
        <v>573</v>
      </c>
      <c r="RKC11" s="58" t="s">
        <v>573</v>
      </c>
      <c r="RKD11" s="58" t="s">
        <v>573</v>
      </c>
      <c r="RKE11" s="58" t="s">
        <v>573</v>
      </c>
      <c r="RKF11" s="58" t="s">
        <v>573</v>
      </c>
      <c r="RKG11" s="58" t="s">
        <v>573</v>
      </c>
      <c r="RKH11" s="58" t="s">
        <v>573</v>
      </c>
      <c r="RKI11" s="58" t="s">
        <v>573</v>
      </c>
      <c r="RKJ11" s="58" t="s">
        <v>573</v>
      </c>
      <c r="RKK11" s="58" t="s">
        <v>573</v>
      </c>
      <c r="RKL11" s="58" t="s">
        <v>573</v>
      </c>
      <c r="RKM11" s="58" t="s">
        <v>573</v>
      </c>
      <c r="RKN11" s="58" t="s">
        <v>573</v>
      </c>
      <c r="RKO11" s="58" t="s">
        <v>573</v>
      </c>
      <c r="RKP11" s="58" t="s">
        <v>573</v>
      </c>
      <c r="RKQ11" s="58" t="s">
        <v>573</v>
      </c>
      <c r="RKR11" s="58" t="s">
        <v>573</v>
      </c>
      <c r="RKS11" s="58" t="s">
        <v>573</v>
      </c>
      <c r="RKT11" s="58" t="s">
        <v>573</v>
      </c>
      <c r="RKU11" s="58" t="s">
        <v>573</v>
      </c>
      <c r="RKV11" s="58" t="s">
        <v>573</v>
      </c>
      <c r="RKW11" s="58" t="s">
        <v>573</v>
      </c>
      <c r="RKX11" s="58" t="s">
        <v>573</v>
      </c>
      <c r="RKY11" s="58" t="s">
        <v>573</v>
      </c>
      <c r="RKZ11" s="58" t="s">
        <v>573</v>
      </c>
      <c r="RLA11" s="58" t="s">
        <v>573</v>
      </c>
      <c r="RLB11" s="58" t="s">
        <v>573</v>
      </c>
      <c r="RLC11" s="58" t="s">
        <v>573</v>
      </c>
      <c r="RLD11" s="58" t="s">
        <v>573</v>
      </c>
      <c r="RLE11" s="58" t="s">
        <v>573</v>
      </c>
      <c r="RLF11" s="58" t="s">
        <v>573</v>
      </c>
      <c r="RLG11" s="58" t="s">
        <v>573</v>
      </c>
      <c r="RLH11" s="58" t="s">
        <v>573</v>
      </c>
      <c r="RLI11" s="58" t="s">
        <v>573</v>
      </c>
      <c r="RLJ11" s="58" t="s">
        <v>573</v>
      </c>
      <c r="RLK11" s="58" t="s">
        <v>573</v>
      </c>
      <c r="RLL11" s="58" t="s">
        <v>573</v>
      </c>
      <c r="RLM11" s="58" t="s">
        <v>573</v>
      </c>
      <c r="RLN11" s="58" t="s">
        <v>573</v>
      </c>
      <c r="RLO11" s="58" t="s">
        <v>573</v>
      </c>
      <c r="RLP11" s="58" t="s">
        <v>573</v>
      </c>
      <c r="RLQ11" s="58" t="s">
        <v>573</v>
      </c>
      <c r="RLR11" s="58" t="s">
        <v>573</v>
      </c>
      <c r="RLS11" s="58" t="s">
        <v>573</v>
      </c>
      <c r="RLT11" s="58" t="s">
        <v>573</v>
      </c>
      <c r="RLU11" s="58" t="s">
        <v>573</v>
      </c>
      <c r="RLV11" s="58" t="s">
        <v>573</v>
      </c>
      <c r="RLW11" s="58" t="s">
        <v>573</v>
      </c>
      <c r="RLX11" s="58" t="s">
        <v>573</v>
      </c>
      <c r="RLY11" s="58" t="s">
        <v>573</v>
      </c>
      <c r="RLZ11" s="58" t="s">
        <v>573</v>
      </c>
      <c r="RMA11" s="58" t="s">
        <v>573</v>
      </c>
      <c r="RMB11" s="58" t="s">
        <v>573</v>
      </c>
      <c r="RMC11" s="58" t="s">
        <v>573</v>
      </c>
      <c r="RMD11" s="58" t="s">
        <v>573</v>
      </c>
      <c r="RME11" s="58" t="s">
        <v>573</v>
      </c>
      <c r="RMF11" s="58" t="s">
        <v>573</v>
      </c>
      <c r="RMG11" s="58" t="s">
        <v>573</v>
      </c>
      <c r="RMH11" s="58" t="s">
        <v>573</v>
      </c>
      <c r="RMI11" s="58" t="s">
        <v>573</v>
      </c>
      <c r="RMJ11" s="58" t="s">
        <v>573</v>
      </c>
      <c r="RMK11" s="58" t="s">
        <v>573</v>
      </c>
      <c r="RML11" s="58" t="s">
        <v>573</v>
      </c>
      <c r="RMM11" s="58" t="s">
        <v>573</v>
      </c>
      <c r="RMN11" s="58" t="s">
        <v>573</v>
      </c>
      <c r="RMO11" s="58" t="s">
        <v>573</v>
      </c>
      <c r="RMP11" s="58" t="s">
        <v>573</v>
      </c>
      <c r="RMQ11" s="58" t="s">
        <v>573</v>
      </c>
      <c r="RMR11" s="58" t="s">
        <v>573</v>
      </c>
      <c r="RMS11" s="58" t="s">
        <v>573</v>
      </c>
      <c r="RMT11" s="58" t="s">
        <v>573</v>
      </c>
      <c r="RMU11" s="58" t="s">
        <v>573</v>
      </c>
      <c r="RMV11" s="58" t="s">
        <v>573</v>
      </c>
      <c r="RMW11" s="58" t="s">
        <v>573</v>
      </c>
      <c r="RMX11" s="58" t="s">
        <v>573</v>
      </c>
      <c r="RMY11" s="58" t="s">
        <v>573</v>
      </c>
      <c r="RMZ11" s="58" t="s">
        <v>573</v>
      </c>
      <c r="RNA11" s="58" t="s">
        <v>573</v>
      </c>
      <c r="RNB11" s="58" t="s">
        <v>573</v>
      </c>
      <c r="RNC11" s="58" t="s">
        <v>573</v>
      </c>
      <c r="RND11" s="58" t="s">
        <v>573</v>
      </c>
      <c r="RNE11" s="58" t="s">
        <v>573</v>
      </c>
      <c r="RNF11" s="58" t="s">
        <v>573</v>
      </c>
      <c r="RNG11" s="58" t="s">
        <v>573</v>
      </c>
      <c r="RNH11" s="58" t="s">
        <v>573</v>
      </c>
      <c r="RNI11" s="58" t="s">
        <v>573</v>
      </c>
      <c r="RNJ11" s="58" t="s">
        <v>573</v>
      </c>
      <c r="RNK11" s="58" t="s">
        <v>573</v>
      </c>
      <c r="RNL11" s="58" t="s">
        <v>573</v>
      </c>
      <c r="RNM11" s="58" t="s">
        <v>573</v>
      </c>
      <c r="RNN11" s="58" t="s">
        <v>573</v>
      </c>
      <c r="RNO11" s="58" t="s">
        <v>573</v>
      </c>
      <c r="RNP11" s="58" t="s">
        <v>573</v>
      </c>
      <c r="RNQ11" s="58" t="s">
        <v>573</v>
      </c>
      <c r="RNR11" s="58" t="s">
        <v>573</v>
      </c>
      <c r="RNS11" s="58" t="s">
        <v>573</v>
      </c>
      <c r="RNT11" s="58" t="s">
        <v>573</v>
      </c>
      <c r="RNU11" s="58" t="s">
        <v>573</v>
      </c>
      <c r="RNV11" s="58" t="s">
        <v>573</v>
      </c>
      <c r="RNW11" s="58" t="s">
        <v>573</v>
      </c>
      <c r="RNX11" s="58" t="s">
        <v>573</v>
      </c>
      <c r="RNY11" s="58" t="s">
        <v>573</v>
      </c>
      <c r="RNZ11" s="58" t="s">
        <v>573</v>
      </c>
      <c r="ROA11" s="58" t="s">
        <v>573</v>
      </c>
      <c r="ROB11" s="58" t="s">
        <v>573</v>
      </c>
      <c r="ROC11" s="58" t="s">
        <v>573</v>
      </c>
      <c r="ROD11" s="58" t="s">
        <v>573</v>
      </c>
      <c r="ROE11" s="58" t="s">
        <v>573</v>
      </c>
      <c r="ROF11" s="58" t="s">
        <v>573</v>
      </c>
      <c r="ROG11" s="58" t="s">
        <v>573</v>
      </c>
      <c r="ROH11" s="58" t="s">
        <v>573</v>
      </c>
      <c r="ROI11" s="58" t="s">
        <v>573</v>
      </c>
      <c r="ROJ11" s="58" t="s">
        <v>573</v>
      </c>
      <c r="ROK11" s="58" t="s">
        <v>573</v>
      </c>
      <c r="ROL11" s="58" t="s">
        <v>573</v>
      </c>
      <c r="ROM11" s="58" t="s">
        <v>573</v>
      </c>
      <c r="RON11" s="58" t="s">
        <v>573</v>
      </c>
      <c r="ROO11" s="58" t="s">
        <v>573</v>
      </c>
      <c r="ROP11" s="58" t="s">
        <v>573</v>
      </c>
      <c r="ROQ11" s="58" t="s">
        <v>573</v>
      </c>
      <c r="ROR11" s="58" t="s">
        <v>573</v>
      </c>
      <c r="ROS11" s="58" t="s">
        <v>573</v>
      </c>
      <c r="ROT11" s="58" t="s">
        <v>573</v>
      </c>
      <c r="ROU11" s="58" t="s">
        <v>573</v>
      </c>
      <c r="ROV11" s="58" t="s">
        <v>573</v>
      </c>
      <c r="ROW11" s="58" t="s">
        <v>573</v>
      </c>
      <c r="ROX11" s="58" t="s">
        <v>573</v>
      </c>
      <c r="ROY11" s="58" t="s">
        <v>573</v>
      </c>
      <c r="ROZ11" s="58" t="s">
        <v>573</v>
      </c>
      <c r="RPA11" s="58" t="s">
        <v>573</v>
      </c>
      <c r="RPB11" s="58" t="s">
        <v>573</v>
      </c>
      <c r="RPC11" s="58" t="s">
        <v>573</v>
      </c>
      <c r="RPD11" s="58" t="s">
        <v>573</v>
      </c>
      <c r="RPE11" s="58" t="s">
        <v>573</v>
      </c>
      <c r="RPF11" s="58" t="s">
        <v>573</v>
      </c>
      <c r="RPG11" s="58" t="s">
        <v>573</v>
      </c>
      <c r="RPH11" s="58" t="s">
        <v>573</v>
      </c>
      <c r="RPI11" s="58" t="s">
        <v>573</v>
      </c>
      <c r="RPJ11" s="58" t="s">
        <v>573</v>
      </c>
      <c r="RPK11" s="58" t="s">
        <v>573</v>
      </c>
      <c r="RPL11" s="58" t="s">
        <v>573</v>
      </c>
      <c r="RPM11" s="58" t="s">
        <v>573</v>
      </c>
      <c r="RPN11" s="58" t="s">
        <v>573</v>
      </c>
      <c r="RPO11" s="58" t="s">
        <v>573</v>
      </c>
      <c r="RPP11" s="58" t="s">
        <v>573</v>
      </c>
      <c r="RPQ11" s="58" t="s">
        <v>573</v>
      </c>
      <c r="RPR11" s="58" t="s">
        <v>573</v>
      </c>
      <c r="RPS11" s="58" t="s">
        <v>573</v>
      </c>
      <c r="RPT11" s="58" t="s">
        <v>573</v>
      </c>
      <c r="RPU11" s="58" t="s">
        <v>573</v>
      </c>
      <c r="RPV11" s="58" t="s">
        <v>573</v>
      </c>
      <c r="RPW11" s="58" t="s">
        <v>573</v>
      </c>
      <c r="RPX11" s="58" t="s">
        <v>573</v>
      </c>
      <c r="RPY11" s="58" t="s">
        <v>573</v>
      </c>
      <c r="RPZ11" s="58" t="s">
        <v>573</v>
      </c>
      <c r="RQA11" s="58" t="s">
        <v>573</v>
      </c>
      <c r="RQB11" s="58" t="s">
        <v>573</v>
      </c>
      <c r="RQC11" s="58" t="s">
        <v>573</v>
      </c>
      <c r="RQD11" s="58" t="s">
        <v>573</v>
      </c>
      <c r="RQE11" s="58" t="s">
        <v>573</v>
      </c>
      <c r="RQF11" s="58" t="s">
        <v>573</v>
      </c>
      <c r="RQG11" s="58" t="s">
        <v>573</v>
      </c>
      <c r="RQH11" s="58" t="s">
        <v>573</v>
      </c>
      <c r="RQI11" s="58" t="s">
        <v>573</v>
      </c>
      <c r="RQJ11" s="58" t="s">
        <v>573</v>
      </c>
      <c r="RQK11" s="58" t="s">
        <v>573</v>
      </c>
      <c r="RQL11" s="58" t="s">
        <v>573</v>
      </c>
      <c r="RQM11" s="58" t="s">
        <v>573</v>
      </c>
      <c r="RQN11" s="58" t="s">
        <v>573</v>
      </c>
      <c r="RQO11" s="58" t="s">
        <v>573</v>
      </c>
      <c r="RQP11" s="58" t="s">
        <v>573</v>
      </c>
      <c r="RQQ11" s="58" t="s">
        <v>573</v>
      </c>
      <c r="RQR11" s="58" t="s">
        <v>573</v>
      </c>
      <c r="RQS11" s="58" t="s">
        <v>573</v>
      </c>
      <c r="RQT11" s="58" t="s">
        <v>573</v>
      </c>
      <c r="RQU11" s="58" t="s">
        <v>573</v>
      </c>
      <c r="RQV11" s="58" t="s">
        <v>573</v>
      </c>
      <c r="RQW11" s="58" t="s">
        <v>573</v>
      </c>
      <c r="RQX11" s="58" t="s">
        <v>573</v>
      </c>
      <c r="RQY11" s="58" t="s">
        <v>573</v>
      </c>
      <c r="RQZ11" s="58" t="s">
        <v>573</v>
      </c>
      <c r="RRA11" s="58" t="s">
        <v>573</v>
      </c>
      <c r="RRB11" s="58" t="s">
        <v>573</v>
      </c>
      <c r="RRC11" s="58" t="s">
        <v>573</v>
      </c>
      <c r="RRD11" s="58" t="s">
        <v>573</v>
      </c>
      <c r="RRE11" s="58" t="s">
        <v>573</v>
      </c>
      <c r="RRF11" s="58" t="s">
        <v>573</v>
      </c>
      <c r="RRG11" s="58" t="s">
        <v>573</v>
      </c>
      <c r="RRH11" s="58" t="s">
        <v>573</v>
      </c>
      <c r="RRI11" s="58" t="s">
        <v>573</v>
      </c>
      <c r="RRJ11" s="58" t="s">
        <v>573</v>
      </c>
      <c r="RRK11" s="58" t="s">
        <v>573</v>
      </c>
      <c r="RRL11" s="58" t="s">
        <v>573</v>
      </c>
      <c r="RRM11" s="58" t="s">
        <v>573</v>
      </c>
      <c r="RRN11" s="58" t="s">
        <v>573</v>
      </c>
      <c r="RRO11" s="58" t="s">
        <v>573</v>
      </c>
      <c r="RRP11" s="58" t="s">
        <v>573</v>
      </c>
      <c r="RRQ11" s="58" t="s">
        <v>573</v>
      </c>
      <c r="RRR11" s="58" t="s">
        <v>573</v>
      </c>
      <c r="RRS11" s="58" t="s">
        <v>573</v>
      </c>
      <c r="RRT11" s="58" t="s">
        <v>573</v>
      </c>
      <c r="RRU11" s="58" t="s">
        <v>573</v>
      </c>
      <c r="RRV11" s="58" t="s">
        <v>573</v>
      </c>
      <c r="RRW11" s="58" t="s">
        <v>573</v>
      </c>
      <c r="RRX11" s="58" t="s">
        <v>573</v>
      </c>
      <c r="RRY11" s="58" t="s">
        <v>573</v>
      </c>
      <c r="RRZ11" s="58" t="s">
        <v>573</v>
      </c>
      <c r="RSA11" s="58" t="s">
        <v>573</v>
      </c>
      <c r="RSB11" s="58" t="s">
        <v>573</v>
      </c>
      <c r="RSC11" s="58" t="s">
        <v>573</v>
      </c>
      <c r="RSD11" s="58" t="s">
        <v>573</v>
      </c>
      <c r="RSE11" s="58" t="s">
        <v>573</v>
      </c>
      <c r="RSF11" s="58" t="s">
        <v>573</v>
      </c>
      <c r="RSG11" s="58" t="s">
        <v>573</v>
      </c>
      <c r="RSH11" s="58" t="s">
        <v>573</v>
      </c>
      <c r="RSI11" s="58" t="s">
        <v>573</v>
      </c>
      <c r="RSJ11" s="58" t="s">
        <v>573</v>
      </c>
      <c r="RSK11" s="58" t="s">
        <v>573</v>
      </c>
      <c r="RSL11" s="58" t="s">
        <v>573</v>
      </c>
      <c r="RSM11" s="58" t="s">
        <v>573</v>
      </c>
      <c r="RSN11" s="58" t="s">
        <v>573</v>
      </c>
      <c r="RSO11" s="58" t="s">
        <v>573</v>
      </c>
      <c r="RSP11" s="58" t="s">
        <v>573</v>
      </c>
      <c r="RSQ11" s="58" t="s">
        <v>573</v>
      </c>
      <c r="RSR11" s="58" t="s">
        <v>573</v>
      </c>
      <c r="RSS11" s="58" t="s">
        <v>573</v>
      </c>
      <c r="RST11" s="58" t="s">
        <v>573</v>
      </c>
      <c r="RSU11" s="58" t="s">
        <v>573</v>
      </c>
      <c r="RSV11" s="58" t="s">
        <v>573</v>
      </c>
      <c r="RSW11" s="58" t="s">
        <v>573</v>
      </c>
      <c r="RSX11" s="58" t="s">
        <v>573</v>
      </c>
      <c r="RSY11" s="58" t="s">
        <v>573</v>
      </c>
      <c r="RSZ11" s="58" t="s">
        <v>573</v>
      </c>
      <c r="RTA11" s="58" t="s">
        <v>573</v>
      </c>
      <c r="RTB11" s="58" t="s">
        <v>573</v>
      </c>
      <c r="RTC11" s="58" t="s">
        <v>573</v>
      </c>
      <c r="RTD11" s="58" t="s">
        <v>573</v>
      </c>
      <c r="RTE11" s="58" t="s">
        <v>573</v>
      </c>
      <c r="RTF11" s="58" t="s">
        <v>573</v>
      </c>
      <c r="RTG11" s="58" t="s">
        <v>573</v>
      </c>
      <c r="RTH11" s="58" t="s">
        <v>573</v>
      </c>
      <c r="RTI11" s="58" t="s">
        <v>573</v>
      </c>
      <c r="RTJ11" s="58" t="s">
        <v>573</v>
      </c>
      <c r="RTK11" s="58" t="s">
        <v>573</v>
      </c>
      <c r="RTL11" s="58" t="s">
        <v>573</v>
      </c>
      <c r="RTM11" s="58" t="s">
        <v>573</v>
      </c>
      <c r="RTN11" s="58" t="s">
        <v>573</v>
      </c>
      <c r="RTO11" s="58" t="s">
        <v>573</v>
      </c>
      <c r="RTP11" s="58" t="s">
        <v>573</v>
      </c>
      <c r="RTQ11" s="58" t="s">
        <v>573</v>
      </c>
      <c r="RTR11" s="58" t="s">
        <v>573</v>
      </c>
      <c r="RTS11" s="58" t="s">
        <v>573</v>
      </c>
      <c r="RTT11" s="58" t="s">
        <v>573</v>
      </c>
      <c r="RTU11" s="58" t="s">
        <v>573</v>
      </c>
      <c r="RTV11" s="58" t="s">
        <v>573</v>
      </c>
      <c r="RTW11" s="58" t="s">
        <v>573</v>
      </c>
      <c r="RTX11" s="58" t="s">
        <v>573</v>
      </c>
      <c r="RTY11" s="58" t="s">
        <v>573</v>
      </c>
      <c r="RTZ11" s="58" t="s">
        <v>573</v>
      </c>
      <c r="RUA11" s="58" t="s">
        <v>573</v>
      </c>
      <c r="RUB11" s="58" t="s">
        <v>573</v>
      </c>
      <c r="RUC11" s="58" t="s">
        <v>573</v>
      </c>
      <c r="RUD11" s="58" t="s">
        <v>573</v>
      </c>
      <c r="RUE11" s="58" t="s">
        <v>573</v>
      </c>
      <c r="RUF11" s="58" t="s">
        <v>573</v>
      </c>
      <c r="RUG11" s="58" t="s">
        <v>573</v>
      </c>
      <c r="RUH11" s="58" t="s">
        <v>573</v>
      </c>
      <c r="RUI11" s="58" t="s">
        <v>573</v>
      </c>
      <c r="RUJ11" s="58" t="s">
        <v>573</v>
      </c>
      <c r="RUK11" s="58" t="s">
        <v>573</v>
      </c>
      <c r="RUL11" s="58" t="s">
        <v>573</v>
      </c>
      <c r="RUM11" s="58" t="s">
        <v>573</v>
      </c>
      <c r="RUN11" s="58" t="s">
        <v>573</v>
      </c>
      <c r="RUO11" s="58" t="s">
        <v>573</v>
      </c>
      <c r="RUP11" s="58" t="s">
        <v>573</v>
      </c>
      <c r="RUQ11" s="58" t="s">
        <v>573</v>
      </c>
      <c r="RUR11" s="58" t="s">
        <v>573</v>
      </c>
      <c r="RUS11" s="58" t="s">
        <v>573</v>
      </c>
      <c r="RUT11" s="58" t="s">
        <v>573</v>
      </c>
      <c r="RUU11" s="58" t="s">
        <v>573</v>
      </c>
      <c r="RUV11" s="58" t="s">
        <v>573</v>
      </c>
      <c r="RUW11" s="58" t="s">
        <v>573</v>
      </c>
      <c r="RUX11" s="58" t="s">
        <v>573</v>
      </c>
      <c r="RUY11" s="58" t="s">
        <v>573</v>
      </c>
      <c r="RUZ11" s="58" t="s">
        <v>573</v>
      </c>
      <c r="RVA11" s="58" t="s">
        <v>573</v>
      </c>
      <c r="RVB11" s="58" t="s">
        <v>573</v>
      </c>
      <c r="RVC11" s="58" t="s">
        <v>573</v>
      </c>
      <c r="RVD11" s="58" t="s">
        <v>573</v>
      </c>
      <c r="RVE11" s="58" t="s">
        <v>573</v>
      </c>
      <c r="RVF11" s="58" t="s">
        <v>573</v>
      </c>
      <c r="RVG11" s="58" t="s">
        <v>573</v>
      </c>
      <c r="RVH11" s="58" t="s">
        <v>573</v>
      </c>
      <c r="RVI11" s="58" t="s">
        <v>573</v>
      </c>
      <c r="RVJ11" s="58" t="s">
        <v>573</v>
      </c>
      <c r="RVK11" s="58" t="s">
        <v>573</v>
      </c>
      <c r="RVL11" s="58" t="s">
        <v>573</v>
      </c>
      <c r="RVM11" s="58" t="s">
        <v>573</v>
      </c>
      <c r="RVN11" s="58" t="s">
        <v>573</v>
      </c>
      <c r="RVO11" s="58" t="s">
        <v>573</v>
      </c>
      <c r="RVP11" s="58" t="s">
        <v>573</v>
      </c>
      <c r="RVQ11" s="58" t="s">
        <v>573</v>
      </c>
      <c r="RVR11" s="58" t="s">
        <v>573</v>
      </c>
      <c r="RVS11" s="58" t="s">
        <v>573</v>
      </c>
      <c r="RVT11" s="58" t="s">
        <v>573</v>
      </c>
      <c r="RVU11" s="58" t="s">
        <v>573</v>
      </c>
      <c r="RVV11" s="58" t="s">
        <v>573</v>
      </c>
      <c r="RVW11" s="58" t="s">
        <v>573</v>
      </c>
      <c r="RVX11" s="58" t="s">
        <v>573</v>
      </c>
      <c r="RVY11" s="58" t="s">
        <v>573</v>
      </c>
      <c r="RVZ11" s="58" t="s">
        <v>573</v>
      </c>
      <c r="RWA11" s="58" t="s">
        <v>573</v>
      </c>
      <c r="RWB11" s="58" t="s">
        <v>573</v>
      </c>
      <c r="RWC11" s="58" t="s">
        <v>573</v>
      </c>
      <c r="RWD11" s="58" t="s">
        <v>573</v>
      </c>
      <c r="RWE11" s="58" t="s">
        <v>573</v>
      </c>
      <c r="RWF11" s="58" t="s">
        <v>573</v>
      </c>
      <c r="RWG11" s="58" t="s">
        <v>573</v>
      </c>
      <c r="RWH11" s="58" t="s">
        <v>573</v>
      </c>
      <c r="RWI11" s="58" t="s">
        <v>573</v>
      </c>
      <c r="RWJ11" s="58" t="s">
        <v>573</v>
      </c>
      <c r="RWK11" s="58" t="s">
        <v>573</v>
      </c>
      <c r="RWL11" s="58" t="s">
        <v>573</v>
      </c>
      <c r="RWM11" s="58" t="s">
        <v>573</v>
      </c>
      <c r="RWN11" s="58" t="s">
        <v>573</v>
      </c>
      <c r="RWO11" s="58" t="s">
        <v>573</v>
      </c>
      <c r="RWP11" s="58" t="s">
        <v>573</v>
      </c>
      <c r="RWQ11" s="58" t="s">
        <v>573</v>
      </c>
      <c r="RWR11" s="58" t="s">
        <v>573</v>
      </c>
      <c r="RWS11" s="58" t="s">
        <v>573</v>
      </c>
      <c r="RWT11" s="58" t="s">
        <v>573</v>
      </c>
      <c r="RWU11" s="58" t="s">
        <v>573</v>
      </c>
      <c r="RWV11" s="58" t="s">
        <v>573</v>
      </c>
      <c r="RWW11" s="58" t="s">
        <v>573</v>
      </c>
      <c r="RWX11" s="58" t="s">
        <v>573</v>
      </c>
      <c r="RWY11" s="58" t="s">
        <v>573</v>
      </c>
      <c r="RWZ11" s="58" t="s">
        <v>573</v>
      </c>
      <c r="RXA11" s="58" t="s">
        <v>573</v>
      </c>
      <c r="RXB11" s="58" t="s">
        <v>573</v>
      </c>
      <c r="RXC11" s="58" t="s">
        <v>573</v>
      </c>
      <c r="RXD11" s="58" t="s">
        <v>573</v>
      </c>
      <c r="RXE11" s="58" t="s">
        <v>573</v>
      </c>
      <c r="RXF11" s="58" t="s">
        <v>573</v>
      </c>
      <c r="RXG11" s="58" t="s">
        <v>573</v>
      </c>
      <c r="RXH11" s="58" t="s">
        <v>573</v>
      </c>
      <c r="RXI11" s="58" t="s">
        <v>573</v>
      </c>
      <c r="RXJ11" s="58" t="s">
        <v>573</v>
      </c>
      <c r="RXK11" s="58" t="s">
        <v>573</v>
      </c>
      <c r="RXL11" s="58" t="s">
        <v>573</v>
      </c>
      <c r="RXM11" s="58" t="s">
        <v>573</v>
      </c>
      <c r="RXN11" s="58" t="s">
        <v>573</v>
      </c>
      <c r="RXO11" s="58" t="s">
        <v>573</v>
      </c>
      <c r="RXP11" s="58" t="s">
        <v>573</v>
      </c>
      <c r="RXQ11" s="58" t="s">
        <v>573</v>
      </c>
      <c r="RXR11" s="58" t="s">
        <v>573</v>
      </c>
      <c r="RXS11" s="58" t="s">
        <v>573</v>
      </c>
      <c r="RXT11" s="58" t="s">
        <v>573</v>
      </c>
      <c r="RXU11" s="58" t="s">
        <v>573</v>
      </c>
      <c r="RXV11" s="58" t="s">
        <v>573</v>
      </c>
      <c r="RXW11" s="58" t="s">
        <v>573</v>
      </c>
      <c r="RXX11" s="58" t="s">
        <v>573</v>
      </c>
      <c r="RXY11" s="58" t="s">
        <v>573</v>
      </c>
      <c r="RXZ11" s="58" t="s">
        <v>573</v>
      </c>
      <c r="RYA11" s="58" t="s">
        <v>573</v>
      </c>
      <c r="RYB11" s="58" t="s">
        <v>573</v>
      </c>
      <c r="RYC11" s="58" t="s">
        <v>573</v>
      </c>
      <c r="RYD11" s="58" t="s">
        <v>573</v>
      </c>
      <c r="RYE11" s="58" t="s">
        <v>573</v>
      </c>
      <c r="RYF11" s="58" t="s">
        <v>573</v>
      </c>
      <c r="RYG11" s="58" t="s">
        <v>573</v>
      </c>
      <c r="RYH11" s="58" t="s">
        <v>573</v>
      </c>
      <c r="RYI11" s="58" t="s">
        <v>573</v>
      </c>
      <c r="RYJ11" s="58" t="s">
        <v>573</v>
      </c>
      <c r="RYK11" s="58" t="s">
        <v>573</v>
      </c>
      <c r="RYL11" s="58" t="s">
        <v>573</v>
      </c>
      <c r="RYM11" s="58" t="s">
        <v>573</v>
      </c>
      <c r="RYN11" s="58" t="s">
        <v>573</v>
      </c>
      <c r="RYO11" s="58" t="s">
        <v>573</v>
      </c>
      <c r="RYP11" s="58" t="s">
        <v>573</v>
      </c>
      <c r="RYQ11" s="58" t="s">
        <v>573</v>
      </c>
      <c r="RYR11" s="58" t="s">
        <v>573</v>
      </c>
      <c r="RYS11" s="58" t="s">
        <v>573</v>
      </c>
      <c r="RYT11" s="58" t="s">
        <v>573</v>
      </c>
      <c r="RYU11" s="58" t="s">
        <v>573</v>
      </c>
      <c r="RYV11" s="58" t="s">
        <v>573</v>
      </c>
      <c r="RYW11" s="58" t="s">
        <v>573</v>
      </c>
      <c r="RYX11" s="58" t="s">
        <v>573</v>
      </c>
      <c r="RYY11" s="58" t="s">
        <v>573</v>
      </c>
      <c r="RYZ11" s="58" t="s">
        <v>573</v>
      </c>
      <c r="RZA11" s="58" t="s">
        <v>573</v>
      </c>
      <c r="RZB11" s="58" t="s">
        <v>573</v>
      </c>
      <c r="RZC11" s="58" t="s">
        <v>573</v>
      </c>
      <c r="RZD11" s="58" t="s">
        <v>573</v>
      </c>
      <c r="RZE11" s="58" t="s">
        <v>573</v>
      </c>
      <c r="RZF11" s="58" t="s">
        <v>573</v>
      </c>
      <c r="RZG11" s="58" t="s">
        <v>573</v>
      </c>
      <c r="RZH11" s="58" t="s">
        <v>573</v>
      </c>
      <c r="RZI11" s="58" t="s">
        <v>573</v>
      </c>
      <c r="RZJ11" s="58" t="s">
        <v>573</v>
      </c>
      <c r="RZK11" s="58" t="s">
        <v>573</v>
      </c>
      <c r="RZL11" s="58" t="s">
        <v>573</v>
      </c>
      <c r="RZM11" s="58" t="s">
        <v>573</v>
      </c>
      <c r="RZN11" s="58" t="s">
        <v>573</v>
      </c>
      <c r="RZO11" s="58" t="s">
        <v>573</v>
      </c>
      <c r="RZP11" s="58" t="s">
        <v>573</v>
      </c>
      <c r="RZQ11" s="58" t="s">
        <v>573</v>
      </c>
      <c r="RZR11" s="58" t="s">
        <v>573</v>
      </c>
      <c r="RZS11" s="58" t="s">
        <v>573</v>
      </c>
      <c r="RZT11" s="58" t="s">
        <v>573</v>
      </c>
      <c r="RZU11" s="58" t="s">
        <v>573</v>
      </c>
      <c r="RZV11" s="58" t="s">
        <v>573</v>
      </c>
      <c r="RZW11" s="58" t="s">
        <v>573</v>
      </c>
      <c r="RZX11" s="58" t="s">
        <v>573</v>
      </c>
      <c r="RZY11" s="58" t="s">
        <v>573</v>
      </c>
      <c r="RZZ11" s="58" t="s">
        <v>573</v>
      </c>
      <c r="SAA11" s="58" t="s">
        <v>573</v>
      </c>
      <c r="SAB11" s="58" t="s">
        <v>573</v>
      </c>
      <c r="SAC11" s="58" t="s">
        <v>573</v>
      </c>
      <c r="SAD11" s="58" t="s">
        <v>573</v>
      </c>
      <c r="SAE11" s="58" t="s">
        <v>573</v>
      </c>
      <c r="SAF11" s="58" t="s">
        <v>573</v>
      </c>
      <c r="SAG11" s="58" t="s">
        <v>573</v>
      </c>
      <c r="SAH11" s="58" t="s">
        <v>573</v>
      </c>
      <c r="SAI11" s="58" t="s">
        <v>573</v>
      </c>
      <c r="SAJ11" s="58" t="s">
        <v>573</v>
      </c>
      <c r="SAK11" s="58" t="s">
        <v>573</v>
      </c>
      <c r="SAL11" s="58" t="s">
        <v>573</v>
      </c>
      <c r="SAM11" s="58" t="s">
        <v>573</v>
      </c>
      <c r="SAN11" s="58" t="s">
        <v>573</v>
      </c>
      <c r="SAO11" s="58" t="s">
        <v>573</v>
      </c>
      <c r="SAP11" s="58" t="s">
        <v>573</v>
      </c>
      <c r="SAQ11" s="58" t="s">
        <v>573</v>
      </c>
      <c r="SAR11" s="58" t="s">
        <v>573</v>
      </c>
      <c r="SAS11" s="58" t="s">
        <v>573</v>
      </c>
      <c r="SAT11" s="58" t="s">
        <v>573</v>
      </c>
      <c r="SAU11" s="58" t="s">
        <v>573</v>
      </c>
      <c r="SAV11" s="58" t="s">
        <v>573</v>
      </c>
      <c r="SAW11" s="58" t="s">
        <v>573</v>
      </c>
      <c r="SAX11" s="58" t="s">
        <v>573</v>
      </c>
      <c r="SAY11" s="58" t="s">
        <v>573</v>
      </c>
      <c r="SAZ11" s="58" t="s">
        <v>573</v>
      </c>
      <c r="SBA11" s="58" t="s">
        <v>573</v>
      </c>
      <c r="SBB11" s="58" t="s">
        <v>573</v>
      </c>
      <c r="SBC11" s="58" t="s">
        <v>573</v>
      </c>
      <c r="SBD11" s="58" t="s">
        <v>573</v>
      </c>
      <c r="SBE11" s="58" t="s">
        <v>573</v>
      </c>
      <c r="SBF11" s="58" t="s">
        <v>573</v>
      </c>
      <c r="SBG11" s="58" t="s">
        <v>573</v>
      </c>
      <c r="SBH11" s="58" t="s">
        <v>573</v>
      </c>
      <c r="SBI11" s="58" t="s">
        <v>573</v>
      </c>
      <c r="SBJ11" s="58" t="s">
        <v>573</v>
      </c>
      <c r="SBK11" s="58" t="s">
        <v>573</v>
      </c>
      <c r="SBL11" s="58" t="s">
        <v>573</v>
      </c>
      <c r="SBM11" s="58" t="s">
        <v>573</v>
      </c>
      <c r="SBN11" s="58" t="s">
        <v>573</v>
      </c>
      <c r="SBO11" s="58" t="s">
        <v>573</v>
      </c>
      <c r="SBP11" s="58" t="s">
        <v>573</v>
      </c>
      <c r="SBQ11" s="58" t="s">
        <v>573</v>
      </c>
      <c r="SBR11" s="58" t="s">
        <v>573</v>
      </c>
      <c r="SBS11" s="58" t="s">
        <v>573</v>
      </c>
      <c r="SBT11" s="58" t="s">
        <v>573</v>
      </c>
      <c r="SBU11" s="58" t="s">
        <v>573</v>
      </c>
      <c r="SBV11" s="58" t="s">
        <v>573</v>
      </c>
      <c r="SBW11" s="58" t="s">
        <v>573</v>
      </c>
      <c r="SBX11" s="58" t="s">
        <v>573</v>
      </c>
      <c r="SBY11" s="58" t="s">
        <v>573</v>
      </c>
      <c r="SBZ11" s="58" t="s">
        <v>573</v>
      </c>
      <c r="SCA11" s="58" t="s">
        <v>573</v>
      </c>
      <c r="SCB11" s="58" t="s">
        <v>573</v>
      </c>
      <c r="SCC11" s="58" t="s">
        <v>573</v>
      </c>
      <c r="SCD11" s="58" t="s">
        <v>573</v>
      </c>
      <c r="SCE11" s="58" t="s">
        <v>573</v>
      </c>
      <c r="SCF11" s="58" t="s">
        <v>573</v>
      </c>
      <c r="SCG11" s="58" t="s">
        <v>573</v>
      </c>
      <c r="SCH11" s="58" t="s">
        <v>573</v>
      </c>
      <c r="SCI11" s="58" t="s">
        <v>573</v>
      </c>
      <c r="SCJ11" s="58" t="s">
        <v>573</v>
      </c>
      <c r="SCK11" s="58" t="s">
        <v>573</v>
      </c>
      <c r="SCL11" s="58" t="s">
        <v>573</v>
      </c>
      <c r="SCM11" s="58" t="s">
        <v>573</v>
      </c>
      <c r="SCN11" s="58" t="s">
        <v>573</v>
      </c>
      <c r="SCO11" s="58" t="s">
        <v>573</v>
      </c>
      <c r="SCP11" s="58" t="s">
        <v>573</v>
      </c>
      <c r="SCQ11" s="58" t="s">
        <v>573</v>
      </c>
      <c r="SCR11" s="58" t="s">
        <v>573</v>
      </c>
      <c r="SCS11" s="58" t="s">
        <v>573</v>
      </c>
      <c r="SCT11" s="58" t="s">
        <v>573</v>
      </c>
      <c r="SCU11" s="58" t="s">
        <v>573</v>
      </c>
      <c r="SCV11" s="58" t="s">
        <v>573</v>
      </c>
      <c r="SCW11" s="58" t="s">
        <v>573</v>
      </c>
      <c r="SCX11" s="58" t="s">
        <v>573</v>
      </c>
      <c r="SCY11" s="58" t="s">
        <v>573</v>
      </c>
      <c r="SCZ11" s="58" t="s">
        <v>573</v>
      </c>
      <c r="SDA11" s="58" t="s">
        <v>573</v>
      </c>
      <c r="SDB11" s="58" t="s">
        <v>573</v>
      </c>
      <c r="SDC11" s="58" t="s">
        <v>573</v>
      </c>
      <c r="SDD11" s="58" t="s">
        <v>573</v>
      </c>
      <c r="SDE11" s="58" t="s">
        <v>573</v>
      </c>
      <c r="SDF11" s="58" t="s">
        <v>573</v>
      </c>
      <c r="SDG11" s="58" t="s">
        <v>573</v>
      </c>
      <c r="SDH11" s="58" t="s">
        <v>573</v>
      </c>
      <c r="SDI11" s="58" t="s">
        <v>573</v>
      </c>
      <c r="SDJ11" s="58" t="s">
        <v>573</v>
      </c>
      <c r="SDK11" s="58" t="s">
        <v>573</v>
      </c>
      <c r="SDL11" s="58" t="s">
        <v>573</v>
      </c>
      <c r="SDM11" s="58" t="s">
        <v>573</v>
      </c>
      <c r="SDN11" s="58" t="s">
        <v>573</v>
      </c>
      <c r="SDO11" s="58" t="s">
        <v>573</v>
      </c>
      <c r="SDP11" s="58" t="s">
        <v>573</v>
      </c>
      <c r="SDQ11" s="58" t="s">
        <v>573</v>
      </c>
      <c r="SDR11" s="58" t="s">
        <v>573</v>
      </c>
      <c r="SDS11" s="58" t="s">
        <v>573</v>
      </c>
      <c r="SDT11" s="58" t="s">
        <v>573</v>
      </c>
      <c r="SDU11" s="58" t="s">
        <v>573</v>
      </c>
      <c r="SDV11" s="58" t="s">
        <v>573</v>
      </c>
      <c r="SDW11" s="58" t="s">
        <v>573</v>
      </c>
      <c r="SDX11" s="58" t="s">
        <v>573</v>
      </c>
      <c r="SDY11" s="58" t="s">
        <v>573</v>
      </c>
      <c r="SDZ11" s="58" t="s">
        <v>573</v>
      </c>
      <c r="SEA11" s="58" t="s">
        <v>573</v>
      </c>
      <c r="SEB11" s="58" t="s">
        <v>573</v>
      </c>
      <c r="SEC11" s="58" t="s">
        <v>573</v>
      </c>
      <c r="SED11" s="58" t="s">
        <v>573</v>
      </c>
      <c r="SEE11" s="58" t="s">
        <v>573</v>
      </c>
      <c r="SEF11" s="58" t="s">
        <v>573</v>
      </c>
      <c r="SEG11" s="58" t="s">
        <v>573</v>
      </c>
      <c r="SEH11" s="58" t="s">
        <v>573</v>
      </c>
      <c r="SEI11" s="58" t="s">
        <v>573</v>
      </c>
      <c r="SEJ11" s="58" t="s">
        <v>573</v>
      </c>
      <c r="SEK11" s="58" t="s">
        <v>573</v>
      </c>
      <c r="SEL11" s="58" t="s">
        <v>573</v>
      </c>
      <c r="SEM11" s="58" t="s">
        <v>573</v>
      </c>
      <c r="SEN11" s="58" t="s">
        <v>573</v>
      </c>
      <c r="SEO11" s="58" t="s">
        <v>573</v>
      </c>
      <c r="SEP11" s="58" t="s">
        <v>573</v>
      </c>
      <c r="SEQ11" s="58" t="s">
        <v>573</v>
      </c>
      <c r="SER11" s="58" t="s">
        <v>573</v>
      </c>
      <c r="SES11" s="58" t="s">
        <v>573</v>
      </c>
      <c r="SET11" s="58" t="s">
        <v>573</v>
      </c>
      <c r="SEU11" s="58" t="s">
        <v>573</v>
      </c>
      <c r="SEV11" s="58" t="s">
        <v>573</v>
      </c>
      <c r="SEW11" s="58" t="s">
        <v>573</v>
      </c>
      <c r="SEX11" s="58" t="s">
        <v>573</v>
      </c>
      <c r="SEY11" s="58" t="s">
        <v>573</v>
      </c>
      <c r="SEZ11" s="58" t="s">
        <v>573</v>
      </c>
      <c r="SFA11" s="58" t="s">
        <v>573</v>
      </c>
      <c r="SFB11" s="58" t="s">
        <v>573</v>
      </c>
      <c r="SFC11" s="58" t="s">
        <v>573</v>
      </c>
      <c r="SFD11" s="58" t="s">
        <v>573</v>
      </c>
      <c r="SFE11" s="58" t="s">
        <v>573</v>
      </c>
      <c r="SFF11" s="58" t="s">
        <v>573</v>
      </c>
      <c r="SFG11" s="58" t="s">
        <v>573</v>
      </c>
      <c r="SFH11" s="58" t="s">
        <v>573</v>
      </c>
      <c r="SFI11" s="58" t="s">
        <v>573</v>
      </c>
      <c r="SFJ11" s="58" t="s">
        <v>573</v>
      </c>
      <c r="SFK11" s="58" t="s">
        <v>573</v>
      </c>
      <c r="SFL11" s="58" t="s">
        <v>573</v>
      </c>
      <c r="SFM11" s="58" t="s">
        <v>573</v>
      </c>
      <c r="SFN11" s="58" t="s">
        <v>573</v>
      </c>
      <c r="SFO11" s="58" t="s">
        <v>573</v>
      </c>
      <c r="SFP11" s="58" t="s">
        <v>573</v>
      </c>
      <c r="SFQ11" s="58" t="s">
        <v>573</v>
      </c>
      <c r="SFR11" s="58" t="s">
        <v>573</v>
      </c>
      <c r="SFS11" s="58" t="s">
        <v>573</v>
      </c>
      <c r="SFT11" s="58" t="s">
        <v>573</v>
      </c>
      <c r="SFU11" s="58" t="s">
        <v>573</v>
      </c>
      <c r="SFV11" s="58" t="s">
        <v>573</v>
      </c>
      <c r="SFW11" s="58" t="s">
        <v>573</v>
      </c>
      <c r="SFX11" s="58" t="s">
        <v>573</v>
      </c>
      <c r="SFY11" s="58" t="s">
        <v>573</v>
      </c>
      <c r="SFZ11" s="58" t="s">
        <v>573</v>
      </c>
      <c r="SGA11" s="58" t="s">
        <v>573</v>
      </c>
      <c r="SGB11" s="58" t="s">
        <v>573</v>
      </c>
      <c r="SGC11" s="58" t="s">
        <v>573</v>
      </c>
      <c r="SGD11" s="58" t="s">
        <v>573</v>
      </c>
      <c r="SGE11" s="58" t="s">
        <v>573</v>
      </c>
      <c r="SGF11" s="58" t="s">
        <v>573</v>
      </c>
      <c r="SGG11" s="58" t="s">
        <v>573</v>
      </c>
      <c r="SGH11" s="58" t="s">
        <v>573</v>
      </c>
      <c r="SGI11" s="58" t="s">
        <v>573</v>
      </c>
      <c r="SGJ11" s="58" t="s">
        <v>573</v>
      </c>
      <c r="SGK11" s="58" t="s">
        <v>573</v>
      </c>
      <c r="SGL11" s="58" t="s">
        <v>573</v>
      </c>
      <c r="SGM11" s="58" t="s">
        <v>573</v>
      </c>
      <c r="SGN11" s="58" t="s">
        <v>573</v>
      </c>
      <c r="SGO11" s="58" t="s">
        <v>573</v>
      </c>
      <c r="SGP11" s="58" t="s">
        <v>573</v>
      </c>
      <c r="SGQ11" s="58" t="s">
        <v>573</v>
      </c>
      <c r="SGR11" s="58" t="s">
        <v>573</v>
      </c>
      <c r="SGS11" s="58" t="s">
        <v>573</v>
      </c>
      <c r="SGT11" s="58" t="s">
        <v>573</v>
      </c>
      <c r="SGU11" s="58" t="s">
        <v>573</v>
      </c>
      <c r="SGV11" s="58" t="s">
        <v>573</v>
      </c>
      <c r="SGW11" s="58" t="s">
        <v>573</v>
      </c>
      <c r="SGX11" s="58" t="s">
        <v>573</v>
      </c>
      <c r="SGY11" s="58" t="s">
        <v>573</v>
      </c>
      <c r="SGZ11" s="58" t="s">
        <v>573</v>
      </c>
      <c r="SHA11" s="58" t="s">
        <v>573</v>
      </c>
      <c r="SHB11" s="58" t="s">
        <v>573</v>
      </c>
      <c r="SHC11" s="58" t="s">
        <v>573</v>
      </c>
      <c r="SHD11" s="58" t="s">
        <v>573</v>
      </c>
      <c r="SHE11" s="58" t="s">
        <v>573</v>
      </c>
      <c r="SHF11" s="58" t="s">
        <v>573</v>
      </c>
      <c r="SHG11" s="58" t="s">
        <v>573</v>
      </c>
      <c r="SHH11" s="58" t="s">
        <v>573</v>
      </c>
      <c r="SHI11" s="58" t="s">
        <v>573</v>
      </c>
      <c r="SHJ11" s="58" t="s">
        <v>573</v>
      </c>
      <c r="SHK11" s="58" t="s">
        <v>573</v>
      </c>
      <c r="SHL11" s="58" t="s">
        <v>573</v>
      </c>
      <c r="SHM11" s="58" t="s">
        <v>573</v>
      </c>
      <c r="SHN11" s="58" t="s">
        <v>573</v>
      </c>
      <c r="SHO11" s="58" t="s">
        <v>573</v>
      </c>
      <c r="SHP11" s="58" t="s">
        <v>573</v>
      </c>
      <c r="SHQ11" s="58" t="s">
        <v>573</v>
      </c>
      <c r="SHR11" s="58" t="s">
        <v>573</v>
      </c>
      <c r="SHS11" s="58" t="s">
        <v>573</v>
      </c>
      <c r="SHT11" s="58" t="s">
        <v>573</v>
      </c>
      <c r="SHU11" s="58" t="s">
        <v>573</v>
      </c>
      <c r="SHV11" s="58" t="s">
        <v>573</v>
      </c>
      <c r="SHW11" s="58" t="s">
        <v>573</v>
      </c>
      <c r="SHX11" s="58" t="s">
        <v>573</v>
      </c>
      <c r="SHY11" s="58" t="s">
        <v>573</v>
      </c>
      <c r="SHZ11" s="58" t="s">
        <v>573</v>
      </c>
      <c r="SIA11" s="58" t="s">
        <v>573</v>
      </c>
      <c r="SIB11" s="58" t="s">
        <v>573</v>
      </c>
      <c r="SIC11" s="58" t="s">
        <v>573</v>
      </c>
      <c r="SID11" s="58" t="s">
        <v>573</v>
      </c>
      <c r="SIE11" s="58" t="s">
        <v>573</v>
      </c>
      <c r="SIF11" s="58" t="s">
        <v>573</v>
      </c>
      <c r="SIG11" s="58" t="s">
        <v>573</v>
      </c>
      <c r="SIH11" s="58" t="s">
        <v>573</v>
      </c>
      <c r="SII11" s="58" t="s">
        <v>573</v>
      </c>
      <c r="SIJ11" s="58" t="s">
        <v>573</v>
      </c>
      <c r="SIK11" s="58" t="s">
        <v>573</v>
      </c>
      <c r="SIL11" s="58" t="s">
        <v>573</v>
      </c>
      <c r="SIM11" s="58" t="s">
        <v>573</v>
      </c>
      <c r="SIN11" s="58" t="s">
        <v>573</v>
      </c>
      <c r="SIO11" s="58" t="s">
        <v>573</v>
      </c>
      <c r="SIP11" s="58" t="s">
        <v>573</v>
      </c>
      <c r="SIQ11" s="58" t="s">
        <v>573</v>
      </c>
      <c r="SIR11" s="58" t="s">
        <v>573</v>
      </c>
      <c r="SIS11" s="58" t="s">
        <v>573</v>
      </c>
      <c r="SIT11" s="58" t="s">
        <v>573</v>
      </c>
      <c r="SIU11" s="58" t="s">
        <v>573</v>
      </c>
      <c r="SIV11" s="58" t="s">
        <v>573</v>
      </c>
      <c r="SIW11" s="58" t="s">
        <v>573</v>
      </c>
      <c r="SIX11" s="58" t="s">
        <v>573</v>
      </c>
      <c r="SIY11" s="58" t="s">
        <v>573</v>
      </c>
      <c r="SIZ11" s="58" t="s">
        <v>573</v>
      </c>
      <c r="SJA11" s="58" t="s">
        <v>573</v>
      </c>
      <c r="SJB11" s="58" t="s">
        <v>573</v>
      </c>
      <c r="SJC11" s="58" t="s">
        <v>573</v>
      </c>
      <c r="SJD11" s="58" t="s">
        <v>573</v>
      </c>
      <c r="SJE11" s="58" t="s">
        <v>573</v>
      </c>
      <c r="SJF11" s="58" t="s">
        <v>573</v>
      </c>
      <c r="SJG11" s="58" t="s">
        <v>573</v>
      </c>
      <c r="SJH11" s="58" t="s">
        <v>573</v>
      </c>
      <c r="SJI11" s="58" t="s">
        <v>573</v>
      </c>
      <c r="SJJ11" s="58" t="s">
        <v>573</v>
      </c>
      <c r="SJK11" s="58" t="s">
        <v>573</v>
      </c>
      <c r="SJL11" s="58" t="s">
        <v>573</v>
      </c>
      <c r="SJM11" s="58" t="s">
        <v>573</v>
      </c>
      <c r="SJN11" s="58" t="s">
        <v>573</v>
      </c>
      <c r="SJO11" s="58" t="s">
        <v>573</v>
      </c>
      <c r="SJP11" s="58" t="s">
        <v>573</v>
      </c>
      <c r="SJQ11" s="58" t="s">
        <v>573</v>
      </c>
      <c r="SJR11" s="58" t="s">
        <v>573</v>
      </c>
      <c r="SJS11" s="58" t="s">
        <v>573</v>
      </c>
      <c r="SJT11" s="58" t="s">
        <v>573</v>
      </c>
      <c r="SJU11" s="58" t="s">
        <v>573</v>
      </c>
      <c r="SJV11" s="58" t="s">
        <v>573</v>
      </c>
      <c r="SJW11" s="58" t="s">
        <v>573</v>
      </c>
      <c r="SJX11" s="58" t="s">
        <v>573</v>
      </c>
      <c r="SJY11" s="58" t="s">
        <v>573</v>
      </c>
      <c r="SJZ11" s="58" t="s">
        <v>573</v>
      </c>
      <c r="SKA11" s="58" t="s">
        <v>573</v>
      </c>
      <c r="SKB11" s="58" t="s">
        <v>573</v>
      </c>
      <c r="SKC11" s="58" t="s">
        <v>573</v>
      </c>
      <c r="SKD11" s="58" t="s">
        <v>573</v>
      </c>
      <c r="SKE11" s="58" t="s">
        <v>573</v>
      </c>
      <c r="SKF11" s="58" t="s">
        <v>573</v>
      </c>
      <c r="SKG11" s="58" t="s">
        <v>573</v>
      </c>
      <c r="SKH11" s="58" t="s">
        <v>573</v>
      </c>
      <c r="SKI11" s="58" t="s">
        <v>573</v>
      </c>
      <c r="SKJ11" s="58" t="s">
        <v>573</v>
      </c>
      <c r="SKK11" s="58" t="s">
        <v>573</v>
      </c>
      <c r="SKL11" s="58" t="s">
        <v>573</v>
      </c>
      <c r="SKM11" s="58" t="s">
        <v>573</v>
      </c>
      <c r="SKN11" s="58" t="s">
        <v>573</v>
      </c>
      <c r="SKO11" s="58" t="s">
        <v>573</v>
      </c>
      <c r="SKP11" s="58" t="s">
        <v>573</v>
      </c>
      <c r="SKQ11" s="58" t="s">
        <v>573</v>
      </c>
      <c r="SKR11" s="58" t="s">
        <v>573</v>
      </c>
      <c r="SKS11" s="58" t="s">
        <v>573</v>
      </c>
      <c r="SKT11" s="58" t="s">
        <v>573</v>
      </c>
      <c r="SKU11" s="58" t="s">
        <v>573</v>
      </c>
      <c r="SKV11" s="58" t="s">
        <v>573</v>
      </c>
      <c r="SKW11" s="58" t="s">
        <v>573</v>
      </c>
      <c r="SKX11" s="58" t="s">
        <v>573</v>
      </c>
      <c r="SKY11" s="58" t="s">
        <v>573</v>
      </c>
      <c r="SKZ11" s="58" t="s">
        <v>573</v>
      </c>
      <c r="SLA11" s="58" t="s">
        <v>573</v>
      </c>
      <c r="SLB11" s="58" t="s">
        <v>573</v>
      </c>
      <c r="SLC11" s="58" t="s">
        <v>573</v>
      </c>
      <c r="SLD11" s="58" t="s">
        <v>573</v>
      </c>
      <c r="SLE11" s="58" t="s">
        <v>573</v>
      </c>
      <c r="SLF11" s="58" t="s">
        <v>573</v>
      </c>
      <c r="SLG11" s="58" t="s">
        <v>573</v>
      </c>
      <c r="SLH11" s="58" t="s">
        <v>573</v>
      </c>
      <c r="SLI11" s="58" t="s">
        <v>573</v>
      </c>
      <c r="SLJ11" s="58" t="s">
        <v>573</v>
      </c>
      <c r="SLK11" s="58" t="s">
        <v>573</v>
      </c>
      <c r="SLL11" s="58" t="s">
        <v>573</v>
      </c>
      <c r="SLM11" s="58" t="s">
        <v>573</v>
      </c>
      <c r="SLN11" s="58" t="s">
        <v>573</v>
      </c>
      <c r="SLO11" s="58" t="s">
        <v>573</v>
      </c>
      <c r="SLP11" s="58" t="s">
        <v>573</v>
      </c>
      <c r="SLQ11" s="58" t="s">
        <v>573</v>
      </c>
      <c r="SLR11" s="58" t="s">
        <v>573</v>
      </c>
      <c r="SLS11" s="58" t="s">
        <v>573</v>
      </c>
      <c r="SLT11" s="58" t="s">
        <v>573</v>
      </c>
      <c r="SLU11" s="58" t="s">
        <v>573</v>
      </c>
      <c r="SLV11" s="58" t="s">
        <v>573</v>
      </c>
      <c r="SLW11" s="58" t="s">
        <v>573</v>
      </c>
      <c r="SLX11" s="58" t="s">
        <v>573</v>
      </c>
      <c r="SLY11" s="58" t="s">
        <v>573</v>
      </c>
      <c r="SLZ11" s="58" t="s">
        <v>573</v>
      </c>
      <c r="SMA11" s="58" t="s">
        <v>573</v>
      </c>
      <c r="SMB11" s="58" t="s">
        <v>573</v>
      </c>
      <c r="SMC11" s="58" t="s">
        <v>573</v>
      </c>
      <c r="SMD11" s="58" t="s">
        <v>573</v>
      </c>
      <c r="SME11" s="58" t="s">
        <v>573</v>
      </c>
      <c r="SMF11" s="58" t="s">
        <v>573</v>
      </c>
      <c r="SMG11" s="58" t="s">
        <v>573</v>
      </c>
      <c r="SMH11" s="58" t="s">
        <v>573</v>
      </c>
      <c r="SMI11" s="58" t="s">
        <v>573</v>
      </c>
      <c r="SMJ11" s="58" t="s">
        <v>573</v>
      </c>
      <c r="SMK11" s="58" t="s">
        <v>573</v>
      </c>
      <c r="SML11" s="58" t="s">
        <v>573</v>
      </c>
      <c r="SMM11" s="58" t="s">
        <v>573</v>
      </c>
      <c r="SMN11" s="58" t="s">
        <v>573</v>
      </c>
      <c r="SMO11" s="58" t="s">
        <v>573</v>
      </c>
      <c r="SMP11" s="58" t="s">
        <v>573</v>
      </c>
      <c r="SMQ11" s="58" t="s">
        <v>573</v>
      </c>
      <c r="SMR11" s="58" t="s">
        <v>573</v>
      </c>
      <c r="SMS11" s="58" t="s">
        <v>573</v>
      </c>
      <c r="SMT11" s="58" t="s">
        <v>573</v>
      </c>
      <c r="SMU11" s="58" t="s">
        <v>573</v>
      </c>
      <c r="SMV11" s="58" t="s">
        <v>573</v>
      </c>
      <c r="SMW11" s="58" t="s">
        <v>573</v>
      </c>
      <c r="SMX11" s="58" t="s">
        <v>573</v>
      </c>
      <c r="SMY11" s="58" t="s">
        <v>573</v>
      </c>
      <c r="SMZ11" s="58" t="s">
        <v>573</v>
      </c>
      <c r="SNA11" s="58" t="s">
        <v>573</v>
      </c>
      <c r="SNB11" s="58" t="s">
        <v>573</v>
      </c>
      <c r="SNC11" s="58" t="s">
        <v>573</v>
      </c>
      <c r="SND11" s="58" t="s">
        <v>573</v>
      </c>
      <c r="SNE11" s="58" t="s">
        <v>573</v>
      </c>
      <c r="SNF11" s="58" t="s">
        <v>573</v>
      </c>
      <c r="SNG11" s="58" t="s">
        <v>573</v>
      </c>
      <c r="SNH11" s="58" t="s">
        <v>573</v>
      </c>
      <c r="SNI11" s="58" t="s">
        <v>573</v>
      </c>
      <c r="SNJ11" s="58" t="s">
        <v>573</v>
      </c>
      <c r="SNK11" s="58" t="s">
        <v>573</v>
      </c>
      <c r="SNL11" s="58" t="s">
        <v>573</v>
      </c>
      <c r="SNM11" s="58" t="s">
        <v>573</v>
      </c>
      <c r="SNN11" s="58" t="s">
        <v>573</v>
      </c>
      <c r="SNO11" s="58" t="s">
        <v>573</v>
      </c>
      <c r="SNP11" s="58" t="s">
        <v>573</v>
      </c>
      <c r="SNQ11" s="58" t="s">
        <v>573</v>
      </c>
      <c r="SNR11" s="58" t="s">
        <v>573</v>
      </c>
      <c r="SNS11" s="58" t="s">
        <v>573</v>
      </c>
      <c r="SNT11" s="58" t="s">
        <v>573</v>
      </c>
      <c r="SNU11" s="58" t="s">
        <v>573</v>
      </c>
      <c r="SNV11" s="58" t="s">
        <v>573</v>
      </c>
      <c r="SNW11" s="58" t="s">
        <v>573</v>
      </c>
      <c r="SNX11" s="58" t="s">
        <v>573</v>
      </c>
      <c r="SNY11" s="58" t="s">
        <v>573</v>
      </c>
      <c r="SNZ11" s="58" t="s">
        <v>573</v>
      </c>
      <c r="SOA11" s="58" t="s">
        <v>573</v>
      </c>
      <c r="SOB11" s="58" t="s">
        <v>573</v>
      </c>
      <c r="SOC11" s="58" t="s">
        <v>573</v>
      </c>
      <c r="SOD11" s="58" t="s">
        <v>573</v>
      </c>
      <c r="SOE11" s="58" t="s">
        <v>573</v>
      </c>
      <c r="SOF11" s="58" t="s">
        <v>573</v>
      </c>
      <c r="SOG11" s="58" t="s">
        <v>573</v>
      </c>
      <c r="SOH11" s="58" t="s">
        <v>573</v>
      </c>
      <c r="SOI11" s="58" t="s">
        <v>573</v>
      </c>
      <c r="SOJ11" s="58" t="s">
        <v>573</v>
      </c>
      <c r="SOK11" s="58" t="s">
        <v>573</v>
      </c>
      <c r="SOL11" s="58" t="s">
        <v>573</v>
      </c>
      <c r="SOM11" s="58" t="s">
        <v>573</v>
      </c>
      <c r="SON11" s="58" t="s">
        <v>573</v>
      </c>
      <c r="SOO11" s="58" t="s">
        <v>573</v>
      </c>
      <c r="SOP11" s="58" t="s">
        <v>573</v>
      </c>
      <c r="SOQ11" s="58" t="s">
        <v>573</v>
      </c>
      <c r="SOR11" s="58" t="s">
        <v>573</v>
      </c>
      <c r="SOS11" s="58" t="s">
        <v>573</v>
      </c>
      <c r="SOT11" s="58" t="s">
        <v>573</v>
      </c>
      <c r="SOU11" s="58" t="s">
        <v>573</v>
      </c>
      <c r="SOV11" s="58" t="s">
        <v>573</v>
      </c>
      <c r="SOW11" s="58" t="s">
        <v>573</v>
      </c>
      <c r="SOX11" s="58" t="s">
        <v>573</v>
      </c>
      <c r="SOY11" s="58" t="s">
        <v>573</v>
      </c>
      <c r="SOZ11" s="58" t="s">
        <v>573</v>
      </c>
      <c r="SPA11" s="58" t="s">
        <v>573</v>
      </c>
      <c r="SPB11" s="58" t="s">
        <v>573</v>
      </c>
      <c r="SPC11" s="58" t="s">
        <v>573</v>
      </c>
      <c r="SPD11" s="58" t="s">
        <v>573</v>
      </c>
      <c r="SPE11" s="58" t="s">
        <v>573</v>
      </c>
      <c r="SPF11" s="58" t="s">
        <v>573</v>
      </c>
      <c r="SPG11" s="58" t="s">
        <v>573</v>
      </c>
      <c r="SPH11" s="58" t="s">
        <v>573</v>
      </c>
      <c r="SPI11" s="58" t="s">
        <v>573</v>
      </c>
      <c r="SPJ11" s="58" t="s">
        <v>573</v>
      </c>
      <c r="SPK11" s="58" t="s">
        <v>573</v>
      </c>
      <c r="SPL11" s="58" t="s">
        <v>573</v>
      </c>
      <c r="SPM11" s="58" t="s">
        <v>573</v>
      </c>
      <c r="SPN11" s="58" t="s">
        <v>573</v>
      </c>
      <c r="SPO11" s="58" t="s">
        <v>573</v>
      </c>
      <c r="SPP11" s="58" t="s">
        <v>573</v>
      </c>
      <c r="SPQ11" s="58" t="s">
        <v>573</v>
      </c>
      <c r="SPR11" s="58" t="s">
        <v>573</v>
      </c>
      <c r="SPS11" s="58" t="s">
        <v>573</v>
      </c>
      <c r="SPT11" s="58" t="s">
        <v>573</v>
      </c>
      <c r="SPU11" s="58" t="s">
        <v>573</v>
      </c>
      <c r="SPV11" s="58" t="s">
        <v>573</v>
      </c>
      <c r="SPW11" s="58" t="s">
        <v>573</v>
      </c>
      <c r="SPX11" s="58" t="s">
        <v>573</v>
      </c>
      <c r="SPY11" s="58" t="s">
        <v>573</v>
      </c>
      <c r="SPZ11" s="58" t="s">
        <v>573</v>
      </c>
      <c r="SQA11" s="58" t="s">
        <v>573</v>
      </c>
      <c r="SQB11" s="58" t="s">
        <v>573</v>
      </c>
      <c r="SQC11" s="58" t="s">
        <v>573</v>
      </c>
      <c r="SQD11" s="58" t="s">
        <v>573</v>
      </c>
      <c r="SQE11" s="58" t="s">
        <v>573</v>
      </c>
      <c r="SQF11" s="58" t="s">
        <v>573</v>
      </c>
      <c r="SQG11" s="58" t="s">
        <v>573</v>
      </c>
      <c r="SQH11" s="58" t="s">
        <v>573</v>
      </c>
      <c r="SQI11" s="58" t="s">
        <v>573</v>
      </c>
      <c r="SQJ11" s="58" t="s">
        <v>573</v>
      </c>
      <c r="SQK11" s="58" t="s">
        <v>573</v>
      </c>
      <c r="SQL11" s="58" t="s">
        <v>573</v>
      </c>
      <c r="SQM11" s="58" t="s">
        <v>573</v>
      </c>
      <c r="SQN11" s="58" t="s">
        <v>573</v>
      </c>
      <c r="SQO11" s="58" t="s">
        <v>573</v>
      </c>
      <c r="SQP11" s="58" t="s">
        <v>573</v>
      </c>
      <c r="SQQ11" s="58" t="s">
        <v>573</v>
      </c>
      <c r="SQR11" s="58" t="s">
        <v>573</v>
      </c>
      <c r="SQS11" s="58" t="s">
        <v>573</v>
      </c>
      <c r="SQT11" s="58" t="s">
        <v>573</v>
      </c>
      <c r="SQU11" s="58" t="s">
        <v>573</v>
      </c>
      <c r="SQV11" s="58" t="s">
        <v>573</v>
      </c>
      <c r="SQW11" s="58" t="s">
        <v>573</v>
      </c>
      <c r="SQX11" s="58" t="s">
        <v>573</v>
      </c>
      <c r="SQY11" s="58" t="s">
        <v>573</v>
      </c>
      <c r="SQZ11" s="58" t="s">
        <v>573</v>
      </c>
      <c r="SRA11" s="58" t="s">
        <v>573</v>
      </c>
      <c r="SRB11" s="58" t="s">
        <v>573</v>
      </c>
      <c r="SRC11" s="58" t="s">
        <v>573</v>
      </c>
      <c r="SRD11" s="58" t="s">
        <v>573</v>
      </c>
      <c r="SRE11" s="58" t="s">
        <v>573</v>
      </c>
      <c r="SRF11" s="58" t="s">
        <v>573</v>
      </c>
      <c r="SRG11" s="58" t="s">
        <v>573</v>
      </c>
      <c r="SRH11" s="58" t="s">
        <v>573</v>
      </c>
      <c r="SRI11" s="58" t="s">
        <v>573</v>
      </c>
      <c r="SRJ11" s="58" t="s">
        <v>573</v>
      </c>
      <c r="SRK11" s="58" t="s">
        <v>573</v>
      </c>
      <c r="SRL11" s="58" t="s">
        <v>573</v>
      </c>
      <c r="SRM11" s="58" t="s">
        <v>573</v>
      </c>
      <c r="SRN11" s="58" t="s">
        <v>573</v>
      </c>
      <c r="SRO11" s="58" t="s">
        <v>573</v>
      </c>
      <c r="SRP11" s="58" t="s">
        <v>573</v>
      </c>
      <c r="SRQ11" s="58" t="s">
        <v>573</v>
      </c>
      <c r="SRR11" s="58" t="s">
        <v>573</v>
      </c>
      <c r="SRS11" s="58" t="s">
        <v>573</v>
      </c>
      <c r="SRT11" s="58" t="s">
        <v>573</v>
      </c>
      <c r="SRU11" s="58" t="s">
        <v>573</v>
      </c>
      <c r="SRV11" s="58" t="s">
        <v>573</v>
      </c>
      <c r="SRW11" s="58" t="s">
        <v>573</v>
      </c>
      <c r="SRX11" s="58" t="s">
        <v>573</v>
      </c>
      <c r="SRY11" s="58" t="s">
        <v>573</v>
      </c>
      <c r="SRZ11" s="58" t="s">
        <v>573</v>
      </c>
      <c r="SSA11" s="58" t="s">
        <v>573</v>
      </c>
      <c r="SSB11" s="58" t="s">
        <v>573</v>
      </c>
      <c r="SSC11" s="58" t="s">
        <v>573</v>
      </c>
      <c r="SSD11" s="58" t="s">
        <v>573</v>
      </c>
      <c r="SSE11" s="58" t="s">
        <v>573</v>
      </c>
      <c r="SSF11" s="58" t="s">
        <v>573</v>
      </c>
      <c r="SSG11" s="58" t="s">
        <v>573</v>
      </c>
      <c r="SSH11" s="58" t="s">
        <v>573</v>
      </c>
      <c r="SSI11" s="58" t="s">
        <v>573</v>
      </c>
      <c r="SSJ11" s="58" t="s">
        <v>573</v>
      </c>
      <c r="SSK11" s="58" t="s">
        <v>573</v>
      </c>
      <c r="SSL11" s="58" t="s">
        <v>573</v>
      </c>
      <c r="SSM11" s="58" t="s">
        <v>573</v>
      </c>
      <c r="SSN11" s="58" t="s">
        <v>573</v>
      </c>
      <c r="SSO11" s="58" t="s">
        <v>573</v>
      </c>
      <c r="SSP11" s="58" t="s">
        <v>573</v>
      </c>
      <c r="SSQ11" s="58" t="s">
        <v>573</v>
      </c>
      <c r="SSR11" s="58" t="s">
        <v>573</v>
      </c>
      <c r="SSS11" s="58" t="s">
        <v>573</v>
      </c>
      <c r="SST11" s="58" t="s">
        <v>573</v>
      </c>
      <c r="SSU11" s="58" t="s">
        <v>573</v>
      </c>
      <c r="SSV11" s="58" t="s">
        <v>573</v>
      </c>
      <c r="SSW11" s="58" t="s">
        <v>573</v>
      </c>
      <c r="SSX11" s="58" t="s">
        <v>573</v>
      </c>
      <c r="SSY11" s="58" t="s">
        <v>573</v>
      </c>
      <c r="SSZ11" s="58" t="s">
        <v>573</v>
      </c>
      <c r="STA11" s="58" t="s">
        <v>573</v>
      </c>
      <c r="STB11" s="58" t="s">
        <v>573</v>
      </c>
      <c r="STC11" s="58" t="s">
        <v>573</v>
      </c>
      <c r="STD11" s="58" t="s">
        <v>573</v>
      </c>
      <c r="STE11" s="58" t="s">
        <v>573</v>
      </c>
      <c r="STF11" s="58" t="s">
        <v>573</v>
      </c>
      <c r="STG11" s="58" t="s">
        <v>573</v>
      </c>
      <c r="STH11" s="58" t="s">
        <v>573</v>
      </c>
      <c r="STI11" s="58" t="s">
        <v>573</v>
      </c>
      <c r="STJ11" s="58" t="s">
        <v>573</v>
      </c>
      <c r="STK11" s="58" t="s">
        <v>573</v>
      </c>
      <c r="STL11" s="58" t="s">
        <v>573</v>
      </c>
      <c r="STM11" s="58" t="s">
        <v>573</v>
      </c>
      <c r="STN11" s="58" t="s">
        <v>573</v>
      </c>
      <c r="STO11" s="58" t="s">
        <v>573</v>
      </c>
      <c r="STP11" s="58" t="s">
        <v>573</v>
      </c>
      <c r="STQ11" s="58" t="s">
        <v>573</v>
      </c>
      <c r="STR11" s="58" t="s">
        <v>573</v>
      </c>
      <c r="STS11" s="58" t="s">
        <v>573</v>
      </c>
      <c r="STT11" s="58" t="s">
        <v>573</v>
      </c>
      <c r="STU11" s="58" t="s">
        <v>573</v>
      </c>
      <c r="STV11" s="58" t="s">
        <v>573</v>
      </c>
      <c r="STW11" s="58" t="s">
        <v>573</v>
      </c>
      <c r="STX11" s="58" t="s">
        <v>573</v>
      </c>
      <c r="STY11" s="58" t="s">
        <v>573</v>
      </c>
      <c r="STZ11" s="58" t="s">
        <v>573</v>
      </c>
      <c r="SUA11" s="58" t="s">
        <v>573</v>
      </c>
      <c r="SUB11" s="58" t="s">
        <v>573</v>
      </c>
      <c r="SUC11" s="58" t="s">
        <v>573</v>
      </c>
      <c r="SUD11" s="58" t="s">
        <v>573</v>
      </c>
      <c r="SUE11" s="58" t="s">
        <v>573</v>
      </c>
      <c r="SUF11" s="58" t="s">
        <v>573</v>
      </c>
      <c r="SUG11" s="58" t="s">
        <v>573</v>
      </c>
      <c r="SUH11" s="58" t="s">
        <v>573</v>
      </c>
      <c r="SUI11" s="58" t="s">
        <v>573</v>
      </c>
      <c r="SUJ11" s="58" t="s">
        <v>573</v>
      </c>
      <c r="SUK11" s="58" t="s">
        <v>573</v>
      </c>
      <c r="SUL11" s="58" t="s">
        <v>573</v>
      </c>
      <c r="SUM11" s="58" t="s">
        <v>573</v>
      </c>
      <c r="SUN11" s="58" t="s">
        <v>573</v>
      </c>
      <c r="SUO11" s="58" t="s">
        <v>573</v>
      </c>
      <c r="SUP11" s="58" t="s">
        <v>573</v>
      </c>
      <c r="SUQ11" s="58" t="s">
        <v>573</v>
      </c>
      <c r="SUR11" s="58" t="s">
        <v>573</v>
      </c>
      <c r="SUS11" s="58" t="s">
        <v>573</v>
      </c>
      <c r="SUT11" s="58" t="s">
        <v>573</v>
      </c>
      <c r="SUU11" s="58" t="s">
        <v>573</v>
      </c>
      <c r="SUV11" s="58" t="s">
        <v>573</v>
      </c>
      <c r="SUW11" s="58" t="s">
        <v>573</v>
      </c>
      <c r="SUX11" s="58" t="s">
        <v>573</v>
      </c>
      <c r="SUY11" s="58" t="s">
        <v>573</v>
      </c>
      <c r="SUZ11" s="58" t="s">
        <v>573</v>
      </c>
      <c r="SVA11" s="58" t="s">
        <v>573</v>
      </c>
      <c r="SVB11" s="58" t="s">
        <v>573</v>
      </c>
      <c r="SVC11" s="58" t="s">
        <v>573</v>
      </c>
      <c r="SVD11" s="58" t="s">
        <v>573</v>
      </c>
      <c r="SVE11" s="58" t="s">
        <v>573</v>
      </c>
      <c r="SVF11" s="58" t="s">
        <v>573</v>
      </c>
      <c r="SVG11" s="58" t="s">
        <v>573</v>
      </c>
      <c r="SVH11" s="58" t="s">
        <v>573</v>
      </c>
      <c r="SVI11" s="58" t="s">
        <v>573</v>
      </c>
      <c r="SVJ11" s="58" t="s">
        <v>573</v>
      </c>
      <c r="SVK11" s="58" t="s">
        <v>573</v>
      </c>
      <c r="SVL11" s="58" t="s">
        <v>573</v>
      </c>
      <c r="SVM11" s="58" t="s">
        <v>573</v>
      </c>
      <c r="SVN11" s="58" t="s">
        <v>573</v>
      </c>
      <c r="SVO11" s="58" t="s">
        <v>573</v>
      </c>
      <c r="SVP11" s="58" t="s">
        <v>573</v>
      </c>
      <c r="SVQ11" s="58" t="s">
        <v>573</v>
      </c>
      <c r="SVR11" s="58" t="s">
        <v>573</v>
      </c>
      <c r="SVS11" s="58" t="s">
        <v>573</v>
      </c>
      <c r="SVT11" s="58" t="s">
        <v>573</v>
      </c>
      <c r="SVU11" s="58" t="s">
        <v>573</v>
      </c>
      <c r="SVV11" s="58" t="s">
        <v>573</v>
      </c>
      <c r="SVW11" s="58" t="s">
        <v>573</v>
      </c>
      <c r="SVX11" s="58" t="s">
        <v>573</v>
      </c>
      <c r="SVY11" s="58" t="s">
        <v>573</v>
      </c>
      <c r="SVZ11" s="58" t="s">
        <v>573</v>
      </c>
      <c r="SWA11" s="58" t="s">
        <v>573</v>
      </c>
      <c r="SWB11" s="58" t="s">
        <v>573</v>
      </c>
      <c r="SWC11" s="58" t="s">
        <v>573</v>
      </c>
      <c r="SWD11" s="58" t="s">
        <v>573</v>
      </c>
      <c r="SWE11" s="58" t="s">
        <v>573</v>
      </c>
      <c r="SWF11" s="58" t="s">
        <v>573</v>
      </c>
      <c r="SWG11" s="58" t="s">
        <v>573</v>
      </c>
      <c r="SWH11" s="58" t="s">
        <v>573</v>
      </c>
      <c r="SWI11" s="58" t="s">
        <v>573</v>
      </c>
      <c r="SWJ11" s="58" t="s">
        <v>573</v>
      </c>
      <c r="SWK11" s="58" t="s">
        <v>573</v>
      </c>
      <c r="SWL11" s="58" t="s">
        <v>573</v>
      </c>
      <c r="SWM11" s="58" t="s">
        <v>573</v>
      </c>
      <c r="SWN11" s="58" t="s">
        <v>573</v>
      </c>
      <c r="SWO11" s="58" t="s">
        <v>573</v>
      </c>
      <c r="SWP11" s="58" t="s">
        <v>573</v>
      </c>
      <c r="SWQ11" s="58" t="s">
        <v>573</v>
      </c>
      <c r="SWR11" s="58" t="s">
        <v>573</v>
      </c>
      <c r="SWS11" s="58" t="s">
        <v>573</v>
      </c>
      <c r="SWT11" s="58" t="s">
        <v>573</v>
      </c>
      <c r="SWU11" s="58" t="s">
        <v>573</v>
      </c>
      <c r="SWV11" s="58" t="s">
        <v>573</v>
      </c>
      <c r="SWW11" s="58" t="s">
        <v>573</v>
      </c>
      <c r="SWX11" s="58" t="s">
        <v>573</v>
      </c>
      <c r="SWY11" s="58" t="s">
        <v>573</v>
      </c>
      <c r="SWZ11" s="58" t="s">
        <v>573</v>
      </c>
      <c r="SXA11" s="58" t="s">
        <v>573</v>
      </c>
      <c r="SXB11" s="58" t="s">
        <v>573</v>
      </c>
      <c r="SXC11" s="58" t="s">
        <v>573</v>
      </c>
      <c r="SXD11" s="58" t="s">
        <v>573</v>
      </c>
      <c r="SXE11" s="58" t="s">
        <v>573</v>
      </c>
      <c r="SXF11" s="58" t="s">
        <v>573</v>
      </c>
      <c r="SXG11" s="58" t="s">
        <v>573</v>
      </c>
      <c r="SXH11" s="58" t="s">
        <v>573</v>
      </c>
      <c r="SXI11" s="58" t="s">
        <v>573</v>
      </c>
      <c r="SXJ11" s="58" t="s">
        <v>573</v>
      </c>
      <c r="SXK11" s="58" t="s">
        <v>573</v>
      </c>
      <c r="SXL11" s="58" t="s">
        <v>573</v>
      </c>
      <c r="SXM11" s="58" t="s">
        <v>573</v>
      </c>
      <c r="SXN11" s="58" t="s">
        <v>573</v>
      </c>
      <c r="SXO11" s="58" t="s">
        <v>573</v>
      </c>
      <c r="SXP11" s="58" t="s">
        <v>573</v>
      </c>
      <c r="SXQ11" s="58" t="s">
        <v>573</v>
      </c>
      <c r="SXR11" s="58" t="s">
        <v>573</v>
      </c>
      <c r="SXS11" s="58" t="s">
        <v>573</v>
      </c>
      <c r="SXT11" s="58" t="s">
        <v>573</v>
      </c>
      <c r="SXU11" s="58" t="s">
        <v>573</v>
      </c>
      <c r="SXV11" s="58" t="s">
        <v>573</v>
      </c>
      <c r="SXW11" s="58" t="s">
        <v>573</v>
      </c>
      <c r="SXX11" s="58" t="s">
        <v>573</v>
      </c>
      <c r="SXY11" s="58" t="s">
        <v>573</v>
      </c>
      <c r="SXZ11" s="58" t="s">
        <v>573</v>
      </c>
      <c r="SYA11" s="58" t="s">
        <v>573</v>
      </c>
      <c r="SYB11" s="58" t="s">
        <v>573</v>
      </c>
      <c r="SYC11" s="58" t="s">
        <v>573</v>
      </c>
      <c r="SYD11" s="58" t="s">
        <v>573</v>
      </c>
      <c r="SYE11" s="58" t="s">
        <v>573</v>
      </c>
      <c r="SYF11" s="58" t="s">
        <v>573</v>
      </c>
      <c r="SYG11" s="58" t="s">
        <v>573</v>
      </c>
      <c r="SYH11" s="58" t="s">
        <v>573</v>
      </c>
      <c r="SYI11" s="58" t="s">
        <v>573</v>
      </c>
      <c r="SYJ11" s="58" t="s">
        <v>573</v>
      </c>
      <c r="SYK11" s="58" t="s">
        <v>573</v>
      </c>
      <c r="SYL11" s="58" t="s">
        <v>573</v>
      </c>
      <c r="SYM11" s="58" t="s">
        <v>573</v>
      </c>
      <c r="SYN11" s="58" t="s">
        <v>573</v>
      </c>
      <c r="SYO11" s="58" t="s">
        <v>573</v>
      </c>
      <c r="SYP11" s="58" t="s">
        <v>573</v>
      </c>
      <c r="SYQ11" s="58" t="s">
        <v>573</v>
      </c>
      <c r="SYR11" s="58" t="s">
        <v>573</v>
      </c>
      <c r="SYS11" s="58" t="s">
        <v>573</v>
      </c>
      <c r="SYT11" s="58" t="s">
        <v>573</v>
      </c>
      <c r="SYU11" s="58" t="s">
        <v>573</v>
      </c>
      <c r="SYV11" s="58" t="s">
        <v>573</v>
      </c>
      <c r="SYW11" s="58" t="s">
        <v>573</v>
      </c>
      <c r="SYX11" s="58" t="s">
        <v>573</v>
      </c>
      <c r="SYY11" s="58" t="s">
        <v>573</v>
      </c>
      <c r="SYZ11" s="58" t="s">
        <v>573</v>
      </c>
      <c r="SZA11" s="58" t="s">
        <v>573</v>
      </c>
      <c r="SZB11" s="58" t="s">
        <v>573</v>
      </c>
      <c r="SZC11" s="58" t="s">
        <v>573</v>
      </c>
      <c r="SZD11" s="58" t="s">
        <v>573</v>
      </c>
      <c r="SZE11" s="58" t="s">
        <v>573</v>
      </c>
      <c r="SZF11" s="58" t="s">
        <v>573</v>
      </c>
      <c r="SZG11" s="58" t="s">
        <v>573</v>
      </c>
      <c r="SZH11" s="58" t="s">
        <v>573</v>
      </c>
      <c r="SZI11" s="58" t="s">
        <v>573</v>
      </c>
      <c r="SZJ11" s="58" t="s">
        <v>573</v>
      </c>
      <c r="SZK11" s="58" t="s">
        <v>573</v>
      </c>
      <c r="SZL11" s="58" t="s">
        <v>573</v>
      </c>
      <c r="SZM11" s="58" t="s">
        <v>573</v>
      </c>
      <c r="SZN11" s="58" t="s">
        <v>573</v>
      </c>
      <c r="SZO11" s="58" t="s">
        <v>573</v>
      </c>
      <c r="SZP11" s="58" t="s">
        <v>573</v>
      </c>
      <c r="SZQ11" s="58" t="s">
        <v>573</v>
      </c>
      <c r="SZR11" s="58" t="s">
        <v>573</v>
      </c>
      <c r="SZS11" s="58" t="s">
        <v>573</v>
      </c>
      <c r="SZT11" s="58" t="s">
        <v>573</v>
      </c>
      <c r="SZU11" s="58" t="s">
        <v>573</v>
      </c>
      <c r="SZV11" s="58" t="s">
        <v>573</v>
      </c>
      <c r="SZW11" s="58" t="s">
        <v>573</v>
      </c>
      <c r="SZX11" s="58" t="s">
        <v>573</v>
      </c>
      <c r="SZY11" s="58" t="s">
        <v>573</v>
      </c>
      <c r="SZZ11" s="58" t="s">
        <v>573</v>
      </c>
      <c r="TAA11" s="58" t="s">
        <v>573</v>
      </c>
      <c r="TAB11" s="58" t="s">
        <v>573</v>
      </c>
      <c r="TAC11" s="58" t="s">
        <v>573</v>
      </c>
      <c r="TAD11" s="58" t="s">
        <v>573</v>
      </c>
      <c r="TAE11" s="58" t="s">
        <v>573</v>
      </c>
      <c r="TAF11" s="58" t="s">
        <v>573</v>
      </c>
      <c r="TAG11" s="58" t="s">
        <v>573</v>
      </c>
      <c r="TAH11" s="58" t="s">
        <v>573</v>
      </c>
      <c r="TAI11" s="58" t="s">
        <v>573</v>
      </c>
      <c r="TAJ11" s="58" t="s">
        <v>573</v>
      </c>
      <c r="TAK11" s="58" t="s">
        <v>573</v>
      </c>
      <c r="TAL11" s="58" t="s">
        <v>573</v>
      </c>
      <c r="TAM11" s="58" t="s">
        <v>573</v>
      </c>
      <c r="TAN11" s="58" t="s">
        <v>573</v>
      </c>
      <c r="TAO11" s="58" t="s">
        <v>573</v>
      </c>
      <c r="TAP11" s="58" t="s">
        <v>573</v>
      </c>
      <c r="TAQ11" s="58" t="s">
        <v>573</v>
      </c>
      <c r="TAR11" s="58" t="s">
        <v>573</v>
      </c>
      <c r="TAS11" s="58" t="s">
        <v>573</v>
      </c>
      <c r="TAT11" s="58" t="s">
        <v>573</v>
      </c>
      <c r="TAU11" s="58" t="s">
        <v>573</v>
      </c>
      <c r="TAV11" s="58" t="s">
        <v>573</v>
      </c>
      <c r="TAW11" s="58" t="s">
        <v>573</v>
      </c>
      <c r="TAX11" s="58" t="s">
        <v>573</v>
      </c>
      <c r="TAY11" s="58" t="s">
        <v>573</v>
      </c>
      <c r="TAZ11" s="58" t="s">
        <v>573</v>
      </c>
      <c r="TBA11" s="58" t="s">
        <v>573</v>
      </c>
      <c r="TBB11" s="58" t="s">
        <v>573</v>
      </c>
      <c r="TBC11" s="58" t="s">
        <v>573</v>
      </c>
      <c r="TBD11" s="58" t="s">
        <v>573</v>
      </c>
      <c r="TBE11" s="58" t="s">
        <v>573</v>
      </c>
      <c r="TBF11" s="58" t="s">
        <v>573</v>
      </c>
      <c r="TBG11" s="58" t="s">
        <v>573</v>
      </c>
      <c r="TBH11" s="58" t="s">
        <v>573</v>
      </c>
      <c r="TBI11" s="58" t="s">
        <v>573</v>
      </c>
      <c r="TBJ11" s="58" t="s">
        <v>573</v>
      </c>
      <c r="TBK11" s="58" t="s">
        <v>573</v>
      </c>
      <c r="TBL11" s="58" t="s">
        <v>573</v>
      </c>
      <c r="TBM11" s="58" t="s">
        <v>573</v>
      </c>
      <c r="TBN11" s="58" t="s">
        <v>573</v>
      </c>
      <c r="TBO11" s="58" t="s">
        <v>573</v>
      </c>
      <c r="TBP11" s="58" t="s">
        <v>573</v>
      </c>
      <c r="TBQ11" s="58" t="s">
        <v>573</v>
      </c>
      <c r="TBR11" s="58" t="s">
        <v>573</v>
      </c>
      <c r="TBS11" s="58" t="s">
        <v>573</v>
      </c>
      <c r="TBT11" s="58" t="s">
        <v>573</v>
      </c>
      <c r="TBU11" s="58" t="s">
        <v>573</v>
      </c>
      <c r="TBV11" s="58" t="s">
        <v>573</v>
      </c>
      <c r="TBW11" s="58" t="s">
        <v>573</v>
      </c>
      <c r="TBX11" s="58" t="s">
        <v>573</v>
      </c>
      <c r="TBY11" s="58" t="s">
        <v>573</v>
      </c>
      <c r="TBZ11" s="58" t="s">
        <v>573</v>
      </c>
      <c r="TCA11" s="58" t="s">
        <v>573</v>
      </c>
      <c r="TCB11" s="58" t="s">
        <v>573</v>
      </c>
      <c r="TCC11" s="58" t="s">
        <v>573</v>
      </c>
      <c r="TCD11" s="58" t="s">
        <v>573</v>
      </c>
      <c r="TCE11" s="58" t="s">
        <v>573</v>
      </c>
      <c r="TCF11" s="58" t="s">
        <v>573</v>
      </c>
      <c r="TCG11" s="58" t="s">
        <v>573</v>
      </c>
      <c r="TCH11" s="58" t="s">
        <v>573</v>
      </c>
      <c r="TCI11" s="58" t="s">
        <v>573</v>
      </c>
      <c r="TCJ11" s="58" t="s">
        <v>573</v>
      </c>
      <c r="TCK11" s="58" t="s">
        <v>573</v>
      </c>
      <c r="TCL11" s="58" t="s">
        <v>573</v>
      </c>
      <c r="TCM11" s="58" t="s">
        <v>573</v>
      </c>
      <c r="TCN11" s="58" t="s">
        <v>573</v>
      </c>
      <c r="TCO11" s="58" t="s">
        <v>573</v>
      </c>
      <c r="TCP11" s="58" t="s">
        <v>573</v>
      </c>
      <c r="TCQ11" s="58" t="s">
        <v>573</v>
      </c>
      <c r="TCR11" s="58" t="s">
        <v>573</v>
      </c>
      <c r="TCS11" s="58" t="s">
        <v>573</v>
      </c>
      <c r="TCT11" s="58" t="s">
        <v>573</v>
      </c>
      <c r="TCU11" s="58" t="s">
        <v>573</v>
      </c>
      <c r="TCV11" s="58" t="s">
        <v>573</v>
      </c>
      <c r="TCW11" s="58" t="s">
        <v>573</v>
      </c>
      <c r="TCX11" s="58" t="s">
        <v>573</v>
      </c>
      <c r="TCY11" s="58" t="s">
        <v>573</v>
      </c>
      <c r="TCZ11" s="58" t="s">
        <v>573</v>
      </c>
      <c r="TDA11" s="58" t="s">
        <v>573</v>
      </c>
      <c r="TDB11" s="58" t="s">
        <v>573</v>
      </c>
      <c r="TDC11" s="58" t="s">
        <v>573</v>
      </c>
      <c r="TDD11" s="58" t="s">
        <v>573</v>
      </c>
      <c r="TDE11" s="58" t="s">
        <v>573</v>
      </c>
      <c r="TDF11" s="58" t="s">
        <v>573</v>
      </c>
      <c r="TDG11" s="58" t="s">
        <v>573</v>
      </c>
      <c r="TDH11" s="58" t="s">
        <v>573</v>
      </c>
      <c r="TDI11" s="58" t="s">
        <v>573</v>
      </c>
      <c r="TDJ11" s="58" t="s">
        <v>573</v>
      </c>
      <c r="TDK11" s="58" t="s">
        <v>573</v>
      </c>
      <c r="TDL11" s="58" t="s">
        <v>573</v>
      </c>
      <c r="TDM11" s="58" t="s">
        <v>573</v>
      </c>
      <c r="TDN11" s="58" t="s">
        <v>573</v>
      </c>
      <c r="TDO11" s="58" t="s">
        <v>573</v>
      </c>
      <c r="TDP11" s="58" t="s">
        <v>573</v>
      </c>
      <c r="TDQ11" s="58" t="s">
        <v>573</v>
      </c>
      <c r="TDR11" s="58" t="s">
        <v>573</v>
      </c>
      <c r="TDS11" s="58" t="s">
        <v>573</v>
      </c>
      <c r="TDT11" s="58" t="s">
        <v>573</v>
      </c>
      <c r="TDU11" s="58" t="s">
        <v>573</v>
      </c>
      <c r="TDV11" s="58" t="s">
        <v>573</v>
      </c>
      <c r="TDW11" s="58" t="s">
        <v>573</v>
      </c>
      <c r="TDX11" s="58" t="s">
        <v>573</v>
      </c>
      <c r="TDY11" s="58" t="s">
        <v>573</v>
      </c>
      <c r="TDZ11" s="58" t="s">
        <v>573</v>
      </c>
      <c r="TEA11" s="58" t="s">
        <v>573</v>
      </c>
      <c r="TEB11" s="58" t="s">
        <v>573</v>
      </c>
      <c r="TEC11" s="58" t="s">
        <v>573</v>
      </c>
      <c r="TED11" s="58" t="s">
        <v>573</v>
      </c>
      <c r="TEE11" s="58" t="s">
        <v>573</v>
      </c>
      <c r="TEF11" s="58" t="s">
        <v>573</v>
      </c>
      <c r="TEG11" s="58" t="s">
        <v>573</v>
      </c>
      <c r="TEH11" s="58" t="s">
        <v>573</v>
      </c>
      <c r="TEI11" s="58" t="s">
        <v>573</v>
      </c>
      <c r="TEJ11" s="58" t="s">
        <v>573</v>
      </c>
      <c r="TEK11" s="58" t="s">
        <v>573</v>
      </c>
      <c r="TEL11" s="58" t="s">
        <v>573</v>
      </c>
      <c r="TEM11" s="58" t="s">
        <v>573</v>
      </c>
      <c r="TEN11" s="58" t="s">
        <v>573</v>
      </c>
      <c r="TEO11" s="58" t="s">
        <v>573</v>
      </c>
      <c r="TEP11" s="58" t="s">
        <v>573</v>
      </c>
      <c r="TEQ11" s="58" t="s">
        <v>573</v>
      </c>
      <c r="TER11" s="58" t="s">
        <v>573</v>
      </c>
      <c r="TES11" s="58" t="s">
        <v>573</v>
      </c>
      <c r="TET11" s="58" t="s">
        <v>573</v>
      </c>
      <c r="TEU11" s="58" t="s">
        <v>573</v>
      </c>
      <c r="TEV11" s="58" t="s">
        <v>573</v>
      </c>
      <c r="TEW11" s="58" t="s">
        <v>573</v>
      </c>
      <c r="TEX11" s="58" t="s">
        <v>573</v>
      </c>
      <c r="TEY11" s="58" t="s">
        <v>573</v>
      </c>
      <c r="TEZ11" s="58" t="s">
        <v>573</v>
      </c>
      <c r="TFA11" s="58" t="s">
        <v>573</v>
      </c>
      <c r="TFB11" s="58" t="s">
        <v>573</v>
      </c>
      <c r="TFC11" s="58" t="s">
        <v>573</v>
      </c>
      <c r="TFD11" s="58" t="s">
        <v>573</v>
      </c>
      <c r="TFE11" s="58" t="s">
        <v>573</v>
      </c>
      <c r="TFF11" s="58" t="s">
        <v>573</v>
      </c>
      <c r="TFG11" s="58" t="s">
        <v>573</v>
      </c>
      <c r="TFH11" s="58" t="s">
        <v>573</v>
      </c>
      <c r="TFI11" s="58" t="s">
        <v>573</v>
      </c>
      <c r="TFJ11" s="58" t="s">
        <v>573</v>
      </c>
      <c r="TFK11" s="58" t="s">
        <v>573</v>
      </c>
      <c r="TFL11" s="58" t="s">
        <v>573</v>
      </c>
      <c r="TFM11" s="58" t="s">
        <v>573</v>
      </c>
      <c r="TFN11" s="58" t="s">
        <v>573</v>
      </c>
      <c r="TFO11" s="58" t="s">
        <v>573</v>
      </c>
      <c r="TFP11" s="58" t="s">
        <v>573</v>
      </c>
      <c r="TFQ11" s="58" t="s">
        <v>573</v>
      </c>
      <c r="TFR11" s="58" t="s">
        <v>573</v>
      </c>
      <c r="TFS11" s="58" t="s">
        <v>573</v>
      </c>
      <c r="TFT11" s="58" t="s">
        <v>573</v>
      </c>
      <c r="TFU11" s="58" t="s">
        <v>573</v>
      </c>
      <c r="TFV11" s="58" t="s">
        <v>573</v>
      </c>
      <c r="TFW11" s="58" t="s">
        <v>573</v>
      </c>
      <c r="TFX11" s="58" t="s">
        <v>573</v>
      </c>
      <c r="TFY11" s="58" t="s">
        <v>573</v>
      </c>
      <c r="TFZ11" s="58" t="s">
        <v>573</v>
      </c>
      <c r="TGA11" s="58" t="s">
        <v>573</v>
      </c>
      <c r="TGB11" s="58" t="s">
        <v>573</v>
      </c>
      <c r="TGC11" s="58" t="s">
        <v>573</v>
      </c>
      <c r="TGD11" s="58" t="s">
        <v>573</v>
      </c>
      <c r="TGE11" s="58" t="s">
        <v>573</v>
      </c>
      <c r="TGF11" s="58" t="s">
        <v>573</v>
      </c>
      <c r="TGG11" s="58" t="s">
        <v>573</v>
      </c>
      <c r="TGH11" s="58" t="s">
        <v>573</v>
      </c>
      <c r="TGI11" s="58" t="s">
        <v>573</v>
      </c>
      <c r="TGJ11" s="58" t="s">
        <v>573</v>
      </c>
      <c r="TGK11" s="58" t="s">
        <v>573</v>
      </c>
      <c r="TGL11" s="58" t="s">
        <v>573</v>
      </c>
      <c r="TGM11" s="58" t="s">
        <v>573</v>
      </c>
      <c r="TGN11" s="58" t="s">
        <v>573</v>
      </c>
      <c r="TGO11" s="58" t="s">
        <v>573</v>
      </c>
      <c r="TGP11" s="58" t="s">
        <v>573</v>
      </c>
      <c r="TGQ11" s="58" t="s">
        <v>573</v>
      </c>
      <c r="TGR11" s="58" t="s">
        <v>573</v>
      </c>
      <c r="TGS11" s="58" t="s">
        <v>573</v>
      </c>
      <c r="TGT11" s="58" t="s">
        <v>573</v>
      </c>
      <c r="TGU11" s="58" t="s">
        <v>573</v>
      </c>
      <c r="TGV11" s="58" t="s">
        <v>573</v>
      </c>
      <c r="TGW11" s="58" t="s">
        <v>573</v>
      </c>
      <c r="TGX11" s="58" t="s">
        <v>573</v>
      </c>
      <c r="TGY11" s="58" t="s">
        <v>573</v>
      </c>
      <c r="TGZ11" s="58" t="s">
        <v>573</v>
      </c>
      <c r="THA11" s="58" t="s">
        <v>573</v>
      </c>
      <c r="THB11" s="58" t="s">
        <v>573</v>
      </c>
      <c r="THC11" s="58" t="s">
        <v>573</v>
      </c>
      <c r="THD11" s="58" t="s">
        <v>573</v>
      </c>
      <c r="THE11" s="58" t="s">
        <v>573</v>
      </c>
      <c r="THF11" s="58" t="s">
        <v>573</v>
      </c>
      <c r="THG11" s="58" t="s">
        <v>573</v>
      </c>
      <c r="THH11" s="58" t="s">
        <v>573</v>
      </c>
      <c r="THI11" s="58" t="s">
        <v>573</v>
      </c>
      <c r="THJ11" s="58" t="s">
        <v>573</v>
      </c>
      <c r="THK11" s="58" t="s">
        <v>573</v>
      </c>
      <c r="THL11" s="58" t="s">
        <v>573</v>
      </c>
      <c r="THM11" s="58" t="s">
        <v>573</v>
      </c>
      <c r="THN11" s="58" t="s">
        <v>573</v>
      </c>
      <c r="THO11" s="58" t="s">
        <v>573</v>
      </c>
      <c r="THP11" s="58" t="s">
        <v>573</v>
      </c>
      <c r="THQ11" s="58" t="s">
        <v>573</v>
      </c>
      <c r="THR11" s="58" t="s">
        <v>573</v>
      </c>
      <c r="THS11" s="58" t="s">
        <v>573</v>
      </c>
      <c r="THT11" s="58" t="s">
        <v>573</v>
      </c>
      <c r="THU11" s="58" t="s">
        <v>573</v>
      </c>
      <c r="THV11" s="58" t="s">
        <v>573</v>
      </c>
      <c r="THW11" s="58" t="s">
        <v>573</v>
      </c>
      <c r="THX11" s="58" t="s">
        <v>573</v>
      </c>
      <c r="THY11" s="58" t="s">
        <v>573</v>
      </c>
      <c r="THZ11" s="58" t="s">
        <v>573</v>
      </c>
      <c r="TIA11" s="58" t="s">
        <v>573</v>
      </c>
      <c r="TIB11" s="58" t="s">
        <v>573</v>
      </c>
      <c r="TIC11" s="58" t="s">
        <v>573</v>
      </c>
      <c r="TID11" s="58" t="s">
        <v>573</v>
      </c>
      <c r="TIE11" s="58" t="s">
        <v>573</v>
      </c>
      <c r="TIF11" s="58" t="s">
        <v>573</v>
      </c>
      <c r="TIG11" s="58" t="s">
        <v>573</v>
      </c>
      <c r="TIH11" s="58" t="s">
        <v>573</v>
      </c>
      <c r="TII11" s="58" t="s">
        <v>573</v>
      </c>
      <c r="TIJ11" s="58" t="s">
        <v>573</v>
      </c>
      <c r="TIK11" s="58" t="s">
        <v>573</v>
      </c>
      <c r="TIL11" s="58" t="s">
        <v>573</v>
      </c>
      <c r="TIM11" s="58" t="s">
        <v>573</v>
      </c>
      <c r="TIN11" s="58" t="s">
        <v>573</v>
      </c>
      <c r="TIO11" s="58" t="s">
        <v>573</v>
      </c>
      <c r="TIP11" s="58" t="s">
        <v>573</v>
      </c>
      <c r="TIQ11" s="58" t="s">
        <v>573</v>
      </c>
      <c r="TIR11" s="58" t="s">
        <v>573</v>
      </c>
      <c r="TIS11" s="58" t="s">
        <v>573</v>
      </c>
      <c r="TIT11" s="58" t="s">
        <v>573</v>
      </c>
      <c r="TIU11" s="58" t="s">
        <v>573</v>
      </c>
      <c r="TIV11" s="58" t="s">
        <v>573</v>
      </c>
      <c r="TIW11" s="58" t="s">
        <v>573</v>
      </c>
      <c r="TIX11" s="58" t="s">
        <v>573</v>
      </c>
      <c r="TIY11" s="58" t="s">
        <v>573</v>
      </c>
      <c r="TIZ11" s="58" t="s">
        <v>573</v>
      </c>
      <c r="TJA11" s="58" t="s">
        <v>573</v>
      </c>
      <c r="TJB11" s="58" t="s">
        <v>573</v>
      </c>
      <c r="TJC11" s="58" t="s">
        <v>573</v>
      </c>
      <c r="TJD11" s="58" t="s">
        <v>573</v>
      </c>
      <c r="TJE11" s="58" t="s">
        <v>573</v>
      </c>
      <c r="TJF11" s="58" t="s">
        <v>573</v>
      </c>
      <c r="TJG11" s="58" t="s">
        <v>573</v>
      </c>
      <c r="TJH11" s="58" t="s">
        <v>573</v>
      </c>
      <c r="TJI11" s="58" t="s">
        <v>573</v>
      </c>
      <c r="TJJ11" s="58" t="s">
        <v>573</v>
      </c>
      <c r="TJK11" s="58" t="s">
        <v>573</v>
      </c>
      <c r="TJL11" s="58" t="s">
        <v>573</v>
      </c>
      <c r="TJM11" s="58" t="s">
        <v>573</v>
      </c>
      <c r="TJN11" s="58" t="s">
        <v>573</v>
      </c>
      <c r="TJO11" s="58" t="s">
        <v>573</v>
      </c>
      <c r="TJP11" s="58" t="s">
        <v>573</v>
      </c>
      <c r="TJQ11" s="58" t="s">
        <v>573</v>
      </c>
      <c r="TJR11" s="58" t="s">
        <v>573</v>
      </c>
      <c r="TJS11" s="58" t="s">
        <v>573</v>
      </c>
      <c r="TJT11" s="58" t="s">
        <v>573</v>
      </c>
      <c r="TJU11" s="58" t="s">
        <v>573</v>
      </c>
      <c r="TJV11" s="58" t="s">
        <v>573</v>
      </c>
      <c r="TJW11" s="58" t="s">
        <v>573</v>
      </c>
      <c r="TJX11" s="58" t="s">
        <v>573</v>
      </c>
      <c r="TJY11" s="58" t="s">
        <v>573</v>
      </c>
      <c r="TJZ11" s="58" t="s">
        <v>573</v>
      </c>
      <c r="TKA11" s="58" t="s">
        <v>573</v>
      </c>
      <c r="TKB11" s="58" t="s">
        <v>573</v>
      </c>
      <c r="TKC11" s="58" t="s">
        <v>573</v>
      </c>
      <c r="TKD11" s="58" t="s">
        <v>573</v>
      </c>
      <c r="TKE11" s="58" t="s">
        <v>573</v>
      </c>
      <c r="TKF11" s="58" t="s">
        <v>573</v>
      </c>
      <c r="TKG11" s="58" t="s">
        <v>573</v>
      </c>
      <c r="TKH11" s="58" t="s">
        <v>573</v>
      </c>
      <c r="TKI11" s="58" t="s">
        <v>573</v>
      </c>
      <c r="TKJ11" s="58" t="s">
        <v>573</v>
      </c>
      <c r="TKK11" s="58" t="s">
        <v>573</v>
      </c>
      <c r="TKL11" s="58" t="s">
        <v>573</v>
      </c>
      <c r="TKM11" s="58" t="s">
        <v>573</v>
      </c>
      <c r="TKN11" s="58" t="s">
        <v>573</v>
      </c>
      <c r="TKO11" s="58" t="s">
        <v>573</v>
      </c>
      <c r="TKP11" s="58" t="s">
        <v>573</v>
      </c>
      <c r="TKQ11" s="58" t="s">
        <v>573</v>
      </c>
      <c r="TKR11" s="58" t="s">
        <v>573</v>
      </c>
      <c r="TKS11" s="58" t="s">
        <v>573</v>
      </c>
      <c r="TKT11" s="58" t="s">
        <v>573</v>
      </c>
      <c r="TKU11" s="58" t="s">
        <v>573</v>
      </c>
      <c r="TKV11" s="58" t="s">
        <v>573</v>
      </c>
      <c r="TKW11" s="58" t="s">
        <v>573</v>
      </c>
      <c r="TKX11" s="58" t="s">
        <v>573</v>
      </c>
      <c r="TKY11" s="58" t="s">
        <v>573</v>
      </c>
      <c r="TKZ11" s="58" t="s">
        <v>573</v>
      </c>
      <c r="TLA11" s="58" t="s">
        <v>573</v>
      </c>
      <c r="TLB11" s="58" t="s">
        <v>573</v>
      </c>
      <c r="TLC11" s="58" t="s">
        <v>573</v>
      </c>
      <c r="TLD11" s="58" t="s">
        <v>573</v>
      </c>
      <c r="TLE11" s="58" t="s">
        <v>573</v>
      </c>
      <c r="TLF11" s="58" t="s">
        <v>573</v>
      </c>
      <c r="TLG11" s="58" t="s">
        <v>573</v>
      </c>
      <c r="TLH11" s="58" t="s">
        <v>573</v>
      </c>
      <c r="TLI11" s="58" t="s">
        <v>573</v>
      </c>
      <c r="TLJ11" s="58" t="s">
        <v>573</v>
      </c>
      <c r="TLK11" s="58" t="s">
        <v>573</v>
      </c>
      <c r="TLL11" s="58" t="s">
        <v>573</v>
      </c>
      <c r="TLM11" s="58" t="s">
        <v>573</v>
      </c>
      <c r="TLN11" s="58" t="s">
        <v>573</v>
      </c>
      <c r="TLO11" s="58" t="s">
        <v>573</v>
      </c>
      <c r="TLP11" s="58" t="s">
        <v>573</v>
      </c>
      <c r="TLQ11" s="58" t="s">
        <v>573</v>
      </c>
      <c r="TLR11" s="58" t="s">
        <v>573</v>
      </c>
      <c r="TLS11" s="58" t="s">
        <v>573</v>
      </c>
      <c r="TLT11" s="58" t="s">
        <v>573</v>
      </c>
      <c r="TLU11" s="58" t="s">
        <v>573</v>
      </c>
      <c r="TLV11" s="58" t="s">
        <v>573</v>
      </c>
      <c r="TLW11" s="58" t="s">
        <v>573</v>
      </c>
      <c r="TLX11" s="58" t="s">
        <v>573</v>
      </c>
      <c r="TLY11" s="58" t="s">
        <v>573</v>
      </c>
      <c r="TLZ11" s="58" t="s">
        <v>573</v>
      </c>
      <c r="TMA11" s="58" t="s">
        <v>573</v>
      </c>
      <c r="TMB11" s="58" t="s">
        <v>573</v>
      </c>
      <c r="TMC11" s="58" t="s">
        <v>573</v>
      </c>
      <c r="TMD11" s="58" t="s">
        <v>573</v>
      </c>
      <c r="TME11" s="58" t="s">
        <v>573</v>
      </c>
      <c r="TMF11" s="58" t="s">
        <v>573</v>
      </c>
      <c r="TMG11" s="58" t="s">
        <v>573</v>
      </c>
      <c r="TMH11" s="58" t="s">
        <v>573</v>
      </c>
      <c r="TMI11" s="58" t="s">
        <v>573</v>
      </c>
      <c r="TMJ11" s="58" t="s">
        <v>573</v>
      </c>
      <c r="TMK11" s="58" t="s">
        <v>573</v>
      </c>
      <c r="TML11" s="58" t="s">
        <v>573</v>
      </c>
      <c r="TMM11" s="58" t="s">
        <v>573</v>
      </c>
      <c r="TMN11" s="58" t="s">
        <v>573</v>
      </c>
      <c r="TMO11" s="58" t="s">
        <v>573</v>
      </c>
      <c r="TMP11" s="58" t="s">
        <v>573</v>
      </c>
      <c r="TMQ11" s="58" t="s">
        <v>573</v>
      </c>
      <c r="TMR11" s="58" t="s">
        <v>573</v>
      </c>
      <c r="TMS11" s="58" t="s">
        <v>573</v>
      </c>
      <c r="TMT11" s="58" t="s">
        <v>573</v>
      </c>
      <c r="TMU11" s="58" t="s">
        <v>573</v>
      </c>
      <c r="TMV11" s="58" t="s">
        <v>573</v>
      </c>
      <c r="TMW11" s="58" t="s">
        <v>573</v>
      </c>
      <c r="TMX11" s="58" t="s">
        <v>573</v>
      </c>
      <c r="TMY11" s="58" t="s">
        <v>573</v>
      </c>
      <c r="TMZ11" s="58" t="s">
        <v>573</v>
      </c>
      <c r="TNA11" s="58" t="s">
        <v>573</v>
      </c>
      <c r="TNB11" s="58" t="s">
        <v>573</v>
      </c>
      <c r="TNC11" s="58" t="s">
        <v>573</v>
      </c>
      <c r="TND11" s="58" t="s">
        <v>573</v>
      </c>
      <c r="TNE11" s="58" t="s">
        <v>573</v>
      </c>
      <c r="TNF11" s="58" t="s">
        <v>573</v>
      </c>
      <c r="TNG11" s="58" t="s">
        <v>573</v>
      </c>
      <c r="TNH11" s="58" t="s">
        <v>573</v>
      </c>
      <c r="TNI11" s="58" t="s">
        <v>573</v>
      </c>
      <c r="TNJ11" s="58" t="s">
        <v>573</v>
      </c>
      <c r="TNK11" s="58" t="s">
        <v>573</v>
      </c>
      <c r="TNL11" s="58" t="s">
        <v>573</v>
      </c>
      <c r="TNM11" s="58" t="s">
        <v>573</v>
      </c>
      <c r="TNN11" s="58" t="s">
        <v>573</v>
      </c>
      <c r="TNO11" s="58" t="s">
        <v>573</v>
      </c>
      <c r="TNP11" s="58" t="s">
        <v>573</v>
      </c>
      <c r="TNQ11" s="58" t="s">
        <v>573</v>
      </c>
      <c r="TNR11" s="58" t="s">
        <v>573</v>
      </c>
      <c r="TNS11" s="58" t="s">
        <v>573</v>
      </c>
      <c r="TNT11" s="58" t="s">
        <v>573</v>
      </c>
      <c r="TNU11" s="58" t="s">
        <v>573</v>
      </c>
      <c r="TNV11" s="58" t="s">
        <v>573</v>
      </c>
      <c r="TNW11" s="58" t="s">
        <v>573</v>
      </c>
      <c r="TNX11" s="58" t="s">
        <v>573</v>
      </c>
      <c r="TNY11" s="58" t="s">
        <v>573</v>
      </c>
      <c r="TNZ11" s="58" t="s">
        <v>573</v>
      </c>
      <c r="TOA11" s="58" t="s">
        <v>573</v>
      </c>
      <c r="TOB11" s="58" t="s">
        <v>573</v>
      </c>
      <c r="TOC11" s="58" t="s">
        <v>573</v>
      </c>
      <c r="TOD11" s="58" t="s">
        <v>573</v>
      </c>
      <c r="TOE11" s="58" t="s">
        <v>573</v>
      </c>
      <c r="TOF11" s="58" t="s">
        <v>573</v>
      </c>
      <c r="TOG11" s="58" t="s">
        <v>573</v>
      </c>
      <c r="TOH11" s="58" t="s">
        <v>573</v>
      </c>
      <c r="TOI11" s="58" t="s">
        <v>573</v>
      </c>
      <c r="TOJ11" s="58" t="s">
        <v>573</v>
      </c>
      <c r="TOK11" s="58" t="s">
        <v>573</v>
      </c>
      <c r="TOL11" s="58" t="s">
        <v>573</v>
      </c>
      <c r="TOM11" s="58" t="s">
        <v>573</v>
      </c>
      <c r="TON11" s="58" t="s">
        <v>573</v>
      </c>
      <c r="TOO11" s="58" t="s">
        <v>573</v>
      </c>
      <c r="TOP11" s="58" t="s">
        <v>573</v>
      </c>
      <c r="TOQ11" s="58" t="s">
        <v>573</v>
      </c>
      <c r="TOR11" s="58" t="s">
        <v>573</v>
      </c>
      <c r="TOS11" s="58" t="s">
        <v>573</v>
      </c>
      <c r="TOT11" s="58" t="s">
        <v>573</v>
      </c>
      <c r="TOU11" s="58" t="s">
        <v>573</v>
      </c>
      <c r="TOV11" s="58" t="s">
        <v>573</v>
      </c>
      <c r="TOW11" s="58" t="s">
        <v>573</v>
      </c>
      <c r="TOX11" s="58" t="s">
        <v>573</v>
      </c>
      <c r="TOY11" s="58" t="s">
        <v>573</v>
      </c>
      <c r="TOZ11" s="58" t="s">
        <v>573</v>
      </c>
      <c r="TPA11" s="58" t="s">
        <v>573</v>
      </c>
      <c r="TPB11" s="58" t="s">
        <v>573</v>
      </c>
      <c r="TPC11" s="58" t="s">
        <v>573</v>
      </c>
      <c r="TPD11" s="58" t="s">
        <v>573</v>
      </c>
      <c r="TPE11" s="58" t="s">
        <v>573</v>
      </c>
      <c r="TPF11" s="58" t="s">
        <v>573</v>
      </c>
      <c r="TPG11" s="58" t="s">
        <v>573</v>
      </c>
      <c r="TPH11" s="58" t="s">
        <v>573</v>
      </c>
      <c r="TPI11" s="58" t="s">
        <v>573</v>
      </c>
      <c r="TPJ11" s="58" t="s">
        <v>573</v>
      </c>
      <c r="TPK11" s="58" t="s">
        <v>573</v>
      </c>
      <c r="TPL11" s="58" t="s">
        <v>573</v>
      </c>
      <c r="TPM11" s="58" t="s">
        <v>573</v>
      </c>
      <c r="TPN11" s="58" t="s">
        <v>573</v>
      </c>
      <c r="TPO11" s="58" t="s">
        <v>573</v>
      </c>
      <c r="TPP11" s="58" t="s">
        <v>573</v>
      </c>
      <c r="TPQ11" s="58" t="s">
        <v>573</v>
      </c>
      <c r="TPR11" s="58" t="s">
        <v>573</v>
      </c>
      <c r="TPS11" s="58" t="s">
        <v>573</v>
      </c>
      <c r="TPT11" s="58" t="s">
        <v>573</v>
      </c>
      <c r="TPU11" s="58" t="s">
        <v>573</v>
      </c>
      <c r="TPV11" s="58" t="s">
        <v>573</v>
      </c>
      <c r="TPW11" s="58" t="s">
        <v>573</v>
      </c>
      <c r="TPX11" s="58" t="s">
        <v>573</v>
      </c>
      <c r="TPY11" s="58" t="s">
        <v>573</v>
      </c>
      <c r="TPZ11" s="58" t="s">
        <v>573</v>
      </c>
      <c r="TQA11" s="58" t="s">
        <v>573</v>
      </c>
      <c r="TQB11" s="58" t="s">
        <v>573</v>
      </c>
      <c r="TQC11" s="58" t="s">
        <v>573</v>
      </c>
      <c r="TQD11" s="58" t="s">
        <v>573</v>
      </c>
      <c r="TQE11" s="58" t="s">
        <v>573</v>
      </c>
      <c r="TQF11" s="58" t="s">
        <v>573</v>
      </c>
      <c r="TQG11" s="58" t="s">
        <v>573</v>
      </c>
      <c r="TQH11" s="58" t="s">
        <v>573</v>
      </c>
      <c r="TQI11" s="58" t="s">
        <v>573</v>
      </c>
      <c r="TQJ11" s="58" t="s">
        <v>573</v>
      </c>
      <c r="TQK11" s="58" t="s">
        <v>573</v>
      </c>
      <c r="TQL11" s="58" t="s">
        <v>573</v>
      </c>
      <c r="TQM11" s="58" t="s">
        <v>573</v>
      </c>
      <c r="TQN11" s="58" t="s">
        <v>573</v>
      </c>
      <c r="TQO11" s="58" t="s">
        <v>573</v>
      </c>
      <c r="TQP11" s="58" t="s">
        <v>573</v>
      </c>
      <c r="TQQ11" s="58" t="s">
        <v>573</v>
      </c>
      <c r="TQR11" s="58" t="s">
        <v>573</v>
      </c>
      <c r="TQS11" s="58" t="s">
        <v>573</v>
      </c>
      <c r="TQT11" s="58" t="s">
        <v>573</v>
      </c>
      <c r="TQU11" s="58" t="s">
        <v>573</v>
      </c>
      <c r="TQV11" s="58" t="s">
        <v>573</v>
      </c>
      <c r="TQW11" s="58" t="s">
        <v>573</v>
      </c>
      <c r="TQX11" s="58" t="s">
        <v>573</v>
      </c>
      <c r="TQY11" s="58" t="s">
        <v>573</v>
      </c>
      <c r="TQZ11" s="58" t="s">
        <v>573</v>
      </c>
      <c r="TRA11" s="58" t="s">
        <v>573</v>
      </c>
      <c r="TRB11" s="58" t="s">
        <v>573</v>
      </c>
      <c r="TRC11" s="58" t="s">
        <v>573</v>
      </c>
      <c r="TRD11" s="58" t="s">
        <v>573</v>
      </c>
      <c r="TRE11" s="58" t="s">
        <v>573</v>
      </c>
      <c r="TRF11" s="58" t="s">
        <v>573</v>
      </c>
      <c r="TRG11" s="58" t="s">
        <v>573</v>
      </c>
      <c r="TRH11" s="58" t="s">
        <v>573</v>
      </c>
      <c r="TRI11" s="58" t="s">
        <v>573</v>
      </c>
      <c r="TRJ11" s="58" t="s">
        <v>573</v>
      </c>
      <c r="TRK11" s="58" t="s">
        <v>573</v>
      </c>
      <c r="TRL11" s="58" t="s">
        <v>573</v>
      </c>
      <c r="TRM11" s="58" t="s">
        <v>573</v>
      </c>
      <c r="TRN11" s="58" t="s">
        <v>573</v>
      </c>
      <c r="TRO11" s="58" t="s">
        <v>573</v>
      </c>
      <c r="TRP11" s="58" t="s">
        <v>573</v>
      </c>
      <c r="TRQ11" s="58" t="s">
        <v>573</v>
      </c>
      <c r="TRR11" s="58" t="s">
        <v>573</v>
      </c>
      <c r="TRS11" s="58" t="s">
        <v>573</v>
      </c>
      <c r="TRT11" s="58" t="s">
        <v>573</v>
      </c>
      <c r="TRU11" s="58" t="s">
        <v>573</v>
      </c>
      <c r="TRV11" s="58" t="s">
        <v>573</v>
      </c>
      <c r="TRW11" s="58" t="s">
        <v>573</v>
      </c>
      <c r="TRX11" s="58" t="s">
        <v>573</v>
      </c>
      <c r="TRY11" s="58" t="s">
        <v>573</v>
      </c>
      <c r="TRZ11" s="58" t="s">
        <v>573</v>
      </c>
      <c r="TSA11" s="58" t="s">
        <v>573</v>
      </c>
      <c r="TSB11" s="58" t="s">
        <v>573</v>
      </c>
      <c r="TSC11" s="58" t="s">
        <v>573</v>
      </c>
      <c r="TSD11" s="58" t="s">
        <v>573</v>
      </c>
      <c r="TSE11" s="58" t="s">
        <v>573</v>
      </c>
      <c r="TSF11" s="58" t="s">
        <v>573</v>
      </c>
      <c r="TSG11" s="58" t="s">
        <v>573</v>
      </c>
      <c r="TSH11" s="58" t="s">
        <v>573</v>
      </c>
      <c r="TSI11" s="58" t="s">
        <v>573</v>
      </c>
      <c r="TSJ11" s="58" t="s">
        <v>573</v>
      </c>
      <c r="TSK11" s="58" t="s">
        <v>573</v>
      </c>
      <c r="TSL11" s="58" t="s">
        <v>573</v>
      </c>
      <c r="TSM11" s="58" t="s">
        <v>573</v>
      </c>
      <c r="TSN11" s="58" t="s">
        <v>573</v>
      </c>
      <c r="TSO11" s="58" t="s">
        <v>573</v>
      </c>
      <c r="TSP11" s="58" t="s">
        <v>573</v>
      </c>
      <c r="TSQ11" s="58" t="s">
        <v>573</v>
      </c>
      <c r="TSR11" s="58" t="s">
        <v>573</v>
      </c>
      <c r="TSS11" s="58" t="s">
        <v>573</v>
      </c>
      <c r="TST11" s="58" t="s">
        <v>573</v>
      </c>
      <c r="TSU11" s="58" t="s">
        <v>573</v>
      </c>
      <c r="TSV11" s="58" t="s">
        <v>573</v>
      </c>
      <c r="TSW11" s="58" t="s">
        <v>573</v>
      </c>
      <c r="TSX11" s="58" t="s">
        <v>573</v>
      </c>
      <c r="TSY11" s="58" t="s">
        <v>573</v>
      </c>
      <c r="TSZ11" s="58" t="s">
        <v>573</v>
      </c>
      <c r="TTA11" s="58" t="s">
        <v>573</v>
      </c>
      <c r="TTB11" s="58" t="s">
        <v>573</v>
      </c>
      <c r="TTC11" s="58" t="s">
        <v>573</v>
      </c>
      <c r="TTD11" s="58" t="s">
        <v>573</v>
      </c>
      <c r="TTE11" s="58" t="s">
        <v>573</v>
      </c>
      <c r="TTF11" s="58" t="s">
        <v>573</v>
      </c>
      <c r="TTG11" s="58" t="s">
        <v>573</v>
      </c>
      <c r="TTH11" s="58" t="s">
        <v>573</v>
      </c>
      <c r="TTI11" s="58" t="s">
        <v>573</v>
      </c>
      <c r="TTJ11" s="58" t="s">
        <v>573</v>
      </c>
      <c r="TTK11" s="58" t="s">
        <v>573</v>
      </c>
      <c r="TTL11" s="58" t="s">
        <v>573</v>
      </c>
      <c r="TTM11" s="58" t="s">
        <v>573</v>
      </c>
      <c r="TTN11" s="58" t="s">
        <v>573</v>
      </c>
      <c r="TTO11" s="58" t="s">
        <v>573</v>
      </c>
      <c r="TTP11" s="58" t="s">
        <v>573</v>
      </c>
      <c r="TTQ11" s="58" t="s">
        <v>573</v>
      </c>
      <c r="TTR11" s="58" t="s">
        <v>573</v>
      </c>
      <c r="TTS11" s="58" t="s">
        <v>573</v>
      </c>
      <c r="TTT11" s="58" t="s">
        <v>573</v>
      </c>
      <c r="TTU11" s="58" t="s">
        <v>573</v>
      </c>
      <c r="TTV11" s="58" t="s">
        <v>573</v>
      </c>
      <c r="TTW11" s="58" t="s">
        <v>573</v>
      </c>
      <c r="TTX11" s="58" t="s">
        <v>573</v>
      </c>
      <c r="TTY11" s="58" t="s">
        <v>573</v>
      </c>
      <c r="TTZ11" s="58" t="s">
        <v>573</v>
      </c>
      <c r="TUA11" s="58" t="s">
        <v>573</v>
      </c>
      <c r="TUB11" s="58" t="s">
        <v>573</v>
      </c>
      <c r="TUC11" s="58" t="s">
        <v>573</v>
      </c>
      <c r="TUD11" s="58" t="s">
        <v>573</v>
      </c>
      <c r="TUE11" s="58" t="s">
        <v>573</v>
      </c>
      <c r="TUF11" s="58" t="s">
        <v>573</v>
      </c>
      <c r="TUG11" s="58" t="s">
        <v>573</v>
      </c>
      <c r="TUH11" s="58" t="s">
        <v>573</v>
      </c>
      <c r="TUI11" s="58" t="s">
        <v>573</v>
      </c>
      <c r="TUJ11" s="58" t="s">
        <v>573</v>
      </c>
      <c r="TUK11" s="58" t="s">
        <v>573</v>
      </c>
      <c r="TUL11" s="58" t="s">
        <v>573</v>
      </c>
      <c r="TUM11" s="58" t="s">
        <v>573</v>
      </c>
      <c r="TUN11" s="58" t="s">
        <v>573</v>
      </c>
      <c r="TUO11" s="58" t="s">
        <v>573</v>
      </c>
      <c r="TUP11" s="58" t="s">
        <v>573</v>
      </c>
      <c r="TUQ11" s="58" t="s">
        <v>573</v>
      </c>
      <c r="TUR11" s="58" t="s">
        <v>573</v>
      </c>
      <c r="TUS11" s="58" t="s">
        <v>573</v>
      </c>
      <c r="TUT11" s="58" t="s">
        <v>573</v>
      </c>
      <c r="TUU11" s="58" t="s">
        <v>573</v>
      </c>
      <c r="TUV11" s="58" t="s">
        <v>573</v>
      </c>
      <c r="TUW11" s="58" t="s">
        <v>573</v>
      </c>
      <c r="TUX11" s="58" t="s">
        <v>573</v>
      </c>
      <c r="TUY11" s="58" t="s">
        <v>573</v>
      </c>
      <c r="TUZ11" s="58" t="s">
        <v>573</v>
      </c>
      <c r="TVA11" s="58" t="s">
        <v>573</v>
      </c>
      <c r="TVB11" s="58" t="s">
        <v>573</v>
      </c>
      <c r="TVC11" s="58" t="s">
        <v>573</v>
      </c>
      <c r="TVD11" s="58" t="s">
        <v>573</v>
      </c>
      <c r="TVE11" s="58" t="s">
        <v>573</v>
      </c>
      <c r="TVF11" s="58" t="s">
        <v>573</v>
      </c>
      <c r="TVG11" s="58" t="s">
        <v>573</v>
      </c>
      <c r="TVH11" s="58" t="s">
        <v>573</v>
      </c>
      <c r="TVI11" s="58" t="s">
        <v>573</v>
      </c>
      <c r="TVJ11" s="58" t="s">
        <v>573</v>
      </c>
      <c r="TVK11" s="58" t="s">
        <v>573</v>
      </c>
      <c r="TVL11" s="58" t="s">
        <v>573</v>
      </c>
      <c r="TVM11" s="58" t="s">
        <v>573</v>
      </c>
      <c r="TVN11" s="58" t="s">
        <v>573</v>
      </c>
      <c r="TVO11" s="58" t="s">
        <v>573</v>
      </c>
      <c r="TVP11" s="58" t="s">
        <v>573</v>
      </c>
      <c r="TVQ11" s="58" t="s">
        <v>573</v>
      </c>
      <c r="TVR11" s="58" t="s">
        <v>573</v>
      </c>
      <c r="TVS11" s="58" t="s">
        <v>573</v>
      </c>
      <c r="TVT11" s="58" t="s">
        <v>573</v>
      </c>
      <c r="TVU11" s="58" t="s">
        <v>573</v>
      </c>
      <c r="TVV11" s="58" t="s">
        <v>573</v>
      </c>
      <c r="TVW11" s="58" t="s">
        <v>573</v>
      </c>
      <c r="TVX11" s="58" t="s">
        <v>573</v>
      </c>
      <c r="TVY11" s="58" t="s">
        <v>573</v>
      </c>
      <c r="TVZ11" s="58" t="s">
        <v>573</v>
      </c>
      <c r="TWA11" s="58" t="s">
        <v>573</v>
      </c>
      <c r="TWB11" s="58" t="s">
        <v>573</v>
      </c>
      <c r="TWC11" s="58" t="s">
        <v>573</v>
      </c>
      <c r="TWD11" s="58" t="s">
        <v>573</v>
      </c>
      <c r="TWE11" s="58" t="s">
        <v>573</v>
      </c>
      <c r="TWF11" s="58" t="s">
        <v>573</v>
      </c>
      <c r="TWG11" s="58" t="s">
        <v>573</v>
      </c>
      <c r="TWH11" s="58" t="s">
        <v>573</v>
      </c>
      <c r="TWI11" s="58" t="s">
        <v>573</v>
      </c>
      <c r="TWJ11" s="58" t="s">
        <v>573</v>
      </c>
      <c r="TWK11" s="58" t="s">
        <v>573</v>
      </c>
      <c r="TWL11" s="58" t="s">
        <v>573</v>
      </c>
      <c r="TWM11" s="58" t="s">
        <v>573</v>
      </c>
      <c r="TWN11" s="58" t="s">
        <v>573</v>
      </c>
      <c r="TWO11" s="58" t="s">
        <v>573</v>
      </c>
      <c r="TWP11" s="58" t="s">
        <v>573</v>
      </c>
      <c r="TWQ11" s="58" t="s">
        <v>573</v>
      </c>
      <c r="TWR11" s="58" t="s">
        <v>573</v>
      </c>
      <c r="TWS11" s="58" t="s">
        <v>573</v>
      </c>
      <c r="TWT11" s="58" t="s">
        <v>573</v>
      </c>
      <c r="TWU11" s="58" t="s">
        <v>573</v>
      </c>
      <c r="TWV11" s="58" t="s">
        <v>573</v>
      </c>
      <c r="TWW11" s="58" t="s">
        <v>573</v>
      </c>
      <c r="TWX11" s="58" t="s">
        <v>573</v>
      </c>
      <c r="TWY11" s="58" t="s">
        <v>573</v>
      </c>
      <c r="TWZ11" s="58" t="s">
        <v>573</v>
      </c>
      <c r="TXA11" s="58" t="s">
        <v>573</v>
      </c>
      <c r="TXB11" s="58" t="s">
        <v>573</v>
      </c>
      <c r="TXC11" s="58" t="s">
        <v>573</v>
      </c>
      <c r="TXD11" s="58" t="s">
        <v>573</v>
      </c>
      <c r="TXE11" s="58" t="s">
        <v>573</v>
      </c>
      <c r="TXF11" s="58" t="s">
        <v>573</v>
      </c>
      <c r="TXG11" s="58" t="s">
        <v>573</v>
      </c>
      <c r="TXH11" s="58" t="s">
        <v>573</v>
      </c>
      <c r="TXI11" s="58" t="s">
        <v>573</v>
      </c>
      <c r="TXJ11" s="58" t="s">
        <v>573</v>
      </c>
      <c r="TXK11" s="58" t="s">
        <v>573</v>
      </c>
      <c r="TXL11" s="58" t="s">
        <v>573</v>
      </c>
      <c r="TXM11" s="58" t="s">
        <v>573</v>
      </c>
      <c r="TXN11" s="58" t="s">
        <v>573</v>
      </c>
      <c r="TXO11" s="58" t="s">
        <v>573</v>
      </c>
      <c r="TXP11" s="58" t="s">
        <v>573</v>
      </c>
      <c r="TXQ11" s="58" t="s">
        <v>573</v>
      </c>
      <c r="TXR11" s="58" t="s">
        <v>573</v>
      </c>
      <c r="TXS11" s="58" t="s">
        <v>573</v>
      </c>
      <c r="TXT11" s="58" t="s">
        <v>573</v>
      </c>
      <c r="TXU11" s="58" t="s">
        <v>573</v>
      </c>
      <c r="TXV11" s="58" t="s">
        <v>573</v>
      </c>
      <c r="TXW11" s="58" t="s">
        <v>573</v>
      </c>
      <c r="TXX11" s="58" t="s">
        <v>573</v>
      </c>
      <c r="TXY11" s="58" t="s">
        <v>573</v>
      </c>
      <c r="TXZ11" s="58" t="s">
        <v>573</v>
      </c>
      <c r="TYA11" s="58" t="s">
        <v>573</v>
      </c>
      <c r="TYB11" s="58" t="s">
        <v>573</v>
      </c>
      <c r="TYC11" s="58" t="s">
        <v>573</v>
      </c>
      <c r="TYD11" s="58" t="s">
        <v>573</v>
      </c>
      <c r="TYE11" s="58" t="s">
        <v>573</v>
      </c>
      <c r="TYF11" s="58" t="s">
        <v>573</v>
      </c>
      <c r="TYG11" s="58" t="s">
        <v>573</v>
      </c>
      <c r="TYH11" s="58" t="s">
        <v>573</v>
      </c>
      <c r="TYI11" s="58" t="s">
        <v>573</v>
      </c>
      <c r="TYJ11" s="58" t="s">
        <v>573</v>
      </c>
      <c r="TYK11" s="58" t="s">
        <v>573</v>
      </c>
      <c r="TYL11" s="58" t="s">
        <v>573</v>
      </c>
      <c r="TYM11" s="58" t="s">
        <v>573</v>
      </c>
      <c r="TYN11" s="58" t="s">
        <v>573</v>
      </c>
      <c r="TYO11" s="58" t="s">
        <v>573</v>
      </c>
      <c r="TYP11" s="58" t="s">
        <v>573</v>
      </c>
      <c r="TYQ11" s="58" t="s">
        <v>573</v>
      </c>
      <c r="TYR11" s="58" t="s">
        <v>573</v>
      </c>
      <c r="TYS11" s="58" t="s">
        <v>573</v>
      </c>
      <c r="TYT11" s="58" t="s">
        <v>573</v>
      </c>
      <c r="TYU11" s="58" t="s">
        <v>573</v>
      </c>
      <c r="TYV11" s="58" t="s">
        <v>573</v>
      </c>
      <c r="TYW11" s="58" t="s">
        <v>573</v>
      </c>
      <c r="TYX11" s="58" t="s">
        <v>573</v>
      </c>
      <c r="TYY11" s="58" t="s">
        <v>573</v>
      </c>
      <c r="TYZ11" s="58" t="s">
        <v>573</v>
      </c>
      <c r="TZA11" s="58" t="s">
        <v>573</v>
      </c>
      <c r="TZB11" s="58" t="s">
        <v>573</v>
      </c>
      <c r="TZC11" s="58" t="s">
        <v>573</v>
      </c>
      <c r="TZD11" s="58" t="s">
        <v>573</v>
      </c>
      <c r="TZE11" s="58" t="s">
        <v>573</v>
      </c>
      <c r="TZF11" s="58" t="s">
        <v>573</v>
      </c>
      <c r="TZG11" s="58" t="s">
        <v>573</v>
      </c>
      <c r="TZH11" s="58" t="s">
        <v>573</v>
      </c>
      <c r="TZI11" s="58" t="s">
        <v>573</v>
      </c>
      <c r="TZJ11" s="58" t="s">
        <v>573</v>
      </c>
      <c r="TZK11" s="58" t="s">
        <v>573</v>
      </c>
      <c r="TZL11" s="58" t="s">
        <v>573</v>
      </c>
      <c r="TZM11" s="58" t="s">
        <v>573</v>
      </c>
      <c r="TZN11" s="58" t="s">
        <v>573</v>
      </c>
      <c r="TZO11" s="58" t="s">
        <v>573</v>
      </c>
      <c r="TZP11" s="58" t="s">
        <v>573</v>
      </c>
      <c r="TZQ11" s="58" t="s">
        <v>573</v>
      </c>
      <c r="TZR11" s="58" t="s">
        <v>573</v>
      </c>
      <c r="TZS11" s="58" t="s">
        <v>573</v>
      </c>
      <c r="TZT11" s="58" t="s">
        <v>573</v>
      </c>
      <c r="TZU11" s="58" t="s">
        <v>573</v>
      </c>
      <c r="TZV11" s="58" t="s">
        <v>573</v>
      </c>
      <c r="TZW11" s="58" t="s">
        <v>573</v>
      </c>
      <c r="TZX11" s="58" t="s">
        <v>573</v>
      </c>
      <c r="TZY11" s="58" t="s">
        <v>573</v>
      </c>
      <c r="TZZ11" s="58" t="s">
        <v>573</v>
      </c>
      <c r="UAA11" s="58" t="s">
        <v>573</v>
      </c>
      <c r="UAB11" s="58" t="s">
        <v>573</v>
      </c>
      <c r="UAC11" s="58" t="s">
        <v>573</v>
      </c>
      <c r="UAD11" s="58" t="s">
        <v>573</v>
      </c>
      <c r="UAE11" s="58" t="s">
        <v>573</v>
      </c>
      <c r="UAF11" s="58" t="s">
        <v>573</v>
      </c>
      <c r="UAG11" s="58" t="s">
        <v>573</v>
      </c>
      <c r="UAH11" s="58" t="s">
        <v>573</v>
      </c>
      <c r="UAI11" s="58" t="s">
        <v>573</v>
      </c>
      <c r="UAJ11" s="58" t="s">
        <v>573</v>
      </c>
      <c r="UAK11" s="58" t="s">
        <v>573</v>
      </c>
      <c r="UAL11" s="58" t="s">
        <v>573</v>
      </c>
      <c r="UAM11" s="58" t="s">
        <v>573</v>
      </c>
      <c r="UAN11" s="58" t="s">
        <v>573</v>
      </c>
      <c r="UAO11" s="58" t="s">
        <v>573</v>
      </c>
      <c r="UAP11" s="58" t="s">
        <v>573</v>
      </c>
      <c r="UAQ11" s="58" t="s">
        <v>573</v>
      </c>
      <c r="UAR11" s="58" t="s">
        <v>573</v>
      </c>
      <c r="UAS11" s="58" t="s">
        <v>573</v>
      </c>
      <c r="UAT11" s="58" t="s">
        <v>573</v>
      </c>
      <c r="UAU11" s="58" t="s">
        <v>573</v>
      </c>
      <c r="UAV11" s="58" t="s">
        <v>573</v>
      </c>
      <c r="UAW11" s="58" t="s">
        <v>573</v>
      </c>
      <c r="UAX11" s="58" t="s">
        <v>573</v>
      </c>
      <c r="UAY11" s="58" t="s">
        <v>573</v>
      </c>
      <c r="UAZ11" s="58" t="s">
        <v>573</v>
      </c>
      <c r="UBA11" s="58" t="s">
        <v>573</v>
      </c>
      <c r="UBB11" s="58" t="s">
        <v>573</v>
      </c>
      <c r="UBC11" s="58" t="s">
        <v>573</v>
      </c>
      <c r="UBD11" s="58" t="s">
        <v>573</v>
      </c>
      <c r="UBE11" s="58" t="s">
        <v>573</v>
      </c>
      <c r="UBF11" s="58" t="s">
        <v>573</v>
      </c>
      <c r="UBG11" s="58" t="s">
        <v>573</v>
      </c>
      <c r="UBH11" s="58" t="s">
        <v>573</v>
      </c>
      <c r="UBI11" s="58" t="s">
        <v>573</v>
      </c>
      <c r="UBJ11" s="58" t="s">
        <v>573</v>
      </c>
      <c r="UBK11" s="58" t="s">
        <v>573</v>
      </c>
      <c r="UBL11" s="58" t="s">
        <v>573</v>
      </c>
      <c r="UBM11" s="58" t="s">
        <v>573</v>
      </c>
      <c r="UBN11" s="58" t="s">
        <v>573</v>
      </c>
      <c r="UBO11" s="58" t="s">
        <v>573</v>
      </c>
      <c r="UBP11" s="58" t="s">
        <v>573</v>
      </c>
      <c r="UBQ11" s="58" t="s">
        <v>573</v>
      </c>
      <c r="UBR11" s="58" t="s">
        <v>573</v>
      </c>
      <c r="UBS11" s="58" t="s">
        <v>573</v>
      </c>
      <c r="UBT11" s="58" t="s">
        <v>573</v>
      </c>
      <c r="UBU11" s="58" t="s">
        <v>573</v>
      </c>
      <c r="UBV11" s="58" t="s">
        <v>573</v>
      </c>
      <c r="UBW11" s="58" t="s">
        <v>573</v>
      </c>
      <c r="UBX11" s="58" t="s">
        <v>573</v>
      </c>
      <c r="UBY11" s="58" t="s">
        <v>573</v>
      </c>
      <c r="UBZ11" s="58" t="s">
        <v>573</v>
      </c>
      <c r="UCA11" s="58" t="s">
        <v>573</v>
      </c>
      <c r="UCB11" s="58" t="s">
        <v>573</v>
      </c>
      <c r="UCC11" s="58" t="s">
        <v>573</v>
      </c>
      <c r="UCD11" s="58" t="s">
        <v>573</v>
      </c>
      <c r="UCE11" s="58" t="s">
        <v>573</v>
      </c>
      <c r="UCF11" s="58" t="s">
        <v>573</v>
      </c>
      <c r="UCG11" s="58" t="s">
        <v>573</v>
      </c>
      <c r="UCH11" s="58" t="s">
        <v>573</v>
      </c>
      <c r="UCI11" s="58" t="s">
        <v>573</v>
      </c>
      <c r="UCJ11" s="58" t="s">
        <v>573</v>
      </c>
      <c r="UCK11" s="58" t="s">
        <v>573</v>
      </c>
      <c r="UCL11" s="58" t="s">
        <v>573</v>
      </c>
      <c r="UCM11" s="58" t="s">
        <v>573</v>
      </c>
      <c r="UCN11" s="58" t="s">
        <v>573</v>
      </c>
      <c r="UCO11" s="58" t="s">
        <v>573</v>
      </c>
      <c r="UCP11" s="58" t="s">
        <v>573</v>
      </c>
      <c r="UCQ11" s="58" t="s">
        <v>573</v>
      </c>
      <c r="UCR11" s="58" t="s">
        <v>573</v>
      </c>
      <c r="UCS11" s="58" t="s">
        <v>573</v>
      </c>
      <c r="UCT11" s="58" t="s">
        <v>573</v>
      </c>
      <c r="UCU11" s="58" t="s">
        <v>573</v>
      </c>
      <c r="UCV11" s="58" t="s">
        <v>573</v>
      </c>
      <c r="UCW11" s="58" t="s">
        <v>573</v>
      </c>
      <c r="UCX11" s="58" t="s">
        <v>573</v>
      </c>
      <c r="UCY11" s="58" t="s">
        <v>573</v>
      </c>
      <c r="UCZ11" s="58" t="s">
        <v>573</v>
      </c>
      <c r="UDA11" s="58" t="s">
        <v>573</v>
      </c>
      <c r="UDB11" s="58" t="s">
        <v>573</v>
      </c>
      <c r="UDC11" s="58" t="s">
        <v>573</v>
      </c>
      <c r="UDD11" s="58" t="s">
        <v>573</v>
      </c>
      <c r="UDE11" s="58" t="s">
        <v>573</v>
      </c>
      <c r="UDF11" s="58" t="s">
        <v>573</v>
      </c>
      <c r="UDG11" s="58" t="s">
        <v>573</v>
      </c>
      <c r="UDH11" s="58" t="s">
        <v>573</v>
      </c>
      <c r="UDI11" s="58" t="s">
        <v>573</v>
      </c>
      <c r="UDJ11" s="58" t="s">
        <v>573</v>
      </c>
      <c r="UDK11" s="58" t="s">
        <v>573</v>
      </c>
      <c r="UDL11" s="58" t="s">
        <v>573</v>
      </c>
      <c r="UDM11" s="58" t="s">
        <v>573</v>
      </c>
      <c r="UDN11" s="58" t="s">
        <v>573</v>
      </c>
      <c r="UDO11" s="58" t="s">
        <v>573</v>
      </c>
      <c r="UDP11" s="58" t="s">
        <v>573</v>
      </c>
      <c r="UDQ11" s="58" t="s">
        <v>573</v>
      </c>
      <c r="UDR11" s="58" t="s">
        <v>573</v>
      </c>
      <c r="UDS11" s="58" t="s">
        <v>573</v>
      </c>
      <c r="UDT11" s="58" t="s">
        <v>573</v>
      </c>
      <c r="UDU11" s="58" t="s">
        <v>573</v>
      </c>
      <c r="UDV11" s="58" t="s">
        <v>573</v>
      </c>
      <c r="UDW11" s="58" t="s">
        <v>573</v>
      </c>
      <c r="UDX11" s="58" t="s">
        <v>573</v>
      </c>
      <c r="UDY11" s="58" t="s">
        <v>573</v>
      </c>
      <c r="UDZ11" s="58" t="s">
        <v>573</v>
      </c>
      <c r="UEA11" s="58" t="s">
        <v>573</v>
      </c>
      <c r="UEB11" s="58" t="s">
        <v>573</v>
      </c>
      <c r="UEC11" s="58" t="s">
        <v>573</v>
      </c>
      <c r="UED11" s="58" t="s">
        <v>573</v>
      </c>
      <c r="UEE11" s="58" t="s">
        <v>573</v>
      </c>
      <c r="UEF11" s="58" t="s">
        <v>573</v>
      </c>
      <c r="UEG11" s="58" t="s">
        <v>573</v>
      </c>
      <c r="UEH11" s="58" t="s">
        <v>573</v>
      </c>
      <c r="UEI11" s="58" t="s">
        <v>573</v>
      </c>
      <c r="UEJ11" s="58" t="s">
        <v>573</v>
      </c>
      <c r="UEK11" s="58" t="s">
        <v>573</v>
      </c>
      <c r="UEL11" s="58" t="s">
        <v>573</v>
      </c>
      <c r="UEM11" s="58" t="s">
        <v>573</v>
      </c>
      <c r="UEN11" s="58" t="s">
        <v>573</v>
      </c>
      <c r="UEO11" s="58" t="s">
        <v>573</v>
      </c>
      <c r="UEP11" s="58" t="s">
        <v>573</v>
      </c>
      <c r="UEQ11" s="58" t="s">
        <v>573</v>
      </c>
      <c r="UER11" s="58" t="s">
        <v>573</v>
      </c>
      <c r="UES11" s="58" t="s">
        <v>573</v>
      </c>
      <c r="UET11" s="58" t="s">
        <v>573</v>
      </c>
      <c r="UEU11" s="58" t="s">
        <v>573</v>
      </c>
      <c r="UEV11" s="58" t="s">
        <v>573</v>
      </c>
      <c r="UEW11" s="58" t="s">
        <v>573</v>
      </c>
      <c r="UEX11" s="58" t="s">
        <v>573</v>
      </c>
      <c r="UEY11" s="58" t="s">
        <v>573</v>
      </c>
      <c r="UEZ11" s="58" t="s">
        <v>573</v>
      </c>
      <c r="UFA11" s="58" t="s">
        <v>573</v>
      </c>
      <c r="UFB11" s="58" t="s">
        <v>573</v>
      </c>
      <c r="UFC11" s="58" t="s">
        <v>573</v>
      </c>
      <c r="UFD11" s="58" t="s">
        <v>573</v>
      </c>
      <c r="UFE11" s="58" t="s">
        <v>573</v>
      </c>
      <c r="UFF11" s="58" t="s">
        <v>573</v>
      </c>
      <c r="UFG11" s="58" t="s">
        <v>573</v>
      </c>
      <c r="UFH11" s="58" t="s">
        <v>573</v>
      </c>
      <c r="UFI11" s="58" t="s">
        <v>573</v>
      </c>
      <c r="UFJ11" s="58" t="s">
        <v>573</v>
      </c>
      <c r="UFK11" s="58" t="s">
        <v>573</v>
      </c>
      <c r="UFL11" s="58" t="s">
        <v>573</v>
      </c>
      <c r="UFM11" s="58" t="s">
        <v>573</v>
      </c>
      <c r="UFN11" s="58" t="s">
        <v>573</v>
      </c>
      <c r="UFO11" s="58" t="s">
        <v>573</v>
      </c>
      <c r="UFP11" s="58" t="s">
        <v>573</v>
      </c>
      <c r="UFQ11" s="58" t="s">
        <v>573</v>
      </c>
      <c r="UFR11" s="58" t="s">
        <v>573</v>
      </c>
      <c r="UFS11" s="58" t="s">
        <v>573</v>
      </c>
      <c r="UFT11" s="58" t="s">
        <v>573</v>
      </c>
      <c r="UFU11" s="58" t="s">
        <v>573</v>
      </c>
      <c r="UFV11" s="58" t="s">
        <v>573</v>
      </c>
      <c r="UFW11" s="58" t="s">
        <v>573</v>
      </c>
      <c r="UFX11" s="58" t="s">
        <v>573</v>
      </c>
      <c r="UFY11" s="58" t="s">
        <v>573</v>
      </c>
      <c r="UFZ11" s="58" t="s">
        <v>573</v>
      </c>
      <c r="UGA11" s="58" t="s">
        <v>573</v>
      </c>
      <c r="UGB11" s="58" t="s">
        <v>573</v>
      </c>
      <c r="UGC11" s="58" t="s">
        <v>573</v>
      </c>
      <c r="UGD11" s="58" t="s">
        <v>573</v>
      </c>
      <c r="UGE11" s="58" t="s">
        <v>573</v>
      </c>
      <c r="UGF11" s="58" t="s">
        <v>573</v>
      </c>
      <c r="UGG11" s="58" t="s">
        <v>573</v>
      </c>
      <c r="UGH11" s="58" t="s">
        <v>573</v>
      </c>
      <c r="UGI11" s="58" t="s">
        <v>573</v>
      </c>
      <c r="UGJ11" s="58" t="s">
        <v>573</v>
      </c>
      <c r="UGK11" s="58" t="s">
        <v>573</v>
      </c>
      <c r="UGL11" s="58" t="s">
        <v>573</v>
      </c>
      <c r="UGM11" s="58" t="s">
        <v>573</v>
      </c>
      <c r="UGN11" s="58" t="s">
        <v>573</v>
      </c>
      <c r="UGO11" s="58" t="s">
        <v>573</v>
      </c>
      <c r="UGP11" s="58" t="s">
        <v>573</v>
      </c>
      <c r="UGQ11" s="58" t="s">
        <v>573</v>
      </c>
      <c r="UGR11" s="58" t="s">
        <v>573</v>
      </c>
      <c r="UGS11" s="58" t="s">
        <v>573</v>
      </c>
      <c r="UGT11" s="58" t="s">
        <v>573</v>
      </c>
      <c r="UGU11" s="58" t="s">
        <v>573</v>
      </c>
      <c r="UGV11" s="58" t="s">
        <v>573</v>
      </c>
      <c r="UGW11" s="58" t="s">
        <v>573</v>
      </c>
      <c r="UGX11" s="58" t="s">
        <v>573</v>
      </c>
      <c r="UGY11" s="58" t="s">
        <v>573</v>
      </c>
      <c r="UGZ11" s="58" t="s">
        <v>573</v>
      </c>
      <c r="UHA11" s="58" t="s">
        <v>573</v>
      </c>
      <c r="UHB11" s="58" t="s">
        <v>573</v>
      </c>
      <c r="UHC11" s="58" t="s">
        <v>573</v>
      </c>
      <c r="UHD11" s="58" t="s">
        <v>573</v>
      </c>
      <c r="UHE11" s="58" t="s">
        <v>573</v>
      </c>
      <c r="UHF11" s="58" t="s">
        <v>573</v>
      </c>
      <c r="UHG11" s="58" t="s">
        <v>573</v>
      </c>
      <c r="UHH11" s="58" t="s">
        <v>573</v>
      </c>
      <c r="UHI11" s="58" t="s">
        <v>573</v>
      </c>
      <c r="UHJ11" s="58" t="s">
        <v>573</v>
      </c>
      <c r="UHK11" s="58" t="s">
        <v>573</v>
      </c>
      <c r="UHL11" s="58" t="s">
        <v>573</v>
      </c>
      <c r="UHM11" s="58" t="s">
        <v>573</v>
      </c>
      <c r="UHN11" s="58" t="s">
        <v>573</v>
      </c>
      <c r="UHO11" s="58" t="s">
        <v>573</v>
      </c>
      <c r="UHP11" s="58" t="s">
        <v>573</v>
      </c>
      <c r="UHQ11" s="58" t="s">
        <v>573</v>
      </c>
      <c r="UHR11" s="58" t="s">
        <v>573</v>
      </c>
      <c r="UHS11" s="58" t="s">
        <v>573</v>
      </c>
      <c r="UHT11" s="58" t="s">
        <v>573</v>
      </c>
      <c r="UHU11" s="58" t="s">
        <v>573</v>
      </c>
      <c r="UHV11" s="58" t="s">
        <v>573</v>
      </c>
      <c r="UHW11" s="58" t="s">
        <v>573</v>
      </c>
      <c r="UHX11" s="58" t="s">
        <v>573</v>
      </c>
      <c r="UHY11" s="58" t="s">
        <v>573</v>
      </c>
      <c r="UHZ11" s="58" t="s">
        <v>573</v>
      </c>
      <c r="UIA11" s="58" t="s">
        <v>573</v>
      </c>
      <c r="UIB11" s="58" t="s">
        <v>573</v>
      </c>
      <c r="UIC11" s="58" t="s">
        <v>573</v>
      </c>
      <c r="UID11" s="58" t="s">
        <v>573</v>
      </c>
      <c r="UIE11" s="58" t="s">
        <v>573</v>
      </c>
      <c r="UIF11" s="58" t="s">
        <v>573</v>
      </c>
      <c r="UIG11" s="58" t="s">
        <v>573</v>
      </c>
      <c r="UIH11" s="58" t="s">
        <v>573</v>
      </c>
      <c r="UII11" s="58" t="s">
        <v>573</v>
      </c>
      <c r="UIJ11" s="58" t="s">
        <v>573</v>
      </c>
      <c r="UIK11" s="58" t="s">
        <v>573</v>
      </c>
      <c r="UIL11" s="58" t="s">
        <v>573</v>
      </c>
      <c r="UIM11" s="58" t="s">
        <v>573</v>
      </c>
      <c r="UIN11" s="58" t="s">
        <v>573</v>
      </c>
      <c r="UIO11" s="58" t="s">
        <v>573</v>
      </c>
      <c r="UIP11" s="58" t="s">
        <v>573</v>
      </c>
      <c r="UIQ11" s="58" t="s">
        <v>573</v>
      </c>
      <c r="UIR11" s="58" t="s">
        <v>573</v>
      </c>
      <c r="UIS11" s="58" t="s">
        <v>573</v>
      </c>
      <c r="UIT11" s="58" t="s">
        <v>573</v>
      </c>
      <c r="UIU11" s="58" t="s">
        <v>573</v>
      </c>
      <c r="UIV11" s="58" t="s">
        <v>573</v>
      </c>
      <c r="UIW11" s="58" t="s">
        <v>573</v>
      </c>
      <c r="UIX11" s="58" t="s">
        <v>573</v>
      </c>
      <c r="UIY11" s="58" t="s">
        <v>573</v>
      </c>
      <c r="UIZ11" s="58" t="s">
        <v>573</v>
      </c>
      <c r="UJA11" s="58" t="s">
        <v>573</v>
      </c>
      <c r="UJB11" s="58" t="s">
        <v>573</v>
      </c>
      <c r="UJC11" s="58" t="s">
        <v>573</v>
      </c>
      <c r="UJD11" s="58" t="s">
        <v>573</v>
      </c>
      <c r="UJE11" s="58" t="s">
        <v>573</v>
      </c>
      <c r="UJF11" s="58" t="s">
        <v>573</v>
      </c>
      <c r="UJG11" s="58" t="s">
        <v>573</v>
      </c>
      <c r="UJH11" s="58" t="s">
        <v>573</v>
      </c>
      <c r="UJI11" s="58" t="s">
        <v>573</v>
      </c>
      <c r="UJJ11" s="58" t="s">
        <v>573</v>
      </c>
      <c r="UJK11" s="58" t="s">
        <v>573</v>
      </c>
      <c r="UJL11" s="58" t="s">
        <v>573</v>
      </c>
      <c r="UJM11" s="58" t="s">
        <v>573</v>
      </c>
      <c r="UJN11" s="58" t="s">
        <v>573</v>
      </c>
      <c r="UJO11" s="58" t="s">
        <v>573</v>
      </c>
      <c r="UJP11" s="58" t="s">
        <v>573</v>
      </c>
      <c r="UJQ11" s="58" t="s">
        <v>573</v>
      </c>
      <c r="UJR11" s="58" t="s">
        <v>573</v>
      </c>
      <c r="UJS11" s="58" t="s">
        <v>573</v>
      </c>
      <c r="UJT11" s="58" t="s">
        <v>573</v>
      </c>
      <c r="UJU11" s="58" t="s">
        <v>573</v>
      </c>
      <c r="UJV11" s="58" t="s">
        <v>573</v>
      </c>
      <c r="UJW11" s="58" t="s">
        <v>573</v>
      </c>
      <c r="UJX11" s="58" t="s">
        <v>573</v>
      </c>
      <c r="UJY11" s="58" t="s">
        <v>573</v>
      </c>
      <c r="UJZ11" s="58" t="s">
        <v>573</v>
      </c>
      <c r="UKA11" s="58" t="s">
        <v>573</v>
      </c>
      <c r="UKB11" s="58" t="s">
        <v>573</v>
      </c>
      <c r="UKC11" s="58" t="s">
        <v>573</v>
      </c>
      <c r="UKD11" s="58" t="s">
        <v>573</v>
      </c>
      <c r="UKE11" s="58" t="s">
        <v>573</v>
      </c>
      <c r="UKF11" s="58" t="s">
        <v>573</v>
      </c>
      <c r="UKG11" s="58" t="s">
        <v>573</v>
      </c>
      <c r="UKH11" s="58" t="s">
        <v>573</v>
      </c>
      <c r="UKI11" s="58" t="s">
        <v>573</v>
      </c>
      <c r="UKJ11" s="58" t="s">
        <v>573</v>
      </c>
      <c r="UKK11" s="58" t="s">
        <v>573</v>
      </c>
      <c r="UKL11" s="58" t="s">
        <v>573</v>
      </c>
      <c r="UKM11" s="58" t="s">
        <v>573</v>
      </c>
      <c r="UKN11" s="58" t="s">
        <v>573</v>
      </c>
      <c r="UKO11" s="58" t="s">
        <v>573</v>
      </c>
      <c r="UKP11" s="58" t="s">
        <v>573</v>
      </c>
      <c r="UKQ11" s="58" t="s">
        <v>573</v>
      </c>
      <c r="UKR11" s="58" t="s">
        <v>573</v>
      </c>
      <c r="UKS11" s="58" t="s">
        <v>573</v>
      </c>
      <c r="UKT11" s="58" t="s">
        <v>573</v>
      </c>
      <c r="UKU11" s="58" t="s">
        <v>573</v>
      </c>
      <c r="UKV11" s="58" t="s">
        <v>573</v>
      </c>
      <c r="UKW11" s="58" t="s">
        <v>573</v>
      </c>
      <c r="UKX11" s="58" t="s">
        <v>573</v>
      </c>
      <c r="UKY11" s="58" t="s">
        <v>573</v>
      </c>
      <c r="UKZ11" s="58" t="s">
        <v>573</v>
      </c>
      <c r="ULA11" s="58" t="s">
        <v>573</v>
      </c>
      <c r="ULB11" s="58" t="s">
        <v>573</v>
      </c>
      <c r="ULC11" s="58" t="s">
        <v>573</v>
      </c>
      <c r="ULD11" s="58" t="s">
        <v>573</v>
      </c>
      <c r="ULE11" s="58" t="s">
        <v>573</v>
      </c>
      <c r="ULF11" s="58" t="s">
        <v>573</v>
      </c>
      <c r="ULG11" s="58" t="s">
        <v>573</v>
      </c>
      <c r="ULH11" s="58" t="s">
        <v>573</v>
      </c>
      <c r="ULI11" s="58" t="s">
        <v>573</v>
      </c>
      <c r="ULJ11" s="58" t="s">
        <v>573</v>
      </c>
      <c r="ULK11" s="58" t="s">
        <v>573</v>
      </c>
      <c r="ULL11" s="58" t="s">
        <v>573</v>
      </c>
      <c r="ULM11" s="58" t="s">
        <v>573</v>
      </c>
      <c r="ULN11" s="58" t="s">
        <v>573</v>
      </c>
      <c r="ULO11" s="58" t="s">
        <v>573</v>
      </c>
      <c r="ULP11" s="58" t="s">
        <v>573</v>
      </c>
      <c r="ULQ11" s="58" t="s">
        <v>573</v>
      </c>
      <c r="ULR11" s="58" t="s">
        <v>573</v>
      </c>
      <c r="ULS11" s="58" t="s">
        <v>573</v>
      </c>
      <c r="ULT11" s="58" t="s">
        <v>573</v>
      </c>
      <c r="ULU11" s="58" t="s">
        <v>573</v>
      </c>
      <c r="ULV11" s="58" t="s">
        <v>573</v>
      </c>
      <c r="ULW11" s="58" t="s">
        <v>573</v>
      </c>
      <c r="ULX11" s="58" t="s">
        <v>573</v>
      </c>
      <c r="ULY11" s="58" t="s">
        <v>573</v>
      </c>
      <c r="ULZ11" s="58" t="s">
        <v>573</v>
      </c>
      <c r="UMA11" s="58" t="s">
        <v>573</v>
      </c>
      <c r="UMB11" s="58" t="s">
        <v>573</v>
      </c>
      <c r="UMC11" s="58" t="s">
        <v>573</v>
      </c>
      <c r="UMD11" s="58" t="s">
        <v>573</v>
      </c>
      <c r="UME11" s="58" t="s">
        <v>573</v>
      </c>
      <c r="UMF11" s="58" t="s">
        <v>573</v>
      </c>
      <c r="UMG11" s="58" t="s">
        <v>573</v>
      </c>
      <c r="UMH11" s="58" t="s">
        <v>573</v>
      </c>
      <c r="UMI11" s="58" t="s">
        <v>573</v>
      </c>
      <c r="UMJ11" s="58" t="s">
        <v>573</v>
      </c>
      <c r="UMK11" s="58" t="s">
        <v>573</v>
      </c>
      <c r="UML11" s="58" t="s">
        <v>573</v>
      </c>
      <c r="UMM11" s="58" t="s">
        <v>573</v>
      </c>
      <c r="UMN11" s="58" t="s">
        <v>573</v>
      </c>
      <c r="UMO11" s="58" t="s">
        <v>573</v>
      </c>
      <c r="UMP11" s="58" t="s">
        <v>573</v>
      </c>
      <c r="UMQ11" s="58" t="s">
        <v>573</v>
      </c>
      <c r="UMR11" s="58" t="s">
        <v>573</v>
      </c>
      <c r="UMS11" s="58" t="s">
        <v>573</v>
      </c>
      <c r="UMT11" s="58" t="s">
        <v>573</v>
      </c>
      <c r="UMU11" s="58" t="s">
        <v>573</v>
      </c>
      <c r="UMV11" s="58" t="s">
        <v>573</v>
      </c>
      <c r="UMW11" s="58" t="s">
        <v>573</v>
      </c>
      <c r="UMX11" s="58" t="s">
        <v>573</v>
      </c>
      <c r="UMY11" s="58" t="s">
        <v>573</v>
      </c>
      <c r="UMZ11" s="58" t="s">
        <v>573</v>
      </c>
      <c r="UNA11" s="58" t="s">
        <v>573</v>
      </c>
      <c r="UNB11" s="58" t="s">
        <v>573</v>
      </c>
      <c r="UNC11" s="58" t="s">
        <v>573</v>
      </c>
      <c r="UND11" s="58" t="s">
        <v>573</v>
      </c>
      <c r="UNE11" s="58" t="s">
        <v>573</v>
      </c>
      <c r="UNF11" s="58" t="s">
        <v>573</v>
      </c>
      <c r="UNG11" s="58" t="s">
        <v>573</v>
      </c>
      <c r="UNH11" s="58" t="s">
        <v>573</v>
      </c>
      <c r="UNI11" s="58" t="s">
        <v>573</v>
      </c>
      <c r="UNJ11" s="58" t="s">
        <v>573</v>
      </c>
      <c r="UNK11" s="58" t="s">
        <v>573</v>
      </c>
      <c r="UNL11" s="58" t="s">
        <v>573</v>
      </c>
      <c r="UNM11" s="58" t="s">
        <v>573</v>
      </c>
      <c r="UNN11" s="58" t="s">
        <v>573</v>
      </c>
      <c r="UNO11" s="58" t="s">
        <v>573</v>
      </c>
      <c r="UNP11" s="58" t="s">
        <v>573</v>
      </c>
      <c r="UNQ11" s="58" t="s">
        <v>573</v>
      </c>
      <c r="UNR11" s="58" t="s">
        <v>573</v>
      </c>
      <c r="UNS11" s="58" t="s">
        <v>573</v>
      </c>
      <c r="UNT11" s="58" t="s">
        <v>573</v>
      </c>
      <c r="UNU11" s="58" t="s">
        <v>573</v>
      </c>
      <c r="UNV11" s="58" t="s">
        <v>573</v>
      </c>
      <c r="UNW11" s="58" t="s">
        <v>573</v>
      </c>
      <c r="UNX11" s="58" t="s">
        <v>573</v>
      </c>
      <c r="UNY11" s="58" t="s">
        <v>573</v>
      </c>
      <c r="UNZ11" s="58" t="s">
        <v>573</v>
      </c>
      <c r="UOA11" s="58" t="s">
        <v>573</v>
      </c>
      <c r="UOB11" s="58" t="s">
        <v>573</v>
      </c>
      <c r="UOC11" s="58" t="s">
        <v>573</v>
      </c>
      <c r="UOD11" s="58" t="s">
        <v>573</v>
      </c>
      <c r="UOE11" s="58" t="s">
        <v>573</v>
      </c>
      <c r="UOF11" s="58" t="s">
        <v>573</v>
      </c>
      <c r="UOG11" s="58" t="s">
        <v>573</v>
      </c>
      <c r="UOH11" s="58" t="s">
        <v>573</v>
      </c>
      <c r="UOI11" s="58" t="s">
        <v>573</v>
      </c>
      <c r="UOJ11" s="58" t="s">
        <v>573</v>
      </c>
      <c r="UOK11" s="58" t="s">
        <v>573</v>
      </c>
      <c r="UOL11" s="58" t="s">
        <v>573</v>
      </c>
      <c r="UOM11" s="58" t="s">
        <v>573</v>
      </c>
      <c r="UON11" s="58" t="s">
        <v>573</v>
      </c>
      <c r="UOO11" s="58" t="s">
        <v>573</v>
      </c>
      <c r="UOP11" s="58" t="s">
        <v>573</v>
      </c>
      <c r="UOQ11" s="58" t="s">
        <v>573</v>
      </c>
      <c r="UOR11" s="58" t="s">
        <v>573</v>
      </c>
      <c r="UOS11" s="58" t="s">
        <v>573</v>
      </c>
      <c r="UOT11" s="58" t="s">
        <v>573</v>
      </c>
      <c r="UOU11" s="58" t="s">
        <v>573</v>
      </c>
      <c r="UOV11" s="58" t="s">
        <v>573</v>
      </c>
      <c r="UOW11" s="58" t="s">
        <v>573</v>
      </c>
      <c r="UOX11" s="58" t="s">
        <v>573</v>
      </c>
      <c r="UOY11" s="58" t="s">
        <v>573</v>
      </c>
      <c r="UOZ11" s="58" t="s">
        <v>573</v>
      </c>
      <c r="UPA11" s="58" t="s">
        <v>573</v>
      </c>
      <c r="UPB11" s="58" t="s">
        <v>573</v>
      </c>
      <c r="UPC11" s="58" t="s">
        <v>573</v>
      </c>
      <c r="UPD11" s="58" t="s">
        <v>573</v>
      </c>
      <c r="UPE11" s="58" t="s">
        <v>573</v>
      </c>
      <c r="UPF11" s="58" t="s">
        <v>573</v>
      </c>
      <c r="UPG11" s="58" t="s">
        <v>573</v>
      </c>
      <c r="UPH11" s="58" t="s">
        <v>573</v>
      </c>
      <c r="UPI11" s="58" t="s">
        <v>573</v>
      </c>
      <c r="UPJ11" s="58" t="s">
        <v>573</v>
      </c>
      <c r="UPK11" s="58" t="s">
        <v>573</v>
      </c>
      <c r="UPL11" s="58" t="s">
        <v>573</v>
      </c>
      <c r="UPM11" s="58" t="s">
        <v>573</v>
      </c>
      <c r="UPN11" s="58" t="s">
        <v>573</v>
      </c>
      <c r="UPO11" s="58" t="s">
        <v>573</v>
      </c>
      <c r="UPP11" s="58" t="s">
        <v>573</v>
      </c>
      <c r="UPQ11" s="58" t="s">
        <v>573</v>
      </c>
      <c r="UPR11" s="58" t="s">
        <v>573</v>
      </c>
      <c r="UPS11" s="58" t="s">
        <v>573</v>
      </c>
      <c r="UPT11" s="58" t="s">
        <v>573</v>
      </c>
      <c r="UPU11" s="58" t="s">
        <v>573</v>
      </c>
      <c r="UPV11" s="58" t="s">
        <v>573</v>
      </c>
      <c r="UPW11" s="58" t="s">
        <v>573</v>
      </c>
      <c r="UPX11" s="58" t="s">
        <v>573</v>
      </c>
      <c r="UPY11" s="58" t="s">
        <v>573</v>
      </c>
      <c r="UPZ11" s="58" t="s">
        <v>573</v>
      </c>
      <c r="UQA11" s="58" t="s">
        <v>573</v>
      </c>
      <c r="UQB11" s="58" t="s">
        <v>573</v>
      </c>
      <c r="UQC11" s="58" t="s">
        <v>573</v>
      </c>
      <c r="UQD11" s="58" t="s">
        <v>573</v>
      </c>
      <c r="UQE11" s="58" t="s">
        <v>573</v>
      </c>
      <c r="UQF11" s="58" t="s">
        <v>573</v>
      </c>
      <c r="UQG11" s="58" t="s">
        <v>573</v>
      </c>
      <c r="UQH11" s="58" t="s">
        <v>573</v>
      </c>
      <c r="UQI11" s="58" t="s">
        <v>573</v>
      </c>
      <c r="UQJ11" s="58" t="s">
        <v>573</v>
      </c>
      <c r="UQK11" s="58" t="s">
        <v>573</v>
      </c>
      <c r="UQL11" s="58" t="s">
        <v>573</v>
      </c>
      <c r="UQM11" s="58" t="s">
        <v>573</v>
      </c>
      <c r="UQN11" s="58" t="s">
        <v>573</v>
      </c>
      <c r="UQO11" s="58" t="s">
        <v>573</v>
      </c>
      <c r="UQP11" s="58" t="s">
        <v>573</v>
      </c>
      <c r="UQQ11" s="58" t="s">
        <v>573</v>
      </c>
      <c r="UQR11" s="58" t="s">
        <v>573</v>
      </c>
      <c r="UQS11" s="58" t="s">
        <v>573</v>
      </c>
      <c r="UQT11" s="58" t="s">
        <v>573</v>
      </c>
      <c r="UQU11" s="58" t="s">
        <v>573</v>
      </c>
      <c r="UQV11" s="58" t="s">
        <v>573</v>
      </c>
      <c r="UQW11" s="58" t="s">
        <v>573</v>
      </c>
      <c r="UQX11" s="58" t="s">
        <v>573</v>
      </c>
      <c r="UQY11" s="58" t="s">
        <v>573</v>
      </c>
      <c r="UQZ11" s="58" t="s">
        <v>573</v>
      </c>
      <c r="URA11" s="58" t="s">
        <v>573</v>
      </c>
      <c r="URB11" s="58" t="s">
        <v>573</v>
      </c>
      <c r="URC11" s="58" t="s">
        <v>573</v>
      </c>
      <c r="URD11" s="58" t="s">
        <v>573</v>
      </c>
      <c r="URE11" s="58" t="s">
        <v>573</v>
      </c>
      <c r="URF11" s="58" t="s">
        <v>573</v>
      </c>
      <c r="URG11" s="58" t="s">
        <v>573</v>
      </c>
      <c r="URH11" s="58" t="s">
        <v>573</v>
      </c>
      <c r="URI11" s="58" t="s">
        <v>573</v>
      </c>
      <c r="URJ11" s="58" t="s">
        <v>573</v>
      </c>
      <c r="URK11" s="58" t="s">
        <v>573</v>
      </c>
      <c r="URL11" s="58" t="s">
        <v>573</v>
      </c>
      <c r="URM11" s="58" t="s">
        <v>573</v>
      </c>
      <c r="URN11" s="58" t="s">
        <v>573</v>
      </c>
      <c r="URO11" s="58" t="s">
        <v>573</v>
      </c>
      <c r="URP11" s="58" t="s">
        <v>573</v>
      </c>
      <c r="URQ11" s="58" t="s">
        <v>573</v>
      </c>
      <c r="URR11" s="58" t="s">
        <v>573</v>
      </c>
      <c r="URS11" s="58" t="s">
        <v>573</v>
      </c>
      <c r="URT11" s="58" t="s">
        <v>573</v>
      </c>
      <c r="URU11" s="58" t="s">
        <v>573</v>
      </c>
      <c r="URV11" s="58" t="s">
        <v>573</v>
      </c>
      <c r="URW11" s="58" t="s">
        <v>573</v>
      </c>
      <c r="URX11" s="58" t="s">
        <v>573</v>
      </c>
      <c r="URY11" s="58" t="s">
        <v>573</v>
      </c>
      <c r="URZ11" s="58" t="s">
        <v>573</v>
      </c>
      <c r="USA11" s="58" t="s">
        <v>573</v>
      </c>
      <c r="USB11" s="58" t="s">
        <v>573</v>
      </c>
      <c r="USC11" s="58" t="s">
        <v>573</v>
      </c>
      <c r="USD11" s="58" t="s">
        <v>573</v>
      </c>
      <c r="USE11" s="58" t="s">
        <v>573</v>
      </c>
      <c r="USF11" s="58" t="s">
        <v>573</v>
      </c>
      <c r="USG11" s="58" t="s">
        <v>573</v>
      </c>
      <c r="USH11" s="58" t="s">
        <v>573</v>
      </c>
      <c r="USI11" s="58" t="s">
        <v>573</v>
      </c>
      <c r="USJ11" s="58" t="s">
        <v>573</v>
      </c>
      <c r="USK11" s="58" t="s">
        <v>573</v>
      </c>
      <c r="USL11" s="58" t="s">
        <v>573</v>
      </c>
      <c r="USM11" s="58" t="s">
        <v>573</v>
      </c>
      <c r="USN11" s="58" t="s">
        <v>573</v>
      </c>
      <c r="USO11" s="58" t="s">
        <v>573</v>
      </c>
      <c r="USP11" s="58" t="s">
        <v>573</v>
      </c>
      <c r="USQ11" s="58" t="s">
        <v>573</v>
      </c>
      <c r="USR11" s="58" t="s">
        <v>573</v>
      </c>
      <c r="USS11" s="58" t="s">
        <v>573</v>
      </c>
      <c r="UST11" s="58" t="s">
        <v>573</v>
      </c>
      <c r="USU11" s="58" t="s">
        <v>573</v>
      </c>
      <c r="USV11" s="58" t="s">
        <v>573</v>
      </c>
      <c r="USW11" s="58" t="s">
        <v>573</v>
      </c>
      <c r="USX11" s="58" t="s">
        <v>573</v>
      </c>
      <c r="USY11" s="58" t="s">
        <v>573</v>
      </c>
      <c r="USZ11" s="58" t="s">
        <v>573</v>
      </c>
      <c r="UTA11" s="58" t="s">
        <v>573</v>
      </c>
      <c r="UTB11" s="58" t="s">
        <v>573</v>
      </c>
      <c r="UTC11" s="58" t="s">
        <v>573</v>
      </c>
      <c r="UTD11" s="58" t="s">
        <v>573</v>
      </c>
      <c r="UTE11" s="58" t="s">
        <v>573</v>
      </c>
      <c r="UTF11" s="58" t="s">
        <v>573</v>
      </c>
      <c r="UTG11" s="58" t="s">
        <v>573</v>
      </c>
      <c r="UTH11" s="58" t="s">
        <v>573</v>
      </c>
      <c r="UTI11" s="58" t="s">
        <v>573</v>
      </c>
      <c r="UTJ11" s="58" t="s">
        <v>573</v>
      </c>
      <c r="UTK11" s="58" t="s">
        <v>573</v>
      </c>
      <c r="UTL11" s="58" t="s">
        <v>573</v>
      </c>
      <c r="UTM11" s="58" t="s">
        <v>573</v>
      </c>
      <c r="UTN11" s="58" t="s">
        <v>573</v>
      </c>
      <c r="UTO11" s="58" t="s">
        <v>573</v>
      </c>
      <c r="UTP11" s="58" t="s">
        <v>573</v>
      </c>
      <c r="UTQ11" s="58" t="s">
        <v>573</v>
      </c>
      <c r="UTR11" s="58" t="s">
        <v>573</v>
      </c>
      <c r="UTS11" s="58" t="s">
        <v>573</v>
      </c>
      <c r="UTT11" s="58" t="s">
        <v>573</v>
      </c>
      <c r="UTU11" s="58" t="s">
        <v>573</v>
      </c>
      <c r="UTV11" s="58" t="s">
        <v>573</v>
      </c>
      <c r="UTW11" s="58" t="s">
        <v>573</v>
      </c>
      <c r="UTX11" s="58" t="s">
        <v>573</v>
      </c>
      <c r="UTY11" s="58" t="s">
        <v>573</v>
      </c>
      <c r="UTZ11" s="58" t="s">
        <v>573</v>
      </c>
      <c r="UUA11" s="58" t="s">
        <v>573</v>
      </c>
      <c r="UUB11" s="58" t="s">
        <v>573</v>
      </c>
      <c r="UUC11" s="58" t="s">
        <v>573</v>
      </c>
      <c r="UUD11" s="58" t="s">
        <v>573</v>
      </c>
      <c r="UUE11" s="58" t="s">
        <v>573</v>
      </c>
      <c r="UUF11" s="58" t="s">
        <v>573</v>
      </c>
      <c r="UUG11" s="58" t="s">
        <v>573</v>
      </c>
      <c r="UUH11" s="58" t="s">
        <v>573</v>
      </c>
      <c r="UUI11" s="58" t="s">
        <v>573</v>
      </c>
      <c r="UUJ11" s="58" t="s">
        <v>573</v>
      </c>
      <c r="UUK11" s="58" t="s">
        <v>573</v>
      </c>
      <c r="UUL11" s="58" t="s">
        <v>573</v>
      </c>
      <c r="UUM11" s="58" t="s">
        <v>573</v>
      </c>
      <c r="UUN11" s="58" t="s">
        <v>573</v>
      </c>
      <c r="UUO11" s="58" t="s">
        <v>573</v>
      </c>
      <c r="UUP11" s="58" t="s">
        <v>573</v>
      </c>
      <c r="UUQ11" s="58" t="s">
        <v>573</v>
      </c>
      <c r="UUR11" s="58" t="s">
        <v>573</v>
      </c>
      <c r="UUS11" s="58" t="s">
        <v>573</v>
      </c>
      <c r="UUT11" s="58" t="s">
        <v>573</v>
      </c>
      <c r="UUU11" s="58" t="s">
        <v>573</v>
      </c>
      <c r="UUV11" s="58" t="s">
        <v>573</v>
      </c>
      <c r="UUW11" s="58" t="s">
        <v>573</v>
      </c>
      <c r="UUX11" s="58" t="s">
        <v>573</v>
      </c>
      <c r="UUY11" s="58" t="s">
        <v>573</v>
      </c>
      <c r="UUZ11" s="58" t="s">
        <v>573</v>
      </c>
      <c r="UVA11" s="58" t="s">
        <v>573</v>
      </c>
      <c r="UVB11" s="58" t="s">
        <v>573</v>
      </c>
      <c r="UVC11" s="58" t="s">
        <v>573</v>
      </c>
      <c r="UVD11" s="58" t="s">
        <v>573</v>
      </c>
      <c r="UVE11" s="58" t="s">
        <v>573</v>
      </c>
      <c r="UVF11" s="58" t="s">
        <v>573</v>
      </c>
      <c r="UVG11" s="58" t="s">
        <v>573</v>
      </c>
      <c r="UVH11" s="58" t="s">
        <v>573</v>
      </c>
      <c r="UVI11" s="58" t="s">
        <v>573</v>
      </c>
      <c r="UVJ11" s="58" t="s">
        <v>573</v>
      </c>
      <c r="UVK11" s="58" t="s">
        <v>573</v>
      </c>
      <c r="UVL11" s="58" t="s">
        <v>573</v>
      </c>
      <c r="UVM11" s="58" t="s">
        <v>573</v>
      </c>
      <c r="UVN11" s="58" t="s">
        <v>573</v>
      </c>
      <c r="UVO11" s="58" t="s">
        <v>573</v>
      </c>
      <c r="UVP11" s="58" t="s">
        <v>573</v>
      </c>
      <c r="UVQ11" s="58" t="s">
        <v>573</v>
      </c>
      <c r="UVR11" s="58" t="s">
        <v>573</v>
      </c>
      <c r="UVS11" s="58" t="s">
        <v>573</v>
      </c>
      <c r="UVT11" s="58" t="s">
        <v>573</v>
      </c>
      <c r="UVU11" s="58" t="s">
        <v>573</v>
      </c>
      <c r="UVV11" s="58" t="s">
        <v>573</v>
      </c>
      <c r="UVW11" s="58" t="s">
        <v>573</v>
      </c>
      <c r="UVX11" s="58" t="s">
        <v>573</v>
      </c>
      <c r="UVY11" s="58" t="s">
        <v>573</v>
      </c>
      <c r="UVZ11" s="58" t="s">
        <v>573</v>
      </c>
      <c r="UWA11" s="58" t="s">
        <v>573</v>
      </c>
      <c r="UWB11" s="58" t="s">
        <v>573</v>
      </c>
      <c r="UWC11" s="58" t="s">
        <v>573</v>
      </c>
      <c r="UWD11" s="58" t="s">
        <v>573</v>
      </c>
      <c r="UWE11" s="58" t="s">
        <v>573</v>
      </c>
      <c r="UWF11" s="58" t="s">
        <v>573</v>
      </c>
      <c r="UWG11" s="58" t="s">
        <v>573</v>
      </c>
      <c r="UWH11" s="58" t="s">
        <v>573</v>
      </c>
      <c r="UWI11" s="58" t="s">
        <v>573</v>
      </c>
      <c r="UWJ11" s="58" t="s">
        <v>573</v>
      </c>
      <c r="UWK11" s="58" t="s">
        <v>573</v>
      </c>
      <c r="UWL11" s="58" t="s">
        <v>573</v>
      </c>
      <c r="UWM11" s="58" t="s">
        <v>573</v>
      </c>
      <c r="UWN11" s="58" t="s">
        <v>573</v>
      </c>
      <c r="UWO11" s="58" t="s">
        <v>573</v>
      </c>
      <c r="UWP11" s="58" t="s">
        <v>573</v>
      </c>
      <c r="UWQ11" s="58" t="s">
        <v>573</v>
      </c>
      <c r="UWR11" s="58" t="s">
        <v>573</v>
      </c>
      <c r="UWS11" s="58" t="s">
        <v>573</v>
      </c>
      <c r="UWT11" s="58" t="s">
        <v>573</v>
      </c>
      <c r="UWU11" s="58" t="s">
        <v>573</v>
      </c>
      <c r="UWV11" s="58" t="s">
        <v>573</v>
      </c>
      <c r="UWW11" s="58" t="s">
        <v>573</v>
      </c>
      <c r="UWX11" s="58" t="s">
        <v>573</v>
      </c>
      <c r="UWY11" s="58" t="s">
        <v>573</v>
      </c>
      <c r="UWZ11" s="58" t="s">
        <v>573</v>
      </c>
      <c r="UXA11" s="58" t="s">
        <v>573</v>
      </c>
      <c r="UXB11" s="58" t="s">
        <v>573</v>
      </c>
      <c r="UXC11" s="58" t="s">
        <v>573</v>
      </c>
      <c r="UXD11" s="58" t="s">
        <v>573</v>
      </c>
      <c r="UXE11" s="58" t="s">
        <v>573</v>
      </c>
      <c r="UXF11" s="58" t="s">
        <v>573</v>
      </c>
      <c r="UXG11" s="58" t="s">
        <v>573</v>
      </c>
      <c r="UXH11" s="58" t="s">
        <v>573</v>
      </c>
      <c r="UXI11" s="58" t="s">
        <v>573</v>
      </c>
      <c r="UXJ11" s="58" t="s">
        <v>573</v>
      </c>
      <c r="UXK11" s="58" t="s">
        <v>573</v>
      </c>
      <c r="UXL11" s="58" t="s">
        <v>573</v>
      </c>
      <c r="UXM11" s="58" t="s">
        <v>573</v>
      </c>
      <c r="UXN11" s="58" t="s">
        <v>573</v>
      </c>
      <c r="UXO11" s="58" t="s">
        <v>573</v>
      </c>
      <c r="UXP11" s="58" t="s">
        <v>573</v>
      </c>
      <c r="UXQ11" s="58" t="s">
        <v>573</v>
      </c>
      <c r="UXR11" s="58" t="s">
        <v>573</v>
      </c>
      <c r="UXS11" s="58" t="s">
        <v>573</v>
      </c>
      <c r="UXT11" s="58" t="s">
        <v>573</v>
      </c>
      <c r="UXU11" s="58" t="s">
        <v>573</v>
      </c>
      <c r="UXV11" s="58" t="s">
        <v>573</v>
      </c>
      <c r="UXW11" s="58" t="s">
        <v>573</v>
      </c>
      <c r="UXX11" s="58" t="s">
        <v>573</v>
      </c>
      <c r="UXY11" s="58" t="s">
        <v>573</v>
      </c>
      <c r="UXZ11" s="58" t="s">
        <v>573</v>
      </c>
      <c r="UYA11" s="58" t="s">
        <v>573</v>
      </c>
      <c r="UYB11" s="58" t="s">
        <v>573</v>
      </c>
      <c r="UYC11" s="58" t="s">
        <v>573</v>
      </c>
      <c r="UYD11" s="58" t="s">
        <v>573</v>
      </c>
      <c r="UYE11" s="58" t="s">
        <v>573</v>
      </c>
      <c r="UYF11" s="58" t="s">
        <v>573</v>
      </c>
      <c r="UYG11" s="58" t="s">
        <v>573</v>
      </c>
      <c r="UYH11" s="58" t="s">
        <v>573</v>
      </c>
      <c r="UYI11" s="58" t="s">
        <v>573</v>
      </c>
      <c r="UYJ11" s="58" t="s">
        <v>573</v>
      </c>
      <c r="UYK11" s="58" t="s">
        <v>573</v>
      </c>
      <c r="UYL11" s="58" t="s">
        <v>573</v>
      </c>
      <c r="UYM11" s="58" t="s">
        <v>573</v>
      </c>
      <c r="UYN11" s="58" t="s">
        <v>573</v>
      </c>
      <c r="UYO11" s="58" t="s">
        <v>573</v>
      </c>
      <c r="UYP11" s="58" t="s">
        <v>573</v>
      </c>
      <c r="UYQ11" s="58" t="s">
        <v>573</v>
      </c>
      <c r="UYR11" s="58" t="s">
        <v>573</v>
      </c>
      <c r="UYS11" s="58" t="s">
        <v>573</v>
      </c>
      <c r="UYT11" s="58" t="s">
        <v>573</v>
      </c>
      <c r="UYU11" s="58" t="s">
        <v>573</v>
      </c>
      <c r="UYV11" s="58" t="s">
        <v>573</v>
      </c>
      <c r="UYW11" s="58" t="s">
        <v>573</v>
      </c>
      <c r="UYX11" s="58" t="s">
        <v>573</v>
      </c>
      <c r="UYY11" s="58" t="s">
        <v>573</v>
      </c>
      <c r="UYZ11" s="58" t="s">
        <v>573</v>
      </c>
      <c r="UZA11" s="58" t="s">
        <v>573</v>
      </c>
      <c r="UZB11" s="58" t="s">
        <v>573</v>
      </c>
      <c r="UZC11" s="58" t="s">
        <v>573</v>
      </c>
      <c r="UZD11" s="58" t="s">
        <v>573</v>
      </c>
      <c r="UZE11" s="58" t="s">
        <v>573</v>
      </c>
      <c r="UZF11" s="58" t="s">
        <v>573</v>
      </c>
      <c r="UZG11" s="58" t="s">
        <v>573</v>
      </c>
      <c r="UZH11" s="58" t="s">
        <v>573</v>
      </c>
      <c r="UZI11" s="58" t="s">
        <v>573</v>
      </c>
      <c r="UZJ11" s="58" t="s">
        <v>573</v>
      </c>
      <c r="UZK11" s="58" t="s">
        <v>573</v>
      </c>
      <c r="UZL11" s="58" t="s">
        <v>573</v>
      </c>
      <c r="UZM11" s="58" t="s">
        <v>573</v>
      </c>
      <c r="UZN11" s="58" t="s">
        <v>573</v>
      </c>
      <c r="UZO11" s="58" t="s">
        <v>573</v>
      </c>
      <c r="UZP11" s="58" t="s">
        <v>573</v>
      </c>
      <c r="UZQ11" s="58" t="s">
        <v>573</v>
      </c>
      <c r="UZR11" s="58" t="s">
        <v>573</v>
      </c>
      <c r="UZS11" s="58" t="s">
        <v>573</v>
      </c>
      <c r="UZT11" s="58" t="s">
        <v>573</v>
      </c>
      <c r="UZU11" s="58" t="s">
        <v>573</v>
      </c>
      <c r="UZV11" s="58" t="s">
        <v>573</v>
      </c>
      <c r="UZW11" s="58" t="s">
        <v>573</v>
      </c>
      <c r="UZX11" s="58" t="s">
        <v>573</v>
      </c>
      <c r="UZY11" s="58" t="s">
        <v>573</v>
      </c>
      <c r="UZZ11" s="58" t="s">
        <v>573</v>
      </c>
      <c r="VAA11" s="58" t="s">
        <v>573</v>
      </c>
      <c r="VAB11" s="58" t="s">
        <v>573</v>
      </c>
      <c r="VAC11" s="58" t="s">
        <v>573</v>
      </c>
      <c r="VAD11" s="58" t="s">
        <v>573</v>
      </c>
      <c r="VAE11" s="58" t="s">
        <v>573</v>
      </c>
      <c r="VAF11" s="58" t="s">
        <v>573</v>
      </c>
      <c r="VAG11" s="58" t="s">
        <v>573</v>
      </c>
      <c r="VAH11" s="58" t="s">
        <v>573</v>
      </c>
      <c r="VAI11" s="58" t="s">
        <v>573</v>
      </c>
      <c r="VAJ11" s="58" t="s">
        <v>573</v>
      </c>
      <c r="VAK11" s="58" t="s">
        <v>573</v>
      </c>
      <c r="VAL11" s="58" t="s">
        <v>573</v>
      </c>
      <c r="VAM11" s="58" t="s">
        <v>573</v>
      </c>
      <c r="VAN11" s="58" t="s">
        <v>573</v>
      </c>
      <c r="VAO11" s="58" t="s">
        <v>573</v>
      </c>
      <c r="VAP11" s="58" t="s">
        <v>573</v>
      </c>
      <c r="VAQ11" s="58" t="s">
        <v>573</v>
      </c>
      <c r="VAR11" s="58" t="s">
        <v>573</v>
      </c>
      <c r="VAS11" s="58" t="s">
        <v>573</v>
      </c>
      <c r="VAT11" s="58" t="s">
        <v>573</v>
      </c>
      <c r="VAU11" s="58" t="s">
        <v>573</v>
      </c>
      <c r="VAV11" s="58" t="s">
        <v>573</v>
      </c>
      <c r="VAW11" s="58" t="s">
        <v>573</v>
      </c>
      <c r="VAX11" s="58" t="s">
        <v>573</v>
      </c>
      <c r="VAY11" s="58" t="s">
        <v>573</v>
      </c>
      <c r="VAZ11" s="58" t="s">
        <v>573</v>
      </c>
      <c r="VBA11" s="58" t="s">
        <v>573</v>
      </c>
      <c r="VBB11" s="58" t="s">
        <v>573</v>
      </c>
      <c r="VBC11" s="58" t="s">
        <v>573</v>
      </c>
      <c r="VBD11" s="58" t="s">
        <v>573</v>
      </c>
      <c r="VBE11" s="58" t="s">
        <v>573</v>
      </c>
      <c r="VBF11" s="58" t="s">
        <v>573</v>
      </c>
      <c r="VBG11" s="58" t="s">
        <v>573</v>
      </c>
      <c r="VBH11" s="58" t="s">
        <v>573</v>
      </c>
      <c r="VBI11" s="58" t="s">
        <v>573</v>
      </c>
      <c r="VBJ11" s="58" t="s">
        <v>573</v>
      </c>
      <c r="VBK11" s="58" t="s">
        <v>573</v>
      </c>
      <c r="VBL11" s="58" t="s">
        <v>573</v>
      </c>
      <c r="VBM11" s="58" t="s">
        <v>573</v>
      </c>
      <c r="VBN11" s="58" t="s">
        <v>573</v>
      </c>
      <c r="VBO11" s="58" t="s">
        <v>573</v>
      </c>
      <c r="VBP11" s="58" t="s">
        <v>573</v>
      </c>
      <c r="VBQ11" s="58" t="s">
        <v>573</v>
      </c>
      <c r="VBR11" s="58" t="s">
        <v>573</v>
      </c>
      <c r="VBS11" s="58" t="s">
        <v>573</v>
      </c>
      <c r="VBT11" s="58" t="s">
        <v>573</v>
      </c>
      <c r="VBU11" s="58" t="s">
        <v>573</v>
      </c>
      <c r="VBV11" s="58" t="s">
        <v>573</v>
      </c>
      <c r="VBW11" s="58" t="s">
        <v>573</v>
      </c>
      <c r="VBX11" s="58" t="s">
        <v>573</v>
      </c>
      <c r="VBY11" s="58" t="s">
        <v>573</v>
      </c>
      <c r="VBZ11" s="58" t="s">
        <v>573</v>
      </c>
      <c r="VCA11" s="58" t="s">
        <v>573</v>
      </c>
      <c r="VCB11" s="58" t="s">
        <v>573</v>
      </c>
      <c r="VCC11" s="58" t="s">
        <v>573</v>
      </c>
      <c r="VCD11" s="58" t="s">
        <v>573</v>
      </c>
      <c r="VCE11" s="58" t="s">
        <v>573</v>
      </c>
      <c r="VCF11" s="58" t="s">
        <v>573</v>
      </c>
      <c r="VCG11" s="58" t="s">
        <v>573</v>
      </c>
      <c r="VCH11" s="58" t="s">
        <v>573</v>
      </c>
      <c r="VCI11" s="58" t="s">
        <v>573</v>
      </c>
      <c r="VCJ11" s="58" t="s">
        <v>573</v>
      </c>
      <c r="VCK11" s="58" t="s">
        <v>573</v>
      </c>
      <c r="VCL11" s="58" t="s">
        <v>573</v>
      </c>
      <c r="VCM11" s="58" t="s">
        <v>573</v>
      </c>
      <c r="VCN11" s="58" t="s">
        <v>573</v>
      </c>
      <c r="VCO11" s="58" t="s">
        <v>573</v>
      </c>
      <c r="VCP11" s="58" t="s">
        <v>573</v>
      </c>
      <c r="VCQ11" s="58" t="s">
        <v>573</v>
      </c>
      <c r="VCR11" s="58" t="s">
        <v>573</v>
      </c>
      <c r="VCS11" s="58" t="s">
        <v>573</v>
      </c>
      <c r="VCT11" s="58" t="s">
        <v>573</v>
      </c>
      <c r="VCU11" s="58" t="s">
        <v>573</v>
      </c>
      <c r="VCV11" s="58" t="s">
        <v>573</v>
      </c>
      <c r="VCW11" s="58" t="s">
        <v>573</v>
      </c>
      <c r="VCX11" s="58" t="s">
        <v>573</v>
      </c>
      <c r="VCY11" s="58" t="s">
        <v>573</v>
      </c>
      <c r="VCZ11" s="58" t="s">
        <v>573</v>
      </c>
      <c r="VDA11" s="58" t="s">
        <v>573</v>
      </c>
      <c r="VDB11" s="58" t="s">
        <v>573</v>
      </c>
      <c r="VDC11" s="58" t="s">
        <v>573</v>
      </c>
      <c r="VDD11" s="58" t="s">
        <v>573</v>
      </c>
      <c r="VDE11" s="58" t="s">
        <v>573</v>
      </c>
      <c r="VDF11" s="58" t="s">
        <v>573</v>
      </c>
      <c r="VDG11" s="58" t="s">
        <v>573</v>
      </c>
      <c r="VDH11" s="58" t="s">
        <v>573</v>
      </c>
      <c r="VDI11" s="58" t="s">
        <v>573</v>
      </c>
      <c r="VDJ11" s="58" t="s">
        <v>573</v>
      </c>
      <c r="VDK11" s="58" t="s">
        <v>573</v>
      </c>
      <c r="VDL11" s="58" t="s">
        <v>573</v>
      </c>
      <c r="VDM11" s="58" t="s">
        <v>573</v>
      </c>
      <c r="VDN11" s="58" t="s">
        <v>573</v>
      </c>
      <c r="VDO11" s="58" t="s">
        <v>573</v>
      </c>
      <c r="VDP11" s="58" t="s">
        <v>573</v>
      </c>
      <c r="VDQ11" s="58" t="s">
        <v>573</v>
      </c>
      <c r="VDR11" s="58" t="s">
        <v>573</v>
      </c>
      <c r="VDS11" s="58" t="s">
        <v>573</v>
      </c>
      <c r="VDT11" s="58" t="s">
        <v>573</v>
      </c>
      <c r="VDU11" s="58" t="s">
        <v>573</v>
      </c>
      <c r="VDV11" s="58" t="s">
        <v>573</v>
      </c>
      <c r="VDW11" s="58" t="s">
        <v>573</v>
      </c>
      <c r="VDX11" s="58" t="s">
        <v>573</v>
      </c>
      <c r="VDY11" s="58" t="s">
        <v>573</v>
      </c>
      <c r="VDZ11" s="58" t="s">
        <v>573</v>
      </c>
      <c r="VEA11" s="58" t="s">
        <v>573</v>
      </c>
      <c r="VEB11" s="58" t="s">
        <v>573</v>
      </c>
      <c r="VEC11" s="58" t="s">
        <v>573</v>
      </c>
      <c r="VED11" s="58" t="s">
        <v>573</v>
      </c>
      <c r="VEE11" s="58" t="s">
        <v>573</v>
      </c>
      <c r="VEF11" s="58" t="s">
        <v>573</v>
      </c>
      <c r="VEG11" s="58" t="s">
        <v>573</v>
      </c>
      <c r="VEH11" s="58" t="s">
        <v>573</v>
      </c>
      <c r="VEI11" s="58" t="s">
        <v>573</v>
      </c>
      <c r="VEJ11" s="58" t="s">
        <v>573</v>
      </c>
      <c r="VEK11" s="58" t="s">
        <v>573</v>
      </c>
      <c r="VEL11" s="58" t="s">
        <v>573</v>
      </c>
      <c r="VEM11" s="58" t="s">
        <v>573</v>
      </c>
      <c r="VEN11" s="58" t="s">
        <v>573</v>
      </c>
      <c r="VEO11" s="58" t="s">
        <v>573</v>
      </c>
      <c r="VEP11" s="58" t="s">
        <v>573</v>
      </c>
      <c r="VEQ11" s="58" t="s">
        <v>573</v>
      </c>
      <c r="VER11" s="58" t="s">
        <v>573</v>
      </c>
      <c r="VES11" s="58" t="s">
        <v>573</v>
      </c>
      <c r="VET11" s="58" t="s">
        <v>573</v>
      </c>
      <c r="VEU11" s="58" t="s">
        <v>573</v>
      </c>
      <c r="VEV11" s="58" t="s">
        <v>573</v>
      </c>
      <c r="VEW11" s="58" t="s">
        <v>573</v>
      </c>
      <c r="VEX11" s="58" t="s">
        <v>573</v>
      </c>
      <c r="VEY11" s="58" t="s">
        <v>573</v>
      </c>
      <c r="VEZ11" s="58" t="s">
        <v>573</v>
      </c>
      <c r="VFA11" s="58" t="s">
        <v>573</v>
      </c>
      <c r="VFB11" s="58" t="s">
        <v>573</v>
      </c>
      <c r="VFC11" s="58" t="s">
        <v>573</v>
      </c>
      <c r="VFD11" s="58" t="s">
        <v>573</v>
      </c>
      <c r="VFE11" s="58" t="s">
        <v>573</v>
      </c>
      <c r="VFF11" s="58" t="s">
        <v>573</v>
      </c>
      <c r="VFG11" s="58" t="s">
        <v>573</v>
      </c>
      <c r="VFH11" s="58" t="s">
        <v>573</v>
      </c>
      <c r="VFI11" s="58" t="s">
        <v>573</v>
      </c>
      <c r="VFJ11" s="58" t="s">
        <v>573</v>
      </c>
      <c r="VFK11" s="58" t="s">
        <v>573</v>
      </c>
      <c r="VFL11" s="58" t="s">
        <v>573</v>
      </c>
      <c r="VFM11" s="58" t="s">
        <v>573</v>
      </c>
      <c r="VFN11" s="58" t="s">
        <v>573</v>
      </c>
      <c r="VFO11" s="58" t="s">
        <v>573</v>
      </c>
      <c r="VFP11" s="58" t="s">
        <v>573</v>
      </c>
      <c r="VFQ11" s="58" t="s">
        <v>573</v>
      </c>
      <c r="VFR11" s="58" t="s">
        <v>573</v>
      </c>
      <c r="VFS11" s="58" t="s">
        <v>573</v>
      </c>
      <c r="VFT11" s="58" t="s">
        <v>573</v>
      </c>
      <c r="VFU11" s="58" t="s">
        <v>573</v>
      </c>
      <c r="VFV11" s="58" t="s">
        <v>573</v>
      </c>
      <c r="VFW11" s="58" t="s">
        <v>573</v>
      </c>
      <c r="VFX11" s="58" t="s">
        <v>573</v>
      </c>
      <c r="VFY11" s="58" t="s">
        <v>573</v>
      </c>
      <c r="VFZ11" s="58" t="s">
        <v>573</v>
      </c>
      <c r="VGA11" s="58" t="s">
        <v>573</v>
      </c>
      <c r="VGB11" s="58" t="s">
        <v>573</v>
      </c>
      <c r="VGC11" s="58" t="s">
        <v>573</v>
      </c>
      <c r="VGD11" s="58" t="s">
        <v>573</v>
      </c>
      <c r="VGE11" s="58" t="s">
        <v>573</v>
      </c>
      <c r="VGF11" s="58" t="s">
        <v>573</v>
      </c>
      <c r="VGG11" s="58" t="s">
        <v>573</v>
      </c>
      <c r="VGH11" s="58" t="s">
        <v>573</v>
      </c>
      <c r="VGI11" s="58" t="s">
        <v>573</v>
      </c>
      <c r="VGJ11" s="58" t="s">
        <v>573</v>
      </c>
      <c r="VGK11" s="58" t="s">
        <v>573</v>
      </c>
      <c r="VGL11" s="58" t="s">
        <v>573</v>
      </c>
      <c r="VGM11" s="58" t="s">
        <v>573</v>
      </c>
      <c r="VGN11" s="58" t="s">
        <v>573</v>
      </c>
      <c r="VGO11" s="58" t="s">
        <v>573</v>
      </c>
      <c r="VGP11" s="58" t="s">
        <v>573</v>
      </c>
      <c r="VGQ11" s="58" t="s">
        <v>573</v>
      </c>
      <c r="VGR11" s="58" t="s">
        <v>573</v>
      </c>
      <c r="VGS11" s="58" t="s">
        <v>573</v>
      </c>
      <c r="VGT11" s="58" t="s">
        <v>573</v>
      </c>
      <c r="VGU11" s="58" t="s">
        <v>573</v>
      </c>
      <c r="VGV11" s="58" t="s">
        <v>573</v>
      </c>
      <c r="VGW11" s="58" t="s">
        <v>573</v>
      </c>
      <c r="VGX11" s="58" t="s">
        <v>573</v>
      </c>
      <c r="VGY11" s="58" t="s">
        <v>573</v>
      </c>
      <c r="VGZ11" s="58" t="s">
        <v>573</v>
      </c>
      <c r="VHA11" s="58" t="s">
        <v>573</v>
      </c>
      <c r="VHB11" s="58" t="s">
        <v>573</v>
      </c>
      <c r="VHC11" s="58" t="s">
        <v>573</v>
      </c>
      <c r="VHD11" s="58" t="s">
        <v>573</v>
      </c>
      <c r="VHE11" s="58" t="s">
        <v>573</v>
      </c>
      <c r="VHF11" s="58" t="s">
        <v>573</v>
      </c>
      <c r="VHG11" s="58" t="s">
        <v>573</v>
      </c>
      <c r="VHH11" s="58" t="s">
        <v>573</v>
      </c>
      <c r="VHI11" s="58" t="s">
        <v>573</v>
      </c>
      <c r="VHJ11" s="58" t="s">
        <v>573</v>
      </c>
      <c r="VHK11" s="58" t="s">
        <v>573</v>
      </c>
      <c r="VHL11" s="58" t="s">
        <v>573</v>
      </c>
      <c r="VHM11" s="58" t="s">
        <v>573</v>
      </c>
      <c r="VHN11" s="58" t="s">
        <v>573</v>
      </c>
      <c r="VHO11" s="58" t="s">
        <v>573</v>
      </c>
      <c r="VHP11" s="58" t="s">
        <v>573</v>
      </c>
      <c r="VHQ11" s="58" t="s">
        <v>573</v>
      </c>
      <c r="VHR11" s="58" t="s">
        <v>573</v>
      </c>
      <c r="VHS11" s="58" t="s">
        <v>573</v>
      </c>
      <c r="VHT11" s="58" t="s">
        <v>573</v>
      </c>
      <c r="VHU11" s="58" t="s">
        <v>573</v>
      </c>
      <c r="VHV11" s="58" t="s">
        <v>573</v>
      </c>
      <c r="VHW11" s="58" t="s">
        <v>573</v>
      </c>
      <c r="VHX11" s="58" t="s">
        <v>573</v>
      </c>
      <c r="VHY11" s="58" t="s">
        <v>573</v>
      </c>
      <c r="VHZ11" s="58" t="s">
        <v>573</v>
      </c>
      <c r="VIA11" s="58" t="s">
        <v>573</v>
      </c>
      <c r="VIB11" s="58" t="s">
        <v>573</v>
      </c>
      <c r="VIC11" s="58" t="s">
        <v>573</v>
      </c>
      <c r="VID11" s="58" t="s">
        <v>573</v>
      </c>
      <c r="VIE11" s="58" t="s">
        <v>573</v>
      </c>
      <c r="VIF11" s="58" t="s">
        <v>573</v>
      </c>
      <c r="VIG11" s="58" t="s">
        <v>573</v>
      </c>
      <c r="VIH11" s="58" t="s">
        <v>573</v>
      </c>
      <c r="VII11" s="58" t="s">
        <v>573</v>
      </c>
      <c r="VIJ11" s="58" t="s">
        <v>573</v>
      </c>
      <c r="VIK11" s="58" t="s">
        <v>573</v>
      </c>
      <c r="VIL11" s="58" t="s">
        <v>573</v>
      </c>
      <c r="VIM11" s="58" t="s">
        <v>573</v>
      </c>
      <c r="VIN11" s="58" t="s">
        <v>573</v>
      </c>
      <c r="VIO11" s="58" t="s">
        <v>573</v>
      </c>
      <c r="VIP11" s="58" t="s">
        <v>573</v>
      </c>
      <c r="VIQ11" s="58" t="s">
        <v>573</v>
      </c>
      <c r="VIR11" s="58" t="s">
        <v>573</v>
      </c>
      <c r="VIS11" s="58" t="s">
        <v>573</v>
      </c>
      <c r="VIT11" s="58" t="s">
        <v>573</v>
      </c>
      <c r="VIU11" s="58" t="s">
        <v>573</v>
      </c>
      <c r="VIV11" s="58" t="s">
        <v>573</v>
      </c>
      <c r="VIW11" s="58" t="s">
        <v>573</v>
      </c>
      <c r="VIX11" s="58" t="s">
        <v>573</v>
      </c>
      <c r="VIY11" s="58" t="s">
        <v>573</v>
      </c>
      <c r="VIZ11" s="58" t="s">
        <v>573</v>
      </c>
      <c r="VJA11" s="58" t="s">
        <v>573</v>
      </c>
      <c r="VJB11" s="58" t="s">
        <v>573</v>
      </c>
      <c r="VJC11" s="58" t="s">
        <v>573</v>
      </c>
      <c r="VJD11" s="58" t="s">
        <v>573</v>
      </c>
      <c r="VJE11" s="58" t="s">
        <v>573</v>
      </c>
      <c r="VJF11" s="58" t="s">
        <v>573</v>
      </c>
      <c r="VJG11" s="58" t="s">
        <v>573</v>
      </c>
      <c r="VJH11" s="58" t="s">
        <v>573</v>
      </c>
      <c r="VJI11" s="58" t="s">
        <v>573</v>
      </c>
      <c r="VJJ11" s="58" t="s">
        <v>573</v>
      </c>
      <c r="VJK11" s="58" t="s">
        <v>573</v>
      </c>
      <c r="VJL11" s="58" t="s">
        <v>573</v>
      </c>
      <c r="VJM11" s="58" t="s">
        <v>573</v>
      </c>
      <c r="VJN11" s="58" t="s">
        <v>573</v>
      </c>
      <c r="VJO11" s="58" t="s">
        <v>573</v>
      </c>
      <c r="VJP11" s="58" t="s">
        <v>573</v>
      </c>
      <c r="VJQ11" s="58" t="s">
        <v>573</v>
      </c>
      <c r="VJR11" s="58" t="s">
        <v>573</v>
      </c>
      <c r="VJS11" s="58" t="s">
        <v>573</v>
      </c>
      <c r="VJT11" s="58" t="s">
        <v>573</v>
      </c>
      <c r="VJU11" s="58" t="s">
        <v>573</v>
      </c>
      <c r="VJV11" s="58" t="s">
        <v>573</v>
      </c>
      <c r="VJW11" s="58" t="s">
        <v>573</v>
      </c>
      <c r="VJX11" s="58" t="s">
        <v>573</v>
      </c>
      <c r="VJY11" s="58" t="s">
        <v>573</v>
      </c>
      <c r="VJZ11" s="58" t="s">
        <v>573</v>
      </c>
      <c r="VKA11" s="58" t="s">
        <v>573</v>
      </c>
      <c r="VKB11" s="58" t="s">
        <v>573</v>
      </c>
      <c r="VKC11" s="58" t="s">
        <v>573</v>
      </c>
      <c r="VKD11" s="58" t="s">
        <v>573</v>
      </c>
      <c r="VKE11" s="58" t="s">
        <v>573</v>
      </c>
      <c r="VKF11" s="58" t="s">
        <v>573</v>
      </c>
      <c r="VKG11" s="58" t="s">
        <v>573</v>
      </c>
      <c r="VKH11" s="58" t="s">
        <v>573</v>
      </c>
      <c r="VKI11" s="58" t="s">
        <v>573</v>
      </c>
      <c r="VKJ11" s="58" t="s">
        <v>573</v>
      </c>
      <c r="VKK11" s="58" t="s">
        <v>573</v>
      </c>
      <c r="VKL11" s="58" t="s">
        <v>573</v>
      </c>
      <c r="VKM11" s="58" t="s">
        <v>573</v>
      </c>
      <c r="VKN11" s="58" t="s">
        <v>573</v>
      </c>
      <c r="VKO11" s="58" t="s">
        <v>573</v>
      </c>
      <c r="VKP11" s="58" t="s">
        <v>573</v>
      </c>
      <c r="VKQ11" s="58" t="s">
        <v>573</v>
      </c>
      <c r="VKR11" s="58" t="s">
        <v>573</v>
      </c>
      <c r="VKS11" s="58" t="s">
        <v>573</v>
      </c>
      <c r="VKT11" s="58" t="s">
        <v>573</v>
      </c>
      <c r="VKU11" s="58" t="s">
        <v>573</v>
      </c>
      <c r="VKV11" s="58" t="s">
        <v>573</v>
      </c>
      <c r="VKW11" s="58" t="s">
        <v>573</v>
      </c>
      <c r="VKX11" s="58" t="s">
        <v>573</v>
      </c>
      <c r="VKY11" s="58" t="s">
        <v>573</v>
      </c>
      <c r="VKZ11" s="58" t="s">
        <v>573</v>
      </c>
      <c r="VLA11" s="58" t="s">
        <v>573</v>
      </c>
      <c r="VLB11" s="58" t="s">
        <v>573</v>
      </c>
      <c r="VLC11" s="58" t="s">
        <v>573</v>
      </c>
      <c r="VLD11" s="58" t="s">
        <v>573</v>
      </c>
      <c r="VLE11" s="58" t="s">
        <v>573</v>
      </c>
      <c r="VLF11" s="58" t="s">
        <v>573</v>
      </c>
      <c r="VLG11" s="58" t="s">
        <v>573</v>
      </c>
      <c r="VLH11" s="58" t="s">
        <v>573</v>
      </c>
      <c r="VLI11" s="58" t="s">
        <v>573</v>
      </c>
      <c r="VLJ11" s="58" t="s">
        <v>573</v>
      </c>
      <c r="VLK11" s="58" t="s">
        <v>573</v>
      </c>
      <c r="VLL11" s="58" t="s">
        <v>573</v>
      </c>
      <c r="VLM11" s="58" t="s">
        <v>573</v>
      </c>
      <c r="VLN11" s="58" t="s">
        <v>573</v>
      </c>
      <c r="VLO11" s="58" t="s">
        <v>573</v>
      </c>
      <c r="VLP11" s="58" t="s">
        <v>573</v>
      </c>
      <c r="VLQ11" s="58" t="s">
        <v>573</v>
      </c>
      <c r="VLR11" s="58" t="s">
        <v>573</v>
      </c>
      <c r="VLS11" s="58" t="s">
        <v>573</v>
      </c>
      <c r="VLT11" s="58" t="s">
        <v>573</v>
      </c>
      <c r="VLU11" s="58" t="s">
        <v>573</v>
      </c>
      <c r="VLV11" s="58" t="s">
        <v>573</v>
      </c>
      <c r="VLW11" s="58" t="s">
        <v>573</v>
      </c>
      <c r="VLX11" s="58" t="s">
        <v>573</v>
      </c>
      <c r="VLY11" s="58" t="s">
        <v>573</v>
      </c>
      <c r="VLZ11" s="58" t="s">
        <v>573</v>
      </c>
      <c r="VMA11" s="58" t="s">
        <v>573</v>
      </c>
      <c r="VMB11" s="58" t="s">
        <v>573</v>
      </c>
      <c r="VMC11" s="58" t="s">
        <v>573</v>
      </c>
      <c r="VMD11" s="58" t="s">
        <v>573</v>
      </c>
      <c r="VME11" s="58" t="s">
        <v>573</v>
      </c>
      <c r="VMF11" s="58" t="s">
        <v>573</v>
      </c>
      <c r="VMG11" s="58" t="s">
        <v>573</v>
      </c>
      <c r="VMH11" s="58" t="s">
        <v>573</v>
      </c>
      <c r="VMI11" s="58" t="s">
        <v>573</v>
      </c>
      <c r="VMJ11" s="58" t="s">
        <v>573</v>
      </c>
      <c r="VMK11" s="58" t="s">
        <v>573</v>
      </c>
      <c r="VML11" s="58" t="s">
        <v>573</v>
      </c>
      <c r="VMM11" s="58" t="s">
        <v>573</v>
      </c>
      <c r="VMN11" s="58" t="s">
        <v>573</v>
      </c>
      <c r="VMO11" s="58" t="s">
        <v>573</v>
      </c>
      <c r="VMP11" s="58" t="s">
        <v>573</v>
      </c>
      <c r="VMQ11" s="58" t="s">
        <v>573</v>
      </c>
      <c r="VMR11" s="58" t="s">
        <v>573</v>
      </c>
      <c r="VMS11" s="58" t="s">
        <v>573</v>
      </c>
      <c r="VMT11" s="58" t="s">
        <v>573</v>
      </c>
      <c r="VMU11" s="58" t="s">
        <v>573</v>
      </c>
      <c r="VMV11" s="58" t="s">
        <v>573</v>
      </c>
      <c r="VMW11" s="58" t="s">
        <v>573</v>
      </c>
      <c r="VMX11" s="58" t="s">
        <v>573</v>
      </c>
      <c r="VMY11" s="58" t="s">
        <v>573</v>
      </c>
      <c r="VMZ11" s="58" t="s">
        <v>573</v>
      </c>
      <c r="VNA11" s="58" t="s">
        <v>573</v>
      </c>
      <c r="VNB11" s="58" t="s">
        <v>573</v>
      </c>
      <c r="VNC11" s="58" t="s">
        <v>573</v>
      </c>
      <c r="VND11" s="58" t="s">
        <v>573</v>
      </c>
      <c r="VNE11" s="58" t="s">
        <v>573</v>
      </c>
      <c r="VNF11" s="58" t="s">
        <v>573</v>
      </c>
      <c r="VNG11" s="58" t="s">
        <v>573</v>
      </c>
      <c r="VNH11" s="58" t="s">
        <v>573</v>
      </c>
      <c r="VNI11" s="58" t="s">
        <v>573</v>
      </c>
      <c r="VNJ11" s="58" t="s">
        <v>573</v>
      </c>
      <c r="VNK11" s="58" t="s">
        <v>573</v>
      </c>
      <c r="VNL11" s="58" t="s">
        <v>573</v>
      </c>
      <c r="VNM11" s="58" t="s">
        <v>573</v>
      </c>
      <c r="VNN11" s="58" t="s">
        <v>573</v>
      </c>
      <c r="VNO11" s="58" t="s">
        <v>573</v>
      </c>
      <c r="VNP11" s="58" t="s">
        <v>573</v>
      </c>
      <c r="VNQ11" s="58" t="s">
        <v>573</v>
      </c>
      <c r="VNR11" s="58" t="s">
        <v>573</v>
      </c>
      <c r="VNS11" s="58" t="s">
        <v>573</v>
      </c>
      <c r="VNT11" s="58" t="s">
        <v>573</v>
      </c>
      <c r="VNU11" s="58" t="s">
        <v>573</v>
      </c>
      <c r="VNV11" s="58" t="s">
        <v>573</v>
      </c>
      <c r="VNW11" s="58" t="s">
        <v>573</v>
      </c>
      <c r="VNX11" s="58" t="s">
        <v>573</v>
      </c>
      <c r="VNY11" s="58" t="s">
        <v>573</v>
      </c>
      <c r="VNZ11" s="58" t="s">
        <v>573</v>
      </c>
      <c r="VOA11" s="58" t="s">
        <v>573</v>
      </c>
      <c r="VOB11" s="58" t="s">
        <v>573</v>
      </c>
      <c r="VOC11" s="58" t="s">
        <v>573</v>
      </c>
      <c r="VOD11" s="58" t="s">
        <v>573</v>
      </c>
      <c r="VOE11" s="58" t="s">
        <v>573</v>
      </c>
      <c r="VOF11" s="58" t="s">
        <v>573</v>
      </c>
      <c r="VOG11" s="58" t="s">
        <v>573</v>
      </c>
      <c r="VOH11" s="58" t="s">
        <v>573</v>
      </c>
      <c r="VOI11" s="58" t="s">
        <v>573</v>
      </c>
      <c r="VOJ11" s="58" t="s">
        <v>573</v>
      </c>
      <c r="VOK11" s="58" t="s">
        <v>573</v>
      </c>
      <c r="VOL11" s="58" t="s">
        <v>573</v>
      </c>
      <c r="VOM11" s="58" t="s">
        <v>573</v>
      </c>
      <c r="VON11" s="58" t="s">
        <v>573</v>
      </c>
      <c r="VOO11" s="58" t="s">
        <v>573</v>
      </c>
      <c r="VOP11" s="58" t="s">
        <v>573</v>
      </c>
      <c r="VOQ11" s="58" t="s">
        <v>573</v>
      </c>
      <c r="VOR11" s="58" t="s">
        <v>573</v>
      </c>
      <c r="VOS11" s="58" t="s">
        <v>573</v>
      </c>
      <c r="VOT11" s="58" t="s">
        <v>573</v>
      </c>
      <c r="VOU11" s="58" t="s">
        <v>573</v>
      </c>
      <c r="VOV11" s="58" t="s">
        <v>573</v>
      </c>
      <c r="VOW11" s="58" t="s">
        <v>573</v>
      </c>
      <c r="VOX11" s="58" t="s">
        <v>573</v>
      </c>
      <c r="VOY11" s="58" t="s">
        <v>573</v>
      </c>
      <c r="VOZ11" s="58" t="s">
        <v>573</v>
      </c>
      <c r="VPA11" s="58" t="s">
        <v>573</v>
      </c>
      <c r="VPB11" s="58" t="s">
        <v>573</v>
      </c>
      <c r="VPC11" s="58" t="s">
        <v>573</v>
      </c>
      <c r="VPD11" s="58" t="s">
        <v>573</v>
      </c>
      <c r="VPE11" s="58" t="s">
        <v>573</v>
      </c>
      <c r="VPF11" s="58" t="s">
        <v>573</v>
      </c>
      <c r="VPG11" s="58" t="s">
        <v>573</v>
      </c>
      <c r="VPH11" s="58" t="s">
        <v>573</v>
      </c>
      <c r="VPI11" s="58" t="s">
        <v>573</v>
      </c>
      <c r="VPJ11" s="58" t="s">
        <v>573</v>
      </c>
      <c r="VPK11" s="58" t="s">
        <v>573</v>
      </c>
      <c r="VPL11" s="58" t="s">
        <v>573</v>
      </c>
      <c r="VPM11" s="58" t="s">
        <v>573</v>
      </c>
      <c r="VPN11" s="58" t="s">
        <v>573</v>
      </c>
      <c r="VPO11" s="58" t="s">
        <v>573</v>
      </c>
      <c r="VPP11" s="58" t="s">
        <v>573</v>
      </c>
      <c r="VPQ11" s="58" t="s">
        <v>573</v>
      </c>
      <c r="VPR11" s="58" t="s">
        <v>573</v>
      </c>
      <c r="VPS11" s="58" t="s">
        <v>573</v>
      </c>
      <c r="VPT11" s="58" t="s">
        <v>573</v>
      </c>
      <c r="VPU11" s="58" t="s">
        <v>573</v>
      </c>
      <c r="VPV11" s="58" t="s">
        <v>573</v>
      </c>
      <c r="VPW11" s="58" t="s">
        <v>573</v>
      </c>
      <c r="VPX11" s="58" t="s">
        <v>573</v>
      </c>
      <c r="VPY11" s="58" t="s">
        <v>573</v>
      </c>
      <c r="VPZ11" s="58" t="s">
        <v>573</v>
      </c>
      <c r="VQA11" s="58" t="s">
        <v>573</v>
      </c>
      <c r="VQB11" s="58" t="s">
        <v>573</v>
      </c>
      <c r="VQC11" s="58" t="s">
        <v>573</v>
      </c>
      <c r="VQD11" s="58" t="s">
        <v>573</v>
      </c>
      <c r="VQE11" s="58" t="s">
        <v>573</v>
      </c>
      <c r="VQF11" s="58" t="s">
        <v>573</v>
      </c>
      <c r="VQG11" s="58" t="s">
        <v>573</v>
      </c>
      <c r="VQH11" s="58" t="s">
        <v>573</v>
      </c>
      <c r="VQI11" s="58" t="s">
        <v>573</v>
      </c>
      <c r="VQJ11" s="58" t="s">
        <v>573</v>
      </c>
      <c r="VQK11" s="58" t="s">
        <v>573</v>
      </c>
      <c r="VQL11" s="58" t="s">
        <v>573</v>
      </c>
      <c r="VQM11" s="58" t="s">
        <v>573</v>
      </c>
      <c r="VQN11" s="58" t="s">
        <v>573</v>
      </c>
      <c r="VQO11" s="58" t="s">
        <v>573</v>
      </c>
      <c r="VQP11" s="58" t="s">
        <v>573</v>
      </c>
      <c r="VQQ11" s="58" t="s">
        <v>573</v>
      </c>
      <c r="VQR11" s="58" t="s">
        <v>573</v>
      </c>
      <c r="VQS11" s="58" t="s">
        <v>573</v>
      </c>
      <c r="VQT11" s="58" t="s">
        <v>573</v>
      </c>
      <c r="VQU11" s="58" t="s">
        <v>573</v>
      </c>
      <c r="VQV11" s="58" t="s">
        <v>573</v>
      </c>
      <c r="VQW11" s="58" t="s">
        <v>573</v>
      </c>
      <c r="VQX11" s="58" t="s">
        <v>573</v>
      </c>
      <c r="VQY11" s="58" t="s">
        <v>573</v>
      </c>
      <c r="VQZ11" s="58" t="s">
        <v>573</v>
      </c>
      <c r="VRA11" s="58" t="s">
        <v>573</v>
      </c>
      <c r="VRB11" s="58" t="s">
        <v>573</v>
      </c>
      <c r="VRC11" s="58" t="s">
        <v>573</v>
      </c>
      <c r="VRD11" s="58" t="s">
        <v>573</v>
      </c>
      <c r="VRE11" s="58" t="s">
        <v>573</v>
      </c>
      <c r="VRF11" s="58" t="s">
        <v>573</v>
      </c>
      <c r="VRG11" s="58" t="s">
        <v>573</v>
      </c>
      <c r="VRH11" s="58" t="s">
        <v>573</v>
      </c>
      <c r="VRI11" s="58" t="s">
        <v>573</v>
      </c>
      <c r="VRJ11" s="58" t="s">
        <v>573</v>
      </c>
      <c r="VRK11" s="58" t="s">
        <v>573</v>
      </c>
      <c r="VRL11" s="58" t="s">
        <v>573</v>
      </c>
      <c r="VRM11" s="58" t="s">
        <v>573</v>
      </c>
      <c r="VRN11" s="58" t="s">
        <v>573</v>
      </c>
      <c r="VRO11" s="58" t="s">
        <v>573</v>
      </c>
      <c r="VRP11" s="58" t="s">
        <v>573</v>
      </c>
      <c r="VRQ11" s="58" t="s">
        <v>573</v>
      </c>
      <c r="VRR11" s="58" t="s">
        <v>573</v>
      </c>
      <c r="VRS11" s="58" t="s">
        <v>573</v>
      </c>
      <c r="VRT11" s="58" t="s">
        <v>573</v>
      </c>
      <c r="VRU11" s="58" t="s">
        <v>573</v>
      </c>
      <c r="VRV11" s="58" t="s">
        <v>573</v>
      </c>
      <c r="VRW11" s="58" t="s">
        <v>573</v>
      </c>
      <c r="VRX11" s="58" t="s">
        <v>573</v>
      </c>
      <c r="VRY11" s="58" t="s">
        <v>573</v>
      </c>
      <c r="VRZ11" s="58" t="s">
        <v>573</v>
      </c>
      <c r="VSA11" s="58" t="s">
        <v>573</v>
      </c>
      <c r="VSB11" s="58" t="s">
        <v>573</v>
      </c>
      <c r="VSC11" s="58" t="s">
        <v>573</v>
      </c>
      <c r="VSD11" s="58" t="s">
        <v>573</v>
      </c>
      <c r="VSE11" s="58" t="s">
        <v>573</v>
      </c>
      <c r="VSF11" s="58" t="s">
        <v>573</v>
      </c>
      <c r="VSG11" s="58" t="s">
        <v>573</v>
      </c>
      <c r="VSH11" s="58" t="s">
        <v>573</v>
      </c>
      <c r="VSI11" s="58" t="s">
        <v>573</v>
      </c>
      <c r="VSJ11" s="58" t="s">
        <v>573</v>
      </c>
      <c r="VSK11" s="58" t="s">
        <v>573</v>
      </c>
      <c r="VSL11" s="58" t="s">
        <v>573</v>
      </c>
      <c r="VSM11" s="58" t="s">
        <v>573</v>
      </c>
      <c r="VSN11" s="58" t="s">
        <v>573</v>
      </c>
      <c r="VSO11" s="58" t="s">
        <v>573</v>
      </c>
      <c r="VSP11" s="58" t="s">
        <v>573</v>
      </c>
      <c r="VSQ11" s="58" t="s">
        <v>573</v>
      </c>
      <c r="VSR11" s="58" t="s">
        <v>573</v>
      </c>
      <c r="VSS11" s="58" t="s">
        <v>573</v>
      </c>
      <c r="VST11" s="58" t="s">
        <v>573</v>
      </c>
      <c r="VSU11" s="58" t="s">
        <v>573</v>
      </c>
      <c r="VSV11" s="58" t="s">
        <v>573</v>
      </c>
      <c r="VSW11" s="58" t="s">
        <v>573</v>
      </c>
      <c r="VSX11" s="58" t="s">
        <v>573</v>
      </c>
      <c r="VSY11" s="58" t="s">
        <v>573</v>
      </c>
      <c r="VSZ11" s="58" t="s">
        <v>573</v>
      </c>
      <c r="VTA11" s="58" t="s">
        <v>573</v>
      </c>
      <c r="VTB11" s="58" t="s">
        <v>573</v>
      </c>
      <c r="VTC11" s="58" t="s">
        <v>573</v>
      </c>
      <c r="VTD11" s="58" t="s">
        <v>573</v>
      </c>
      <c r="VTE11" s="58" t="s">
        <v>573</v>
      </c>
      <c r="VTF11" s="58" t="s">
        <v>573</v>
      </c>
      <c r="VTG11" s="58" t="s">
        <v>573</v>
      </c>
      <c r="VTH11" s="58" t="s">
        <v>573</v>
      </c>
      <c r="VTI11" s="58" t="s">
        <v>573</v>
      </c>
      <c r="VTJ11" s="58" t="s">
        <v>573</v>
      </c>
      <c r="VTK11" s="58" t="s">
        <v>573</v>
      </c>
      <c r="VTL11" s="58" t="s">
        <v>573</v>
      </c>
      <c r="VTM11" s="58" t="s">
        <v>573</v>
      </c>
      <c r="VTN11" s="58" t="s">
        <v>573</v>
      </c>
      <c r="VTO11" s="58" t="s">
        <v>573</v>
      </c>
      <c r="VTP11" s="58" t="s">
        <v>573</v>
      </c>
      <c r="VTQ11" s="58" t="s">
        <v>573</v>
      </c>
      <c r="VTR11" s="58" t="s">
        <v>573</v>
      </c>
      <c r="VTS11" s="58" t="s">
        <v>573</v>
      </c>
      <c r="VTT11" s="58" t="s">
        <v>573</v>
      </c>
      <c r="VTU11" s="58" t="s">
        <v>573</v>
      </c>
      <c r="VTV11" s="58" t="s">
        <v>573</v>
      </c>
      <c r="VTW11" s="58" t="s">
        <v>573</v>
      </c>
      <c r="VTX11" s="58" t="s">
        <v>573</v>
      </c>
      <c r="VTY11" s="58" t="s">
        <v>573</v>
      </c>
      <c r="VTZ11" s="58" t="s">
        <v>573</v>
      </c>
      <c r="VUA11" s="58" t="s">
        <v>573</v>
      </c>
      <c r="VUB11" s="58" t="s">
        <v>573</v>
      </c>
      <c r="VUC11" s="58" t="s">
        <v>573</v>
      </c>
      <c r="VUD11" s="58" t="s">
        <v>573</v>
      </c>
      <c r="VUE11" s="58" t="s">
        <v>573</v>
      </c>
      <c r="VUF11" s="58" t="s">
        <v>573</v>
      </c>
      <c r="VUG11" s="58" t="s">
        <v>573</v>
      </c>
      <c r="VUH11" s="58" t="s">
        <v>573</v>
      </c>
      <c r="VUI11" s="58" t="s">
        <v>573</v>
      </c>
      <c r="VUJ11" s="58" t="s">
        <v>573</v>
      </c>
      <c r="VUK11" s="58" t="s">
        <v>573</v>
      </c>
      <c r="VUL11" s="58" t="s">
        <v>573</v>
      </c>
      <c r="VUM11" s="58" t="s">
        <v>573</v>
      </c>
      <c r="VUN11" s="58" t="s">
        <v>573</v>
      </c>
      <c r="VUO11" s="58" t="s">
        <v>573</v>
      </c>
      <c r="VUP11" s="58" t="s">
        <v>573</v>
      </c>
      <c r="VUQ11" s="58" t="s">
        <v>573</v>
      </c>
      <c r="VUR11" s="58" t="s">
        <v>573</v>
      </c>
      <c r="VUS11" s="58" t="s">
        <v>573</v>
      </c>
      <c r="VUT11" s="58" t="s">
        <v>573</v>
      </c>
      <c r="VUU11" s="58" t="s">
        <v>573</v>
      </c>
      <c r="VUV11" s="58" t="s">
        <v>573</v>
      </c>
      <c r="VUW11" s="58" t="s">
        <v>573</v>
      </c>
      <c r="VUX11" s="58" t="s">
        <v>573</v>
      </c>
      <c r="VUY11" s="58" t="s">
        <v>573</v>
      </c>
      <c r="VUZ11" s="58" t="s">
        <v>573</v>
      </c>
      <c r="VVA11" s="58" t="s">
        <v>573</v>
      </c>
      <c r="VVB11" s="58" t="s">
        <v>573</v>
      </c>
      <c r="VVC11" s="58" t="s">
        <v>573</v>
      </c>
      <c r="VVD11" s="58" t="s">
        <v>573</v>
      </c>
      <c r="VVE11" s="58" t="s">
        <v>573</v>
      </c>
      <c r="VVF11" s="58" t="s">
        <v>573</v>
      </c>
      <c r="VVG11" s="58" t="s">
        <v>573</v>
      </c>
      <c r="VVH11" s="58" t="s">
        <v>573</v>
      </c>
      <c r="VVI11" s="58" t="s">
        <v>573</v>
      </c>
      <c r="VVJ11" s="58" t="s">
        <v>573</v>
      </c>
      <c r="VVK11" s="58" t="s">
        <v>573</v>
      </c>
      <c r="VVL11" s="58" t="s">
        <v>573</v>
      </c>
      <c r="VVM11" s="58" t="s">
        <v>573</v>
      </c>
      <c r="VVN11" s="58" t="s">
        <v>573</v>
      </c>
      <c r="VVO11" s="58" t="s">
        <v>573</v>
      </c>
      <c r="VVP11" s="58" t="s">
        <v>573</v>
      </c>
      <c r="VVQ11" s="58" t="s">
        <v>573</v>
      </c>
      <c r="VVR11" s="58" t="s">
        <v>573</v>
      </c>
      <c r="VVS11" s="58" t="s">
        <v>573</v>
      </c>
      <c r="VVT11" s="58" t="s">
        <v>573</v>
      </c>
      <c r="VVU11" s="58" t="s">
        <v>573</v>
      </c>
      <c r="VVV11" s="58" t="s">
        <v>573</v>
      </c>
      <c r="VVW11" s="58" t="s">
        <v>573</v>
      </c>
      <c r="VVX11" s="58" t="s">
        <v>573</v>
      </c>
      <c r="VVY11" s="58" t="s">
        <v>573</v>
      </c>
      <c r="VVZ11" s="58" t="s">
        <v>573</v>
      </c>
      <c r="VWA11" s="58" t="s">
        <v>573</v>
      </c>
      <c r="VWB11" s="58" t="s">
        <v>573</v>
      </c>
      <c r="VWC11" s="58" t="s">
        <v>573</v>
      </c>
      <c r="VWD11" s="58" t="s">
        <v>573</v>
      </c>
      <c r="VWE11" s="58" t="s">
        <v>573</v>
      </c>
      <c r="VWF11" s="58" t="s">
        <v>573</v>
      </c>
      <c r="VWG11" s="58" t="s">
        <v>573</v>
      </c>
      <c r="VWH11" s="58" t="s">
        <v>573</v>
      </c>
      <c r="VWI11" s="58" t="s">
        <v>573</v>
      </c>
      <c r="VWJ11" s="58" t="s">
        <v>573</v>
      </c>
      <c r="VWK11" s="58" t="s">
        <v>573</v>
      </c>
      <c r="VWL11" s="58" t="s">
        <v>573</v>
      </c>
      <c r="VWM11" s="58" t="s">
        <v>573</v>
      </c>
      <c r="VWN11" s="58" t="s">
        <v>573</v>
      </c>
      <c r="VWO11" s="58" t="s">
        <v>573</v>
      </c>
      <c r="VWP11" s="58" t="s">
        <v>573</v>
      </c>
      <c r="VWQ11" s="58" t="s">
        <v>573</v>
      </c>
      <c r="VWR11" s="58" t="s">
        <v>573</v>
      </c>
      <c r="VWS11" s="58" t="s">
        <v>573</v>
      </c>
      <c r="VWT11" s="58" t="s">
        <v>573</v>
      </c>
      <c r="VWU11" s="58" t="s">
        <v>573</v>
      </c>
      <c r="VWV11" s="58" t="s">
        <v>573</v>
      </c>
      <c r="VWW11" s="58" t="s">
        <v>573</v>
      </c>
      <c r="VWX11" s="58" t="s">
        <v>573</v>
      </c>
      <c r="VWY11" s="58" t="s">
        <v>573</v>
      </c>
      <c r="VWZ11" s="58" t="s">
        <v>573</v>
      </c>
      <c r="VXA11" s="58" t="s">
        <v>573</v>
      </c>
      <c r="VXB11" s="58" t="s">
        <v>573</v>
      </c>
      <c r="VXC11" s="58" t="s">
        <v>573</v>
      </c>
      <c r="VXD11" s="58" t="s">
        <v>573</v>
      </c>
      <c r="VXE11" s="58" t="s">
        <v>573</v>
      </c>
      <c r="VXF11" s="58" t="s">
        <v>573</v>
      </c>
      <c r="VXG11" s="58" t="s">
        <v>573</v>
      </c>
      <c r="VXH11" s="58" t="s">
        <v>573</v>
      </c>
      <c r="VXI11" s="58" t="s">
        <v>573</v>
      </c>
      <c r="VXJ11" s="58" t="s">
        <v>573</v>
      </c>
      <c r="VXK11" s="58" t="s">
        <v>573</v>
      </c>
      <c r="VXL11" s="58" t="s">
        <v>573</v>
      </c>
      <c r="VXM11" s="58" t="s">
        <v>573</v>
      </c>
      <c r="VXN11" s="58" t="s">
        <v>573</v>
      </c>
      <c r="VXO11" s="58" t="s">
        <v>573</v>
      </c>
      <c r="VXP11" s="58" t="s">
        <v>573</v>
      </c>
      <c r="VXQ11" s="58" t="s">
        <v>573</v>
      </c>
      <c r="VXR11" s="58" t="s">
        <v>573</v>
      </c>
      <c r="VXS11" s="58" t="s">
        <v>573</v>
      </c>
      <c r="VXT11" s="58" t="s">
        <v>573</v>
      </c>
      <c r="VXU11" s="58" t="s">
        <v>573</v>
      </c>
      <c r="VXV11" s="58" t="s">
        <v>573</v>
      </c>
      <c r="VXW11" s="58" t="s">
        <v>573</v>
      </c>
      <c r="VXX11" s="58" t="s">
        <v>573</v>
      </c>
      <c r="VXY11" s="58" t="s">
        <v>573</v>
      </c>
      <c r="VXZ11" s="58" t="s">
        <v>573</v>
      </c>
      <c r="VYA11" s="58" t="s">
        <v>573</v>
      </c>
      <c r="VYB11" s="58" t="s">
        <v>573</v>
      </c>
      <c r="VYC11" s="58" t="s">
        <v>573</v>
      </c>
      <c r="VYD11" s="58" t="s">
        <v>573</v>
      </c>
      <c r="VYE11" s="58" t="s">
        <v>573</v>
      </c>
      <c r="VYF11" s="58" t="s">
        <v>573</v>
      </c>
      <c r="VYG11" s="58" t="s">
        <v>573</v>
      </c>
      <c r="VYH11" s="58" t="s">
        <v>573</v>
      </c>
      <c r="VYI11" s="58" t="s">
        <v>573</v>
      </c>
      <c r="VYJ11" s="58" t="s">
        <v>573</v>
      </c>
      <c r="VYK11" s="58" t="s">
        <v>573</v>
      </c>
      <c r="VYL11" s="58" t="s">
        <v>573</v>
      </c>
      <c r="VYM11" s="58" t="s">
        <v>573</v>
      </c>
      <c r="VYN11" s="58" t="s">
        <v>573</v>
      </c>
      <c r="VYO11" s="58" t="s">
        <v>573</v>
      </c>
      <c r="VYP11" s="58" t="s">
        <v>573</v>
      </c>
      <c r="VYQ11" s="58" t="s">
        <v>573</v>
      </c>
      <c r="VYR11" s="58" t="s">
        <v>573</v>
      </c>
      <c r="VYS11" s="58" t="s">
        <v>573</v>
      </c>
      <c r="VYT11" s="58" t="s">
        <v>573</v>
      </c>
      <c r="VYU11" s="58" t="s">
        <v>573</v>
      </c>
      <c r="VYV11" s="58" t="s">
        <v>573</v>
      </c>
      <c r="VYW11" s="58" t="s">
        <v>573</v>
      </c>
      <c r="VYX11" s="58" t="s">
        <v>573</v>
      </c>
      <c r="VYY11" s="58" t="s">
        <v>573</v>
      </c>
      <c r="VYZ11" s="58" t="s">
        <v>573</v>
      </c>
      <c r="VZA11" s="58" t="s">
        <v>573</v>
      </c>
      <c r="VZB11" s="58" t="s">
        <v>573</v>
      </c>
      <c r="VZC11" s="58" t="s">
        <v>573</v>
      </c>
      <c r="VZD11" s="58" t="s">
        <v>573</v>
      </c>
      <c r="VZE11" s="58" t="s">
        <v>573</v>
      </c>
      <c r="VZF11" s="58" t="s">
        <v>573</v>
      </c>
      <c r="VZG11" s="58" t="s">
        <v>573</v>
      </c>
      <c r="VZH11" s="58" t="s">
        <v>573</v>
      </c>
      <c r="VZI11" s="58" t="s">
        <v>573</v>
      </c>
      <c r="VZJ11" s="58" t="s">
        <v>573</v>
      </c>
      <c r="VZK11" s="58" t="s">
        <v>573</v>
      </c>
      <c r="VZL11" s="58" t="s">
        <v>573</v>
      </c>
      <c r="VZM11" s="58" t="s">
        <v>573</v>
      </c>
      <c r="VZN11" s="58" t="s">
        <v>573</v>
      </c>
      <c r="VZO11" s="58" t="s">
        <v>573</v>
      </c>
      <c r="VZP11" s="58" t="s">
        <v>573</v>
      </c>
      <c r="VZQ11" s="58" t="s">
        <v>573</v>
      </c>
      <c r="VZR11" s="58" t="s">
        <v>573</v>
      </c>
      <c r="VZS11" s="58" t="s">
        <v>573</v>
      </c>
      <c r="VZT11" s="58" t="s">
        <v>573</v>
      </c>
      <c r="VZU11" s="58" t="s">
        <v>573</v>
      </c>
      <c r="VZV11" s="58" t="s">
        <v>573</v>
      </c>
      <c r="VZW11" s="58" t="s">
        <v>573</v>
      </c>
      <c r="VZX11" s="58" t="s">
        <v>573</v>
      </c>
      <c r="VZY11" s="58" t="s">
        <v>573</v>
      </c>
      <c r="VZZ11" s="58" t="s">
        <v>573</v>
      </c>
      <c r="WAA11" s="58" t="s">
        <v>573</v>
      </c>
      <c r="WAB11" s="58" t="s">
        <v>573</v>
      </c>
      <c r="WAC11" s="58" t="s">
        <v>573</v>
      </c>
      <c r="WAD11" s="58" t="s">
        <v>573</v>
      </c>
      <c r="WAE11" s="58" t="s">
        <v>573</v>
      </c>
      <c r="WAF11" s="58" t="s">
        <v>573</v>
      </c>
      <c r="WAG11" s="58" t="s">
        <v>573</v>
      </c>
      <c r="WAH11" s="58" t="s">
        <v>573</v>
      </c>
      <c r="WAI11" s="58" t="s">
        <v>573</v>
      </c>
      <c r="WAJ11" s="58" t="s">
        <v>573</v>
      </c>
      <c r="WAK11" s="58" t="s">
        <v>573</v>
      </c>
      <c r="WAL11" s="58" t="s">
        <v>573</v>
      </c>
      <c r="WAM11" s="58" t="s">
        <v>573</v>
      </c>
      <c r="WAN11" s="58" t="s">
        <v>573</v>
      </c>
      <c r="WAO11" s="58" t="s">
        <v>573</v>
      </c>
      <c r="WAP11" s="58" t="s">
        <v>573</v>
      </c>
      <c r="WAQ11" s="58" t="s">
        <v>573</v>
      </c>
      <c r="WAR11" s="58" t="s">
        <v>573</v>
      </c>
      <c r="WAS11" s="58" t="s">
        <v>573</v>
      </c>
      <c r="WAT11" s="58" t="s">
        <v>573</v>
      </c>
      <c r="WAU11" s="58" t="s">
        <v>573</v>
      </c>
      <c r="WAV11" s="58" t="s">
        <v>573</v>
      </c>
      <c r="WAW11" s="58" t="s">
        <v>573</v>
      </c>
      <c r="WAX11" s="58" t="s">
        <v>573</v>
      </c>
      <c r="WAY11" s="58" t="s">
        <v>573</v>
      </c>
      <c r="WAZ11" s="58" t="s">
        <v>573</v>
      </c>
      <c r="WBA11" s="58" t="s">
        <v>573</v>
      </c>
      <c r="WBB11" s="58" t="s">
        <v>573</v>
      </c>
      <c r="WBC11" s="58" t="s">
        <v>573</v>
      </c>
      <c r="WBD11" s="58" t="s">
        <v>573</v>
      </c>
      <c r="WBE11" s="58" t="s">
        <v>573</v>
      </c>
      <c r="WBF11" s="58" t="s">
        <v>573</v>
      </c>
      <c r="WBG11" s="58" t="s">
        <v>573</v>
      </c>
      <c r="WBH11" s="58" t="s">
        <v>573</v>
      </c>
      <c r="WBI11" s="58" t="s">
        <v>573</v>
      </c>
      <c r="WBJ11" s="58" t="s">
        <v>573</v>
      </c>
      <c r="WBK11" s="58" t="s">
        <v>573</v>
      </c>
      <c r="WBL11" s="58" t="s">
        <v>573</v>
      </c>
      <c r="WBM11" s="58" t="s">
        <v>573</v>
      </c>
      <c r="WBN11" s="58" t="s">
        <v>573</v>
      </c>
      <c r="WBO11" s="58" t="s">
        <v>573</v>
      </c>
      <c r="WBP11" s="58" t="s">
        <v>573</v>
      </c>
      <c r="WBQ11" s="58" t="s">
        <v>573</v>
      </c>
      <c r="WBR11" s="58" t="s">
        <v>573</v>
      </c>
      <c r="WBS11" s="58" t="s">
        <v>573</v>
      </c>
      <c r="WBT11" s="58" t="s">
        <v>573</v>
      </c>
      <c r="WBU11" s="58" t="s">
        <v>573</v>
      </c>
      <c r="WBV11" s="58" t="s">
        <v>573</v>
      </c>
      <c r="WBW11" s="58" t="s">
        <v>573</v>
      </c>
      <c r="WBX11" s="58" t="s">
        <v>573</v>
      </c>
      <c r="WBY11" s="58" t="s">
        <v>573</v>
      </c>
      <c r="WBZ11" s="58" t="s">
        <v>573</v>
      </c>
      <c r="WCA11" s="58" t="s">
        <v>573</v>
      </c>
      <c r="WCB11" s="58" t="s">
        <v>573</v>
      </c>
      <c r="WCC11" s="58" t="s">
        <v>573</v>
      </c>
      <c r="WCD11" s="58" t="s">
        <v>573</v>
      </c>
      <c r="WCE11" s="58" t="s">
        <v>573</v>
      </c>
      <c r="WCF11" s="58" t="s">
        <v>573</v>
      </c>
      <c r="WCG11" s="58" t="s">
        <v>573</v>
      </c>
      <c r="WCH11" s="58" t="s">
        <v>573</v>
      </c>
      <c r="WCI11" s="58" t="s">
        <v>573</v>
      </c>
      <c r="WCJ11" s="58" t="s">
        <v>573</v>
      </c>
      <c r="WCK11" s="58" t="s">
        <v>573</v>
      </c>
      <c r="WCL11" s="58" t="s">
        <v>573</v>
      </c>
      <c r="WCM11" s="58" t="s">
        <v>573</v>
      </c>
      <c r="WCN11" s="58" t="s">
        <v>573</v>
      </c>
      <c r="WCO11" s="58" t="s">
        <v>573</v>
      </c>
      <c r="WCP11" s="58" t="s">
        <v>573</v>
      </c>
      <c r="WCQ11" s="58" t="s">
        <v>573</v>
      </c>
      <c r="WCR11" s="58" t="s">
        <v>573</v>
      </c>
      <c r="WCS11" s="58" t="s">
        <v>573</v>
      </c>
      <c r="WCT11" s="58" t="s">
        <v>573</v>
      </c>
      <c r="WCU11" s="58" t="s">
        <v>573</v>
      </c>
      <c r="WCV11" s="58" t="s">
        <v>573</v>
      </c>
      <c r="WCW11" s="58" t="s">
        <v>573</v>
      </c>
      <c r="WCX11" s="58" t="s">
        <v>573</v>
      </c>
      <c r="WCY11" s="58" t="s">
        <v>573</v>
      </c>
      <c r="WCZ11" s="58" t="s">
        <v>573</v>
      </c>
      <c r="WDA11" s="58" t="s">
        <v>573</v>
      </c>
      <c r="WDB11" s="58" t="s">
        <v>573</v>
      </c>
      <c r="WDC11" s="58" t="s">
        <v>573</v>
      </c>
      <c r="WDD11" s="58" t="s">
        <v>573</v>
      </c>
      <c r="WDE11" s="58" t="s">
        <v>573</v>
      </c>
      <c r="WDF11" s="58" t="s">
        <v>573</v>
      </c>
      <c r="WDG11" s="58" t="s">
        <v>573</v>
      </c>
      <c r="WDH11" s="58" t="s">
        <v>573</v>
      </c>
      <c r="WDI11" s="58" t="s">
        <v>573</v>
      </c>
      <c r="WDJ11" s="58" t="s">
        <v>573</v>
      </c>
      <c r="WDK11" s="58" t="s">
        <v>573</v>
      </c>
      <c r="WDL11" s="58" t="s">
        <v>573</v>
      </c>
      <c r="WDM11" s="58" t="s">
        <v>573</v>
      </c>
      <c r="WDN11" s="58" t="s">
        <v>573</v>
      </c>
      <c r="WDO11" s="58" t="s">
        <v>573</v>
      </c>
      <c r="WDP11" s="58" t="s">
        <v>573</v>
      </c>
      <c r="WDQ11" s="58" t="s">
        <v>573</v>
      </c>
      <c r="WDR11" s="58" t="s">
        <v>573</v>
      </c>
      <c r="WDS11" s="58" t="s">
        <v>573</v>
      </c>
      <c r="WDT11" s="58" t="s">
        <v>573</v>
      </c>
      <c r="WDU11" s="58" t="s">
        <v>573</v>
      </c>
      <c r="WDV11" s="58" t="s">
        <v>573</v>
      </c>
      <c r="WDW11" s="58" t="s">
        <v>573</v>
      </c>
      <c r="WDX11" s="58" t="s">
        <v>573</v>
      </c>
      <c r="WDY11" s="58" t="s">
        <v>573</v>
      </c>
      <c r="WDZ11" s="58" t="s">
        <v>573</v>
      </c>
      <c r="WEA11" s="58" t="s">
        <v>573</v>
      </c>
      <c r="WEB11" s="58" t="s">
        <v>573</v>
      </c>
      <c r="WEC11" s="58" t="s">
        <v>573</v>
      </c>
      <c r="WED11" s="58" t="s">
        <v>573</v>
      </c>
      <c r="WEE11" s="58" t="s">
        <v>573</v>
      </c>
      <c r="WEF11" s="58" t="s">
        <v>573</v>
      </c>
      <c r="WEG11" s="58" t="s">
        <v>573</v>
      </c>
      <c r="WEH11" s="58" t="s">
        <v>573</v>
      </c>
      <c r="WEI11" s="58" t="s">
        <v>573</v>
      </c>
      <c r="WEJ11" s="58" t="s">
        <v>573</v>
      </c>
      <c r="WEK11" s="58" t="s">
        <v>573</v>
      </c>
      <c r="WEL11" s="58" t="s">
        <v>573</v>
      </c>
      <c r="WEM11" s="58" t="s">
        <v>573</v>
      </c>
      <c r="WEN11" s="58" t="s">
        <v>573</v>
      </c>
      <c r="WEO11" s="58" t="s">
        <v>573</v>
      </c>
      <c r="WEP11" s="58" t="s">
        <v>573</v>
      </c>
      <c r="WEQ11" s="58" t="s">
        <v>573</v>
      </c>
      <c r="WER11" s="58" t="s">
        <v>573</v>
      </c>
      <c r="WES11" s="58" t="s">
        <v>573</v>
      </c>
      <c r="WET11" s="58" t="s">
        <v>573</v>
      </c>
      <c r="WEU11" s="58" t="s">
        <v>573</v>
      </c>
      <c r="WEV11" s="58" t="s">
        <v>573</v>
      </c>
      <c r="WEW11" s="58" t="s">
        <v>573</v>
      </c>
      <c r="WEX11" s="58" t="s">
        <v>573</v>
      </c>
      <c r="WEY11" s="58" t="s">
        <v>573</v>
      </c>
      <c r="WEZ11" s="58" t="s">
        <v>573</v>
      </c>
      <c r="WFA11" s="58" t="s">
        <v>573</v>
      </c>
      <c r="WFB11" s="58" t="s">
        <v>573</v>
      </c>
      <c r="WFC11" s="58" t="s">
        <v>573</v>
      </c>
      <c r="WFD11" s="58" t="s">
        <v>573</v>
      </c>
      <c r="WFE11" s="58" t="s">
        <v>573</v>
      </c>
      <c r="WFF11" s="58" t="s">
        <v>573</v>
      </c>
      <c r="WFG11" s="58" t="s">
        <v>573</v>
      </c>
      <c r="WFH11" s="58" t="s">
        <v>573</v>
      </c>
      <c r="WFI11" s="58" t="s">
        <v>573</v>
      </c>
      <c r="WFJ11" s="58" t="s">
        <v>573</v>
      </c>
      <c r="WFK11" s="58" t="s">
        <v>573</v>
      </c>
      <c r="WFL11" s="58" t="s">
        <v>573</v>
      </c>
      <c r="WFM11" s="58" t="s">
        <v>573</v>
      </c>
      <c r="WFN11" s="58" t="s">
        <v>573</v>
      </c>
      <c r="WFO11" s="58" t="s">
        <v>573</v>
      </c>
      <c r="WFP11" s="58" t="s">
        <v>573</v>
      </c>
      <c r="WFQ11" s="58" t="s">
        <v>573</v>
      </c>
      <c r="WFR11" s="58" t="s">
        <v>573</v>
      </c>
      <c r="WFS11" s="58" t="s">
        <v>573</v>
      </c>
      <c r="WFT11" s="58" t="s">
        <v>573</v>
      </c>
      <c r="WFU11" s="58" t="s">
        <v>573</v>
      </c>
      <c r="WFV11" s="58" t="s">
        <v>573</v>
      </c>
      <c r="WFW11" s="58" t="s">
        <v>573</v>
      </c>
      <c r="WFX11" s="58" t="s">
        <v>573</v>
      </c>
      <c r="WFY11" s="58" t="s">
        <v>573</v>
      </c>
      <c r="WFZ11" s="58" t="s">
        <v>573</v>
      </c>
      <c r="WGA11" s="58" t="s">
        <v>573</v>
      </c>
      <c r="WGB11" s="58" t="s">
        <v>573</v>
      </c>
      <c r="WGC11" s="58" t="s">
        <v>573</v>
      </c>
      <c r="WGD11" s="58" t="s">
        <v>573</v>
      </c>
      <c r="WGE11" s="58" t="s">
        <v>573</v>
      </c>
      <c r="WGF11" s="58" t="s">
        <v>573</v>
      </c>
      <c r="WGG11" s="58" t="s">
        <v>573</v>
      </c>
      <c r="WGH11" s="58" t="s">
        <v>573</v>
      </c>
      <c r="WGI11" s="58" t="s">
        <v>573</v>
      </c>
      <c r="WGJ11" s="58" t="s">
        <v>573</v>
      </c>
      <c r="WGK11" s="58" t="s">
        <v>573</v>
      </c>
      <c r="WGL11" s="58" t="s">
        <v>573</v>
      </c>
      <c r="WGM11" s="58" t="s">
        <v>573</v>
      </c>
      <c r="WGN11" s="58" t="s">
        <v>573</v>
      </c>
      <c r="WGO11" s="58" t="s">
        <v>573</v>
      </c>
      <c r="WGP11" s="58" t="s">
        <v>573</v>
      </c>
      <c r="WGQ11" s="58" t="s">
        <v>573</v>
      </c>
      <c r="WGR11" s="58" t="s">
        <v>573</v>
      </c>
      <c r="WGS11" s="58" t="s">
        <v>573</v>
      </c>
      <c r="WGT11" s="58" t="s">
        <v>573</v>
      </c>
      <c r="WGU11" s="58" t="s">
        <v>573</v>
      </c>
      <c r="WGV11" s="58" t="s">
        <v>573</v>
      </c>
      <c r="WGW11" s="58" t="s">
        <v>573</v>
      </c>
      <c r="WGX11" s="58" t="s">
        <v>573</v>
      </c>
      <c r="WGY11" s="58" t="s">
        <v>573</v>
      </c>
      <c r="WGZ11" s="58" t="s">
        <v>573</v>
      </c>
      <c r="WHA11" s="58" t="s">
        <v>573</v>
      </c>
      <c r="WHB11" s="58" t="s">
        <v>573</v>
      </c>
      <c r="WHC11" s="58" t="s">
        <v>573</v>
      </c>
      <c r="WHD11" s="58" t="s">
        <v>573</v>
      </c>
      <c r="WHE11" s="58" t="s">
        <v>573</v>
      </c>
      <c r="WHF11" s="58" t="s">
        <v>573</v>
      </c>
      <c r="WHG11" s="58" t="s">
        <v>573</v>
      </c>
      <c r="WHH11" s="58" t="s">
        <v>573</v>
      </c>
      <c r="WHI11" s="58" t="s">
        <v>573</v>
      </c>
      <c r="WHJ11" s="58" t="s">
        <v>573</v>
      </c>
      <c r="WHK11" s="58" t="s">
        <v>573</v>
      </c>
      <c r="WHL11" s="58" t="s">
        <v>573</v>
      </c>
      <c r="WHM11" s="58" t="s">
        <v>573</v>
      </c>
      <c r="WHN11" s="58" t="s">
        <v>573</v>
      </c>
      <c r="WHO11" s="58" t="s">
        <v>573</v>
      </c>
      <c r="WHP11" s="58" t="s">
        <v>573</v>
      </c>
      <c r="WHQ11" s="58" t="s">
        <v>573</v>
      </c>
      <c r="WHR11" s="58" t="s">
        <v>573</v>
      </c>
      <c r="WHS11" s="58" t="s">
        <v>573</v>
      </c>
      <c r="WHT11" s="58" t="s">
        <v>573</v>
      </c>
      <c r="WHU11" s="58" t="s">
        <v>573</v>
      </c>
      <c r="WHV11" s="58" t="s">
        <v>573</v>
      </c>
      <c r="WHW11" s="58" t="s">
        <v>573</v>
      </c>
      <c r="WHX11" s="58" t="s">
        <v>573</v>
      </c>
      <c r="WHY11" s="58" t="s">
        <v>573</v>
      </c>
      <c r="WHZ11" s="58" t="s">
        <v>573</v>
      </c>
      <c r="WIA11" s="58" t="s">
        <v>573</v>
      </c>
      <c r="WIB11" s="58" t="s">
        <v>573</v>
      </c>
      <c r="WIC11" s="58" t="s">
        <v>573</v>
      </c>
      <c r="WID11" s="58" t="s">
        <v>573</v>
      </c>
      <c r="WIE11" s="58" t="s">
        <v>573</v>
      </c>
      <c r="WIF11" s="58" t="s">
        <v>573</v>
      </c>
      <c r="WIG11" s="58" t="s">
        <v>573</v>
      </c>
      <c r="WIH11" s="58" t="s">
        <v>573</v>
      </c>
      <c r="WII11" s="58" t="s">
        <v>573</v>
      </c>
      <c r="WIJ11" s="58" t="s">
        <v>573</v>
      </c>
      <c r="WIK11" s="58" t="s">
        <v>573</v>
      </c>
      <c r="WIL11" s="58" t="s">
        <v>573</v>
      </c>
      <c r="WIM11" s="58" t="s">
        <v>573</v>
      </c>
      <c r="WIN11" s="58" t="s">
        <v>573</v>
      </c>
      <c r="WIO11" s="58" t="s">
        <v>573</v>
      </c>
      <c r="WIP11" s="58" t="s">
        <v>573</v>
      </c>
      <c r="WIQ11" s="58" t="s">
        <v>573</v>
      </c>
      <c r="WIR11" s="58" t="s">
        <v>573</v>
      </c>
      <c r="WIS11" s="58" t="s">
        <v>573</v>
      </c>
      <c r="WIT11" s="58" t="s">
        <v>573</v>
      </c>
      <c r="WIU11" s="58" t="s">
        <v>573</v>
      </c>
      <c r="WIV11" s="58" t="s">
        <v>573</v>
      </c>
      <c r="WIW11" s="58" t="s">
        <v>573</v>
      </c>
      <c r="WIX11" s="58" t="s">
        <v>573</v>
      </c>
      <c r="WIY11" s="58" t="s">
        <v>573</v>
      </c>
      <c r="WIZ11" s="58" t="s">
        <v>573</v>
      </c>
      <c r="WJA11" s="58" t="s">
        <v>573</v>
      </c>
      <c r="WJB11" s="58" t="s">
        <v>573</v>
      </c>
      <c r="WJC11" s="58" t="s">
        <v>573</v>
      </c>
      <c r="WJD11" s="58" t="s">
        <v>573</v>
      </c>
      <c r="WJE11" s="58" t="s">
        <v>573</v>
      </c>
      <c r="WJF11" s="58" t="s">
        <v>573</v>
      </c>
      <c r="WJG11" s="58" t="s">
        <v>573</v>
      </c>
      <c r="WJH11" s="58" t="s">
        <v>573</v>
      </c>
      <c r="WJI11" s="58" t="s">
        <v>573</v>
      </c>
      <c r="WJJ11" s="58" t="s">
        <v>573</v>
      </c>
      <c r="WJK11" s="58" t="s">
        <v>573</v>
      </c>
      <c r="WJL11" s="58" t="s">
        <v>573</v>
      </c>
      <c r="WJM11" s="58" t="s">
        <v>573</v>
      </c>
      <c r="WJN11" s="58" t="s">
        <v>573</v>
      </c>
      <c r="WJO11" s="58" t="s">
        <v>573</v>
      </c>
      <c r="WJP11" s="58" t="s">
        <v>573</v>
      </c>
      <c r="WJQ11" s="58" t="s">
        <v>573</v>
      </c>
      <c r="WJR11" s="58" t="s">
        <v>573</v>
      </c>
      <c r="WJS11" s="58" t="s">
        <v>573</v>
      </c>
      <c r="WJT11" s="58" t="s">
        <v>573</v>
      </c>
      <c r="WJU11" s="58" t="s">
        <v>573</v>
      </c>
      <c r="WJV11" s="58" t="s">
        <v>573</v>
      </c>
      <c r="WJW11" s="58" t="s">
        <v>573</v>
      </c>
      <c r="WJX11" s="58" t="s">
        <v>573</v>
      </c>
      <c r="WJY11" s="58" t="s">
        <v>573</v>
      </c>
      <c r="WJZ11" s="58" t="s">
        <v>573</v>
      </c>
      <c r="WKA11" s="58" t="s">
        <v>573</v>
      </c>
      <c r="WKB11" s="58" t="s">
        <v>573</v>
      </c>
      <c r="WKC11" s="58" t="s">
        <v>573</v>
      </c>
      <c r="WKD11" s="58" t="s">
        <v>573</v>
      </c>
      <c r="WKE11" s="58" t="s">
        <v>573</v>
      </c>
      <c r="WKF11" s="58" t="s">
        <v>573</v>
      </c>
      <c r="WKG11" s="58" t="s">
        <v>573</v>
      </c>
      <c r="WKH11" s="58" t="s">
        <v>573</v>
      </c>
      <c r="WKI11" s="58" t="s">
        <v>573</v>
      </c>
      <c r="WKJ11" s="58" t="s">
        <v>573</v>
      </c>
      <c r="WKK11" s="58" t="s">
        <v>573</v>
      </c>
      <c r="WKL11" s="58" t="s">
        <v>573</v>
      </c>
      <c r="WKM11" s="58" t="s">
        <v>573</v>
      </c>
      <c r="WKN11" s="58" t="s">
        <v>573</v>
      </c>
      <c r="WKO11" s="58" t="s">
        <v>573</v>
      </c>
      <c r="WKP11" s="58" t="s">
        <v>573</v>
      </c>
      <c r="WKQ11" s="58" t="s">
        <v>573</v>
      </c>
      <c r="WKR11" s="58" t="s">
        <v>573</v>
      </c>
      <c r="WKS11" s="58" t="s">
        <v>573</v>
      </c>
      <c r="WKT11" s="58" t="s">
        <v>573</v>
      </c>
      <c r="WKU11" s="58" t="s">
        <v>573</v>
      </c>
      <c r="WKV11" s="58" t="s">
        <v>573</v>
      </c>
      <c r="WKW11" s="58" t="s">
        <v>573</v>
      </c>
      <c r="WKX11" s="58" t="s">
        <v>573</v>
      </c>
      <c r="WKY11" s="58" t="s">
        <v>573</v>
      </c>
      <c r="WKZ11" s="58" t="s">
        <v>573</v>
      </c>
      <c r="WLA11" s="58" t="s">
        <v>573</v>
      </c>
      <c r="WLB11" s="58" t="s">
        <v>573</v>
      </c>
      <c r="WLC11" s="58" t="s">
        <v>573</v>
      </c>
      <c r="WLD11" s="58" t="s">
        <v>573</v>
      </c>
      <c r="WLE11" s="58" t="s">
        <v>573</v>
      </c>
      <c r="WLF11" s="58" t="s">
        <v>573</v>
      </c>
      <c r="WLG11" s="58" t="s">
        <v>573</v>
      </c>
      <c r="WLH11" s="58" t="s">
        <v>573</v>
      </c>
      <c r="WLI11" s="58" t="s">
        <v>573</v>
      </c>
      <c r="WLJ11" s="58" t="s">
        <v>573</v>
      </c>
      <c r="WLK11" s="58" t="s">
        <v>573</v>
      </c>
      <c r="WLL11" s="58" t="s">
        <v>573</v>
      </c>
      <c r="WLM11" s="58" t="s">
        <v>573</v>
      </c>
      <c r="WLN11" s="58" t="s">
        <v>573</v>
      </c>
      <c r="WLO11" s="58" t="s">
        <v>573</v>
      </c>
      <c r="WLP11" s="58" t="s">
        <v>573</v>
      </c>
      <c r="WLQ11" s="58" t="s">
        <v>573</v>
      </c>
      <c r="WLR11" s="58" t="s">
        <v>573</v>
      </c>
      <c r="WLS11" s="58" t="s">
        <v>573</v>
      </c>
      <c r="WLT11" s="58" t="s">
        <v>573</v>
      </c>
      <c r="WLU11" s="58" t="s">
        <v>573</v>
      </c>
      <c r="WLV11" s="58" t="s">
        <v>573</v>
      </c>
      <c r="WLW11" s="58" t="s">
        <v>573</v>
      </c>
      <c r="WLX11" s="58" t="s">
        <v>573</v>
      </c>
      <c r="WLY11" s="58" t="s">
        <v>573</v>
      </c>
      <c r="WLZ11" s="58" t="s">
        <v>573</v>
      </c>
      <c r="WMA11" s="58" t="s">
        <v>573</v>
      </c>
      <c r="WMB11" s="58" t="s">
        <v>573</v>
      </c>
      <c r="WMC11" s="58" t="s">
        <v>573</v>
      </c>
      <c r="WMD11" s="58" t="s">
        <v>573</v>
      </c>
      <c r="WME11" s="58" t="s">
        <v>573</v>
      </c>
      <c r="WMF11" s="58" t="s">
        <v>573</v>
      </c>
      <c r="WMG11" s="58" t="s">
        <v>573</v>
      </c>
      <c r="WMH11" s="58" t="s">
        <v>573</v>
      </c>
      <c r="WMI11" s="58" t="s">
        <v>573</v>
      </c>
      <c r="WMJ11" s="58" t="s">
        <v>573</v>
      </c>
      <c r="WMK11" s="58" t="s">
        <v>573</v>
      </c>
      <c r="WML11" s="58" t="s">
        <v>573</v>
      </c>
      <c r="WMM11" s="58" t="s">
        <v>573</v>
      </c>
      <c r="WMN11" s="58" t="s">
        <v>573</v>
      </c>
      <c r="WMO11" s="58" t="s">
        <v>573</v>
      </c>
      <c r="WMP11" s="58" t="s">
        <v>573</v>
      </c>
      <c r="WMQ11" s="58" t="s">
        <v>573</v>
      </c>
      <c r="WMR11" s="58" t="s">
        <v>573</v>
      </c>
      <c r="WMS11" s="58" t="s">
        <v>573</v>
      </c>
      <c r="WMT11" s="58" t="s">
        <v>573</v>
      </c>
      <c r="WMU11" s="58" t="s">
        <v>573</v>
      </c>
      <c r="WMV11" s="58" t="s">
        <v>573</v>
      </c>
      <c r="WMW11" s="58" t="s">
        <v>573</v>
      </c>
      <c r="WMX11" s="58" t="s">
        <v>573</v>
      </c>
      <c r="WMY11" s="58" t="s">
        <v>573</v>
      </c>
      <c r="WMZ11" s="58" t="s">
        <v>573</v>
      </c>
      <c r="WNA11" s="58" t="s">
        <v>573</v>
      </c>
      <c r="WNB11" s="58" t="s">
        <v>573</v>
      </c>
      <c r="WNC11" s="58" t="s">
        <v>573</v>
      </c>
      <c r="WND11" s="58" t="s">
        <v>573</v>
      </c>
      <c r="WNE11" s="58" t="s">
        <v>573</v>
      </c>
      <c r="WNF11" s="58" t="s">
        <v>573</v>
      </c>
      <c r="WNG11" s="58" t="s">
        <v>573</v>
      </c>
      <c r="WNH11" s="58" t="s">
        <v>573</v>
      </c>
      <c r="WNI11" s="58" t="s">
        <v>573</v>
      </c>
      <c r="WNJ11" s="58" t="s">
        <v>573</v>
      </c>
      <c r="WNK11" s="58" t="s">
        <v>573</v>
      </c>
      <c r="WNL11" s="58" t="s">
        <v>573</v>
      </c>
      <c r="WNM11" s="58" t="s">
        <v>573</v>
      </c>
      <c r="WNN11" s="58" t="s">
        <v>573</v>
      </c>
      <c r="WNO11" s="58" t="s">
        <v>573</v>
      </c>
      <c r="WNP11" s="58" t="s">
        <v>573</v>
      </c>
      <c r="WNQ11" s="58" t="s">
        <v>573</v>
      </c>
      <c r="WNR11" s="58" t="s">
        <v>573</v>
      </c>
      <c r="WNS11" s="58" t="s">
        <v>573</v>
      </c>
      <c r="WNT11" s="58" t="s">
        <v>573</v>
      </c>
      <c r="WNU11" s="58" t="s">
        <v>573</v>
      </c>
      <c r="WNV11" s="58" t="s">
        <v>573</v>
      </c>
      <c r="WNW11" s="58" t="s">
        <v>573</v>
      </c>
      <c r="WNX11" s="58" t="s">
        <v>573</v>
      </c>
      <c r="WNY11" s="58" t="s">
        <v>573</v>
      </c>
      <c r="WNZ11" s="58" t="s">
        <v>573</v>
      </c>
      <c r="WOA11" s="58" t="s">
        <v>573</v>
      </c>
      <c r="WOB11" s="58" t="s">
        <v>573</v>
      </c>
      <c r="WOC11" s="58" t="s">
        <v>573</v>
      </c>
      <c r="WOD11" s="58" t="s">
        <v>573</v>
      </c>
      <c r="WOE11" s="58" t="s">
        <v>573</v>
      </c>
      <c r="WOF11" s="58" t="s">
        <v>573</v>
      </c>
      <c r="WOG11" s="58" t="s">
        <v>573</v>
      </c>
      <c r="WOH11" s="58" t="s">
        <v>573</v>
      </c>
      <c r="WOI11" s="58" t="s">
        <v>573</v>
      </c>
      <c r="WOJ11" s="58" t="s">
        <v>573</v>
      </c>
      <c r="WOK11" s="58" t="s">
        <v>573</v>
      </c>
      <c r="WOL11" s="58" t="s">
        <v>573</v>
      </c>
      <c r="WOM11" s="58" t="s">
        <v>573</v>
      </c>
      <c r="WON11" s="58" t="s">
        <v>573</v>
      </c>
      <c r="WOO11" s="58" t="s">
        <v>573</v>
      </c>
      <c r="WOP11" s="58" t="s">
        <v>573</v>
      </c>
      <c r="WOQ11" s="58" t="s">
        <v>573</v>
      </c>
      <c r="WOR11" s="58" t="s">
        <v>573</v>
      </c>
      <c r="WOS11" s="58" t="s">
        <v>573</v>
      </c>
      <c r="WOT11" s="58" t="s">
        <v>573</v>
      </c>
      <c r="WOU11" s="58" t="s">
        <v>573</v>
      </c>
      <c r="WOV11" s="58" t="s">
        <v>573</v>
      </c>
      <c r="WOW11" s="58" t="s">
        <v>573</v>
      </c>
      <c r="WOX11" s="58" t="s">
        <v>573</v>
      </c>
      <c r="WOY11" s="58" t="s">
        <v>573</v>
      </c>
      <c r="WOZ11" s="58" t="s">
        <v>573</v>
      </c>
      <c r="WPA11" s="58" t="s">
        <v>573</v>
      </c>
      <c r="WPB11" s="58" t="s">
        <v>573</v>
      </c>
      <c r="WPC11" s="58" t="s">
        <v>573</v>
      </c>
      <c r="WPD11" s="58" t="s">
        <v>573</v>
      </c>
      <c r="WPE11" s="58" t="s">
        <v>573</v>
      </c>
      <c r="WPF11" s="58" t="s">
        <v>573</v>
      </c>
      <c r="WPG11" s="58" t="s">
        <v>573</v>
      </c>
      <c r="WPH11" s="58" t="s">
        <v>573</v>
      </c>
      <c r="WPI11" s="58" t="s">
        <v>573</v>
      </c>
      <c r="WPJ11" s="58" t="s">
        <v>573</v>
      </c>
      <c r="WPK11" s="58" t="s">
        <v>573</v>
      </c>
      <c r="WPL11" s="58" t="s">
        <v>573</v>
      </c>
      <c r="WPM11" s="58" t="s">
        <v>573</v>
      </c>
      <c r="WPN11" s="58" t="s">
        <v>573</v>
      </c>
      <c r="WPO11" s="58" t="s">
        <v>573</v>
      </c>
      <c r="WPP11" s="58" t="s">
        <v>573</v>
      </c>
      <c r="WPQ11" s="58" t="s">
        <v>573</v>
      </c>
      <c r="WPR11" s="58" t="s">
        <v>573</v>
      </c>
      <c r="WPS11" s="58" t="s">
        <v>573</v>
      </c>
      <c r="WPT11" s="58" t="s">
        <v>573</v>
      </c>
      <c r="WPU11" s="58" t="s">
        <v>573</v>
      </c>
      <c r="WPV11" s="58" t="s">
        <v>573</v>
      </c>
      <c r="WPW11" s="58" t="s">
        <v>573</v>
      </c>
      <c r="WPX11" s="58" t="s">
        <v>573</v>
      </c>
      <c r="WPY11" s="58" t="s">
        <v>573</v>
      </c>
      <c r="WPZ11" s="58" t="s">
        <v>573</v>
      </c>
      <c r="WQA11" s="58" t="s">
        <v>573</v>
      </c>
      <c r="WQB11" s="58" t="s">
        <v>573</v>
      </c>
      <c r="WQC11" s="58" t="s">
        <v>573</v>
      </c>
      <c r="WQD11" s="58" t="s">
        <v>573</v>
      </c>
      <c r="WQE11" s="58" t="s">
        <v>573</v>
      </c>
      <c r="WQF11" s="58" t="s">
        <v>573</v>
      </c>
      <c r="WQG11" s="58" t="s">
        <v>573</v>
      </c>
      <c r="WQH11" s="58" t="s">
        <v>573</v>
      </c>
      <c r="WQI11" s="58" t="s">
        <v>573</v>
      </c>
      <c r="WQJ11" s="58" t="s">
        <v>573</v>
      </c>
      <c r="WQK11" s="58" t="s">
        <v>573</v>
      </c>
      <c r="WQL11" s="58" t="s">
        <v>573</v>
      </c>
      <c r="WQM11" s="58" t="s">
        <v>573</v>
      </c>
      <c r="WQN11" s="58" t="s">
        <v>573</v>
      </c>
      <c r="WQO11" s="58" t="s">
        <v>573</v>
      </c>
      <c r="WQP11" s="58" t="s">
        <v>573</v>
      </c>
      <c r="WQQ11" s="58" t="s">
        <v>573</v>
      </c>
      <c r="WQR11" s="58" t="s">
        <v>573</v>
      </c>
      <c r="WQS11" s="58" t="s">
        <v>573</v>
      </c>
      <c r="WQT11" s="58" t="s">
        <v>573</v>
      </c>
      <c r="WQU11" s="58" t="s">
        <v>573</v>
      </c>
      <c r="WQV11" s="58" t="s">
        <v>573</v>
      </c>
      <c r="WQW11" s="58" t="s">
        <v>573</v>
      </c>
      <c r="WQX11" s="58" t="s">
        <v>573</v>
      </c>
      <c r="WQY11" s="58" t="s">
        <v>573</v>
      </c>
      <c r="WQZ11" s="58" t="s">
        <v>573</v>
      </c>
      <c r="WRA11" s="58" t="s">
        <v>573</v>
      </c>
      <c r="WRB11" s="58" t="s">
        <v>573</v>
      </c>
      <c r="WRC11" s="58" t="s">
        <v>573</v>
      </c>
      <c r="WRD11" s="58" t="s">
        <v>573</v>
      </c>
      <c r="WRE11" s="58" t="s">
        <v>573</v>
      </c>
      <c r="WRF11" s="58" t="s">
        <v>573</v>
      </c>
      <c r="WRG11" s="58" t="s">
        <v>573</v>
      </c>
      <c r="WRH11" s="58" t="s">
        <v>573</v>
      </c>
      <c r="WRI11" s="58" t="s">
        <v>573</v>
      </c>
      <c r="WRJ11" s="58" t="s">
        <v>573</v>
      </c>
      <c r="WRK11" s="58" t="s">
        <v>573</v>
      </c>
      <c r="WRL11" s="58" t="s">
        <v>573</v>
      </c>
      <c r="WRM11" s="58" t="s">
        <v>573</v>
      </c>
      <c r="WRN11" s="58" t="s">
        <v>573</v>
      </c>
      <c r="WRO11" s="58" t="s">
        <v>573</v>
      </c>
      <c r="WRP11" s="58" t="s">
        <v>573</v>
      </c>
      <c r="WRQ11" s="58" t="s">
        <v>573</v>
      </c>
      <c r="WRR11" s="58" t="s">
        <v>573</v>
      </c>
      <c r="WRS11" s="58" t="s">
        <v>573</v>
      </c>
      <c r="WRT11" s="58" t="s">
        <v>573</v>
      </c>
      <c r="WRU11" s="58" t="s">
        <v>573</v>
      </c>
      <c r="WRV11" s="58" t="s">
        <v>573</v>
      </c>
      <c r="WRW11" s="58" t="s">
        <v>573</v>
      </c>
      <c r="WRX11" s="58" t="s">
        <v>573</v>
      </c>
      <c r="WRY11" s="58" t="s">
        <v>573</v>
      </c>
      <c r="WRZ11" s="58" t="s">
        <v>573</v>
      </c>
      <c r="WSA11" s="58" t="s">
        <v>573</v>
      </c>
      <c r="WSB11" s="58" t="s">
        <v>573</v>
      </c>
      <c r="WSC11" s="58" t="s">
        <v>573</v>
      </c>
      <c r="WSD11" s="58" t="s">
        <v>573</v>
      </c>
      <c r="WSE11" s="58" t="s">
        <v>573</v>
      </c>
      <c r="WSF11" s="58" t="s">
        <v>573</v>
      </c>
      <c r="WSG11" s="58" t="s">
        <v>573</v>
      </c>
      <c r="WSH11" s="58" t="s">
        <v>573</v>
      </c>
      <c r="WSI11" s="58" t="s">
        <v>573</v>
      </c>
      <c r="WSJ11" s="58" t="s">
        <v>573</v>
      </c>
      <c r="WSK11" s="58" t="s">
        <v>573</v>
      </c>
      <c r="WSL11" s="58" t="s">
        <v>573</v>
      </c>
      <c r="WSM11" s="58" t="s">
        <v>573</v>
      </c>
      <c r="WSN11" s="58" t="s">
        <v>573</v>
      </c>
      <c r="WSO11" s="58" t="s">
        <v>573</v>
      </c>
      <c r="WSP11" s="58" t="s">
        <v>573</v>
      </c>
      <c r="WSQ11" s="58" t="s">
        <v>573</v>
      </c>
      <c r="WSR11" s="58" t="s">
        <v>573</v>
      </c>
      <c r="WSS11" s="58" t="s">
        <v>573</v>
      </c>
      <c r="WST11" s="58" t="s">
        <v>573</v>
      </c>
      <c r="WSU11" s="58" t="s">
        <v>573</v>
      </c>
      <c r="WSV11" s="58" t="s">
        <v>573</v>
      </c>
      <c r="WSW11" s="58" t="s">
        <v>573</v>
      </c>
      <c r="WSX11" s="58" t="s">
        <v>573</v>
      </c>
      <c r="WSY11" s="58" t="s">
        <v>573</v>
      </c>
      <c r="WSZ11" s="58" t="s">
        <v>573</v>
      </c>
      <c r="WTA11" s="58" t="s">
        <v>573</v>
      </c>
      <c r="WTB11" s="58" t="s">
        <v>573</v>
      </c>
      <c r="WTC11" s="58" t="s">
        <v>573</v>
      </c>
      <c r="WTD11" s="58" t="s">
        <v>573</v>
      </c>
      <c r="WTE11" s="58" t="s">
        <v>573</v>
      </c>
      <c r="WTF11" s="58" t="s">
        <v>573</v>
      </c>
      <c r="WTG11" s="58" t="s">
        <v>573</v>
      </c>
      <c r="WTH11" s="58" t="s">
        <v>573</v>
      </c>
      <c r="WTI11" s="58" t="s">
        <v>573</v>
      </c>
      <c r="WTJ11" s="58" t="s">
        <v>573</v>
      </c>
      <c r="WTK11" s="58" t="s">
        <v>573</v>
      </c>
      <c r="WTL11" s="58" t="s">
        <v>573</v>
      </c>
      <c r="WTM11" s="58" t="s">
        <v>573</v>
      </c>
      <c r="WTN11" s="58" t="s">
        <v>573</v>
      </c>
      <c r="WTO11" s="58" t="s">
        <v>573</v>
      </c>
      <c r="WTP11" s="58" t="s">
        <v>573</v>
      </c>
      <c r="WTQ11" s="58" t="s">
        <v>573</v>
      </c>
      <c r="WTR11" s="58" t="s">
        <v>573</v>
      </c>
      <c r="WTS11" s="58" t="s">
        <v>573</v>
      </c>
      <c r="WTT11" s="58" t="s">
        <v>573</v>
      </c>
      <c r="WTU11" s="58" t="s">
        <v>573</v>
      </c>
      <c r="WTV11" s="58" t="s">
        <v>573</v>
      </c>
      <c r="WTW11" s="58" t="s">
        <v>573</v>
      </c>
      <c r="WTX11" s="58" t="s">
        <v>573</v>
      </c>
      <c r="WTY11" s="58" t="s">
        <v>573</v>
      </c>
      <c r="WTZ11" s="58" t="s">
        <v>573</v>
      </c>
      <c r="WUA11" s="58" t="s">
        <v>573</v>
      </c>
      <c r="WUB11" s="58" t="s">
        <v>573</v>
      </c>
      <c r="WUC11" s="58" t="s">
        <v>573</v>
      </c>
      <c r="WUD11" s="58" t="s">
        <v>573</v>
      </c>
      <c r="WUE11" s="58" t="s">
        <v>573</v>
      </c>
      <c r="WUF11" s="58" t="s">
        <v>573</v>
      </c>
      <c r="WUG11" s="58" t="s">
        <v>573</v>
      </c>
      <c r="WUH11" s="58" t="s">
        <v>573</v>
      </c>
      <c r="WUI11" s="58" t="s">
        <v>573</v>
      </c>
      <c r="WUJ11" s="58" t="s">
        <v>573</v>
      </c>
      <c r="WUK11" s="58" t="s">
        <v>573</v>
      </c>
      <c r="WUL11" s="58" t="s">
        <v>573</v>
      </c>
      <c r="WUM11" s="58" t="s">
        <v>573</v>
      </c>
      <c r="WUN11" s="58" t="s">
        <v>573</v>
      </c>
      <c r="WUO11" s="58" t="s">
        <v>573</v>
      </c>
      <c r="WUP11" s="58" t="s">
        <v>573</v>
      </c>
      <c r="WUQ11" s="58" t="s">
        <v>573</v>
      </c>
      <c r="WUR11" s="58" t="s">
        <v>573</v>
      </c>
      <c r="WUS11" s="58" t="s">
        <v>573</v>
      </c>
      <c r="WUT11" s="58" t="s">
        <v>573</v>
      </c>
      <c r="WUU11" s="58" t="s">
        <v>573</v>
      </c>
      <c r="WUV11" s="58" t="s">
        <v>573</v>
      </c>
      <c r="WUW11" s="58" t="s">
        <v>573</v>
      </c>
      <c r="WUX11" s="58" t="s">
        <v>573</v>
      </c>
      <c r="WUY11" s="58" t="s">
        <v>573</v>
      </c>
      <c r="WUZ11" s="58" t="s">
        <v>573</v>
      </c>
      <c r="WVA11" s="58" t="s">
        <v>573</v>
      </c>
      <c r="WVB11" s="58" t="s">
        <v>573</v>
      </c>
      <c r="WVC11" s="58" t="s">
        <v>573</v>
      </c>
      <c r="WVD11" s="58" t="s">
        <v>573</v>
      </c>
      <c r="WVE11" s="58" t="s">
        <v>573</v>
      </c>
      <c r="WVF11" s="58" t="s">
        <v>573</v>
      </c>
      <c r="WVG11" s="58" t="s">
        <v>573</v>
      </c>
      <c r="WVH11" s="58" t="s">
        <v>573</v>
      </c>
      <c r="WVI11" s="58" t="s">
        <v>573</v>
      </c>
      <c r="WVJ11" s="58" t="s">
        <v>573</v>
      </c>
      <c r="WVK11" s="58" t="s">
        <v>573</v>
      </c>
      <c r="WVL11" s="58" t="s">
        <v>573</v>
      </c>
      <c r="WVM11" s="58" t="s">
        <v>573</v>
      </c>
      <c r="WVN11" s="58" t="s">
        <v>573</v>
      </c>
      <c r="WVO11" s="58" t="s">
        <v>573</v>
      </c>
      <c r="WVP11" s="58" t="s">
        <v>573</v>
      </c>
      <c r="WVQ11" s="58" t="s">
        <v>573</v>
      </c>
      <c r="WVR11" s="58" t="s">
        <v>573</v>
      </c>
      <c r="WVS11" s="58" t="s">
        <v>573</v>
      </c>
      <c r="WVT11" s="58" t="s">
        <v>573</v>
      </c>
      <c r="WVU11" s="58" t="s">
        <v>573</v>
      </c>
      <c r="WVV11" s="58" t="s">
        <v>573</v>
      </c>
      <c r="WVW11" s="58" t="s">
        <v>573</v>
      </c>
      <c r="WVX11" s="58" t="s">
        <v>573</v>
      </c>
      <c r="WVY11" s="58" t="s">
        <v>573</v>
      </c>
      <c r="WVZ11" s="58" t="s">
        <v>573</v>
      </c>
      <c r="WWA11" s="58" t="s">
        <v>573</v>
      </c>
      <c r="WWB11" s="58" t="s">
        <v>573</v>
      </c>
      <c r="WWC11" s="58" t="s">
        <v>573</v>
      </c>
      <c r="WWD11" s="58" t="s">
        <v>573</v>
      </c>
      <c r="WWE11" s="58" t="s">
        <v>573</v>
      </c>
      <c r="WWF11" s="58" t="s">
        <v>573</v>
      </c>
      <c r="WWG11" s="58" t="s">
        <v>573</v>
      </c>
      <c r="WWH11" s="58" t="s">
        <v>573</v>
      </c>
      <c r="WWI11" s="58" t="s">
        <v>573</v>
      </c>
      <c r="WWJ11" s="58" t="s">
        <v>573</v>
      </c>
      <c r="WWK11" s="58" t="s">
        <v>573</v>
      </c>
      <c r="WWL11" s="58" t="s">
        <v>573</v>
      </c>
      <c r="WWM11" s="58" t="s">
        <v>573</v>
      </c>
      <c r="WWN11" s="58" t="s">
        <v>573</v>
      </c>
      <c r="WWO11" s="58" t="s">
        <v>573</v>
      </c>
      <c r="WWP11" s="58" t="s">
        <v>573</v>
      </c>
      <c r="WWQ11" s="58" t="s">
        <v>573</v>
      </c>
      <c r="WWR11" s="58" t="s">
        <v>573</v>
      </c>
      <c r="WWS11" s="58" t="s">
        <v>573</v>
      </c>
      <c r="WWT11" s="58" t="s">
        <v>573</v>
      </c>
      <c r="WWU11" s="58" t="s">
        <v>573</v>
      </c>
      <c r="WWV11" s="58" t="s">
        <v>573</v>
      </c>
      <c r="WWW11" s="58" t="s">
        <v>573</v>
      </c>
      <c r="WWX11" s="58" t="s">
        <v>573</v>
      </c>
      <c r="WWY11" s="58" t="s">
        <v>573</v>
      </c>
      <c r="WWZ11" s="58" t="s">
        <v>573</v>
      </c>
      <c r="WXA11" s="58" t="s">
        <v>573</v>
      </c>
      <c r="WXB11" s="58" t="s">
        <v>573</v>
      </c>
      <c r="WXC11" s="58" t="s">
        <v>573</v>
      </c>
      <c r="WXD11" s="58" t="s">
        <v>573</v>
      </c>
      <c r="WXE11" s="58" t="s">
        <v>573</v>
      </c>
      <c r="WXF11" s="58" t="s">
        <v>573</v>
      </c>
      <c r="WXG11" s="58" t="s">
        <v>573</v>
      </c>
      <c r="WXH11" s="58" t="s">
        <v>573</v>
      </c>
      <c r="WXI11" s="58" t="s">
        <v>573</v>
      </c>
      <c r="WXJ11" s="58" t="s">
        <v>573</v>
      </c>
      <c r="WXK11" s="58" t="s">
        <v>573</v>
      </c>
      <c r="WXL11" s="58" t="s">
        <v>573</v>
      </c>
      <c r="WXM11" s="58" t="s">
        <v>573</v>
      </c>
      <c r="WXN11" s="58" t="s">
        <v>573</v>
      </c>
      <c r="WXO11" s="58" t="s">
        <v>573</v>
      </c>
      <c r="WXP11" s="58" t="s">
        <v>573</v>
      </c>
      <c r="WXQ11" s="58" t="s">
        <v>573</v>
      </c>
      <c r="WXR11" s="58" t="s">
        <v>573</v>
      </c>
      <c r="WXS11" s="58" t="s">
        <v>573</v>
      </c>
      <c r="WXT11" s="58" t="s">
        <v>573</v>
      </c>
      <c r="WXU11" s="58" t="s">
        <v>573</v>
      </c>
      <c r="WXV11" s="58" t="s">
        <v>573</v>
      </c>
      <c r="WXW11" s="58" t="s">
        <v>573</v>
      </c>
      <c r="WXX11" s="58" t="s">
        <v>573</v>
      </c>
      <c r="WXY11" s="58" t="s">
        <v>573</v>
      </c>
      <c r="WXZ11" s="58" t="s">
        <v>573</v>
      </c>
      <c r="WYA11" s="58" t="s">
        <v>573</v>
      </c>
      <c r="WYB11" s="58" t="s">
        <v>573</v>
      </c>
      <c r="WYC11" s="58" t="s">
        <v>573</v>
      </c>
      <c r="WYD11" s="58" t="s">
        <v>573</v>
      </c>
      <c r="WYE11" s="58" t="s">
        <v>573</v>
      </c>
      <c r="WYF11" s="58" t="s">
        <v>573</v>
      </c>
      <c r="WYG11" s="58" t="s">
        <v>573</v>
      </c>
      <c r="WYH11" s="58" t="s">
        <v>573</v>
      </c>
      <c r="WYI11" s="58" t="s">
        <v>573</v>
      </c>
      <c r="WYJ11" s="58" t="s">
        <v>573</v>
      </c>
      <c r="WYK11" s="58" t="s">
        <v>573</v>
      </c>
      <c r="WYL11" s="58" t="s">
        <v>573</v>
      </c>
      <c r="WYM11" s="58" t="s">
        <v>573</v>
      </c>
      <c r="WYN11" s="58" t="s">
        <v>573</v>
      </c>
      <c r="WYO11" s="58" t="s">
        <v>573</v>
      </c>
      <c r="WYP11" s="58" t="s">
        <v>573</v>
      </c>
      <c r="WYQ11" s="58" t="s">
        <v>573</v>
      </c>
      <c r="WYR11" s="58" t="s">
        <v>573</v>
      </c>
      <c r="WYS11" s="58" t="s">
        <v>573</v>
      </c>
      <c r="WYT11" s="58" t="s">
        <v>573</v>
      </c>
      <c r="WYU11" s="58" t="s">
        <v>573</v>
      </c>
      <c r="WYV11" s="58" t="s">
        <v>573</v>
      </c>
      <c r="WYW11" s="58" t="s">
        <v>573</v>
      </c>
      <c r="WYX11" s="58" t="s">
        <v>573</v>
      </c>
      <c r="WYY11" s="58" t="s">
        <v>573</v>
      </c>
      <c r="WYZ11" s="58" t="s">
        <v>573</v>
      </c>
      <c r="WZA11" s="58" t="s">
        <v>573</v>
      </c>
      <c r="WZB11" s="58" t="s">
        <v>573</v>
      </c>
      <c r="WZC11" s="58" t="s">
        <v>573</v>
      </c>
      <c r="WZD11" s="58" t="s">
        <v>573</v>
      </c>
      <c r="WZE11" s="58" t="s">
        <v>573</v>
      </c>
      <c r="WZF11" s="58" t="s">
        <v>573</v>
      </c>
      <c r="WZG11" s="58" t="s">
        <v>573</v>
      </c>
      <c r="WZH11" s="58" t="s">
        <v>573</v>
      </c>
      <c r="WZI11" s="58" t="s">
        <v>573</v>
      </c>
      <c r="WZJ11" s="58" t="s">
        <v>573</v>
      </c>
      <c r="WZK11" s="58" t="s">
        <v>573</v>
      </c>
      <c r="WZL11" s="58" t="s">
        <v>573</v>
      </c>
      <c r="WZM11" s="58" t="s">
        <v>573</v>
      </c>
      <c r="WZN11" s="58" t="s">
        <v>573</v>
      </c>
      <c r="WZO11" s="58" t="s">
        <v>573</v>
      </c>
      <c r="WZP11" s="58" t="s">
        <v>573</v>
      </c>
      <c r="WZQ11" s="58" t="s">
        <v>573</v>
      </c>
      <c r="WZR11" s="58" t="s">
        <v>573</v>
      </c>
      <c r="WZS11" s="58" t="s">
        <v>573</v>
      </c>
      <c r="WZT11" s="58" t="s">
        <v>573</v>
      </c>
      <c r="WZU11" s="58" t="s">
        <v>573</v>
      </c>
      <c r="WZV11" s="58" t="s">
        <v>573</v>
      </c>
      <c r="WZW11" s="58" t="s">
        <v>573</v>
      </c>
      <c r="WZX11" s="58" t="s">
        <v>573</v>
      </c>
      <c r="WZY11" s="58" t="s">
        <v>573</v>
      </c>
      <c r="WZZ11" s="58" t="s">
        <v>573</v>
      </c>
      <c r="XAA11" s="58" t="s">
        <v>573</v>
      </c>
      <c r="XAB11" s="58" t="s">
        <v>573</v>
      </c>
      <c r="XAC11" s="58" t="s">
        <v>573</v>
      </c>
      <c r="XAD11" s="58" t="s">
        <v>573</v>
      </c>
      <c r="XAE11" s="58" t="s">
        <v>573</v>
      </c>
      <c r="XAF11" s="58" t="s">
        <v>573</v>
      </c>
      <c r="XAG11" s="58" t="s">
        <v>573</v>
      </c>
      <c r="XAH11" s="58" t="s">
        <v>573</v>
      </c>
      <c r="XAI11" s="58" t="s">
        <v>573</v>
      </c>
      <c r="XAJ11" s="58" t="s">
        <v>573</v>
      </c>
      <c r="XAK11" s="58" t="s">
        <v>573</v>
      </c>
      <c r="XAL11" s="58" t="s">
        <v>573</v>
      </c>
      <c r="XAM11" s="58" t="s">
        <v>573</v>
      </c>
      <c r="XAN11" s="58" t="s">
        <v>573</v>
      </c>
      <c r="XAO11" s="58" t="s">
        <v>573</v>
      </c>
      <c r="XAP11" s="58" t="s">
        <v>573</v>
      </c>
      <c r="XAQ11" s="58" t="s">
        <v>573</v>
      </c>
      <c r="XAR11" s="58" t="s">
        <v>573</v>
      </c>
      <c r="XAS11" s="58" t="s">
        <v>573</v>
      </c>
      <c r="XAT11" s="58" t="s">
        <v>573</v>
      </c>
      <c r="XAU11" s="58" t="s">
        <v>573</v>
      </c>
      <c r="XAV11" s="58" t="s">
        <v>573</v>
      </c>
      <c r="XAW11" s="58" t="s">
        <v>573</v>
      </c>
      <c r="XAX11" s="58" t="s">
        <v>573</v>
      </c>
      <c r="XAY11" s="58" t="s">
        <v>573</v>
      </c>
      <c r="XAZ11" s="58" t="s">
        <v>573</v>
      </c>
      <c r="XBA11" s="58" t="s">
        <v>573</v>
      </c>
      <c r="XBB11" s="58" t="s">
        <v>573</v>
      </c>
      <c r="XBC11" s="58" t="s">
        <v>573</v>
      </c>
      <c r="XBD11" s="58" t="s">
        <v>573</v>
      </c>
      <c r="XBE11" s="58" t="s">
        <v>573</v>
      </c>
      <c r="XBF11" s="58" t="s">
        <v>573</v>
      </c>
      <c r="XBG11" s="58" t="s">
        <v>573</v>
      </c>
      <c r="XBH11" s="58" t="s">
        <v>573</v>
      </c>
      <c r="XBI11" s="58" t="s">
        <v>573</v>
      </c>
      <c r="XBJ11" s="58" t="s">
        <v>573</v>
      </c>
      <c r="XBK11" s="58" t="s">
        <v>573</v>
      </c>
      <c r="XBL11" s="58" t="s">
        <v>573</v>
      </c>
      <c r="XBM11" s="58" t="s">
        <v>573</v>
      </c>
      <c r="XBN11" s="58" t="s">
        <v>573</v>
      </c>
      <c r="XBO11" s="58" t="s">
        <v>573</v>
      </c>
      <c r="XBP11" s="58" t="s">
        <v>573</v>
      </c>
      <c r="XBQ11" s="58" t="s">
        <v>573</v>
      </c>
      <c r="XBR11" s="58" t="s">
        <v>573</v>
      </c>
      <c r="XBS11" s="58" t="s">
        <v>573</v>
      </c>
      <c r="XBT11" s="58" t="s">
        <v>573</v>
      </c>
      <c r="XBU11" s="58" t="s">
        <v>573</v>
      </c>
      <c r="XBV11" s="58" t="s">
        <v>573</v>
      </c>
      <c r="XBW11" s="58" t="s">
        <v>573</v>
      </c>
      <c r="XBX11" s="58" t="s">
        <v>573</v>
      </c>
      <c r="XBY11" s="58" t="s">
        <v>573</v>
      </c>
      <c r="XBZ11" s="58" t="s">
        <v>573</v>
      </c>
      <c r="XCA11" s="58" t="s">
        <v>573</v>
      </c>
      <c r="XCB11" s="58" t="s">
        <v>573</v>
      </c>
      <c r="XCC11" s="58" t="s">
        <v>573</v>
      </c>
      <c r="XCD11" s="58" t="s">
        <v>573</v>
      </c>
      <c r="XCE11" s="58" t="s">
        <v>573</v>
      </c>
      <c r="XCF11" s="58" t="s">
        <v>573</v>
      </c>
      <c r="XCG11" s="58" t="s">
        <v>573</v>
      </c>
      <c r="XCH11" s="58" t="s">
        <v>573</v>
      </c>
      <c r="XCI11" s="58" t="s">
        <v>573</v>
      </c>
      <c r="XCJ11" s="58" t="s">
        <v>573</v>
      </c>
      <c r="XCK11" s="58" t="s">
        <v>573</v>
      </c>
      <c r="XCL11" s="58" t="s">
        <v>573</v>
      </c>
      <c r="XCM11" s="58" t="s">
        <v>573</v>
      </c>
      <c r="XCN11" s="58" t="s">
        <v>573</v>
      </c>
      <c r="XCO11" s="58" t="s">
        <v>573</v>
      </c>
      <c r="XCP11" s="58" t="s">
        <v>573</v>
      </c>
      <c r="XCQ11" s="58" t="s">
        <v>573</v>
      </c>
      <c r="XCR11" s="58" t="s">
        <v>573</v>
      </c>
      <c r="XCS11" s="58" t="s">
        <v>573</v>
      </c>
      <c r="XCT11" s="58" t="s">
        <v>573</v>
      </c>
      <c r="XCU11" s="58" t="s">
        <v>573</v>
      </c>
      <c r="XCV11" s="58" t="s">
        <v>573</v>
      </c>
      <c r="XCW11" s="58" t="s">
        <v>573</v>
      </c>
      <c r="XCX11" s="58" t="s">
        <v>573</v>
      </c>
      <c r="XCY11" s="58" t="s">
        <v>573</v>
      </c>
      <c r="XCZ11" s="58" t="s">
        <v>573</v>
      </c>
      <c r="XDA11" s="58" t="s">
        <v>573</v>
      </c>
      <c r="XDB11" s="58" t="s">
        <v>573</v>
      </c>
      <c r="XDC11" s="58" t="s">
        <v>573</v>
      </c>
      <c r="XDD11" s="58" t="s">
        <v>573</v>
      </c>
      <c r="XDE11" s="58" t="s">
        <v>573</v>
      </c>
      <c r="XDF11" s="58" t="s">
        <v>573</v>
      </c>
      <c r="XDG11" s="58" t="s">
        <v>573</v>
      </c>
      <c r="XDH11" s="58" t="s">
        <v>573</v>
      </c>
      <c r="XDI11" s="58" t="s">
        <v>573</v>
      </c>
      <c r="XDJ11" s="58" t="s">
        <v>573</v>
      </c>
      <c r="XDK11" s="58" t="s">
        <v>573</v>
      </c>
      <c r="XDL11" s="58" t="s">
        <v>573</v>
      </c>
      <c r="XDM11" s="58" t="s">
        <v>573</v>
      </c>
      <c r="XDN11" s="58" t="s">
        <v>573</v>
      </c>
      <c r="XDO11" s="58" t="s">
        <v>573</v>
      </c>
      <c r="XDP11" s="58" t="s">
        <v>573</v>
      </c>
      <c r="XDQ11" s="58" t="s">
        <v>573</v>
      </c>
      <c r="XDR11" s="58" t="s">
        <v>573</v>
      </c>
      <c r="XDS11" s="58" t="s">
        <v>573</v>
      </c>
      <c r="XDT11" s="58" t="s">
        <v>573</v>
      </c>
      <c r="XDU11" s="58" t="s">
        <v>573</v>
      </c>
      <c r="XDV11" s="58" t="s">
        <v>573</v>
      </c>
      <c r="XDW11" s="58" t="s">
        <v>573</v>
      </c>
      <c r="XDX11" s="58" t="s">
        <v>573</v>
      </c>
      <c r="XDY11" s="58" t="s">
        <v>573</v>
      </c>
      <c r="XDZ11" s="58" t="s">
        <v>573</v>
      </c>
      <c r="XEA11" s="58" t="s">
        <v>573</v>
      </c>
      <c r="XEB11" s="58" t="s">
        <v>573</v>
      </c>
      <c r="XEC11" s="58" t="s">
        <v>573</v>
      </c>
      <c r="XED11" s="58" t="s">
        <v>573</v>
      </c>
      <c r="XEE11" s="58" t="s">
        <v>573</v>
      </c>
      <c r="XEF11" s="58" t="s">
        <v>573</v>
      </c>
      <c r="XEG11" s="58" t="s">
        <v>573</v>
      </c>
      <c r="XEH11" s="58" t="s">
        <v>573</v>
      </c>
      <c r="XEI11" s="58" t="s">
        <v>573</v>
      </c>
    </row>
    <row r="12" spans="1:16384" s="171" customFormat="1" x14ac:dyDescent="0.2">
      <c r="A12" s="34"/>
      <c r="B12" s="177" t="str">
        <f>IF(Questions!C11="yes", Questions!B11, "")</f>
        <v>Aluminium cans</v>
      </c>
      <c r="C12" s="177" t="str">
        <f>Questions!C11</f>
        <v>Yes</v>
      </c>
      <c r="D12" s="178">
        <f>SUM(E12:XEI12)</f>
        <v>0</v>
      </c>
      <c r="XEJ12" s="179"/>
      <c r="XEK12" s="179"/>
      <c r="XEL12" s="179"/>
      <c r="XEM12" s="179"/>
      <c r="XEN12" s="179"/>
      <c r="XEO12" s="179"/>
      <c r="XEP12" s="179"/>
      <c r="XEQ12" s="179"/>
      <c r="XER12" s="179"/>
      <c r="XES12" s="179"/>
      <c r="XET12" s="179"/>
      <c r="XEU12" s="179"/>
      <c r="XEV12" s="179"/>
      <c r="XEW12" s="179"/>
      <c r="XEX12" s="179"/>
      <c r="XEY12" s="179"/>
      <c r="XEZ12" s="179"/>
      <c r="XFA12" s="179"/>
      <c r="XFB12" s="179"/>
      <c r="XFC12" s="179"/>
      <c r="XFD12" s="179"/>
    </row>
    <row r="13" spans="1:16384" s="172" customFormat="1" x14ac:dyDescent="0.2">
      <c r="A13" s="34"/>
      <c r="B13" s="177" t="str">
        <f>IF(Questions!C12="yes", Questions!B12, "")</f>
        <v>PET bottles</v>
      </c>
      <c r="C13" s="177" t="str">
        <f>Questions!C12</f>
        <v>Yes</v>
      </c>
      <c r="D13" s="178">
        <f t="shared" ref="D13:D27" si="0">SUM(E13:XEI13)</f>
        <v>0</v>
      </c>
      <c r="XEJ13" s="179"/>
      <c r="XEK13" s="179"/>
      <c r="XEL13" s="179"/>
      <c r="XEM13" s="179"/>
      <c r="XEN13" s="179"/>
      <c r="XEO13" s="179"/>
      <c r="XEP13" s="179"/>
      <c r="XEQ13" s="179"/>
      <c r="XER13" s="179"/>
      <c r="XES13" s="179"/>
      <c r="XET13" s="179"/>
      <c r="XEU13" s="179"/>
      <c r="XEV13" s="179"/>
      <c r="XEW13" s="179"/>
      <c r="XEX13" s="179"/>
      <c r="XEY13" s="179"/>
      <c r="XEZ13" s="179"/>
      <c r="XFA13" s="179"/>
      <c r="XFB13" s="179"/>
      <c r="XFC13" s="179"/>
      <c r="XFD13" s="179"/>
    </row>
    <row r="14" spans="1:16384" s="171" customFormat="1" x14ac:dyDescent="0.2">
      <c r="A14" s="34"/>
      <c r="B14" s="177" t="str">
        <f>IF(Questions!C13="yes", Questions!B13, "")</f>
        <v>Glass bottles</v>
      </c>
      <c r="C14" s="177" t="str">
        <f>Questions!C13</f>
        <v>Yes</v>
      </c>
      <c r="D14" s="178">
        <f t="shared" si="0"/>
        <v>0</v>
      </c>
      <c r="XEJ14" s="179"/>
      <c r="XEK14" s="179"/>
      <c r="XEL14" s="179"/>
      <c r="XEM14" s="179"/>
      <c r="XEN14" s="179"/>
      <c r="XEO14" s="179"/>
      <c r="XEP14" s="179"/>
      <c r="XEQ14" s="179"/>
      <c r="XER14" s="179"/>
      <c r="XES14" s="179"/>
      <c r="XET14" s="179"/>
      <c r="XEU14" s="179"/>
      <c r="XEV14" s="179"/>
      <c r="XEW14" s="179"/>
      <c r="XEX14" s="179"/>
      <c r="XEY14" s="179"/>
      <c r="XEZ14" s="179"/>
      <c r="XFA14" s="179"/>
      <c r="XFB14" s="179"/>
      <c r="XFC14" s="179"/>
      <c r="XFD14" s="179"/>
    </row>
    <row r="15" spans="1:16384" s="172" customFormat="1" x14ac:dyDescent="0.2">
      <c r="A15" s="34"/>
      <c r="B15" s="177" t="str">
        <f>IF(Questions!C14="yes", Questions!B14, "")</f>
        <v>Mobile phones</v>
      </c>
      <c r="C15" s="177" t="str">
        <f>Questions!C14</f>
        <v>Yes</v>
      </c>
      <c r="D15" s="178">
        <f t="shared" si="0"/>
        <v>0</v>
      </c>
      <c r="XEJ15" s="179"/>
      <c r="XEK15" s="179"/>
      <c r="XEL15" s="179"/>
      <c r="XEM15" s="179"/>
      <c r="XEN15" s="179"/>
      <c r="XEO15" s="179"/>
      <c r="XEP15" s="179"/>
      <c r="XEQ15" s="179"/>
      <c r="XER15" s="179"/>
      <c r="XES15" s="179"/>
      <c r="XET15" s="179"/>
      <c r="XEU15" s="179"/>
      <c r="XEV15" s="179"/>
      <c r="XEW15" s="179"/>
      <c r="XEX15" s="179"/>
      <c r="XEY15" s="179"/>
      <c r="XEZ15" s="179"/>
      <c r="XFA15" s="179"/>
      <c r="XFB15" s="179"/>
      <c r="XFC15" s="179"/>
      <c r="XFD15" s="179"/>
    </row>
    <row r="16" spans="1:16384" s="172" customFormat="1" x14ac:dyDescent="0.2">
      <c r="A16" s="34"/>
      <c r="B16" s="177" t="str">
        <f>IF(Questions!C15="yes", Questions!B15, "")</f>
        <v>Computers/laptops</v>
      </c>
      <c r="C16" s="177" t="str">
        <f>Questions!C15</f>
        <v>Yes</v>
      </c>
      <c r="D16" s="178">
        <f t="shared" si="0"/>
        <v>0</v>
      </c>
      <c r="XEJ16" s="179"/>
      <c r="XEK16" s="179"/>
      <c r="XEL16" s="179"/>
      <c r="XEM16" s="179"/>
      <c r="XEN16" s="179"/>
      <c r="XEO16" s="179"/>
      <c r="XEP16" s="179"/>
      <c r="XEQ16" s="179"/>
      <c r="XER16" s="179"/>
      <c r="XES16" s="179"/>
      <c r="XET16" s="179"/>
      <c r="XEU16" s="179"/>
      <c r="XEV16" s="179"/>
      <c r="XEW16" s="179"/>
      <c r="XEX16" s="179"/>
      <c r="XEY16" s="179"/>
      <c r="XEZ16" s="179"/>
      <c r="XFA16" s="179"/>
      <c r="XFB16" s="179"/>
      <c r="XFC16" s="179"/>
      <c r="XFD16" s="179"/>
    </row>
    <row r="17" spans="1:16384" s="172" customFormat="1" x14ac:dyDescent="0.2">
      <c r="A17" s="34"/>
      <c r="B17" s="177" t="str">
        <f>IF(Questions!C16="yes", Questions!B16, "")</f>
        <v>Televisions/monitors</v>
      </c>
      <c r="C17" s="177" t="str">
        <f>Questions!C16</f>
        <v>Yes</v>
      </c>
      <c r="D17" s="178">
        <f t="shared" si="0"/>
        <v>0</v>
      </c>
      <c r="XEJ17" s="179"/>
      <c r="XEK17" s="179"/>
      <c r="XEL17" s="179"/>
      <c r="XEM17" s="179"/>
      <c r="XEN17" s="179"/>
      <c r="XEO17" s="179"/>
      <c r="XEP17" s="179"/>
      <c r="XEQ17" s="179"/>
      <c r="XER17" s="179"/>
      <c r="XES17" s="179"/>
      <c r="XET17" s="179"/>
      <c r="XEU17" s="179"/>
      <c r="XEV17" s="179"/>
      <c r="XEW17" s="179"/>
      <c r="XEX17" s="179"/>
      <c r="XEY17" s="179"/>
      <c r="XEZ17" s="179"/>
      <c r="XFA17" s="179"/>
      <c r="XFB17" s="179"/>
      <c r="XFC17" s="179"/>
      <c r="XFD17" s="179"/>
    </row>
    <row r="18" spans="1:16384" s="172" customFormat="1" x14ac:dyDescent="0.2">
      <c r="A18" s="34"/>
      <c r="B18" s="177" t="str">
        <f>IF(Questions!C17="yes", Questions!B17, "")</f>
        <v>Refrigerators/freezers</v>
      </c>
      <c r="C18" s="177" t="str">
        <f>Questions!C17</f>
        <v>Yes</v>
      </c>
      <c r="D18" s="178">
        <f t="shared" si="0"/>
        <v>0</v>
      </c>
      <c r="XEJ18" s="179"/>
      <c r="XEK18" s="179"/>
      <c r="XEL18" s="179"/>
      <c r="XEM18" s="179"/>
      <c r="XEN18" s="179"/>
      <c r="XEO18" s="179"/>
      <c r="XEP18" s="179"/>
      <c r="XEQ18" s="179"/>
      <c r="XER18" s="179"/>
      <c r="XES18" s="179"/>
      <c r="XET18" s="179"/>
      <c r="XEU18" s="179"/>
      <c r="XEV18" s="179"/>
      <c r="XEW18" s="179"/>
      <c r="XEX18" s="179"/>
      <c r="XEY18" s="179"/>
      <c r="XEZ18" s="179"/>
      <c r="XFA18" s="179"/>
      <c r="XFB18" s="179"/>
      <c r="XFC18" s="179"/>
      <c r="XFD18" s="179"/>
    </row>
    <row r="19" spans="1:16384" s="172" customFormat="1" x14ac:dyDescent="0.2">
      <c r="A19" s="34"/>
      <c r="B19" s="177" t="str">
        <f>IF(Questions!C18="yes", Questions!B18, "")</f>
        <v>Washing machines</v>
      </c>
      <c r="C19" s="177" t="str">
        <f>Questions!C18</f>
        <v>Yes</v>
      </c>
      <c r="D19" s="178">
        <f t="shared" si="0"/>
        <v>0</v>
      </c>
      <c r="XEJ19" s="179"/>
      <c r="XEK19" s="179"/>
      <c r="XEL19" s="179"/>
      <c r="XEM19" s="179"/>
      <c r="XEN19" s="179"/>
      <c r="XEO19" s="179"/>
      <c r="XEP19" s="179"/>
      <c r="XEQ19" s="179"/>
      <c r="XER19" s="179"/>
      <c r="XES19" s="179"/>
      <c r="XET19" s="179"/>
      <c r="XEU19" s="179"/>
      <c r="XEV19" s="179"/>
      <c r="XEW19" s="179"/>
      <c r="XEX19" s="179"/>
      <c r="XEY19" s="179"/>
      <c r="XEZ19" s="179"/>
      <c r="XFA19" s="179"/>
      <c r="XFB19" s="179"/>
      <c r="XFC19" s="179"/>
      <c r="XFD19" s="179"/>
    </row>
    <row r="20" spans="1:16384" s="172" customFormat="1" x14ac:dyDescent="0.2">
      <c r="A20" s="34"/>
      <c r="B20" s="177" t="str">
        <f>IF(Questions!C19="yes", Questions!B19, "")</f>
        <v>Lead acid batteries</v>
      </c>
      <c r="C20" s="177" t="str">
        <f>Questions!C19</f>
        <v>Yes</v>
      </c>
      <c r="D20" s="178">
        <f t="shared" si="0"/>
        <v>0</v>
      </c>
      <c r="XEJ20" s="179"/>
      <c r="XEK20" s="179"/>
      <c r="XEL20" s="179"/>
      <c r="XEM20" s="179"/>
      <c r="XEN20" s="179"/>
      <c r="XEO20" s="179"/>
      <c r="XEP20" s="179"/>
      <c r="XEQ20" s="179"/>
      <c r="XER20" s="179"/>
      <c r="XES20" s="179"/>
      <c r="XET20" s="179"/>
      <c r="XEU20" s="179"/>
      <c r="XEV20" s="179"/>
      <c r="XEW20" s="179"/>
      <c r="XEX20" s="179"/>
      <c r="XEY20" s="179"/>
      <c r="XEZ20" s="179"/>
      <c r="XFA20" s="179"/>
      <c r="XFB20" s="179"/>
      <c r="XFC20" s="179"/>
      <c r="XFD20" s="179"/>
    </row>
    <row r="21" spans="1:16384" s="171" customFormat="1" x14ac:dyDescent="0.2">
      <c r="A21" s="34"/>
      <c r="B21" s="177" t="str">
        <f>IF(Questions!C20="yes", Questions!B20, "")</f>
        <v>Car / truck tyres</v>
      </c>
      <c r="C21" s="177" t="str">
        <f>Questions!C20</f>
        <v>Yes</v>
      </c>
      <c r="D21" s="178">
        <f t="shared" si="0"/>
        <v>0</v>
      </c>
      <c r="XEJ21" s="179"/>
      <c r="XEK21" s="179"/>
      <c r="XEL21" s="179"/>
      <c r="XEM21" s="179"/>
      <c r="XEN21" s="179"/>
      <c r="XEO21" s="179"/>
      <c r="XEP21" s="179"/>
      <c r="XEQ21" s="179"/>
      <c r="XER21" s="179"/>
      <c r="XES21" s="179"/>
      <c r="XET21" s="179"/>
      <c r="XEU21" s="179"/>
      <c r="XEV21" s="179"/>
      <c r="XEW21" s="179"/>
      <c r="XEX21" s="179"/>
      <c r="XEY21" s="179"/>
      <c r="XEZ21" s="179"/>
      <c r="XFA21" s="179"/>
      <c r="XFB21" s="179"/>
      <c r="XFC21" s="179"/>
      <c r="XFD21" s="179"/>
    </row>
    <row r="22" spans="1:16384" s="171" customFormat="1" x14ac:dyDescent="0.2">
      <c r="A22" s="34"/>
      <c r="B22" s="177" t="str">
        <f>IF(Questions!C21="yes", Questions!B21, "")</f>
        <v>Vehicles - car (under 5t)</v>
      </c>
      <c r="C22" s="177" t="str">
        <f>Questions!C21</f>
        <v>Yes</v>
      </c>
      <c r="D22" s="178">
        <f t="shared" si="0"/>
        <v>0</v>
      </c>
      <c r="XEJ22" s="179"/>
      <c r="XEK22" s="179"/>
      <c r="XEL22" s="179"/>
      <c r="XEM22" s="179"/>
      <c r="XEN22" s="179"/>
      <c r="XEO22" s="179"/>
      <c r="XEP22" s="179"/>
      <c r="XEQ22" s="179"/>
      <c r="XER22" s="179"/>
      <c r="XES22" s="179"/>
      <c r="XET22" s="179"/>
      <c r="XEU22" s="179"/>
      <c r="XEV22" s="179"/>
      <c r="XEW22" s="179"/>
      <c r="XEX22" s="179"/>
      <c r="XEY22" s="179"/>
      <c r="XEZ22" s="179"/>
      <c r="XFA22" s="179"/>
      <c r="XFB22" s="179"/>
      <c r="XFC22" s="179"/>
      <c r="XFD22" s="179"/>
    </row>
    <row r="23" spans="1:16384" s="171" customFormat="1" x14ac:dyDescent="0.2">
      <c r="A23" s="34"/>
      <c r="B23" s="177" t="str">
        <f>IF(Questions!C22="yes", Questions!B22, "")</f>
        <v/>
      </c>
      <c r="C23" s="177" t="str">
        <f>Questions!C22</f>
        <v>No</v>
      </c>
      <c r="D23" s="178">
        <f t="shared" si="0"/>
        <v>0</v>
      </c>
      <c r="XEJ23" s="179"/>
      <c r="XEK23" s="179"/>
      <c r="XEL23" s="179"/>
      <c r="XEM23" s="179"/>
      <c r="XEN23" s="179"/>
      <c r="XEO23" s="179"/>
      <c r="XEP23" s="179"/>
      <c r="XEQ23" s="179"/>
      <c r="XER23" s="179"/>
      <c r="XES23" s="179"/>
      <c r="XET23" s="179"/>
      <c r="XEU23" s="179"/>
      <c r="XEV23" s="179"/>
      <c r="XEW23" s="179"/>
      <c r="XEX23" s="179"/>
      <c r="XEY23" s="179"/>
      <c r="XEZ23" s="179"/>
      <c r="XFA23" s="179"/>
      <c r="XFB23" s="179"/>
      <c r="XFC23" s="179"/>
      <c r="XFD23" s="179"/>
    </row>
    <row r="24" spans="1:16384" s="171" customFormat="1" x14ac:dyDescent="0.2">
      <c r="A24" s="34"/>
      <c r="B24" s="177" t="str">
        <f>IF(Questions!C23="yes", Questions!B23, "")</f>
        <v/>
      </c>
      <c r="C24" s="177">
        <f>Questions!C23</f>
        <v>0</v>
      </c>
      <c r="D24" s="178">
        <f t="shared" si="0"/>
        <v>0</v>
      </c>
      <c r="XEJ24" s="179"/>
      <c r="XEK24" s="179"/>
      <c r="XEL24" s="179"/>
      <c r="XEM24" s="179"/>
      <c r="XEN24" s="179"/>
      <c r="XEO24" s="179"/>
      <c r="XEP24" s="179"/>
      <c r="XEQ24" s="179"/>
      <c r="XER24" s="179"/>
      <c r="XES24" s="179"/>
      <c r="XET24" s="179"/>
      <c r="XEU24" s="179"/>
      <c r="XEV24" s="179"/>
      <c r="XEW24" s="179"/>
      <c r="XEX24" s="179"/>
      <c r="XEY24" s="179"/>
      <c r="XEZ24" s="179"/>
      <c r="XFA24" s="179"/>
      <c r="XFB24" s="179"/>
      <c r="XFC24" s="179"/>
      <c r="XFD24" s="179"/>
    </row>
    <row r="25" spans="1:16384" s="171" customFormat="1" x14ac:dyDescent="0.2">
      <c r="A25" s="34"/>
      <c r="B25" s="177" t="str">
        <f>IF(Questions!C24="yes", Questions!B24, "")</f>
        <v/>
      </c>
      <c r="C25" s="177">
        <f>Questions!C24</f>
        <v>0</v>
      </c>
      <c r="D25" s="178">
        <f t="shared" si="0"/>
        <v>0</v>
      </c>
      <c r="XEJ25" s="179"/>
      <c r="XEK25" s="179"/>
      <c r="XEL25" s="179"/>
      <c r="XEM25" s="179"/>
      <c r="XEN25" s="179"/>
      <c r="XEO25" s="179"/>
      <c r="XEP25" s="179"/>
      <c r="XEQ25" s="179"/>
      <c r="XER25" s="179"/>
      <c r="XES25" s="179"/>
      <c r="XET25" s="179"/>
      <c r="XEU25" s="179"/>
      <c r="XEV25" s="179"/>
      <c r="XEW25" s="179"/>
      <c r="XEX25" s="179"/>
      <c r="XEY25" s="179"/>
      <c r="XEZ25" s="179"/>
      <c r="XFA25" s="179"/>
      <c r="XFB25" s="179"/>
      <c r="XFC25" s="179"/>
      <c r="XFD25" s="179"/>
    </row>
    <row r="26" spans="1:16384" s="171" customFormat="1" x14ac:dyDescent="0.2">
      <c r="A26" s="34"/>
      <c r="B26" s="177" t="str">
        <f>IF(Questions!C25="yes", Questions!B25, "")</f>
        <v/>
      </c>
      <c r="C26" s="177">
        <f>Questions!C25</f>
        <v>0</v>
      </c>
      <c r="D26" s="178">
        <f t="shared" si="0"/>
        <v>0</v>
      </c>
      <c r="XEJ26" s="179"/>
      <c r="XEK26" s="179"/>
      <c r="XEL26" s="179"/>
      <c r="XEM26" s="179"/>
      <c r="XEN26" s="179"/>
      <c r="XEO26" s="179"/>
      <c r="XEP26" s="179"/>
      <c r="XEQ26" s="179"/>
      <c r="XER26" s="179"/>
      <c r="XES26" s="179"/>
      <c r="XET26" s="179"/>
      <c r="XEU26" s="179"/>
      <c r="XEV26" s="179"/>
      <c r="XEW26" s="179"/>
      <c r="XEX26" s="179"/>
      <c r="XEY26" s="179"/>
      <c r="XEZ26" s="179"/>
      <c r="XFA26" s="179"/>
      <c r="XFB26" s="179"/>
      <c r="XFC26" s="179"/>
      <c r="XFD26" s="179"/>
    </row>
    <row r="27" spans="1:16384" s="171" customFormat="1" x14ac:dyDescent="0.2">
      <c r="A27" s="34"/>
      <c r="B27" s="177" t="str">
        <f>IF(Questions!C26="yes", Questions!B26, "")</f>
        <v/>
      </c>
      <c r="C27" s="177">
        <f>Questions!C26</f>
        <v>0</v>
      </c>
      <c r="D27" s="178">
        <f t="shared" si="0"/>
        <v>0</v>
      </c>
      <c r="XEJ27" s="179"/>
      <c r="XEK27" s="179"/>
      <c r="XEL27" s="179"/>
      <c r="XEM27" s="179"/>
      <c r="XEN27" s="179"/>
      <c r="XEO27" s="179"/>
      <c r="XEP27" s="179"/>
      <c r="XEQ27" s="179"/>
      <c r="XER27" s="179"/>
      <c r="XES27" s="179"/>
      <c r="XET27" s="179"/>
      <c r="XEU27" s="179"/>
      <c r="XEV27" s="179"/>
      <c r="XEW27" s="179"/>
      <c r="XEX27" s="179"/>
      <c r="XEY27" s="179"/>
      <c r="XEZ27" s="179"/>
      <c r="XFA27" s="179"/>
      <c r="XFB27" s="179"/>
      <c r="XFC27" s="179"/>
      <c r="XFD27" s="179"/>
    </row>
    <row r="28" spans="1:16384" s="109" customFormat="1" ht="15" thickBot="1" x14ac:dyDescent="0.25">
      <c r="A28" s="34"/>
      <c r="B28" s="127"/>
      <c r="C28" s="127"/>
      <c r="D28" s="126"/>
      <c r="XEJ28" s="179"/>
      <c r="XEK28" s="179"/>
      <c r="XEL28" s="179"/>
      <c r="XEM28" s="179"/>
      <c r="XEN28" s="179"/>
      <c r="XEO28" s="179"/>
      <c r="XEP28" s="179"/>
      <c r="XEQ28" s="179"/>
      <c r="XER28" s="179"/>
      <c r="XES28" s="179"/>
      <c r="XET28" s="179"/>
      <c r="XEU28" s="179"/>
      <c r="XEV28" s="179"/>
      <c r="XEW28" s="179"/>
      <c r="XEX28" s="179"/>
      <c r="XEY28" s="179"/>
      <c r="XEZ28" s="179"/>
      <c r="XFA28" s="179"/>
      <c r="XFB28" s="179"/>
      <c r="XFC28" s="179"/>
      <c r="XFD28" s="179"/>
    </row>
    <row r="29" spans="1:16384" ht="15.75" thickBot="1" x14ac:dyDescent="0.3">
      <c r="B29" s="65" t="s">
        <v>519</v>
      </c>
      <c r="C29" s="155"/>
      <c r="D29" s="64">
        <f>SUM(D12:D27)</f>
        <v>0</v>
      </c>
      <c r="E29" s="64">
        <f t="shared" ref="E29:BO29" si="1">SUM(E12:E27)</f>
        <v>0</v>
      </c>
      <c r="F29" s="64">
        <f t="shared" si="1"/>
        <v>0</v>
      </c>
      <c r="G29" s="64">
        <f t="shared" si="1"/>
        <v>0</v>
      </c>
      <c r="H29" s="64">
        <f t="shared" si="1"/>
        <v>0</v>
      </c>
      <c r="I29" s="64">
        <f t="shared" si="1"/>
        <v>0</v>
      </c>
      <c r="J29" s="64">
        <f t="shared" si="1"/>
        <v>0</v>
      </c>
      <c r="K29" s="64">
        <f t="shared" si="1"/>
        <v>0</v>
      </c>
      <c r="L29" s="64">
        <f t="shared" si="1"/>
        <v>0</v>
      </c>
      <c r="M29" s="64">
        <f t="shared" si="1"/>
        <v>0</v>
      </c>
      <c r="N29" s="64">
        <f t="shared" si="1"/>
        <v>0</v>
      </c>
      <c r="O29" s="64">
        <f t="shared" si="1"/>
        <v>0</v>
      </c>
      <c r="P29" s="64">
        <f t="shared" si="1"/>
        <v>0</v>
      </c>
      <c r="Q29" s="64">
        <f t="shared" si="1"/>
        <v>0</v>
      </c>
      <c r="R29" s="64">
        <f t="shared" si="1"/>
        <v>0</v>
      </c>
      <c r="S29" s="64">
        <f t="shared" si="1"/>
        <v>0</v>
      </c>
      <c r="T29" s="64">
        <f t="shared" si="1"/>
        <v>0</v>
      </c>
      <c r="U29" s="64">
        <f t="shared" si="1"/>
        <v>0</v>
      </c>
      <c r="V29" s="64">
        <f t="shared" si="1"/>
        <v>0</v>
      </c>
      <c r="W29" s="64">
        <f t="shared" si="1"/>
        <v>0</v>
      </c>
      <c r="X29" s="64">
        <f t="shared" si="1"/>
        <v>0</v>
      </c>
      <c r="Y29" s="64">
        <f t="shared" si="1"/>
        <v>0</v>
      </c>
      <c r="Z29" s="64">
        <f t="shared" si="1"/>
        <v>0</v>
      </c>
      <c r="AA29" s="64">
        <f t="shared" si="1"/>
        <v>0</v>
      </c>
      <c r="AB29" s="64">
        <f t="shared" si="1"/>
        <v>0</v>
      </c>
      <c r="AC29" s="64">
        <f t="shared" si="1"/>
        <v>0</v>
      </c>
      <c r="AD29" s="64">
        <f t="shared" si="1"/>
        <v>0</v>
      </c>
      <c r="AE29" s="64">
        <f t="shared" si="1"/>
        <v>0</v>
      </c>
      <c r="AF29" s="64">
        <f t="shared" si="1"/>
        <v>0</v>
      </c>
      <c r="AG29" s="64">
        <f t="shared" si="1"/>
        <v>0</v>
      </c>
      <c r="AH29" s="64">
        <f t="shared" si="1"/>
        <v>0</v>
      </c>
      <c r="AI29" s="64">
        <f t="shared" si="1"/>
        <v>0</v>
      </c>
      <c r="AJ29" s="64">
        <f t="shared" si="1"/>
        <v>0</v>
      </c>
      <c r="AK29" s="64">
        <f t="shared" si="1"/>
        <v>0</v>
      </c>
      <c r="AL29" s="64">
        <f t="shared" si="1"/>
        <v>0</v>
      </c>
      <c r="AM29" s="64">
        <f t="shared" si="1"/>
        <v>0</v>
      </c>
      <c r="AN29" s="64">
        <f t="shared" si="1"/>
        <v>0</v>
      </c>
      <c r="AO29" s="64">
        <f t="shared" si="1"/>
        <v>0</v>
      </c>
      <c r="AP29" s="64">
        <f t="shared" si="1"/>
        <v>0</v>
      </c>
      <c r="AQ29" s="64">
        <f t="shared" si="1"/>
        <v>0</v>
      </c>
      <c r="AR29" s="64">
        <f t="shared" si="1"/>
        <v>0</v>
      </c>
      <c r="AS29" s="64">
        <f t="shared" si="1"/>
        <v>0</v>
      </c>
      <c r="AT29" s="64">
        <f t="shared" si="1"/>
        <v>0</v>
      </c>
      <c r="AU29" s="64">
        <f t="shared" si="1"/>
        <v>0</v>
      </c>
      <c r="AV29" s="64">
        <f t="shared" si="1"/>
        <v>0</v>
      </c>
      <c r="AW29" s="64">
        <f t="shared" si="1"/>
        <v>0</v>
      </c>
      <c r="AX29" s="64">
        <f t="shared" si="1"/>
        <v>0</v>
      </c>
      <c r="AY29" s="64">
        <f t="shared" si="1"/>
        <v>0</v>
      </c>
      <c r="AZ29" s="64">
        <f t="shared" si="1"/>
        <v>0</v>
      </c>
      <c r="BA29" s="64">
        <f t="shared" si="1"/>
        <v>0</v>
      </c>
      <c r="BB29" s="64">
        <f t="shared" si="1"/>
        <v>0</v>
      </c>
      <c r="BC29" s="64">
        <f t="shared" si="1"/>
        <v>0</v>
      </c>
      <c r="BD29" s="64">
        <f t="shared" si="1"/>
        <v>0</v>
      </c>
      <c r="BE29" s="64">
        <f t="shared" si="1"/>
        <v>0</v>
      </c>
      <c r="BF29" s="64">
        <f t="shared" si="1"/>
        <v>0</v>
      </c>
      <c r="BG29" s="64">
        <f t="shared" si="1"/>
        <v>0</v>
      </c>
      <c r="BH29" s="64">
        <f t="shared" si="1"/>
        <v>0</v>
      </c>
      <c r="BI29" s="64">
        <f t="shared" si="1"/>
        <v>0</v>
      </c>
      <c r="BJ29" s="64">
        <f t="shared" si="1"/>
        <v>0</v>
      </c>
      <c r="BK29" s="64">
        <f t="shared" si="1"/>
        <v>0</v>
      </c>
      <c r="BL29" s="64">
        <f t="shared" si="1"/>
        <v>0</v>
      </c>
      <c r="BM29" s="64">
        <f t="shared" si="1"/>
        <v>0</v>
      </c>
      <c r="BN29" s="64">
        <f t="shared" si="1"/>
        <v>0</v>
      </c>
      <c r="BO29" s="64">
        <f t="shared" si="1"/>
        <v>0</v>
      </c>
      <c r="BP29" s="64">
        <f t="shared" ref="BP29:EA29" si="2">SUM(BP12:BP27)</f>
        <v>0</v>
      </c>
      <c r="BQ29" s="64">
        <f t="shared" si="2"/>
        <v>0</v>
      </c>
      <c r="BR29" s="64">
        <f t="shared" si="2"/>
        <v>0</v>
      </c>
      <c r="BS29" s="64">
        <f t="shared" si="2"/>
        <v>0</v>
      </c>
      <c r="BT29" s="64">
        <f t="shared" si="2"/>
        <v>0</v>
      </c>
      <c r="BU29" s="64">
        <f t="shared" si="2"/>
        <v>0</v>
      </c>
      <c r="BV29" s="64">
        <f t="shared" si="2"/>
        <v>0</v>
      </c>
      <c r="BW29" s="64">
        <f t="shared" si="2"/>
        <v>0</v>
      </c>
      <c r="BX29" s="64">
        <f t="shared" si="2"/>
        <v>0</v>
      </c>
      <c r="BY29" s="64">
        <f t="shared" si="2"/>
        <v>0</v>
      </c>
      <c r="BZ29" s="64">
        <f t="shared" si="2"/>
        <v>0</v>
      </c>
      <c r="CA29" s="64">
        <f t="shared" si="2"/>
        <v>0</v>
      </c>
      <c r="CB29" s="64">
        <f t="shared" si="2"/>
        <v>0</v>
      </c>
      <c r="CC29" s="64">
        <f t="shared" si="2"/>
        <v>0</v>
      </c>
      <c r="CD29" s="64">
        <f t="shared" si="2"/>
        <v>0</v>
      </c>
      <c r="CE29" s="64">
        <f t="shared" si="2"/>
        <v>0</v>
      </c>
      <c r="CF29" s="64">
        <f t="shared" si="2"/>
        <v>0</v>
      </c>
      <c r="CG29" s="64">
        <f t="shared" si="2"/>
        <v>0</v>
      </c>
      <c r="CH29" s="64">
        <f t="shared" si="2"/>
        <v>0</v>
      </c>
      <c r="CI29" s="64">
        <f t="shared" si="2"/>
        <v>0</v>
      </c>
      <c r="CJ29" s="64">
        <f t="shared" si="2"/>
        <v>0</v>
      </c>
      <c r="CK29" s="64">
        <f t="shared" si="2"/>
        <v>0</v>
      </c>
      <c r="CL29" s="64">
        <f t="shared" si="2"/>
        <v>0</v>
      </c>
      <c r="CM29" s="64">
        <f t="shared" si="2"/>
        <v>0</v>
      </c>
      <c r="CN29" s="64">
        <f t="shared" si="2"/>
        <v>0</v>
      </c>
      <c r="CO29" s="64">
        <f t="shared" si="2"/>
        <v>0</v>
      </c>
      <c r="CP29" s="64">
        <f t="shared" si="2"/>
        <v>0</v>
      </c>
      <c r="CQ29" s="64">
        <f t="shared" si="2"/>
        <v>0</v>
      </c>
      <c r="CR29" s="64">
        <f t="shared" si="2"/>
        <v>0</v>
      </c>
      <c r="CS29" s="64">
        <f t="shared" si="2"/>
        <v>0</v>
      </c>
      <c r="CT29" s="64">
        <f t="shared" si="2"/>
        <v>0</v>
      </c>
      <c r="CU29" s="64">
        <f t="shared" si="2"/>
        <v>0</v>
      </c>
      <c r="CV29" s="64">
        <f t="shared" si="2"/>
        <v>0</v>
      </c>
      <c r="CW29" s="64">
        <f t="shared" si="2"/>
        <v>0</v>
      </c>
      <c r="CX29" s="64">
        <f t="shared" si="2"/>
        <v>0</v>
      </c>
      <c r="CY29" s="64">
        <f t="shared" si="2"/>
        <v>0</v>
      </c>
      <c r="CZ29" s="64">
        <f t="shared" si="2"/>
        <v>0</v>
      </c>
      <c r="DA29" s="64">
        <f t="shared" si="2"/>
        <v>0</v>
      </c>
      <c r="DB29" s="64">
        <f t="shared" si="2"/>
        <v>0</v>
      </c>
      <c r="DC29" s="64">
        <f t="shared" si="2"/>
        <v>0</v>
      </c>
      <c r="DD29" s="64">
        <f t="shared" si="2"/>
        <v>0</v>
      </c>
      <c r="DE29" s="64">
        <f t="shared" si="2"/>
        <v>0</v>
      </c>
      <c r="DF29" s="64">
        <f t="shared" si="2"/>
        <v>0</v>
      </c>
      <c r="DG29" s="64">
        <f t="shared" si="2"/>
        <v>0</v>
      </c>
      <c r="DH29" s="64">
        <f t="shared" si="2"/>
        <v>0</v>
      </c>
      <c r="DI29" s="64">
        <f t="shared" si="2"/>
        <v>0</v>
      </c>
      <c r="DJ29" s="64">
        <f t="shared" si="2"/>
        <v>0</v>
      </c>
      <c r="DK29" s="64">
        <f t="shared" si="2"/>
        <v>0</v>
      </c>
      <c r="DL29" s="64">
        <f t="shared" si="2"/>
        <v>0</v>
      </c>
      <c r="DM29" s="64">
        <f t="shared" si="2"/>
        <v>0</v>
      </c>
      <c r="DN29" s="64">
        <f t="shared" si="2"/>
        <v>0</v>
      </c>
      <c r="DO29" s="64">
        <f t="shared" si="2"/>
        <v>0</v>
      </c>
      <c r="DP29" s="64">
        <f t="shared" si="2"/>
        <v>0</v>
      </c>
      <c r="DQ29" s="64">
        <f t="shared" si="2"/>
        <v>0</v>
      </c>
      <c r="DR29" s="64">
        <f t="shared" si="2"/>
        <v>0</v>
      </c>
      <c r="DS29" s="64">
        <f t="shared" si="2"/>
        <v>0</v>
      </c>
      <c r="DT29" s="64">
        <f t="shared" si="2"/>
        <v>0</v>
      </c>
      <c r="DU29" s="64">
        <f t="shared" si="2"/>
        <v>0</v>
      </c>
      <c r="DV29" s="64">
        <f t="shared" si="2"/>
        <v>0</v>
      </c>
      <c r="DW29" s="64">
        <f t="shared" si="2"/>
        <v>0</v>
      </c>
      <c r="DX29" s="64">
        <f t="shared" si="2"/>
        <v>0</v>
      </c>
      <c r="DY29" s="64">
        <f t="shared" si="2"/>
        <v>0</v>
      </c>
      <c r="DZ29" s="64">
        <f t="shared" si="2"/>
        <v>0</v>
      </c>
      <c r="EA29" s="64">
        <f t="shared" si="2"/>
        <v>0</v>
      </c>
      <c r="EB29" s="64">
        <f t="shared" ref="EB29:GM29" si="3">SUM(EB12:EB27)</f>
        <v>0</v>
      </c>
      <c r="EC29" s="64">
        <f t="shared" si="3"/>
        <v>0</v>
      </c>
      <c r="ED29" s="64">
        <f t="shared" si="3"/>
        <v>0</v>
      </c>
      <c r="EE29" s="64">
        <f t="shared" si="3"/>
        <v>0</v>
      </c>
      <c r="EF29" s="64">
        <f t="shared" si="3"/>
        <v>0</v>
      </c>
      <c r="EG29" s="64">
        <f t="shared" si="3"/>
        <v>0</v>
      </c>
      <c r="EH29" s="64">
        <f t="shared" si="3"/>
        <v>0</v>
      </c>
      <c r="EI29" s="64">
        <f t="shared" si="3"/>
        <v>0</v>
      </c>
      <c r="EJ29" s="64">
        <f t="shared" si="3"/>
        <v>0</v>
      </c>
      <c r="EK29" s="64">
        <f t="shared" si="3"/>
        <v>0</v>
      </c>
      <c r="EL29" s="64">
        <f t="shared" si="3"/>
        <v>0</v>
      </c>
      <c r="EM29" s="64">
        <f t="shared" si="3"/>
        <v>0</v>
      </c>
      <c r="EN29" s="64">
        <f t="shared" si="3"/>
        <v>0</v>
      </c>
      <c r="EO29" s="64">
        <f t="shared" si="3"/>
        <v>0</v>
      </c>
      <c r="EP29" s="64">
        <f t="shared" si="3"/>
        <v>0</v>
      </c>
      <c r="EQ29" s="64">
        <f t="shared" si="3"/>
        <v>0</v>
      </c>
      <c r="ER29" s="64">
        <f t="shared" si="3"/>
        <v>0</v>
      </c>
      <c r="ES29" s="64">
        <f t="shared" si="3"/>
        <v>0</v>
      </c>
      <c r="ET29" s="64">
        <f t="shared" si="3"/>
        <v>0</v>
      </c>
      <c r="EU29" s="64">
        <f t="shared" si="3"/>
        <v>0</v>
      </c>
      <c r="EV29" s="64">
        <f t="shared" si="3"/>
        <v>0</v>
      </c>
      <c r="EW29" s="64">
        <f t="shared" si="3"/>
        <v>0</v>
      </c>
      <c r="EX29" s="64">
        <f t="shared" si="3"/>
        <v>0</v>
      </c>
      <c r="EY29" s="64">
        <f t="shared" si="3"/>
        <v>0</v>
      </c>
      <c r="EZ29" s="64">
        <f t="shared" si="3"/>
        <v>0</v>
      </c>
      <c r="FA29" s="64">
        <f t="shared" si="3"/>
        <v>0</v>
      </c>
      <c r="FB29" s="64">
        <f t="shared" si="3"/>
        <v>0</v>
      </c>
      <c r="FC29" s="64">
        <f t="shared" si="3"/>
        <v>0</v>
      </c>
      <c r="FD29" s="64">
        <f t="shared" si="3"/>
        <v>0</v>
      </c>
      <c r="FE29" s="64">
        <f t="shared" si="3"/>
        <v>0</v>
      </c>
      <c r="FF29" s="64">
        <f t="shared" si="3"/>
        <v>0</v>
      </c>
      <c r="FG29" s="64">
        <f t="shared" si="3"/>
        <v>0</v>
      </c>
      <c r="FH29" s="64">
        <f t="shared" si="3"/>
        <v>0</v>
      </c>
      <c r="FI29" s="64">
        <f t="shared" si="3"/>
        <v>0</v>
      </c>
      <c r="FJ29" s="64">
        <f t="shared" si="3"/>
        <v>0</v>
      </c>
      <c r="FK29" s="64">
        <f t="shared" si="3"/>
        <v>0</v>
      </c>
      <c r="FL29" s="64">
        <f t="shared" si="3"/>
        <v>0</v>
      </c>
      <c r="FM29" s="64">
        <f t="shared" si="3"/>
        <v>0</v>
      </c>
      <c r="FN29" s="64">
        <f t="shared" si="3"/>
        <v>0</v>
      </c>
      <c r="FO29" s="64">
        <f t="shared" si="3"/>
        <v>0</v>
      </c>
      <c r="FP29" s="64">
        <f t="shared" si="3"/>
        <v>0</v>
      </c>
      <c r="FQ29" s="64">
        <f t="shared" si="3"/>
        <v>0</v>
      </c>
      <c r="FR29" s="64">
        <f t="shared" si="3"/>
        <v>0</v>
      </c>
      <c r="FS29" s="64">
        <f t="shared" si="3"/>
        <v>0</v>
      </c>
      <c r="FT29" s="64">
        <f t="shared" si="3"/>
        <v>0</v>
      </c>
      <c r="FU29" s="64">
        <f t="shared" si="3"/>
        <v>0</v>
      </c>
      <c r="FV29" s="64">
        <f t="shared" si="3"/>
        <v>0</v>
      </c>
      <c r="FW29" s="64">
        <f t="shared" si="3"/>
        <v>0</v>
      </c>
      <c r="FX29" s="64">
        <f t="shared" si="3"/>
        <v>0</v>
      </c>
      <c r="FY29" s="64">
        <f t="shared" si="3"/>
        <v>0</v>
      </c>
      <c r="FZ29" s="64">
        <f t="shared" si="3"/>
        <v>0</v>
      </c>
      <c r="GA29" s="64">
        <f t="shared" si="3"/>
        <v>0</v>
      </c>
      <c r="GB29" s="64">
        <f t="shared" si="3"/>
        <v>0</v>
      </c>
      <c r="GC29" s="64">
        <f t="shared" si="3"/>
        <v>0</v>
      </c>
      <c r="GD29" s="64">
        <f t="shared" si="3"/>
        <v>0</v>
      </c>
      <c r="GE29" s="64">
        <f t="shared" si="3"/>
        <v>0</v>
      </c>
      <c r="GF29" s="64">
        <f t="shared" si="3"/>
        <v>0</v>
      </c>
      <c r="GG29" s="64">
        <f t="shared" si="3"/>
        <v>0</v>
      </c>
      <c r="GH29" s="64">
        <f t="shared" si="3"/>
        <v>0</v>
      </c>
      <c r="GI29" s="64">
        <f t="shared" si="3"/>
        <v>0</v>
      </c>
      <c r="GJ29" s="64">
        <f t="shared" si="3"/>
        <v>0</v>
      </c>
      <c r="GK29" s="64">
        <f t="shared" si="3"/>
        <v>0</v>
      </c>
      <c r="GL29" s="64">
        <f t="shared" si="3"/>
        <v>0</v>
      </c>
      <c r="GM29" s="64">
        <f t="shared" si="3"/>
        <v>0</v>
      </c>
      <c r="GN29" s="64">
        <f t="shared" ref="GN29:IY29" si="4">SUM(GN12:GN27)</f>
        <v>0</v>
      </c>
      <c r="GO29" s="64">
        <f t="shared" si="4"/>
        <v>0</v>
      </c>
      <c r="GP29" s="64">
        <f t="shared" si="4"/>
        <v>0</v>
      </c>
      <c r="GQ29" s="64">
        <f t="shared" si="4"/>
        <v>0</v>
      </c>
      <c r="GR29" s="64">
        <f t="shared" si="4"/>
        <v>0</v>
      </c>
      <c r="GS29" s="64">
        <f t="shared" si="4"/>
        <v>0</v>
      </c>
      <c r="GT29" s="64">
        <f t="shared" si="4"/>
        <v>0</v>
      </c>
      <c r="GU29" s="64">
        <f t="shared" si="4"/>
        <v>0</v>
      </c>
      <c r="GV29" s="64">
        <f t="shared" si="4"/>
        <v>0</v>
      </c>
      <c r="GW29" s="64">
        <f t="shared" si="4"/>
        <v>0</v>
      </c>
      <c r="GX29" s="64">
        <f t="shared" si="4"/>
        <v>0</v>
      </c>
      <c r="GY29" s="64">
        <f t="shared" si="4"/>
        <v>0</v>
      </c>
      <c r="GZ29" s="64">
        <f t="shared" si="4"/>
        <v>0</v>
      </c>
      <c r="HA29" s="64">
        <f t="shared" si="4"/>
        <v>0</v>
      </c>
      <c r="HB29" s="64">
        <f t="shared" si="4"/>
        <v>0</v>
      </c>
      <c r="HC29" s="64">
        <f t="shared" si="4"/>
        <v>0</v>
      </c>
      <c r="HD29" s="64">
        <f t="shared" si="4"/>
        <v>0</v>
      </c>
      <c r="HE29" s="64">
        <f t="shared" si="4"/>
        <v>0</v>
      </c>
      <c r="HF29" s="64">
        <f t="shared" si="4"/>
        <v>0</v>
      </c>
      <c r="HG29" s="64">
        <f t="shared" si="4"/>
        <v>0</v>
      </c>
      <c r="HH29" s="64">
        <f t="shared" si="4"/>
        <v>0</v>
      </c>
      <c r="HI29" s="64">
        <f t="shared" si="4"/>
        <v>0</v>
      </c>
      <c r="HJ29" s="64">
        <f t="shared" si="4"/>
        <v>0</v>
      </c>
      <c r="HK29" s="64">
        <f t="shared" si="4"/>
        <v>0</v>
      </c>
      <c r="HL29" s="64">
        <f t="shared" si="4"/>
        <v>0</v>
      </c>
      <c r="HM29" s="64">
        <f t="shared" si="4"/>
        <v>0</v>
      </c>
      <c r="HN29" s="64">
        <f t="shared" si="4"/>
        <v>0</v>
      </c>
      <c r="HO29" s="64">
        <f t="shared" si="4"/>
        <v>0</v>
      </c>
      <c r="HP29" s="64">
        <f t="shared" si="4"/>
        <v>0</v>
      </c>
      <c r="HQ29" s="64">
        <f t="shared" si="4"/>
        <v>0</v>
      </c>
      <c r="HR29" s="64">
        <f t="shared" si="4"/>
        <v>0</v>
      </c>
      <c r="HS29" s="64">
        <f t="shared" si="4"/>
        <v>0</v>
      </c>
      <c r="HT29" s="64">
        <f t="shared" si="4"/>
        <v>0</v>
      </c>
      <c r="HU29" s="64">
        <f t="shared" si="4"/>
        <v>0</v>
      </c>
      <c r="HV29" s="64">
        <f t="shared" si="4"/>
        <v>0</v>
      </c>
      <c r="HW29" s="64">
        <f t="shared" si="4"/>
        <v>0</v>
      </c>
      <c r="HX29" s="64">
        <f t="shared" si="4"/>
        <v>0</v>
      </c>
      <c r="HY29" s="64">
        <f t="shared" si="4"/>
        <v>0</v>
      </c>
      <c r="HZ29" s="64">
        <f t="shared" si="4"/>
        <v>0</v>
      </c>
      <c r="IA29" s="64">
        <f t="shared" si="4"/>
        <v>0</v>
      </c>
      <c r="IB29" s="64">
        <f t="shared" si="4"/>
        <v>0</v>
      </c>
      <c r="IC29" s="64">
        <f t="shared" si="4"/>
        <v>0</v>
      </c>
      <c r="ID29" s="64">
        <f t="shared" si="4"/>
        <v>0</v>
      </c>
      <c r="IE29" s="64">
        <f t="shared" si="4"/>
        <v>0</v>
      </c>
      <c r="IF29" s="64">
        <f t="shared" si="4"/>
        <v>0</v>
      </c>
      <c r="IG29" s="64">
        <f t="shared" si="4"/>
        <v>0</v>
      </c>
      <c r="IH29" s="64">
        <f t="shared" si="4"/>
        <v>0</v>
      </c>
      <c r="II29" s="64">
        <f t="shared" si="4"/>
        <v>0</v>
      </c>
      <c r="IJ29" s="64">
        <f t="shared" si="4"/>
        <v>0</v>
      </c>
      <c r="IK29" s="64">
        <f t="shared" si="4"/>
        <v>0</v>
      </c>
      <c r="IL29" s="64">
        <f t="shared" si="4"/>
        <v>0</v>
      </c>
      <c r="IM29" s="64">
        <f t="shared" si="4"/>
        <v>0</v>
      </c>
      <c r="IN29" s="64">
        <f t="shared" si="4"/>
        <v>0</v>
      </c>
      <c r="IO29" s="64">
        <f t="shared" si="4"/>
        <v>0</v>
      </c>
      <c r="IP29" s="64">
        <f t="shared" si="4"/>
        <v>0</v>
      </c>
      <c r="IQ29" s="64">
        <f t="shared" si="4"/>
        <v>0</v>
      </c>
      <c r="IR29" s="64">
        <f t="shared" si="4"/>
        <v>0</v>
      </c>
      <c r="IS29" s="64">
        <f t="shared" si="4"/>
        <v>0</v>
      </c>
      <c r="IT29" s="64">
        <f t="shared" si="4"/>
        <v>0</v>
      </c>
      <c r="IU29" s="64">
        <f t="shared" si="4"/>
        <v>0</v>
      </c>
      <c r="IV29" s="64">
        <f t="shared" si="4"/>
        <v>0</v>
      </c>
      <c r="IW29" s="64">
        <f t="shared" si="4"/>
        <v>0</v>
      </c>
      <c r="IX29" s="64">
        <f t="shared" si="4"/>
        <v>0</v>
      </c>
      <c r="IY29" s="64">
        <f t="shared" si="4"/>
        <v>0</v>
      </c>
      <c r="IZ29" s="64">
        <f t="shared" ref="IZ29:LK29" si="5">SUM(IZ12:IZ27)</f>
        <v>0</v>
      </c>
      <c r="JA29" s="64">
        <f t="shared" si="5"/>
        <v>0</v>
      </c>
      <c r="JB29" s="64">
        <f t="shared" si="5"/>
        <v>0</v>
      </c>
      <c r="JC29" s="64">
        <f t="shared" si="5"/>
        <v>0</v>
      </c>
      <c r="JD29" s="64">
        <f t="shared" si="5"/>
        <v>0</v>
      </c>
      <c r="JE29" s="64">
        <f t="shared" si="5"/>
        <v>0</v>
      </c>
      <c r="JF29" s="64">
        <f t="shared" si="5"/>
        <v>0</v>
      </c>
      <c r="JG29" s="64">
        <f t="shared" si="5"/>
        <v>0</v>
      </c>
      <c r="JH29" s="64">
        <f t="shared" si="5"/>
        <v>0</v>
      </c>
      <c r="JI29" s="64">
        <f t="shared" si="5"/>
        <v>0</v>
      </c>
      <c r="JJ29" s="64">
        <f t="shared" si="5"/>
        <v>0</v>
      </c>
      <c r="JK29" s="64">
        <f t="shared" si="5"/>
        <v>0</v>
      </c>
      <c r="JL29" s="64">
        <f t="shared" si="5"/>
        <v>0</v>
      </c>
      <c r="JM29" s="64">
        <f t="shared" si="5"/>
        <v>0</v>
      </c>
      <c r="JN29" s="64">
        <f t="shared" si="5"/>
        <v>0</v>
      </c>
      <c r="JO29" s="64">
        <f t="shared" si="5"/>
        <v>0</v>
      </c>
      <c r="JP29" s="64">
        <f t="shared" si="5"/>
        <v>0</v>
      </c>
      <c r="JQ29" s="64">
        <f t="shared" si="5"/>
        <v>0</v>
      </c>
      <c r="JR29" s="64">
        <f t="shared" si="5"/>
        <v>0</v>
      </c>
      <c r="JS29" s="64">
        <f t="shared" si="5"/>
        <v>0</v>
      </c>
      <c r="JT29" s="64">
        <f t="shared" si="5"/>
        <v>0</v>
      </c>
      <c r="JU29" s="64">
        <f t="shared" si="5"/>
        <v>0</v>
      </c>
      <c r="JV29" s="64">
        <f t="shared" si="5"/>
        <v>0</v>
      </c>
      <c r="JW29" s="64">
        <f t="shared" si="5"/>
        <v>0</v>
      </c>
      <c r="JX29" s="64">
        <f t="shared" si="5"/>
        <v>0</v>
      </c>
      <c r="JY29" s="64">
        <f t="shared" si="5"/>
        <v>0</v>
      </c>
      <c r="JZ29" s="64">
        <f t="shared" si="5"/>
        <v>0</v>
      </c>
      <c r="KA29" s="64">
        <f t="shared" si="5"/>
        <v>0</v>
      </c>
      <c r="KB29" s="64">
        <f t="shared" si="5"/>
        <v>0</v>
      </c>
      <c r="KC29" s="64">
        <f t="shared" si="5"/>
        <v>0</v>
      </c>
      <c r="KD29" s="64">
        <f t="shared" si="5"/>
        <v>0</v>
      </c>
      <c r="KE29" s="64">
        <f t="shared" si="5"/>
        <v>0</v>
      </c>
      <c r="KF29" s="64">
        <f t="shared" si="5"/>
        <v>0</v>
      </c>
      <c r="KG29" s="64">
        <f t="shared" si="5"/>
        <v>0</v>
      </c>
      <c r="KH29" s="64">
        <f t="shared" si="5"/>
        <v>0</v>
      </c>
      <c r="KI29" s="64">
        <f t="shared" si="5"/>
        <v>0</v>
      </c>
      <c r="KJ29" s="64">
        <f t="shared" si="5"/>
        <v>0</v>
      </c>
      <c r="KK29" s="64">
        <f t="shared" si="5"/>
        <v>0</v>
      </c>
      <c r="KL29" s="64">
        <f t="shared" si="5"/>
        <v>0</v>
      </c>
      <c r="KM29" s="64">
        <f t="shared" si="5"/>
        <v>0</v>
      </c>
      <c r="KN29" s="64">
        <f t="shared" si="5"/>
        <v>0</v>
      </c>
      <c r="KO29" s="64">
        <f t="shared" si="5"/>
        <v>0</v>
      </c>
      <c r="KP29" s="64">
        <f t="shared" si="5"/>
        <v>0</v>
      </c>
      <c r="KQ29" s="64">
        <f t="shared" si="5"/>
        <v>0</v>
      </c>
      <c r="KR29" s="64">
        <f t="shared" si="5"/>
        <v>0</v>
      </c>
      <c r="KS29" s="64">
        <f t="shared" si="5"/>
        <v>0</v>
      </c>
      <c r="KT29" s="64">
        <f t="shared" si="5"/>
        <v>0</v>
      </c>
      <c r="KU29" s="64">
        <f t="shared" si="5"/>
        <v>0</v>
      </c>
      <c r="KV29" s="64">
        <f t="shared" si="5"/>
        <v>0</v>
      </c>
      <c r="KW29" s="64">
        <f t="shared" si="5"/>
        <v>0</v>
      </c>
      <c r="KX29" s="64">
        <f t="shared" si="5"/>
        <v>0</v>
      </c>
      <c r="KY29" s="64">
        <f t="shared" si="5"/>
        <v>0</v>
      </c>
      <c r="KZ29" s="64">
        <f t="shared" si="5"/>
        <v>0</v>
      </c>
      <c r="LA29" s="64">
        <f t="shared" si="5"/>
        <v>0</v>
      </c>
      <c r="LB29" s="64">
        <f t="shared" si="5"/>
        <v>0</v>
      </c>
      <c r="LC29" s="64">
        <f t="shared" si="5"/>
        <v>0</v>
      </c>
      <c r="LD29" s="64">
        <f t="shared" si="5"/>
        <v>0</v>
      </c>
      <c r="LE29" s="64">
        <f t="shared" si="5"/>
        <v>0</v>
      </c>
      <c r="LF29" s="64">
        <f t="shared" si="5"/>
        <v>0</v>
      </c>
      <c r="LG29" s="64">
        <f t="shared" si="5"/>
        <v>0</v>
      </c>
      <c r="LH29" s="64">
        <f t="shared" si="5"/>
        <v>0</v>
      </c>
      <c r="LI29" s="64">
        <f t="shared" si="5"/>
        <v>0</v>
      </c>
      <c r="LJ29" s="64">
        <f t="shared" si="5"/>
        <v>0</v>
      </c>
      <c r="LK29" s="64">
        <f t="shared" si="5"/>
        <v>0</v>
      </c>
      <c r="LL29" s="64">
        <f t="shared" ref="LL29:NW29" si="6">SUM(LL12:LL27)</f>
        <v>0</v>
      </c>
      <c r="LM29" s="64">
        <f t="shared" si="6"/>
        <v>0</v>
      </c>
      <c r="LN29" s="64">
        <f t="shared" si="6"/>
        <v>0</v>
      </c>
      <c r="LO29" s="64">
        <f t="shared" si="6"/>
        <v>0</v>
      </c>
      <c r="LP29" s="64">
        <f t="shared" si="6"/>
        <v>0</v>
      </c>
      <c r="LQ29" s="64">
        <f t="shared" si="6"/>
        <v>0</v>
      </c>
      <c r="LR29" s="64">
        <f t="shared" si="6"/>
        <v>0</v>
      </c>
      <c r="LS29" s="64">
        <f t="shared" si="6"/>
        <v>0</v>
      </c>
      <c r="LT29" s="64">
        <f t="shared" si="6"/>
        <v>0</v>
      </c>
      <c r="LU29" s="64">
        <f t="shared" si="6"/>
        <v>0</v>
      </c>
      <c r="LV29" s="64">
        <f t="shared" si="6"/>
        <v>0</v>
      </c>
      <c r="LW29" s="64">
        <f t="shared" si="6"/>
        <v>0</v>
      </c>
      <c r="LX29" s="64">
        <f t="shared" si="6"/>
        <v>0</v>
      </c>
      <c r="LY29" s="64">
        <f t="shared" si="6"/>
        <v>0</v>
      </c>
      <c r="LZ29" s="64">
        <f t="shared" si="6"/>
        <v>0</v>
      </c>
      <c r="MA29" s="64">
        <f t="shared" si="6"/>
        <v>0</v>
      </c>
      <c r="MB29" s="64">
        <f t="shared" si="6"/>
        <v>0</v>
      </c>
      <c r="MC29" s="64">
        <f t="shared" si="6"/>
        <v>0</v>
      </c>
      <c r="MD29" s="64">
        <f t="shared" si="6"/>
        <v>0</v>
      </c>
      <c r="ME29" s="64">
        <f t="shared" si="6"/>
        <v>0</v>
      </c>
      <c r="MF29" s="64">
        <f t="shared" si="6"/>
        <v>0</v>
      </c>
      <c r="MG29" s="64">
        <f t="shared" si="6"/>
        <v>0</v>
      </c>
      <c r="MH29" s="64">
        <f t="shared" si="6"/>
        <v>0</v>
      </c>
      <c r="MI29" s="64">
        <f t="shared" si="6"/>
        <v>0</v>
      </c>
      <c r="MJ29" s="64">
        <f t="shared" si="6"/>
        <v>0</v>
      </c>
      <c r="MK29" s="64">
        <f t="shared" si="6"/>
        <v>0</v>
      </c>
      <c r="ML29" s="64">
        <f t="shared" si="6"/>
        <v>0</v>
      </c>
      <c r="MM29" s="64">
        <f t="shared" si="6"/>
        <v>0</v>
      </c>
      <c r="MN29" s="64">
        <f t="shared" si="6"/>
        <v>0</v>
      </c>
      <c r="MO29" s="64">
        <f t="shared" si="6"/>
        <v>0</v>
      </c>
      <c r="MP29" s="64">
        <f t="shared" si="6"/>
        <v>0</v>
      </c>
      <c r="MQ29" s="64">
        <f t="shared" si="6"/>
        <v>0</v>
      </c>
      <c r="MR29" s="64">
        <f t="shared" si="6"/>
        <v>0</v>
      </c>
      <c r="MS29" s="64">
        <f t="shared" si="6"/>
        <v>0</v>
      </c>
      <c r="MT29" s="64">
        <f t="shared" si="6"/>
        <v>0</v>
      </c>
      <c r="MU29" s="64">
        <f t="shared" si="6"/>
        <v>0</v>
      </c>
      <c r="MV29" s="64">
        <f t="shared" si="6"/>
        <v>0</v>
      </c>
      <c r="MW29" s="64">
        <f t="shared" si="6"/>
        <v>0</v>
      </c>
      <c r="MX29" s="64">
        <f t="shared" si="6"/>
        <v>0</v>
      </c>
      <c r="MY29" s="64">
        <f t="shared" si="6"/>
        <v>0</v>
      </c>
      <c r="MZ29" s="64">
        <f t="shared" si="6"/>
        <v>0</v>
      </c>
      <c r="NA29" s="64">
        <f t="shared" si="6"/>
        <v>0</v>
      </c>
      <c r="NB29" s="64">
        <f t="shared" si="6"/>
        <v>0</v>
      </c>
      <c r="NC29" s="64">
        <f t="shared" si="6"/>
        <v>0</v>
      </c>
      <c r="ND29" s="64">
        <f t="shared" si="6"/>
        <v>0</v>
      </c>
      <c r="NE29" s="64">
        <f t="shared" si="6"/>
        <v>0</v>
      </c>
      <c r="NF29" s="64">
        <f t="shared" si="6"/>
        <v>0</v>
      </c>
      <c r="NG29" s="64">
        <f t="shared" si="6"/>
        <v>0</v>
      </c>
      <c r="NH29" s="64">
        <f t="shared" si="6"/>
        <v>0</v>
      </c>
      <c r="NI29" s="64">
        <f t="shared" si="6"/>
        <v>0</v>
      </c>
      <c r="NJ29" s="64">
        <f t="shared" si="6"/>
        <v>0</v>
      </c>
      <c r="NK29" s="64">
        <f t="shared" si="6"/>
        <v>0</v>
      </c>
      <c r="NL29" s="64">
        <f t="shared" si="6"/>
        <v>0</v>
      </c>
      <c r="NM29" s="64">
        <f t="shared" si="6"/>
        <v>0</v>
      </c>
      <c r="NN29" s="64">
        <f t="shared" si="6"/>
        <v>0</v>
      </c>
      <c r="NO29" s="64">
        <f t="shared" si="6"/>
        <v>0</v>
      </c>
      <c r="NP29" s="64">
        <f t="shared" si="6"/>
        <v>0</v>
      </c>
      <c r="NQ29" s="64">
        <f t="shared" si="6"/>
        <v>0</v>
      </c>
      <c r="NR29" s="64">
        <f t="shared" si="6"/>
        <v>0</v>
      </c>
      <c r="NS29" s="64">
        <f t="shared" si="6"/>
        <v>0</v>
      </c>
      <c r="NT29" s="64">
        <f t="shared" si="6"/>
        <v>0</v>
      </c>
      <c r="NU29" s="64">
        <f t="shared" si="6"/>
        <v>0</v>
      </c>
      <c r="NV29" s="64">
        <f t="shared" si="6"/>
        <v>0</v>
      </c>
      <c r="NW29" s="64">
        <f t="shared" si="6"/>
        <v>0</v>
      </c>
      <c r="NX29" s="64">
        <f t="shared" ref="NX29:QI29" si="7">SUM(NX12:NX27)</f>
        <v>0</v>
      </c>
      <c r="NY29" s="64">
        <f t="shared" si="7"/>
        <v>0</v>
      </c>
      <c r="NZ29" s="64">
        <f t="shared" si="7"/>
        <v>0</v>
      </c>
      <c r="OA29" s="64">
        <f t="shared" si="7"/>
        <v>0</v>
      </c>
      <c r="OB29" s="64">
        <f t="shared" si="7"/>
        <v>0</v>
      </c>
      <c r="OC29" s="64">
        <f t="shared" si="7"/>
        <v>0</v>
      </c>
      <c r="OD29" s="64">
        <f t="shared" si="7"/>
        <v>0</v>
      </c>
      <c r="OE29" s="64">
        <f t="shared" si="7"/>
        <v>0</v>
      </c>
      <c r="OF29" s="64">
        <f t="shared" si="7"/>
        <v>0</v>
      </c>
      <c r="OG29" s="64">
        <f t="shared" si="7"/>
        <v>0</v>
      </c>
      <c r="OH29" s="64">
        <f t="shared" si="7"/>
        <v>0</v>
      </c>
      <c r="OI29" s="64">
        <f t="shared" si="7"/>
        <v>0</v>
      </c>
      <c r="OJ29" s="64">
        <f t="shared" si="7"/>
        <v>0</v>
      </c>
      <c r="OK29" s="64">
        <f t="shared" si="7"/>
        <v>0</v>
      </c>
      <c r="OL29" s="64">
        <f t="shared" si="7"/>
        <v>0</v>
      </c>
      <c r="OM29" s="64">
        <f t="shared" si="7"/>
        <v>0</v>
      </c>
      <c r="ON29" s="64">
        <f t="shared" si="7"/>
        <v>0</v>
      </c>
      <c r="OO29" s="64">
        <f t="shared" si="7"/>
        <v>0</v>
      </c>
      <c r="OP29" s="64">
        <f t="shared" si="7"/>
        <v>0</v>
      </c>
      <c r="OQ29" s="64">
        <f t="shared" si="7"/>
        <v>0</v>
      </c>
      <c r="OR29" s="64">
        <f t="shared" si="7"/>
        <v>0</v>
      </c>
      <c r="OS29" s="64">
        <f t="shared" si="7"/>
        <v>0</v>
      </c>
      <c r="OT29" s="64">
        <f t="shared" si="7"/>
        <v>0</v>
      </c>
      <c r="OU29" s="64">
        <f t="shared" si="7"/>
        <v>0</v>
      </c>
      <c r="OV29" s="64">
        <f t="shared" si="7"/>
        <v>0</v>
      </c>
      <c r="OW29" s="64">
        <f t="shared" si="7"/>
        <v>0</v>
      </c>
      <c r="OX29" s="64">
        <f t="shared" si="7"/>
        <v>0</v>
      </c>
      <c r="OY29" s="64">
        <f t="shared" si="7"/>
        <v>0</v>
      </c>
      <c r="OZ29" s="64">
        <f t="shared" si="7"/>
        <v>0</v>
      </c>
      <c r="PA29" s="64">
        <f t="shared" si="7"/>
        <v>0</v>
      </c>
      <c r="PB29" s="64">
        <f t="shared" si="7"/>
        <v>0</v>
      </c>
      <c r="PC29" s="64">
        <f t="shared" si="7"/>
        <v>0</v>
      </c>
      <c r="PD29" s="64">
        <f t="shared" si="7"/>
        <v>0</v>
      </c>
      <c r="PE29" s="64">
        <f t="shared" si="7"/>
        <v>0</v>
      </c>
      <c r="PF29" s="64">
        <f t="shared" si="7"/>
        <v>0</v>
      </c>
      <c r="PG29" s="64">
        <f t="shared" si="7"/>
        <v>0</v>
      </c>
      <c r="PH29" s="64">
        <f t="shared" si="7"/>
        <v>0</v>
      </c>
      <c r="PI29" s="64">
        <f t="shared" si="7"/>
        <v>0</v>
      </c>
      <c r="PJ29" s="64">
        <f t="shared" si="7"/>
        <v>0</v>
      </c>
      <c r="PK29" s="64">
        <f t="shared" si="7"/>
        <v>0</v>
      </c>
      <c r="PL29" s="64">
        <f t="shared" si="7"/>
        <v>0</v>
      </c>
      <c r="PM29" s="64">
        <f t="shared" si="7"/>
        <v>0</v>
      </c>
      <c r="PN29" s="64">
        <f t="shared" si="7"/>
        <v>0</v>
      </c>
      <c r="PO29" s="64">
        <f t="shared" si="7"/>
        <v>0</v>
      </c>
      <c r="PP29" s="64">
        <f t="shared" si="7"/>
        <v>0</v>
      </c>
      <c r="PQ29" s="64">
        <f t="shared" si="7"/>
        <v>0</v>
      </c>
      <c r="PR29" s="64">
        <f t="shared" si="7"/>
        <v>0</v>
      </c>
      <c r="PS29" s="64">
        <f t="shared" si="7"/>
        <v>0</v>
      </c>
      <c r="PT29" s="64">
        <f t="shared" si="7"/>
        <v>0</v>
      </c>
      <c r="PU29" s="64">
        <f t="shared" si="7"/>
        <v>0</v>
      </c>
      <c r="PV29" s="64">
        <f t="shared" si="7"/>
        <v>0</v>
      </c>
      <c r="PW29" s="64">
        <f t="shared" si="7"/>
        <v>0</v>
      </c>
      <c r="PX29" s="64">
        <f t="shared" si="7"/>
        <v>0</v>
      </c>
      <c r="PY29" s="64">
        <f t="shared" si="7"/>
        <v>0</v>
      </c>
      <c r="PZ29" s="64">
        <f t="shared" si="7"/>
        <v>0</v>
      </c>
      <c r="QA29" s="64">
        <f t="shared" si="7"/>
        <v>0</v>
      </c>
      <c r="QB29" s="64">
        <f t="shared" si="7"/>
        <v>0</v>
      </c>
      <c r="QC29" s="64">
        <f t="shared" si="7"/>
        <v>0</v>
      </c>
      <c r="QD29" s="64">
        <f t="shared" si="7"/>
        <v>0</v>
      </c>
      <c r="QE29" s="64">
        <f t="shared" si="7"/>
        <v>0</v>
      </c>
      <c r="QF29" s="64">
        <f t="shared" si="7"/>
        <v>0</v>
      </c>
      <c r="QG29" s="64">
        <f t="shared" si="7"/>
        <v>0</v>
      </c>
      <c r="QH29" s="64">
        <f t="shared" si="7"/>
        <v>0</v>
      </c>
      <c r="QI29" s="64">
        <f t="shared" si="7"/>
        <v>0</v>
      </c>
      <c r="QJ29" s="64">
        <f t="shared" ref="QJ29:SU29" si="8">SUM(QJ12:QJ27)</f>
        <v>0</v>
      </c>
      <c r="QK29" s="64">
        <f t="shared" si="8"/>
        <v>0</v>
      </c>
      <c r="QL29" s="64">
        <f t="shared" si="8"/>
        <v>0</v>
      </c>
      <c r="QM29" s="64">
        <f t="shared" si="8"/>
        <v>0</v>
      </c>
      <c r="QN29" s="64">
        <f t="shared" si="8"/>
        <v>0</v>
      </c>
      <c r="QO29" s="64">
        <f t="shared" si="8"/>
        <v>0</v>
      </c>
      <c r="QP29" s="64">
        <f t="shared" si="8"/>
        <v>0</v>
      </c>
      <c r="QQ29" s="64">
        <f t="shared" si="8"/>
        <v>0</v>
      </c>
      <c r="QR29" s="64">
        <f t="shared" si="8"/>
        <v>0</v>
      </c>
      <c r="QS29" s="64">
        <f t="shared" si="8"/>
        <v>0</v>
      </c>
      <c r="QT29" s="64">
        <f t="shared" si="8"/>
        <v>0</v>
      </c>
      <c r="QU29" s="64">
        <f t="shared" si="8"/>
        <v>0</v>
      </c>
      <c r="QV29" s="64">
        <f t="shared" si="8"/>
        <v>0</v>
      </c>
      <c r="QW29" s="64">
        <f t="shared" si="8"/>
        <v>0</v>
      </c>
      <c r="QX29" s="64">
        <f t="shared" si="8"/>
        <v>0</v>
      </c>
      <c r="QY29" s="64">
        <f t="shared" si="8"/>
        <v>0</v>
      </c>
      <c r="QZ29" s="64">
        <f t="shared" si="8"/>
        <v>0</v>
      </c>
      <c r="RA29" s="64">
        <f t="shared" si="8"/>
        <v>0</v>
      </c>
      <c r="RB29" s="64">
        <f t="shared" si="8"/>
        <v>0</v>
      </c>
      <c r="RC29" s="64">
        <f t="shared" si="8"/>
        <v>0</v>
      </c>
      <c r="RD29" s="64">
        <f t="shared" si="8"/>
        <v>0</v>
      </c>
      <c r="RE29" s="64">
        <f t="shared" si="8"/>
        <v>0</v>
      </c>
      <c r="RF29" s="64">
        <f t="shared" si="8"/>
        <v>0</v>
      </c>
      <c r="RG29" s="64">
        <f t="shared" si="8"/>
        <v>0</v>
      </c>
      <c r="RH29" s="64">
        <f t="shared" si="8"/>
        <v>0</v>
      </c>
      <c r="RI29" s="64">
        <f t="shared" si="8"/>
        <v>0</v>
      </c>
      <c r="RJ29" s="64">
        <f t="shared" si="8"/>
        <v>0</v>
      </c>
      <c r="RK29" s="64">
        <f t="shared" si="8"/>
        <v>0</v>
      </c>
      <c r="RL29" s="64">
        <f t="shared" si="8"/>
        <v>0</v>
      </c>
      <c r="RM29" s="64">
        <f t="shared" si="8"/>
        <v>0</v>
      </c>
      <c r="RN29" s="64">
        <f t="shared" si="8"/>
        <v>0</v>
      </c>
      <c r="RO29" s="64">
        <f t="shared" si="8"/>
        <v>0</v>
      </c>
      <c r="RP29" s="64">
        <f t="shared" si="8"/>
        <v>0</v>
      </c>
      <c r="RQ29" s="64">
        <f t="shared" si="8"/>
        <v>0</v>
      </c>
      <c r="RR29" s="64">
        <f t="shared" si="8"/>
        <v>0</v>
      </c>
      <c r="RS29" s="64">
        <f t="shared" si="8"/>
        <v>0</v>
      </c>
      <c r="RT29" s="64">
        <f t="shared" si="8"/>
        <v>0</v>
      </c>
      <c r="RU29" s="64">
        <f t="shared" si="8"/>
        <v>0</v>
      </c>
      <c r="RV29" s="64">
        <f t="shared" si="8"/>
        <v>0</v>
      </c>
      <c r="RW29" s="64">
        <f t="shared" si="8"/>
        <v>0</v>
      </c>
      <c r="RX29" s="64">
        <f t="shared" si="8"/>
        <v>0</v>
      </c>
      <c r="RY29" s="64">
        <f t="shared" si="8"/>
        <v>0</v>
      </c>
      <c r="RZ29" s="64">
        <f t="shared" si="8"/>
        <v>0</v>
      </c>
      <c r="SA29" s="64">
        <f t="shared" si="8"/>
        <v>0</v>
      </c>
      <c r="SB29" s="64">
        <f t="shared" si="8"/>
        <v>0</v>
      </c>
      <c r="SC29" s="64">
        <f t="shared" si="8"/>
        <v>0</v>
      </c>
      <c r="SD29" s="64">
        <f t="shared" si="8"/>
        <v>0</v>
      </c>
      <c r="SE29" s="64">
        <f t="shared" si="8"/>
        <v>0</v>
      </c>
      <c r="SF29" s="64">
        <f t="shared" si="8"/>
        <v>0</v>
      </c>
      <c r="SG29" s="64">
        <f t="shared" si="8"/>
        <v>0</v>
      </c>
      <c r="SH29" s="64">
        <f t="shared" si="8"/>
        <v>0</v>
      </c>
      <c r="SI29" s="64">
        <f t="shared" si="8"/>
        <v>0</v>
      </c>
      <c r="SJ29" s="64">
        <f t="shared" si="8"/>
        <v>0</v>
      </c>
      <c r="SK29" s="64">
        <f t="shared" si="8"/>
        <v>0</v>
      </c>
      <c r="SL29" s="64">
        <f t="shared" si="8"/>
        <v>0</v>
      </c>
      <c r="SM29" s="64">
        <f t="shared" si="8"/>
        <v>0</v>
      </c>
      <c r="SN29" s="64">
        <f t="shared" si="8"/>
        <v>0</v>
      </c>
      <c r="SO29" s="64">
        <f t="shared" si="8"/>
        <v>0</v>
      </c>
      <c r="SP29" s="64">
        <f t="shared" si="8"/>
        <v>0</v>
      </c>
      <c r="SQ29" s="64">
        <f t="shared" si="8"/>
        <v>0</v>
      </c>
      <c r="SR29" s="64">
        <f t="shared" si="8"/>
        <v>0</v>
      </c>
      <c r="SS29" s="64">
        <f t="shared" si="8"/>
        <v>0</v>
      </c>
      <c r="ST29" s="64">
        <f t="shared" si="8"/>
        <v>0</v>
      </c>
      <c r="SU29" s="64">
        <f t="shared" si="8"/>
        <v>0</v>
      </c>
      <c r="SV29" s="64">
        <f t="shared" ref="SV29:VG29" si="9">SUM(SV12:SV27)</f>
        <v>0</v>
      </c>
      <c r="SW29" s="64">
        <f t="shared" si="9"/>
        <v>0</v>
      </c>
      <c r="SX29" s="64">
        <f t="shared" si="9"/>
        <v>0</v>
      </c>
      <c r="SY29" s="64">
        <f t="shared" si="9"/>
        <v>0</v>
      </c>
      <c r="SZ29" s="64">
        <f t="shared" si="9"/>
        <v>0</v>
      </c>
      <c r="TA29" s="64">
        <f t="shared" si="9"/>
        <v>0</v>
      </c>
      <c r="TB29" s="64">
        <f t="shared" si="9"/>
        <v>0</v>
      </c>
      <c r="TC29" s="64">
        <f t="shared" si="9"/>
        <v>0</v>
      </c>
      <c r="TD29" s="64">
        <f t="shared" si="9"/>
        <v>0</v>
      </c>
      <c r="TE29" s="64">
        <f t="shared" si="9"/>
        <v>0</v>
      </c>
      <c r="TF29" s="64">
        <f t="shared" si="9"/>
        <v>0</v>
      </c>
      <c r="TG29" s="64">
        <f t="shared" si="9"/>
        <v>0</v>
      </c>
      <c r="TH29" s="64">
        <f t="shared" si="9"/>
        <v>0</v>
      </c>
      <c r="TI29" s="64">
        <f t="shared" si="9"/>
        <v>0</v>
      </c>
      <c r="TJ29" s="64">
        <f t="shared" si="9"/>
        <v>0</v>
      </c>
      <c r="TK29" s="64">
        <f t="shared" si="9"/>
        <v>0</v>
      </c>
      <c r="TL29" s="64">
        <f t="shared" si="9"/>
        <v>0</v>
      </c>
      <c r="TM29" s="64">
        <f t="shared" si="9"/>
        <v>0</v>
      </c>
      <c r="TN29" s="64">
        <f t="shared" si="9"/>
        <v>0</v>
      </c>
      <c r="TO29" s="64">
        <f t="shared" si="9"/>
        <v>0</v>
      </c>
      <c r="TP29" s="64">
        <f t="shared" si="9"/>
        <v>0</v>
      </c>
      <c r="TQ29" s="64">
        <f t="shared" si="9"/>
        <v>0</v>
      </c>
      <c r="TR29" s="64">
        <f t="shared" si="9"/>
        <v>0</v>
      </c>
      <c r="TS29" s="64">
        <f t="shared" si="9"/>
        <v>0</v>
      </c>
      <c r="TT29" s="64">
        <f t="shared" si="9"/>
        <v>0</v>
      </c>
      <c r="TU29" s="64">
        <f t="shared" si="9"/>
        <v>0</v>
      </c>
      <c r="TV29" s="64">
        <f t="shared" si="9"/>
        <v>0</v>
      </c>
      <c r="TW29" s="64">
        <f t="shared" si="9"/>
        <v>0</v>
      </c>
      <c r="TX29" s="64">
        <f t="shared" si="9"/>
        <v>0</v>
      </c>
      <c r="TY29" s="64">
        <f t="shared" si="9"/>
        <v>0</v>
      </c>
      <c r="TZ29" s="64">
        <f t="shared" si="9"/>
        <v>0</v>
      </c>
      <c r="UA29" s="64">
        <f t="shared" si="9"/>
        <v>0</v>
      </c>
      <c r="UB29" s="64">
        <f t="shared" si="9"/>
        <v>0</v>
      </c>
      <c r="UC29" s="64">
        <f t="shared" si="9"/>
        <v>0</v>
      </c>
      <c r="UD29" s="64">
        <f t="shared" si="9"/>
        <v>0</v>
      </c>
      <c r="UE29" s="64">
        <f t="shared" si="9"/>
        <v>0</v>
      </c>
      <c r="UF29" s="64">
        <f t="shared" si="9"/>
        <v>0</v>
      </c>
      <c r="UG29" s="64">
        <f t="shared" si="9"/>
        <v>0</v>
      </c>
      <c r="UH29" s="64">
        <f t="shared" si="9"/>
        <v>0</v>
      </c>
      <c r="UI29" s="64">
        <f t="shared" si="9"/>
        <v>0</v>
      </c>
      <c r="UJ29" s="64">
        <f t="shared" si="9"/>
        <v>0</v>
      </c>
      <c r="UK29" s="64">
        <f t="shared" si="9"/>
        <v>0</v>
      </c>
      <c r="UL29" s="64">
        <f t="shared" si="9"/>
        <v>0</v>
      </c>
      <c r="UM29" s="64">
        <f t="shared" si="9"/>
        <v>0</v>
      </c>
      <c r="UN29" s="64">
        <f t="shared" si="9"/>
        <v>0</v>
      </c>
      <c r="UO29" s="64">
        <f t="shared" si="9"/>
        <v>0</v>
      </c>
      <c r="UP29" s="64">
        <f t="shared" si="9"/>
        <v>0</v>
      </c>
      <c r="UQ29" s="64">
        <f t="shared" si="9"/>
        <v>0</v>
      </c>
      <c r="UR29" s="64">
        <f t="shared" si="9"/>
        <v>0</v>
      </c>
      <c r="US29" s="64">
        <f t="shared" si="9"/>
        <v>0</v>
      </c>
      <c r="UT29" s="64">
        <f t="shared" si="9"/>
        <v>0</v>
      </c>
      <c r="UU29" s="64">
        <f t="shared" si="9"/>
        <v>0</v>
      </c>
      <c r="UV29" s="64">
        <f t="shared" si="9"/>
        <v>0</v>
      </c>
      <c r="UW29" s="64">
        <f t="shared" si="9"/>
        <v>0</v>
      </c>
      <c r="UX29" s="64">
        <f t="shared" si="9"/>
        <v>0</v>
      </c>
      <c r="UY29" s="64">
        <f t="shared" si="9"/>
        <v>0</v>
      </c>
      <c r="UZ29" s="64">
        <f t="shared" si="9"/>
        <v>0</v>
      </c>
      <c r="VA29" s="64">
        <f t="shared" si="9"/>
        <v>0</v>
      </c>
      <c r="VB29" s="64">
        <f t="shared" si="9"/>
        <v>0</v>
      </c>
      <c r="VC29" s="64">
        <f t="shared" si="9"/>
        <v>0</v>
      </c>
      <c r="VD29" s="64">
        <f t="shared" si="9"/>
        <v>0</v>
      </c>
      <c r="VE29" s="64">
        <f t="shared" si="9"/>
        <v>0</v>
      </c>
      <c r="VF29" s="64">
        <f t="shared" si="9"/>
        <v>0</v>
      </c>
      <c r="VG29" s="64">
        <f t="shared" si="9"/>
        <v>0</v>
      </c>
      <c r="VH29" s="64">
        <f t="shared" ref="VH29:XS29" si="10">SUM(VH12:VH27)</f>
        <v>0</v>
      </c>
      <c r="VI29" s="64">
        <f t="shared" si="10"/>
        <v>0</v>
      </c>
      <c r="VJ29" s="64">
        <f t="shared" si="10"/>
        <v>0</v>
      </c>
      <c r="VK29" s="64">
        <f t="shared" si="10"/>
        <v>0</v>
      </c>
      <c r="VL29" s="64">
        <f t="shared" si="10"/>
        <v>0</v>
      </c>
      <c r="VM29" s="64">
        <f t="shared" si="10"/>
        <v>0</v>
      </c>
      <c r="VN29" s="64">
        <f t="shared" si="10"/>
        <v>0</v>
      </c>
      <c r="VO29" s="64">
        <f t="shared" si="10"/>
        <v>0</v>
      </c>
      <c r="VP29" s="64">
        <f t="shared" si="10"/>
        <v>0</v>
      </c>
      <c r="VQ29" s="64">
        <f t="shared" si="10"/>
        <v>0</v>
      </c>
      <c r="VR29" s="64">
        <f t="shared" si="10"/>
        <v>0</v>
      </c>
      <c r="VS29" s="64">
        <f t="shared" si="10"/>
        <v>0</v>
      </c>
      <c r="VT29" s="64">
        <f t="shared" si="10"/>
        <v>0</v>
      </c>
      <c r="VU29" s="64">
        <f t="shared" si="10"/>
        <v>0</v>
      </c>
      <c r="VV29" s="64">
        <f t="shared" si="10"/>
        <v>0</v>
      </c>
      <c r="VW29" s="64">
        <f t="shared" si="10"/>
        <v>0</v>
      </c>
      <c r="VX29" s="64">
        <f t="shared" si="10"/>
        <v>0</v>
      </c>
      <c r="VY29" s="64">
        <f t="shared" si="10"/>
        <v>0</v>
      </c>
      <c r="VZ29" s="64">
        <f t="shared" si="10"/>
        <v>0</v>
      </c>
      <c r="WA29" s="64">
        <f t="shared" si="10"/>
        <v>0</v>
      </c>
      <c r="WB29" s="64">
        <f t="shared" si="10"/>
        <v>0</v>
      </c>
      <c r="WC29" s="64">
        <f t="shared" si="10"/>
        <v>0</v>
      </c>
      <c r="WD29" s="64">
        <f t="shared" si="10"/>
        <v>0</v>
      </c>
      <c r="WE29" s="64">
        <f t="shared" si="10"/>
        <v>0</v>
      </c>
      <c r="WF29" s="64">
        <f t="shared" si="10"/>
        <v>0</v>
      </c>
      <c r="WG29" s="64">
        <f t="shared" si="10"/>
        <v>0</v>
      </c>
      <c r="WH29" s="64">
        <f t="shared" si="10"/>
        <v>0</v>
      </c>
      <c r="WI29" s="64">
        <f t="shared" si="10"/>
        <v>0</v>
      </c>
      <c r="WJ29" s="64">
        <f t="shared" si="10"/>
        <v>0</v>
      </c>
      <c r="WK29" s="64">
        <f t="shared" si="10"/>
        <v>0</v>
      </c>
      <c r="WL29" s="64">
        <f t="shared" si="10"/>
        <v>0</v>
      </c>
      <c r="WM29" s="64">
        <f t="shared" si="10"/>
        <v>0</v>
      </c>
      <c r="WN29" s="64">
        <f t="shared" si="10"/>
        <v>0</v>
      </c>
      <c r="WO29" s="64">
        <f t="shared" si="10"/>
        <v>0</v>
      </c>
      <c r="WP29" s="64">
        <f t="shared" si="10"/>
        <v>0</v>
      </c>
      <c r="WQ29" s="64">
        <f t="shared" si="10"/>
        <v>0</v>
      </c>
      <c r="WR29" s="64">
        <f t="shared" si="10"/>
        <v>0</v>
      </c>
      <c r="WS29" s="64">
        <f t="shared" si="10"/>
        <v>0</v>
      </c>
      <c r="WT29" s="64">
        <f t="shared" si="10"/>
        <v>0</v>
      </c>
      <c r="WU29" s="64">
        <f t="shared" si="10"/>
        <v>0</v>
      </c>
      <c r="WV29" s="64">
        <f t="shared" si="10"/>
        <v>0</v>
      </c>
      <c r="WW29" s="64">
        <f t="shared" si="10"/>
        <v>0</v>
      </c>
      <c r="WX29" s="64">
        <f t="shared" si="10"/>
        <v>0</v>
      </c>
      <c r="WY29" s="64">
        <f t="shared" si="10"/>
        <v>0</v>
      </c>
      <c r="WZ29" s="64">
        <f t="shared" si="10"/>
        <v>0</v>
      </c>
      <c r="XA29" s="64">
        <f t="shared" si="10"/>
        <v>0</v>
      </c>
      <c r="XB29" s="64">
        <f t="shared" si="10"/>
        <v>0</v>
      </c>
      <c r="XC29" s="64">
        <f t="shared" si="10"/>
        <v>0</v>
      </c>
      <c r="XD29" s="64">
        <f t="shared" si="10"/>
        <v>0</v>
      </c>
      <c r="XE29" s="64">
        <f t="shared" si="10"/>
        <v>0</v>
      </c>
      <c r="XF29" s="64">
        <f t="shared" si="10"/>
        <v>0</v>
      </c>
      <c r="XG29" s="64">
        <f t="shared" si="10"/>
        <v>0</v>
      </c>
      <c r="XH29" s="64">
        <f t="shared" si="10"/>
        <v>0</v>
      </c>
      <c r="XI29" s="64">
        <f t="shared" si="10"/>
        <v>0</v>
      </c>
      <c r="XJ29" s="64">
        <f t="shared" si="10"/>
        <v>0</v>
      </c>
      <c r="XK29" s="64">
        <f t="shared" si="10"/>
        <v>0</v>
      </c>
      <c r="XL29" s="64">
        <f t="shared" si="10"/>
        <v>0</v>
      </c>
      <c r="XM29" s="64">
        <f t="shared" si="10"/>
        <v>0</v>
      </c>
      <c r="XN29" s="64">
        <f t="shared" si="10"/>
        <v>0</v>
      </c>
      <c r="XO29" s="64">
        <f t="shared" si="10"/>
        <v>0</v>
      </c>
      <c r="XP29" s="64">
        <f t="shared" si="10"/>
        <v>0</v>
      </c>
      <c r="XQ29" s="64">
        <f t="shared" si="10"/>
        <v>0</v>
      </c>
      <c r="XR29" s="64">
        <f t="shared" si="10"/>
        <v>0</v>
      </c>
      <c r="XS29" s="64">
        <f t="shared" si="10"/>
        <v>0</v>
      </c>
      <c r="XT29" s="64">
        <f t="shared" ref="XT29:AAE29" si="11">SUM(XT12:XT27)</f>
        <v>0</v>
      </c>
      <c r="XU29" s="64">
        <f t="shared" si="11"/>
        <v>0</v>
      </c>
      <c r="XV29" s="64">
        <f t="shared" si="11"/>
        <v>0</v>
      </c>
      <c r="XW29" s="64">
        <f t="shared" si="11"/>
        <v>0</v>
      </c>
      <c r="XX29" s="64">
        <f t="shared" si="11"/>
        <v>0</v>
      </c>
      <c r="XY29" s="64">
        <f t="shared" si="11"/>
        <v>0</v>
      </c>
      <c r="XZ29" s="64">
        <f t="shared" si="11"/>
        <v>0</v>
      </c>
      <c r="YA29" s="64">
        <f t="shared" si="11"/>
        <v>0</v>
      </c>
      <c r="YB29" s="64">
        <f t="shared" si="11"/>
        <v>0</v>
      </c>
      <c r="YC29" s="64">
        <f t="shared" si="11"/>
        <v>0</v>
      </c>
      <c r="YD29" s="64">
        <f t="shared" si="11"/>
        <v>0</v>
      </c>
      <c r="YE29" s="64">
        <f t="shared" si="11"/>
        <v>0</v>
      </c>
      <c r="YF29" s="64">
        <f t="shared" si="11"/>
        <v>0</v>
      </c>
      <c r="YG29" s="64">
        <f t="shared" si="11"/>
        <v>0</v>
      </c>
      <c r="YH29" s="64">
        <f t="shared" si="11"/>
        <v>0</v>
      </c>
      <c r="YI29" s="64">
        <f t="shared" si="11"/>
        <v>0</v>
      </c>
      <c r="YJ29" s="64">
        <f t="shared" si="11"/>
        <v>0</v>
      </c>
      <c r="YK29" s="64">
        <f t="shared" si="11"/>
        <v>0</v>
      </c>
      <c r="YL29" s="64">
        <f t="shared" si="11"/>
        <v>0</v>
      </c>
      <c r="YM29" s="64">
        <f t="shared" si="11"/>
        <v>0</v>
      </c>
      <c r="YN29" s="64">
        <f t="shared" si="11"/>
        <v>0</v>
      </c>
      <c r="YO29" s="64">
        <f t="shared" si="11"/>
        <v>0</v>
      </c>
      <c r="YP29" s="64">
        <f t="shared" si="11"/>
        <v>0</v>
      </c>
      <c r="YQ29" s="64">
        <f t="shared" si="11"/>
        <v>0</v>
      </c>
      <c r="YR29" s="64">
        <f t="shared" si="11"/>
        <v>0</v>
      </c>
      <c r="YS29" s="64">
        <f t="shared" si="11"/>
        <v>0</v>
      </c>
      <c r="YT29" s="64">
        <f t="shared" si="11"/>
        <v>0</v>
      </c>
      <c r="YU29" s="64">
        <f t="shared" si="11"/>
        <v>0</v>
      </c>
      <c r="YV29" s="64">
        <f t="shared" si="11"/>
        <v>0</v>
      </c>
      <c r="YW29" s="64">
        <f t="shared" si="11"/>
        <v>0</v>
      </c>
      <c r="YX29" s="64">
        <f t="shared" si="11"/>
        <v>0</v>
      </c>
      <c r="YY29" s="64">
        <f t="shared" si="11"/>
        <v>0</v>
      </c>
      <c r="YZ29" s="64">
        <f t="shared" si="11"/>
        <v>0</v>
      </c>
      <c r="ZA29" s="64">
        <f t="shared" si="11"/>
        <v>0</v>
      </c>
      <c r="ZB29" s="64">
        <f t="shared" si="11"/>
        <v>0</v>
      </c>
      <c r="ZC29" s="64">
        <f t="shared" si="11"/>
        <v>0</v>
      </c>
      <c r="ZD29" s="64">
        <f t="shared" si="11"/>
        <v>0</v>
      </c>
      <c r="ZE29" s="64">
        <f t="shared" si="11"/>
        <v>0</v>
      </c>
      <c r="ZF29" s="64">
        <f t="shared" si="11"/>
        <v>0</v>
      </c>
      <c r="ZG29" s="64">
        <f t="shared" si="11"/>
        <v>0</v>
      </c>
      <c r="ZH29" s="64">
        <f t="shared" si="11"/>
        <v>0</v>
      </c>
      <c r="ZI29" s="64">
        <f t="shared" si="11"/>
        <v>0</v>
      </c>
      <c r="ZJ29" s="64">
        <f t="shared" si="11"/>
        <v>0</v>
      </c>
      <c r="ZK29" s="64">
        <f t="shared" si="11"/>
        <v>0</v>
      </c>
      <c r="ZL29" s="64">
        <f t="shared" si="11"/>
        <v>0</v>
      </c>
      <c r="ZM29" s="64">
        <f t="shared" si="11"/>
        <v>0</v>
      </c>
      <c r="ZN29" s="64">
        <f t="shared" si="11"/>
        <v>0</v>
      </c>
      <c r="ZO29" s="64">
        <f t="shared" si="11"/>
        <v>0</v>
      </c>
      <c r="ZP29" s="64">
        <f t="shared" si="11"/>
        <v>0</v>
      </c>
      <c r="ZQ29" s="64">
        <f t="shared" si="11"/>
        <v>0</v>
      </c>
      <c r="ZR29" s="64">
        <f t="shared" si="11"/>
        <v>0</v>
      </c>
      <c r="ZS29" s="64">
        <f t="shared" si="11"/>
        <v>0</v>
      </c>
      <c r="ZT29" s="64">
        <f t="shared" si="11"/>
        <v>0</v>
      </c>
      <c r="ZU29" s="64">
        <f t="shared" si="11"/>
        <v>0</v>
      </c>
      <c r="ZV29" s="64">
        <f t="shared" si="11"/>
        <v>0</v>
      </c>
      <c r="ZW29" s="64">
        <f t="shared" si="11"/>
        <v>0</v>
      </c>
      <c r="ZX29" s="64">
        <f t="shared" si="11"/>
        <v>0</v>
      </c>
      <c r="ZY29" s="64">
        <f t="shared" si="11"/>
        <v>0</v>
      </c>
      <c r="ZZ29" s="64">
        <f t="shared" si="11"/>
        <v>0</v>
      </c>
      <c r="AAA29" s="64">
        <f t="shared" si="11"/>
        <v>0</v>
      </c>
      <c r="AAB29" s="64">
        <f t="shared" si="11"/>
        <v>0</v>
      </c>
      <c r="AAC29" s="64">
        <f t="shared" si="11"/>
        <v>0</v>
      </c>
      <c r="AAD29" s="64">
        <f t="shared" si="11"/>
        <v>0</v>
      </c>
      <c r="AAE29" s="64">
        <f t="shared" si="11"/>
        <v>0</v>
      </c>
      <c r="AAF29" s="64">
        <f t="shared" ref="AAF29:ACQ29" si="12">SUM(AAF12:AAF27)</f>
        <v>0</v>
      </c>
      <c r="AAG29" s="64">
        <f t="shared" si="12"/>
        <v>0</v>
      </c>
      <c r="AAH29" s="64">
        <f t="shared" si="12"/>
        <v>0</v>
      </c>
      <c r="AAI29" s="64">
        <f t="shared" si="12"/>
        <v>0</v>
      </c>
      <c r="AAJ29" s="64">
        <f t="shared" si="12"/>
        <v>0</v>
      </c>
      <c r="AAK29" s="64">
        <f t="shared" si="12"/>
        <v>0</v>
      </c>
      <c r="AAL29" s="64">
        <f t="shared" si="12"/>
        <v>0</v>
      </c>
      <c r="AAM29" s="64">
        <f t="shared" si="12"/>
        <v>0</v>
      </c>
      <c r="AAN29" s="64">
        <f t="shared" si="12"/>
        <v>0</v>
      </c>
      <c r="AAO29" s="64">
        <f t="shared" si="12"/>
        <v>0</v>
      </c>
      <c r="AAP29" s="64">
        <f t="shared" si="12"/>
        <v>0</v>
      </c>
      <c r="AAQ29" s="64">
        <f t="shared" si="12"/>
        <v>0</v>
      </c>
      <c r="AAR29" s="64">
        <f t="shared" si="12"/>
        <v>0</v>
      </c>
      <c r="AAS29" s="64">
        <f t="shared" si="12"/>
        <v>0</v>
      </c>
      <c r="AAT29" s="64">
        <f t="shared" si="12"/>
        <v>0</v>
      </c>
      <c r="AAU29" s="64">
        <f t="shared" si="12"/>
        <v>0</v>
      </c>
      <c r="AAV29" s="64">
        <f t="shared" si="12"/>
        <v>0</v>
      </c>
      <c r="AAW29" s="64">
        <f t="shared" si="12"/>
        <v>0</v>
      </c>
      <c r="AAX29" s="64">
        <f t="shared" si="12"/>
        <v>0</v>
      </c>
      <c r="AAY29" s="64">
        <f t="shared" si="12"/>
        <v>0</v>
      </c>
      <c r="AAZ29" s="64">
        <f t="shared" si="12"/>
        <v>0</v>
      </c>
      <c r="ABA29" s="64">
        <f t="shared" si="12"/>
        <v>0</v>
      </c>
      <c r="ABB29" s="64">
        <f t="shared" si="12"/>
        <v>0</v>
      </c>
      <c r="ABC29" s="64">
        <f t="shared" si="12"/>
        <v>0</v>
      </c>
      <c r="ABD29" s="64">
        <f t="shared" si="12"/>
        <v>0</v>
      </c>
      <c r="ABE29" s="64">
        <f t="shared" si="12"/>
        <v>0</v>
      </c>
      <c r="ABF29" s="64">
        <f t="shared" si="12"/>
        <v>0</v>
      </c>
      <c r="ABG29" s="64">
        <f t="shared" si="12"/>
        <v>0</v>
      </c>
      <c r="ABH29" s="64">
        <f t="shared" si="12"/>
        <v>0</v>
      </c>
      <c r="ABI29" s="64">
        <f t="shared" si="12"/>
        <v>0</v>
      </c>
      <c r="ABJ29" s="64">
        <f t="shared" si="12"/>
        <v>0</v>
      </c>
      <c r="ABK29" s="64">
        <f t="shared" si="12"/>
        <v>0</v>
      </c>
      <c r="ABL29" s="64">
        <f t="shared" si="12"/>
        <v>0</v>
      </c>
      <c r="ABM29" s="64">
        <f t="shared" si="12"/>
        <v>0</v>
      </c>
      <c r="ABN29" s="64">
        <f t="shared" si="12"/>
        <v>0</v>
      </c>
      <c r="ABO29" s="64">
        <f t="shared" si="12"/>
        <v>0</v>
      </c>
      <c r="ABP29" s="64">
        <f t="shared" si="12"/>
        <v>0</v>
      </c>
      <c r="ABQ29" s="64">
        <f t="shared" si="12"/>
        <v>0</v>
      </c>
      <c r="ABR29" s="64">
        <f t="shared" si="12"/>
        <v>0</v>
      </c>
      <c r="ABS29" s="64">
        <f t="shared" si="12"/>
        <v>0</v>
      </c>
      <c r="ABT29" s="64">
        <f t="shared" si="12"/>
        <v>0</v>
      </c>
      <c r="ABU29" s="64">
        <f t="shared" si="12"/>
        <v>0</v>
      </c>
      <c r="ABV29" s="64">
        <f t="shared" si="12"/>
        <v>0</v>
      </c>
      <c r="ABW29" s="64">
        <f t="shared" si="12"/>
        <v>0</v>
      </c>
      <c r="ABX29" s="64">
        <f t="shared" si="12"/>
        <v>0</v>
      </c>
      <c r="ABY29" s="64">
        <f t="shared" si="12"/>
        <v>0</v>
      </c>
      <c r="ABZ29" s="64">
        <f t="shared" si="12"/>
        <v>0</v>
      </c>
      <c r="ACA29" s="64">
        <f t="shared" si="12"/>
        <v>0</v>
      </c>
      <c r="ACB29" s="64">
        <f t="shared" si="12"/>
        <v>0</v>
      </c>
      <c r="ACC29" s="64">
        <f t="shared" si="12"/>
        <v>0</v>
      </c>
      <c r="ACD29" s="64">
        <f t="shared" si="12"/>
        <v>0</v>
      </c>
      <c r="ACE29" s="64">
        <f t="shared" si="12"/>
        <v>0</v>
      </c>
      <c r="ACF29" s="64">
        <f t="shared" si="12"/>
        <v>0</v>
      </c>
      <c r="ACG29" s="64">
        <f t="shared" si="12"/>
        <v>0</v>
      </c>
      <c r="ACH29" s="64">
        <f t="shared" si="12"/>
        <v>0</v>
      </c>
      <c r="ACI29" s="64">
        <f t="shared" si="12"/>
        <v>0</v>
      </c>
      <c r="ACJ29" s="64">
        <f t="shared" si="12"/>
        <v>0</v>
      </c>
      <c r="ACK29" s="64">
        <f t="shared" si="12"/>
        <v>0</v>
      </c>
      <c r="ACL29" s="64">
        <f t="shared" si="12"/>
        <v>0</v>
      </c>
      <c r="ACM29" s="64">
        <f t="shared" si="12"/>
        <v>0</v>
      </c>
      <c r="ACN29" s="64">
        <f t="shared" si="12"/>
        <v>0</v>
      </c>
      <c r="ACO29" s="64">
        <f t="shared" si="12"/>
        <v>0</v>
      </c>
      <c r="ACP29" s="64">
        <f t="shared" si="12"/>
        <v>0</v>
      </c>
      <c r="ACQ29" s="64">
        <f t="shared" si="12"/>
        <v>0</v>
      </c>
      <c r="ACR29" s="64">
        <f t="shared" ref="ACR29:AFC29" si="13">SUM(ACR12:ACR27)</f>
        <v>0</v>
      </c>
      <c r="ACS29" s="64">
        <f t="shared" si="13"/>
        <v>0</v>
      </c>
      <c r="ACT29" s="64">
        <f t="shared" si="13"/>
        <v>0</v>
      </c>
      <c r="ACU29" s="64">
        <f t="shared" si="13"/>
        <v>0</v>
      </c>
      <c r="ACV29" s="64">
        <f t="shared" si="13"/>
        <v>0</v>
      </c>
      <c r="ACW29" s="64">
        <f t="shared" si="13"/>
        <v>0</v>
      </c>
      <c r="ACX29" s="64">
        <f t="shared" si="13"/>
        <v>0</v>
      </c>
      <c r="ACY29" s="64">
        <f t="shared" si="13"/>
        <v>0</v>
      </c>
      <c r="ACZ29" s="64">
        <f t="shared" si="13"/>
        <v>0</v>
      </c>
      <c r="ADA29" s="64">
        <f t="shared" si="13"/>
        <v>0</v>
      </c>
      <c r="ADB29" s="64">
        <f t="shared" si="13"/>
        <v>0</v>
      </c>
      <c r="ADC29" s="64">
        <f t="shared" si="13"/>
        <v>0</v>
      </c>
      <c r="ADD29" s="64">
        <f t="shared" si="13"/>
        <v>0</v>
      </c>
      <c r="ADE29" s="64">
        <f t="shared" si="13"/>
        <v>0</v>
      </c>
      <c r="ADF29" s="64">
        <f t="shared" si="13"/>
        <v>0</v>
      </c>
      <c r="ADG29" s="64">
        <f t="shared" si="13"/>
        <v>0</v>
      </c>
      <c r="ADH29" s="64">
        <f t="shared" si="13"/>
        <v>0</v>
      </c>
      <c r="ADI29" s="64">
        <f t="shared" si="13"/>
        <v>0</v>
      </c>
      <c r="ADJ29" s="64">
        <f t="shared" si="13"/>
        <v>0</v>
      </c>
      <c r="ADK29" s="64">
        <f t="shared" si="13"/>
        <v>0</v>
      </c>
      <c r="ADL29" s="64">
        <f t="shared" si="13"/>
        <v>0</v>
      </c>
      <c r="ADM29" s="64">
        <f t="shared" si="13"/>
        <v>0</v>
      </c>
      <c r="ADN29" s="64">
        <f t="shared" si="13"/>
        <v>0</v>
      </c>
      <c r="ADO29" s="64">
        <f t="shared" si="13"/>
        <v>0</v>
      </c>
      <c r="ADP29" s="64">
        <f t="shared" si="13"/>
        <v>0</v>
      </c>
      <c r="ADQ29" s="64">
        <f t="shared" si="13"/>
        <v>0</v>
      </c>
      <c r="ADR29" s="64">
        <f t="shared" si="13"/>
        <v>0</v>
      </c>
      <c r="ADS29" s="64">
        <f t="shared" si="13"/>
        <v>0</v>
      </c>
      <c r="ADT29" s="64">
        <f t="shared" si="13"/>
        <v>0</v>
      </c>
      <c r="ADU29" s="64">
        <f t="shared" si="13"/>
        <v>0</v>
      </c>
      <c r="ADV29" s="64">
        <f t="shared" si="13"/>
        <v>0</v>
      </c>
      <c r="ADW29" s="64">
        <f t="shared" si="13"/>
        <v>0</v>
      </c>
      <c r="ADX29" s="64">
        <f t="shared" si="13"/>
        <v>0</v>
      </c>
      <c r="ADY29" s="64">
        <f t="shared" si="13"/>
        <v>0</v>
      </c>
      <c r="ADZ29" s="64">
        <f t="shared" si="13"/>
        <v>0</v>
      </c>
      <c r="AEA29" s="64">
        <f t="shared" si="13"/>
        <v>0</v>
      </c>
      <c r="AEB29" s="64">
        <f t="shared" si="13"/>
        <v>0</v>
      </c>
      <c r="AEC29" s="64">
        <f t="shared" si="13"/>
        <v>0</v>
      </c>
      <c r="AED29" s="64">
        <f t="shared" si="13"/>
        <v>0</v>
      </c>
      <c r="AEE29" s="64">
        <f t="shared" si="13"/>
        <v>0</v>
      </c>
      <c r="AEF29" s="64">
        <f t="shared" si="13"/>
        <v>0</v>
      </c>
      <c r="AEG29" s="64">
        <f t="shared" si="13"/>
        <v>0</v>
      </c>
      <c r="AEH29" s="64">
        <f t="shared" si="13"/>
        <v>0</v>
      </c>
      <c r="AEI29" s="64">
        <f t="shared" si="13"/>
        <v>0</v>
      </c>
      <c r="AEJ29" s="64">
        <f t="shared" si="13"/>
        <v>0</v>
      </c>
      <c r="AEK29" s="64">
        <f t="shared" si="13"/>
        <v>0</v>
      </c>
      <c r="AEL29" s="64">
        <f t="shared" si="13"/>
        <v>0</v>
      </c>
      <c r="AEM29" s="64">
        <f t="shared" si="13"/>
        <v>0</v>
      </c>
      <c r="AEN29" s="64">
        <f t="shared" si="13"/>
        <v>0</v>
      </c>
      <c r="AEO29" s="64">
        <f t="shared" si="13"/>
        <v>0</v>
      </c>
      <c r="AEP29" s="64">
        <f t="shared" si="13"/>
        <v>0</v>
      </c>
      <c r="AEQ29" s="64">
        <f t="shared" si="13"/>
        <v>0</v>
      </c>
      <c r="AER29" s="64">
        <f t="shared" si="13"/>
        <v>0</v>
      </c>
      <c r="AES29" s="64">
        <f t="shared" si="13"/>
        <v>0</v>
      </c>
      <c r="AET29" s="64">
        <f t="shared" si="13"/>
        <v>0</v>
      </c>
      <c r="AEU29" s="64">
        <f t="shared" si="13"/>
        <v>0</v>
      </c>
      <c r="AEV29" s="64">
        <f t="shared" si="13"/>
        <v>0</v>
      </c>
      <c r="AEW29" s="64">
        <f t="shared" si="13"/>
        <v>0</v>
      </c>
      <c r="AEX29" s="64">
        <f t="shared" si="13"/>
        <v>0</v>
      </c>
      <c r="AEY29" s="64">
        <f t="shared" si="13"/>
        <v>0</v>
      </c>
      <c r="AEZ29" s="64">
        <f t="shared" si="13"/>
        <v>0</v>
      </c>
      <c r="AFA29" s="64">
        <f t="shared" si="13"/>
        <v>0</v>
      </c>
      <c r="AFB29" s="64">
        <f t="shared" si="13"/>
        <v>0</v>
      </c>
      <c r="AFC29" s="64">
        <f t="shared" si="13"/>
        <v>0</v>
      </c>
      <c r="AFD29" s="64">
        <f t="shared" ref="AFD29:AHO29" si="14">SUM(AFD12:AFD27)</f>
        <v>0</v>
      </c>
      <c r="AFE29" s="64">
        <f t="shared" si="14"/>
        <v>0</v>
      </c>
      <c r="AFF29" s="64">
        <f t="shared" si="14"/>
        <v>0</v>
      </c>
      <c r="AFG29" s="64">
        <f t="shared" si="14"/>
        <v>0</v>
      </c>
      <c r="AFH29" s="64">
        <f t="shared" si="14"/>
        <v>0</v>
      </c>
      <c r="AFI29" s="64">
        <f t="shared" si="14"/>
        <v>0</v>
      </c>
      <c r="AFJ29" s="64">
        <f t="shared" si="14"/>
        <v>0</v>
      </c>
      <c r="AFK29" s="64">
        <f t="shared" si="14"/>
        <v>0</v>
      </c>
      <c r="AFL29" s="64">
        <f t="shared" si="14"/>
        <v>0</v>
      </c>
      <c r="AFM29" s="64">
        <f t="shared" si="14"/>
        <v>0</v>
      </c>
      <c r="AFN29" s="64">
        <f t="shared" si="14"/>
        <v>0</v>
      </c>
      <c r="AFO29" s="64">
        <f t="shared" si="14"/>
        <v>0</v>
      </c>
      <c r="AFP29" s="64">
        <f t="shared" si="14"/>
        <v>0</v>
      </c>
      <c r="AFQ29" s="64">
        <f t="shared" si="14"/>
        <v>0</v>
      </c>
      <c r="AFR29" s="64">
        <f t="shared" si="14"/>
        <v>0</v>
      </c>
      <c r="AFS29" s="64">
        <f t="shared" si="14"/>
        <v>0</v>
      </c>
      <c r="AFT29" s="64">
        <f t="shared" si="14"/>
        <v>0</v>
      </c>
      <c r="AFU29" s="64">
        <f t="shared" si="14"/>
        <v>0</v>
      </c>
      <c r="AFV29" s="64">
        <f t="shared" si="14"/>
        <v>0</v>
      </c>
      <c r="AFW29" s="64">
        <f t="shared" si="14"/>
        <v>0</v>
      </c>
      <c r="AFX29" s="64">
        <f t="shared" si="14"/>
        <v>0</v>
      </c>
      <c r="AFY29" s="64">
        <f t="shared" si="14"/>
        <v>0</v>
      </c>
      <c r="AFZ29" s="64">
        <f t="shared" si="14"/>
        <v>0</v>
      </c>
      <c r="AGA29" s="64">
        <f t="shared" si="14"/>
        <v>0</v>
      </c>
      <c r="AGB29" s="64">
        <f t="shared" si="14"/>
        <v>0</v>
      </c>
      <c r="AGC29" s="64">
        <f t="shared" si="14"/>
        <v>0</v>
      </c>
      <c r="AGD29" s="64">
        <f t="shared" si="14"/>
        <v>0</v>
      </c>
      <c r="AGE29" s="64">
        <f t="shared" si="14"/>
        <v>0</v>
      </c>
      <c r="AGF29" s="64">
        <f t="shared" si="14"/>
        <v>0</v>
      </c>
      <c r="AGG29" s="64">
        <f t="shared" si="14"/>
        <v>0</v>
      </c>
      <c r="AGH29" s="64">
        <f t="shared" si="14"/>
        <v>0</v>
      </c>
      <c r="AGI29" s="64">
        <f t="shared" si="14"/>
        <v>0</v>
      </c>
      <c r="AGJ29" s="64">
        <f t="shared" si="14"/>
        <v>0</v>
      </c>
      <c r="AGK29" s="64">
        <f t="shared" si="14"/>
        <v>0</v>
      </c>
      <c r="AGL29" s="64">
        <f t="shared" si="14"/>
        <v>0</v>
      </c>
      <c r="AGM29" s="64">
        <f t="shared" si="14"/>
        <v>0</v>
      </c>
      <c r="AGN29" s="64">
        <f t="shared" si="14"/>
        <v>0</v>
      </c>
      <c r="AGO29" s="64">
        <f t="shared" si="14"/>
        <v>0</v>
      </c>
      <c r="AGP29" s="64">
        <f t="shared" si="14"/>
        <v>0</v>
      </c>
      <c r="AGQ29" s="64">
        <f t="shared" si="14"/>
        <v>0</v>
      </c>
      <c r="AGR29" s="64">
        <f t="shared" si="14"/>
        <v>0</v>
      </c>
      <c r="AGS29" s="64">
        <f t="shared" si="14"/>
        <v>0</v>
      </c>
      <c r="AGT29" s="64">
        <f t="shared" si="14"/>
        <v>0</v>
      </c>
      <c r="AGU29" s="64">
        <f t="shared" si="14"/>
        <v>0</v>
      </c>
      <c r="AGV29" s="64">
        <f t="shared" si="14"/>
        <v>0</v>
      </c>
      <c r="AGW29" s="64">
        <f t="shared" si="14"/>
        <v>0</v>
      </c>
      <c r="AGX29" s="64">
        <f t="shared" si="14"/>
        <v>0</v>
      </c>
      <c r="AGY29" s="64">
        <f t="shared" si="14"/>
        <v>0</v>
      </c>
      <c r="AGZ29" s="64">
        <f t="shared" si="14"/>
        <v>0</v>
      </c>
      <c r="AHA29" s="64">
        <f t="shared" si="14"/>
        <v>0</v>
      </c>
      <c r="AHB29" s="64">
        <f t="shared" si="14"/>
        <v>0</v>
      </c>
      <c r="AHC29" s="64">
        <f t="shared" si="14"/>
        <v>0</v>
      </c>
      <c r="AHD29" s="64">
        <f t="shared" si="14"/>
        <v>0</v>
      </c>
      <c r="AHE29" s="64">
        <f t="shared" si="14"/>
        <v>0</v>
      </c>
      <c r="AHF29" s="64">
        <f t="shared" si="14"/>
        <v>0</v>
      </c>
      <c r="AHG29" s="64">
        <f t="shared" si="14"/>
        <v>0</v>
      </c>
      <c r="AHH29" s="64">
        <f t="shared" si="14"/>
        <v>0</v>
      </c>
      <c r="AHI29" s="64">
        <f t="shared" si="14"/>
        <v>0</v>
      </c>
      <c r="AHJ29" s="64">
        <f t="shared" si="14"/>
        <v>0</v>
      </c>
      <c r="AHK29" s="64">
        <f t="shared" si="14"/>
        <v>0</v>
      </c>
      <c r="AHL29" s="64">
        <f t="shared" si="14"/>
        <v>0</v>
      </c>
      <c r="AHM29" s="64">
        <f t="shared" si="14"/>
        <v>0</v>
      </c>
      <c r="AHN29" s="64">
        <f t="shared" si="14"/>
        <v>0</v>
      </c>
      <c r="AHO29" s="64">
        <f t="shared" si="14"/>
        <v>0</v>
      </c>
      <c r="AHP29" s="64">
        <f t="shared" ref="AHP29:AKA29" si="15">SUM(AHP12:AHP27)</f>
        <v>0</v>
      </c>
      <c r="AHQ29" s="64">
        <f t="shared" si="15"/>
        <v>0</v>
      </c>
      <c r="AHR29" s="64">
        <f t="shared" si="15"/>
        <v>0</v>
      </c>
      <c r="AHS29" s="64">
        <f t="shared" si="15"/>
        <v>0</v>
      </c>
      <c r="AHT29" s="64">
        <f t="shared" si="15"/>
        <v>0</v>
      </c>
      <c r="AHU29" s="64">
        <f t="shared" si="15"/>
        <v>0</v>
      </c>
      <c r="AHV29" s="64">
        <f t="shared" si="15"/>
        <v>0</v>
      </c>
      <c r="AHW29" s="64">
        <f t="shared" si="15"/>
        <v>0</v>
      </c>
      <c r="AHX29" s="64">
        <f t="shared" si="15"/>
        <v>0</v>
      </c>
      <c r="AHY29" s="64">
        <f t="shared" si="15"/>
        <v>0</v>
      </c>
      <c r="AHZ29" s="64">
        <f t="shared" si="15"/>
        <v>0</v>
      </c>
      <c r="AIA29" s="64">
        <f t="shared" si="15"/>
        <v>0</v>
      </c>
      <c r="AIB29" s="64">
        <f t="shared" si="15"/>
        <v>0</v>
      </c>
      <c r="AIC29" s="64">
        <f t="shared" si="15"/>
        <v>0</v>
      </c>
      <c r="AID29" s="64">
        <f t="shared" si="15"/>
        <v>0</v>
      </c>
      <c r="AIE29" s="64">
        <f t="shared" si="15"/>
        <v>0</v>
      </c>
      <c r="AIF29" s="64">
        <f t="shared" si="15"/>
        <v>0</v>
      </c>
      <c r="AIG29" s="64">
        <f t="shared" si="15"/>
        <v>0</v>
      </c>
      <c r="AIH29" s="64">
        <f t="shared" si="15"/>
        <v>0</v>
      </c>
      <c r="AII29" s="64">
        <f t="shared" si="15"/>
        <v>0</v>
      </c>
      <c r="AIJ29" s="64">
        <f t="shared" si="15"/>
        <v>0</v>
      </c>
      <c r="AIK29" s="64">
        <f t="shared" si="15"/>
        <v>0</v>
      </c>
      <c r="AIL29" s="64">
        <f t="shared" si="15"/>
        <v>0</v>
      </c>
      <c r="AIM29" s="64">
        <f t="shared" si="15"/>
        <v>0</v>
      </c>
      <c r="AIN29" s="64">
        <f t="shared" si="15"/>
        <v>0</v>
      </c>
      <c r="AIO29" s="64">
        <f t="shared" si="15"/>
        <v>0</v>
      </c>
      <c r="AIP29" s="64">
        <f t="shared" si="15"/>
        <v>0</v>
      </c>
      <c r="AIQ29" s="64">
        <f t="shared" si="15"/>
        <v>0</v>
      </c>
      <c r="AIR29" s="64">
        <f t="shared" si="15"/>
        <v>0</v>
      </c>
      <c r="AIS29" s="64">
        <f t="shared" si="15"/>
        <v>0</v>
      </c>
      <c r="AIT29" s="64">
        <f t="shared" si="15"/>
        <v>0</v>
      </c>
      <c r="AIU29" s="64">
        <f t="shared" si="15"/>
        <v>0</v>
      </c>
      <c r="AIV29" s="64">
        <f t="shared" si="15"/>
        <v>0</v>
      </c>
      <c r="AIW29" s="64">
        <f t="shared" si="15"/>
        <v>0</v>
      </c>
      <c r="AIX29" s="64">
        <f t="shared" si="15"/>
        <v>0</v>
      </c>
      <c r="AIY29" s="64">
        <f t="shared" si="15"/>
        <v>0</v>
      </c>
      <c r="AIZ29" s="64">
        <f t="shared" si="15"/>
        <v>0</v>
      </c>
      <c r="AJA29" s="64">
        <f t="shared" si="15"/>
        <v>0</v>
      </c>
      <c r="AJB29" s="64">
        <f t="shared" si="15"/>
        <v>0</v>
      </c>
      <c r="AJC29" s="64">
        <f t="shared" si="15"/>
        <v>0</v>
      </c>
      <c r="AJD29" s="64">
        <f t="shared" si="15"/>
        <v>0</v>
      </c>
      <c r="AJE29" s="64">
        <f t="shared" si="15"/>
        <v>0</v>
      </c>
      <c r="AJF29" s="64">
        <f t="shared" si="15"/>
        <v>0</v>
      </c>
      <c r="AJG29" s="64">
        <f t="shared" si="15"/>
        <v>0</v>
      </c>
      <c r="AJH29" s="64">
        <f t="shared" si="15"/>
        <v>0</v>
      </c>
      <c r="AJI29" s="64">
        <f t="shared" si="15"/>
        <v>0</v>
      </c>
      <c r="AJJ29" s="64">
        <f t="shared" si="15"/>
        <v>0</v>
      </c>
      <c r="AJK29" s="64">
        <f t="shared" si="15"/>
        <v>0</v>
      </c>
      <c r="AJL29" s="64">
        <f t="shared" si="15"/>
        <v>0</v>
      </c>
      <c r="AJM29" s="64">
        <f t="shared" si="15"/>
        <v>0</v>
      </c>
      <c r="AJN29" s="64">
        <f t="shared" si="15"/>
        <v>0</v>
      </c>
      <c r="AJO29" s="64">
        <f t="shared" si="15"/>
        <v>0</v>
      </c>
      <c r="AJP29" s="64">
        <f t="shared" si="15"/>
        <v>0</v>
      </c>
      <c r="AJQ29" s="64">
        <f t="shared" si="15"/>
        <v>0</v>
      </c>
      <c r="AJR29" s="64">
        <f t="shared" si="15"/>
        <v>0</v>
      </c>
      <c r="AJS29" s="64">
        <f t="shared" si="15"/>
        <v>0</v>
      </c>
      <c r="AJT29" s="64">
        <f t="shared" si="15"/>
        <v>0</v>
      </c>
      <c r="AJU29" s="64">
        <f t="shared" si="15"/>
        <v>0</v>
      </c>
      <c r="AJV29" s="64">
        <f t="shared" si="15"/>
        <v>0</v>
      </c>
      <c r="AJW29" s="64">
        <f t="shared" si="15"/>
        <v>0</v>
      </c>
      <c r="AJX29" s="64">
        <f t="shared" si="15"/>
        <v>0</v>
      </c>
      <c r="AJY29" s="64">
        <f t="shared" si="15"/>
        <v>0</v>
      </c>
      <c r="AJZ29" s="64">
        <f t="shared" si="15"/>
        <v>0</v>
      </c>
      <c r="AKA29" s="64">
        <f t="shared" si="15"/>
        <v>0</v>
      </c>
      <c r="AKB29" s="64">
        <f t="shared" ref="AKB29:AMM29" si="16">SUM(AKB12:AKB27)</f>
        <v>0</v>
      </c>
      <c r="AKC29" s="64">
        <f t="shared" si="16"/>
        <v>0</v>
      </c>
      <c r="AKD29" s="64">
        <f t="shared" si="16"/>
        <v>0</v>
      </c>
      <c r="AKE29" s="64">
        <f t="shared" si="16"/>
        <v>0</v>
      </c>
      <c r="AKF29" s="64">
        <f t="shared" si="16"/>
        <v>0</v>
      </c>
      <c r="AKG29" s="64">
        <f t="shared" si="16"/>
        <v>0</v>
      </c>
      <c r="AKH29" s="64">
        <f t="shared" si="16"/>
        <v>0</v>
      </c>
      <c r="AKI29" s="64">
        <f t="shared" si="16"/>
        <v>0</v>
      </c>
      <c r="AKJ29" s="64">
        <f t="shared" si="16"/>
        <v>0</v>
      </c>
      <c r="AKK29" s="64">
        <f t="shared" si="16"/>
        <v>0</v>
      </c>
      <c r="AKL29" s="64">
        <f t="shared" si="16"/>
        <v>0</v>
      </c>
      <c r="AKM29" s="64">
        <f t="shared" si="16"/>
        <v>0</v>
      </c>
      <c r="AKN29" s="64">
        <f t="shared" si="16"/>
        <v>0</v>
      </c>
      <c r="AKO29" s="64">
        <f t="shared" si="16"/>
        <v>0</v>
      </c>
      <c r="AKP29" s="64">
        <f t="shared" si="16"/>
        <v>0</v>
      </c>
      <c r="AKQ29" s="64">
        <f t="shared" si="16"/>
        <v>0</v>
      </c>
      <c r="AKR29" s="64">
        <f t="shared" si="16"/>
        <v>0</v>
      </c>
      <c r="AKS29" s="64">
        <f t="shared" si="16"/>
        <v>0</v>
      </c>
      <c r="AKT29" s="64">
        <f t="shared" si="16"/>
        <v>0</v>
      </c>
      <c r="AKU29" s="64">
        <f t="shared" si="16"/>
        <v>0</v>
      </c>
      <c r="AKV29" s="64">
        <f t="shared" si="16"/>
        <v>0</v>
      </c>
      <c r="AKW29" s="64">
        <f t="shared" si="16"/>
        <v>0</v>
      </c>
      <c r="AKX29" s="64">
        <f t="shared" si="16"/>
        <v>0</v>
      </c>
      <c r="AKY29" s="64">
        <f t="shared" si="16"/>
        <v>0</v>
      </c>
      <c r="AKZ29" s="64">
        <f t="shared" si="16"/>
        <v>0</v>
      </c>
      <c r="ALA29" s="64">
        <f t="shared" si="16"/>
        <v>0</v>
      </c>
      <c r="ALB29" s="64">
        <f t="shared" si="16"/>
        <v>0</v>
      </c>
      <c r="ALC29" s="64">
        <f t="shared" si="16"/>
        <v>0</v>
      </c>
      <c r="ALD29" s="64">
        <f t="shared" si="16"/>
        <v>0</v>
      </c>
      <c r="ALE29" s="64">
        <f t="shared" si="16"/>
        <v>0</v>
      </c>
      <c r="ALF29" s="64">
        <f t="shared" si="16"/>
        <v>0</v>
      </c>
      <c r="ALG29" s="64">
        <f t="shared" si="16"/>
        <v>0</v>
      </c>
      <c r="ALH29" s="64">
        <f t="shared" si="16"/>
        <v>0</v>
      </c>
      <c r="ALI29" s="64">
        <f t="shared" si="16"/>
        <v>0</v>
      </c>
      <c r="ALJ29" s="64">
        <f t="shared" si="16"/>
        <v>0</v>
      </c>
      <c r="ALK29" s="64">
        <f t="shared" si="16"/>
        <v>0</v>
      </c>
      <c r="ALL29" s="64">
        <f t="shared" si="16"/>
        <v>0</v>
      </c>
      <c r="ALM29" s="64">
        <f t="shared" si="16"/>
        <v>0</v>
      </c>
      <c r="ALN29" s="64">
        <f t="shared" si="16"/>
        <v>0</v>
      </c>
      <c r="ALO29" s="64">
        <f t="shared" si="16"/>
        <v>0</v>
      </c>
      <c r="ALP29" s="64">
        <f t="shared" si="16"/>
        <v>0</v>
      </c>
      <c r="ALQ29" s="64">
        <f t="shared" si="16"/>
        <v>0</v>
      </c>
      <c r="ALR29" s="64">
        <f t="shared" si="16"/>
        <v>0</v>
      </c>
      <c r="ALS29" s="64">
        <f t="shared" si="16"/>
        <v>0</v>
      </c>
      <c r="ALT29" s="64">
        <f t="shared" si="16"/>
        <v>0</v>
      </c>
      <c r="ALU29" s="64">
        <f t="shared" si="16"/>
        <v>0</v>
      </c>
      <c r="ALV29" s="64">
        <f t="shared" si="16"/>
        <v>0</v>
      </c>
      <c r="ALW29" s="64">
        <f t="shared" si="16"/>
        <v>0</v>
      </c>
      <c r="ALX29" s="64">
        <f t="shared" si="16"/>
        <v>0</v>
      </c>
      <c r="ALY29" s="64">
        <f t="shared" si="16"/>
        <v>0</v>
      </c>
      <c r="ALZ29" s="64">
        <f t="shared" si="16"/>
        <v>0</v>
      </c>
      <c r="AMA29" s="64">
        <f t="shared" si="16"/>
        <v>0</v>
      </c>
      <c r="AMB29" s="64">
        <f t="shared" si="16"/>
        <v>0</v>
      </c>
      <c r="AMC29" s="64">
        <f t="shared" si="16"/>
        <v>0</v>
      </c>
      <c r="AMD29" s="64">
        <f t="shared" si="16"/>
        <v>0</v>
      </c>
      <c r="AME29" s="64">
        <f t="shared" si="16"/>
        <v>0</v>
      </c>
      <c r="AMF29" s="64">
        <f t="shared" si="16"/>
        <v>0</v>
      </c>
      <c r="AMG29" s="64">
        <f t="shared" si="16"/>
        <v>0</v>
      </c>
      <c r="AMH29" s="64">
        <f t="shared" si="16"/>
        <v>0</v>
      </c>
      <c r="AMI29" s="64">
        <f t="shared" si="16"/>
        <v>0</v>
      </c>
      <c r="AMJ29" s="64">
        <f t="shared" si="16"/>
        <v>0</v>
      </c>
      <c r="AMK29" s="64">
        <f t="shared" si="16"/>
        <v>0</v>
      </c>
      <c r="AML29" s="64">
        <f t="shared" si="16"/>
        <v>0</v>
      </c>
      <c r="AMM29" s="64">
        <f t="shared" si="16"/>
        <v>0</v>
      </c>
      <c r="AMN29" s="64">
        <f t="shared" ref="AMN29:AOY29" si="17">SUM(AMN12:AMN27)</f>
        <v>0</v>
      </c>
      <c r="AMO29" s="64">
        <f t="shared" si="17"/>
        <v>0</v>
      </c>
      <c r="AMP29" s="64">
        <f t="shared" si="17"/>
        <v>0</v>
      </c>
      <c r="AMQ29" s="64">
        <f t="shared" si="17"/>
        <v>0</v>
      </c>
      <c r="AMR29" s="64">
        <f t="shared" si="17"/>
        <v>0</v>
      </c>
      <c r="AMS29" s="64">
        <f t="shared" si="17"/>
        <v>0</v>
      </c>
      <c r="AMT29" s="64">
        <f t="shared" si="17"/>
        <v>0</v>
      </c>
      <c r="AMU29" s="64">
        <f t="shared" si="17"/>
        <v>0</v>
      </c>
      <c r="AMV29" s="64">
        <f t="shared" si="17"/>
        <v>0</v>
      </c>
      <c r="AMW29" s="64">
        <f t="shared" si="17"/>
        <v>0</v>
      </c>
      <c r="AMX29" s="64">
        <f t="shared" si="17"/>
        <v>0</v>
      </c>
      <c r="AMY29" s="64">
        <f t="shared" si="17"/>
        <v>0</v>
      </c>
      <c r="AMZ29" s="64">
        <f t="shared" si="17"/>
        <v>0</v>
      </c>
      <c r="ANA29" s="64">
        <f t="shared" si="17"/>
        <v>0</v>
      </c>
      <c r="ANB29" s="64">
        <f t="shared" si="17"/>
        <v>0</v>
      </c>
      <c r="ANC29" s="64">
        <f t="shared" si="17"/>
        <v>0</v>
      </c>
      <c r="AND29" s="64">
        <f t="shared" si="17"/>
        <v>0</v>
      </c>
      <c r="ANE29" s="64">
        <f t="shared" si="17"/>
        <v>0</v>
      </c>
      <c r="ANF29" s="64">
        <f t="shared" si="17"/>
        <v>0</v>
      </c>
      <c r="ANG29" s="64">
        <f t="shared" si="17"/>
        <v>0</v>
      </c>
      <c r="ANH29" s="64">
        <f t="shared" si="17"/>
        <v>0</v>
      </c>
      <c r="ANI29" s="64">
        <f t="shared" si="17"/>
        <v>0</v>
      </c>
      <c r="ANJ29" s="64">
        <f t="shared" si="17"/>
        <v>0</v>
      </c>
      <c r="ANK29" s="64">
        <f t="shared" si="17"/>
        <v>0</v>
      </c>
      <c r="ANL29" s="64">
        <f t="shared" si="17"/>
        <v>0</v>
      </c>
      <c r="ANM29" s="64">
        <f t="shared" si="17"/>
        <v>0</v>
      </c>
      <c r="ANN29" s="64">
        <f t="shared" si="17"/>
        <v>0</v>
      </c>
      <c r="ANO29" s="64">
        <f t="shared" si="17"/>
        <v>0</v>
      </c>
      <c r="ANP29" s="64">
        <f t="shared" si="17"/>
        <v>0</v>
      </c>
      <c r="ANQ29" s="64">
        <f t="shared" si="17"/>
        <v>0</v>
      </c>
      <c r="ANR29" s="64">
        <f t="shared" si="17"/>
        <v>0</v>
      </c>
      <c r="ANS29" s="64">
        <f t="shared" si="17"/>
        <v>0</v>
      </c>
      <c r="ANT29" s="64">
        <f t="shared" si="17"/>
        <v>0</v>
      </c>
      <c r="ANU29" s="64">
        <f t="shared" si="17"/>
        <v>0</v>
      </c>
      <c r="ANV29" s="64">
        <f t="shared" si="17"/>
        <v>0</v>
      </c>
      <c r="ANW29" s="64">
        <f t="shared" si="17"/>
        <v>0</v>
      </c>
      <c r="ANX29" s="64">
        <f t="shared" si="17"/>
        <v>0</v>
      </c>
      <c r="ANY29" s="64">
        <f t="shared" si="17"/>
        <v>0</v>
      </c>
      <c r="ANZ29" s="64">
        <f t="shared" si="17"/>
        <v>0</v>
      </c>
      <c r="AOA29" s="64">
        <f t="shared" si="17"/>
        <v>0</v>
      </c>
      <c r="AOB29" s="64">
        <f t="shared" si="17"/>
        <v>0</v>
      </c>
      <c r="AOC29" s="64">
        <f t="shared" si="17"/>
        <v>0</v>
      </c>
      <c r="AOD29" s="64">
        <f t="shared" si="17"/>
        <v>0</v>
      </c>
      <c r="AOE29" s="64">
        <f t="shared" si="17"/>
        <v>0</v>
      </c>
      <c r="AOF29" s="64">
        <f t="shared" si="17"/>
        <v>0</v>
      </c>
      <c r="AOG29" s="64">
        <f t="shared" si="17"/>
        <v>0</v>
      </c>
      <c r="AOH29" s="64">
        <f t="shared" si="17"/>
        <v>0</v>
      </c>
      <c r="AOI29" s="64">
        <f t="shared" si="17"/>
        <v>0</v>
      </c>
      <c r="AOJ29" s="64">
        <f t="shared" si="17"/>
        <v>0</v>
      </c>
      <c r="AOK29" s="64">
        <f t="shared" si="17"/>
        <v>0</v>
      </c>
      <c r="AOL29" s="64">
        <f t="shared" si="17"/>
        <v>0</v>
      </c>
      <c r="AOM29" s="64">
        <f t="shared" si="17"/>
        <v>0</v>
      </c>
      <c r="AON29" s="64">
        <f t="shared" si="17"/>
        <v>0</v>
      </c>
      <c r="AOO29" s="64">
        <f t="shared" si="17"/>
        <v>0</v>
      </c>
      <c r="AOP29" s="64">
        <f t="shared" si="17"/>
        <v>0</v>
      </c>
      <c r="AOQ29" s="64">
        <f t="shared" si="17"/>
        <v>0</v>
      </c>
      <c r="AOR29" s="64">
        <f t="shared" si="17"/>
        <v>0</v>
      </c>
      <c r="AOS29" s="64">
        <f t="shared" si="17"/>
        <v>0</v>
      </c>
      <c r="AOT29" s="64">
        <f t="shared" si="17"/>
        <v>0</v>
      </c>
      <c r="AOU29" s="64">
        <f t="shared" si="17"/>
        <v>0</v>
      </c>
      <c r="AOV29" s="64">
        <f t="shared" si="17"/>
        <v>0</v>
      </c>
      <c r="AOW29" s="64">
        <f t="shared" si="17"/>
        <v>0</v>
      </c>
      <c r="AOX29" s="64">
        <f t="shared" si="17"/>
        <v>0</v>
      </c>
      <c r="AOY29" s="64">
        <f t="shared" si="17"/>
        <v>0</v>
      </c>
      <c r="AOZ29" s="64">
        <f t="shared" ref="AOZ29:ARK29" si="18">SUM(AOZ12:AOZ27)</f>
        <v>0</v>
      </c>
      <c r="APA29" s="64">
        <f t="shared" si="18"/>
        <v>0</v>
      </c>
      <c r="APB29" s="64">
        <f t="shared" si="18"/>
        <v>0</v>
      </c>
      <c r="APC29" s="64">
        <f t="shared" si="18"/>
        <v>0</v>
      </c>
      <c r="APD29" s="64">
        <f t="shared" si="18"/>
        <v>0</v>
      </c>
      <c r="APE29" s="64">
        <f t="shared" si="18"/>
        <v>0</v>
      </c>
      <c r="APF29" s="64">
        <f t="shared" si="18"/>
        <v>0</v>
      </c>
      <c r="APG29" s="64">
        <f t="shared" si="18"/>
        <v>0</v>
      </c>
      <c r="APH29" s="64">
        <f t="shared" si="18"/>
        <v>0</v>
      </c>
      <c r="API29" s="64">
        <f t="shared" si="18"/>
        <v>0</v>
      </c>
      <c r="APJ29" s="64">
        <f t="shared" si="18"/>
        <v>0</v>
      </c>
      <c r="APK29" s="64">
        <f t="shared" si="18"/>
        <v>0</v>
      </c>
      <c r="APL29" s="64">
        <f t="shared" si="18"/>
        <v>0</v>
      </c>
      <c r="APM29" s="64">
        <f t="shared" si="18"/>
        <v>0</v>
      </c>
      <c r="APN29" s="64">
        <f t="shared" si="18"/>
        <v>0</v>
      </c>
      <c r="APO29" s="64">
        <f t="shared" si="18"/>
        <v>0</v>
      </c>
      <c r="APP29" s="64">
        <f t="shared" si="18"/>
        <v>0</v>
      </c>
      <c r="APQ29" s="64">
        <f t="shared" si="18"/>
        <v>0</v>
      </c>
      <c r="APR29" s="64">
        <f t="shared" si="18"/>
        <v>0</v>
      </c>
      <c r="APS29" s="64">
        <f t="shared" si="18"/>
        <v>0</v>
      </c>
      <c r="APT29" s="64">
        <f t="shared" si="18"/>
        <v>0</v>
      </c>
      <c r="APU29" s="64">
        <f t="shared" si="18"/>
        <v>0</v>
      </c>
      <c r="APV29" s="64">
        <f t="shared" si="18"/>
        <v>0</v>
      </c>
      <c r="APW29" s="64">
        <f t="shared" si="18"/>
        <v>0</v>
      </c>
      <c r="APX29" s="64">
        <f t="shared" si="18"/>
        <v>0</v>
      </c>
      <c r="APY29" s="64">
        <f t="shared" si="18"/>
        <v>0</v>
      </c>
      <c r="APZ29" s="64">
        <f t="shared" si="18"/>
        <v>0</v>
      </c>
      <c r="AQA29" s="64">
        <f t="shared" si="18"/>
        <v>0</v>
      </c>
      <c r="AQB29" s="64">
        <f t="shared" si="18"/>
        <v>0</v>
      </c>
      <c r="AQC29" s="64">
        <f t="shared" si="18"/>
        <v>0</v>
      </c>
      <c r="AQD29" s="64">
        <f t="shared" si="18"/>
        <v>0</v>
      </c>
      <c r="AQE29" s="64">
        <f t="shared" si="18"/>
        <v>0</v>
      </c>
      <c r="AQF29" s="64">
        <f t="shared" si="18"/>
        <v>0</v>
      </c>
      <c r="AQG29" s="64">
        <f t="shared" si="18"/>
        <v>0</v>
      </c>
      <c r="AQH29" s="64">
        <f t="shared" si="18"/>
        <v>0</v>
      </c>
      <c r="AQI29" s="64">
        <f t="shared" si="18"/>
        <v>0</v>
      </c>
      <c r="AQJ29" s="64">
        <f t="shared" si="18"/>
        <v>0</v>
      </c>
      <c r="AQK29" s="64">
        <f t="shared" si="18"/>
        <v>0</v>
      </c>
      <c r="AQL29" s="64">
        <f t="shared" si="18"/>
        <v>0</v>
      </c>
      <c r="AQM29" s="64">
        <f t="shared" si="18"/>
        <v>0</v>
      </c>
      <c r="AQN29" s="64">
        <f t="shared" si="18"/>
        <v>0</v>
      </c>
      <c r="AQO29" s="64">
        <f t="shared" si="18"/>
        <v>0</v>
      </c>
      <c r="AQP29" s="64">
        <f t="shared" si="18"/>
        <v>0</v>
      </c>
      <c r="AQQ29" s="64">
        <f t="shared" si="18"/>
        <v>0</v>
      </c>
      <c r="AQR29" s="64">
        <f t="shared" si="18"/>
        <v>0</v>
      </c>
      <c r="AQS29" s="64">
        <f t="shared" si="18"/>
        <v>0</v>
      </c>
      <c r="AQT29" s="64">
        <f t="shared" si="18"/>
        <v>0</v>
      </c>
      <c r="AQU29" s="64">
        <f t="shared" si="18"/>
        <v>0</v>
      </c>
      <c r="AQV29" s="64">
        <f t="shared" si="18"/>
        <v>0</v>
      </c>
      <c r="AQW29" s="64">
        <f t="shared" si="18"/>
        <v>0</v>
      </c>
      <c r="AQX29" s="64">
        <f t="shared" si="18"/>
        <v>0</v>
      </c>
      <c r="AQY29" s="64">
        <f t="shared" si="18"/>
        <v>0</v>
      </c>
      <c r="AQZ29" s="64">
        <f t="shared" si="18"/>
        <v>0</v>
      </c>
      <c r="ARA29" s="64">
        <f t="shared" si="18"/>
        <v>0</v>
      </c>
      <c r="ARB29" s="64">
        <f t="shared" si="18"/>
        <v>0</v>
      </c>
      <c r="ARC29" s="64">
        <f t="shared" si="18"/>
        <v>0</v>
      </c>
      <c r="ARD29" s="64">
        <f t="shared" si="18"/>
        <v>0</v>
      </c>
      <c r="ARE29" s="64">
        <f t="shared" si="18"/>
        <v>0</v>
      </c>
      <c r="ARF29" s="64">
        <f t="shared" si="18"/>
        <v>0</v>
      </c>
      <c r="ARG29" s="64">
        <f t="shared" si="18"/>
        <v>0</v>
      </c>
      <c r="ARH29" s="64">
        <f t="shared" si="18"/>
        <v>0</v>
      </c>
      <c r="ARI29" s="64">
        <f t="shared" si="18"/>
        <v>0</v>
      </c>
      <c r="ARJ29" s="64">
        <f t="shared" si="18"/>
        <v>0</v>
      </c>
      <c r="ARK29" s="64">
        <f t="shared" si="18"/>
        <v>0</v>
      </c>
      <c r="ARL29" s="64">
        <f t="shared" ref="ARL29:ATW29" si="19">SUM(ARL12:ARL27)</f>
        <v>0</v>
      </c>
      <c r="ARM29" s="64">
        <f t="shared" si="19"/>
        <v>0</v>
      </c>
      <c r="ARN29" s="64">
        <f t="shared" si="19"/>
        <v>0</v>
      </c>
      <c r="ARO29" s="64">
        <f t="shared" si="19"/>
        <v>0</v>
      </c>
      <c r="ARP29" s="64">
        <f t="shared" si="19"/>
        <v>0</v>
      </c>
      <c r="ARQ29" s="64">
        <f t="shared" si="19"/>
        <v>0</v>
      </c>
      <c r="ARR29" s="64">
        <f t="shared" si="19"/>
        <v>0</v>
      </c>
      <c r="ARS29" s="64">
        <f t="shared" si="19"/>
        <v>0</v>
      </c>
      <c r="ART29" s="64">
        <f t="shared" si="19"/>
        <v>0</v>
      </c>
      <c r="ARU29" s="64">
        <f t="shared" si="19"/>
        <v>0</v>
      </c>
      <c r="ARV29" s="64">
        <f t="shared" si="19"/>
        <v>0</v>
      </c>
      <c r="ARW29" s="64">
        <f t="shared" si="19"/>
        <v>0</v>
      </c>
      <c r="ARX29" s="64">
        <f t="shared" si="19"/>
        <v>0</v>
      </c>
      <c r="ARY29" s="64">
        <f t="shared" si="19"/>
        <v>0</v>
      </c>
      <c r="ARZ29" s="64">
        <f t="shared" si="19"/>
        <v>0</v>
      </c>
      <c r="ASA29" s="64">
        <f t="shared" si="19"/>
        <v>0</v>
      </c>
      <c r="ASB29" s="64">
        <f t="shared" si="19"/>
        <v>0</v>
      </c>
      <c r="ASC29" s="64">
        <f t="shared" si="19"/>
        <v>0</v>
      </c>
      <c r="ASD29" s="64">
        <f t="shared" si="19"/>
        <v>0</v>
      </c>
      <c r="ASE29" s="64">
        <f t="shared" si="19"/>
        <v>0</v>
      </c>
      <c r="ASF29" s="64">
        <f t="shared" si="19"/>
        <v>0</v>
      </c>
      <c r="ASG29" s="64">
        <f t="shared" si="19"/>
        <v>0</v>
      </c>
      <c r="ASH29" s="64">
        <f t="shared" si="19"/>
        <v>0</v>
      </c>
      <c r="ASI29" s="64">
        <f t="shared" si="19"/>
        <v>0</v>
      </c>
      <c r="ASJ29" s="64">
        <f t="shared" si="19"/>
        <v>0</v>
      </c>
      <c r="ASK29" s="64">
        <f t="shared" si="19"/>
        <v>0</v>
      </c>
      <c r="ASL29" s="64">
        <f t="shared" si="19"/>
        <v>0</v>
      </c>
      <c r="ASM29" s="64">
        <f t="shared" si="19"/>
        <v>0</v>
      </c>
      <c r="ASN29" s="64">
        <f t="shared" si="19"/>
        <v>0</v>
      </c>
      <c r="ASO29" s="64">
        <f t="shared" si="19"/>
        <v>0</v>
      </c>
      <c r="ASP29" s="64">
        <f t="shared" si="19"/>
        <v>0</v>
      </c>
      <c r="ASQ29" s="64">
        <f t="shared" si="19"/>
        <v>0</v>
      </c>
      <c r="ASR29" s="64">
        <f t="shared" si="19"/>
        <v>0</v>
      </c>
      <c r="ASS29" s="64">
        <f t="shared" si="19"/>
        <v>0</v>
      </c>
      <c r="AST29" s="64">
        <f t="shared" si="19"/>
        <v>0</v>
      </c>
      <c r="ASU29" s="64">
        <f t="shared" si="19"/>
        <v>0</v>
      </c>
      <c r="ASV29" s="64">
        <f t="shared" si="19"/>
        <v>0</v>
      </c>
      <c r="ASW29" s="64">
        <f t="shared" si="19"/>
        <v>0</v>
      </c>
      <c r="ASX29" s="64">
        <f t="shared" si="19"/>
        <v>0</v>
      </c>
      <c r="ASY29" s="64">
        <f t="shared" si="19"/>
        <v>0</v>
      </c>
      <c r="ASZ29" s="64">
        <f t="shared" si="19"/>
        <v>0</v>
      </c>
      <c r="ATA29" s="64">
        <f t="shared" si="19"/>
        <v>0</v>
      </c>
      <c r="ATB29" s="64">
        <f t="shared" si="19"/>
        <v>0</v>
      </c>
      <c r="ATC29" s="64">
        <f t="shared" si="19"/>
        <v>0</v>
      </c>
      <c r="ATD29" s="64">
        <f t="shared" si="19"/>
        <v>0</v>
      </c>
      <c r="ATE29" s="64">
        <f t="shared" si="19"/>
        <v>0</v>
      </c>
      <c r="ATF29" s="64">
        <f t="shared" si="19"/>
        <v>0</v>
      </c>
      <c r="ATG29" s="64">
        <f t="shared" si="19"/>
        <v>0</v>
      </c>
      <c r="ATH29" s="64">
        <f t="shared" si="19"/>
        <v>0</v>
      </c>
      <c r="ATI29" s="64">
        <f t="shared" si="19"/>
        <v>0</v>
      </c>
      <c r="ATJ29" s="64">
        <f t="shared" si="19"/>
        <v>0</v>
      </c>
      <c r="ATK29" s="64">
        <f t="shared" si="19"/>
        <v>0</v>
      </c>
      <c r="ATL29" s="64">
        <f t="shared" si="19"/>
        <v>0</v>
      </c>
      <c r="ATM29" s="64">
        <f t="shared" si="19"/>
        <v>0</v>
      </c>
      <c r="ATN29" s="64">
        <f t="shared" si="19"/>
        <v>0</v>
      </c>
      <c r="ATO29" s="64">
        <f t="shared" si="19"/>
        <v>0</v>
      </c>
      <c r="ATP29" s="64">
        <f t="shared" si="19"/>
        <v>0</v>
      </c>
      <c r="ATQ29" s="64">
        <f t="shared" si="19"/>
        <v>0</v>
      </c>
      <c r="ATR29" s="64">
        <f t="shared" si="19"/>
        <v>0</v>
      </c>
      <c r="ATS29" s="64">
        <f t="shared" si="19"/>
        <v>0</v>
      </c>
      <c r="ATT29" s="64">
        <f t="shared" si="19"/>
        <v>0</v>
      </c>
      <c r="ATU29" s="64">
        <f t="shared" si="19"/>
        <v>0</v>
      </c>
      <c r="ATV29" s="64">
        <f t="shared" si="19"/>
        <v>0</v>
      </c>
      <c r="ATW29" s="64">
        <f t="shared" si="19"/>
        <v>0</v>
      </c>
      <c r="ATX29" s="64">
        <f t="shared" ref="ATX29:AWI29" si="20">SUM(ATX12:ATX27)</f>
        <v>0</v>
      </c>
      <c r="ATY29" s="64">
        <f t="shared" si="20"/>
        <v>0</v>
      </c>
      <c r="ATZ29" s="64">
        <f t="shared" si="20"/>
        <v>0</v>
      </c>
      <c r="AUA29" s="64">
        <f t="shared" si="20"/>
        <v>0</v>
      </c>
      <c r="AUB29" s="64">
        <f t="shared" si="20"/>
        <v>0</v>
      </c>
      <c r="AUC29" s="64">
        <f t="shared" si="20"/>
        <v>0</v>
      </c>
      <c r="AUD29" s="64">
        <f t="shared" si="20"/>
        <v>0</v>
      </c>
      <c r="AUE29" s="64">
        <f t="shared" si="20"/>
        <v>0</v>
      </c>
      <c r="AUF29" s="64">
        <f t="shared" si="20"/>
        <v>0</v>
      </c>
      <c r="AUG29" s="64">
        <f t="shared" si="20"/>
        <v>0</v>
      </c>
      <c r="AUH29" s="64">
        <f t="shared" si="20"/>
        <v>0</v>
      </c>
      <c r="AUI29" s="64">
        <f t="shared" si="20"/>
        <v>0</v>
      </c>
      <c r="AUJ29" s="64">
        <f t="shared" si="20"/>
        <v>0</v>
      </c>
      <c r="AUK29" s="64">
        <f t="shared" si="20"/>
        <v>0</v>
      </c>
      <c r="AUL29" s="64">
        <f t="shared" si="20"/>
        <v>0</v>
      </c>
      <c r="AUM29" s="64">
        <f t="shared" si="20"/>
        <v>0</v>
      </c>
      <c r="AUN29" s="64">
        <f t="shared" si="20"/>
        <v>0</v>
      </c>
      <c r="AUO29" s="64">
        <f t="shared" si="20"/>
        <v>0</v>
      </c>
      <c r="AUP29" s="64">
        <f t="shared" si="20"/>
        <v>0</v>
      </c>
      <c r="AUQ29" s="64">
        <f t="shared" si="20"/>
        <v>0</v>
      </c>
      <c r="AUR29" s="64">
        <f t="shared" si="20"/>
        <v>0</v>
      </c>
      <c r="AUS29" s="64">
        <f t="shared" si="20"/>
        <v>0</v>
      </c>
      <c r="AUT29" s="64">
        <f t="shared" si="20"/>
        <v>0</v>
      </c>
      <c r="AUU29" s="64">
        <f t="shared" si="20"/>
        <v>0</v>
      </c>
      <c r="AUV29" s="64">
        <f t="shared" si="20"/>
        <v>0</v>
      </c>
      <c r="AUW29" s="64">
        <f t="shared" si="20"/>
        <v>0</v>
      </c>
      <c r="AUX29" s="64">
        <f t="shared" si="20"/>
        <v>0</v>
      </c>
      <c r="AUY29" s="64">
        <f t="shared" si="20"/>
        <v>0</v>
      </c>
      <c r="AUZ29" s="64">
        <f t="shared" si="20"/>
        <v>0</v>
      </c>
      <c r="AVA29" s="64">
        <f t="shared" si="20"/>
        <v>0</v>
      </c>
      <c r="AVB29" s="64">
        <f t="shared" si="20"/>
        <v>0</v>
      </c>
      <c r="AVC29" s="64">
        <f t="shared" si="20"/>
        <v>0</v>
      </c>
      <c r="AVD29" s="64">
        <f t="shared" si="20"/>
        <v>0</v>
      </c>
      <c r="AVE29" s="64">
        <f t="shared" si="20"/>
        <v>0</v>
      </c>
      <c r="AVF29" s="64">
        <f t="shared" si="20"/>
        <v>0</v>
      </c>
      <c r="AVG29" s="64">
        <f t="shared" si="20"/>
        <v>0</v>
      </c>
      <c r="AVH29" s="64">
        <f t="shared" si="20"/>
        <v>0</v>
      </c>
      <c r="AVI29" s="64">
        <f t="shared" si="20"/>
        <v>0</v>
      </c>
      <c r="AVJ29" s="64">
        <f t="shared" si="20"/>
        <v>0</v>
      </c>
      <c r="AVK29" s="64">
        <f t="shared" si="20"/>
        <v>0</v>
      </c>
      <c r="AVL29" s="64">
        <f t="shared" si="20"/>
        <v>0</v>
      </c>
      <c r="AVM29" s="64">
        <f t="shared" si="20"/>
        <v>0</v>
      </c>
      <c r="AVN29" s="64">
        <f t="shared" si="20"/>
        <v>0</v>
      </c>
      <c r="AVO29" s="64">
        <f t="shared" si="20"/>
        <v>0</v>
      </c>
      <c r="AVP29" s="64">
        <f t="shared" si="20"/>
        <v>0</v>
      </c>
      <c r="AVQ29" s="64">
        <f t="shared" si="20"/>
        <v>0</v>
      </c>
      <c r="AVR29" s="64">
        <f t="shared" si="20"/>
        <v>0</v>
      </c>
      <c r="AVS29" s="64">
        <f t="shared" si="20"/>
        <v>0</v>
      </c>
      <c r="AVT29" s="64">
        <f t="shared" si="20"/>
        <v>0</v>
      </c>
      <c r="AVU29" s="64">
        <f t="shared" si="20"/>
        <v>0</v>
      </c>
      <c r="AVV29" s="64">
        <f t="shared" si="20"/>
        <v>0</v>
      </c>
      <c r="AVW29" s="64">
        <f t="shared" si="20"/>
        <v>0</v>
      </c>
      <c r="AVX29" s="64">
        <f t="shared" si="20"/>
        <v>0</v>
      </c>
      <c r="AVY29" s="64">
        <f t="shared" si="20"/>
        <v>0</v>
      </c>
      <c r="AVZ29" s="64">
        <f t="shared" si="20"/>
        <v>0</v>
      </c>
      <c r="AWA29" s="64">
        <f t="shared" si="20"/>
        <v>0</v>
      </c>
      <c r="AWB29" s="64">
        <f t="shared" si="20"/>
        <v>0</v>
      </c>
      <c r="AWC29" s="64">
        <f t="shared" si="20"/>
        <v>0</v>
      </c>
      <c r="AWD29" s="64">
        <f t="shared" si="20"/>
        <v>0</v>
      </c>
      <c r="AWE29" s="64">
        <f t="shared" si="20"/>
        <v>0</v>
      </c>
      <c r="AWF29" s="64">
        <f t="shared" si="20"/>
        <v>0</v>
      </c>
      <c r="AWG29" s="64">
        <f t="shared" si="20"/>
        <v>0</v>
      </c>
      <c r="AWH29" s="64">
        <f t="shared" si="20"/>
        <v>0</v>
      </c>
      <c r="AWI29" s="64">
        <f t="shared" si="20"/>
        <v>0</v>
      </c>
      <c r="AWJ29" s="64">
        <f t="shared" ref="AWJ29:AYU29" si="21">SUM(AWJ12:AWJ27)</f>
        <v>0</v>
      </c>
      <c r="AWK29" s="64">
        <f t="shared" si="21"/>
        <v>0</v>
      </c>
      <c r="AWL29" s="64">
        <f t="shared" si="21"/>
        <v>0</v>
      </c>
      <c r="AWM29" s="64">
        <f t="shared" si="21"/>
        <v>0</v>
      </c>
      <c r="AWN29" s="64">
        <f t="shared" si="21"/>
        <v>0</v>
      </c>
      <c r="AWO29" s="64">
        <f t="shared" si="21"/>
        <v>0</v>
      </c>
      <c r="AWP29" s="64">
        <f t="shared" si="21"/>
        <v>0</v>
      </c>
      <c r="AWQ29" s="64">
        <f t="shared" si="21"/>
        <v>0</v>
      </c>
      <c r="AWR29" s="64">
        <f t="shared" si="21"/>
        <v>0</v>
      </c>
      <c r="AWS29" s="64">
        <f t="shared" si="21"/>
        <v>0</v>
      </c>
      <c r="AWT29" s="64">
        <f t="shared" si="21"/>
        <v>0</v>
      </c>
      <c r="AWU29" s="64">
        <f t="shared" si="21"/>
        <v>0</v>
      </c>
      <c r="AWV29" s="64">
        <f t="shared" si="21"/>
        <v>0</v>
      </c>
      <c r="AWW29" s="64">
        <f t="shared" si="21"/>
        <v>0</v>
      </c>
      <c r="AWX29" s="64">
        <f t="shared" si="21"/>
        <v>0</v>
      </c>
      <c r="AWY29" s="64">
        <f t="shared" si="21"/>
        <v>0</v>
      </c>
      <c r="AWZ29" s="64">
        <f t="shared" si="21"/>
        <v>0</v>
      </c>
      <c r="AXA29" s="64">
        <f t="shared" si="21"/>
        <v>0</v>
      </c>
      <c r="AXB29" s="64">
        <f t="shared" si="21"/>
        <v>0</v>
      </c>
      <c r="AXC29" s="64">
        <f t="shared" si="21"/>
        <v>0</v>
      </c>
      <c r="AXD29" s="64">
        <f t="shared" si="21"/>
        <v>0</v>
      </c>
      <c r="AXE29" s="64">
        <f t="shared" si="21"/>
        <v>0</v>
      </c>
      <c r="AXF29" s="64">
        <f t="shared" si="21"/>
        <v>0</v>
      </c>
      <c r="AXG29" s="64">
        <f t="shared" si="21"/>
        <v>0</v>
      </c>
      <c r="AXH29" s="64">
        <f t="shared" si="21"/>
        <v>0</v>
      </c>
      <c r="AXI29" s="64">
        <f t="shared" si="21"/>
        <v>0</v>
      </c>
      <c r="AXJ29" s="64">
        <f t="shared" si="21"/>
        <v>0</v>
      </c>
      <c r="AXK29" s="64">
        <f t="shared" si="21"/>
        <v>0</v>
      </c>
      <c r="AXL29" s="64">
        <f t="shared" si="21"/>
        <v>0</v>
      </c>
      <c r="AXM29" s="64">
        <f t="shared" si="21"/>
        <v>0</v>
      </c>
      <c r="AXN29" s="64">
        <f t="shared" si="21"/>
        <v>0</v>
      </c>
      <c r="AXO29" s="64">
        <f t="shared" si="21"/>
        <v>0</v>
      </c>
      <c r="AXP29" s="64">
        <f t="shared" si="21"/>
        <v>0</v>
      </c>
      <c r="AXQ29" s="64">
        <f t="shared" si="21"/>
        <v>0</v>
      </c>
      <c r="AXR29" s="64">
        <f t="shared" si="21"/>
        <v>0</v>
      </c>
      <c r="AXS29" s="64">
        <f t="shared" si="21"/>
        <v>0</v>
      </c>
      <c r="AXT29" s="64">
        <f t="shared" si="21"/>
        <v>0</v>
      </c>
      <c r="AXU29" s="64">
        <f t="shared" si="21"/>
        <v>0</v>
      </c>
      <c r="AXV29" s="64">
        <f t="shared" si="21"/>
        <v>0</v>
      </c>
      <c r="AXW29" s="64">
        <f t="shared" si="21"/>
        <v>0</v>
      </c>
      <c r="AXX29" s="64">
        <f t="shared" si="21"/>
        <v>0</v>
      </c>
      <c r="AXY29" s="64">
        <f t="shared" si="21"/>
        <v>0</v>
      </c>
      <c r="AXZ29" s="64">
        <f t="shared" si="21"/>
        <v>0</v>
      </c>
      <c r="AYA29" s="64">
        <f t="shared" si="21"/>
        <v>0</v>
      </c>
      <c r="AYB29" s="64">
        <f t="shared" si="21"/>
        <v>0</v>
      </c>
      <c r="AYC29" s="64">
        <f t="shared" si="21"/>
        <v>0</v>
      </c>
      <c r="AYD29" s="64">
        <f t="shared" si="21"/>
        <v>0</v>
      </c>
      <c r="AYE29" s="64">
        <f t="shared" si="21"/>
        <v>0</v>
      </c>
      <c r="AYF29" s="64">
        <f t="shared" si="21"/>
        <v>0</v>
      </c>
      <c r="AYG29" s="64">
        <f t="shared" si="21"/>
        <v>0</v>
      </c>
      <c r="AYH29" s="64">
        <f t="shared" si="21"/>
        <v>0</v>
      </c>
      <c r="AYI29" s="64">
        <f t="shared" si="21"/>
        <v>0</v>
      </c>
      <c r="AYJ29" s="64">
        <f t="shared" si="21"/>
        <v>0</v>
      </c>
      <c r="AYK29" s="64">
        <f t="shared" si="21"/>
        <v>0</v>
      </c>
      <c r="AYL29" s="64">
        <f t="shared" si="21"/>
        <v>0</v>
      </c>
      <c r="AYM29" s="64">
        <f t="shared" si="21"/>
        <v>0</v>
      </c>
      <c r="AYN29" s="64">
        <f t="shared" si="21"/>
        <v>0</v>
      </c>
      <c r="AYO29" s="64">
        <f t="shared" si="21"/>
        <v>0</v>
      </c>
      <c r="AYP29" s="64">
        <f t="shared" si="21"/>
        <v>0</v>
      </c>
      <c r="AYQ29" s="64">
        <f t="shared" si="21"/>
        <v>0</v>
      </c>
      <c r="AYR29" s="64">
        <f t="shared" si="21"/>
        <v>0</v>
      </c>
      <c r="AYS29" s="64">
        <f t="shared" si="21"/>
        <v>0</v>
      </c>
      <c r="AYT29" s="64">
        <f t="shared" si="21"/>
        <v>0</v>
      </c>
      <c r="AYU29" s="64">
        <f t="shared" si="21"/>
        <v>0</v>
      </c>
      <c r="AYV29" s="64">
        <f t="shared" ref="AYV29:BBG29" si="22">SUM(AYV12:AYV27)</f>
        <v>0</v>
      </c>
      <c r="AYW29" s="64">
        <f t="shared" si="22"/>
        <v>0</v>
      </c>
      <c r="AYX29" s="64">
        <f t="shared" si="22"/>
        <v>0</v>
      </c>
      <c r="AYY29" s="64">
        <f t="shared" si="22"/>
        <v>0</v>
      </c>
      <c r="AYZ29" s="64">
        <f t="shared" si="22"/>
        <v>0</v>
      </c>
      <c r="AZA29" s="64">
        <f t="shared" si="22"/>
        <v>0</v>
      </c>
      <c r="AZB29" s="64">
        <f t="shared" si="22"/>
        <v>0</v>
      </c>
      <c r="AZC29" s="64">
        <f t="shared" si="22"/>
        <v>0</v>
      </c>
      <c r="AZD29" s="64">
        <f t="shared" si="22"/>
        <v>0</v>
      </c>
      <c r="AZE29" s="64">
        <f t="shared" si="22"/>
        <v>0</v>
      </c>
      <c r="AZF29" s="64">
        <f t="shared" si="22"/>
        <v>0</v>
      </c>
      <c r="AZG29" s="64">
        <f t="shared" si="22"/>
        <v>0</v>
      </c>
      <c r="AZH29" s="64">
        <f t="shared" si="22"/>
        <v>0</v>
      </c>
      <c r="AZI29" s="64">
        <f t="shared" si="22"/>
        <v>0</v>
      </c>
      <c r="AZJ29" s="64">
        <f t="shared" si="22"/>
        <v>0</v>
      </c>
      <c r="AZK29" s="64">
        <f t="shared" si="22"/>
        <v>0</v>
      </c>
      <c r="AZL29" s="64">
        <f t="shared" si="22"/>
        <v>0</v>
      </c>
      <c r="AZM29" s="64">
        <f t="shared" si="22"/>
        <v>0</v>
      </c>
      <c r="AZN29" s="64">
        <f t="shared" si="22"/>
        <v>0</v>
      </c>
      <c r="AZO29" s="64">
        <f t="shared" si="22"/>
        <v>0</v>
      </c>
      <c r="AZP29" s="64">
        <f t="shared" si="22"/>
        <v>0</v>
      </c>
      <c r="AZQ29" s="64">
        <f t="shared" si="22"/>
        <v>0</v>
      </c>
      <c r="AZR29" s="64">
        <f t="shared" si="22"/>
        <v>0</v>
      </c>
      <c r="AZS29" s="64">
        <f t="shared" si="22"/>
        <v>0</v>
      </c>
      <c r="AZT29" s="64">
        <f t="shared" si="22"/>
        <v>0</v>
      </c>
      <c r="AZU29" s="64">
        <f t="shared" si="22"/>
        <v>0</v>
      </c>
      <c r="AZV29" s="64">
        <f t="shared" si="22"/>
        <v>0</v>
      </c>
      <c r="AZW29" s="64">
        <f t="shared" si="22"/>
        <v>0</v>
      </c>
      <c r="AZX29" s="64">
        <f t="shared" si="22"/>
        <v>0</v>
      </c>
      <c r="AZY29" s="64">
        <f t="shared" si="22"/>
        <v>0</v>
      </c>
      <c r="AZZ29" s="64">
        <f t="shared" si="22"/>
        <v>0</v>
      </c>
      <c r="BAA29" s="64">
        <f t="shared" si="22"/>
        <v>0</v>
      </c>
      <c r="BAB29" s="64">
        <f t="shared" si="22"/>
        <v>0</v>
      </c>
      <c r="BAC29" s="64">
        <f t="shared" si="22"/>
        <v>0</v>
      </c>
      <c r="BAD29" s="64">
        <f t="shared" si="22"/>
        <v>0</v>
      </c>
      <c r="BAE29" s="64">
        <f t="shared" si="22"/>
        <v>0</v>
      </c>
      <c r="BAF29" s="64">
        <f t="shared" si="22"/>
        <v>0</v>
      </c>
      <c r="BAG29" s="64">
        <f t="shared" si="22"/>
        <v>0</v>
      </c>
      <c r="BAH29" s="64">
        <f t="shared" si="22"/>
        <v>0</v>
      </c>
      <c r="BAI29" s="64">
        <f t="shared" si="22"/>
        <v>0</v>
      </c>
      <c r="BAJ29" s="64">
        <f t="shared" si="22"/>
        <v>0</v>
      </c>
      <c r="BAK29" s="64">
        <f t="shared" si="22"/>
        <v>0</v>
      </c>
      <c r="BAL29" s="64">
        <f t="shared" si="22"/>
        <v>0</v>
      </c>
      <c r="BAM29" s="64">
        <f t="shared" si="22"/>
        <v>0</v>
      </c>
      <c r="BAN29" s="64">
        <f t="shared" si="22"/>
        <v>0</v>
      </c>
      <c r="BAO29" s="64">
        <f t="shared" si="22"/>
        <v>0</v>
      </c>
      <c r="BAP29" s="64">
        <f t="shared" si="22"/>
        <v>0</v>
      </c>
      <c r="BAQ29" s="64">
        <f t="shared" si="22"/>
        <v>0</v>
      </c>
      <c r="BAR29" s="64">
        <f t="shared" si="22"/>
        <v>0</v>
      </c>
      <c r="BAS29" s="64">
        <f t="shared" si="22"/>
        <v>0</v>
      </c>
      <c r="BAT29" s="64">
        <f t="shared" si="22"/>
        <v>0</v>
      </c>
      <c r="BAU29" s="64">
        <f t="shared" si="22"/>
        <v>0</v>
      </c>
      <c r="BAV29" s="64">
        <f t="shared" si="22"/>
        <v>0</v>
      </c>
      <c r="BAW29" s="64">
        <f t="shared" si="22"/>
        <v>0</v>
      </c>
      <c r="BAX29" s="64">
        <f t="shared" si="22"/>
        <v>0</v>
      </c>
      <c r="BAY29" s="64">
        <f t="shared" si="22"/>
        <v>0</v>
      </c>
      <c r="BAZ29" s="64">
        <f t="shared" si="22"/>
        <v>0</v>
      </c>
      <c r="BBA29" s="64">
        <f t="shared" si="22"/>
        <v>0</v>
      </c>
      <c r="BBB29" s="64">
        <f t="shared" si="22"/>
        <v>0</v>
      </c>
      <c r="BBC29" s="64">
        <f t="shared" si="22"/>
        <v>0</v>
      </c>
      <c r="BBD29" s="64">
        <f t="shared" si="22"/>
        <v>0</v>
      </c>
      <c r="BBE29" s="64">
        <f t="shared" si="22"/>
        <v>0</v>
      </c>
      <c r="BBF29" s="64">
        <f t="shared" si="22"/>
        <v>0</v>
      </c>
      <c r="BBG29" s="64">
        <f t="shared" si="22"/>
        <v>0</v>
      </c>
      <c r="BBH29" s="64">
        <f t="shared" ref="BBH29:BDS29" si="23">SUM(BBH12:BBH27)</f>
        <v>0</v>
      </c>
      <c r="BBI29" s="64">
        <f t="shared" si="23"/>
        <v>0</v>
      </c>
      <c r="BBJ29" s="64">
        <f t="shared" si="23"/>
        <v>0</v>
      </c>
      <c r="BBK29" s="64">
        <f t="shared" si="23"/>
        <v>0</v>
      </c>
      <c r="BBL29" s="64">
        <f t="shared" si="23"/>
        <v>0</v>
      </c>
      <c r="BBM29" s="64">
        <f t="shared" si="23"/>
        <v>0</v>
      </c>
      <c r="BBN29" s="64">
        <f t="shared" si="23"/>
        <v>0</v>
      </c>
      <c r="BBO29" s="64">
        <f t="shared" si="23"/>
        <v>0</v>
      </c>
      <c r="BBP29" s="64">
        <f t="shared" si="23"/>
        <v>0</v>
      </c>
      <c r="BBQ29" s="64">
        <f t="shared" si="23"/>
        <v>0</v>
      </c>
      <c r="BBR29" s="64">
        <f t="shared" si="23"/>
        <v>0</v>
      </c>
      <c r="BBS29" s="64">
        <f t="shared" si="23"/>
        <v>0</v>
      </c>
      <c r="BBT29" s="64">
        <f t="shared" si="23"/>
        <v>0</v>
      </c>
      <c r="BBU29" s="64">
        <f t="shared" si="23"/>
        <v>0</v>
      </c>
      <c r="BBV29" s="64">
        <f t="shared" si="23"/>
        <v>0</v>
      </c>
      <c r="BBW29" s="64">
        <f t="shared" si="23"/>
        <v>0</v>
      </c>
      <c r="BBX29" s="64">
        <f t="shared" si="23"/>
        <v>0</v>
      </c>
      <c r="BBY29" s="64">
        <f t="shared" si="23"/>
        <v>0</v>
      </c>
      <c r="BBZ29" s="64">
        <f t="shared" si="23"/>
        <v>0</v>
      </c>
      <c r="BCA29" s="64">
        <f t="shared" si="23"/>
        <v>0</v>
      </c>
      <c r="BCB29" s="64">
        <f t="shared" si="23"/>
        <v>0</v>
      </c>
      <c r="BCC29" s="64">
        <f t="shared" si="23"/>
        <v>0</v>
      </c>
      <c r="BCD29" s="64">
        <f t="shared" si="23"/>
        <v>0</v>
      </c>
      <c r="BCE29" s="64">
        <f t="shared" si="23"/>
        <v>0</v>
      </c>
      <c r="BCF29" s="64">
        <f t="shared" si="23"/>
        <v>0</v>
      </c>
      <c r="BCG29" s="64">
        <f t="shared" si="23"/>
        <v>0</v>
      </c>
      <c r="BCH29" s="64">
        <f t="shared" si="23"/>
        <v>0</v>
      </c>
      <c r="BCI29" s="64">
        <f t="shared" si="23"/>
        <v>0</v>
      </c>
      <c r="BCJ29" s="64">
        <f t="shared" si="23"/>
        <v>0</v>
      </c>
      <c r="BCK29" s="64">
        <f t="shared" si="23"/>
        <v>0</v>
      </c>
      <c r="BCL29" s="64">
        <f t="shared" si="23"/>
        <v>0</v>
      </c>
      <c r="BCM29" s="64">
        <f t="shared" si="23"/>
        <v>0</v>
      </c>
      <c r="BCN29" s="64">
        <f t="shared" si="23"/>
        <v>0</v>
      </c>
      <c r="BCO29" s="64">
        <f t="shared" si="23"/>
        <v>0</v>
      </c>
      <c r="BCP29" s="64">
        <f t="shared" si="23"/>
        <v>0</v>
      </c>
      <c r="BCQ29" s="64">
        <f t="shared" si="23"/>
        <v>0</v>
      </c>
      <c r="BCR29" s="64">
        <f t="shared" si="23"/>
        <v>0</v>
      </c>
      <c r="BCS29" s="64">
        <f t="shared" si="23"/>
        <v>0</v>
      </c>
      <c r="BCT29" s="64">
        <f t="shared" si="23"/>
        <v>0</v>
      </c>
      <c r="BCU29" s="64">
        <f t="shared" si="23"/>
        <v>0</v>
      </c>
      <c r="BCV29" s="64">
        <f t="shared" si="23"/>
        <v>0</v>
      </c>
      <c r="BCW29" s="64">
        <f t="shared" si="23"/>
        <v>0</v>
      </c>
      <c r="BCX29" s="64">
        <f t="shared" si="23"/>
        <v>0</v>
      </c>
      <c r="BCY29" s="64">
        <f t="shared" si="23"/>
        <v>0</v>
      </c>
      <c r="BCZ29" s="64">
        <f t="shared" si="23"/>
        <v>0</v>
      </c>
      <c r="BDA29" s="64">
        <f t="shared" si="23"/>
        <v>0</v>
      </c>
      <c r="BDB29" s="64">
        <f t="shared" si="23"/>
        <v>0</v>
      </c>
      <c r="BDC29" s="64">
        <f t="shared" si="23"/>
        <v>0</v>
      </c>
      <c r="BDD29" s="64">
        <f t="shared" si="23"/>
        <v>0</v>
      </c>
      <c r="BDE29" s="64">
        <f t="shared" si="23"/>
        <v>0</v>
      </c>
      <c r="BDF29" s="64">
        <f t="shared" si="23"/>
        <v>0</v>
      </c>
      <c r="BDG29" s="64">
        <f t="shared" si="23"/>
        <v>0</v>
      </c>
      <c r="BDH29" s="64">
        <f t="shared" si="23"/>
        <v>0</v>
      </c>
      <c r="BDI29" s="64">
        <f t="shared" si="23"/>
        <v>0</v>
      </c>
      <c r="BDJ29" s="64">
        <f t="shared" si="23"/>
        <v>0</v>
      </c>
      <c r="BDK29" s="64">
        <f t="shared" si="23"/>
        <v>0</v>
      </c>
      <c r="BDL29" s="64">
        <f t="shared" si="23"/>
        <v>0</v>
      </c>
      <c r="BDM29" s="64">
        <f t="shared" si="23"/>
        <v>0</v>
      </c>
      <c r="BDN29" s="64">
        <f t="shared" si="23"/>
        <v>0</v>
      </c>
      <c r="BDO29" s="64">
        <f t="shared" si="23"/>
        <v>0</v>
      </c>
      <c r="BDP29" s="64">
        <f t="shared" si="23"/>
        <v>0</v>
      </c>
      <c r="BDQ29" s="64">
        <f t="shared" si="23"/>
        <v>0</v>
      </c>
      <c r="BDR29" s="64">
        <f t="shared" si="23"/>
        <v>0</v>
      </c>
      <c r="BDS29" s="64">
        <f t="shared" si="23"/>
        <v>0</v>
      </c>
      <c r="BDT29" s="64">
        <f t="shared" ref="BDT29:BGE29" si="24">SUM(BDT12:BDT27)</f>
        <v>0</v>
      </c>
      <c r="BDU29" s="64">
        <f t="shared" si="24"/>
        <v>0</v>
      </c>
      <c r="BDV29" s="64">
        <f t="shared" si="24"/>
        <v>0</v>
      </c>
      <c r="BDW29" s="64">
        <f t="shared" si="24"/>
        <v>0</v>
      </c>
      <c r="BDX29" s="64">
        <f t="shared" si="24"/>
        <v>0</v>
      </c>
      <c r="BDY29" s="64">
        <f t="shared" si="24"/>
        <v>0</v>
      </c>
      <c r="BDZ29" s="64">
        <f t="shared" si="24"/>
        <v>0</v>
      </c>
      <c r="BEA29" s="64">
        <f t="shared" si="24"/>
        <v>0</v>
      </c>
      <c r="BEB29" s="64">
        <f t="shared" si="24"/>
        <v>0</v>
      </c>
      <c r="BEC29" s="64">
        <f t="shared" si="24"/>
        <v>0</v>
      </c>
      <c r="BED29" s="64">
        <f t="shared" si="24"/>
        <v>0</v>
      </c>
      <c r="BEE29" s="64">
        <f t="shared" si="24"/>
        <v>0</v>
      </c>
      <c r="BEF29" s="64">
        <f t="shared" si="24"/>
        <v>0</v>
      </c>
      <c r="BEG29" s="64">
        <f t="shared" si="24"/>
        <v>0</v>
      </c>
      <c r="BEH29" s="64">
        <f t="shared" si="24"/>
        <v>0</v>
      </c>
      <c r="BEI29" s="64">
        <f t="shared" si="24"/>
        <v>0</v>
      </c>
      <c r="BEJ29" s="64">
        <f t="shared" si="24"/>
        <v>0</v>
      </c>
      <c r="BEK29" s="64">
        <f t="shared" si="24"/>
        <v>0</v>
      </c>
      <c r="BEL29" s="64">
        <f t="shared" si="24"/>
        <v>0</v>
      </c>
      <c r="BEM29" s="64">
        <f t="shared" si="24"/>
        <v>0</v>
      </c>
      <c r="BEN29" s="64">
        <f t="shared" si="24"/>
        <v>0</v>
      </c>
      <c r="BEO29" s="64">
        <f t="shared" si="24"/>
        <v>0</v>
      </c>
      <c r="BEP29" s="64">
        <f t="shared" si="24"/>
        <v>0</v>
      </c>
      <c r="BEQ29" s="64">
        <f t="shared" si="24"/>
        <v>0</v>
      </c>
      <c r="BER29" s="64">
        <f t="shared" si="24"/>
        <v>0</v>
      </c>
      <c r="BES29" s="64">
        <f t="shared" si="24"/>
        <v>0</v>
      </c>
      <c r="BET29" s="64">
        <f t="shared" si="24"/>
        <v>0</v>
      </c>
      <c r="BEU29" s="64">
        <f t="shared" si="24"/>
        <v>0</v>
      </c>
      <c r="BEV29" s="64">
        <f t="shared" si="24"/>
        <v>0</v>
      </c>
      <c r="BEW29" s="64">
        <f t="shared" si="24"/>
        <v>0</v>
      </c>
      <c r="BEX29" s="64">
        <f t="shared" si="24"/>
        <v>0</v>
      </c>
      <c r="BEY29" s="64">
        <f t="shared" si="24"/>
        <v>0</v>
      </c>
      <c r="BEZ29" s="64">
        <f t="shared" si="24"/>
        <v>0</v>
      </c>
      <c r="BFA29" s="64">
        <f t="shared" si="24"/>
        <v>0</v>
      </c>
      <c r="BFB29" s="64">
        <f t="shared" si="24"/>
        <v>0</v>
      </c>
      <c r="BFC29" s="64">
        <f t="shared" si="24"/>
        <v>0</v>
      </c>
      <c r="BFD29" s="64">
        <f t="shared" si="24"/>
        <v>0</v>
      </c>
      <c r="BFE29" s="64">
        <f t="shared" si="24"/>
        <v>0</v>
      </c>
      <c r="BFF29" s="64">
        <f t="shared" si="24"/>
        <v>0</v>
      </c>
      <c r="BFG29" s="64">
        <f t="shared" si="24"/>
        <v>0</v>
      </c>
      <c r="BFH29" s="64">
        <f t="shared" si="24"/>
        <v>0</v>
      </c>
      <c r="BFI29" s="64">
        <f t="shared" si="24"/>
        <v>0</v>
      </c>
      <c r="BFJ29" s="64">
        <f t="shared" si="24"/>
        <v>0</v>
      </c>
      <c r="BFK29" s="64">
        <f t="shared" si="24"/>
        <v>0</v>
      </c>
      <c r="BFL29" s="64">
        <f t="shared" si="24"/>
        <v>0</v>
      </c>
      <c r="BFM29" s="64">
        <f t="shared" si="24"/>
        <v>0</v>
      </c>
      <c r="BFN29" s="64">
        <f t="shared" si="24"/>
        <v>0</v>
      </c>
      <c r="BFO29" s="64">
        <f t="shared" si="24"/>
        <v>0</v>
      </c>
      <c r="BFP29" s="64">
        <f t="shared" si="24"/>
        <v>0</v>
      </c>
      <c r="BFQ29" s="64">
        <f t="shared" si="24"/>
        <v>0</v>
      </c>
      <c r="BFR29" s="64">
        <f t="shared" si="24"/>
        <v>0</v>
      </c>
      <c r="BFS29" s="64">
        <f t="shared" si="24"/>
        <v>0</v>
      </c>
      <c r="BFT29" s="64">
        <f t="shared" si="24"/>
        <v>0</v>
      </c>
      <c r="BFU29" s="64">
        <f t="shared" si="24"/>
        <v>0</v>
      </c>
      <c r="BFV29" s="64">
        <f t="shared" si="24"/>
        <v>0</v>
      </c>
      <c r="BFW29" s="64">
        <f t="shared" si="24"/>
        <v>0</v>
      </c>
      <c r="BFX29" s="64">
        <f t="shared" si="24"/>
        <v>0</v>
      </c>
      <c r="BFY29" s="64">
        <f t="shared" si="24"/>
        <v>0</v>
      </c>
      <c r="BFZ29" s="64">
        <f t="shared" si="24"/>
        <v>0</v>
      </c>
      <c r="BGA29" s="64">
        <f t="shared" si="24"/>
        <v>0</v>
      </c>
      <c r="BGB29" s="64">
        <f t="shared" si="24"/>
        <v>0</v>
      </c>
      <c r="BGC29" s="64">
        <f t="shared" si="24"/>
        <v>0</v>
      </c>
      <c r="BGD29" s="64">
        <f t="shared" si="24"/>
        <v>0</v>
      </c>
      <c r="BGE29" s="64">
        <f t="shared" si="24"/>
        <v>0</v>
      </c>
      <c r="BGF29" s="64">
        <f t="shared" ref="BGF29:BIQ29" si="25">SUM(BGF12:BGF27)</f>
        <v>0</v>
      </c>
      <c r="BGG29" s="64">
        <f t="shared" si="25"/>
        <v>0</v>
      </c>
      <c r="BGH29" s="64">
        <f t="shared" si="25"/>
        <v>0</v>
      </c>
      <c r="BGI29" s="64">
        <f t="shared" si="25"/>
        <v>0</v>
      </c>
      <c r="BGJ29" s="64">
        <f t="shared" si="25"/>
        <v>0</v>
      </c>
      <c r="BGK29" s="64">
        <f t="shared" si="25"/>
        <v>0</v>
      </c>
      <c r="BGL29" s="64">
        <f t="shared" si="25"/>
        <v>0</v>
      </c>
      <c r="BGM29" s="64">
        <f t="shared" si="25"/>
        <v>0</v>
      </c>
      <c r="BGN29" s="64">
        <f t="shared" si="25"/>
        <v>0</v>
      </c>
      <c r="BGO29" s="64">
        <f t="shared" si="25"/>
        <v>0</v>
      </c>
      <c r="BGP29" s="64">
        <f t="shared" si="25"/>
        <v>0</v>
      </c>
      <c r="BGQ29" s="64">
        <f t="shared" si="25"/>
        <v>0</v>
      </c>
      <c r="BGR29" s="64">
        <f t="shared" si="25"/>
        <v>0</v>
      </c>
      <c r="BGS29" s="64">
        <f t="shared" si="25"/>
        <v>0</v>
      </c>
      <c r="BGT29" s="64">
        <f t="shared" si="25"/>
        <v>0</v>
      </c>
      <c r="BGU29" s="64">
        <f t="shared" si="25"/>
        <v>0</v>
      </c>
      <c r="BGV29" s="64">
        <f t="shared" si="25"/>
        <v>0</v>
      </c>
      <c r="BGW29" s="64">
        <f t="shared" si="25"/>
        <v>0</v>
      </c>
      <c r="BGX29" s="64">
        <f t="shared" si="25"/>
        <v>0</v>
      </c>
      <c r="BGY29" s="64">
        <f t="shared" si="25"/>
        <v>0</v>
      </c>
      <c r="BGZ29" s="64">
        <f t="shared" si="25"/>
        <v>0</v>
      </c>
      <c r="BHA29" s="64">
        <f t="shared" si="25"/>
        <v>0</v>
      </c>
      <c r="BHB29" s="64">
        <f t="shared" si="25"/>
        <v>0</v>
      </c>
      <c r="BHC29" s="64">
        <f t="shared" si="25"/>
        <v>0</v>
      </c>
      <c r="BHD29" s="64">
        <f t="shared" si="25"/>
        <v>0</v>
      </c>
      <c r="BHE29" s="64">
        <f t="shared" si="25"/>
        <v>0</v>
      </c>
      <c r="BHF29" s="64">
        <f t="shared" si="25"/>
        <v>0</v>
      </c>
      <c r="BHG29" s="64">
        <f t="shared" si="25"/>
        <v>0</v>
      </c>
      <c r="BHH29" s="64">
        <f t="shared" si="25"/>
        <v>0</v>
      </c>
      <c r="BHI29" s="64">
        <f t="shared" si="25"/>
        <v>0</v>
      </c>
      <c r="BHJ29" s="64">
        <f t="shared" si="25"/>
        <v>0</v>
      </c>
      <c r="BHK29" s="64">
        <f t="shared" si="25"/>
        <v>0</v>
      </c>
      <c r="BHL29" s="64">
        <f t="shared" si="25"/>
        <v>0</v>
      </c>
      <c r="BHM29" s="64">
        <f t="shared" si="25"/>
        <v>0</v>
      </c>
      <c r="BHN29" s="64">
        <f t="shared" si="25"/>
        <v>0</v>
      </c>
      <c r="BHO29" s="64">
        <f t="shared" si="25"/>
        <v>0</v>
      </c>
      <c r="BHP29" s="64">
        <f t="shared" si="25"/>
        <v>0</v>
      </c>
      <c r="BHQ29" s="64">
        <f t="shared" si="25"/>
        <v>0</v>
      </c>
      <c r="BHR29" s="64">
        <f t="shared" si="25"/>
        <v>0</v>
      </c>
      <c r="BHS29" s="64">
        <f t="shared" si="25"/>
        <v>0</v>
      </c>
      <c r="BHT29" s="64">
        <f t="shared" si="25"/>
        <v>0</v>
      </c>
      <c r="BHU29" s="64">
        <f t="shared" si="25"/>
        <v>0</v>
      </c>
      <c r="BHV29" s="64">
        <f t="shared" si="25"/>
        <v>0</v>
      </c>
      <c r="BHW29" s="64">
        <f t="shared" si="25"/>
        <v>0</v>
      </c>
      <c r="BHX29" s="64">
        <f t="shared" si="25"/>
        <v>0</v>
      </c>
      <c r="BHY29" s="64">
        <f t="shared" si="25"/>
        <v>0</v>
      </c>
      <c r="BHZ29" s="64">
        <f t="shared" si="25"/>
        <v>0</v>
      </c>
      <c r="BIA29" s="64">
        <f t="shared" si="25"/>
        <v>0</v>
      </c>
      <c r="BIB29" s="64">
        <f t="shared" si="25"/>
        <v>0</v>
      </c>
      <c r="BIC29" s="64">
        <f t="shared" si="25"/>
        <v>0</v>
      </c>
      <c r="BID29" s="64">
        <f t="shared" si="25"/>
        <v>0</v>
      </c>
      <c r="BIE29" s="64">
        <f t="shared" si="25"/>
        <v>0</v>
      </c>
      <c r="BIF29" s="64">
        <f t="shared" si="25"/>
        <v>0</v>
      </c>
      <c r="BIG29" s="64">
        <f t="shared" si="25"/>
        <v>0</v>
      </c>
      <c r="BIH29" s="64">
        <f t="shared" si="25"/>
        <v>0</v>
      </c>
      <c r="BII29" s="64">
        <f t="shared" si="25"/>
        <v>0</v>
      </c>
      <c r="BIJ29" s="64">
        <f t="shared" si="25"/>
        <v>0</v>
      </c>
      <c r="BIK29" s="64">
        <f t="shared" si="25"/>
        <v>0</v>
      </c>
      <c r="BIL29" s="64">
        <f t="shared" si="25"/>
        <v>0</v>
      </c>
      <c r="BIM29" s="64">
        <f t="shared" si="25"/>
        <v>0</v>
      </c>
      <c r="BIN29" s="64">
        <f t="shared" si="25"/>
        <v>0</v>
      </c>
      <c r="BIO29" s="64">
        <f t="shared" si="25"/>
        <v>0</v>
      </c>
      <c r="BIP29" s="64">
        <f t="shared" si="25"/>
        <v>0</v>
      </c>
      <c r="BIQ29" s="64">
        <f t="shared" si="25"/>
        <v>0</v>
      </c>
      <c r="BIR29" s="64">
        <f t="shared" ref="BIR29:BLC29" si="26">SUM(BIR12:BIR27)</f>
        <v>0</v>
      </c>
      <c r="BIS29" s="64">
        <f t="shared" si="26"/>
        <v>0</v>
      </c>
      <c r="BIT29" s="64">
        <f t="shared" si="26"/>
        <v>0</v>
      </c>
      <c r="BIU29" s="64">
        <f t="shared" si="26"/>
        <v>0</v>
      </c>
      <c r="BIV29" s="64">
        <f t="shared" si="26"/>
        <v>0</v>
      </c>
      <c r="BIW29" s="64">
        <f t="shared" si="26"/>
        <v>0</v>
      </c>
      <c r="BIX29" s="64">
        <f t="shared" si="26"/>
        <v>0</v>
      </c>
      <c r="BIY29" s="64">
        <f t="shared" si="26"/>
        <v>0</v>
      </c>
      <c r="BIZ29" s="64">
        <f t="shared" si="26"/>
        <v>0</v>
      </c>
      <c r="BJA29" s="64">
        <f t="shared" si="26"/>
        <v>0</v>
      </c>
      <c r="BJB29" s="64">
        <f t="shared" si="26"/>
        <v>0</v>
      </c>
      <c r="BJC29" s="64">
        <f t="shared" si="26"/>
        <v>0</v>
      </c>
      <c r="BJD29" s="64">
        <f t="shared" si="26"/>
        <v>0</v>
      </c>
      <c r="BJE29" s="64">
        <f t="shared" si="26"/>
        <v>0</v>
      </c>
      <c r="BJF29" s="64">
        <f t="shared" si="26"/>
        <v>0</v>
      </c>
      <c r="BJG29" s="64">
        <f t="shared" si="26"/>
        <v>0</v>
      </c>
      <c r="BJH29" s="64">
        <f t="shared" si="26"/>
        <v>0</v>
      </c>
      <c r="BJI29" s="64">
        <f t="shared" si="26"/>
        <v>0</v>
      </c>
      <c r="BJJ29" s="64">
        <f t="shared" si="26"/>
        <v>0</v>
      </c>
      <c r="BJK29" s="64">
        <f t="shared" si="26"/>
        <v>0</v>
      </c>
      <c r="BJL29" s="64">
        <f t="shared" si="26"/>
        <v>0</v>
      </c>
      <c r="BJM29" s="64">
        <f t="shared" si="26"/>
        <v>0</v>
      </c>
      <c r="BJN29" s="64">
        <f t="shared" si="26"/>
        <v>0</v>
      </c>
      <c r="BJO29" s="64">
        <f t="shared" si="26"/>
        <v>0</v>
      </c>
      <c r="BJP29" s="64">
        <f t="shared" si="26"/>
        <v>0</v>
      </c>
      <c r="BJQ29" s="64">
        <f t="shared" si="26"/>
        <v>0</v>
      </c>
      <c r="BJR29" s="64">
        <f t="shared" si="26"/>
        <v>0</v>
      </c>
      <c r="BJS29" s="64">
        <f t="shared" si="26"/>
        <v>0</v>
      </c>
      <c r="BJT29" s="64">
        <f t="shared" si="26"/>
        <v>0</v>
      </c>
      <c r="BJU29" s="64">
        <f t="shared" si="26"/>
        <v>0</v>
      </c>
      <c r="BJV29" s="64">
        <f t="shared" si="26"/>
        <v>0</v>
      </c>
      <c r="BJW29" s="64">
        <f t="shared" si="26"/>
        <v>0</v>
      </c>
      <c r="BJX29" s="64">
        <f t="shared" si="26"/>
        <v>0</v>
      </c>
      <c r="BJY29" s="64">
        <f t="shared" si="26"/>
        <v>0</v>
      </c>
      <c r="BJZ29" s="64">
        <f t="shared" si="26"/>
        <v>0</v>
      </c>
      <c r="BKA29" s="64">
        <f t="shared" si="26"/>
        <v>0</v>
      </c>
      <c r="BKB29" s="64">
        <f t="shared" si="26"/>
        <v>0</v>
      </c>
      <c r="BKC29" s="64">
        <f t="shared" si="26"/>
        <v>0</v>
      </c>
      <c r="BKD29" s="64">
        <f t="shared" si="26"/>
        <v>0</v>
      </c>
      <c r="BKE29" s="64">
        <f t="shared" si="26"/>
        <v>0</v>
      </c>
      <c r="BKF29" s="64">
        <f t="shared" si="26"/>
        <v>0</v>
      </c>
      <c r="BKG29" s="64">
        <f t="shared" si="26"/>
        <v>0</v>
      </c>
      <c r="BKH29" s="64">
        <f t="shared" si="26"/>
        <v>0</v>
      </c>
      <c r="BKI29" s="64">
        <f t="shared" si="26"/>
        <v>0</v>
      </c>
      <c r="BKJ29" s="64">
        <f t="shared" si="26"/>
        <v>0</v>
      </c>
      <c r="BKK29" s="64">
        <f t="shared" si="26"/>
        <v>0</v>
      </c>
      <c r="BKL29" s="64">
        <f t="shared" si="26"/>
        <v>0</v>
      </c>
      <c r="BKM29" s="64">
        <f t="shared" si="26"/>
        <v>0</v>
      </c>
      <c r="BKN29" s="64">
        <f t="shared" si="26"/>
        <v>0</v>
      </c>
      <c r="BKO29" s="64">
        <f t="shared" si="26"/>
        <v>0</v>
      </c>
      <c r="BKP29" s="64">
        <f t="shared" si="26"/>
        <v>0</v>
      </c>
      <c r="BKQ29" s="64">
        <f t="shared" si="26"/>
        <v>0</v>
      </c>
      <c r="BKR29" s="64">
        <f t="shared" si="26"/>
        <v>0</v>
      </c>
      <c r="BKS29" s="64">
        <f t="shared" si="26"/>
        <v>0</v>
      </c>
      <c r="BKT29" s="64">
        <f t="shared" si="26"/>
        <v>0</v>
      </c>
      <c r="BKU29" s="64">
        <f t="shared" si="26"/>
        <v>0</v>
      </c>
      <c r="BKV29" s="64">
        <f t="shared" si="26"/>
        <v>0</v>
      </c>
      <c r="BKW29" s="64">
        <f t="shared" si="26"/>
        <v>0</v>
      </c>
      <c r="BKX29" s="64">
        <f t="shared" si="26"/>
        <v>0</v>
      </c>
      <c r="BKY29" s="64">
        <f t="shared" si="26"/>
        <v>0</v>
      </c>
      <c r="BKZ29" s="64">
        <f t="shared" si="26"/>
        <v>0</v>
      </c>
      <c r="BLA29" s="64">
        <f t="shared" si="26"/>
        <v>0</v>
      </c>
      <c r="BLB29" s="64">
        <f t="shared" si="26"/>
        <v>0</v>
      </c>
      <c r="BLC29" s="64">
        <f t="shared" si="26"/>
        <v>0</v>
      </c>
      <c r="BLD29" s="64">
        <f t="shared" ref="BLD29:BNO29" si="27">SUM(BLD12:BLD27)</f>
        <v>0</v>
      </c>
      <c r="BLE29" s="64">
        <f t="shared" si="27"/>
        <v>0</v>
      </c>
      <c r="BLF29" s="64">
        <f t="shared" si="27"/>
        <v>0</v>
      </c>
      <c r="BLG29" s="64">
        <f t="shared" si="27"/>
        <v>0</v>
      </c>
      <c r="BLH29" s="64">
        <f t="shared" si="27"/>
        <v>0</v>
      </c>
      <c r="BLI29" s="64">
        <f t="shared" si="27"/>
        <v>0</v>
      </c>
      <c r="BLJ29" s="64">
        <f t="shared" si="27"/>
        <v>0</v>
      </c>
      <c r="BLK29" s="64">
        <f t="shared" si="27"/>
        <v>0</v>
      </c>
      <c r="BLL29" s="64">
        <f t="shared" si="27"/>
        <v>0</v>
      </c>
      <c r="BLM29" s="64">
        <f t="shared" si="27"/>
        <v>0</v>
      </c>
      <c r="BLN29" s="64">
        <f t="shared" si="27"/>
        <v>0</v>
      </c>
      <c r="BLO29" s="64">
        <f t="shared" si="27"/>
        <v>0</v>
      </c>
      <c r="BLP29" s="64">
        <f t="shared" si="27"/>
        <v>0</v>
      </c>
      <c r="BLQ29" s="64">
        <f t="shared" si="27"/>
        <v>0</v>
      </c>
      <c r="BLR29" s="64">
        <f t="shared" si="27"/>
        <v>0</v>
      </c>
      <c r="BLS29" s="64">
        <f t="shared" si="27"/>
        <v>0</v>
      </c>
      <c r="BLT29" s="64">
        <f t="shared" si="27"/>
        <v>0</v>
      </c>
      <c r="BLU29" s="64">
        <f t="shared" si="27"/>
        <v>0</v>
      </c>
      <c r="BLV29" s="64">
        <f t="shared" si="27"/>
        <v>0</v>
      </c>
      <c r="BLW29" s="64">
        <f t="shared" si="27"/>
        <v>0</v>
      </c>
      <c r="BLX29" s="64">
        <f t="shared" si="27"/>
        <v>0</v>
      </c>
      <c r="BLY29" s="64">
        <f t="shared" si="27"/>
        <v>0</v>
      </c>
      <c r="BLZ29" s="64">
        <f t="shared" si="27"/>
        <v>0</v>
      </c>
      <c r="BMA29" s="64">
        <f t="shared" si="27"/>
        <v>0</v>
      </c>
      <c r="BMB29" s="64">
        <f t="shared" si="27"/>
        <v>0</v>
      </c>
      <c r="BMC29" s="64">
        <f t="shared" si="27"/>
        <v>0</v>
      </c>
      <c r="BMD29" s="64">
        <f t="shared" si="27"/>
        <v>0</v>
      </c>
      <c r="BME29" s="64">
        <f t="shared" si="27"/>
        <v>0</v>
      </c>
      <c r="BMF29" s="64">
        <f t="shared" si="27"/>
        <v>0</v>
      </c>
      <c r="BMG29" s="64">
        <f t="shared" si="27"/>
        <v>0</v>
      </c>
      <c r="BMH29" s="64">
        <f t="shared" si="27"/>
        <v>0</v>
      </c>
      <c r="BMI29" s="64">
        <f t="shared" si="27"/>
        <v>0</v>
      </c>
      <c r="BMJ29" s="64">
        <f t="shared" si="27"/>
        <v>0</v>
      </c>
      <c r="BMK29" s="64">
        <f t="shared" si="27"/>
        <v>0</v>
      </c>
      <c r="BML29" s="64">
        <f t="shared" si="27"/>
        <v>0</v>
      </c>
      <c r="BMM29" s="64">
        <f t="shared" si="27"/>
        <v>0</v>
      </c>
      <c r="BMN29" s="64">
        <f t="shared" si="27"/>
        <v>0</v>
      </c>
      <c r="BMO29" s="64">
        <f t="shared" si="27"/>
        <v>0</v>
      </c>
      <c r="BMP29" s="64">
        <f t="shared" si="27"/>
        <v>0</v>
      </c>
      <c r="BMQ29" s="64">
        <f t="shared" si="27"/>
        <v>0</v>
      </c>
      <c r="BMR29" s="64">
        <f t="shared" si="27"/>
        <v>0</v>
      </c>
      <c r="BMS29" s="64">
        <f t="shared" si="27"/>
        <v>0</v>
      </c>
      <c r="BMT29" s="64">
        <f t="shared" si="27"/>
        <v>0</v>
      </c>
      <c r="BMU29" s="64">
        <f t="shared" si="27"/>
        <v>0</v>
      </c>
      <c r="BMV29" s="64">
        <f t="shared" si="27"/>
        <v>0</v>
      </c>
      <c r="BMW29" s="64">
        <f t="shared" si="27"/>
        <v>0</v>
      </c>
      <c r="BMX29" s="64">
        <f t="shared" si="27"/>
        <v>0</v>
      </c>
      <c r="BMY29" s="64">
        <f t="shared" si="27"/>
        <v>0</v>
      </c>
      <c r="BMZ29" s="64">
        <f t="shared" si="27"/>
        <v>0</v>
      </c>
      <c r="BNA29" s="64">
        <f t="shared" si="27"/>
        <v>0</v>
      </c>
      <c r="BNB29" s="64">
        <f t="shared" si="27"/>
        <v>0</v>
      </c>
      <c r="BNC29" s="64">
        <f t="shared" si="27"/>
        <v>0</v>
      </c>
      <c r="BND29" s="64">
        <f t="shared" si="27"/>
        <v>0</v>
      </c>
      <c r="BNE29" s="64">
        <f t="shared" si="27"/>
        <v>0</v>
      </c>
      <c r="BNF29" s="64">
        <f t="shared" si="27"/>
        <v>0</v>
      </c>
      <c r="BNG29" s="64">
        <f t="shared" si="27"/>
        <v>0</v>
      </c>
      <c r="BNH29" s="64">
        <f t="shared" si="27"/>
        <v>0</v>
      </c>
      <c r="BNI29" s="64">
        <f t="shared" si="27"/>
        <v>0</v>
      </c>
      <c r="BNJ29" s="64">
        <f t="shared" si="27"/>
        <v>0</v>
      </c>
      <c r="BNK29" s="64">
        <f t="shared" si="27"/>
        <v>0</v>
      </c>
      <c r="BNL29" s="64">
        <f t="shared" si="27"/>
        <v>0</v>
      </c>
      <c r="BNM29" s="64">
        <f t="shared" si="27"/>
        <v>0</v>
      </c>
      <c r="BNN29" s="64">
        <f t="shared" si="27"/>
        <v>0</v>
      </c>
      <c r="BNO29" s="64">
        <f t="shared" si="27"/>
        <v>0</v>
      </c>
      <c r="BNP29" s="64">
        <f t="shared" ref="BNP29:BQA29" si="28">SUM(BNP12:BNP27)</f>
        <v>0</v>
      </c>
      <c r="BNQ29" s="64">
        <f t="shared" si="28"/>
        <v>0</v>
      </c>
      <c r="BNR29" s="64">
        <f t="shared" si="28"/>
        <v>0</v>
      </c>
      <c r="BNS29" s="64">
        <f t="shared" si="28"/>
        <v>0</v>
      </c>
      <c r="BNT29" s="64">
        <f t="shared" si="28"/>
        <v>0</v>
      </c>
      <c r="BNU29" s="64">
        <f t="shared" si="28"/>
        <v>0</v>
      </c>
      <c r="BNV29" s="64">
        <f t="shared" si="28"/>
        <v>0</v>
      </c>
      <c r="BNW29" s="64">
        <f t="shared" si="28"/>
        <v>0</v>
      </c>
      <c r="BNX29" s="64">
        <f t="shared" si="28"/>
        <v>0</v>
      </c>
      <c r="BNY29" s="64">
        <f t="shared" si="28"/>
        <v>0</v>
      </c>
      <c r="BNZ29" s="64">
        <f t="shared" si="28"/>
        <v>0</v>
      </c>
      <c r="BOA29" s="64">
        <f t="shared" si="28"/>
        <v>0</v>
      </c>
      <c r="BOB29" s="64">
        <f t="shared" si="28"/>
        <v>0</v>
      </c>
      <c r="BOC29" s="64">
        <f t="shared" si="28"/>
        <v>0</v>
      </c>
      <c r="BOD29" s="64">
        <f t="shared" si="28"/>
        <v>0</v>
      </c>
      <c r="BOE29" s="64">
        <f t="shared" si="28"/>
        <v>0</v>
      </c>
      <c r="BOF29" s="64">
        <f t="shared" si="28"/>
        <v>0</v>
      </c>
      <c r="BOG29" s="64">
        <f t="shared" si="28"/>
        <v>0</v>
      </c>
      <c r="BOH29" s="64">
        <f t="shared" si="28"/>
        <v>0</v>
      </c>
      <c r="BOI29" s="64">
        <f t="shared" si="28"/>
        <v>0</v>
      </c>
      <c r="BOJ29" s="64">
        <f t="shared" si="28"/>
        <v>0</v>
      </c>
      <c r="BOK29" s="64">
        <f t="shared" si="28"/>
        <v>0</v>
      </c>
      <c r="BOL29" s="64">
        <f t="shared" si="28"/>
        <v>0</v>
      </c>
      <c r="BOM29" s="64">
        <f t="shared" si="28"/>
        <v>0</v>
      </c>
      <c r="BON29" s="64">
        <f t="shared" si="28"/>
        <v>0</v>
      </c>
      <c r="BOO29" s="64">
        <f t="shared" si="28"/>
        <v>0</v>
      </c>
      <c r="BOP29" s="64">
        <f t="shared" si="28"/>
        <v>0</v>
      </c>
      <c r="BOQ29" s="64">
        <f t="shared" si="28"/>
        <v>0</v>
      </c>
      <c r="BOR29" s="64">
        <f t="shared" si="28"/>
        <v>0</v>
      </c>
      <c r="BOS29" s="64">
        <f t="shared" si="28"/>
        <v>0</v>
      </c>
      <c r="BOT29" s="64">
        <f t="shared" si="28"/>
        <v>0</v>
      </c>
      <c r="BOU29" s="64">
        <f t="shared" si="28"/>
        <v>0</v>
      </c>
      <c r="BOV29" s="64">
        <f t="shared" si="28"/>
        <v>0</v>
      </c>
      <c r="BOW29" s="64">
        <f t="shared" si="28"/>
        <v>0</v>
      </c>
      <c r="BOX29" s="64">
        <f t="shared" si="28"/>
        <v>0</v>
      </c>
      <c r="BOY29" s="64">
        <f t="shared" si="28"/>
        <v>0</v>
      </c>
      <c r="BOZ29" s="64">
        <f t="shared" si="28"/>
        <v>0</v>
      </c>
      <c r="BPA29" s="64">
        <f t="shared" si="28"/>
        <v>0</v>
      </c>
      <c r="BPB29" s="64">
        <f t="shared" si="28"/>
        <v>0</v>
      </c>
      <c r="BPC29" s="64">
        <f t="shared" si="28"/>
        <v>0</v>
      </c>
      <c r="BPD29" s="64">
        <f t="shared" si="28"/>
        <v>0</v>
      </c>
      <c r="BPE29" s="64">
        <f t="shared" si="28"/>
        <v>0</v>
      </c>
      <c r="BPF29" s="64">
        <f t="shared" si="28"/>
        <v>0</v>
      </c>
      <c r="BPG29" s="64">
        <f t="shared" si="28"/>
        <v>0</v>
      </c>
      <c r="BPH29" s="64">
        <f t="shared" si="28"/>
        <v>0</v>
      </c>
      <c r="BPI29" s="64">
        <f t="shared" si="28"/>
        <v>0</v>
      </c>
      <c r="BPJ29" s="64">
        <f t="shared" si="28"/>
        <v>0</v>
      </c>
      <c r="BPK29" s="64">
        <f t="shared" si="28"/>
        <v>0</v>
      </c>
      <c r="BPL29" s="64">
        <f t="shared" si="28"/>
        <v>0</v>
      </c>
      <c r="BPM29" s="64">
        <f t="shared" si="28"/>
        <v>0</v>
      </c>
      <c r="BPN29" s="64">
        <f t="shared" si="28"/>
        <v>0</v>
      </c>
      <c r="BPO29" s="64">
        <f t="shared" si="28"/>
        <v>0</v>
      </c>
      <c r="BPP29" s="64">
        <f t="shared" si="28"/>
        <v>0</v>
      </c>
      <c r="BPQ29" s="64">
        <f t="shared" si="28"/>
        <v>0</v>
      </c>
      <c r="BPR29" s="64">
        <f t="shared" si="28"/>
        <v>0</v>
      </c>
      <c r="BPS29" s="64">
        <f t="shared" si="28"/>
        <v>0</v>
      </c>
      <c r="BPT29" s="64">
        <f t="shared" si="28"/>
        <v>0</v>
      </c>
      <c r="BPU29" s="64">
        <f t="shared" si="28"/>
        <v>0</v>
      </c>
      <c r="BPV29" s="64">
        <f t="shared" si="28"/>
        <v>0</v>
      </c>
      <c r="BPW29" s="64">
        <f t="shared" si="28"/>
        <v>0</v>
      </c>
      <c r="BPX29" s="64">
        <f t="shared" si="28"/>
        <v>0</v>
      </c>
      <c r="BPY29" s="64">
        <f t="shared" si="28"/>
        <v>0</v>
      </c>
      <c r="BPZ29" s="64">
        <f t="shared" si="28"/>
        <v>0</v>
      </c>
      <c r="BQA29" s="64">
        <f t="shared" si="28"/>
        <v>0</v>
      </c>
      <c r="BQB29" s="64">
        <f t="shared" ref="BQB29:BSM29" si="29">SUM(BQB12:BQB27)</f>
        <v>0</v>
      </c>
      <c r="BQC29" s="64">
        <f t="shared" si="29"/>
        <v>0</v>
      </c>
      <c r="BQD29" s="64">
        <f t="shared" si="29"/>
        <v>0</v>
      </c>
      <c r="BQE29" s="64">
        <f t="shared" si="29"/>
        <v>0</v>
      </c>
      <c r="BQF29" s="64">
        <f t="shared" si="29"/>
        <v>0</v>
      </c>
      <c r="BQG29" s="64">
        <f t="shared" si="29"/>
        <v>0</v>
      </c>
      <c r="BQH29" s="64">
        <f t="shared" si="29"/>
        <v>0</v>
      </c>
      <c r="BQI29" s="64">
        <f t="shared" si="29"/>
        <v>0</v>
      </c>
      <c r="BQJ29" s="64">
        <f t="shared" si="29"/>
        <v>0</v>
      </c>
      <c r="BQK29" s="64">
        <f t="shared" si="29"/>
        <v>0</v>
      </c>
      <c r="BQL29" s="64">
        <f t="shared" si="29"/>
        <v>0</v>
      </c>
      <c r="BQM29" s="64">
        <f t="shared" si="29"/>
        <v>0</v>
      </c>
      <c r="BQN29" s="64">
        <f t="shared" si="29"/>
        <v>0</v>
      </c>
      <c r="BQO29" s="64">
        <f t="shared" si="29"/>
        <v>0</v>
      </c>
      <c r="BQP29" s="64">
        <f t="shared" si="29"/>
        <v>0</v>
      </c>
      <c r="BQQ29" s="64">
        <f t="shared" si="29"/>
        <v>0</v>
      </c>
      <c r="BQR29" s="64">
        <f t="shared" si="29"/>
        <v>0</v>
      </c>
      <c r="BQS29" s="64">
        <f t="shared" si="29"/>
        <v>0</v>
      </c>
      <c r="BQT29" s="64">
        <f t="shared" si="29"/>
        <v>0</v>
      </c>
      <c r="BQU29" s="64">
        <f t="shared" si="29"/>
        <v>0</v>
      </c>
      <c r="BQV29" s="64">
        <f t="shared" si="29"/>
        <v>0</v>
      </c>
      <c r="BQW29" s="64">
        <f t="shared" si="29"/>
        <v>0</v>
      </c>
      <c r="BQX29" s="64">
        <f t="shared" si="29"/>
        <v>0</v>
      </c>
      <c r="BQY29" s="64">
        <f t="shared" si="29"/>
        <v>0</v>
      </c>
      <c r="BQZ29" s="64">
        <f t="shared" si="29"/>
        <v>0</v>
      </c>
      <c r="BRA29" s="64">
        <f t="shared" si="29"/>
        <v>0</v>
      </c>
      <c r="BRB29" s="64">
        <f t="shared" si="29"/>
        <v>0</v>
      </c>
      <c r="BRC29" s="64">
        <f t="shared" si="29"/>
        <v>0</v>
      </c>
      <c r="BRD29" s="64">
        <f t="shared" si="29"/>
        <v>0</v>
      </c>
      <c r="BRE29" s="64">
        <f t="shared" si="29"/>
        <v>0</v>
      </c>
      <c r="BRF29" s="64">
        <f t="shared" si="29"/>
        <v>0</v>
      </c>
      <c r="BRG29" s="64">
        <f t="shared" si="29"/>
        <v>0</v>
      </c>
      <c r="BRH29" s="64">
        <f t="shared" si="29"/>
        <v>0</v>
      </c>
      <c r="BRI29" s="64">
        <f t="shared" si="29"/>
        <v>0</v>
      </c>
      <c r="BRJ29" s="64">
        <f t="shared" si="29"/>
        <v>0</v>
      </c>
      <c r="BRK29" s="64">
        <f t="shared" si="29"/>
        <v>0</v>
      </c>
      <c r="BRL29" s="64">
        <f t="shared" si="29"/>
        <v>0</v>
      </c>
      <c r="BRM29" s="64">
        <f t="shared" si="29"/>
        <v>0</v>
      </c>
      <c r="BRN29" s="64">
        <f t="shared" si="29"/>
        <v>0</v>
      </c>
      <c r="BRO29" s="64">
        <f t="shared" si="29"/>
        <v>0</v>
      </c>
      <c r="BRP29" s="64">
        <f t="shared" si="29"/>
        <v>0</v>
      </c>
      <c r="BRQ29" s="64">
        <f t="shared" si="29"/>
        <v>0</v>
      </c>
      <c r="BRR29" s="64">
        <f t="shared" si="29"/>
        <v>0</v>
      </c>
      <c r="BRS29" s="64">
        <f t="shared" si="29"/>
        <v>0</v>
      </c>
      <c r="BRT29" s="64">
        <f t="shared" si="29"/>
        <v>0</v>
      </c>
      <c r="BRU29" s="64">
        <f t="shared" si="29"/>
        <v>0</v>
      </c>
      <c r="BRV29" s="64">
        <f t="shared" si="29"/>
        <v>0</v>
      </c>
      <c r="BRW29" s="64">
        <f t="shared" si="29"/>
        <v>0</v>
      </c>
      <c r="BRX29" s="64">
        <f t="shared" si="29"/>
        <v>0</v>
      </c>
      <c r="BRY29" s="64">
        <f t="shared" si="29"/>
        <v>0</v>
      </c>
      <c r="BRZ29" s="64">
        <f t="shared" si="29"/>
        <v>0</v>
      </c>
      <c r="BSA29" s="64">
        <f t="shared" si="29"/>
        <v>0</v>
      </c>
      <c r="BSB29" s="64">
        <f t="shared" si="29"/>
        <v>0</v>
      </c>
      <c r="BSC29" s="64">
        <f t="shared" si="29"/>
        <v>0</v>
      </c>
      <c r="BSD29" s="64">
        <f t="shared" si="29"/>
        <v>0</v>
      </c>
      <c r="BSE29" s="64">
        <f t="shared" si="29"/>
        <v>0</v>
      </c>
      <c r="BSF29" s="64">
        <f t="shared" si="29"/>
        <v>0</v>
      </c>
      <c r="BSG29" s="64">
        <f t="shared" si="29"/>
        <v>0</v>
      </c>
      <c r="BSH29" s="64">
        <f t="shared" si="29"/>
        <v>0</v>
      </c>
      <c r="BSI29" s="64">
        <f t="shared" si="29"/>
        <v>0</v>
      </c>
      <c r="BSJ29" s="64">
        <f t="shared" si="29"/>
        <v>0</v>
      </c>
      <c r="BSK29" s="64">
        <f t="shared" si="29"/>
        <v>0</v>
      </c>
      <c r="BSL29" s="64">
        <f t="shared" si="29"/>
        <v>0</v>
      </c>
      <c r="BSM29" s="64">
        <f t="shared" si="29"/>
        <v>0</v>
      </c>
      <c r="BSN29" s="64">
        <f t="shared" ref="BSN29:BUY29" si="30">SUM(BSN12:BSN27)</f>
        <v>0</v>
      </c>
      <c r="BSO29" s="64">
        <f t="shared" si="30"/>
        <v>0</v>
      </c>
      <c r="BSP29" s="64">
        <f t="shared" si="30"/>
        <v>0</v>
      </c>
      <c r="BSQ29" s="64">
        <f t="shared" si="30"/>
        <v>0</v>
      </c>
      <c r="BSR29" s="64">
        <f t="shared" si="30"/>
        <v>0</v>
      </c>
      <c r="BSS29" s="64">
        <f t="shared" si="30"/>
        <v>0</v>
      </c>
      <c r="BST29" s="64">
        <f t="shared" si="30"/>
        <v>0</v>
      </c>
      <c r="BSU29" s="64">
        <f t="shared" si="30"/>
        <v>0</v>
      </c>
      <c r="BSV29" s="64">
        <f t="shared" si="30"/>
        <v>0</v>
      </c>
      <c r="BSW29" s="64">
        <f t="shared" si="30"/>
        <v>0</v>
      </c>
      <c r="BSX29" s="64">
        <f t="shared" si="30"/>
        <v>0</v>
      </c>
      <c r="BSY29" s="64">
        <f t="shared" si="30"/>
        <v>0</v>
      </c>
      <c r="BSZ29" s="64">
        <f t="shared" si="30"/>
        <v>0</v>
      </c>
      <c r="BTA29" s="64">
        <f t="shared" si="30"/>
        <v>0</v>
      </c>
      <c r="BTB29" s="64">
        <f t="shared" si="30"/>
        <v>0</v>
      </c>
      <c r="BTC29" s="64">
        <f t="shared" si="30"/>
        <v>0</v>
      </c>
      <c r="BTD29" s="64">
        <f t="shared" si="30"/>
        <v>0</v>
      </c>
      <c r="BTE29" s="64">
        <f t="shared" si="30"/>
        <v>0</v>
      </c>
      <c r="BTF29" s="64">
        <f t="shared" si="30"/>
        <v>0</v>
      </c>
      <c r="BTG29" s="64">
        <f t="shared" si="30"/>
        <v>0</v>
      </c>
      <c r="BTH29" s="64">
        <f t="shared" si="30"/>
        <v>0</v>
      </c>
      <c r="BTI29" s="64">
        <f t="shared" si="30"/>
        <v>0</v>
      </c>
      <c r="BTJ29" s="64">
        <f t="shared" si="30"/>
        <v>0</v>
      </c>
      <c r="BTK29" s="64">
        <f t="shared" si="30"/>
        <v>0</v>
      </c>
      <c r="BTL29" s="64">
        <f t="shared" si="30"/>
        <v>0</v>
      </c>
      <c r="BTM29" s="64">
        <f t="shared" si="30"/>
        <v>0</v>
      </c>
      <c r="BTN29" s="64">
        <f t="shared" si="30"/>
        <v>0</v>
      </c>
      <c r="BTO29" s="64">
        <f t="shared" si="30"/>
        <v>0</v>
      </c>
      <c r="BTP29" s="64">
        <f t="shared" si="30"/>
        <v>0</v>
      </c>
      <c r="BTQ29" s="64">
        <f t="shared" si="30"/>
        <v>0</v>
      </c>
      <c r="BTR29" s="64">
        <f t="shared" si="30"/>
        <v>0</v>
      </c>
      <c r="BTS29" s="64">
        <f t="shared" si="30"/>
        <v>0</v>
      </c>
      <c r="BTT29" s="64">
        <f t="shared" si="30"/>
        <v>0</v>
      </c>
      <c r="BTU29" s="64">
        <f t="shared" si="30"/>
        <v>0</v>
      </c>
      <c r="BTV29" s="64">
        <f t="shared" si="30"/>
        <v>0</v>
      </c>
      <c r="BTW29" s="64">
        <f t="shared" si="30"/>
        <v>0</v>
      </c>
      <c r="BTX29" s="64">
        <f t="shared" si="30"/>
        <v>0</v>
      </c>
      <c r="BTY29" s="64">
        <f t="shared" si="30"/>
        <v>0</v>
      </c>
      <c r="BTZ29" s="64">
        <f t="shared" si="30"/>
        <v>0</v>
      </c>
      <c r="BUA29" s="64">
        <f t="shared" si="30"/>
        <v>0</v>
      </c>
      <c r="BUB29" s="64">
        <f t="shared" si="30"/>
        <v>0</v>
      </c>
      <c r="BUC29" s="64">
        <f t="shared" si="30"/>
        <v>0</v>
      </c>
      <c r="BUD29" s="64">
        <f t="shared" si="30"/>
        <v>0</v>
      </c>
      <c r="BUE29" s="64">
        <f t="shared" si="30"/>
        <v>0</v>
      </c>
      <c r="BUF29" s="64">
        <f t="shared" si="30"/>
        <v>0</v>
      </c>
      <c r="BUG29" s="64">
        <f t="shared" si="30"/>
        <v>0</v>
      </c>
      <c r="BUH29" s="64">
        <f t="shared" si="30"/>
        <v>0</v>
      </c>
      <c r="BUI29" s="64">
        <f t="shared" si="30"/>
        <v>0</v>
      </c>
      <c r="BUJ29" s="64">
        <f t="shared" si="30"/>
        <v>0</v>
      </c>
      <c r="BUK29" s="64">
        <f t="shared" si="30"/>
        <v>0</v>
      </c>
      <c r="BUL29" s="64">
        <f t="shared" si="30"/>
        <v>0</v>
      </c>
      <c r="BUM29" s="64">
        <f t="shared" si="30"/>
        <v>0</v>
      </c>
      <c r="BUN29" s="64">
        <f t="shared" si="30"/>
        <v>0</v>
      </c>
      <c r="BUO29" s="64">
        <f t="shared" si="30"/>
        <v>0</v>
      </c>
      <c r="BUP29" s="64">
        <f t="shared" si="30"/>
        <v>0</v>
      </c>
      <c r="BUQ29" s="64">
        <f t="shared" si="30"/>
        <v>0</v>
      </c>
      <c r="BUR29" s="64">
        <f t="shared" si="30"/>
        <v>0</v>
      </c>
      <c r="BUS29" s="64">
        <f t="shared" si="30"/>
        <v>0</v>
      </c>
      <c r="BUT29" s="64">
        <f t="shared" si="30"/>
        <v>0</v>
      </c>
      <c r="BUU29" s="64">
        <f t="shared" si="30"/>
        <v>0</v>
      </c>
      <c r="BUV29" s="64">
        <f t="shared" si="30"/>
        <v>0</v>
      </c>
      <c r="BUW29" s="64">
        <f t="shared" si="30"/>
        <v>0</v>
      </c>
      <c r="BUX29" s="64">
        <f t="shared" si="30"/>
        <v>0</v>
      </c>
      <c r="BUY29" s="64">
        <f t="shared" si="30"/>
        <v>0</v>
      </c>
      <c r="BUZ29" s="64">
        <f t="shared" ref="BUZ29:BXK29" si="31">SUM(BUZ12:BUZ27)</f>
        <v>0</v>
      </c>
      <c r="BVA29" s="64">
        <f t="shared" si="31"/>
        <v>0</v>
      </c>
      <c r="BVB29" s="64">
        <f t="shared" si="31"/>
        <v>0</v>
      </c>
      <c r="BVC29" s="64">
        <f t="shared" si="31"/>
        <v>0</v>
      </c>
      <c r="BVD29" s="64">
        <f t="shared" si="31"/>
        <v>0</v>
      </c>
      <c r="BVE29" s="64">
        <f t="shared" si="31"/>
        <v>0</v>
      </c>
      <c r="BVF29" s="64">
        <f t="shared" si="31"/>
        <v>0</v>
      </c>
      <c r="BVG29" s="64">
        <f t="shared" si="31"/>
        <v>0</v>
      </c>
      <c r="BVH29" s="64">
        <f t="shared" si="31"/>
        <v>0</v>
      </c>
      <c r="BVI29" s="64">
        <f t="shared" si="31"/>
        <v>0</v>
      </c>
      <c r="BVJ29" s="64">
        <f t="shared" si="31"/>
        <v>0</v>
      </c>
      <c r="BVK29" s="64">
        <f t="shared" si="31"/>
        <v>0</v>
      </c>
      <c r="BVL29" s="64">
        <f t="shared" si="31"/>
        <v>0</v>
      </c>
      <c r="BVM29" s="64">
        <f t="shared" si="31"/>
        <v>0</v>
      </c>
      <c r="BVN29" s="64">
        <f t="shared" si="31"/>
        <v>0</v>
      </c>
      <c r="BVO29" s="64">
        <f t="shared" si="31"/>
        <v>0</v>
      </c>
      <c r="BVP29" s="64">
        <f t="shared" si="31"/>
        <v>0</v>
      </c>
      <c r="BVQ29" s="64">
        <f t="shared" si="31"/>
        <v>0</v>
      </c>
      <c r="BVR29" s="64">
        <f t="shared" si="31"/>
        <v>0</v>
      </c>
      <c r="BVS29" s="64">
        <f t="shared" si="31"/>
        <v>0</v>
      </c>
      <c r="BVT29" s="64">
        <f t="shared" si="31"/>
        <v>0</v>
      </c>
      <c r="BVU29" s="64">
        <f t="shared" si="31"/>
        <v>0</v>
      </c>
      <c r="BVV29" s="64">
        <f t="shared" si="31"/>
        <v>0</v>
      </c>
      <c r="BVW29" s="64">
        <f t="shared" si="31"/>
        <v>0</v>
      </c>
      <c r="BVX29" s="64">
        <f t="shared" si="31"/>
        <v>0</v>
      </c>
      <c r="BVY29" s="64">
        <f t="shared" si="31"/>
        <v>0</v>
      </c>
      <c r="BVZ29" s="64">
        <f t="shared" si="31"/>
        <v>0</v>
      </c>
      <c r="BWA29" s="64">
        <f t="shared" si="31"/>
        <v>0</v>
      </c>
      <c r="BWB29" s="64">
        <f t="shared" si="31"/>
        <v>0</v>
      </c>
      <c r="BWC29" s="64">
        <f t="shared" si="31"/>
        <v>0</v>
      </c>
      <c r="BWD29" s="64">
        <f t="shared" si="31"/>
        <v>0</v>
      </c>
      <c r="BWE29" s="64">
        <f t="shared" si="31"/>
        <v>0</v>
      </c>
      <c r="BWF29" s="64">
        <f t="shared" si="31"/>
        <v>0</v>
      </c>
      <c r="BWG29" s="64">
        <f t="shared" si="31"/>
        <v>0</v>
      </c>
      <c r="BWH29" s="64">
        <f t="shared" si="31"/>
        <v>0</v>
      </c>
      <c r="BWI29" s="64">
        <f t="shared" si="31"/>
        <v>0</v>
      </c>
      <c r="BWJ29" s="64">
        <f t="shared" si="31"/>
        <v>0</v>
      </c>
      <c r="BWK29" s="64">
        <f t="shared" si="31"/>
        <v>0</v>
      </c>
      <c r="BWL29" s="64">
        <f t="shared" si="31"/>
        <v>0</v>
      </c>
      <c r="BWM29" s="64">
        <f t="shared" si="31"/>
        <v>0</v>
      </c>
      <c r="BWN29" s="64">
        <f t="shared" si="31"/>
        <v>0</v>
      </c>
      <c r="BWO29" s="64">
        <f t="shared" si="31"/>
        <v>0</v>
      </c>
      <c r="BWP29" s="64">
        <f t="shared" si="31"/>
        <v>0</v>
      </c>
      <c r="BWQ29" s="64">
        <f t="shared" si="31"/>
        <v>0</v>
      </c>
      <c r="BWR29" s="64">
        <f t="shared" si="31"/>
        <v>0</v>
      </c>
      <c r="BWS29" s="64">
        <f t="shared" si="31"/>
        <v>0</v>
      </c>
      <c r="BWT29" s="64">
        <f t="shared" si="31"/>
        <v>0</v>
      </c>
      <c r="BWU29" s="64">
        <f t="shared" si="31"/>
        <v>0</v>
      </c>
      <c r="BWV29" s="64">
        <f t="shared" si="31"/>
        <v>0</v>
      </c>
      <c r="BWW29" s="64">
        <f t="shared" si="31"/>
        <v>0</v>
      </c>
      <c r="BWX29" s="64">
        <f t="shared" si="31"/>
        <v>0</v>
      </c>
      <c r="BWY29" s="64">
        <f t="shared" si="31"/>
        <v>0</v>
      </c>
      <c r="BWZ29" s="64">
        <f t="shared" si="31"/>
        <v>0</v>
      </c>
      <c r="BXA29" s="64">
        <f t="shared" si="31"/>
        <v>0</v>
      </c>
      <c r="BXB29" s="64">
        <f t="shared" si="31"/>
        <v>0</v>
      </c>
      <c r="BXC29" s="64">
        <f t="shared" si="31"/>
        <v>0</v>
      </c>
      <c r="BXD29" s="64">
        <f t="shared" si="31"/>
        <v>0</v>
      </c>
      <c r="BXE29" s="64">
        <f t="shared" si="31"/>
        <v>0</v>
      </c>
      <c r="BXF29" s="64">
        <f t="shared" si="31"/>
        <v>0</v>
      </c>
      <c r="BXG29" s="64">
        <f t="shared" si="31"/>
        <v>0</v>
      </c>
      <c r="BXH29" s="64">
        <f t="shared" si="31"/>
        <v>0</v>
      </c>
      <c r="BXI29" s="64">
        <f t="shared" si="31"/>
        <v>0</v>
      </c>
      <c r="BXJ29" s="64">
        <f t="shared" si="31"/>
        <v>0</v>
      </c>
      <c r="BXK29" s="64">
        <f t="shared" si="31"/>
        <v>0</v>
      </c>
      <c r="BXL29" s="64">
        <f t="shared" ref="BXL29:BZW29" si="32">SUM(BXL12:BXL27)</f>
        <v>0</v>
      </c>
      <c r="BXM29" s="64">
        <f t="shared" si="32"/>
        <v>0</v>
      </c>
      <c r="BXN29" s="64">
        <f t="shared" si="32"/>
        <v>0</v>
      </c>
      <c r="BXO29" s="64">
        <f t="shared" si="32"/>
        <v>0</v>
      </c>
      <c r="BXP29" s="64">
        <f t="shared" si="32"/>
        <v>0</v>
      </c>
      <c r="BXQ29" s="64">
        <f t="shared" si="32"/>
        <v>0</v>
      </c>
      <c r="BXR29" s="64">
        <f t="shared" si="32"/>
        <v>0</v>
      </c>
      <c r="BXS29" s="64">
        <f t="shared" si="32"/>
        <v>0</v>
      </c>
      <c r="BXT29" s="64">
        <f t="shared" si="32"/>
        <v>0</v>
      </c>
      <c r="BXU29" s="64">
        <f t="shared" si="32"/>
        <v>0</v>
      </c>
      <c r="BXV29" s="64">
        <f t="shared" si="32"/>
        <v>0</v>
      </c>
      <c r="BXW29" s="64">
        <f t="shared" si="32"/>
        <v>0</v>
      </c>
      <c r="BXX29" s="64">
        <f t="shared" si="32"/>
        <v>0</v>
      </c>
      <c r="BXY29" s="64">
        <f t="shared" si="32"/>
        <v>0</v>
      </c>
      <c r="BXZ29" s="64">
        <f t="shared" si="32"/>
        <v>0</v>
      </c>
      <c r="BYA29" s="64">
        <f t="shared" si="32"/>
        <v>0</v>
      </c>
      <c r="BYB29" s="64">
        <f t="shared" si="32"/>
        <v>0</v>
      </c>
      <c r="BYC29" s="64">
        <f t="shared" si="32"/>
        <v>0</v>
      </c>
      <c r="BYD29" s="64">
        <f t="shared" si="32"/>
        <v>0</v>
      </c>
      <c r="BYE29" s="64">
        <f t="shared" si="32"/>
        <v>0</v>
      </c>
      <c r="BYF29" s="64">
        <f t="shared" si="32"/>
        <v>0</v>
      </c>
      <c r="BYG29" s="64">
        <f t="shared" si="32"/>
        <v>0</v>
      </c>
      <c r="BYH29" s="64">
        <f t="shared" si="32"/>
        <v>0</v>
      </c>
      <c r="BYI29" s="64">
        <f t="shared" si="32"/>
        <v>0</v>
      </c>
      <c r="BYJ29" s="64">
        <f t="shared" si="32"/>
        <v>0</v>
      </c>
      <c r="BYK29" s="64">
        <f t="shared" si="32"/>
        <v>0</v>
      </c>
      <c r="BYL29" s="64">
        <f t="shared" si="32"/>
        <v>0</v>
      </c>
      <c r="BYM29" s="64">
        <f t="shared" si="32"/>
        <v>0</v>
      </c>
      <c r="BYN29" s="64">
        <f t="shared" si="32"/>
        <v>0</v>
      </c>
      <c r="BYO29" s="64">
        <f t="shared" si="32"/>
        <v>0</v>
      </c>
      <c r="BYP29" s="64">
        <f t="shared" si="32"/>
        <v>0</v>
      </c>
      <c r="BYQ29" s="64">
        <f t="shared" si="32"/>
        <v>0</v>
      </c>
      <c r="BYR29" s="64">
        <f t="shared" si="32"/>
        <v>0</v>
      </c>
      <c r="BYS29" s="64">
        <f t="shared" si="32"/>
        <v>0</v>
      </c>
      <c r="BYT29" s="64">
        <f t="shared" si="32"/>
        <v>0</v>
      </c>
      <c r="BYU29" s="64">
        <f t="shared" si="32"/>
        <v>0</v>
      </c>
      <c r="BYV29" s="64">
        <f t="shared" si="32"/>
        <v>0</v>
      </c>
      <c r="BYW29" s="64">
        <f t="shared" si="32"/>
        <v>0</v>
      </c>
      <c r="BYX29" s="64">
        <f t="shared" si="32"/>
        <v>0</v>
      </c>
      <c r="BYY29" s="64">
        <f t="shared" si="32"/>
        <v>0</v>
      </c>
      <c r="BYZ29" s="64">
        <f t="shared" si="32"/>
        <v>0</v>
      </c>
      <c r="BZA29" s="64">
        <f t="shared" si="32"/>
        <v>0</v>
      </c>
      <c r="BZB29" s="64">
        <f t="shared" si="32"/>
        <v>0</v>
      </c>
      <c r="BZC29" s="64">
        <f t="shared" si="32"/>
        <v>0</v>
      </c>
      <c r="BZD29" s="64">
        <f t="shared" si="32"/>
        <v>0</v>
      </c>
      <c r="BZE29" s="64">
        <f t="shared" si="32"/>
        <v>0</v>
      </c>
      <c r="BZF29" s="64">
        <f t="shared" si="32"/>
        <v>0</v>
      </c>
      <c r="BZG29" s="64">
        <f t="shared" si="32"/>
        <v>0</v>
      </c>
      <c r="BZH29" s="64">
        <f t="shared" si="32"/>
        <v>0</v>
      </c>
      <c r="BZI29" s="64">
        <f t="shared" si="32"/>
        <v>0</v>
      </c>
      <c r="BZJ29" s="64">
        <f t="shared" si="32"/>
        <v>0</v>
      </c>
      <c r="BZK29" s="64">
        <f t="shared" si="32"/>
        <v>0</v>
      </c>
      <c r="BZL29" s="64">
        <f t="shared" si="32"/>
        <v>0</v>
      </c>
      <c r="BZM29" s="64">
        <f t="shared" si="32"/>
        <v>0</v>
      </c>
      <c r="BZN29" s="64">
        <f t="shared" si="32"/>
        <v>0</v>
      </c>
      <c r="BZO29" s="64">
        <f t="shared" si="32"/>
        <v>0</v>
      </c>
      <c r="BZP29" s="64">
        <f t="shared" si="32"/>
        <v>0</v>
      </c>
      <c r="BZQ29" s="64">
        <f t="shared" si="32"/>
        <v>0</v>
      </c>
      <c r="BZR29" s="64">
        <f t="shared" si="32"/>
        <v>0</v>
      </c>
      <c r="BZS29" s="64">
        <f t="shared" si="32"/>
        <v>0</v>
      </c>
      <c r="BZT29" s="64">
        <f t="shared" si="32"/>
        <v>0</v>
      </c>
      <c r="BZU29" s="64">
        <f t="shared" si="32"/>
        <v>0</v>
      </c>
      <c r="BZV29" s="64">
        <f t="shared" si="32"/>
        <v>0</v>
      </c>
      <c r="BZW29" s="64">
        <f t="shared" si="32"/>
        <v>0</v>
      </c>
      <c r="BZX29" s="64">
        <f t="shared" ref="BZX29:CCI29" si="33">SUM(BZX12:BZX27)</f>
        <v>0</v>
      </c>
      <c r="BZY29" s="64">
        <f t="shared" si="33"/>
        <v>0</v>
      </c>
      <c r="BZZ29" s="64">
        <f t="shared" si="33"/>
        <v>0</v>
      </c>
      <c r="CAA29" s="64">
        <f t="shared" si="33"/>
        <v>0</v>
      </c>
      <c r="CAB29" s="64">
        <f t="shared" si="33"/>
        <v>0</v>
      </c>
      <c r="CAC29" s="64">
        <f t="shared" si="33"/>
        <v>0</v>
      </c>
      <c r="CAD29" s="64">
        <f t="shared" si="33"/>
        <v>0</v>
      </c>
      <c r="CAE29" s="64">
        <f t="shared" si="33"/>
        <v>0</v>
      </c>
      <c r="CAF29" s="64">
        <f t="shared" si="33"/>
        <v>0</v>
      </c>
      <c r="CAG29" s="64">
        <f t="shared" si="33"/>
        <v>0</v>
      </c>
      <c r="CAH29" s="64">
        <f t="shared" si="33"/>
        <v>0</v>
      </c>
      <c r="CAI29" s="64">
        <f t="shared" si="33"/>
        <v>0</v>
      </c>
      <c r="CAJ29" s="64">
        <f t="shared" si="33"/>
        <v>0</v>
      </c>
      <c r="CAK29" s="64">
        <f t="shared" si="33"/>
        <v>0</v>
      </c>
      <c r="CAL29" s="64">
        <f t="shared" si="33"/>
        <v>0</v>
      </c>
      <c r="CAM29" s="64">
        <f t="shared" si="33"/>
        <v>0</v>
      </c>
      <c r="CAN29" s="64">
        <f t="shared" si="33"/>
        <v>0</v>
      </c>
      <c r="CAO29" s="64">
        <f t="shared" si="33"/>
        <v>0</v>
      </c>
      <c r="CAP29" s="64">
        <f t="shared" si="33"/>
        <v>0</v>
      </c>
      <c r="CAQ29" s="64">
        <f t="shared" si="33"/>
        <v>0</v>
      </c>
      <c r="CAR29" s="64">
        <f t="shared" si="33"/>
        <v>0</v>
      </c>
      <c r="CAS29" s="64">
        <f t="shared" si="33"/>
        <v>0</v>
      </c>
      <c r="CAT29" s="64">
        <f t="shared" si="33"/>
        <v>0</v>
      </c>
      <c r="CAU29" s="64">
        <f t="shared" si="33"/>
        <v>0</v>
      </c>
      <c r="CAV29" s="64">
        <f t="shared" si="33"/>
        <v>0</v>
      </c>
      <c r="CAW29" s="64">
        <f t="shared" si="33"/>
        <v>0</v>
      </c>
      <c r="CAX29" s="64">
        <f t="shared" si="33"/>
        <v>0</v>
      </c>
      <c r="CAY29" s="64">
        <f t="shared" si="33"/>
        <v>0</v>
      </c>
      <c r="CAZ29" s="64">
        <f t="shared" si="33"/>
        <v>0</v>
      </c>
      <c r="CBA29" s="64">
        <f t="shared" si="33"/>
        <v>0</v>
      </c>
      <c r="CBB29" s="64">
        <f t="shared" si="33"/>
        <v>0</v>
      </c>
      <c r="CBC29" s="64">
        <f t="shared" si="33"/>
        <v>0</v>
      </c>
      <c r="CBD29" s="64">
        <f t="shared" si="33"/>
        <v>0</v>
      </c>
      <c r="CBE29" s="64">
        <f t="shared" si="33"/>
        <v>0</v>
      </c>
      <c r="CBF29" s="64">
        <f t="shared" si="33"/>
        <v>0</v>
      </c>
      <c r="CBG29" s="64">
        <f t="shared" si="33"/>
        <v>0</v>
      </c>
      <c r="CBH29" s="64">
        <f t="shared" si="33"/>
        <v>0</v>
      </c>
      <c r="CBI29" s="64">
        <f t="shared" si="33"/>
        <v>0</v>
      </c>
      <c r="CBJ29" s="64">
        <f t="shared" si="33"/>
        <v>0</v>
      </c>
      <c r="CBK29" s="64">
        <f t="shared" si="33"/>
        <v>0</v>
      </c>
      <c r="CBL29" s="64">
        <f t="shared" si="33"/>
        <v>0</v>
      </c>
      <c r="CBM29" s="64">
        <f t="shared" si="33"/>
        <v>0</v>
      </c>
      <c r="CBN29" s="64">
        <f t="shared" si="33"/>
        <v>0</v>
      </c>
      <c r="CBO29" s="64">
        <f t="shared" si="33"/>
        <v>0</v>
      </c>
      <c r="CBP29" s="64">
        <f t="shared" si="33"/>
        <v>0</v>
      </c>
      <c r="CBQ29" s="64">
        <f t="shared" si="33"/>
        <v>0</v>
      </c>
      <c r="CBR29" s="64">
        <f t="shared" si="33"/>
        <v>0</v>
      </c>
      <c r="CBS29" s="64">
        <f t="shared" si="33"/>
        <v>0</v>
      </c>
      <c r="CBT29" s="64">
        <f t="shared" si="33"/>
        <v>0</v>
      </c>
      <c r="CBU29" s="64">
        <f t="shared" si="33"/>
        <v>0</v>
      </c>
      <c r="CBV29" s="64">
        <f t="shared" si="33"/>
        <v>0</v>
      </c>
      <c r="CBW29" s="64">
        <f t="shared" si="33"/>
        <v>0</v>
      </c>
      <c r="CBX29" s="64">
        <f t="shared" si="33"/>
        <v>0</v>
      </c>
      <c r="CBY29" s="64">
        <f t="shared" si="33"/>
        <v>0</v>
      </c>
      <c r="CBZ29" s="64">
        <f t="shared" si="33"/>
        <v>0</v>
      </c>
      <c r="CCA29" s="64">
        <f t="shared" si="33"/>
        <v>0</v>
      </c>
      <c r="CCB29" s="64">
        <f t="shared" si="33"/>
        <v>0</v>
      </c>
      <c r="CCC29" s="64">
        <f t="shared" si="33"/>
        <v>0</v>
      </c>
      <c r="CCD29" s="64">
        <f t="shared" si="33"/>
        <v>0</v>
      </c>
      <c r="CCE29" s="64">
        <f t="shared" si="33"/>
        <v>0</v>
      </c>
      <c r="CCF29" s="64">
        <f t="shared" si="33"/>
        <v>0</v>
      </c>
      <c r="CCG29" s="64">
        <f t="shared" si="33"/>
        <v>0</v>
      </c>
      <c r="CCH29" s="64">
        <f t="shared" si="33"/>
        <v>0</v>
      </c>
      <c r="CCI29" s="64">
        <f t="shared" si="33"/>
        <v>0</v>
      </c>
      <c r="CCJ29" s="64">
        <f t="shared" ref="CCJ29:CEU29" si="34">SUM(CCJ12:CCJ27)</f>
        <v>0</v>
      </c>
      <c r="CCK29" s="64">
        <f t="shared" si="34"/>
        <v>0</v>
      </c>
      <c r="CCL29" s="64">
        <f t="shared" si="34"/>
        <v>0</v>
      </c>
      <c r="CCM29" s="64">
        <f t="shared" si="34"/>
        <v>0</v>
      </c>
      <c r="CCN29" s="64">
        <f t="shared" si="34"/>
        <v>0</v>
      </c>
      <c r="CCO29" s="64">
        <f t="shared" si="34"/>
        <v>0</v>
      </c>
      <c r="CCP29" s="64">
        <f t="shared" si="34"/>
        <v>0</v>
      </c>
      <c r="CCQ29" s="64">
        <f t="shared" si="34"/>
        <v>0</v>
      </c>
      <c r="CCR29" s="64">
        <f t="shared" si="34"/>
        <v>0</v>
      </c>
      <c r="CCS29" s="64">
        <f t="shared" si="34"/>
        <v>0</v>
      </c>
      <c r="CCT29" s="64">
        <f t="shared" si="34"/>
        <v>0</v>
      </c>
      <c r="CCU29" s="64">
        <f t="shared" si="34"/>
        <v>0</v>
      </c>
      <c r="CCV29" s="64">
        <f t="shared" si="34"/>
        <v>0</v>
      </c>
      <c r="CCW29" s="64">
        <f t="shared" si="34"/>
        <v>0</v>
      </c>
      <c r="CCX29" s="64">
        <f t="shared" si="34"/>
        <v>0</v>
      </c>
      <c r="CCY29" s="64">
        <f t="shared" si="34"/>
        <v>0</v>
      </c>
      <c r="CCZ29" s="64">
        <f t="shared" si="34"/>
        <v>0</v>
      </c>
      <c r="CDA29" s="64">
        <f t="shared" si="34"/>
        <v>0</v>
      </c>
      <c r="CDB29" s="64">
        <f t="shared" si="34"/>
        <v>0</v>
      </c>
      <c r="CDC29" s="64">
        <f t="shared" si="34"/>
        <v>0</v>
      </c>
      <c r="CDD29" s="64">
        <f t="shared" si="34"/>
        <v>0</v>
      </c>
      <c r="CDE29" s="64">
        <f t="shared" si="34"/>
        <v>0</v>
      </c>
      <c r="CDF29" s="64">
        <f t="shared" si="34"/>
        <v>0</v>
      </c>
      <c r="CDG29" s="64">
        <f t="shared" si="34"/>
        <v>0</v>
      </c>
      <c r="CDH29" s="64">
        <f t="shared" si="34"/>
        <v>0</v>
      </c>
      <c r="CDI29" s="64">
        <f t="shared" si="34"/>
        <v>0</v>
      </c>
      <c r="CDJ29" s="64">
        <f t="shared" si="34"/>
        <v>0</v>
      </c>
      <c r="CDK29" s="64">
        <f t="shared" si="34"/>
        <v>0</v>
      </c>
      <c r="CDL29" s="64">
        <f t="shared" si="34"/>
        <v>0</v>
      </c>
      <c r="CDM29" s="64">
        <f t="shared" si="34"/>
        <v>0</v>
      </c>
      <c r="CDN29" s="64">
        <f t="shared" si="34"/>
        <v>0</v>
      </c>
      <c r="CDO29" s="64">
        <f t="shared" si="34"/>
        <v>0</v>
      </c>
      <c r="CDP29" s="64">
        <f t="shared" si="34"/>
        <v>0</v>
      </c>
      <c r="CDQ29" s="64">
        <f t="shared" si="34"/>
        <v>0</v>
      </c>
      <c r="CDR29" s="64">
        <f t="shared" si="34"/>
        <v>0</v>
      </c>
      <c r="CDS29" s="64">
        <f t="shared" si="34"/>
        <v>0</v>
      </c>
      <c r="CDT29" s="64">
        <f t="shared" si="34"/>
        <v>0</v>
      </c>
      <c r="CDU29" s="64">
        <f t="shared" si="34"/>
        <v>0</v>
      </c>
      <c r="CDV29" s="64">
        <f t="shared" si="34"/>
        <v>0</v>
      </c>
      <c r="CDW29" s="64">
        <f t="shared" si="34"/>
        <v>0</v>
      </c>
      <c r="CDX29" s="64">
        <f t="shared" si="34"/>
        <v>0</v>
      </c>
      <c r="CDY29" s="64">
        <f t="shared" si="34"/>
        <v>0</v>
      </c>
      <c r="CDZ29" s="64">
        <f t="shared" si="34"/>
        <v>0</v>
      </c>
      <c r="CEA29" s="64">
        <f t="shared" si="34"/>
        <v>0</v>
      </c>
      <c r="CEB29" s="64">
        <f t="shared" si="34"/>
        <v>0</v>
      </c>
      <c r="CEC29" s="64">
        <f t="shared" si="34"/>
        <v>0</v>
      </c>
      <c r="CED29" s="64">
        <f t="shared" si="34"/>
        <v>0</v>
      </c>
      <c r="CEE29" s="64">
        <f t="shared" si="34"/>
        <v>0</v>
      </c>
      <c r="CEF29" s="64">
        <f t="shared" si="34"/>
        <v>0</v>
      </c>
      <c r="CEG29" s="64">
        <f t="shared" si="34"/>
        <v>0</v>
      </c>
      <c r="CEH29" s="64">
        <f t="shared" si="34"/>
        <v>0</v>
      </c>
      <c r="CEI29" s="64">
        <f t="shared" si="34"/>
        <v>0</v>
      </c>
      <c r="CEJ29" s="64">
        <f t="shared" si="34"/>
        <v>0</v>
      </c>
      <c r="CEK29" s="64">
        <f t="shared" si="34"/>
        <v>0</v>
      </c>
      <c r="CEL29" s="64">
        <f t="shared" si="34"/>
        <v>0</v>
      </c>
      <c r="CEM29" s="64">
        <f t="shared" si="34"/>
        <v>0</v>
      </c>
      <c r="CEN29" s="64">
        <f t="shared" si="34"/>
        <v>0</v>
      </c>
      <c r="CEO29" s="64">
        <f t="shared" si="34"/>
        <v>0</v>
      </c>
      <c r="CEP29" s="64">
        <f t="shared" si="34"/>
        <v>0</v>
      </c>
      <c r="CEQ29" s="64">
        <f t="shared" si="34"/>
        <v>0</v>
      </c>
      <c r="CER29" s="64">
        <f t="shared" si="34"/>
        <v>0</v>
      </c>
      <c r="CES29" s="64">
        <f t="shared" si="34"/>
        <v>0</v>
      </c>
      <c r="CET29" s="64">
        <f t="shared" si="34"/>
        <v>0</v>
      </c>
      <c r="CEU29" s="64">
        <f t="shared" si="34"/>
        <v>0</v>
      </c>
      <c r="CEV29" s="64">
        <f t="shared" ref="CEV29:CHG29" si="35">SUM(CEV12:CEV27)</f>
        <v>0</v>
      </c>
      <c r="CEW29" s="64">
        <f t="shared" si="35"/>
        <v>0</v>
      </c>
      <c r="CEX29" s="64">
        <f t="shared" si="35"/>
        <v>0</v>
      </c>
      <c r="CEY29" s="64">
        <f t="shared" si="35"/>
        <v>0</v>
      </c>
      <c r="CEZ29" s="64">
        <f t="shared" si="35"/>
        <v>0</v>
      </c>
      <c r="CFA29" s="64">
        <f t="shared" si="35"/>
        <v>0</v>
      </c>
      <c r="CFB29" s="64">
        <f t="shared" si="35"/>
        <v>0</v>
      </c>
      <c r="CFC29" s="64">
        <f t="shared" si="35"/>
        <v>0</v>
      </c>
      <c r="CFD29" s="64">
        <f t="shared" si="35"/>
        <v>0</v>
      </c>
      <c r="CFE29" s="64">
        <f t="shared" si="35"/>
        <v>0</v>
      </c>
      <c r="CFF29" s="64">
        <f t="shared" si="35"/>
        <v>0</v>
      </c>
      <c r="CFG29" s="64">
        <f t="shared" si="35"/>
        <v>0</v>
      </c>
      <c r="CFH29" s="64">
        <f t="shared" si="35"/>
        <v>0</v>
      </c>
      <c r="CFI29" s="64">
        <f t="shared" si="35"/>
        <v>0</v>
      </c>
      <c r="CFJ29" s="64">
        <f t="shared" si="35"/>
        <v>0</v>
      </c>
      <c r="CFK29" s="64">
        <f t="shared" si="35"/>
        <v>0</v>
      </c>
      <c r="CFL29" s="64">
        <f t="shared" si="35"/>
        <v>0</v>
      </c>
      <c r="CFM29" s="64">
        <f t="shared" si="35"/>
        <v>0</v>
      </c>
      <c r="CFN29" s="64">
        <f t="shared" si="35"/>
        <v>0</v>
      </c>
      <c r="CFO29" s="64">
        <f t="shared" si="35"/>
        <v>0</v>
      </c>
      <c r="CFP29" s="64">
        <f t="shared" si="35"/>
        <v>0</v>
      </c>
      <c r="CFQ29" s="64">
        <f t="shared" si="35"/>
        <v>0</v>
      </c>
      <c r="CFR29" s="64">
        <f t="shared" si="35"/>
        <v>0</v>
      </c>
      <c r="CFS29" s="64">
        <f t="shared" si="35"/>
        <v>0</v>
      </c>
      <c r="CFT29" s="64">
        <f t="shared" si="35"/>
        <v>0</v>
      </c>
      <c r="CFU29" s="64">
        <f t="shared" si="35"/>
        <v>0</v>
      </c>
      <c r="CFV29" s="64">
        <f t="shared" si="35"/>
        <v>0</v>
      </c>
      <c r="CFW29" s="64">
        <f t="shared" si="35"/>
        <v>0</v>
      </c>
      <c r="CFX29" s="64">
        <f t="shared" si="35"/>
        <v>0</v>
      </c>
      <c r="CFY29" s="64">
        <f t="shared" si="35"/>
        <v>0</v>
      </c>
      <c r="CFZ29" s="64">
        <f t="shared" si="35"/>
        <v>0</v>
      </c>
      <c r="CGA29" s="64">
        <f t="shared" si="35"/>
        <v>0</v>
      </c>
      <c r="CGB29" s="64">
        <f t="shared" si="35"/>
        <v>0</v>
      </c>
      <c r="CGC29" s="64">
        <f t="shared" si="35"/>
        <v>0</v>
      </c>
      <c r="CGD29" s="64">
        <f t="shared" si="35"/>
        <v>0</v>
      </c>
      <c r="CGE29" s="64">
        <f t="shared" si="35"/>
        <v>0</v>
      </c>
      <c r="CGF29" s="64">
        <f t="shared" si="35"/>
        <v>0</v>
      </c>
      <c r="CGG29" s="64">
        <f t="shared" si="35"/>
        <v>0</v>
      </c>
      <c r="CGH29" s="64">
        <f t="shared" si="35"/>
        <v>0</v>
      </c>
      <c r="CGI29" s="64">
        <f t="shared" si="35"/>
        <v>0</v>
      </c>
      <c r="CGJ29" s="64">
        <f t="shared" si="35"/>
        <v>0</v>
      </c>
      <c r="CGK29" s="64">
        <f t="shared" si="35"/>
        <v>0</v>
      </c>
      <c r="CGL29" s="64">
        <f t="shared" si="35"/>
        <v>0</v>
      </c>
      <c r="CGM29" s="64">
        <f t="shared" si="35"/>
        <v>0</v>
      </c>
      <c r="CGN29" s="64">
        <f t="shared" si="35"/>
        <v>0</v>
      </c>
      <c r="CGO29" s="64">
        <f t="shared" si="35"/>
        <v>0</v>
      </c>
      <c r="CGP29" s="64">
        <f t="shared" si="35"/>
        <v>0</v>
      </c>
      <c r="CGQ29" s="64">
        <f t="shared" si="35"/>
        <v>0</v>
      </c>
      <c r="CGR29" s="64">
        <f t="shared" si="35"/>
        <v>0</v>
      </c>
      <c r="CGS29" s="64">
        <f t="shared" si="35"/>
        <v>0</v>
      </c>
      <c r="CGT29" s="64">
        <f t="shared" si="35"/>
        <v>0</v>
      </c>
      <c r="CGU29" s="64">
        <f t="shared" si="35"/>
        <v>0</v>
      </c>
      <c r="CGV29" s="64">
        <f t="shared" si="35"/>
        <v>0</v>
      </c>
      <c r="CGW29" s="64">
        <f t="shared" si="35"/>
        <v>0</v>
      </c>
      <c r="CGX29" s="64">
        <f t="shared" si="35"/>
        <v>0</v>
      </c>
      <c r="CGY29" s="64">
        <f t="shared" si="35"/>
        <v>0</v>
      </c>
      <c r="CGZ29" s="64">
        <f t="shared" si="35"/>
        <v>0</v>
      </c>
      <c r="CHA29" s="64">
        <f t="shared" si="35"/>
        <v>0</v>
      </c>
      <c r="CHB29" s="64">
        <f t="shared" si="35"/>
        <v>0</v>
      </c>
      <c r="CHC29" s="64">
        <f t="shared" si="35"/>
        <v>0</v>
      </c>
      <c r="CHD29" s="64">
        <f t="shared" si="35"/>
        <v>0</v>
      </c>
      <c r="CHE29" s="64">
        <f t="shared" si="35"/>
        <v>0</v>
      </c>
      <c r="CHF29" s="64">
        <f t="shared" si="35"/>
        <v>0</v>
      </c>
      <c r="CHG29" s="64">
        <f t="shared" si="35"/>
        <v>0</v>
      </c>
      <c r="CHH29" s="64">
        <f t="shared" ref="CHH29:CJS29" si="36">SUM(CHH12:CHH27)</f>
        <v>0</v>
      </c>
      <c r="CHI29" s="64">
        <f t="shared" si="36"/>
        <v>0</v>
      </c>
      <c r="CHJ29" s="64">
        <f t="shared" si="36"/>
        <v>0</v>
      </c>
      <c r="CHK29" s="64">
        <f t="shared" si="36"/>
        <v>0</v>
      </c>
      <c r="CHL29" s="64">
        <f t="shared" si="36"/>
        <v>0</v>
      </c>
      <c r="CHM29" s="64">
        <f t="shared" si="36"/>
        <v>0</v>
      </c>
      <c r="CHN29" s="64">
        <f t="shared" si="36"/>
        <v>0</v>
      </c>
      <c r="CHO29" s="64">
        <f t="shared" si="36"/>
        <v>0</v>
      </c>
      <c r="CHP29" s="64">
        <f t="shared" si="36"/>
        <v>0</v>
      </c>
      <c r="CHQ29" s="64">
        <f t="shared" si="36"/>
        <v>0</v>
      </c>
      <c r="CHR29" s="64">
        <f t="shared" si="36"/>
        <v>0</v>
      </c>
      <c r="CHS29" s="64">
        <f t="shared" si="36"/>
        <v>0</v>
      </c>
      <c r="CHT29" s="64">
        <f t="shared" si="36"/>
        <v>0</v>
      </c>
      <c r="CHU29" s="64">
        <f t="shared" si="36"/>
        <v>0</v>
      </c>
      <c r="CHV29" s="64">
        <f t="shared" si="36"/>
        <v>0</v>
      </c>
      <c r="CHW29" s="64">
        <f t="shared" si="36"/>
        <v>0</v>
      </c>
      <c r="CHX29" s="64">
        <f t="shared" si="36"/>
        <v>0</v>
      </c>
      <c r="CHY29" s="64">
        <f t="shared" si="36"/>
        <v>0</v>
      </c>
      <c r="CHZ29" s="64">
        <f t="shared" si="36"/>
        <v>0</v>
      </c>
      <c r="CIA29" s="64">
        <f t="shared" si="36"/>
        <v>0</v>
      </c>
      <c r="CIB29" s="64">
        <f t="shared" si="36"/>
        <v>0</v>
      </c>
      <c r="CIC29" s="64">
        <f t="shared" si="36"/>
        <v>0</v>
      </c>
      <c r="CID29" s="64">
        <f t="shared" si="36"/>
        <v>0</v>
      </c>
      <c r="CIE29" s="64">
        <f t="shared" si="36"/>
        <v>0</v>
      </c>
      <c r="CIF29" s="64">
        <f t="shared" si="36"/>
        <v>0</v>
      </c>
      <c r="CIG29" s="64">
        <f t="shared" si="36"/>
        <v>0</v>
      </c>
      <c r="CIH29" s="64">
        <f t="shared" si="36"/>
        <v>0</v>
      </c>
      <c r="CII29" s="64">
        <f t="shared" si="36"/>
        <v>0</v>
      </c>
      <c r="CIJ29" s="64">
        <f t="shared" si="36"/>
        <v>0</v>
      </c>
      <c r="CIK29" s="64">
        <f t="shared" si="36"/>
        <v>0</v>
      </c>
      <c r="CIL29" s="64">
        <f t="shared" si="36"/>
        <v>0</v>
      </c>
      <c r="CIM29" s="64">
        <f t="shared" si="36"/>
        <v>0</v>
      </c>
      <c r="CIN29" s="64">
        <f t="shared" si="36"/>
        <v>0</v>
      </c>
      <c r="CIO29" s="64">
        <f t="shared" si="36"/>
        <v>0</v>
      </c>
      <c r="CIP29" s="64">
        <f t="shared" si="36"/>
        <v>0</v>
      </c>
      <c r="CIQ29" s="64">
        <f t="shared" si="36"/>
        <v>0</v>
      </c>
      <c r="CIR29" s="64">
        <f t="shared" si="36"/>
        <v>0</v>
      </c>
      <c r="CIS29" s="64">
        <f t="shared" si="36"/>
        <v>0</v>
      </c>
      <c r="CIT29" s="64">
        <f t="shared" si="36"/>
        <v>0</v>
      </c>
      <c r="CIU29" s="64">
        <f t="shared" si="36"/>
        <v>0</v>
      </c>
      <c r="CIV29" s="64">
        <f t="shared" si="36"/>
        <v>0</v>
      </c>
      <c r="CIW29" s="64">
        <f t="shared" si="36"/>
        <v>0</v>
      </c>
      <c r="CIX29" s="64">
        <f t="shared" si="36"/>
        <v>0</v>
      </c>
      <c r="CIY29" s="64">
        <f t="shared" si="36"/>
        <v>0</v>
      </c>
      <c r="CIZ29" s="64">
        <f t="shared" si="36"/>
        <v>0</v>
      </c>
      <c r="CJA29" s="64">
        <f t="shared" si="36"/>
        <v>0</v>
      </c>
      <c r="CJB29" s="64">
        <f t="shared" si="36"/>
        <v>0</v>
      </c>
      <c r="CJC29" s="64">
        <f t="shared" si="36"/>
        <v>0</v>
      </c>
      <c r="CJD29" s="64">
        <f t="shared" si="36"/>
        <v>0</v>
      </c>
      <c r="CJE29" s="64">
        <f t="shared" si="36"/>
        <v>0</v>
      </c>
      <c r="CJF29" s="64">
        <f t="shared" si="36"/>
        <v>0</v>
      </c>
      <c r="CJG29" s="64">
        <f t="shared" si="36"/>
        <v>0</v>
      </c>
      <c r="CJH29" s="64">
        <f t="shared" si="36"/>
        <v>0</v>
      </c>
      <c r="CJI29" s="64">
        <f t="shared" si="36"/>
        <v>0</v>
      </c>
      <c r="CJJ29" s="64">
        <f t="shared" si="36"/>
        <v>0</v>
      </c>
      <c r="CJK29" s="64">
        <f t="shared" si="36"/>
        <v>0</v>
      </c>
      <c r="CJL29" s="64">
        <f t="shared" si="36"/>
        <v>0</v>
      </c>
      <c r="CJM29" s="64">
        <f t="shared" si="36"/>
        <v>0</v>
      </c>
      <c r="CJN29" s="64">
        <f t="shared" si="36"/>
        <v>0</v>
      </c>
      <c r="CJO29" s="64">
        <f t="shared" si="36"/>
        <v>0</v>
      </c>
      <c r="CJP29" s="64">
        <f t="shared" si="36"/>
        <v>0</v>
      </c>
      <c r="CJQ29" s="64">
        <f t="shared" si="36"/>
        <v>0</v>
      </c>
      <c r="CJR29" s="64">
        <f t="shared" si="36"/>
        <v>0</v>
      </c>
      <c r="CJS29" s="64">
        <f t="shared" si="36"/>
        <v>0</v>
      </c>
      <c r="CJT29" s="64">
        <f t="shared" ref="CJT29:CME29" si="37">SUM(CJT12:CJT27)</f>
        <v>0</v>
      </c>
      <c r="CJU29" s="64">
        <f t="shared" si="37"/>
        <v>0</v>
      </c>
      <c r="CJV29" s="64">
        <f t="shared" si="37"/>
        <v>0</v>
      </c>
      <c r="CJW29" s="64">
        <f t="shared" si="37"/>
        <v>0</v>
      </c>
      <c r="CJX29" s="64">
        <f t="shared" si="37"/>
        <v>0</v>
      </c>
      <c r="CJY29" s="64">
        <f t="shared" si="37"/>
        <v>0</v>
      </c>
      <c r="CJZ29" s="64">
        <f t="shared" si="37"/>
        <v>0</v>
      </c>
      <c r="CKA29" s="64">
        <f t="shared" si="37"/>
        <v>0</v>
      </c>
      <c r="CKB29" s="64">
        <f t="shared" si="37"/>
        <v>0</v>
      </c>
      <c r="CKC29" s="64">
        <f t="shared" si="37"/>
        <v>0</v>
      </c>
      <c r="CKD29" s="64">
        <f t="shared" si="37"/>
        <v>0</v>
      </c>
      <c r="CKE29" s="64">
        <f t="shared" si="37"/>
        <v>0</v>
      </c>
      <c r="CKF29" s="64">
        <f t="shared" si="37"/>
        <v>0</v>
      </c>
      <c r="CKG29" s="64">
        <f t="shared" si="37"/>
        <v>0</v>
      </c>
      <c r="CKH29" s="64">
        <f t="shared" si="37"/>
        <v>0</v>
      </c>
      <c r="CKI29" s="64">
        <f t="shared" si="37"/>
        <v>0</v>
      </c>
      <c r="CKJ29" s="64">
        <f t="shared" si="37"/>
        <v>0</v>
      </c>
      <c r="CKK29" s="64">
        <f t="shared" si="37"/>
        <v>0</v>
      </c>
      <c r="CKL29" s="64">
        <f t="shared" si="37"/>
        <v>0</v>
      </c>
      <c r="CKM29" s="64">
        <f t="shared" si="37"/>
        <v>0</v>
      </c>
      <c r="CKN29" s="64">
        <f t="shared" si="37"/>
        <v>0</v>
      </c>
      <c r="CKO29" s="64">
        <f t="shared" si="37"/>
        <v>0</v>
      </c>
      <c r="CKP29" s="64">
        <f t="shared" si="37"/>
        <v>0</v>
      </c>
      <c r="CKQ29" s="64">
        <f t="shared" si="37"/>
        <v>0</v>
      </c>
      <c r="CKR29" s="64">
        <f t="shared" si="37"/>
        <v>0</v>
      </c>
      <c r="CKS29" s="64">
        <f t="shared" si="37"/>
        <v>0</v>
      </c>
      <c r="CKT29" s="64">
        <f t="shared" si="37"/>
        <v>0</v>
      </c>
      <c r="CKU29" s="64">
        <f t="shared" si="37"/>
        <v>0</v>
      </c>
      <c r="CKV29" s="64">
        <f t="shared" si="37"/>
        <v>0</v>
      </c>
      <c r="CKW29" s="64">
        <f t="shared" si="37"/>
        <v>0</v>
      </c>
      <c r="CKX29" s="64">
        <f t="shared" si="37"/>
        <v>0</v>
      </c>
      <c r="CKY29" s="64">
        <f t="shared" si="37"/>
        <v>0</v>
      </c>
      <c r="CKZ29" s="64">
        <f t="shared" si="37"/>
        <v>0</v>
      </c>
      <c r="CLA29" s="64">
        <f t="shared" si="37"/>
        <v>0</v>
      </c>
      <c r="CLB29" s="64">
        <f t="shared" si="37"/>
        <v>0</v>
      </c>
      <c r="CLC29" s="64">
        <f t="shared" si="37"/>
        <v>0</v>
      </c>
      <c r="CLD29" s="64">
        <f t="shared" si="37"/>
        <v>0</v>
      </c>
      <c r="CLE29" s="64">
        <f t="shared" si="37"/>
        <v>0</v>
      </c>
      <c r="CLF29" s="64">
        <f t="shared" si="37"/>
        <v>0</v>
      </c>
      <c r="CLG29" s="64">
        <f t="shared" si="37"/>
        <v>0</v>
      </c>
      <c r="CLH29" s="64">
        <f t="shared" si="37"/>
        <v>0</v>
      </c>
      <c r="CLI29" s="64">
        <f t="shared" si="37"/>
        <v>0</v>
      </c>
      <c r="CLJ29" s="64">
        <f t="shared" si="37"/>
        <v>0</v>
      </c>
      <c r="CLK29" s="64">
        <f t="shared" si="37"/>
        <v>0</v>
      </c>
      <c r="CLL29" s="64">
        <f t="shared" si="37"/>
        <v>0</v>
      </c>
      <c r="CLM29" s="64">
        <f t="shared" si="37"/>
        <v>0</v>
      </c>
      <c r="CLN29" s="64">
        <f t="shared" si="37"/>
        <v>0</v>
      </c>
      <c r="CLO29" s="64">
        <f t="shared" si="37"/>
        <v>0</v>
      </c>
      <c r="CLP29" s="64">
        <f t="shared" si="37"/>
        <v>0</v>
      </c>
      <c r="CLQ29" s="64">
        <f t="shared" si="37"/>
        <v>0</v>
      </c>
      <c r="CLR29" s="64">
        <f t="shared" si="37"/>
        <v>0</v>
      </c>
      <c r="CLS29" s="64">
        <f t="shared" si="37"/>
        <v>0</v>
      </c>
      <c r="CLT29" s="64">
        <f t="shared" si="37"/>
        <v>0</v>
      </c>
      <c r="CLU29" s="64">
        <f t="shared" si="37"/>
        <v>0</v>
      </c>
      <c r="CLV29" s="64">
        <f t="shared" si="37"/>
        <v>0</v>
      </c>
      <c r="CLW29" s="64">
        <f t="shared" si="37"/>
        <v>0</v>
      </c>
      <c r="CLX29" s="64">
        <f t="shared" si="37"/>
        <v>0</v>
      </c>
      <c r="CLY29" s="64">
        <f t="shared" si="37"/>
        <v>0</v>
      </c>
      <c r="CLZ29" s="64">
        <f t="shared" si="37"/>
        <v>0</v>
      </c>
      <c r="CMA29" s="64">
        <f t="shared" si="37"/>
        <v>0</v>
      </c>
      <c r="CMB29" s="64">
        <f t="shared" si="37"/>
        <v>0</v>
      </c>
      <c r="CMC29" s="64">
        <f t="shared" si="37"/>
        <v>0</v>
      </c>
      <c r="CMD29" s="64">
        <f t="shared" si="37"/>
        <v>0</v>
      </c>
      <c r="CME29" s="64">
        <f t="shared" si="37"/>
        <v>0</v>
      </c>
      <c r="CMF29" s="64">
        <f t="shared" ref="CMF29:COQ29" si="38">SUM(CMF12:CMF27)</f>
        <v>0</v>
      </c>
      <c r="CMG29" s="64">
        <f t="shared" si="38"/>
        <v>0</v>
      </c>
      <c r="CMH29" s="64">
        <f t="shared" si="38"/>
        <v>0</v>
      </c>
      <c r="CMI29" s="64">
        <f t="shared" si="38"/>
        <v>0</v>
      </c>
      <c r="CMJ29" s="64">
        <f t="shared" si="38"/>
        <v>0</v>
      </c>
      <c r="CMK29" s="64">
        <f t="shared" si="38"/>
        <v>0</v>
      </c>
      <c r="CML29" s="64">
        <f t="shared" si="38"/>
        <v>0</v>
      </c>
      <c r="CMM29" s="64">
        <f t="shared" si="38"/>
        <v>0</v>
      </c>
      <c r="CMN29" s="64">
        <f t="shared" si="38"/>
        <v>0</v>
      </c>
      <c r="CMO29" s="64">
        <f t="shared" si="38"/>
        <v>0</v>
      </c>
      <c r="CMP29" s="64">
        <f t="shared" si="38"/>
        <v>0</v>
      </c>
      <c r="CMQ29" s="64">
        <f t="shared" si="38"/>
        <v>0</v>
      </c>
      <c r="CMR29" s="64">
        <f t="shared" si="38"/>
        <v>0</v>
      </c>
      <c r="CMS29" s="64">
        <f t="shared" si="38"/>
        <v>0</v>
      </c>
      <c r="CMT29" s="64">
        <f t="shared" si="38"/>
        <v>0</v>
      </c>
      <c r="CMU29" s="64">
        <f t="shared" si="38"/>
        <v>0</v>
      </c>
      <c r="CMV29" s="64">
        <f t="shared" si="38"/>
        <v>0</v>
      </c>
      <c r="CMW29" s="64">
        <f t="shared" si="38"/>
        <v>0</v>
      </c>
      <c r="CMX29" s="64">
        <f t="shared" si="38"/>
        <v>0</v>
      </c>
      <c r="CMY29" s="64">
        <f t="shared" si="38"/>
        <v>0</v>
      </c>
      <c r="CMZ29" s="64">
        <f t="shared" si="38"/>
        <v>0</v>
      </c>
      <c r="CNA29" s="64">
        <f t="shared" si="38"/>
        <v>0</v>
      </c>
      <c r="CNB29" s="64">
        <f t="shared" si="38"/>
        <v>0</v>
      </c>
      <c r="CNC29" s="64">
        <f t="shared" si="38"/>
        <v>0</v>
      </c>
      <c r="CND29" s="64">
        <f t="shared" si="38"/>
        <v>0</v>
      </c>
      <c r="CNE29" s="64">
        <f t="shared" si="38"/>
        <v>0</v>
      </c>
      <c r="CNF29" s="64">
        <f t="shared" si="38"/>
        <v>0</v>
      </c>
      <c r="CNG29" s="64">
        <f t="shared" si="38"/>
        <v>0</v>
      </c>
      <c r="CNH29" s="64">
        <f t="shared" si="38"/>
        <v>0</v>
      </c>
      <c r="CNI29" s="64">
        <f t="shared" si="38"/>
        <v>0</v>
      </c>
      <c r="CNJ29" s="64">
        <f t="shared" si="38"/>
        <v>0</v>
      </c>
      <c r="CNK29" s="64">
        <f t="shared" si="38"/>
        <v>0</v>
      </c>
      <c r="CNL29" s="64">
        <f t="shared" si="38"/>
        <v>0</v>
      </c>
      <c r="CNM29" s="64">
        <f t="shared" si="38"/>
        <v>0</v>
      </c>
      <c r="CNN29" s="64">
        <f t="shared" si="38"/>
        <v>0</v>
      </c>
      <c r="CNO29" s="64">
        <f t="shared" si="38"/>
        <v>0</v>
      </c>
      <c r="CNP29" s="64">
        <f t="shared" si="38"/>
        <v>0</v>
      </c>
      <c r="CNQ29" s="64">
        <f t="shared" si="38"/>
        <v>0</v>
      </c>
      <c r="CNR29" s="64">
        <f t="shared" si="38"/>
        <v>0</v>
      </c>
      <c r="CNS29" s="64">
        <f t="shared" si="38"/>
        <v>0</v>
      </c>
      <c r="CNT29" s="64">
        <f t="shared" si="38"/>
        <v>0</v>
      </c>
      <c r="CNU29" s="64">
        <f t="shared" si="38"/>
        <v>0</v>
      </c>
      <c r="CNV29" s="64">
        <f t="shared" si="38"/>
        <v>0</v>
      </c>
      <c r="CNW29" s="64">
        <f t="shared" si="38"/>
        <v>0</v>
      </c>
      <c r="CNX29" s="64">
        <f t="shared" si="38"/>
        <v>0</v>
      </c>
      <c r="CNY29" s="64">
        <f t="shared" si="38"/>
        <v>0</v>
      </c>
      <c r="CNZ29" s="64">
        <f t="shared" si="38"/>
        <v>0</v>
      </c>
      <c r="COA29" s="64">
        <f t="shared" si="38"/>
        <v>0</v>
      </c>
      <c r="COB29" s="64">
        <f t="shared" si="38"/>
        <v>0</v>
      </c>
      <c r="COC29" s="64">
        <f t="shared" si="38"/>
        <v>0</v>
      </c>
      <c r="COD29" s="64">
        <f t="shared" si="38"/>
        <v>0</v>
      </c>
      <c r="COE29" s="64">
        <f t="shared" si="38"/>
        <v>0</v>
      </c>
      <c r="COF29" s="64">
        <f t="shared" si="38"/>
        <v>0</v>
      </c>
      <c r="COG29" s="64">
        <f t="shared" si="38"/>
        <v>0</v>
      </c>
      <c r="COH29" s="64">
        <f t="shared" si="38"/>
        <v>0</v>
      </c>
      <c r="COI29" s="64">
        <f t="shared" si="38"/>
        <v>0</v>
      </c>
      <c r="COJ29" s="64">
        <f t="shared" si="38"/>
        <v>0</v>
      </c>
      <c r="COK29" s="64">
        <f t="shared" si="38"/>
        <v>0</v>
      </c>
      <c r="COL29" s="64">
        <f t="shared" si="38"/>
        <v>0</v>
      </c>
      <c r="COM29" s="64">
        <f t="shared" si="38"/>
        <v>0</v>
      </c>
      <c r="CON29" s="64">
        <f t="shared" si="38"/>
        <v>0</v>
      </c>
      <c r="COO29" s="64">
        <f t="shared" si="38"/>
        <v>0</v>
      </c>
      <c r="COP29" s="64">
        <f t="shared" si="38"/>
        <v>0</v>
      </c>
      <c r="COQ29" s="64">
        <f t="shared" si="38"/>
        <v>0</v>
      </c>
      <c r="COR29" s="64">
        <f t="shared" ref="COR29:CRC29" si="39">SUM(COR12:COR27)</f>
        <v>0</v>
      </c>
      <c r="COS29" s="64">
        <f t="shared" si="39"/>
        <v>0</v>
      </c>
      <c r="COT29" s="64">
        <f t="shared" si="39"/>
        <v>0</v>
      </c>
      <c r="COU29" s="64">
        <f t="shared" si="39"/>
        <v>0</v>
      </c>
      <c r="COV29" s="64">
        <f t="shared" si="39"/>
        <v>0</v>
      </c>
      <c r="COW29" s="64">
        <f t="shared" si="39"/>
        <v>0</v>
      </c>
      <c r="COX29" s="64">
        <f t="shared" si="39"/>
        <v>0</v>
      </c>
      <c r="COY29" s="64">
        <f t="shared" si="39"/>
        <v>0</v>
      </c>
      <c r="COZ29" s="64">
        <f t="shared" si="39"/>
        <v>0</v>
      </c>
      <c r="CPA29" s="64">
        <f t="shared" si="39"/>
        <v>0</v>
      </c>
      <c r="CPB29" s="64">
        <f t="shared" si="39"/>
        <v>0</v>
      </c>
      <c r="CPC29" s="64">
        <f t="shared" si="39"/>
        <v>0</v>
      </c>
      <c r="CPD29" s="64">
        <f t="shared" si="39"/>
        <v>0</v>
      </c>
      <c r="CPE29" s="64">
        <f t="shared" si="39"/>
        <v>0</v>
      </c>
      <c r="CPF29" s="64">
        <f t="shared" si="39"/>
        <v>0</v>
      </c>
      <c r="CPG29" s="64">
        <f t="shared" si="39"/>
        <v>0</v>
      </c>
      <c r="CPH29" s="64">
        <f t="shared" si="39"/>
        <v>0</v>
      </c>
      <c r="CPI29" s="64">
        <f t="shared" si="39"/>
        <v>0</v>
      </c>
      <c r="CPJ29" s="64">
        <f t="shared" si="39"/>
        <v>0</v>
      </c>
      <c r="CPK29" s="64">
        <f t="shared" si="39"/>
        <v>0</v>
      </c>
      <c r="CPL29" s="64">
        <f t="shared" si="39"/>
        <v>0</v>
      </c>
      <c r="CPM29" s="64">
        <f t="shared" si="39"/>
        <v>0</v>
      </c>
      <c r="CPN29" s="64">
        <f t="shared" si="39"/>
        <v>0</v>
      </c>
      <c r="CPO29" s="64">
        <f t="shared" si="39"/>
        <v>0</v>
      </c>
      <c r="CPP29" s="64">
        <f t="shared" si="39"/>
        <v>0</v>
      </c>
      <c r="CPQ29" s="64">
        <f t="shared" si="39"/>
        <v>0</v>
      </c>
      <c r="CPR29" s="64">
        <f t="shared" si="39"/>
        <v>0</v>
      </c>
      <c r="CPS29" s="64">
        <f t="shared" si="39"/>
        <v>0</v>
      </c>
      <c r="CPT29" s="64">
        <f t="shared" si="39"/>
        <v>0</v>
      </c>
      <c r="CPU29" s="64">
        <f t="shared" si="39"/>
        <v>0</v>
      </c>
      <c r="CPV29" s="64">
        <f t="shared" si="39"/>
        <v>0</v>
      </c>
      <c r="CPW29" s="64">
        <f t="shared" si="39"/>
        <v>0</v>
      </c>
      <c r="CPX29" s="64">
        <f t="shared" si="39"/>
        <v>0</v>
      </c>
      <c r="CPY29" s="64">
        <f t="shared" si="39"/>
        <v>0</v>
      </c>
      <c r="CPZ29" s="64">
        <f t="shared" si="39"/>
        <v>0</v>
      </c>
      <c r="CQA29" s="64">
        <f t="shared" si="39"/>
        <v>0</v>
      </c>
      <c r="CQB29" s="64">
        <f t="shared" si="39"/>
        <v>0</v>
      </c>
      <c r="CQC29" s="64">
        <f t="shared" si="39"/>
        <v>0</v>
      </c>
      <c r="CQD29" s="64">
        <f t="shared" si="39"/>
        <v>0</v>
      </c>
      <c r="CQE29" s="64">
        <f t="shared" si="39"/>
        <v>0</v>
      </c>
      <c r="CQF29" s="64">
        <f t="shared" si="39"/>
        <v>0</v>
      </c>
      <c r="CQG29" s="64">
        <f t="shared" si="39"/>
        <v>0</v>
      </c>
      <c r="CQH29" s="64">
        <f t="shared" si="39"/>
        <v>0</v>
      </c>
      <c r="CQI29" s="64">
        <f t="shared" si="39"/>
        <v>0</v>
      </c>
      <c r="CQJ29" s="64">
        <f t="shared" si="39"/>
        <v>0</v>
      </c>
      <c r="CQK29" s="64">
        <f t="shared" si="39"/>
        <v>0</v>
      </c>
      <c r="CQL29" s="64">
        <f t="shared" si="39"/>
        <v>0</v>
      </c>
      <c r="CQM29" s="64">
        <f t="shared" si="39"/>
        <v>0</v>
      </c>
      <c r="CQN29" s="64">
        <f t="shared" si="39"/>
        <v>0</v>
      </c>
      <c r="CQO29" s="64">
        <f t="shared" si="39"/>
        <v>0</v>
      </c>
      <c r="CQP29" s="64">
        <f t="shared" si="39"/>
        <v>0</v>
      </c>
      <c r="CQQ29" s="64">
        <f t="shared" si="39"/>
        <v>0</v>
      </c>
      <c r="CQR29" s="64">
        <f t="shared" si="39"/>
        <v>0</v>
      </c>
      <c r="CQS29" s="64">
        <f t="shared" si="39"/>
        <v>0</v>
      </c>
      <c r="CQT29" s="64">
        <f t="shared" si="39"/>
        <v>0</v>
      </c>
      <c r="CQU29" s="64">
        <f t="shared" si="39"/>
        <v>0</v>
      </c>
      <c r="CQV29" s="64">
        <f t="shared" si="39"/>
        <v>0</v>
      </c>
      <c r="CQW29" s="64">
        <f t="shared" si="39"/>
        <v>0</v>
      </c>
      <c r="CQX29" s="64">
        <f t="shared" si="39"/>
        <v>0</v>
      </c>
      <c r="CQY29" s="64">
        <f t="shared" si="39"/>
        <v>0</v>
      </c>
      <c r="CQZ29" s="64">
        <f t="shared" si="39"/>
        <v>0</v>
      </c>
      <c r="CRA29" s="64">
        <f t="shared" si="39"/>
        <v>0</v>
      </c>
      <c r="CRB29" s="64">
        <f t="shared" si="39"/>
        <v>0</v>
      </c>
      <c r="CRC29" s="64">
        <f t="shared" si="39"/>
        <v>0</v>
      </c>
      <c r="CRD29" s="64">
        <f t="shared" ref="CRD29:CTO29" si="40">SUM(CRD12:CRD27)</f>
        <v>0</v>
      </c>
      <c r="CRE29" s="64">
        <f t="shared" si="40"/>
        <v>0</v>
      </c>
      <c r="CRF29" s="64">
        <f t="shared" si="40"/>
        <v>0</v>
      </c>
      <c r="CRG29" s="64">
        <f t="shared" si="40"/>
        <v>0</v>
      </c>
      <c r="CRH29" s="64">
        <f t="shared" si="40"/>
        <v>0</v>
      </c>
      <c r="CRI29" s="64">
        <f t="shared" si="40"/>
        <v>0</v>
      </c>
      <c r="CRJ29" s="64">
        <f t="shared" si="40"/>
        <v>0</v>
      </c>
      <c r="CRK29" s="64">
        <f t="shared" si="40"/>
        <v>0</v>
      </c>
      <c r="CRL29" s="64">
        <f t="shared" si="40"/>
        <v>0</v>
      </c>
      <c r="CRM29" s="64">
        <f t="shared" si="40"/>
        <v>0</v>
      </c>
      <c r="CRN29" s="64">
        <f t="shared" si="40"/>
        <v>0</v>
      </c>
      <c r="CRO29" s="64">
        <f t="shared" si="40"/>
        <v>0</v>
      </c>
      <c r="CRP29" s="64">
        <f t="shared" si="40"/>
        <v>0</v>
      </c>
      <c r="CRQ29" s="64">
        <f t="shared" si="40"/>
        <v>0</v>
      </c>
      <c r="CRR29" s="64">
        <f t="shared" si="40"/>
        <v>0</v>
      </c>
      <c r="CRS29" s="64">
        <f t="shared" si="40"/>
        <v>0</v>
      </c>
      <c r="CRT29" s="64">
        <f t="shared" si="40"/>
        <v>0</v>
      </c>
      <c r="CRU29" s="64">
        <f t="shared" si="40"/>
        <v>0</v>
      </c>
      <c r="CRV29" s="64">
        <f t="shared" si="40"/>
        <v>0</v>
      </c>
      <c r="CRW29" s="64">
        <f t="shared" si="40"/>
        <v>0</v>
      </c>
      <c r="CRX29" s="64">
        <f t="shared" si="40"/>
        <v>0</v>
      </c>
      <c r="CRY29" s="64">
        <f t="shared" si="40"/>
        <v>0</v>
      </c>
      <c r="CRZ29" s="64">
        <f t="shared" si="40"/>
        <v>0</v>
      </c>
      <c r="CSA29" s="64">
        <f t="shared" si="40"/>
        <v>0</v>
      </c>
      <c r="CSB29" s="64">
        <f t="shared" si="40"/>
        <v>0</v>
      </c>
      <c r="CSC29" s="64">
        <f t="shared" si="40"/>
        <v>0</v>
      </c>
      <c r="CSD29" s="64">
        <f t="shared" si="40"/>
        <v>0</v>
      </c>
      <c r="CSE29" s="64">
        <f t="shared" si="40"/>
        <v>0</v>
      </c>
      <c r="CSF29" s="64">
        <f t="shared" si="40"/>
        <v>0</v>
      </c>
      <c r="CSG29" s="64">
        <f t="shared" si="40"/>
        <v>0</v>
      </c>
      <c r="CSH29" s="64">
        <f t="shared" si="40"/>
        <v>0</v>
      </c>
      <c r="CSI29" s="64">
        <f t="shared" si="40"/>
        <v>0</v>
      </c>
      <c r="CSJ29" s="64">
        <f t="shared" si="40"/>
        <v>0</v>
      </c>
      <c r="CSK29" s="64">
        <f t="shared" si="40"/>
        <v>0</v>
      </c>
      <c r="CSL29" s="64">
        <f t="shared" si="40"/>
        <v>0</v>
      </c>
      <c r="CSM29" s="64">
        <f t="shared" si="40"/>
        <v>0</v>
      </c>
      <c r="CSN29" s="64">
        <f t="shared" si="40"/>
        <v>0</v>
      </c>
      <c r="CSO29" s="64">
        <f t="shared" si="40"/>
        <v>0</v>
      </c>
      <c r="CSP29" s="64">
        <f t="shared" si="40"/>
        <v>0</v>
      </c>
      <c r="CSQ29" s="64">
        <f t="shared" si="40"/>
        <v>0</v>
      </c>
      <c r="CSR29" s="64">
        <f t="shared" si="40"/>
        <v>0</v>
      </c>
      <c r="CSS29" s="64">
        <f t="shared" si="40"/>
        <v>0</v>
      </c>
      <c r="CST29" s="64">
        <f t="shared" si="40"/>
        <v>0</v>
      </c>
      <c r="CSU29" s="64">
        <f t="shared" si="40"/>
        <v>0</v>
      </c>
      <c r="CSV29" s="64">
        <f t="shared" si="40"/>
        <v>0</v>
      </c>
      <c r="CSW29" s="64">
        <f t="shared" si="40"/>
        <v>0</v>
      </c>
      <c r="CSX29" s="64">
        <f t="shared" si="40"/>
        <v>0</v>
      </c>
      <c r="CSY29" s="64">
        <f t="shared" si="40"/>
        <v>0</v>
      </c>
      <c r="CSZ29" s="64">
        <f t="shared" si="40"/>
        <v>0</v>
      </c>
      <c r="CTA29" s="64">
        <f t="shared" si="40"/>
        <v>0</v>
      </c>
      <c r="CTB29" s="64">
        <f t="shared" si="40"/>
        <v>0</v>
      </c>
      <c r="CTC29" s="64">
        <f t="shared" si="40"/>
        <v>0</v>
      </c>
      <c r="CTD29" s="64">
        <f t="shared" si="40"/>
        <v>0</v>
      </c>
      <c r="CTE29" s="64">
        <f t="shared" si="40"/>
        <v>0</v>
      </c>
      <c r="CTF29" s="64">
        <f t="shared" si="40"/>
        <v>0</v>
      </c>
      <c r="CTG29" s="64">
        <f t="shared" si="40"/>
        <v>0</v>
      </c>
      <c r="CTH29" s="64">
        <f t="shared" si="40"/>
        <v>0</v>
      </c>
      <c r="CTI29" s="64">
        <f t="shared" si="40"/>
        <v>0</v>
      </c>
      <c r="CTJ29" s="64">
        <f t="shared" si="40"/>
        <v>0</v>
      </c>
      <c r="CTK29" s="64">
        <f t="shared" si="40"/>
        <v>0</v>
      </c>
      <c r="CTL29" s="64">
        <f t="shared" si="40"/>
        <v>0</v>
      </c>
      <c r="CTM29" s="64">
        <f t="shared" si="40"/>
        <v>0</v>
      </c>
      <c r="CTN29" s="64">
        <f t="shared" si="40"/>
        <v>0</v>
      </c>
      <c r="CTO29" s="64">
        <f t="shared" si="40"/>
        <v>0</v>
      </c>
      <c r="CTP29" s="64">
        <f t="shared" ref="CTP29:CWA29" si="41">SUM(CTP12:CTP27)</f>
        <v>0</v>
      </c>
      <c r="CTQ29" s="64">
        <f t="shared" si="41"/>
        <v>0</v>
      </c>
      <c r="CTR29" s="64">
        <f t="shared" si="41"/>
        <v>0</v>
      </c>
      <c r="CTS29" s="64">
        <f t="shared" si="41"/>
        <v>0</v>
      </c>
      <c r="CTT29" s="64">
        <f t="shared" si="41"/>
        <v>0</v>
      </c>
      <c r="CTU29" s="64">
        <f t="shared" si="41"/>
        <v>0</v>
      </c>
      <c r="CTV29" s="64">
        <f t="shared" si="41"/>
        <v>0</v>
      </c>
      <c r="CTW29" s="64">
        <f t="shared" si="41"/>
        <v>0</v>
      </c>
      <c r="CTX29" s="64">
        <f t="shared" si="41"/>
        <v>0</v>
      </c>
      <c r="CTY29" s="64">
        <f t="shared" si="41"/>
        <v>0</v>
      </c>
      <c r="CTZ29" s="64">
        <f t="shared" si="41"/>
        <v>0</v>
      </c>
      <c r="CUA29" s="64">
        <f t="shared" si="41"/>
        <v>0</v>
      </c>
      <c r="CUB29" s="64">
        <f t="shared" si="41"/>
        <v>0</v>
      </c>
      <c r="CUC29" s="64">
        <f t="shared" si="41"/>
        <v>0</v>
      </c>
      <c r="CUD29" s="64">
        <f t="shared" si="41"/>
        <v>0</v>
      </c>
      <c r="CUE29" s="64">
        <f t="shared" si="41"/>
        <v>0</v>
      </c>
      <c r="CUF29" s="64">
        <f t="shared" si="41"/>
        <v>0</v>
      </c>
      <c r="CUG29" s="64">
        <f t="shared" si="41"/>
        <v>0</v>
      </c>
      <c r="CUH29" s="64">
        <f t="shared" si="41"/>
        <v>0</v>
      </c>
      <c r="CUI29" s="64">
        <f t="shared" si="41"/>
        <v>0</v>
      </c>
      <c r="CUJ29" s="64">
        <f t="shared" si="41"/>
        <v>0</v>
      </c>
      <c r="CUK29" s="64">
        <f t="shared" si="41"/>
        <v>0</v>
      </c>
      <c r="CUL29" s="64">
        <f t="shared" si="41"/>
        <v>0</v>
      </c>
      <c r="CUM29" s="64">
        <f t="shared" si="41"/>
        <v>0</v>
      </c>
      <c r="CUN29" s="64">
        <f t="shared" si="41"/>
        <v>0</v>
      </c>
      <c r="CUO29" s="64">
        <f t="shared" si="41"/>
        <v>0</v>
      </c>
      <c r="CUP29" s="64">
        <f t="shared" si="41"/>
        <v>0</v>
      </c>
      <c r="CUQ29" s="64">
        <f t="shared" si="41"/>
        <v>0</v>
      </c>
      <c r="CUR29" s="64">
        <f t="shared" si="41"/>
        <v>0</v>
      </c>
      <c r="CUS29" s="64">
        <f t="shared" si="41"/>
        <v>0</v>
      </c>
      <c r="CUT29" s="64">
        <f t="shared" si="41"/>
        <v>0</v>
      </c>
      <c r="CUU29" s="64">
        <f t="shared" si="41"/>
        <v>0</v>
      </c>
      <c r="CUV29" s="64">
        <f t="shared" si="41"/>
        <v>0</v>
      </c>
      <c r="CUW29" s="64">
        <f t="shared" si="41"/>
        <v>0</v>
      </c>
      <c r="CUX29" s="64">
        <f t="shared" si="41"/>
        <v>0</v>
      </c>
      <c r="CUY29" s="64">
        <f t="shared" si="41"/>
        <v>0</v>
      </c>
      <c r="CUZ29" s="64">
        <f t="shared" si="41"/>
        <v>0</v>
      </c>
      <c r="CVA29" s="64">
        <f t="shared" si="41"/>
        <v>0</v>
      </c>
      <c r="CVB29" s="64">
        <f t="shared" si="41"/>
        <v>0</v>
      </c>
      <c r="CVC29" s="64">
        <f t="shared" si="41"/>
        <v>0</v>
      </c>
      <c r="CVD29" s="64">
        <f t="shared" si="41"/>
        <v>0</v>
      </c>
      <c r="CVE29" s="64">
        <f t="shared" si="41"/>
        <v>0</v>
      </c>
      <c r="CVF29" s="64">
        <f t="shared" si="41"/>
        <v>0</v>
      </c>
      <c r="CVG29" s="64">
        <f t="shared" si="41"/>
        <v>0</v>
      </c>
      <c r="CVH29" s="64">
        <f t="shared" si="41"/>
        <v>0</v>
      </c>
      <c r="CVI29" s="64">
        <f t="shared" si="41"/>
        <v>0</v>
      </c>
      <c r="CVJ29" s="64">
        <f t="shared" si="41"/>
        <v>0</v>
      </c>
      <c r="CVK29" s="64">
        <f t="shared" si="41"/>
        <v>0</v>
      </c>
      <c r="CVL29" s="64">
        <f t="shared" si="41"/>
        <v>0</v>
      </c>
      <c r="CVM29" s="64">
        <f t="shared" si="41"/>
        <v>0</v>
      </c>
      <c r="CVN29" s="64">
        <f t="shared" si="41"/>
        <v>0</v>
      </c>
      <c r="CVO29" s="64">
        <f t="shared" si="41"/>
        <v>0</v>
      </c>
      <c r="CVP29" s="64">
        <f t="shared" si="41"/>
        <v>0</v>
      </c>
      <c r="CVQ29" s="64">
        <f t="shared" si="41"/>
        <v>0</v>
      </c>
      <c r="CVR29" s="64">
        <f t="shared" si="41"/>
        <v>0</v>
      </c>
      <c r="CVS29" s="64">
        <f t="shared" si="41"/>
        <v>0</v>
      </c>
      <c r="CVT29" s="64">
        <f t="shared" si="41"/>
        <v>0</v>
      </c>
      <c r="CVU29" s="64">
        <f t="shared" si="41"/>
        <v>0</v>
      </c>
      <c r="CVV29" s="64">
        <f t="shared" si="41"/>
        <v>0</v>
      </c>
      <c r="CVW29" s="64">
        <f t="shared" si="41"/>
        <v>0</v>
      </c>
      <c r="CVX29" s="64">
        <f t="shared" si="41"/>
        <v>0</v>
      </c>
      <c r="CVY29" s="64">
        <f t="shared" si="41"/>
        <v>0</v>
      </c>
      <c r="CVZ29" s="64">
        <f t="shared" si="41"/>
        <v>0</v>
      </c>
      <c r="CWA29" s="64">
        <f t="shared" si="41"/>
        <v>0</v>
      </c>
      <c r="CWB29" s="64">
        <f t="shared" ref="CWB29:CYM29" si="42">SUM(CWB12:CWB27)</f>
        <v>0</v>
      </c>
      <c r="CWC29" s="64">
        <f t="shared" si="42"/>
        <v>0</v>
      </c>
      <c r="CWD29" s="64">
        <f t="shared" si="42"/>
        <v>0</v>
      </c>
      <c r="CWE29" s="64">
        <f t="shared" si="42"/>
        <v>0</v>
      </c>
      <c r="CWF29" s="64">
        <f t="shared" si="42"/>
        <v>0</v>
      </c>
      <c r="CWG29" s="64">
        <f t="shared" si="42"/>
        <v>0</v>
      </c>
      <c r="CWH29" s="64">
        <f t="shared" si="42"/>
        <v>0</v>
      </c>
      <c r="CWI29" s="64">
        <f t="shared" si="42"/>
        <v>0</v>
      </c>
      <c r="CWJ29" s="64">
        <f t="shared" si="42"/>
        <v>0</v>
      </c>
      <c r="CWK29" s="64">
        <f t="shared" si="42"/>
        <v>0</v>
      </c>
      <c r="CWL29" s="64">
        <f t="shared" si="42"/>
        <v>0</v>
      </c>
      <c r="CWM29" s="64">
        <f t="shared" si="42"/>
        <v>0</v>
      </c>
      <c r="CWN29" s="64">
        <f t="shared" si="42"/>
        <v>0</v>
      </c>
      <c r="CWO29" s="64">
        <f t="shared" si="42"/>
        <v>0</v>
      </c>
      <c r="CWP29" s="64">
        <f t="shared" si="42"/>
        <v>0</v>
      </c>
      <c r="CWQ29" s="64">
        <f t="shared" si="42"/>
        <v>0</v>
      </c>
      <c r="CWR29" s="64">
        <f t="shared" si="42"/>
        <v>0</v>
      </c>
      <c r="CWS29" s="64">
        <f t="shared" si="42"/>
        <v>0</v>
      </c>
      <c r="CWT29" s="64">
        <f t="shared" si="42"/>
        <v>0</v>
      </c>
      <c r="CWU29" s="64">
        <f t="shared" si="42"/>
        <v>0</v>
      </c>
      <c r="CWV29" s="64">
        <f t="shared" si="42"/>
        <v>0</v>
      </c>
      <c r="CWW29" s="64">
        <f t="shared" si="42"/>
        <v>0</v>
      </c>
      <c r="CWX29" s="64">
        <f t="shared" si="42"/>
        <v>0</v>
      </c>
      <c r="CWY29" s="64">
        <f t="shared" si="42"/>
        <v>0</v>
      </c>
      <c r="CWZ29" s="64">
        <f t="shared" si="42"/>
        <v>0</v>
      </c>
      <c r="CXA29" s="64">
        <f t="shared" si="42"/>
        <v>0</v>
      </c>
      <c r="CXB29" s="64">
        <f t="shared" si="42"/>
        <v>0</v>
      </c>
      <c r="CXC29" s="64">
        <f t="shared" si="42"/>
        <v>0</v>
      </c>
      <c r="CXD29" s="64">
        <f t="shared" si="42"/>
        <v>0</v>
      </c>
      <c r="CXE29" s="64">
        <f t="shared" si="42"/>
        <v>0</v>
      </c>
      <c r="CXF29" s="64">
        <f t="shared" si="42"/>
        <v>0</v>
      </c>
      <c r="CXG29" s="64">
        <f t="shared" si="42"/>
        <v>0</v>
      </c>
      <c r="CXH29" s="64">
        <f t="shared" si="42"/>
        <v>0</v>
      </c>
      <c r="CXI29" s="64">
        <f t="shared" si="42"/>
        <v>0</v>
      </c>
      <c r="CXJ29" s="64">
        <f t="shared" si="42"/>
        <v>0</v>
      </c>
      <c r="CXK29" s="64">
        <f t="shared" si="42"/>
        <v>0</v>
      </c>
      <c r="CXL29" s="64">
        <f t="shared" si="42"/>
        <v>0</v>
      </c>
      <c r="CXM29" s="64">
        <f t="shared" si="42"/>
        <v>0</v>
      </c>
      <c r="CXN29" s="64">
        <f t="shared" si="42"/>
        <v>0</v>
      </c>
      <c r="CXO29" s="64">
        <f t="shared" si="42"/>
        <v>0</v>
      </c>
      <c r="CXP29" s="64">
        <f t="shared" si="42"/>
        <v>0</v>
      </c>
      <c r="CXQ29" s="64">
        <f t="shared" si="42"/>
        <v>0</v>
      </c>
      <c r="CXR29" s="64">
        <f t="shared" si="42"/>
        <v>0</v>
      </c>
      <c r="CXS29" s="64">
        <f t="shared" si="42"/>
        <v>0</v>
      </c>
      <c r="CXT29" s="64">
        <f t="shared" si="42"/>
        <v>0</v>
      </c>
      <c r="CXU29" s="64">
        <f t="shared" si="42"/>
        <v>0</v>
      </c>
      <c r="CXV29" s="64">
        <f t="shared" si="42"/>
        <v>0</v>
      </c>
      <c r="CXW29" s="64">
        <f t="shared" si="42"/>
        <v>0</v>
      </c>
      <c r="CXX29" s="64">
        <f t="shared" si="42"/>
        <v>0</v>
      </c>
      <c r="CXY29" s="64">
        <f t="shared" si="42"/>
        <v>0</v>
      </c>
      <c r="CXZ29" s="64">
        <f t="shared" si="42"/>
        <v>0</v>
      </c>
      <c r="CYA29" s="64">
        <f t="shared" si="42"/>
        <v>0</v>
      </c>
      <c r="CYB29" s="64">
        <f t="shared" si="42"/>
        <v>0</v>
      </c>
      <c r="CYC29" s="64">
        <f t="shared" si="42"/>
        <v>0</v>
      </c>
      <c r="CYD29" s="64">
        <f t="shared" si="42"/>
        <v>0</v>
      </c>
      <c r="CYE29" s="64">
        <f t="shared" si="42"/>
        <v>0</v>
      </c>
      <c r="CYF29" s="64">
        <f t="shared" si="42"/>
        <v>0</v>
      </c>
      <c r="CYG29" s="64">
        <f t="shared" si="42"/>
        <v>0</v>
      </c>
      <c r="CYH29" s="64">
        <f t="shared" si="42"/>
        <v>0</v>
      </c>
      <c r="CYI29" s="64">
        <f t="shared" si="42"/>
        <v>0</v>
      </c>
      <c r="CYJ29" s="64">
        <f t="shared" si="42"/>
        <v>0</v>
      </c>
      <c r="CYK29" s="64">
        <f t="shared" si="42"/>
        <v>0</v>
      </c>
      <c r="CYL29" s="64">
        <f t="shared" si="42"/>
        <v>0</v>
      </c>
      <c r="CYM29" s="64">
        <f t="shared" si="42"/>
        <v>0</v>
      </c>
      <c r="CYN29" s="64">
        <f t="shared" ref="CYN29:DAY29" si="43">SUM(CYN12:CYN27)</f>
        <v>0</v>
      </c>
      <c r="CYO29" s="64">
        <f t="shared" si="43"/>
        <v>0</v>
      </c>
      <c r="CYP29" s="64">
        <f t="shared" si="43"/>
        <v>0</v>
      </c>
      <c r="CYQ29" s="64">
        <f t="shared" si="43"/>
        <v>0</v>
      </c>
      <c r="CYR29" s="64">
        <f t="shared" si="43"/>
        <v>0</v>
      </c>
      <c r="CYS29" s="64">
        <f t="shared" si="43"/>
        <v>0</v>
      </c>
      <c r="CYT29" s="64">
        <f t="shared" si="43"/>
        <v>0</v>
      </c>
      <c r="CYU29" s="64">
        <f t="shared" si="43"/>
        <v>0</v>
      </c>
      <c r="CYV29" s="64">
        <f t="shared" si="43"/>
        <v>0</v>
      </c>
      <c r="CYW29" s="64">
        <f t="shared" si="43"/>
        <v>0</v>
      </c>
      <c r="CYX29" s="64">
        <f t="shared" si="43"/>
        <v>0</v>
      </c>
      <c r="CYY29" s="64">
        <f t="shared" si="43"/>
        <v>0</v>
      </c>
      <c r="CYZ29" s="64">
        <f t="shared" si="43"/>
        <v>0</v>
      </c>
      <c r="CZA29" s="64">
        <f t="shared" si="43"/>
        <v>0</v>
      </c>
      <c r="CZB29" s="64">
        <f t="shared" si="43"/>
        <v>0</v>
      </c>
      <c r="CZC29" s="64">
        <f t="shared" si="43"/>
        <v>0</v>
      </c>
      <c r="CZD29" s="64">
        <f t="shared" si="43"/>
        <v>0</v>
      </c>
      <c r="CZE29" s="64">
        <f t="shared" si="43"/>
        <v>0</v>
      </c>
      <c r="CZF29" s="64">
        <f t="shared" si="43"/>
        <v>0</v>
      </c>
      <c r="CZG29" s="64">
        <f t="shared" si="43"/>
        <v>0</v>
      </c>
      <c r="CZH29" s="64">
        <f t="shared" si="43"/>
        <v>0</v>
      </c>
      <c r="CZI29" s="64">
        <f t="shared" si="43"/>
        <v>0</v>
      </c>
      <c r="CZJ29" s="64">
        <f t="shared" si="43"/>
        <v>0</v>
      </c>
      <c r="CZK29" s="64">
        <f t="shared" si="43"/>
        <v>0</v>
      </c>
      <c r="CZL29" s="64">
        <f t="shared" si="43"/>
        <v>0</v>
      </c>
      <c r="CZM29" s="64">
        <f t="shared" si="43"/>
        <v>0</v>
      </c>
      <c r="CZN29" s="64">
        <f t="shared" si="43"/>
        <v>0</v>
      </c>
      <c r="CZO29" s="64">
        <f t="shared" si="43"/>
        <v>0</v>
      </c>
      <c r="CZP29" s="64">
        <f t="shared" si="43"/>
        <v>0</v>
      </c>
      <c r="CZQ29" s="64">
        <f t="shared" si="43"/>
        <v>0</v>
      </c>
      <c r="CZR29" s="64">
        <f t="shared" si="43"/>
        <v>0</v>
      </c>
      <c r="CZS29" s="64">
        <f t="shared" si="43"/>
        <v>0</v>
      </c>
      <c r="CZT29" s="64">
        <f t="shared" si="43"/>
        <v>0</v>
      </c>
      <c r="CZU29" s="64">
        <f t="shared" si="43"/>
        <v>0</v>
      </c>
      <c r="CZV29" s="64">
        <f t="shared" si="43"/>
        <v>0</v>
      </c>
      <c r="CZW29" s="64">
        <f t="shared" si="43"/>
        <v>0</v>
      </c>
      <c r="CZX29" s="64">
        <f t="shared" si="43"/>
        <v>0</v>
      </c>
      <c r="CZY29" s="64">
        <f t="shared" si="43"/>
        <v>0</v>
      </c>
      <c r="CZZ29" s="64">
        <f t="shared" si="43"/>
        <v>0</v>
      </c>
      <c r="DAA29" s="64">
        <f t="shared" si="43"/>
        <v>0</v>
      </c>
      <c r="DAB29" s="64">
        <f t="shared" si="43"/>
        <v>0</v>
      </c>
      <c r="DAC29" s="64">
        <f t="shared" si="43"/>
        <v>0</v>
      </c>
      <c r="DAD29" s="64">
        <f t="shared" si="43"/>
        <v>0</v>
      </c>
      <c r="DAE29" s="64">
        <f t="shared" si="43"/>
        <v>0</v>
      </c>
      <c r="DAF29" s="64">
        <f t="shared" si="43"/>
        <v>0</v>
      </c>
      <c r="DAG29" s="64">
        <f t="shared" si="43"/>
        <v>0</v>
      </c>
      <c r="DAH29" s="64">
        <f t="shared" si="43"/>
        <v>0</v>
      </c>
      <c r="DAI29" s="64">
        <f t="shared" si="43"/>
        <v>0</v>
      </c>
      <c r="DAJ29" s="64">
        <f t="shared" si="43"/>
        <v>0</v>
      </c>
      <c r="DAK29" s="64">
        <f t="shared" si="43"/>
        <v>0</v>
      </c>
      <c r="DAL29" s="64">
        <f t="shared" si="43"/>
        <v>0</v>
      </c>
      <c r="DAM29" s="64">
        <f t="shared" si="43"/>
        <v>0</v>
      </c>
      <c r="DAN29" s="64">
        <f t="shared" si="43"/>
        <v>0</v>
      </c>
      <c r="DAO29" s="64">
        <f t="shared" si="43"/>
        <v>0</v>
      </c>
      <c r="DAP29" s="64">
        <f t="shared" si="43"/>
        <v>0</v>
      </c>
      <c r="DAQ29" s="64">
        <f t="shared" si="43"/>
        <v>0</v>
      </c>
      <c r="DAR29" s="64">
        <f t="shared" si="43"/>
        <v>0</v>
      </c>
      <c r="DAS29" s="64">
        <f t="shared" si="43"/>
        <v>0</v>
      </c>
      <c r="DAT29" s="64">
        <f t="shared" si="43"/>
        <v>0</v>
      </c>
      <c r="DAU29" s="64">
        <f t="shared" si="43"/>
        <v>0</v>
      </c>
      <c r="DAV29" s="64">
        <f t="shared" si="43"/>
        <v>0</v>
      </c>
      <c r="DAW29" s="64">
        <f t="shared" si="43"/>
        <v>0</v>
      </c>
      <c r="DAX29" s="64">
        <f t="shared" si="43"/>
        <v>0</v>
      </c>
      <c r="DAY29" s="64">
        <f t="shared" si="43"/>
        <v>0</v>
      </c>
      <c r="DAZ29" s="64">
        <f t="shared" ref="DAZ29:DDK29" si="44">SUM(DAZ12:DAZ27)</f>
        <v>0</v>
      </c>
      <c r="DBA29" s="64">
        <f t="shared" si="44"/>
        <v>0</v>
      </c>
      <c r="DBB29" s="64">
        <f t="shared" si="44"/>
        <v>0</v>
      </c>
      <c r="DBC29" s="64">
        <f t="shared" si="44"/>
        <v>0</v>
      </c>
      <c r="DBD29" s="64">
        <f t="shared" si="44"/>
        <v>0</v>
      </c>
      <c r="DBE29" s="64">
        <f t="shared" si="44"/>
        <v>0</v>
      </c>
      <c r="DBF29" s="64">
        <f t="shared" si="44"/>
        <v>0</v>
      </c>
      <c r="DBG29" s="64">
        <f t="shared" si="44"/>
        <v>0</v>
      </c>
      <c r="DBH29" s="64">
        <f t="shared" si="44"/>
        <v>0</v>
      </c>
      <c r="DBI29" s="64">
        <f t="shared" si="44"/>
        <v>0</v>
      </c>
      <c r="DBJ29" s="64">
        <f t="shared" si="44"/>
        <v>0</v>
      </c>
      <c r="DBK29" s="64">
        <f t="shared" si="44"/>
        <v>0</v>
      </c>
      <c r="DBL29" s="64">
        <f t="shared" si="44"/>
        <v>0</v>
      </c>
      <c r="DBM29" s="64">
        <f t="shared" si="44"/>
        <v>0</v>
      </c>
      <c r="DBN29" s="64">
        <f t="shared" si="44"/>
        <v>0</v>
      </c>
      <c r="DBO29" s="64">
        <f t="shared" si="44"/>
        <v>0</v>
      </c>
      <c r="DBP29" s="64">
        <f t="shared" si="44"/>
        <v>0</v>
      </c>
      <c r="DBQ29" s="64">
        <f t="shared" si="44"/>
        <v>0</v>
      </c>
      <c r="DBR29" s="64">
        <f t="shared" si="44"/>
        <v>0</v>
      </c>
      <c r="DBS29" s="64">
        <f t="shared" si="44"/>
        <v>0</v>
      </c>
      <c r="DBT29" s="64">
        <f t="shared" si="44"/>
        <v>0</v>
      </c>
      <c r="DBU29" s="64">
        <f t="shared" si="44"/>
        <v>0</v>
      </c>
      <c r="DBV29" s="64">
        <f t="shared" si="44"/>
        <v>0</v>
      </c>
      <c r="DBW29" s="64">
        <f t="shared" si="44"/>
        <v>0</v>
      </c>
      <c r="DBX29" s="64">
        <f t="shared" si="44"/>
        <v>0</v>
      </c>
      <c r="DBY29" s="64">
        <f t="shared" si="44"/>
        <v>0</v>
      </c>
      <c r="DBZ29" s="64">
        <f t="shared" si="44"/>
        <v>0</v>
      </c>
      <c r="DCA29" s="64">
        <f t="shared" si="44"/>
        <v>0</v>
      </c>
      <c r="DCB29" s="64">
        <f t="shared" si="44"/>
        <v>0</v>
      </c>
      <c r="DCC29" s="64">
        <f t="shared" si="44"/>
        <v>0</v>
      </c>
      <c r="DCD29" s="64">
        <f t="shared" si="44"/>
        <v>0</v>
      </c>
      <c r="DCE29" s="64">
        <f t="shared" si="44"/>
        <v>0</v>
      </c>
      <c r="DCF29" s="64">
        <f t="shared" si="44"/>
        <v>0</v>
      </c>
      <c r="DCG29" s="64">
        <f t="shared" si="44"/>
        <v>0</v>
      </c>
      <c r="DCH29" s="64">
        <f t="shared" si="44"/>
        <v>0</v>
      </c>
      <c r="DCI29" s="64">
        <f t="shared" si="44"/>
        <v>0</v>
      </c>
      <c r="DCJ29" s="64">
        <f t="shared" si="44"/>
        <v>0</v>
      </c>
      <c r="DCK29" s="64">
        <f t="shared" si="44"/>
        <v>0</v>
      </c>
      <c r="DCL29" s="64">
        <f t="shared" si="44"/>
        <v>0</v>
      </c>
      <c r="DCM29" s="64">
        <f t="shared" si="44"/>
        <v>0</v>
      </c>
      <c r="DCN29" s="64">
        <f t="shared" si="44"/>
        <v>0</v>
      </c>
      <c r="DCO29" s="64">
        <f t="shared" si="44"/>
        <v>0</v>
      </c>
      <c r="DCP29" s="64">
        <f t="shared" si="44"/>
        <v>0</v>
      </c>
      <c r="DCQ29" s="64">
        <f t="shared" si="44"/>
        <v>0</v>
      </c>
      <c r="DCR29" s="64">
        <f t="shared" si="44"/>
        <v>0</v>
      </c>
      <c r="DCS29" s="64">
        <f t="shared" si="44"/>
        <v>0</v>
      </c>
      <c r="DCT29" s="64">
        <f t="shared" si="44"/>
        <v>0</v>
      </c>
      <c r="DCU29" s="64">
        <f t="shared" si="44"/>
        <v>0</v>
      </c>
      <c r="DCV29" s="64">
        <f t="shared" si="44"/>
        <v>0</v>
      </c>
      <c r="DCW29" s="64">
        <f t="shared" si="44"/>
        <v>0</v>
      </c>
      <c r="DCX29" s="64">
        <f t="shared" si="44"/>
        <v>0</v>
      </c>
      <c r="DCY29" s="64">
        <f t="shared" si="44"/>
        <v>0</v>
      </c>
      <c r="DCZ29" s="64">
        <f t="shared" si="44"/>
        <v>0</v>
      </c>
      <c r="DDA29" s="64">
        <f t="shared" si="44"/>
        <v>0</v>
      </c>
      <c r="DDB29" s="64">
        <f t="shared" si="44"/>
        <v>0</v>
      </c>
      <c r="DDC29" s="64">
        <f t="shared" si="44"/>
        <v>0</v>
      </c>
      <c r="DDD29" s="64">
        <f t="shared" si="44"/>
        <v>0</v>
      </c>
      <c r="DDE29" s="64">
        <f t="shared" si="44"/>
        <v>0</v>
      </c>
      <c r="DDF29" s="64">
        <f t="shared" si="44"/>
        <v>0</v>
      </c>
      <c r="DDG29" s="64">
        <f t="shared" si="44"/>
        <v>0</v>
      </c>
      <c r="DDH29" s="64">
        <f t="shared" si="44"/>
        <v>0</v>
      </c>
      <c r="DDI29" s="64">
        <f t="shared" si="44"/>
        <v>0</v>
      </c>
      <c r="DDJ29" s="64">
        <f t="shared" si="44"/>
        <v>0</v>
      </c>
      <c r="DDK29" s="64">
        <f t="shared" si="44"/>
        <v>0</v>
      </c>
      <c r="DDL29" s="64">
        <f t="shared" ref="DDL29:DFW29" si="45">SUM(DDL12:DDL27)</f>
        <v>0</v>
      </c>
      <c r="DDM29" s="64">
        <f t="shared" si="45"/>
        <v>0</v>
      </c>
      <c r="DDN29" s="64">
        <f t="shared" si="45"/>
        <v>0</v>
      </c>
      <c r="DDO29" s="64">
        <f t="shared" si="45"/>
        <v>0</v>
      </c>
      <c r="DDP29" s="64">
        <f t="shared" si="45"/>
        <v>0</v>
      </c>
      <c r="DDQ29" s="64">
        <f t="shared" si="45"/>
        <v>0</v>
      </c>
      <c r="DDR29" s="64">
        <f t="shared" si="45"/>
        <v>0</v>
      </c>
      <c r="DDS29" s="64">
        <f t="shared" si="45"/>
        <v>0</v>
      </c>
      <c r="DDT29" s="64">
        <f t="shared" si="45"/>
        <v>0</v>
      </c>
      <c r="DDU29" s="64">
        <f t="shared" si="45"/>
        <v>0</v>
      </c>
      <c r="DDV29" s="64">
        <f t="shared" si="45"/>
        <v>0</v>
      </c>
      <c r="DDW29" s="64">
        <f t="shared" si="45"/>
        <v>0</v>
      </c>
      <c r="DDX29" s="64">
        <f t="shared" si="45"/>
        <v>0</v>
      </c>
      <c r="DDY29" s="64">
        <f t="shared" si="45"/>
        <v>0</v>
      </c>
      <c r="DDZ29" s="64">
        <f t="shared" si="45"/>
        <v>0</v>
      </c>
      <c r="DEA29" s="64">
        <f t="shared" si="45"/>
        <v>0</v>
      </c>
      <c r="DEB29" s="64">
        <f t="shared" si="45"/>
        <v>0</v>
      </c>
      <c r="DEC29" s="64">
        <f t="shared" si="45"/>
        <v>0</v>
      </c>
      <c r="DED29" s="64">
        <f t="shared" si="45"/>
        <v>0</v>
      </c>
      <c r="DEE29" s="64">
        <f t="shared" si="45"/>
        <v>0</v>
      </c>
      <c r="DEF29" s="64">
        <f t="shared" si="45"/>
        <v>0</v>
      </c>
      <c r="DEG29" s="64">
        <f t="shared" si="45"/>
        <v>0</v>
      </c>
      <c r="DEH29" s="64">
        <f t="shared" si="45"/>
        <v>0</v>
      </c>
      <c r="DEI29" s="64">
        <f t="shared" si="45"/>
        <v>0</v>
      </c>
      <c r="DEJ29" s="64">
        <f t="shared" si="45"/>
        <v>0</v>
      </c>
      <c r="DEK29" s="64">
        <f t="shared" si="45"/>
        <v>0</v>
      </c>
      <c r="DEL29" s="64">
        <f t="shared" si="45"/>
        <v>0</v>
      </c>
      <c r="DEM29" s="64">
        <f t="shared" si="45"/>
        <v>0</v>
      </c>
      <c r="DEN29" s="64">
        <f t="shared" si="45"/>
        <v>0</v>
      </c>
      <c r="DEO29" s="64">
        <f t="shared" si="45"/>
        <v>0</v>
      </c>
      <c r="DEP29" s="64">
        <f t="shared" si="45"/>
        <v>0</v>
      </c>
      <c r="DEQ29" s="64">
        <f t="shared" si="45"/>
        <v>0</v>
      </c>
      <c r="DER29" s="64">
        <f t="shared" si="45"/>
        <v>0</v>
      </c>
      <c r="DES29" s="64">
        <f t="shared" si="45"/>
        <v>0</v>
      </c>
      <c r="DET29" s="64">
        <f t="shared" si="45"/>
        <v>0</v>
      </c>
      <c r="DEU29" s="64">
        <f t="shared" si="45"/>
        <v>0</v>
      </c>
      <c r="DEV29" s="64">
        <f t="shared" si="45"/>
        <v>0</v>
      </c>
      <c r="DEW29" s="64">
        <f t="shared" si="45"/>
        <v>0</v>
      </c>
      <c r="DEX29" s="64">
        <f t="shared" si="45"/>
        <v>0</v>
      </c>
      <c r="DEY29" s="64">
        <f t="shared" si="45"/>
        <v>0</v>
      </c>
      <c r="DEZ29" s="64">
        <f t="shared" si="45"/>
        <v>0</v>
      </c>
      <c r="DFA29" s="64">
        <f t="shared" si="45"/>
        <v>0</v>
      </c>
      <c r="DFB29" s="64">
        <f t="shared" si="45"/>
        <v>0</v>
      </c>
      <c r="DFC29" s="64">
        <f t="shared" si="45"/>
        <v>0</v>
      </c>
      <c r="DFD29" s="64">
        <f t="shared" si="45"/>
        <v>0</v>
      </c>
      <c r="DFE29" s="64">
        <f t="shared" si="45"/>
        <v>0</v>
      </c>
      <c r="DFF29" s="64">
        <f t="shared" si="45"/>
        <v>0</v>
      </c>
      <c r="DFG29" s="64">
        <f t="shared" si="45"/>
        <v>0</v>
      </c>
      <c r="DFH29" s="64">
        <f t="shared" si="45"/>
        <v>0</v>
      </c>
      <c r="DFI29" s="64">
        <f t="shared" si="45"/>
        <v>0</v>
      </c>
      <c r="DFJ29" s="64">
        <f t="shared" si="45"/>
        <v>0</v>
      </c>
      <c r="DFK29" s="64">
        <f t="shared" si="45"/>
        <v>0</v>
      </c>
      <c r="DFL29" s="64">
        <f t="shared" si="45"/>
        <v>0</v>
      </c>
      <c r="DFM29" s="64">
        <f t="shared" si="45"/>
        <v>0</v>
      </c>
      <c r="DFN29" s="64">
        <f t="shared" si="45"/>
        <v>0</v>
      </c>
      <c r="DFO29" s="64">
        <f t="shared" si="45"/>
        <v>0</v>
      </c>
      <c r="DFP29" s="64">
        <f t="shared" si="45"/>
        <v>0</v>
      </c>
      <c r="DFQ29" s="64">
        <f t="shared" si="45"/>
        <v>0</v>
      </c>
      <c r="DFR29" s="64">
        <f t="shared" si="45"/>
        <v>0</v>
      </c>
      <c r="DFS29" s="64">
        <f t="shared" si="45"/>
        <v>0</v>
      </c>
      <c r="DFT29" s="64">
        <f t="shared" si="45"/>
        <v>0</v>
      </c>
      <c r="DFU29" s="64">
        <f t="shared" si="45"/>
        <v>0</v>
      </c>
      <c r="DFV29" s="64">
        <f t="shared" si="45"/>
        <v>0</v>
      </c>
      <c r="DFW29" s="64">
        <f t="shared" si="45"/>
        <v>0</v>
      </c>
      <c r="DFX29" s="64">
        <f t="shared" ref="DFX29:DII29" si="46">SUM(DFX12:DFX27)</f>
        <v>0</v>
      </c>
      <c r="DFY29" s="64">
        <f t="shared" si="46"/>
        <v>0</v>
      </c>
      <c r="DFZ29" s="64">
        <f t="shared" si="46"/>
        <v>0</v>
      </c>
      <c r="DGA29" s="64">
        <f t="shared" si="46"/>
        <v>0</v>
      </c>
      <c r="DGB29" s="64">
        <f t="shared" si="46"/>
        <v>0</v>
      </c>
      <c r="DGC29" s="64">
        <f t="shared" si="46"/>
        <v>0</v>
      </c>
      <c r="DGD29" s="64">
        <f t="shared" si="46"/>
        <v>0</v>
      </c>
      <c r="DGE29" s="64">
        <f t="shared" si="46"/>
        <v>0</v>
      </c>
      <c r="DGF29" s="64">
        <f t="shared" si="46"/>
        <v>0</v>
      </c>
      <c r="DGG29" s="64">
        <f t="shared" si="46"/>
        <v>0</v>
      </c>
      <c r="DGH29" s="64">
        <f t="shared" si="46"/>
        <v>0</v>
      </c>
      <c r="DGI29" s="64">
        <f t="shared" si="46"/>
        <v>0</v>
      </c>
      <c r="DGJ29" s="64">
        <f t="shared" si="46"/>
        <v>0</v>
      </c>
      <c r="DGK29" s="64">
        <f t="shared" si="46"/>
        <v>0</v>
      </c>
      <c r="DGL29" s="64">
        <f t="shared" si="46"/>
        <v>0</v>
      </c>
      <c r="DGM29" s="64">
        <f t="shared" si="46"/>
        <v>0</v>
      </c>
      <c r="DGN29" s="64">
        <f t="shared" si="46"/>
        <v>0</v>
      </c>
      <c r="DGO29" s="64">
        <f t="shared" si="46"/>
        <v>0</v>
      </c>
      <c r="DGP29" s="64">
        <f t="shared" si="46"/>
        <v>0</v>
      </c>
      <c r="DGQ29" s="64">
        <f t="shared" si="46"/>
        <v>0</v>
      </c>
      <c r="DGR29" s="64">
        <f t="shared" si="46"/>
        <v>0</v>
      </c>
      <c r="DGS29" s="64">
        <f t="shared" si="46"/>
        <v>0</v>
      </c>
      <c r="DGT29" s="64">
        <f t="shared" si="46"/>
        <v>0</v>
      </c>
      <c r="DGU29" s="64">
        <f t="shared" si="46"/>
        <v>0</v>
      </c>
      <c r="DGV29" s="64">
        <f t="shared" si="46"/>
        <v>0</v>
      </c>
      <c r="DGW29" s="64">
        <f t="shared" si="46"/>
        <v>0</v>
      </c>
      <c r="DGX29" s="64">
        <f t="shared" si="46"/>
        <v>0</v>
      </c>
      <c r="DGY29" s="64">
        <f t="shared" si="46"/>
        <v>0</v>
      </c>
      <c r="DGZ29" s="64">
        <f t="shared" si="46"/>
        <v>0</v>
      </c>
      <c r="DHA29" s="64">
        <f t="shared" si="46"/>
        <v>0</v>
      </c>
      <c r="DHB29" s="64">
        <f t="shared" si="46"/>
        <v>0</v>
      </c>
      <c r="DHC29" s="64">
        <f t="shared" si="46"/>
        <v>0</v>
      </c>
      <c r="DHD29" s="64">
        <f t="shared" si="46"/>
        <v>0</v>
      </c>
      <c r="DHE29" s="64">
        <f t="shared" si="46"/>
        <v>0</v>
      </c>
      <c r="DHF29" s="64">
        <f t="shared" si="46"/>
        <v>0</v>
      </c>
      <c r="DHG29" s="64">
        <f t="shared" si="46"/>
        <v>0</v>
      </c>
      <c r="DHH29" s="64">
        <f t="shared" si="46"/>
        <v>0</v>
      </c>
      <c r="DHI29" s="64">
        <f t="shared" si="46"/>
        <v>0</v>
      </c>
      <c r="DHJ29" s="64">
        <f t="shared" si="46"/>
        <v>0</v>
      </c>
      <c r="DHK29" s="64">
        <f t="shared" si="46"/>
        <v>0</v>
      </c>
      <c r="DHL29" s="64">
        <f t="shared" si="46"/>
        <v>0</v>
      </c>
      <c r="DHM29" s="64">
        <f t="shared" si="46"/>
        <v>0</v>
      </c>
      <c r="DHN29" s="64">
        <f t="shared" si="46"/>
        <v>0</v>
      </c>
      <c r="DHO29" s="64">
        <f t="shared" si="46"/>
        <v>0</v>
      </c>
      <c r="DHP29" s="64">
        <f t="shared" si="46"/>
        <v>0</v>
      </c>
      <c r="DHQ29" s="64">
        <f t="shared" si="46"/>
        <v>0</v>
      </c>
      <c r="DHR29" s="64">
        <f t="shared" si="46"/>
        <v>0</v>
      </c>
      <c r="DHS29" s="64">
        <f t="shared" si="46"/>
        <v>0</v>
      </c>
      <c r="DHT29" s="64">
        <f t="shared" si="46"/>
        <v>0</v>
      </c>
      <c r="DHU29" s="64">
        <f t="shared" si="46"/>
        <v>0</v>
      </c>
      <c r="DHV29" s="64">
        <f t="shared" si="46"/>
        <v>0</v>
      </c>
      <c r="DHW29" s="64">
        <f t="shared" si="46"/>
        <v>0</v>
      </c>
      <c r="DHX29" s="64">
        <f t="shared" si="46"/>
        <v>0</v>
      </c>
      <c r="DHY29" s="64">
        <f t="shared" si="46"/>
        <v>0</v>
      </c>
      <c r="DHZ29" s="64">
        <f t="shared" si="46"/>
        <v>0</v>
      </c>
      <c r="DIA29" s="64">
        <f t="shared" si="46"/>
        <v>0</v>
      </c>
      <c r="DIB29" s="64">
        <f t="shared" si="46"/>
        <v>0</v>
      </c>
      <c r="DIC29" s="64">
        <f t="shared" si="46"/>
        <v>0</v>
      </c>
      <c r="DID29" s="64">
        <f t="shared" si="46"/>
        <v>0</v>
      </c>
      <c r="DIE29" s="64">
        <f t="shared" si="46"/>
        <v>0</v>
      </c>
      <c r="DIF29" s="64">
        <f t="shared" si="46"/>
        <v>0</v>
      </c>
      <c r="DIG29" s="64">
        <f t="shared" si="46"/>
        <v>0</v>
      </c>
      <c r="DIH29" s="64">
        <f t="shared" si="46"/>
        <v>0</v>
      </c>
      <c r="DII29" s="64">
        <f t="shared" si="46"/>
        <v>0</v>
      </c>
      <c r="DIJ29" s="64">
        <f t="shared" ref="DIJ29:DKU29" si="47">SUM(DIJ12:DIJ27)</f>
        <v>0</v>
      </c>
      <c r="DIK29" s="64">
        <f t="shared" si="47"/>
        <v>0</v>
      </c>
      <c r="DIL29" s="64">
        <f t="shared" si="47"/>
        <v>0</v>
      </c>
      <c r="DIM29" s="64">
        <f t="shared" si="47"/>
        <v>0</v>
      </c>
      <c r="DIN29" s="64">
        <f t="shared" si="47"/>
        <v>0</v>
      </c>
      <c r="DIO29" s="64">
        <f t="shared" si="47"/>
        <v>0</v>
      </c>
      <c r="DIP29" s="64">
        <f t="shared" si="47"/>
        <v>0</v>
      </c>
      <c r="DIQ29" s="64">
        <f t="shared" si="47"/>
        <v>0</v>
      </c>
      <c r="DIR29" s="64">
        <f t="shared" si="47"/>
        <v>0</v>
      </c>
      <c r="DIS29" s="64">
        <f t="shared" si="47"/>
        <v>0</v>
      </c>
      <c r="DIT29" s="64">
        <f t="shared" si="47"/>
        <v>0</v>
      </c>
      <c r="DIU29" s="64">
        <f t="shared" si="47"/>
        <v>0</v>
      </c>
      <c r="DIV29" s="64">
        <f t="shared" si="47"/>
        <v>0</v>
      </c>
      <c r="DIW29" s="64">
        <f t="shared" si="47"/>
        <v>0</v>
      </c>
      <c r="DIX29" s="64">
        <f t="shared" si="47"/>
        <v>0</v>
      </c>
      <c r="DIY29" s="64">
        <f t="shared" si="47"/>
        <v>0</v>
      </c>
      <c r="DIZ29" s="64">
        <f t="shared" si="47"/>
        <v>0</v>
      </c>
      <c r="DJA29" s="64">
        <f t="shared" si="47"/>
        <v>0</v>
      </c>
      <c r="DJB29" s="64">
        <f t="shared" si="47"/>
        <v>0</v>
      </c>
      <c r="DJC29" s="64">
        <f t="shared" si="47"/>
        <v>0</v>
      </c>
      <c r="DJD29" s="64">
        <f t="shared" si="47"/>
        <v>0</v>
      </c>
      <c r="DJE29" s="64">
        <f t="shared" si="47"/>
        <v>0</v>
      </c>
      <c r="DJF29" s="64">
        <f t="shared" si="47"/>
        <v>0</v>
      </c>
      <c r="DJG29" s="64">
        <f t="shared" si="47"/>
        <v>0</v>
      </c>
      <c r="DJH29" s="64">
        <f t="shared" si="47"/>
        <v>0</v>
      </c>
      <c r="DJI29" s="64">
        <f t="shared" si="47"/>
        <v>0</v>
      </c>
      <c r="DJJ29" s="64">
        <f t="shared" si="47"/>
        <v>0</v>
      </c>
      <c r="DJK29" s="64">
        <f t="shared" si="47"/>
        <v>0</v>
      </c>
      <c r="DJL29" s="64">
        <f t="shared" si="47"/>
        <v>0</v>
      </c>
      <c r="DJM29" s="64">
        <f t="shared" si="47"/>
        <v>0</v>
      </c>
      <c r="DJN29" s="64">
        <f t="shared" si="47"/>
        <v>0</v>
      </c>
      <c r="DJO29" s="64">
        <f t="shared" si="47"/>
        <v>0</v>
      </c>
      <c r="DJP29" s="64">
        <f t="shared" si="47"/>
        <v>0</v>
      </c>
      <c r="DJQ29" s="64">
        <f t="shared" si="47"/>
        <v>0</v>
      </c>
      <c r="DJR29" s="64">
        <f t="shared" si="47"/>
        <v>0</v>
      </c>
      <c r="DJS29" s="64">
        <f t="shared" si="47"/>
        <v>0</v>
      </c>
      <c r="DJT29" s="64">
        <f t="shared" si="47"/>
        <v>0</v>
      </c>
      <c r="DJU29" s="64">
        <f t="shared" si="47"/>
        <v>0</v>
      </c>
      <c r="DJV29" s="64">
        <f t="shared" si="47"/>
        <v>0</v>
      </c>
      <c r="DJW29" s="64">
        <f t="shared" si="47"/>
        <v>0</v>
      </c>
      <c r="DJX29" s="64">
        <f t="shared" si="47"/>
        <v>0</v>
      </c>
      <c r="DJY29" s="64">
        <f t="shared" si="47"/>
        <v>0</v>
      </c>
      <c r="DJZ29" s="64">
        <f t="shared" si="47"/>
        <v>0</v>
      </c>
      <c r="DKA29" s="64">
        <f t="shared" si="47"/>
        <v>0</v>
      </c>
      <c r="DKB29" s="64">
        <f t="shared" si="47"/>
        <v>0</v>
      </c>
      <c r="DKC29" s="64">
        <f t="shared" si="47"/>
        <v>0</v>
      </c>
      <c r="DKD29" s="64">
        <f t="shared" si="47"/>
        <v>0</v>
      </c>
      <c r="DKE29" s="64">
        <f t="shared" si="47"/>
        <v>0</v>
      </c>
      <c r="DKF29" s="64">
        <f t="shared" si="47"/>
        <v>0</v>
      </c>
      <c r="DKG29" s="64">
        <f t="shared" si="47"/>
        <v>0</v>
      </c>
      <c r="DKH29" s="64">
        <f t="shared" si="47"/>
        <v>0</v>
      </c>
      <c r="DKI29" s="64">
        <f t="shared" si="47"/>
        <v>0</v>
      </c>
      <c r="DKJ29" s="64">
        <f t="shared" si="47"/>
        <v>0</v>
      </c>
      <c r="DKK29" s="64">
        <f t="shared" si="47"/>
        <v>0</v>
      </c>
      <c r="DKL29" s="64">
        <f t="shared" si="47"/>
        <v>0</v>
      </c>
      <c r="DKM29" s="64">
        <f t="shared" si="47"/>
        <v>0</v>
      </c>
      <c r="DKN29" s="64">
        <f t="shared" si="47"/>
        <v>0</v>
      </c>
      <c r="DKO29" s="64">
        <f t="shared" si="47"/>
        <v>0</v>
      </c>
      <c r="DKP29" s="64">
        <f t="shared" si="47"/>
        <v>0</v>
      </c>
      <c r="DKQ29" s="64">
        <f t="shared" si="47"/>
        <v>0</v>
      </c>
      <c r="DKR29" s="64">
        <f t="shared" si="47"/>
        <v>0</v>
      </c>
      <c r="DKS29" s="64">
        <f t="shared" si="47"/>
        <v>0</v>
      </c>
      <c r="DKT29" s="64">
        <f t="shared" si="47"/>
        <v>0</v>
      </c>
      <c r="DKU29" s="64">
        <f t="shared" si="47"/>
        <v>0</v>
      </c>
      <c r="DKV29" s="64">
        <f t="shared" ref="DKV29:DNG29" si="48">SUM(DKV12:DKV27)</f>
        <v>0</v>
      </c>
      <c r="DKW29" s="64">
        <f t="shared" si="48"/>
        <v>0</v>
      </c>
      <c r="DKX29" s="64">
        <f t="shared" si="48"/>
        <v>0</v>
      </c>
      <c r="DKY29" s="64">
        <f t="shared" si="48"/>
        <v>0</v>
      </c>
      <c r="DKZ29" s="64">
        <f t="shared" si="48"/>
        <v>0</v>
      </c>
      <c r="DLA29" s="64">
        <f t="shared" si="48"/>
        <v>0</v>
      </c>
      <c r="DLB29" s="64">
        <f t="shared" si="48"/>
        <v>0</v>
      </c>
      <c r="DLC29" s="64">
        <f t="shared" si="48"/>
        <v>0</v>
      </c>
      <c r="DLD29" s="64">
        <f t="shared" si="48"/>
        <v>0</v>
      </c>
      <c r="DLE29" s="64">
        <f t="shared" si="48"/>
        <v>0</v>
      </c>
      <c r="DLF29" s="64">
        <f t="shared" si="48"/>
        <v>0</v>
      </c>
      <c r="DLG29" s="64">
        <f t="shared" si="48"/>
        <v>0</v>
      </c>
      <c r="DLH29" s="64">
        <f t="shared" si="48"/>
        <v>0</v>
      </c>
      <c r="DLI29" s="64">
        <f t="shared" si="48"/>
        <v>0</v>
      </c>
      <c r="DLJ29" s="64">
        <f t="shared" si="48"/>
        <v>0</v>
      </c>
      <c r="DLK29" s="64">
        <f t="shared" si="48"/>
        <v>0</v>
      </c>
      <c r="DLL29" s="64">
        <f t="shared" si="48"/>
        <v>0</v>
      </c>
      <c r="DLM29" s="64">
        <f t="shared" si="48"/>
        <v>0</v>
      </c>
      <c r="DLN29" s="64">
        <f t="shared" si="48"/>
        <v>0</v>
      </c>
      <c r="DLO29" s="64">
        <f t="shared" si="48"/>
        <v>0</v>
      </c>
      <c r="DLP29" s="64">
        <f t="shared" si="48"/>
        <v>0</v>
      </c>
      <c r="DLQ29" s="64">
        <f t="shared" si="48"/>
        <v>0</v>
      </c>
      <c r="DLR29" s="64">
        <f t="shared" si="48"/>
        <v>0</v>
      </c>
      <c r="DLS29" s="64">
        <f t="shared" si="48"/>
        <v>0</v>
      </c>
      <c r="DLT29" s="64">
        <f t="shared" si="48"/>
        <v>0</v>
      </c>
      <c r="DLU29" s="64">
        <f t="shared" si="48"/>
        <v>0</v>
      </c>
      <c r="DLV29" s="64">
        <f t="shared" si="48"/>
        <v>0</v>
      </c>
      <c r="DLW29" s="64">
        <f t="shared" si="48"/>
        <v>0</v>
      </c>
      <c r="DLX29" s="64">
        <f t="shared" si="48"/>
        <v>0</v>
      </c>
      <c r="DLY29" s="64">
        <f t="shared" si="48"/>
        <v>0</v>
      </c>
      <c r="DLZ29" s="64">
        <f t="shared" si="48"/>
        <v>0</v>
      </c>
      <c r="DMA29" s="64">
        <f t="shared" si="48"/>
        <v>0</v>
      </c>
      <c r="DMB29" s="64">
        <f t="shared" si="48"/>
        <v>0</v>
      </c>
      <c r="DMC29" s="64">
        <f t="shared" si="48"/>
        <v>0</v>
      </c>
      <c r="DMD29" s="64">
        <f t="shared" si="48"/>
        <v>0</v>
      </c>
      <c r="DME29" s="64">
        <f t="shared" si="48"/>
        <v>0</v>
      </c>
      <c r="DMF29" s="64">
        <f t="shared" si="48"/>
        <v>0</v>
      </c>
      <c r="DMG29" s="64">
        <f t="shared" si="48"/>
        <v>0</v>
      </c>
      <c r="DMH29" s="64">
        <f t="shared" si="48"/>
        <v>0</v>
      </c>
      <c r="DMI29" s="64">
        <f t="shared" si="48"/>
        <v>0</v>
      </c>
      <c r="DMJ29" s="64">
        <f t="shared" si="48"/>
        <v>0</v>
      </c>
      <c r="DMK29" s="64">
        <f t="shared" si="48"/>
        <v>0</v>
      </c>
      <c r="DML29" s="64">
        <f t="shared" si="48"/>
        <v>0</v>
      </c>
      <c r="DMM29" s="64">
        <f t="shared" si="48"/>
        <v>0</v>
      </c>
      <c r="DMN29" s="64">
        <f t="shared" si="48"/>
        <v>0</v>
      </c>
      <c r="DMO29" s="64">
        <f t="shared" si="48"/>
        <v>0</v>
      </c>
      <c r="DMP29" s="64">
        <f t="shared" si="48"/>
        <v>0</v>
      </c>
      <c r="DMQ29" s="64">
        <f t="shared" si="48"/>
        <v>0</v>
      </c>
      <c r="DMR29" s="64">
        <f t="shared" si="48"/>
        <v>0</v>
      </c>
      <c r="DMS29" s="64">
        <f t="shared" si="48"/>
        <v>0</v>
      </c>
      <c r="DMT29" s="64">
        <f t="shared" si="48"/>
        <v>0</v>
      </c>
      <c r="DMU29" s="64">
        <f t="shared" si="48"/>
        <v>0</v>
      </c>
      <c r="DMV29" s="64">
        <f t="shared" si="48"/>
        <v>0</v>
      </c>
      <c r="DMW29" s="64">
        <f t="shared" si="48"/>
        <v>0</v>
      </c>
      <c r="DMX29" s="64">
        <f t="shared" si="48"/>
        <v>0</v>
      </c>
      <c r="DMY29" s="64">
        <f t="shared" si="48"/>
        <v>0</v>
      </c>
      <c r="DMZ29" s="64">
        <f t="shared" si="48"/>
        <v>0</v>
      </c>
      <c r="DNA29" s="64">
        <f t="shared" si="48"/>
        <v>0</v>
      </c>
      <c r="DNB29" s="64">
        <f t="shared" si="48"/>
        <v>0</v>
      </c>
      <c r="DNC29" s="64">
        <f t="shared" si="48"/>
        <v>0</v>
      </c>
      <c r="DND29" s="64">
        <f t="shared" si="48"/>
        <v>0</v>
      </c>
      <c r="DNE29" s="64">
        <f t="shared" si="48"/>
        <v>0</v>
      </c>
      <c r="DNF29" s="64">
        <f t="shared" si="48"/>
        <v>0</v>
      </c>
      <c r="DNG29" s="64">
        <f t="shared" si="48"/>
        <v>0</v>
      </c>
      <c r="DNH29" s="64">
        <f t="shared" ref="DNH29:DPS29" si="49">SUM(DNH12:DNH27)</f>
        <v>0</v>
      </c>
      <c r="DNI29" s="64">
        <f t="shared" si="49"/>
        <v>0</v>
      </c>
      <c r="DNJ29" s="64">
        <f t="shared" si="49"/>
        <v>0</v>
      </c>
      <c r="DNK29" s="64">
        <f t="shared" si="49"/>
        <v>0</v>
      </c>
      <c r="DNL29" s="64">
        <f t="shared" si="49"/>
        <v>0</v>
      </c>
      <c r="DNM29" s="64">
        <f t="shared" si="49"/>
        <v>0</v>
      </c>
      <c r="DNN29" s="64">
        <f t="shared" si="49"/>
        <v>0</v>
      </c>
      <c r="DNO29" s="64">
        <f t="shared" si="49"/>
        <v>0</v>
      </c>
      <c r="DNP29" s="64">
        <f t="shared" si="49"/>
        <v>0</v>
      </c>
      <c r="DNQ29" s="64">
        <f t="shared" si="49"/>
        <v>0</v>
      </c>
      <c r="DNR29" s="64">
        <f t="shared" si="49"/>
        <v>0</v>
      </c>
      <c r="DNS29" s="64">
        <f t="shared" si="49"/>
        <v>0</v>
      </c>
      <c r="DNT29" s="64">
        <f t="shared" si="49"/>
        <v>0</v>
      </c>
      <c r="DNU29" s="64">
        <f t="shared" si="49"/>
        <v>0</v>
      </c>
      <c r="DNV29" s="64">
        <f t="shared" si="49"/>
        <v>0</v>
      </c>
      <c r="DNW29" s="64">
        <f t="shared" si="49"/>
        <v>0</v>
      </c>
      <c r="DNX29" s="64">
        <f t="shared" si="49"/>
        <v>0</v>
      </c>
      <c r="DNY29" s="64">
        <f t="shared" si="49"/>
        <v>0</v>
      </c>
      <c r="DNZ29" s="64">
        <f t="shared" si="49"/>
        <v>0</v>
      </c>
      <c r="DOA29" s="64">
        <f t="shared" si="49"/>
        <v>0</v>
      </c>
      <c r="DOB29" s="64">
        <f t="shared" si="49"/>
        <v>0</v>
      </c>
      <c r="DOC29" s="64">
        <f t="shared" si="49"/>
        <v>0</v>
      </c>
      <c r="DOD29" s="64">
        <f t="shared" si="49"/>
        <v>0</v>
      </c>
      <c r="DOE29" s="64">
        <f t="shared" si="49"/>
        <v>0</v>
      </c>
      <c r="DOF29" s="64">
        <f t="shared" si="49"/>
        <v>0</v>
      </c>
      <c r="DOG29" s="64">
        <f t="shared" si="49"/>
        <v>0</v>
      </c>
      <c r="DOH29" s="64">
        <f t="shared" si="49"/>
        <v>0</v>
      </c>
      <c r="DOI29" s="64">
        <f t="shared" si="49"/>
        <v>0</v>
      </c>
      <c r="DOJ29" s="64">
        <f t="shared" si="49"/>
        <v>0</v>
      </c>
      <c r="DOK29" s="64">
        <f t="shared" si="49"/>
        <v>0</v>
      </c>
      <c r="DOL29" s="64">
        <f t="shared" si="49"/>
        <v>0</v>
      </c>
      <c r="DOM29" s="64">
        <f t="shared" si="49"/>
        <v>0</v>
      </c>
      <c r="DON29" s="64">
        <f t="shared" si="49"/>
        <v>0</v>
      </c>
      <c r="DOO29" s="64">
        <f t="shared" si="49"/>
        <v>0</v>
      </c>
      <c r="DOP29" s="64">
        <f t="shared" si="49"/>
        <v>0</v>
      </c>
      <c r="DOQ29" s="64">
        <f t="shared" si="49"/>
        <v>0</v>
      </c>
      <c r="DOR29" s="64">
        <f t="shared" si="49"/>
        <v>0</v>
      </c>
      <c r="DOS29" s="64">
        <f t="shared" si="49"/>
        <v>0</v>
      </c>
      <c r="DOT29" s="64">
        <f t="shared" si="49"/>
        <v>0</v>
      </c>
      <c r="DOU29" s="64">
        <f t="shared" si="49"/>
        <v>0</v>
      </c>
      <c r="DOV29" s="64">
        <f t="shared" si="49"/>
        <v>0</v>
      </c>
      <c r="DOW29" s="64">
        <f t="shared" si="49"/>
        <v>0</v>
      </c>
      <c r="DOX29" s="64">
        <f t="shared" si="49"/>
        <v>0</v>
      </c>
      <c r="DOY29" s="64">
        <f t="shared" si="49"/>
        <v>0</v>
      </c>
      <c r="DOZ29" s="64">
        <f t="shared" si="49"/>
        <v>0</v>
      </c>
      <c r="DPA29" s="64">
        <f t="shared" si="49"/>
        <v>0</v>
      </c>
      <c r="DPB29" s="64">
        <f t="shared" si="49"/>
        <v>0</v>
      </c>
      <c r="DPC29" s="64">
        <f t="shared" si="49"/>
        <v>0</v>
      </c>
      <c r="DPD29" s="64">
        <f t="shared" si="49"/>
        <v>0</v>
      </c>
      <c r="DPE29" s="64">
        <f t="shared" si="49"/>
        <v>0</v>
      </c>
      <c r="DPF29" s="64">
        <f t="shared" si="49"/>
        <v>0</v>
      </c>
      <c r="DPG29" s="64">
        <f t="shared" si="49"/>
        <v>0</v>
      </c>
      <c r="DPH29" s="64">
        <f t="shared" si="49"/>
        <v>0</v>
      </c>
      <c r="DPI29" s="64">
        <f t="shared" si="49"/>
        <v>0</v>
      </c>
      <c r="DPJ29" s="64">
        <f t="shared" si="49"/>
        <v>0</v>
      </c>
      <c r="DPK29" s="64">
        <f t="shared" si="49"/>
        <v>0</v>
      </c>
      <c r="DPL29" s="64">
        <f t="shared" si="49"/>
        <v>0</v>
      </c>
      <c r="DPM29" s="64">
        <f t="shared" si="49"/>
        <v>0</v>
      </c>
      <c r="DPN29" s="64">
        <f t="shared" si="49"/>
        <v>0</v>
      </c>
      <c r="DPO29" s="64">
        <f t="shared" si="49"/>
        <v>0</v>
      </c>
      <c r="DPP29" s="64">
        <f t="shared" si="49"/>
        <v>0</v>
      </c>
      <c r="DPQ29" s="64">
        <f t="shared" si="49"/>
        <v>0</v>
      </c>
      <c r="DPR29" s="64">
        <f t="shared" si="49"/>
        <v>0</v>
      </c>
      <c r="DPS29" s="64">
        <f t="shared" si="49"/>
        <v>0</v>
      </c>
      <c r="DPT29" s="64">
        <f t="shared" ref="DPT29:DSE29" si="50">SUM(DPT12:DPT27)</f>
        <v>0</v>
      </c>
      <c r="DPU29" s="64">
        <f t="shared" si="50"/>
        <v>0</v>
      </c>
      <c r="DPV29" s="64">
        <f t="shared" si="50"/>
        <v>0</v>
      </c>
      <c r="DPW29" s="64">
        <f t="shared" si="50"/>
        <v>0</v>
      </c>
      <c r="DPX29" s="64">
        <f t="shared" si="50"/>
        <v>0</v>
      </c>
      <c r="DPY29" s="64">
        <f t="shared" si="50"/>
        <v>0</v>
      </c>
      <c r="DPZ29" s="64">
        <f t="shared" si="50"/>
        <v>0</v>
      </c>
      <c r="DQA29" s="64">
        <f t="shared" si="50"/>
        <v>0</v>
      </c>
      <c r="DQB29" s="64">
        <f t="shared" si="50"/>
        <v>0</v>
      </c>
      <c r="DQC29" s="64">
        <f t="shared" si="50"/>
        <v>0</v>
      </c>
      <c r="DQD29" s="64">
        <f t="shared" si="50"/>
        <v>0</v>
      </c>
      <c r="DQE29" s="64">
        <f t="shared" si="50"/>
        <v>0</v>
      </c>
      <c r="DQF29" s="64">
        <f t="shared" si="50"/>
        <v>0</v>
      </c>
      <c r="DQG29" s="64">
        <f t="shared" si="50"/>
        <v>0</v>
      </c>
      <c r="DQH29" s="64">
        <f t="shared" si="50"/>
        <v>0</v>
      </c>
      <c r="DQI29" s="64">
        <f t="shared" si="50"/>
        <v>0</v>
      </c>
      <c r="DQJ29" s="64">
        <f t="shared" si="50"/>
        <v>0</v>
      </c>
      <c r="DQK29" s="64">
        <f t="shared" si="50"/>
        <v>0</v>
      </c>
      <c r="DQL29" s="64">
        <f t="shared" si="50"/>
        <v>0</v>
      </c>
      <c r="DQM29" s="64">
        <f t="shared" si="50"/>
        <v>0</v>
      </c>
      <c r="DQN29" s="64">
        <f t="shared" si="50"/>
        <v>0</v>
      </c>
      <c r="DQO29" s="64">
        <f t="shared" si="50"/>
        <v>0</v>
      </c>
      <c r="DQP29" s="64">
        <f t="shared" si="50"/>
        <v>0</v>
      </c>
      <c r="DQQ29" s="64">
        <f t="shared" si="50"/>
        <v>0</v>
      </c>
      <c r="DQR29" s="64">
        <f t="shared" si="50"/>
        <v>0</v>
      </c>
      <c r="DQS29" s="64">
        <f t="shared" si="50"/>
        <v>0</v>
      </c>
      <c r="DQT29" s="64">
        <f t="shared" si="50"/>
        <v>0</v>
      </c>
      <c r="DQU29" s="64">
        <f t="shared" si="50"/>
        <v>0</v>
      </c>
      <c r="DQV29" s="64">
        <f t="shared" si="50"/>
        <v>0</v>
      </c>
      <c r="DQW29" s="64">
        <f t="shared" si="50"/>
        <v>0</v>
      </c>
      <c r="DQX29" s="64">
        <f t="shared" si="50"/>
        <v>0</v>
      </c>
      <c r="DQY29" s="64">
        <f t="shared" si="50"/>
        <v>0</v>
      </c>
      <c r="DQZ29" s="64">
        <f t="shared" si="50"/>
        <v>0</v>
      </c>
      <c r="DRA29" s="64">
        <f t="shared" si="50"/>
        <v>0</v>
      </c>
      <c r="DRB29" s="64">
        <f t="shared" si="50"/>
        <v>0</v>
      </c>
      <c r="DRC29" s="64">
        <f t="shared" si="50"/>
        <v>0</v>
      </c>
      <c r="DRD29" s="64">
        <f t="shared" si="50"/>
        <v>0</v>
      </c>
      <c r="DRE29" s="64">
        <f t="shared" si="50"/>
        <v>0</v>
      </c>
      <c r="DRF29" s="64">
        <f t="shared" si="50"/>
        <v>0</v>
      </c>
      <c r="DRG29" s="64">
        <f t="shared" si="50"/>
        <v>0</v>
      </c>
      <c r="DRH29" s="64">
        <f t="shared" si="50"/>
        <v>0</v>
      </c>
      <c r="DRI29" s="64">
        <f t="shared" si="50"/>
        <v>0</v>
      </c>
      <c r="DRJ29" s="64">
        <f t="shared" si="50"/>
        <v>0</v>
      </c>
      <c r="DRK29" s="64">
        <f t="shared" si="50"/>
        <v>0</v>
      </c>
      <c r="DRL29" s="64">
        <f t="shared" si="50"/>
        <v>0</v>
      </c>
      <c r="DRM29" s="64">
        <f t="shared" si="50"/>
        <v>0</v>
      </c>
      <c r="DRN29" s="64">
        <f t="shared" si="50"/>
        <v>0</v>
      </c>
      <c r="DRO29" s="64">
        <f t="shared" si="50"/>
        <v>0</v>
      </c>
      <c r="DRP29" s="64">
        <f t="shared" si="50"/>
        <v>0</v>
      </c>
      <c r="DRQ29" s="64">
        <f t="shared" si="50"/>
        <v>0</v>
      </c>
      <c r="DRR29" s="64">
        <f t="shared" si="50"/>
        <v>0</v>
      </c>
      <c r="DRS29" s="64">
        <f t="shared" si="50"/>
        <v>0</v>
      </c>
      <c r="DRT29" s="64">
        <f t="shared" si="50"/>
        <v>0</v>
      </c>
      <c r="DRU29" s="64">
        <f t="shared" si="50"/>
        <v>0</v>
      </c>
      <c r="DRV29" s="64">
        <f t="shared" si="50"/>
        <v>0</v>
      </c>
      <c r="DRW29" s="64">
        <f t="shared" si="50"/>
        <v>0</v>
      </c>
      <c r="DRX29" s="64">
        <f t="shared" si="50"/>
        <v>0</v>
      </c>
      <c r="DRY29" s="64">
        <f t="shared" si="50"/>
        <v>0</v>
      </c>
      <c r="DRZ29" s="64">
        <f t="shared" si="50"/>
        <v>0</v>
      </c>
      <c r="DSA29" s="64">
        <f t="shared" si="50"/>
        <v>0</v>
      </c>
      <c r="DSB29" s="64">
        <f t="shared" si="50"/>
        <v>0</v>
      </c>
      <c r="DSC29" s="64">
        <f t="shared" si="50"/>
        <v>0</v>
      </c>
      <c r="DSD29" s="64">
        <f t="shared" si="50"/>
        <v>0</v>
      </c>
      <c r="DSE29" s="64">
        <f t="shared" si="50"/>
        <v>0</v>
      </c>
      <c r="DSF29" s="64">
        <f t="shared" ref="DSF29:DUQ29" si="51">SUM(DSF12:DSF27)</f>
        <v>0</v>
      </c>
      <c r="DSG29" s="64">
        <f t="shared" si="51"/>
        <v>0</v>
      </c>
      <c r="DSH29" s="64">
        <f t="shared" si="51"/>
        <v>0</v>
      </c>
      <c r="DSI29" s="64">
        <f t="shared" si="51"/>
        <v>0</v>
      </c>
      <c r="DSJ29" s="64">
        <f t="shared" si="51"/>
        <v>0</v>
      </c>
      <c r="DSK29" s="64">
        <f t="shared" si="51"/>
        <v>0</v>
      </c>
      <c r="DSL29" s="64">
        <f t="shared" si="51"/>
        <v>0</v>
      </c>
      <c r="DSM29" s="64">
        <f t="shared" si="51"/>
        <v>0</v>
      </c>
      <c r="DSN29" s="64">
        <f t="shared" si="51"/>
        <v>0</v>
      </c>
      <c r="DSO29" s="64">
        <f t="shared" si="51"/>
        <v>0</v>
      </c>
      <c r="DSP29" s="64">
        <f t="shared" si="51"/>
        <v>0</v>
      </c>
      <c r="DSQ29" s="64">
        <f t="shared" si="51"/>
        <v>0</v>
      </c>
      <c r="DSR29" s="64">
        <f t="shared" si="51"/>
        <v>0</v>
      </c>
      <c r="DSS29" s="64">
        <f t="shared" si="51"/>
        <v>0</v>
      </c>
      <c r="DST29" s="64">
        <f t="shared" si="51"/>
        <v>0</v>
      </c>
      <c r="DSU29" s="64">
        <f t="shared" si="51"/>
        <v>0</v>
      </c>
      <c r="DSV29" s="64">
        <f t="shared" si="51"/>
        <v>0</v>
      </c>
      <c r="DSW29" s="64">
        <f t="shared" si="51"/>
        <v>0</v>
      </c>
      <c r="DSX29" s="64">
        <f t="shared" si="51"/>
        <v>0</v>
      </c>
      <c r="DSY29" s="64">
        <f t="shared" si="51"/>
        <v>0</v>
      </c>
      <c r="DSZ29" s="64">
        <f t="shared" si="51"/>
        <v>0</v>
      </c>
      <c r="DTA29" s="64">
        <f t="shared" si="51"/>
        <v>0</v>
      </c>
      <c r="DTB29" s="64">
        <f t="shared" si="51"/>
        <v>0</v>
      </c>
      <c r="DTC29" s="64">
        <f t="shared" si="51"/>
        <v>0</v>
      </c>
      <c r="DTD29" s="64">
        <f t="shared" si="51"/>
        <v>0</v>
      </c>
      <c r="DTE29" s="64">
        <f t="shared" si="51"/>
        <v>0</v>
      </c>
      <c r="DTF29" s="64">
        <f t="shared" si="51"/>
        <v>0</v>
      </c>
      <c r="DTG29" s="64">
        <f t="shared" si="51"/>
        <v>0</v>
      </c>
      <c r="DTH29" s="64">
        <f t="shared" si="51"/>
        <v>0</v>
      </c>
      <c r="DTI29" s="64">
        <f t="shared" si="51"/>
        <v>0</v>
      </c>
      <c r="DTJ29" s="64">
        <f t="shared" si="51"/>
        <v>0</v>
      </c>
      <c r="DTK29" s="64">
        <f t="shared" si="51"/>
        <v>0</v>
      </c>
      <c r="DTL29" s="64">
        <f t="shared" si="51"/>
        <v>0</v>
      </c>
      <c r="DTM29" s="64">
        <f t="shared" si="51"/>
        <v>0</v>
      </c>
      <c r="DTN29" s="64">
        <f t="shared" si="51"/>
        <v>0</v>
      </c>
      <c r="DTO29" s="64">
        <f t="shared" si="51"/>
        <v>0</v>
      </c>
      <c r="DTP29" s="64">
        <f t="shared" si="51"/>
        <v>0</v>
      </c>
      <c r="DTQ29" s="64">
        <f t="shared" si="51"/>
        <v>0</v>
      </c>
      <c r="DTR29" s="64">
        <f t="shared" si="51"/>
        <v>0</v>
      </c>
      <c r="DTS29" s="64">
        <f t="shared" si="51"/>
        <v>0</v>
      </c>
      <c r="DTT29" s="64">
        <f t="shared" si="51"/>
        <v>0</v>
      </c>
      <c r="DTU29" s="64">
        <f t="shared" si="51"/>
        <v>0</v>
      </c>
      <c r="DTV29" s="64">
        <f t="shared" si="51"/>
        <v>0</v>
      </c>
      <c r="DTW29" s="64">
        <f t="shared" si="51"/>
        <v>0</v>
      </c>
      <c r="DTX29" s="64">
        <f t="shared" si="51"/>
        <v>0</v>
      </c>
      <c r="DTY29" s="64">
        <f t="shared" si="51"/>
        <v>0</v>
      </c>
      <c r="DTZ29" s="64">
        <f t="shared" si="51"/>
        <v>0</v>
      </c>
      <c r="DUA29" s="64">
        <f t="shared" si="51"/>
        <v>0</v>
      </c>
      <c r="DUB29" s="64">
        <f t="shared" si="51"/>
        <v>0</v>
      </c>
      <c r="DUC29" s="64">
        <f t="shared" si="51"/>
        <v>0</v>
      </c>
      <c r="DUD29" s="64">
        <f t="shared" si="51"/>
        <v>0</v>
      </c>
      <c r="DUE29" s="64">
        <f t="shared" si="51"/>
        <v>0</v>
      </c>
      <c r="DUF29" s="64">
        <f t="shared" si="51"/>
        <v>0</v>
      </c>
      <c r="DUG29" s="64">
        <f t="shared" si="51"/>
        <v>0</v>
      </c>
      <c r="DUH29" s="64">
        <f t="shared" si="51"/>
        <v>0</v>
      </c>
      <c r="DUI29" s="64">
        <f t="shared" si="51"/>
        <v>0</v>
      </c>
      <c r="DUJ29" s="64">
        <f t="shared" si="51"/>
        <v>0</v>
      </c>
      <c r="DUK29" s="64">
        <f t="shared" si="51"/>
        <v>0</v>
      </c>
      <c r="DUL29" s="64">
        <f t="shared" si="51"/>
        <v>0</v>
      </c>
      <c r="DUM29" s="64">
        <f t="shared" si="51"/>
        <v>0</v>
      </c>
      <c r="DUN29" s="64">
        <f t="shared" si="51"/>
        <v>0</v>
      </c>
      <c r="DUO29" s="64">
        <f t="shared" si="51"/>
        <v>0</v>
      </c>
      <c r="DUP29" s="64">
        <f t="shared" si="51"/>
        <v>0</v>
      </c>
      <c r="DUQ29" s="64">
        <f t="shared" si="51"/>
        <v>0</v>
      </c>
      <c r="DUR29" s="64">
        <f t="shared" ref="DUR29:DXC29" si="52">SUM(DUR12:DUR27)</f>
        <v>0</v>
      </c>
      <c r="DUS29" s="64">
        <f t="shared" si="52"/>
        <v>0</v>
      </c>
      <c r="DUT29" s="64">
        <f t="shared" si="52"/>
        <v>0</v>
      </c>
      <c r="DUU29" s="64">
        <f t="shared" si="52"/>
        <v>0</v>
      </c>
      <c r="DUV29" s="64">
        <f t="shared" si="52"/>
        <v>0</v>
      </c>
      <c r="DUW29" s="64">
        <f t="shared" si="52"/>
        <v>0</v>
      </c>
      <c r="DUX29" s="64">
        <f t="shared" si="52"/>
        <v>0</v>
      </c>
      <c r="DUY29" s="64">
        <f t="shared" si="52"/>
        <v>0</v>
      </c>
      <c r="DUZ29" s="64">
        <f t="shared" si="52"/>
        <v>0</v>
      </c>
      <c r="DVA29" s="64">
        <f t="shared" si="52"/>
        <v>0</v>
      </c>
      <c r="DVB29" s="64">
        <f t="shared" si="52"/>
        <v>0</v>
      </c>
      <c r="DVC29" s="64">
        <f t="shared" si="52"/>
        <v>0</v>
      </c>
      <c r="DVD29" s="64">
        <f t="shared" si="52"/>
        <v>0</v>
      </c>
      <c r="DVE29" s="64">
        <f t="shared" si="52"/>
        <v>0</v>
      </c>
      <c r="DVF29" s="64">
        <f t="shared" si="52"/>
        <v>0</v>
      </c>
      <c r="DVG29" s="64">
        <f t="shared" si="52"/>
        <v>0</v>
      </c>
      <c r="DVH29" s="64">
        <f t="shared" si="52"/>
        <v>0</v>
      </c>
      <c r="DVI29" s="64">
        <f t="shared" si="52"/>
        <v>0</v>
      </c>
      <c r="DVJ29" s="64">
        <f t="shared" si="52"/>
        <v>0</v>
      </c>
      <c r="DVK29" s="64">
        <f t="shared" si="52"/>
        <v>0</v>
      </c>
      <c r="DVL29" s="64">
        <f t="shared" si="52"/>
        <v>0</v>
      </c>
      <c r="DVM29" s="64">
        <f t="shared" si="52"/>
        <v>0</v>
      </c>
      <c r="DVN29" s="64">
        <f t="shared" si="52"/>
        <v>0</v>
      </c>
      <c r="DVO29" s="64">
        <f t="shared" si="52"/>
        <v>0</v>
      </c>
      <c r="DVP29" s="64">
        <f t="shared" si="52"/>
        <v>0</v>
      </c>
      <c r="DVQ29" s="64">
        <f t="shared" si="52"/>
        <v>0</v>
      </c>
      <c r="DVR29" s="64">
        <f t="shared" si="52"/>
        <v>0</v>
      </c>
      <c r="DVS29" s="64">
        <f t="shared" si="52"/>
        <v>0</v>
      </c>
      <c r="DVT29" s="64">
        <f t="shared" si="52"/>
        <v>0</v>
      </c>
      <c r="DVU29" s="64">
        <f t="shared" si="52"/>
        <v>0</v>
      </c>
      <c r="DVV29" s="64">
        <f t="shared" si="52"/>
        <v>0</v>
      </c>
      <c r="DVW29" s="64">
        <f t="shared" si="52"/>
        <v>0</v>
      </c>
      <c r="DVX29" s="64">
        <f t="shared" si="52"/>
        <v>0</v>
      </c>
      <c r="DVY29" s="64">
        <f t="shared" si="52"/>
        <v>0</v>
      </c>
      <c r="DVZ29" s="64">
        <f t="shared" si="52"/>
        <v>0</v>
      </c>
      <c r="DWA29" s="64">
        <f t="shared" si="52"/>
        <v>0</v>
      </c>
      <c r="DWB29" s="64">
        <f t="shared" si="52"/>
        <v>0</v>
      </c>
      <c r="DWC29" s="64">
        <f t="shared" si="52"/>
        <v>0</v>
      </c>
      <c r="DWD29" s="64">
        <f t="shared" si="52"/>
        <v>0</v>
      </c>
      <c r="DWE29" s="64">
        <f t="shared" si="52"/>
        <v>0</v>
      </c>
      <c r="DWF29" s="64">
        <f t="shared" si="52"/>
        <v>0</v>
      </c>
      <c r="DWG29" s="64">
        <f t="shared" si="52"/>
        <v>0</v>
      </c>
      <c r="DWH29" s="64">
        <f t="shared" si="52"/>
        <v>0</v>
      </c>
      <c r="DWI29" s="64">
        <f t="shared" si="52"/>
        <v>0</v>
      </c>
      <c r="DWJ29" s="64">
        <f t="shared" si="52"/>
        <v>0</v>
      </c>
      <c r="DWK29" s="64">
        <f t="shared" si="52"/>
        <v>0</v>
      </c>
      <c r="DWL29" s="64">
        <f t="shared" si="52"/>
        <v>0</v>
      </c>
      <c r="DWM29" s="64">
        <f t="shared" si="52"/>
        <v>0</v>
      </c>
      <c r="DWN29" s="64">
        <f t="shared" si="52"/>
        <v>0</v>
      </c>
      <c r="DWO29" s="64">
        <f t="shared" si="52"/>
        <v>0</v>
      </c>
      <c r="DWP29" s="64">
        <f t="shared" si="52"/>
        <v>0</v>
      </c>
      <c r="DWQ29" s="64">
        <f t="shared" si="52"/>
        <v>0</v>
      </c>
      <c r="DWR29" s="64">
        <f t="shared" si="52"/>
        <v>0</v>
      </c>
      <c r="DWS29" s="64">
        <f t="shared" si="52"/>
        <v>0</v>
      </c>
      <c r="DWT29" s="64">
        <f t="shared" si="52"/>
        <v>0</v>
      </c>
      <c r="DWU29" s="64">
        <f t="shared" si="52"/>
        <v>0</v>
      </c>
      <c r="DWV29" s="64">
        <f t="shared" si="52"/>
        <v>0</v>
      </c>
      <c r="DWW29" s="64">
        <f t="shared" si="52"/>
        <v>0</v>
      </c>
      <c r="DWX29" s="64">
        <f t="shared" si="52"/>
        <v>0</v>
      </c>
      <c r="DWY29" s="64">
        <f t="shared" si="52"/>
        <v>0</v>
      </c>
      <c r="DWZ29" s="64">
        <f t="shared" si="52"/>
        <v>0</v>
      </c>
      <c r="DXA29" s="64">
        <f t="shared" si="52"/>
        <v>0</v>
      </c>
      <c r="DXB29" s="64">
        <f t="shared" si="52"/>
        <v>0</v>
      </c>
      <c r="DXC29" s="64">
        <f t="shared" si="52"/>
        <v>0</v>
      </c>
      <c r="DXD29" s="64">
        <f t="shared" ref="DXD29:DZO29" si="53">SUM(DXD12:DXD27)</f>
        <v>0</v>
      </c>
      <c r="DXE29" s="64">
        <f t="shared" si="53"/>
        <v>0</v>
      </c>
      <c r="DXF29" s="64">
        <f t="shared" si="53"/>
        <v>0</v>
      </c>
      <c r="DXG29" s="64">
        <f t="shared" si="53"/>
        <v>0</v>
      </c>
      <c r="DXH29" s="64">
        <f t="shared" si="53"/>
        <v>0</v>
      </c>
      <c r="DXI29" s="64">
        <f t="shared" si="53"/>
        <v>0</v>
      </c>
      <c r="DXJ29" s="64">
        <f t="shared" si="53"/>
        <v>0</v>
      </c>
      <c r="DXK29" s="64">
        <f t="shared" si="53"/>
        <v>0</v>
      </c>
      <c r="DXL29" s="64">
        <f t="shared" si="53"/>
        <v>0</v>
      </c>
      <c r="DXM29" s="64">
        <f t="shared" si="53"/>
        <v>0</v>
      </c>
      <c r="DXN29" s="64">
        <f t="shared" si="53"/>
        <v>0</v>
      </c>
      <c r="DXO29" s="64">
        <f t="shared" si="53"/>
        <v>0</v>
      </c>
      <c r="DXP29" s="64">
        <f t="shared" si="53"/>
        <v>0</v>
      </c>
      <c r="DXQ29" s="64">
        <f t="shared" si="53"/>
        <v>0</v>
      </c>
      <c r="DXR29" s="64">
        <f t="shared" si="53"/>
        <v>0</v>
      </c>
      <c r="DXS29" s="64">
        <f t="shared" si="53"/>
        <v>0</v>
      </c>
      <c r="DXT29" s="64">
        <f t="shared" si="53"/>
        <v>0</v>
      </c>
      <c r="DXU29" s="64">
        <f t="shared" si="53"/>
        <v>0</v>
      </c>
      <c r="DXV29" s="64">
        <f t="shared" si="53"/>
        <v>0</v>
      </c>
      <c r="DXW29" s="64">
        <f t="shared" si="53"/>
        <v>0</v>
      </c>
      <c r="DXX29" s="64">
        <f t="shared" si="53"/>
        <v>0</v>
      </c>
      <c r="DXY29" s="64">
        <f t="shared" si="53"/>
        <v>0</v>
      </c>
      <c r="DXZ29" s="64">
        <f t="shared" si="53"/>
        <v>0</v>
      </c>
      <c r="DYA29" s="64">
        <f t="shared" si="53"/>
        <v>0</v>
      </c>
      <c r="DYB29" s="64">
        <f t="shared" si="53"/>
        <v>0</v>
      </c>
      <c r="DYC29" s="64">
        <f t="shared" si="53"/>
        <v>0</v>
      </c>
      <c r="DYD29" s="64">
        <f t="shared" si="53"/>
        <v>0</v>
      </c>
      <c r="DYE29" s="64">
        <f t="shared" si="53"/>
        <v>0</v>
      </c>
      <c r="DYF29" s="64">
        <f t="shared" si="53"/>
        <v>0</v>
      </c>
      <c r="DYG29" s="64">
        <f t="shared" si="53"/>
        <v>0</v>
      </c>
      <c r="DYH29" s="64">
        <f t="shared" si="53"/>
        <v>0</v>
      </c>
      <c r="DYI29" s="64">
        <f t="shared" si="53"/>
        <v>0</v>
      </c>
      <c r="DYJ29" s="64">
        <f t="shared" si="53"/>
        <v>0</v>
      </c>
      <c r="DYK29" s="64">
        <f t="shared" si="53"/>
        <v>0</v>
      </c>
      <c r="DYL29" s="64">
        <f t="shared" si="53"/>
        <v>0</v>
      </c>
      <c r="DYM29" s="64">
        <f t="shared" si="53"/>
        <v>0</v>
      </c>
      <c r="DYN29" s="64">
        <f t="shared" si="53"/>
        <v>0</v>
      </c>
      <c r="DYO29" s="64">
        <f t="shared" si="53"/>
        <v>0</v>
      </c>
      <c r="DYP29" s="64">
        <f t="shared" si="53"/>
        <v>0</v>
      </c>
      <c r="DYQ29" s="64">
        <f t="shared" si="53"/>
        <v>0</v>
      </c>
      <c r="DYR29" s="64">
        <f t="shared" si="53"/>
        <v>0</v>
      </c>
      <c r="DYS29" s="64">
        <f t="shared" si="53"/>
        <v>0</v>
      </c>
      <c r="DYT29" s="64">
        <f t="shared" si="53"/>
        <v>0</v>
      </c>
      <c r="DYU29" s="64">
        <f t="shared" si="53"/>
        <v>0</v>
      </c>
      <c r="DYV29" s="64">
        <f t="shared" si="53"/>
        <v>0</v>
      </c>
      <c r="DYW29" s="64">
        <f t="shared" si="53"/>
        <v>0</v>
      </c>
      <c r="DYX29" s="64">
        <f t="shared" si="53"/>
        <v>0</v>
      </c>
      <c r="DYY29" s="64">
        <f t="shared" si="53"/>
        <v>0</v>
      </c>
      <c r="DYZ29" s="64">
        <f t="shared" si="53"/>
        <v>0</v>
      </c>
      <c r="DZA29" s="64">
        <f t="shared" si="53"/>
        <v>0</v>
      </c>
      <c r="DZB29" s="64">
        <f t="shared" si="53"/>
        <v>0</v>
      </c>
      <c r="DZC29" s="64">
        <f t="shared" si="53"/>
        <v>0</v>
      </c>
      <c r="DZD29" s="64">
        <f t="shared" si="53"/>
        <v>0</v>
      </c>
      <c r="DZE29" s="64">
        <f t="shared" si="53"/>
        <v>0</v>
      </c>
      <c r="DZF29" s="64">
        <f t="shared" si="53"/>
        <v>0</v>
      </c>
      <c r="DZG29" s="64">
        <f t="shared" si="53"/>
        <v>0</v>
      </c>
      <c r="DZH29" s="64">
        <f t="shared" si="53"/>
        <v>0</v>
      </c>
      <c r="DZI29" s="64">
        <f t="shared" si="53"/>
        <v>0</v>
      </c>
      <c r="DZJ29" s="64">
        <f t="shared" si="53"/>
        <v>0</v>
      </c>
      <c r="DZK29" s="64">
        <f t="shared" si="53"/>
        <v>0</v>
      </c>
      <c r="DZL29" s="64">
        <f t="shared" si="53"/>
        <v>0</v>
      </c>
      <c r="DZM29" s="64">
        <f t="shared" si="53"/>
        <v>0</v>
      </c>
      <c r="DZN29" s="64">
        <f t="shared" si="53"/>
        <v>0</v>
      </c>
      <c r="DZO29" s="64">
        <f t="shared" si="53"/>
        <v>0</v>
      </c>
      <c r="DZP29" s="64">
        <f t="shared" ref="DZP29:ECA29" si="54">SUM(DZP12:DZP27)</f>
        <v>0</v>
      </c>
      <c r="DZQ29" s="64">
        <f t="shared" si="54"/>
        <v>0</v>
      </c>
      <c r="DZR29" s="64">
        <f t="shared" si="54"/>
        <v>0</v>
      </c>
      <c r="DZS29" s="64">
        <f t="shared" si="54"/>
        <v>0</v>
      </c>
      <c r="DZT29" s="64">
        <f t="shared" si="54"/>
        <v>0</v>
      </c>
      <c r="DZU29" s="64">
        <f t="shared" si="54"/>
        <v>0</v>
      </c>
      <c r="DZV29" s="64">
        <f t="shared" si="54"/>
        <v>0</v>
      </c>
      <c r="DZW29" s="64">
        <f t="shared" si="54"/>
        <v>0</v>
      </c>
      <c r="DZX29" s="64">
        <f t="shared" si="54"/>
        <v>0</v>
      </c>
      <c r="DZY29" s="64">
        <f t="shared" si="54"/>
        <v>0</v>
      </c>
      <c r="DZZ29" s="64">
        <f t="shared" si="54"/>
        <v>0</v>
      </c>
      <c r="EAA29" s="64">
        <f t="shared" si="54"/>
        <v>0</v>
      </c>
      <c r="EAB29" s="64">
        <f t="shared" si="54"/>
        <v>0</v>
      </c>
      <c r="EAC29" s="64">
        <f t="shared" si="54"/>
        <v>0</v>
      </c>
      <c r="EAD29" s="64">
        <f t="shared" si="54"/>
        <v>0</v>
      </c>
      <c r="EAE29" s="64">
        <f t="shared" si="54"/>
        <v>0</v>
      </c>
      <c r="EAF29" s="64">
        <f t="shared" si="54"/>
        <v>0</v>
      </c>
      <c r="EAG29" s="64">
        <f t="shared" si="54"/>
        <v>0</v>
      </c>
      <c r="EAH29" s="64">
        <f t="shared" si="54"/>
        <v>0</v>
      </c>
      <c r="EAI29" s="64">
        <f t="shared" si="54"/>
        <v>0</v>
      </c>
      <c r="EAJ29" s="64">
        <f t="shared" si="54"/>
        <v>0</v>
      </c>
      <c r="EAK29" s="64">
        <f t="shared" si="54"/>
        <v>0</v>
      </c>
      <c r="EAL29" s="64">
        <f t="shared" si="54"/>
        <v>0</v>
      </c>
      <c r="EAM29" s="64">
        <f t="shared" si="54"/>
        <v>0</v>
      </c>
      <c r="EAN29" s="64">
        <f t="shared" si="54"/>
        <v>0</v>
      </c>
      <c r="EAO29" s="64">
        <f t="shared" si="54"/>
        <v>0</v>
      </c>
      <c r="EAP29" s="64">
        <f t="shared" si="54"/>
        <v>0</v>
      </c>
      <c r="EAQ29" s="64">
        <f t="shared" si="54"/>
        <v>0</v>
      </c>
      <c r="EAR29" s="64">
        <f t="shared" si="54"/>
        <v>0</v>
      </c>
      <c r="EAS29" s="64">
        <f t="shared" si="54"/>
        <v>0</v>
      </c>
      <c r="EAT29" s="64">
        <f t="shared" si="54"/>
        <v>0</v>
      </c>
      <c r="EAU29" s="64">
        <f t="shared" si="54"/>
        <v>0</v>
      </c>
      <c r="EAV29" s="64">
        <f t="shared" si="54"/>
        <v>0</v>
      </c>
      <c r="EAW29" s="64">
        <f t="shared" si="54"/>
        <v>0</v>
      </c>
      <c r="EAX29" s="64">
        <f t="shared" si="54"/>
        <v>0</v>
      </c>
      <c r="EAY29" s="64">
        <f t="shared" si="54"/>
        <v>0</v>
      </c>
      <c r="EAZ29" s="64">
        <f t="shared" si="54"/>
        <v>0</v>
      </c>
      <c r="EBA29" s="64">
        <f t="shared" si="54"/>
        <v>0</v>
      </c>
      <c r="EBB29" s="64">
        <f t="shared" si="54"/>
        <v>0</v>
      </c>
      <c r="EBC29" s="64">
        <f t="shared" si="54"/>
        <v>0</v>
      </c>
      <c r="EBD29" s="64">
        <f t="shared" si="54"/>
        <v>0</v>
      </c>
      <c r="EBE29" s="64">
        <f t="shared" si="54"/>
        <v>0</v>
      </c>
      <c r="EBF29" s="64">
        <f t="shared" si="54"/>
        <v>0</v>
      </c>
      <c r="EBG29" s="64">
        <f t="shared" si="54"/>
        <v>0</v>
      </c>
      <c r="EBH29" s="64">
        <f t="shared" si="54"/>
        <v>0</v>
      </c>
      <c r="EBI29" s="64">
        <f t="shared" si="54"/>
        <v>0</v>
      </c>
      <c r="EBJ29" s="64">
        <f t="shared" si="54"/>
        <v>0</v>
      </c>
      <c r="EBK29" s="64">
        <f t="shared" si="54"/>
        <v>0</v>
      </c>
      <c r="EBL29" s="64">
        <f t="shared" si="54"/>
        <v>0</v>
      </c>
      <c r="EBM29" s="64">
        <f t="shared" si="54"/>
        <v>0</v>
      </c>
      <c r="EBN29" s="64">
        <f t="shared" si="54"/>
        <v>0</v>
      </c>
      <c r="EBO29" s="64">
        <f t="shared" si="54"/>
        <v>0</v>
      </c>
      <c r="EBP29" s="64">
        <f t="shared" si="54"/>
        <v>0</v>
      </c>
      <c r="EBQ29" s="64">
        <f t="shared" si="54"/>
        <v>0</v>
      </c>
      <c r="EBR29" s="64">
        <f t="shared" si="54"/>
        <v>0</v>
      </c>
      <c r="EBS29" s="64">
        <f t="shared" si="54"/>
        <v>0</v>
      </c>
      <c r="EBT29" s="64">
        <f t="shared" si="54"/>
        <v>0</v>
      </c>
      <c r="EBU29" s="64">
        <f t="shared" si="54"/>
        <v>0</v>
      </c>
      <c r="EBV29" s="64">
        <f t="shared" si="54"/>
        <v>0</v>
      </c>
      <c r="EBW29" s="64">
        <f t="shared" si="54"/>
        <v>0</v>
      </c>
      <c r="EBX29" s="64">
        <f t="shared" si="54"/>
        <v>0</v>
      </c>
      <c r="EBY29" s="64">
        <f t="shared" si="54"/>
        <v>0</v>
      </c>
      <c r="EBZ29" s="64">
        <f t="shared" si="54"/>
        <v>0</v>
      </c>
      <c r="ECA29" s="64">
        <f t="shared" si="54"/>
        <v>0</v>
      </c>
      <c r="ECB29" s="64">
        <f t="shared" ref="ECB29:EEM29" si="55">SUM(ECB12:ECB27)</f>
        <v>0</v>
      </c>
      <c r="ECC29" s="64">
        <f t="shared" si="55"/>
        <v>0</v>
      </c>
      <c r="ECD29" s="64">
        <f t="shared" si="55"/>
        <v>0</v>
      </c>
      <c r="ECE29" s="64">
        <f t="shared" si="55"/>
        <v>0</v>
      </c>
      <c r="ECF29" s="64">
        <f t="shared" si="55"/>
        <v>0</v>
      </c>
      <c r="ECG29" s="64">
        <f t="shared" si="55"/>
        <v>0</v>
      </c>
      <c r="ECH29" s="64">
        <f t="shared" si="55"/>
        <v>0</v>
      </c>
      <c r="ECI29" s="64">
        <f t="shared" si="55"/>
        <v>0</v>
      </c>
      <c r="ECJ29" s="64">
        <f t="shared" si="55"/>
        <v>0</v>
      </c>
      <c r="ECK29" s="64">
        <f t="shared" si="55"/>
        <v>0</v>
      </c>
      <c r="ECL29" s="64">
        <f t="shared" si="55"/>
        <v>0</v>
      </c>
      <c r="ECM29" s="64">
        <f t="shared" si="55"/>
        <v>0</v>
      </c>
      <c r="ECN29" s="64">
        <f t="shared" si="55"/>
        <v>0</v>
      </c>
      <c r="ECO29" s="64">
        <f t="shared" si="55"/>
        <v>0</v>
      </c>
      <c r="ECP29" s="64">
        <f t="shared" si="55"/>
        <v>0</v>
      </c>
      <c r="ECQ29" s="64">
        <f t="shared" si="55"/>
        <v>0</v>
      </c>
      <c r="ECR29" s="64">
        <f t="shared" si="55"/>
        <v>0</v>
      </c>
      <c r="ECS29" s="64">
        <f t="shared" si="55"/>
        <v>0</v>
      </c>
      <c r="ECT29" s="64">
        <f t="shared" si="55"/>
        <v>0</v>
      </c>
      <c r="ECU29" s="64">
        <f t="shared" si="55"/>
        <v>0</v>
      </c>
      <c r="ECV29" s="64">
        <f t="shared" si="55"/>
        <v>0</v>
      </c>
      <c r="ECW29" s="64">
        <f t="shared" si="55"/>
        <v>0</v>
      </c>
      <c r="ECX29" s="64">
        <f t="shared" si="55"/>
        <v>0</v>
      </c>
      <c r="ECY29" s="64">
        <f t="shared" si="55"/>
        <v>0</v>
      </c>
      <c r="ECZ29" s="64">
        <f t="shared" si="55"/>
        <v>0</v>
      </c>
      <c r="EDA29" s="64">
        <f t="shared" si="55"/>
        <v>0</v>
      </c>
      <c r="EDB29" s="64">
        <f t="shared" si="55"/>
        <v>0</v>
      </c>
      <c r="EDC29" s="64">
        <f t="shared" si="55"/>
        <v>0</v>
      </c>
      <c r="EDD29" s="64">
        <f t="shared" si="55"/>
        <v>0</v>
      </c>
      <c r="EDE29" s="64">
        <f t="shared" si="55"/>
        <v>0</v>
      </c>
      <c r="EDF29" s="64">
        <f t="shared" si="55"/>
        <v>0</v>
      </c>
      <c r="EDG29" s="64">
        <f t="shared" si="55"/>
        <v>0</v>
      </c>
      <c r="EDH29" s="64">
        <f t="shared" si="55"/>
        <v>0</v>
      </c>
      <c r="EDI29" s="64">
        <f t="shared" si="55"/>
        <v>0</v>
      </c>
      <c r="EDJ29" s="64">
        <f t="shared" si="55"/>
        <v>0</v>
      </c>
      <c r="EDK29" s="64">
        <f t="shared" si="55"/>
        <v>0</v>
      </c>
      <c r="EDL29" s="64">
        <f t="shared" si="55"/>
        <v>0</v>
      </c>
      <c r="EDM29" s="64">
        <f t="shared" si="55"/>
        <v>0</v>
      </c>
      <c r="EDN29" s="64">
        <f t="shared" si="55"/>
        <v>0</v>
      </c>
      <c r="EDO29" s="64">
        <f t="shared" si="55"/>
        <v>0</v>
      </c>
      <c r="EDP29" s="64">
        <f t="shared" si="55"/>
        <v>0</v>
      </c>
      <c r="EDQ29" s="64">
        <f t="shared" si="55"/>
        <v>0</v>
      </c>
      <c r="EDR29" s="64">
        <f t="shared" si="55"/>
        <v>0</v>
      </c>
      <c r="EDS29" s="64">
        <f t="shared" si="55"/>
        <v>0</v>
      </c>
      <c r="EDT29" s="64">
        <f t="shared" si="55"/>
        <v>0</v>
      </c>
      <c r="EDU29" s="64">
        <f t="shared" si="55"/>
        <v>0</v>
      </c>
      <c r="EDV29" s="64">
        <f t="shared" si="55"/>
        <v>0</v>
      </c>
      <c r="EDW29" s="64">
        <f t="shared" si="55"/>
        <v>0</v>
      </c>
      <c r="EDX29" s="64">
        <f t="shared" si="55"/>
        <v>0</v>
      </c>
      <c r="EDY29" s="64">
        <f t="shared" si="55"/>
        <v>0</v>
      </c>
      <c r="EDZ29" s="64">
        <f t="shared" si="55"/>
        <v>0</v>
      </c>
      <c r="EEA29" s="64">
        <f t="shared" si="55"/>
        <v>0</v>
      </c>
      <c r="EEB29" s="64">
        <f t="shared" si="55"/>
        <v>0</v>
      </c>
      <c r="EEC29" s="64">
        <f t="shared" si="55"/>
        <v>0</v>
      </c>
      <c r="EED29" s="64">
        <f t="shared" si="55"/>
        <v>0</v>
      </c>
      <c r="EEE29" s="64">
        <f t="shared" si="55"/>
        <v>0</v>
      </c>
      <c r="EEF29" s="64">
        <f t="shared" si="55"/>
        <v>0</v>
      </c>
      <c r="EEG29" s="64">
        <f t="shared" si="55"/>
        <v>0</v>
      </c>
      <c r="EEH29" s="64">
        <f t="shared" si="55"/>
        <v>0</v>
      </c>
      <c r="EEI29" s="64">
        <f t="shared" si="55"/>
        <v>0</v>
      </c>
      <c r="EEJ29" s="64">
        <f t="shared" si="55"/>
        <v>0</v>
      </c>
      <c r="EEK29" s="64">
        <f t="shared" si="55"/>
        <v>0</v>
      </c>
      <c r="EEL29" s="64">
        <f t="shared" si="55"/>
        <v>0</v>
      </c>
      <c r="EEM29" s="64">
        <f t="shared" si="55"/>
        <v>0</v>
      </c>
      <c r="EEN29" s="64">
        <f t="shared" ref="EEN29:EGY29" si="56">SUM(EEN12:EEN27)</f>
        <v>0</v>
      </c>
      <c r="EEO29" s="64">
        <f t="shared" si="56"/>
        <v>0</v>
      </c>
      <c r="EEP29" s="64">
        <f t="shared" si="56"/>
        <v>0</v>
      </c>
      <c r="EEQ29" s="64">
        <f t="shared" si="56"/>
        <v>0</v>
      </c>
      <c r="EER29" s="64">
        <f t="shared" si="56"/>
        <v>0</v>
      </c>
      <c r="EES29" s="64">
        <f t="shared" si="56"/>
        <v>0</v>
      </c>
      <c r="EET29" s="64">
        <f t="shared" si="56"/>
        <v>0</v>
      </c>
      <c r="EEU29" s="64">
        <f t="shared" si="56"/>
        <v>0</v>
      </c>
      <c r="EEV29" s="64">
        <f t="shared" si="56"/>
        <v>0</v>
      </c>
      <c r="EEW29" s="64">
        <f t="shared" si="56"/>
        <v>0</v>
      </c>
      <c r="EEX29" s="64">
        <f t="shared" si="56"/>
        <v>0</v>
      </c>
      <c r="EEY29" s="64">
        <f t="shared" si="56"/>
        <v>0</v>
      </c>
      <c r="EEZ29" s="64">
        <f t="shared" si="56"/>
        <v>0</v>
      </c>
      <c r="EFA29" s="64">
        <f t="shared" si="56"/>
        <v>0</v>
      </c>
      <c r="EFB29" s="64">
        <f t="shared" si="56"/>
        <v>0</v>
      </c>
      <c r="EFC29" s="64">
        <f t="shared" si="56"/>
        <v>0</v>
      </c>
      <c r="EFD29" s="64">
        <f t="shared" si="56"/>
        <v>0</v>
      </c>
      <c r="EFE29" s="64">
        <f t="shared" si="56"/>
        <v>0</v>
      </c>
      <c r="EFF29" s="64">
        <f t="shared" si="56"/>
        <v>0</v>
      </c>
      <c r="EFG29" s="64">
        <f t="shared" si="56"/>
        <v>0</v>
      </c>
      <c r="EFH29" s="64">
        <f t="shared" si="56"/>
        <v>0</v>
      </c>
      <c r="EFI29" s="64">
        <f t="shared" si="56"/>
        <v>0</v>
      </c>
      <c r="EFJ29" s="64">
        <f t="shared" si="56"/>
        <v>0</v>
      </c>
      <c r="EFK29" s="64">
        <f t="shared" si="56"/>
        <v>0</v>
      </c>
      <c r="EFL29" s="64">
        <f t="shared" si="56"/>
        <v>0</v>
      </c>
      <c r="EFM29" s="64">
        <f t="shared" si="56"/>
        <v>0</v>
      </c>
      <c r="EFN29" s="64">
        <f t="shared" si="56"/>
        <v>0</v>
      </c>
      <c r="EFO29" s="64">
        <f t="shared" si="56"/>
        <v>0</v>
      </c>
      <c r="EFP29" s="64">
        <f t="shared" si="56"/>
        <v>0</v>
      </c>
      <c r="EFQ29" s="64">
        <f t="shared" si="56"/>
        <v>0</v>
      </c>
      <c r="EFR29" s="64">
        <f t="shared" si="56"/>
        <v>0</v>
      </c>
      <c r="EFS29" s="64">
        <f t="shared" si="56"/>
        <v>0</v>
      </c>
      <c r="EFT29" s="64">
        <f t="shared" si="56"/>
        <v>0</v>
      </c>
      <c r="EFU29" s="64">
        <f t="shared" si="56"/>
        <v>0</v>
      </c>
      <c r="EFV29" s="64">
        <f t="shared" si="56"/>
        <v>0</v>
      </c>
      <c r="EFW29" s="64">
        <f t="shared" si="56"/>
        <v>0</v>
      </c>
      <c r="EFX29" s="64">
        <f t="shared" si="56"/>
        <v>0</v>
      </c>
      <c r="EFY29" s="64">
        <f t="shared" si="56"/>
        <v>0</v>
      </c>
      <c r="EFZ29" s="64">
        <f t="shared" si="56"/>
        <v>0</v>
      </c>
      <c r="EGA29" s="64">
        <f t="shared" si="56"/>
        <v>0</v>
      </c>
      <c r="EGB29" s="64">
        <f t="shared" si="56"/>
        <v>0</v>
      </c>
      <c r="EGC29" s="64">
        <f t="shared" si="56"/>
        <v>0</v>
      </c>
      <c r="EGD29" s="64">
        <f t="shared" si="56"/>
        <v>0</v>
      </c>
      <c r="EGE29" s="64">
        <f t="shared" si="56"/>
        <v>0</v>
      </c>
      <c r="EGF29" s="64">
        <f t="shared" si="56"/>
        <v>0</v>
      </c>
      <c r="EGG29" s="64">
        <f t="shared" si="56"/>
        <v>0</v>
      </c>
      <c r="EGH29" s="64">
        <f t="shared" si="56"/>
        <v>0</v>
      </c>
      <c r="EGI29" s="64">
        <f t="shared" si="56"/>
        <v>0</v>
      </c>
      <c r="EGJ29" s="64">
        <f t="shared" si="56"/>
        <v>0</v>
      </c>
      <c r="EGK29" s="64">
        <f t="shared" si="56"/>
        <v>0</v>
      </c>
      <c r="EGL29" s="64">
        <f t="shared" si="56"/>
        <v>0</v>
      </c>
      <c r="EGM29" s="64">
        <f t="shared" si="56"/>
        <v>0</v>
      </c>
      <c r="EGN29" s="64">
        <f t="shared" si="56"/>
        <v>0</v>
      </c>
      <c r="EGO29" s="64">
        <f t="shared" si="56"/>
        <v>0</v>
      </c>
      <c r="EGP29" s="64">
        <f t="shared" si="56"/>
        <v>0</v>
      </c>
      <c r="EGQ29" s="64">
        <f t="shared" si="56"/>
        <v>0</v>
      </c>
      <c r="EGR29" s="64">
        <f t="shared" si="56"/>
        <v>0</v>
      </c>
      <c r="EGS29" s="64">
        <f t="shared" si="56"/>
        <v>0</v>
      </c>
      <c r="EGT29" s="64">
        <f t="shared" si="56"/>
        <v>0</v>
      </c>
      <c r="EGU29" s="64">
        <f t="shared" si="56"/>
        <v>0</v>
      </c>
      <c r="EGV29" s="64">
        <f t="shared" si="56"/>
        <v>0</v>
      </c>
      <c r="EGW29" s="64">
        <f t="shared" si="56"/>
        <v>0</v>
      </c>
      <c r="EGX29" s="64">
        <f t="shared" si="56"/>
        <v>0</v>
      </c>
      <c r="EGY29" s="64">
        <f t="shared" si="56"/>
        <v>0</v>
      </c>
      <c r="EGZ29" s="64">
        <f t="shared" ref="EGZ29:EJK29" si="57">SUM(EGZ12:EGZ27)</f>
        <v>0</v>
      </c>
      <c r="EHA29" s="64">
        <f t="shared" si="57"/>
        <v>0</v>
      </c>
      <c r="EHB29" s="64">
        <f t="shared" si="57"/>
        <v>0</v>
      </c>
      <c r="EHC29" s="64">
        <f t="shared" si="57"/>
        <v>0</v>
      </c>
      <c r="EHD29" s="64">
        <f t="shared" si="57"/>
        <v>0</v>
      </c>
      <c r="EHE29" s="64">
        <f t="shared" si="57"/>
        <v>0</v>
      </c>
      <c r="EHF29" s="64">
        <f t="shared" si="57"/>
        <v>0</v>
      </c>
      <c r="EHG29" s="64">
        <f t="shared" si="57"/>
        <v>0</v>
      </c>
      <c r="EHH29" s="64">
        <f t="shared" si="57"/>
        <v>0</v>
      </c>
      <c r="EHI29" s="64">
        <f t="shared" si="57"/>
        <v>0</v>
      </c>
      <c r="EHJ29" s="64">
        <f t="shared" si="57"/>
        <v>0</v>
      </c>
      <c r="EHK29" s="64">
        <f t="shared" si="57"/>
        <v>0</v>
      </c>
      <c r="EHL29" s="64">
        <f t="shared" si="57"/>
        <v>0</v>
      </c>
      <c r="EHM29" s="64">
        <f t="shared" si="57"/>
        <v>0</v>
      </c>
      <c r="EHN29" s="64">
        <f t="shared" si="57"/>
        <v>0</v>
      </c>
      <c r="EHO29" s="64">
        <f t="shared" si="57"/>
        <v>0</v>
      </c>
      <c r="EHP29" s="64">
        <f t="shared" si="57"/>
        <v>0</v>
      </c>
      <c r="EHQ29" s="64">
        <f t="shared" si="57"/>
        <v>0</v>
      </c>
      <c r="EHR29" s="64">
        <f t="shared" si="57"/>
        <v>0</v>
      </c>
      <c r="EHS29" s="64">
        <f t="shared" si="57"/>
        <v>0</v>
      </c>
      <c r="EHT29" s="64">
        <f t="shared" si="57"/>
        <v>0</v>
      </c>
      <c r="EHU29" s="64">
        <f t="shared" si="57"/>
        <v>0</v>
      </c>
      <c r="EHV29" s="64">
        <f t="shared" si="57"/>
        <v>0</v>
      </c>
      <c r="EHW29" s="64">
        <f t="shared" si="57"/>
        <v>0</v>
      </c>
      <c r="EHX29" s="64">
        <f t="shared" si="57"/>
        <v>0</v>
      </c>
      <c r="EHY29" s="64">
        <f t="shared" si="57"/>
        <v>0</v>
      </c>
      <c r="EHZ29" s="64">
        <f t="shared" si="57"/>
        <v>0</v>
      </c>
      <c r="EIA29" s="64">
        <f t="shared" si="57"/>
        <v>0</v>
      </c>
      <c r="EIB29" s="64">
        <f t="shared" si="57"/>
        <v>0</v>
      </c>
      <c r="EIC29" s="64">
        <f t="shared" si="57"/>
        <v>0</v>
      </c>
      <c r="EID29" s="64">
        <f t="shared" si="57"/>
        <v>0</v>
      </c>
      <c r="EIE29" s="64">
        <f t="shared" si="57"/>
        <v>0</v>
      </c>
      <c r="EIF29" s="64">
        <f t="shared" si="57"/>
        <v>0</v>
      </c>
      <c r="EIG29" s="64">
        <f t="shared" si="57"/>
        <v>0</v>
      </c>
      <c r="EIH29" s="64">
        <f t="shared" si="57"/>
        <v>0</v>
      </c>
      <c r="EII29" s="64">
        <f t="shared" si="57"/>
        <v>0</v>
      </c>
      <c r="EIJ29" s="64">
        <f t="shared" si="57"/>
        <v>0</v>
      </c>
      <c r="EIK29" s="64">
        <f t="shared" si="57"/>
        <v>0</v>
      </c>
      <c r="EIL29" s="64">
        <f t="shared" si="57"/>
        <v>0</v>
      </c>
      <c r="EIM29" s="64">
        <f t="shared" si="57"/>
        <v>0</v>
      </c>
      <c r="EIN29" s="64">
        <f t="shared" si="57"/>
        <v>0</v>
      </c>
      <c r="EIO29" s="64">
        <f t="shared" si="57"/>
        <v>0</v>
      </c>
      <c r="EIP29" s="64">
        <f t="shared" si="57"/>
        <v>0</v>
      </c>
      <c r="EIQ29" s="64">
        <f t="shared" si="57"/>
        <v>0</v>
      </c>
      <c r="EIR29" s="64">
        <f t="shared" si="57"/>
        <v>0</v>
      </c>
      <c r="EIS29" s="64">
        <f t="shared" si="57"/>
        <v>0</v>
      </c>
      <c r="EIT29" s="64">
        <f t="shared" si="57"/>
        <v>0</v>
      </c>
      <c r="EIU29" s="64">
        <f t="shared" si="57"/>
        <v>0</v>
      </c>
      <c r="EIV29" s="64">
        <f t="shared" si="57"/>
        <v>0</v>
      </c>
      <c r="EIW29" s="64">
        <f t="shared" si="57"/>
        <v>0</v>
      </c>
      <c r="EIX29" s="64">
        <f t="shared" si="57"/>
        <v>0</v>
      </c>
      <c r="EIY29" s="64">
        <f t="shared" si="57"/>
        <v>0</v>
      </c>
      <c r="EIZ29" s="64">
        <f t="shared" si="57"/>
        <v>0</v>
      </c>
      <c r="EJA29" s="64">
        <f t="shared" si="57"/>
        <v>0</v>
      </c>
      <c r="EJB29" s="64">
        <f t="shared" si="57"/>
        <v>0</v>
      </c>
      <c r="EJC29" s="64">
        <f t="shared" si="57"/>
        <v>0</v>
      </c>
      <c r="EJD29" s="64">
        <f t="shared" si="57"/>
        <v>0</v>
      </c>
      <c r="EJE29" s="64">
        <f t="shared" si="57"/>
        <v>0</v>
      </c>
      <c r="EJF29" s="64">
        <f t="shared" si="57"/>
        <v>0</v>
      </c>
      <c r="EJG29" s="64">
        <f t="shared" si="57"/>
        <v>0</v>
      </c>
      <c r="EJH29" s="64">
        <f t="shared" si="57"/>
        <v>0</v>
      </c>
      <c r="EJI29" s="64">
        <f t="shared" si="57"/>
        <v>0</v>
      </c>
      <c r="EJJ29" s="64">
        <f t="shared" si="57"/>
        <v>0</v>
      </c>
      <c r="EJK29" s="64">
        <f t="shared" si="57"/>
        <v>0</v>
      </c>
      <c r="EJL29" s="64">
        <f t="shared" ref="EJL29:ELW29" si="58">SUM(EJL12:EJL27)</f>
        <v>0</v>
      </c>
      <c r="EJM29" s="64">
        <f t="shared" si="58"/>
        <v>0</v>
      </c>
      <c r="EJN29" s="64">
        <f t="shared" si="58"/>
        <v>0</v>
      </c>
      <c r="EJO29" s="64">
        <f t="shared" si="58"/>
        <v>0</v>
      </c>
      <c r="EJP29" s="64">
        <f t="shared" si="58"/>
        <v>0</v>
      </c>
      <c r="EJQ29" s="64">
        <f t="shared" si="58"/>
        <v>0</v>
      </c>
      <c r="EJR29" s="64">
        <f t="shared" si="58"/>
        <v>0</v>
      </c>
      <c r="EJS29" s="64">
        <f t="shared" si="58"/>
        <v>0</v>
      </c>
      <c r="EJT29" s="64">
        <f t="shared" si="58"/>
        <v>0</v>
      </c>
      <c r="EJU29" s="64">
        <f t="shared" si="58"/>
        <v>0</v>
      </c>
      <c r="EJV29" s="64">
        <f t="shared" si="58"/>
        <v>0</v>
      </c>
      <c r="EJW29" s="64">
        <f t="shared" si="58"/>
        <v>0</v>
      </c>
      <c r="EJX29" s="64">
        <f t="shared" si="58"/>
        <v>0</v>
      </c>
      <c r="EJY29" s="64">
        <f t="shared" si="58"/>
        <v>0</v>
      </c>
      <c r="EJZ29" s="64">
        <f t="shared" si="58"/>
        <v>0</v>
      </c>
      <c r="EKA29" s="64">
        <f t="shared" si="58"/>
        <v>0</v>
      </c>
      <c r="EKB29" s="64">
        <f t="shared" si="58"/>
        <v>0</v>
      </c>
      <c r="EKC29" s="64">
        <f t="shared" si="58"/>
        <v>0</v>
      </c>
      <c r="EKD29" s="64">
        <f t="shared" si="58"/>
        <v>0</v>
      </c>
      <c r="EKE29" s="64">
        <f t="shared" si="58"/>
        <v>0</v>
      </c>
      <c r="EKF29" s="64">
        <f t="shared" si="58"/>
        <v>0</v>
      </c>
      <c r="EKG29" s="64">
        <f t="shared" si="58"/>
        <v>0</v>
      </c>
      <c r="EKH29" s="64">
        <f t="shared" si="58"/>
        <v>0</v>
      </c>
      <c r="EKI29" s="64">
        <f t="shared" si="58"/>
        <v>0</v>
      </c>
      <c r="EKJ29" s="64">
        <f t="shared" si="58"/>
        <v>0</v>
      </c>
      <c r="EKK29" s="64">
        <f t="shared" si="58"/>
        <v>0</v>
      </c>
      <c r="EKL29" s="64">
        <f t="shared" si="58"/>
        <v>0</v>
      </c>
      <c r="EKM29" s="64">
        <f t="shared" si="58"/>
        <v>0</v>
      </c>
      <c r="EKN29" s="64">
        <f t="shared" si="58"/>
        <v>0</v>
      </c>
      <c r="EKO29" s="64">
        <f t="shared" si="58"/>
        <v>0</v>
      </c>
      <c r="EKP29" s="64">
        <f t="shared" si="58"/>
        <v>0</v>
      </c>
      <c r="EKQ29" s="64">
        <f t="shared" si="58"/>
        <v>0</v>
      </c>
      <c r="EKR29" s="64">
        <f t="shared" si="58"/>
        <v>0</v>
      </c>
      <c r="EKS29" s="64">
        <f t="shared" si="58"/>
        <v>0</v>
      </c>
      <c r="EKT29" s="64">
        <f t="shared" si="58"/>
        <v>0</v>
      </c>
      <c r="EKU29" s="64">
        <f t="shared" si="58"/>
        <v>0</v>
      </c>
      <c r="EKV29" s="64">
        <f t="shared" si="58"/>
        <v>0</v>
      </c>
      <c r="EKW29" s="64">
        <f t="shared" si="58"/>
        <v>0</v>
      </c>
      <c r="EKX29" s="64">
        <f t="shared" si="58"/>
        <v>0</v>
      </c>
      <c r="EKY29" s="64">
        <f t="shared" si="58"/>
        <v>0</v>
      </c>
      <c r="EKZ29" s="64">
        <f t="shared" si="58"/>
        <v>0</v>
      </c>
      <c r="ELA29" s="64">
        <f t="shared" si="58"/>
        <v>0</v>
      </c>
      <c r="ELB29" s="64">
        <f t="shared" si="58"/>
        <v>0</v>
      </c>
      <c r="ELC29" s="64">
        <f t="shared" si="58"/>
        <v>0</v>
      </c>
      <c r="ELD29" s="64">
        <f t="shared" si="58"/>
        <v>0</v>
      </c>
      <c r="ELE29" s="64">
        <f t="shared" si="58"/>
        <v>0</v>
      </c>
      <c r="ELF29" s="64">
        <f t="shared" si="58"/>
        <v>0</v>
      </c>
      <c r="ELG29" s="64">
        <f t="shared" si="58"/>
        <v>0</v>
      </c>
      <c r="ELH29" s="64">
        <f t="shared" si="58"/>
        <v>0</v>
      </c>
      <c r="ELI29" s="64">
        <f t="shared" si="58"/>
        <v>0</v>
      </c>
      <c r="ELJ29" s="64">
        <f t="shared" si="58"/>
        <v>0</v>
      </c>
      <c r="ELK29" s="64">
        <f t="shared" si="58"/>
        <v>0</v>
      </c>
      <c r="ELL29" s="64">
        <f t="shared" si="58"/>
        <v>0</v>
      </c>
      <c r="ELM29" s="64">
        <f t="shared" si="58"/>
        <v>0</v>
      </c>
      <c r="ELN29" s="64">
        <f t="shared" si="58"/>
        <v>0</v>
      </c>
      <c r="ELO29" s="64">
        <f t="shared" si="58"/>
        <v>0</v>
      </c>
      <c r="ELP29" s="64">
        <f t="shared" si="58"/>
        <v>0</v>
      </c>
      <c r="ELQ29" s="64">
        <f t="shared" si="58"/>
        <v>0</v>
      </c>
      <c r="ELR29" s="64">
        <f t="shared" si="58"/>
        <v>0</v>
      </c>
      <c r="ELS29" s="64">
        <f t="shared" si="58"/>
        <v>0</v>
      </c>
      <c r="ELT29" s="64">
        <f t="shared" si="58"/>
        <v>0</v>
      </c>
      <c r="ELU29" s="64">
        <f t="shared" si="58"/>
        <v>0</v>
      </c>
      <c r="ELV29" s="64">
        <f t="shared" si="58"/>
        <v>0</v>
      </c>
      <c r="ELW29" s="64">
        <f t="shared" si="58"/>
        <v>0</v>
      </c>
      <c r="ELX29" s="64">
        <f t="shared" ref="ELX29:EOI29" si="59">SUM(ELX12:ELX27)</f>
        <v>0</v>
      </c>
      <c r="ELY29" s="64">
        <f t="shared" si="59"/>
        <v>0</v>
      </c>
      <c r="ELZ29" s="64">
        <f t="shared" si="59"/>
        <v>0</v>
      </c>
      <c r="EMA29" s="64">
        <f t="shared" si="59"/>
        <v>0</v>
      </c>
      <c r="EMB29" s="64">
        <f t="shared" si="59"/>
        <v>0</v>
      </c>
      <c r="EMC29" s="64">
        <f t="shared" si="59"/>
        <v>0</v>
      </c>
      <c r="EMD29" s="64">
        <f t="shared" si="59"/>
        <v>0</v>
      </c>
      <c r="EME29" s="64">
        <f t="shared" si="59"/>
        <v>0</v>
      </c>
      <c r="EMF29" s="64">
        <f t="shared" si="59"/>
        <v>0</v>
      </c>
      <c r="EMG29" s="64">
        <f t="shared" si="59"/>
        <v>0</v>
      </c>
      <c r="EMH29" s="64">
        <f t="shared" si="59"/>
        <v>0</v>
      </c>
      <c r="EMI29" s="64">
        <f t="shared" si="59"/>
        <v>0</v>
      </c>
      <c r="EMJ29" s="64">
        <f t="shared" si="59"/>
        <v>0</v>
      </c>
      <c r="EMK29" s="64">
        <f t="shared" si="59"/>
        <v>0</v>
      </c>
      <c r="EML29" s="64">
        <f t="shared" si="59"/>
        <v>0</v>
      </c>
      <c r="EMM29" s="64">
        <f t="shared" si="59"/>
        <v>0</v>
      </c>
      <c r="EMN29" s="64">
        <f t="shared" si="59"/>
        <v>0</v>
      </c>
      <c r="EMO29" s="64">
        <f t="shared" si="59"/>
        <v>0</v>
      </c>
      <c r="EMP29" s="64">
        <f t="shared" si="59"/>
        <v>0</v>
      </c>
      <c r="EMQ29" s="64">
        <f t="shared" si="59"/>
        <v>0</v>
      </c>
      <c r="EMR29" s="64">
        <f t="shared" si="59"/>
        <v>0</v>
      </c>
      <c r="EMS29" s="64">
        <f t="shared" si="59"/>
        <v>0</v>
      </c>
      <c r="EMT29" s="64">
        <f t="shared" si="59"/>
        <v>0</v>
      </c>
      <c r="EMU29" s="64">
        <f t="shared" si="59"/>
        <v>0</v>
      </c>
      <c r="EMV29" s="64">
        <f t="shared" si="59"/>
        <v>0</v>
      </c>
      <c r="EMW29" s="64">
        <f t="shared" si="59"/>
        <v>0</v>
      </c>
      <c r="EMX29" s="64">
        <f t="shared" si="59"/>
        <v>0</v>
      </c>
      <c r="EMY29" s="64">
        <f t="shared" si="59"/>
        <v>0</v>
      </c>
      <c r="EMZ29" s="64">
        <f t="shared" si="59"/>
        <v>0</v>
      </c>
      <c r="ENA29" s="64">
        <f t="shared" si="59"/>
        <v>0</v>
      </c>
      <c r="ENB29" s="64">
        <f t="shared" si="59"/>
        <v>0</v>
      </c>
      <c r="ENC29" s="64">
        <f t="shared" si="59"/>
        <v>0</v>
      </c>
      <c r="END29" s="64">
        <f t="shared" si="59"/>
        <v>0</v>
      </c>
      <c r="ENE29" s="64">
        <f t="shared" si="59"/>
        <v>0</v>
      </c>
      <c r="ENF29" s="64">
        <f t="shared" si="59"/>
        <v>0</v>
      </c>
      <c r="ENG29" s="64">
        <f t="shared" si="59"/>
        <v>0</v>
      </c>
      <c r="ENH29" s="64">
        <f t="shared" si="59"/>
        <v>0</v>
      </c>
      <c r="ENI29" s="64">
        <f t="shared" si="59"/>
        <v>0</v>
      </c>
      <c r="ENJ29" s="64">
        <f t="shared" si="59"/>
        <v>0</v>
      </c>
      <c r="ENK29" s="64">
        <f t="shared" si="59"/>
        <v>0</v>
      </c>
      <c r="ENL29" s="64">
        <f t="shared" si="59"/>
        <v>0</v>
      </c>
      <c r="ENM29" s="64">
        <f t="shared" si="59"/>
        <v>0</v>
      </c>
      <c r="ENN29" s="64">
        <f t="shared" si="59"/>
        <v>0</v>
      </c>
      <c r="ENO29" s="64">
        <f t="shared" si="59"/>
        <v>0</v>
      </c>
      <c r="ENP29" s="64">
        <f t="shared" si="59"/>
        <v>0</v>
      </c>
      <c r="ENQ29" s="64">
        <f t="shared" si="59"/>
        <v>0</v>
      </c>
      <c r="ENR29" s="64">
        <f t="shared" si="59"/>
        <v>0</v>
      </c>
      <c r="ENS29" s="64">
        <f t="shared" si="59"/>
        <v>0</v>
      </c>
      <c r="ENT29" s="64">
        <f t="shared" si="59"/>
        <v>0</v>
      </c>
      <c r="ENU29" s="64">
        <f t="shared" si="59"/>
        <v>0</v>
      </c>
      <c r="ENV29" s="64">
        <f t="shared" si="59"/>
        <v>0</v>
      </c>
      <c r="ENW29" s="64">
        <f t="shared" si="59"/>
        <v>0</v>
      </c>
      <c r="ENX29" s="64">
        <f t="shared" si="59"/>
        <v>0</v>
      </c>
      <c r="ENY29" s="64">
        <f t="shared" si="59"/>
        <v>0</v>
      </c>
      <c r="ENZ29" s="64">
        <f t="shared" si="59"/>
        <v>0</v>
      </c>
      <c r="EOA29" s="64">
        <f t="shared" si="59"/>
        <v>0</v>
      </c>
      <c r="EOB29" s="64">
        <f t="shared" si="59"/>
        <v>0</v>
      </c>
      <c r="EOC29" s="64">
        <f t="shared" si="59"/>
        <v>0</v>
      </c>
      <c r="EOD29" s="64">
        <f t="shared" si="59"/>
        <v>0</v>
      </c>
      <c r="EOE29" s="64">
        <f t="shared" si="59"/>
        <v>0</v>
      </c>
      <c r="EOF29" s="64">
        <f t="shared" si="59"/>
        <v>0</v>
      </c>
      <c r="EOG29" s="64">
        <f t="shared" si="59"/>
        <v>0</v>
      </c>
      <c r="EOH29" s="64">
        <f t="shared" si="59"/>
        <v>0</v>
      </c>
      <c r="EOI29" s="64">
        <f t="shared" si="59"/>
        <v>0</v>
      </c>
      <c r="EOJ29" s="64">
        <f t="shared" ref="EOJ29:EQU29" si="60">SUM(EOJ12:EOJ27)</f>
        <v>0</v>
      </c>
      <c r="EOK29" s="64">
        <f t="shared" si="60"/>
        <v>0</v>
      </c>
      <c r="EOL29" s="64">
        <f t="shared" si="60"/>
        <v>0</v>
      </c>
      <c r="EOM29" s="64">
        <f t="shared" si="60"/>
        <v>0</v>
      </c>
      <c r="EON29" s="64">
        <f t="shared" si="60"/>
        <v>0</v>
      </c>
      <c r="EOO29" s="64">
        <f t="shared" si="60"/>
        <v>0</v>
      </c>
      <c r="EOP29" s="64">
        <f t="shared" si="60"/>
        <v>0</v>
      </c>
      <c r="EOQ29" s="64">
        <f t="shared" si="60"/>
        <v>0</v>
      </c>
      <c r="EOR29" s="64">
        <f t="shared" si="60"/>
        <v>0</v>
      </c>
      <c r="EOS29" s="64">
        <f t="shared" si="60"/>
        <v>0</v>
      </c>
      <c r="EOT29" s="64">
        <f t="shared" si="60"/>
        <v>0</v>
      </c>
      <c r="EOU29" s="64">
        <f t="shared" si="60"/>
        <v>0</v>
      </c>
      <c r="EOV29" s="64">
        <f t="shared" si="60"/>
        <v>0</v>
      </c>
      <c r="EOW29" s="64">
        <f t="shared" si="60"/>
        <v>0</v>
      </c>
      <c r="EOX29" s="64">
        <f t="shared" si="60"/>
        <v>0</v>
      </c>
      <c r="EOY29" s="64">
        <f t="shared" si="60"/>
        <v>0</v>
      </c>
      <c r="EOZ29" s="64">
        <f t="shared" si="60"/>
        <v>0</v>
      </c>
      <c r="EPA29" s="64">
        <f t="shared" si="60"/>
        <v>0</v>
      </c>
      <c r="EPB29" s="64">
        <f t="shared" si="60"/>
        <v>0</v>
      </c>
      <c r="EPC29" s="64">
        <f t="shared" si="60"/>
        <v>0</v>
      </c>
      <c r="EPD29" s="64">
        <f t="shared" si="60"/>
        <v>0</v>
      </c>
      <c r="EPE29" s="64">
        <f t="shared" si="60"/>
        <v>0</v>
      </c>
      <c r="EPF29" s="64">
        <f t="shared" si="60"/>
        <v>0</v>
      </c>
      <c r="EPG29" s="64">
        <f t="shared" si="60"/>
        <v>0</v>
      </c>
      <c r="EPH29" s="64">
        <f t="shared" si="60"/>
        <v>0</v>
      </c>
      <c r="EPI29" s="64">
        <f t="shared" si="60"/>
        <v>0</v>
      </c>
      <c r="EPJ29" s="64">
        <f t="shared" si="60"/>
        <v>0</v>
      </c>
      <c r="EPK29" s="64">
        <f t="shared" si="60"/>
        <v>0</v>
      </c>
      <c r="EPL29" s="64">
        <f t="shared" si="60"/>
        <v>0</v>
      </c>
      <c r="EPM29" s="64">
        <f t="shared" si="60"/>
        <v>0</v>
      </c>
      <c r="EPN29" s="64">
        <f t="shared" si="60"/>
        <v>0</v>
      </c>
      <c r="EPO29" s="64">
        <f t="shared" si="60"/>
        <v>0</v>
      </c>
      <c r="EPP29" s="64">
        <f t="shared" si="60"/>
        <v>0</v>
      </c>
      <c r="EPQ29" s="64">
        <f t="shared" si="60"/>
        <v>0</v>
      </c>
      <c r="EPR29" s="64">
        <f t="shared" si="60"/>
        <v>0</v>
      </c>
      <c r="EPS29" s="64">
        <f t="shared" si="60"/>
        <v>0</v>
      </c>
      <c r="EPT29" s="64">
        <f t="shared" si="60"/>
        <v>0</v>
      </c>
      <c r="EPU29" s="64">
        <f t="shared" si="60"/>
        <v>0</v>
      </c>
      <c r="EPV29" s="64">
        <f t="shared" si="60"/>
        <v>0</v>
      </c>
      <c r="EPW29" s="64">
        <f t="shared" si="60"/>
        <v>0</v>
      </c>
      <c r="EPX29" s="64">
        <f t="shared" si="60"/>
        <v>0</v>
      </c>
      <c r="EPY29" s="64">
        <f t="shared" si="60"/>
        <v>0</v>
      </c>
      <c r="EPZ29" s="64">
        <f t="shared" si="60"/>
        <v>0</v>
      </c>
      <c r="EQA29" s="64">
        <f t="shared" si="60"/>
        <v>0</v>
      </c>
      <c r="EQB29" s="64">
        <f t="shared" si="60"/>
        <v>0</v>
      </c>
      <c r="EQC29" s="64">
        <f t="shared" si="60"/>
        <v>0</v>
      </c>
      <c r="EQD29" s="64">
        <f t="shared" si="60"/>
        <v>0</v>
      </c>
      <c r="EQE29" s="64">
        <f t="shared" si="60"/>
        <v>0</v>
      </c>
      <c r="EQF29" s="64">
        <f t="shared" si="60"/>
        <v>0</v>
      </c>
      <c r="EQG29" s="64">
        <f t="shared" si="60"/>
        <v>0</v>
      </c>
      <c r="EQH29" s="64">
        <f t="shared" si="60"/>
        <v>0</v>
      </c>
      <c r="EQI29" s="64">
        <f t="shared" si="60"/>
        <v>0</v>
      </c>
      <c r="EQJ29" s="64">
        <f t="shared" si="60"/>
        <v>0</v>
      </c>
      <c r="EQK29" s="64">
        <f t="shared" si="60"/>
        <v>0</v>
      </c>
      <c r="EQL29" s="64">
        <f t="shared" si="60"/>
        <v>0</v>
      </c>
      <c r="EQM29" s="64">
        <f t="shared" si="60"/>
        <v>0</v>
      </c>
      <c r="EQN29" s="64">
        <f t="shared" si="60"/>
        <v>0</v>
      </c>
      <c r="EQO29" s="64">
        <f t="shared" si="60"/>
        <v>0</v>
      </c>
      <c r="EQP29" s="64">
        <f t="shared" si="60"/>
        <v>0</v>
      </c>
      <c r="EQQ29" s="64">
        <f t="shared" si="60"/>
        <v>0</v>
      </c>
      <c r="EQR29" s="64">
        <f t="shared" si="60"/>
        <v>0</v>
      </c>
      <c r="EQS29" s="64">
        <f t="shared" si="60"/>
        <v>0</v>
      </c>
      <c r="EQT29" s="64">
        <f t="shared" si="60"/>
        <v>0</v>
      </c>
      <c r="EQU29" s="64">
        <f t="shared" si="60"/>
        <v>0</v>
      </c>
      <c r="EQV29" s="64">
        <f t="shared" ref="EQV29:ETG29" si="61">SUM(EQV12:EQV27)</f>
        <v>0</v>
      </c>
      <c r="EQW29" s="64">
        <f t="shared" si="61"/>
        <v>0</v>
      </c>
      <c r="EQX29" s="64">
        <f t="shared" si="61"/>
        <v>0</v>
      </c>
      <c r="EQY29" s="64">
        <f t="shared" si="61"/>
        <v>0</v>
      </c>
      <c r="EQZ29" s="64">
        <f t="shared" si="61"/>
        <v>0</v>
      </c>
      <c r="ERA29" s="64">
        <f t="shared" si="61"/>
        <v>0</v>
      </c>
      <c r="ERB29" s="64">
        <f t="shared" si="61"/>
        <v>0</v>
      </c>
      <c r="ERC29" s="64">
        <f t="shared" si="61"/>
        <v>0</v>
      </c>
      <c r="ERD29" s="64">
        <f t="shared" si="61"/>
        <v>0</v>
      </c>
      <c r="ERE29" s="64">
        <f t="shared" si="61"/>
        <v>0</v>
      </c>
      <c r="ERF29" s="64">
        <f t="shared" si="61"/>
        <v>0</v>
      </c>
      <c r="ERG29" s="64">
        <f t="shared" si="61"/>
        <v>0</v>
      </c>
      <c r="ERH29" s="64">
        <f t="shared" si="61"/>
        <v>0</v>
      </c>
      <c r="ERI29" s="64">
        <f t="shared" si="61"/>
        <v>0</v>
      </c>
      <c r="ERJ29" s="64">
        <f t="shared" si="61"/>
        <v>0</v>
      </c>
      <c r="ERK29" s="64">
        <f t="shared" si="61"/>
        <v>0</v>
      </c>
      <c r="ERL29" s="64">
        <f t="shared" si="61"/>
        <v>0</v>
      </c>
      <c r="ERM29" s="64">
        <f t="shared" si="61"/>
        <v>0</v>
      </c>
      <c r="ERN29" s="64">
        <f t="shared" si="61"/>
        <v>0</v>
      </c>
      <c r="ERO29" s="64">
        <f t="shared" si="61"/>
        <v>0</v>
      </c>
      <c r="ERP29" s="64">
        <f t="shared" si="61"/>
        <v>0</v>
      </c>
      <c r="ERQ29" s="64">
        <f t="shared" si="61"/>
        <v>0</v>
      </c>
      <c r="ERR29" s="64">
        <f t="shared" si="61"/>
        <v>0</v>
      </c>
      <c r="ERS29" s="64">
        <f t="shared" si="61"/>
        <v>0</v>
      </c>
      <c r="ERT29" s="64">
        <f t="shared" si="61"/>
        <v>0</v>
      </c>
      <c r="ERU29" s="64">
        <f t="shared" si="61"/>
        <v>0</v>
      </c>
      <c r="ERV29" s="64">
        <f t="shared" si="61"/>
        <v>0</v>
      </c>
      <c r="ERW29" s="64">
        <f t="shared" si="61"/>
        <v>0</v>
      </c>
      <c r="ERX29" s="64">
        <f t="shared" si="61"/>
        <v>0</v>
      </c>
      <c r="ERY29" s="64">
        <f t="shared" si="61"/>
        <v>0</v>
      </c>
      <c r="ERZ29" s="64">
        <f t="shared" si="61"/>
        <v>0</v>
      </c>
      <c r="ESA29" s="64">
        <f t="shared" si="61"/>
        <v>0</v>
      </c>
      <c r="ESB29" s="64">
        <f t="shared" si="61"/>
        <v>0</v>
      </c>
      <c r="ESC29" s="64">
        <f t="shared" si="61"/>
        <v>0</v>
      </c>
      <c r="ESD29" s="64">
        <f t="shared" si="61"/>
        <v>0</v>
      </c>
      <c r="ESE29" s="64">
        <f t="shared" si="61"/>
        <v>0</v>
      </c>
      <c r="ESF29" s="64">
        <f t="shared" si="61"/>
        <v>0</v>
      </c>
      <c r="ESG29" s="64">
        <f t="shared" si="61"/>
        <v>0</v>
      </c>
      <c r="ESH29" s="64">
        <f t="shared" si="61"/>
        <v>0</v>
      </c>
      <c r="ESI29" s="64">
        <f t="shared" si="61"/>
        <v>0</v>
      </c>
      <c r="ESJ29" s="64">
        <f t="shared" si="61"/>
        <v>0</v>
      </c>
      <c r="ESK29" s="64">
        <f t="shared" si="61"/>
        <v>0</v>
      </c>
      <c r="ESL29" s="64">
        <f t="shared" si="61"/>
        <v>0</v>
      </c>
      <c r="ESM29" s="64">
        <f t="shared" si="61"/>
        <v>0</v>
      </c>
      <c r="ESN29" s="64">
        <f t="shared" si="61"/>
        <v>0</v>
      </c>
      <c r="ESO29" s="64">
        <f t="shared" si="61"/>
        <v>0</v>
      </c>
      <c r="ESP29" s="64">
        <f t="shared" si="61"/>
        <v>0</v>
      </c>
      <c r="ESQ29" s="64">
        <f t="shared" si="61"/>
        <v>0</v>
      </c>
      <c r="ESR29" s="64">
        <f t="shared" si="61"/>
        <v>0</v>
      </c>
      <c r="ESS29" s="64">
        <f t="shared" si="61"/>
        <v>0</v>
      </c>
      <c r="EST29" s="64">
        <f t="shared" si="61"/>
        <v>0</v>
      </c>
      <c r="ESU29" s="64">
        <f t="shared" si="61"/>
        <v>0</v>
      </c>
      <c r="ESV29" s="64">
        <f t="shared" si="61"/>
        <v>0</v>
      </c>
      <c r="ESW29" s="64">
        <f t="shared" si="61"/>
        <v>0</v>
      </c>
      <c r="ESX29" s="64">
        <f t="shared" si="61"/>
        <v>0</v>
      </c>
      <c r="ESY29" s="64">
        <f t="shared" si="61"/>
        <v>0</v>
      </c>
      <c r="ESZ29" s="64">
        <f t="shared" si="61"/>
        <v>0</v>
      </c>
      <c r="ETA29" s="64">
        <f t="shared" si="61"/>
        <v>0</v>
      </c>
      <c r="ETB29" s="64">
        <f t="shared" si="61"/>
        <v>0</v>
      </c>
      <c r="ETC29" s="64">
        <f t="shared" si="61"/>
        <v>0</v>
      </c>
      <c r="ETD29" s="64">
        <f t="shared" si="61"/>
        <v>0</v>
      </c>
      <c r="ETE29" s="64">
        <f t="shared" si="61"/>
        <v>0</v>
      </c>
      <c r="ETF29" s="64">
        <f t="shared" si="61"/>
        <v>0</v>
      </c>
      <c r="ETG29" s="64">
        <f t="shared" si="61"/>
        <v>0</v>
      </c>
      <c r="ETH29" s="64">
        <f t="shared" ref="ETH29:EVS29" si="62">SUM(ETH12:ETH27)</f>
        <v>0</v>
      </c>
      <c r="ETI29" s="64">
        <f t="shared" si="62"/>
        <v>0</v>
      </c>
      <c r="ETJ29" s="64">
        <f t="shared" si="62"/>
        <v>0</v>
      </c>
      <c r="ETK29" s="64">
        <f t="shared" si="62"/>
        <v>0</v>
      </c>
      <c r="ETL29" s="64">
        <f t="shared" si="62"/>
        <v>0</v>
      </c>
      <c r="ETM29" s="64">
        <f t="shared" si="62"/>
        <v>0</v>
      </c>
      <c r="ETN29" s="64">
        <f t="shared" si="62"/>
        <v>0</v>
      </c>
      <c r="ETO29" s="64">
        <f t="shared" si="62"/>
        <v>0</v>
      </c>
      <c r="ETP29" s="64">
        <f t="shared" si="62"/>
        <v>0</v>
      </c>
      <c r="ETQ29" s="64">
        <f t="shared" si="62"/>
        <v>0</v>
      </c>
      <c r="ETR29" s="64">
        <f t="shared" si="62"/>
        <v>0</v>
      </c>
      <c r="ETS29" s="64">
        <f t="shared" si="62"/>
        <v>0</v>
      </c>
      <c r="ETT29" s="64">
        <f t="shared" si="62"/>
        <v>0</v>
      </c>
      <c r="ETU29" s="64">
        <f t="shared" si="62"/>
        <v>0</v>
      </c>
      <c r="ETV29" s="64">
        <f t="shared" si="62"/>
        <v>0</v>
      </c>
      <c r="ETW29" s="64">
        <f t="shared" si="62"/>
        <v>0</v>
      </c>
      <c r="ETX29" s="64">
        <f t="shared" si="62"/>
        <v>0</v>
      </c>
      <c r="ETY29" s="64">
        <f t="shared" si="62"/>
        <v>0</v>
      </c>
      <c r="ETZ29" s="64">
        <f t="shared" si="62"/>
        <v>0</v>
      </c>
      <c r="EUA29" s="64">
        <f t="shared" si="62"/>
        <v>0</v>
      </c>
      <c r="EUB29" s="64">
        <f t="shared" si="62"/>
        <v>0</v>
      </c>
      <c r="EUC29" s="64">
        <f t="shared" si="62"/>
        <v>0</v>
      </c>
      <c r="EUD29" s="64">
        <f t="shared" si="62"/>
        <v>0</v>
      </c>
      <c r="EUE29" s="64">
        <f t="shared" si="62"/>
        <v>0</v>
      </c>
      <c r="EUF29" s="64">
        <f t="shared" si="62"/>
        <v>0</v>
      </c>
      <c r="EUG29" s="64">
        <f t="shared" si="62"/>
        <v>0</v>
      </c>
      <c r="EUH29" s="64">
        <f t="shared" si="62"/>
        <v>0</v>
      </c>
      <c r="EUI29" s="64">
        <f t="shared" si="62"/>
        <v>0</v>
      </c>
      <c r="EUJ29" s="64">
        <f t="shared" si="62"/>
        <v>0</v>
      </c>
      <c r="EUK29" s="64">
        <f t="shared" si="62"/>
        <v>0</v>
      </c>
      <c r="EUL29" s="64">
        <f t="shared" si="62"/>
        <v>0</v>
      </c>
      <c r="EUM29" s="64">
        <f t="shared" si="62"/>
        <v>0</v>
      </c>
      <c r="EUN29" s="64">
        <f t="shared" si="62"/>
        <v>0</v>
      </c>
      <c r="EUO29" s="64">
        <f t="shared" si="62"/>
        <v>0</v>
      </c>
      <c r="EUP29" s="64">
        <f t="shared" si="62"/>
        <v>0</v>
      </c>
      <c r="EUQ29" s="64">
        <f t="shared" si="62"/>
        <v>0</v>
      </c>
      <c r="EUR29" s="64">
        <f t="shared" si="62"/>
        <v>0</v>
      </c>
      <c r="EUS29" s="64">
        <f t="shared" si="62"/>
        <v>0</v>
      </c>
      <c r="EUT29" s="64">
        <f t="shared" si="62"/>
        <v>0</v>
      </c>
      <c r="EUU29" s="64">
        <f t="shared" si="62"/>
        <v>0</v>
      </c>
      <c r="EUV29" s="64">
        <f t="shared" si="62"/>
        <v>0</v>
      </c>
      <c r="EUW29" s="64">
        <f t="shared" si="62"/>
        <v>0</v>
      </c>
      <c r="EUX29" s="64">
        <f t="shared" si="62"/>
        <v>0</v>
      </c>
      <c r="EUY29" s="64">
        <f t="shared" si="62"/>
        <v>0</v>
      </c>
      <c r="EUZ29" s="64">
        <f t="shared" si="62"/>
        <v>0</v>
      </c>
      <c r="EVA29" s="64">
        <f t="shared" si="62"/>
        <v>0</v>
      </c>
      <c r="EVB29" s="64">
        <f t="shared" si="62"/>
        <v>0</v>
      </c>
      <c r="EVC29" s="64">
        <f t="shared" si="62"/>
        <v>0</v>
      </c>
      <c r="EVD29" s="64">
        <f t="shared" si="62"/>
        <v>0</v>
      </c>
      <c r="EVE29" s="64">
        <f t="shared" si="62"/>
        <v>0</v>
      </c>
      <c r="EVF29" s="64">
        <f t="shared" si="62"/>
        <v>0</v>
      </c>
      <c r="EVG29" s="64">
        <f t="shared" si="62"/>
        <v>0</v>
      </c>
      <c r="EVH29" s="64">
        <f t="shared" si="62"/>
        <v>0</v>
      </c>
      <c r="EVI29" s="64">
        <f t="shared" si="62"/>
        <v>0</v>
      </c>
      <c r="EVJ29" s="64">
        <f t="shared" si="62"/>
        <v>0</v>
      </c>
      <c r="EVK29" s="64">
        <f t="shared" si="62"/>
        <v>0</v>
      </c>
      <c r="EVL29" s="64">
        <f t="shared" si="62"/>
        <v>0</v>
      </c>
      <c r="EVM29" s="64">
        <f t="shared" si="62"/>
        <v>0</v>
      </c>
      <c r="EVN29" s="64">
        <f t="shared" si="62"/>
        <v>0</v>
      </c>
      <c r="EVO29" s="64">
        <f t="shared" si="62"/>
        <v>0</v>
      </c>
      <c r="EVP29" s="64">
        <f t="shared" si="62"/>
        <v>0</v>
      </c>
      <c r="EVQ29" s="64">
        <f t="shared" si="62"/>
        <v>0</v>
      </c>
      <c r="EVR29" s="64">
        <f t="shared" si="62"/>
        <v>0</v>
      </c>
      <c r="EVS29" s="64">
        <f t="shared" si="62"/>
        <v>0</v>
      </c>
      <c r="EVT29" s="64">
        <f t="shared" ref="EVT29:EYE29" si="63">SUM(EVT12:EVT27)</f>
        <v>0</v>
      </c>
      <c r="EVU29" s="64">
        <f t="shared" si="63"/>
        <v>0</v>
      </c>
      <c r="EVV29" s="64">
        <f t="shared" si="63"/>
        <v>0</v>
      </c>
      <c r="EVW29" s="64">
        <f t="shared" si="63"/>
        <v>0</v>
      </c>
      <c r="EVX29" s="64">
        <f t="shared" si="63"/>
        <v>0</v>
      </c>
      <c r="EVY29" s="64">
        <f t="shared" si="63"/>
        <v>0</v>
      </c>
      <c r="EVZ29" s="64">
        <f t="shared" si="63"/>
        <v>0</v>
      </c>
      <c r="EWA29" s="64">
        <f t="shared" si="63"/>
        <v>0</v>
      </c>
      <c r="EWB29" s="64">
        <f t="shared" si="63"/>
        <v>0</v>
      </c>
      <c r="EWC29" s="64">
        <f t="shared" si="63"/>
        <v>0</v>
      </c>
      <c r="EWD29" s="64">
        <f t="shared" si="63"/>
        <v>0</v>
      </c>
      <c r="EWE29" s="64">
        <f t="shared" si="63"/>
        <v>0</v>
      </c>
      <c r="EWF29" s="64">
        <f t="shared" si="63"/>
        <v>0</v>
      </c>
      <c r="EWG29" s="64">
        <f t="shared" si="63"/>
        <v>0</v>
      </c>
      <c r="EWH29" s="64">
        <f t="shared" si="63"/>
        <v>0</v>
      </c>
      <c r="EWI29" s="64">
        <f t="shared" si="63"/>
        <v>0</v>
      </c>
      <c r="EWJ29" s="64">
        <f t="shared" si="63"/>
        <v>0</v>
      </c>
      <c r="EWK29" s="64">
        <f t="shared" si="63"/>
        <v>0</v>
      </c>
      <c r="EWL29" s="64">
        <f t="shared" si="63"/>
        <v>0</v>
      </c>
      <c r="EWM29" s="64">
        <f t="shared" si="63"/>
        <v>0</v>
      </c>
      <c r="EWN29" s="64">
        <f t="shared" si="63"/>
        <v>0</v>
      </c>
      <c r="EWO29" s="64">
        <f t="shared" si="63"/>
        <v>0</v>
      </c>
      <c r="EWP29" s="64">
        <f t="shared" si="63"/>
        <v>0</v>
      </c>
      <c r="EWQ29" s="64">
        <f t="shared" si="63"/>
        <v>0</v>
      </c>
      <c r="EWR29" s="64">
        <f t="shared" si="63"/>
        <v>0</v>
      </c>
      <c r="EWS29" s="64">
        <f t="shared" si="63"/>
        <v>0</v>
      </c>
      <c r="EWT29" s="64">
        <f t="shared" si="63"/>
        <v>0</v>
      </c>
      <c r="EWU29" s="64">
        <f t="shared" si="63"/>
        <v>0</v>
      </c>
      <c r="EWV29" s="64">
        <f t="shared" si="63"/>
        <v>0</v>
      </c>
      <c r="EWW29" s="64">
        <f t="shared" si="63"/>
        <v>0</v>
      </c>
      <c r="EWX29" s="64">
        <f t="shared" si="63"/>
        <v>0</v>
      </c>
      <c r="EWY29" s="64">
        <f t="shared" si="63"/>
        <v>0</v>
      </c>
      <c r="EWZ29" s="64">
        <f t="shared" si="63"/>
        <v>0</v>
      </c>
      <c r="EXA29" s="64">
        <f t="shared" si="63"/>
        <v>0</v>
      </c>
      <c r="EXB29" s="64">
        <f t="shared" si="63"/>
        <v>0</v>
      </c>
      <c r="EXC29" s="64">
        <f t="shared" si="63"/>
        <v>0</v>
      </c>
      <c r="EXD29" s="64">
        <f t="shared" si="63"/>
        <v>0</v>
      </c>
      <c r="EXE29" s="64">
        <f t="shared" si="63"/>
        <v>0</v>
      </c>
      <c r="EXF29" s="64">
        <f t="shared" si="63"/>
        <v>0</v>
      </c>
      <c r="EXG29" s="64">
        <f t="shared" si="63"/>
        <v>0</v>
      </c>
      <c r="EXH29" s="64">
        <f t="shared" si="63"/>
        <v>0</v>
      </c>
      <c r="EXI29" s="64">
        <f t="shared" si="63"/>
        <v>0</v>
      </c>
      <c r="EXJ29" s="64">
        <f t="shared" si="63"/>
        <v>0</v>
      </c>
      <c r="EXK29" s="64">
        <f t="shared" si="63"/>
        <v>0</v>
      </c>
      <c r="EXL29" s="64">
        <f t="shared" si="63"/>
        <v>0</v>
      </c>
      <c r="EXM29" s="64">
        <f t="shared" si="63"/>
        <v>0</v>
      </c>
      <c r="EXN29" s="64">
        <f t="shared" si="63"/>
        <v>0</v>
      </c>
      <c r="EXO29" s="64">
        <f t="shared" si="63"/>
        <v>0</v>
      </c>
      <c r="EXP29" s="64">
        <f t="shared" si="63"/>
        <v>0</v>
      </c>
      <c r="EXQ29" s="64">
        <f t="shared" si="63"/>
        <v>0</v>
      </c>
      <c r="EXR29" s="64">
        <f t="shared" si="63"/>
        <v>0</v>
      </c>
      <c r="EXS29" s="64">
        <f t="shared" si="63"/>
        <v>0</v>
      </c>
      <c r="EXT29" s="64">
        <f t="shared" si="63"/>
        <v>0</v>
      </c>
      <c r="EXU29" s="64">
        <f t="shared" si="63"/>
        <v>0</v>
      </c>
      <c r="EXV29" s="64">
        <f t="shared" si="63"/>
        <v>0</v>
      </c>
      <c r="EXW29" s="64">
        <f t="shared" si="63"/>
        <v>0</v>
      </c>
      <c r="EXX29" s="64">
        <f t="shared" si="63"/>
        <v>0</v>
      </c>
      <c r="EXY29" s="64">
        <f t="shared" si="63"/>
        <v>0</v>
      </c>
      <c r="EXZ29" s="64">
        <f t="shared" si="63"/>
        <v>0</v>
      </c>
      <c r="EYA29" s="64">
        <f t="shared" si="63"/>
        <v>0</v>
      </c>
      <c r="EYB29" s="64">
        <f t="shared" si="63"/>
        <v>0</v>
      </c>
      <c r="EYC29" s="64">
        <f t="shared" si="63"/>
        <v>0</v>
      </c>
      <c r="EYD29" s="64">
        <f t="shared" si="63"/>
        <v>0</v>
      </c>
      <c r="EYE29" s="64">
        <f t="shared" si="63"/>
        <v>0</v>
      </c>
      <c r="EYF29" s="64">
        <f t="shared" ref="EYF29:FAQ29" si="64">SUM(EYF12:EYF27)</f>
        <v>0</v>
      </c>
      <c r="EYG29" s="64">
        <f t="shared" si="64"/>
        <v>0</v>
      </c>
      <c r="EYH29" s="64">
        <f t="shared" si="64"/>
        <v>0</v>
      </c>
      <c r="EYI29" s="64">
        <f t="shared" si="64"/>
        <v>0</v>
      </c>
      <c r="EYJ29" s="64">
        <f t="shared" si="64"/>
        <v>0</v>
      </c>
      <c r="EYK29" s="64">
        <f t="shared" si="64"/>
        <v>0</v>
      </c>
      <c r="EYL29" s="64">
        <f t="shared" si="64"/>
        <v>0</v>
      </c>
      <c r="EYM29" s="64">
        <f t="shared" si="64"/>
        <v>0</v>
      </c>
      <c r="EYN29" s="64">
        <f t="shared" si="64"/>
        <v>0</v>
      </c>
      <c r="EYO29" s="64">
        <f t="shared" si="64"/>
        <v>0</v>
      </c>
      <c r="EYP29" s="64">
        <f t="shared" si="64"/>
        <v>0</v>
      </c>
      <c r="EYQ29" s="64">
        <f t="shared" si="64"/>
        <v>0</v>
      </c>
      <c r="EYR29" s="64">
        <f t="shared" si="64"/>
        <v>0</v>
      </c>
      <c r="EYS29" s="64">
        <f t="shared" si="64"/>
        <v>0</v>
      </c>
      <c r="EYT29" s="64">
        <f t="shared" si="64"/>
        <v>0</v>
      </c>
      <c r="EYU29" s="64">
        <f t="shared" si="64"/>
        <v>0</v>
      </c>
      <c r="EYV29" s="64">
        <f t="shared" si="64"/>
        <v>0</v>
      </c>
      <c r="EYW29" s="64">
        <f t="shared" si="64"/>
        <v>0</v>
      </c>
      <c r="EYX29" s="64">
        <f t="shared" si="64"/>
        <v>0</v>
      </c>
      <c r="EYY29" s="64">
        <f t="shared" si="64"/>
        <v>0</v>
      </c>
      <c r="EYZ29" s="64">
        <f t="shared" si="64"/>
        <v>0</v>
      </c>
      <c r="EZA29" s="64">
        <f t="shared" si="64"/>
        <v>0</v>
      </c>
      <c r="EZB29" s="64">
        <f t="shared" si="64"/>
        <v>0</v>
      </c>
      <c r="EZC29" s="64">
        <f t="shared" si="64"/>
        <v>0</v>
      </c>
      <c r="EZD29" s="64">
        <f t="shared" si="64"/>
        <v>0</v>
      </c>
      <c r="EZE29" s="64">
        <f t="shared" si="64"/>
        <v>0</v>
      </c>
      <c r="EZF29" s="64">
        <f t="shared" si="64"/>
        <v>0</v>
      </c>
      <c r="EZG29" s="64">
        <f t="shared" si="64"/>
        <v>0</v>
      </c>
      <c r="EZH29" s="64">
        <f t="shared" si="64"/>
        <v>0</v>
      </c>
      <c r="EZI29" s="64">
        <f t="shared" si="64"/>
        <v>0</v>
      </c>
      <c r="EZJ29" s="64">
        <f t="shared" si="64"/>
        <v>0</v>
      </c>
      <c r="EZK29" s="64">
        <f t="shared" si="64"/>
        <v>0</v>
      </c>
      <c r="EZL29" s="64">
        <f t="shared" si="64"/>
        <v>0</v>
      </c>
      <c r="EZM29" s="64">
        <f t="shared" si="64"/>
        <v>0</v>
      </c>
      <c r="EZN29" s="64">
        <f t="shared" si="64"/>
        <v>0</v>
      </c>
      <c r="EZO29" s="64">
        <f t="shared" si="64"/>
        <v>0</v>
      </c>
      <c r="EZP29" s="64">
        <f t="shared" si="64"/>
        <v>0</v>
      </c>
      <c r="EZQ29" s="64">
        <f t="shared" si="64"/>
        <v>0</v>
      </c>
      <c r="EZR29" s="64">
        <f t="shared" si="64"/>
        <v>0</v>
      </c>
      <c r="EZS29" s="64">
        <f t="shared" si="64"/>
        <v>0</v>
      </c>
      <c r="EZT29" s="64">
        <f t="shared" si="64"/>
        <v>0</v>
      </c>
      <c r="EZU29" s="64">
        <f t="shared" si="64"/>
        <v>0</v>
      </c>
      <c r="EZV29" s="64">
        <f t="shared" si="64"/>
        <v>0</v>
      </c>
      <c r="EZW29" s="64">
        <f t="shared" si="64"/>
        <v>0</v>
      </c>
      <c r="EZX29" s="64">
        <f t="shared" si="64"/>
        <v>0</v>
      </c>
      <c r="EZY29" s="64">
        <f t="shared" si="64"/>
        <v>0</v>
      </c>
      <c r="EZZ29" s="64">
        <f t="shared" si="64"/>
        <v>0</v>
      </c>
      <c r="FAA29" s="64">
        <f t="shared" si="64"/>
        <v>0</v>
      </c>
      <c r="FAB29" s="64">
        <f t="shared" si="64"/>
        <v>0</v>
      </c>
      <c r="FAC29" s="64">
        <f t="shared" si="64"/>
        <v>0</v>
      </c>
      <c r="FAD29" s="64">
        <f t="shared" si="64"/>
        <v>0</v>
      </c>
      <c r="FAE29" s="64">
        <f t="shared" si="64"/>
        <v>0</v>
      </c>
      <c r="FAF29" s="64">
        <f t="shared" si="64"/>
        <v>0</v>
      </c>
      <c r="FAG29" s="64">
        <f t="shared" si="64"/>
        <v>0</v>
      </c>
      <c r="FAH29" s="64">
        <f t="shared" si="64"/>
        <v>0</v>
      </c>
      <c r="FAI29" s="64">
        <f t="shared" si="64"/>
        <v>0</v>
      </c>
      <c r="FAJ29" s="64">
        <f t="shared" si="64"/>
        <v>0</v>
      </c>
      <c r="FAK29" s="64">
        <f t="shared" si="64"/>
        <v>0</v>
      </c>
      <c r="FAL29" s="64">
        <f t="shared" si="64"/>
        <v>0</v>
      </c>
      <c r="FAM29" s="64">
        <f t="shared" si="64"/>
        <v>0</v>
      </c>
      <c r="FAN29" s="64">
        <f t="shared" si="64"/>
        <v>0</v>
      </c>
      <c r="FAO29" s="64">
        <f t="shared" si="64"/>
        <v>0</v>
      </c>
      <c r="FAP29" s="64">
        <f t="shared" si="64"/>
        <v>0</v>
      </c>
      <c r="FAQ29" s="64">
        <f t="shared" si="64"/>
        <v>0</v>
      </c>
      <c r="FAR29" s="64">
        <f t="shared" ref="FAR29:FDC29" si="65">SUM(FAR12:FAR27)</f>
        <v>0</v>
      </c>
      <c r="FAS29" s="64">
        <f t="shared" si="65"/>
        <v>0</v>
      </c>
      <c r="FAT29" s="64">
        <f t="shared" si="65"/>
        <v>0</v>
      </c>
      <c r="FAU29" s="64">
        <f t="shared" si="65"/>
        <v>0</v>
      </c>
      <c r="FAV29" s="64">
        <f t="shared" si="65"/>
        <v>0</v>
      </c>
      <c r="FAW29" s="64">
        <f t="shared" si="65"/>
        <v>0</v>
      </c>
      <c r="FAX29" s="64">
        <f t="shared" si="65"/>
        <v>0</v>
      </c>
      <c r="FAY29" s="64">
        <f t="shared" si="65"/>
        <v>0</v>
      </c>
      <c r="FAZ29" s="64">
        <f t="shared" si="65"/>
        <v>0</v>
      </c>
      <c r="FBA29" s="64">
        <f t="shared" si="65"/>
        <v>0</v>
      </c>
      <c r="FBB29" s="64">
        <f t="shared" si="65"/>
        <v>0</v>
      </c>
      <c r="FBC29" s="64">
        <f t="shared" si="65"/>
        <v>0</v>
      </c>
      <c r="FBD29" s="64">
        <f t="shared" si="65"/>
        <v>0</v>
      </c>
      <c r="FBE29" s="64">
        <f t="shared" si="65"/>
        <v>0</v>
      </c>
      <c r="FBF29" s="64">
        <f t="shared" si="65"/>
        <v>0</v>
      </c>
      <c r="FBG29" s="64">
        <f t="shared" si="65"/>
        <v>0</v>
      </c>
      <c r="FBH29" s="64">
        <f t="shared" si="65"/>
        <v>0</v>
      </c>
      <c r="FBI29" s="64">
        <f t="shared" si="65"/>
        <v>0</v>
      </c>
      <c r="FBJ29" s="64">
        <f t="shared" si="65"/>
        <v>0</v>
      </c>
      <c r="FBK29" s="64">
        <f t="shared" si="65"/>
        <v>0</v>
      </c>
      <c r="FBL29" s="64">
        <f t="shared" si="65"/>
        <v>0</v>
      </c>
      <c r="FBM29" s="64">
        <f t="shared" si="65"/>
        <v>0</v>
      </c>
      <c r="FBN29" s="64">
        <f t="shared" si="65"/>
        <v>0</v>
      </c>
      <c r="FBO29" s="64">
        <f t="shared" si="65"/>
        <v>0</v>
      </c>
      <c r="FBP29" s="64">
        <f t="shared" si="65"/>
        <v>0</v>
      </c>
      <c r="FBQ29" s="64">
        <f t="shared" si="65"/>
        <v>0</v>
      </c>
      <c r="FBR29" s="64">
        <f t="shared" si="65"/>
        <v>0</v>
      </c>
      <c r="FBS29" s="64">
        <f t="shared" si="65"/>
        <v>0</v>
      </c>
      <c r="FBT29" s="64">
        <f t="shared" si="65"/>
        <v>0</v>
      </c>
      <c r="FBU29" s="64">
        <f t="shared" si="65"/>
        <v>0</v>
      </c>
      <c r="FBV29" s="64">
        <f t="shared" si="65"/>
        <v>0</v>
      </c>
      <c r="FBW29" s="64">
        <f t="shared" si="65"/>
        <v>0</v>
      </c>
      <c r="FBX29" s="64">
        <f t="shared" si="65"/>
        <v>0</v>
      </c>
      <c r="FBY29" s="64">
        <f t="shared" si="65"/>
        <v>0</v>
      </c>
      <c r="FBZ29" s="64">
        <f t="shared" si="65"/>
        <v>0</v>
      </c>
      <c r="FCA29" s="64">
        <f t="shared" si="65"/>
        <v>0</v>
      </c>
      <c r="FCB29" s="64">
        <f t="shared" si="65"/>
        <v>0</v>
      </c>
      <c r="FCC29" s="64">
        <f t="shared" si="65"/>
        <v>0</v>
      </c>
      <c r="FCD29" s="64">
        <f t="shared" si="65"/>
        <v>0</v>
      </c>
      <c r="FCE29" s="64">
        <f t="shared" si="65"/>
        <v>0</v>
      </c>
      <c r="FCF29" s="64">
        <f t="shared" si="65"/>
        <v>0</v>
      </c>
      <c r="FCG29" s="64">
        <f t="shared" si="65"/>
        <v>0</v>
      </c>
      <c r="FCH29" s="64">
        <f t="shared" si="65"/>
        <v>0</v>
      </c>
      <c r="FCI29" s="64">
        <f t="shared" si="65"/>
        <v>0</v>
      </c>
      <c r="FCJ29" s="64">
        <f t="shared" si="65"/>
        <v>0</v>
      </c>
      <c r="FCK29" s="64">
        <f t="shared" si="65"/>
        <v>0</v>
      </c>
      <c r="FCL29" s="64">
        <f t="shared" si="65"/>
        <v>0</v>
      </c>
      <c r="FCM29" s="64">
        <f t="shared" si="65"/>
        <v>0</v>
      </c>
      <c r="FCN29" s="64">
        <f t="shared" si="65"/>
        <v>0</v>
      </c>
      <c r="FCO29" s="64">
        <f t="shared" si="65"/>
        <v>0</v>
      </c>
      <c r="FCP29" s="64">
        <f t="shared" si="65"/>
        <v>0</v>
      </c>
      <c r="FCQ29" s="64">
        <f t="shared" si="65"/>
        <v>0</v>
      </c>
      <c r="FCR29" s="64">
        <f t="shared" si="65"/>
        <v>0</v>
      </c>
      <c r="FCS29" s="64">
        <f t="shared" si="65"/>
        <v>0</v>
      </c>
      <c r="FCT29" s="64">
        <f t="shared" si="65"/>
        <v>0</v>
      </c>
      <c r="FCU29" s="64">
        <f t="shared" si="65"/>
        <v>0</v>
      </c>
      <c r="FCV29" s="64">
        <f t="shared" si="65"/>
        <v>0</v>
      </c>
      <c r="FCW29" s="64">
        <f t="shared" si="65"/>
        <v>0</v>
      </c>
      <c r="FCX29" s="64">
        <f t="shared" si="65"/>
        <v>0</v>
      </c>
      <c r="FCY29" s="64">
        <f t="shared" si="65"/>
        <v>0</v>
      </c>
      <c r="FCZ29" s="64">
        <f t="shared" si="65"/>
        <v>0</v>
      </c>
      <c r="FDA29" s="64">
        <f t="shared" si="65"/>
        <v>0</v>
      </c>
      <c r="FDB29" s="64">
        <f t="shared" si="65"/>
        <v>0</v>
      </c>
      <c r="FDC29" s="64">
        <f t="shared" si="65"/>
        <v>0</v>
      </c>
      <c r="FDD29" s="64">
        <f t="shared" ref="FDD29:FFO29" si="66">SUM(FDD12:FDD27)</f>
        <v>0</v>
      </c>
      <c r="FDE29" s="64">
        <f t="shared" si="66"/>
        <v>0</v>
      </c>
      <c r="FDF29" s="64">
        <f t="shared" si="66"/>
        <v>0</v>
      </c>
      <c r="FDG29" s="64">
        <f t="shared" si="66"/>
        <v>0</v>
      </c>
      <c r="FDH29" s="64">
        <f t="shared" si="66"/>
        <v>0</v>
      </c>
      <c r="FDI29" s="64">
        <f t="shared" si="66"/>
        <v>0</v>
      </c>
      <c r="FDJ29" s="64">
        <f t="shared" si="66"/>
        <v>0</v>
      </c>
      <c r="FDK29" s="64">
        <f t="shared" si="66"/>
        <v>0</v>
      </c>
      <c r="FDL29" s="64">
        <f t="shared" si="66"/>
        <v>0</v>
      </c>
      <c r="FDM29" s="64">
        <f t="shared" si="66"/>
        <v>0</v>
      </c>
      <c r="FDN29" s="64">
        <f t="shared" si="66"/>
        <v>0</v>
      </c>
      <c r="FDO29" s="64">
        <f t="shared" si="66"/>
        <v>0</v>
      </c>
      <c r="FDP29" s="64">
        <f t="shared" si="66"/>
        <v>0</v>
      </c>
      <c r="FDQ29" s="64">
        <f t="shared" si="66"/>
        <v>0</v>
      </c>
      <c r="FDR29" s="64">
        <f t="shared" si="66"/>
        <v>0</v>
      </c>
      <c r="FDS29" s="64">
        <f t="shared" si="66"/>
        <v>0</v>
      </c>
      <c r="FDT29" s="64">
        <f t="shared" si="66"/>
        <v>0</v>
      </c>
      <c r="FDU29" s="64">
        <f t="shared" si="66"/>
        <v>0</v>
      </c>
      <c r="FDV29" s="64">
        <f t="shared" si="66"/>
        <v>0</v>
      </c>
      <c r="FDW29" s="64">
        <f t="shared" si="66"/>
        <v>0</v>
      </c>
      <c r="FDX29" s="64">
        <f t="shared" si="66"/>
        <v>0</v>
      </c>
      <c r="FDY29" s="64">
        <f t="shared" si="66"/>
        <v>0</v>
      </c>
      <c r="FDZ29" s="64">
        <f t="shared" si="66"/>
        <v>0</v>
      </c>
      <c r="FEA29" s="64">
        <f t="shared" si="66"/>
        <v>0</v>
      </c>
      <c r="FEB29" s="64">
        <f t="shared" si="66"/>
        <v>0</v>
      </c>
      <c r="FEC29" s="64">
        <f t="shared" si="66"/>
        <v>0</v>
      </c>
      <c r="FED29" s="64">
        <f t="shared" si="66"/>
        <v>0</v>
      </c>
      <c r="FEE29" s="64">
        <f t="shared" si="66"/>
        <v>0</v>
      </c>
      <c r="FEF29" s="64">
        <f t="shared" si="66"/>
        <v>0</v>
      </c>
      <c r="FEG29" s="64">
        <f t="shared" si="66"/>
        <v>0</v>
      </c>
      <c r="FEH29" s="64">
        <f t="shared" si="66"/>
        <v>0</v>
      </c>
      <c r="FEI29" s="64">
        <f t="shared" si="66"/>
        <v>0</v>
      </c>
      <c r="FEJ29" s="64">
        <f t="shared" si="66"/>
        <v>0</v>
      </c>
      <c r="FEK29" s="64">
        <f t="shared" si="66"/>
        <v>0</v>
      </c>
      <c r="FEL29" s="64">
        <f t="shared" si="66"/>
        <v>0</v>
      </c>
      <c r="FEM29" s="64">
        <f t="shared" si="66"/>
        <v>0</v>
      </c>
      <c r="FEN29" s="64">
        <f t="shared" si="66"/>
        <v>0</v>
      </c>
      <c r="FEO29" s="64">
        <f t="shared" si="66"/>
        <v>0</v>
      </c>
      <c r="FEP29" s="64">
        <f t="shared" si="66"/>
        <v>0</v>
      </c>
      <c r="FEQ29" s="64">
        <f t="shared" si="66"/>
        <v>0</v>
      </c>
      <c r="FER29" s="64">
        <f t="shared" si="66"/>
        <v>0</v>
      </c>
      <c r="FES29" s="64">
        <f t="shared" si="66"/>
        <v>0</v>
      </c>
      <c r="FET29" s="64">
        <f t="shared" si="66"/>
        <v>0</v>
      </c>
      <c r="FEU29" s="64">
        <f t="shared" si="66"/>
        <v>0</v>
      </c>
      <c r="FEV29" s="64">
        <f t="shared" si="66"/>
        <v>0</v>
      </c>
      <c r="FEW29" s="64">
        <f t="shared" si="66"/>
        <v>0</v>
      </c>
      <c r="FEX29" s="64">
        <f t="shared" si="66"/>
        <v>0</v>
      </c>
      <c r="FEY29" s="64">
        <f t="shared" si="66"/>
        <v>0</v>
      </c>
      <c r="FEZ29" s="64">
        <f t="shared" si="66"/>
        <v>0</v>
      </c>
      <c r="FFA29" s="64">
        <f t="shared" si="66"/>
        <v>0</v>
      </c>
      <c r="FFB29" s="64">
        <f t="shared" si="66"/>
        <v>0</v>
      </c>
      <c r="FFC29" s="64">
        <f t="shared" si="66"/>
        <v>0</v>
      </c>
      <c r="FFD29" s="64">
        <f t="shared" si="66"/>
        <v>0</v>
      </c>
      <c r="FFE29" s="64">
        <f t="shared" si="66"/>
        <v>0</v>
      </c>
      <c r="FFF29" s="64">
        <f t="shared" si="66"/>
        <v>0</v>
      </c>
      <c r="FFG29" s="64">
        <f t="shared" si="66"/>
        <v>0</v>
      </c>
      <c r="FFH29" s="64">
        <f t="shared" si="66"/>
        <v>0</v>
      </c>
      <c r="FFI29" s="64">
        <f t="shared" si="66"/>
        <v>0</v>
      </c>
      <c r="FFJ29" s="64">
        <f t="shared" si="66"/>
        <v>0</v>
      </c>
      <c r="FFK29" s="64">
        <f t="shared" si="66"/>
        <v>0</v>
      </c>
      <c r="FFL29" s="64">
        <f t="shared" si="66"/>
        <v>0</v>
      </c>
      <c r="FFM29" s="64">
        <f t="shared" si="66"/>
        <v>0</v>
      </c>
      <c r="FFN29" s="64">
        <f t="shared" si="66"/>
        <v>0</v>
      </c>
      <c r="FFO29" s="64">
        <f t="shared" si="66"/>
        <v>0</v>
      </c>
      <c r="FFP29" s="64">
        <f t="shared" ref="FFP29:FIA29" si="67">SUM(FFP12:FFP27)</f>
        <v>0</v>
      </c>
      <c r="FFQ29" s="64">
        <f t="shared" si="67"/>
        <v>0</v>
      </c>
      <c r="FFR29" s="64">
        <f t="shared" si="67"/>
        <v>0</v>
      </c>
      <c r="FFS29" s="64">
        <f t="shared" si="67"/>
        <v>0</v>
      </c>
      <c r="FFT29" s="64">
        <f t="shared" si="67"/>
        <v>0</v>
      </c>
      <c r="FFU29" s="64">
        <f t="shared" si="67"/>
        <v>0</v>
      </c>
      <c r="FFV29" s="64">
        <f t="shared" si="67"/>
        <v>0</v>
      </c>
      <c r="FFW29" s="64">
        <f t="shared" si="67"/>
        <v>0</v>
      </c>
      <c r="FFX29" s="64">
        <f t="shared" si="67"/>
        <v>0</v>
      </c>
      <c r="FFY29" s="64">
        <f t="shared" si="67"/>
        <v>0</v>
      </c>
      <c r="FFZ29" s="64">
        <f t="shared" si="67"/>
        <v>0</v>
      </c>
      <c r="FGA29" s="64">
        <f t="shared" si="67"/>
        <v>0</v>
      </c>
      <c r="FGB29" s="64">
        <f t="shared" si="67"/>
        <v>0</v>
      </c>
      <c r="FGC29" s="64">
        <f t="shared" si="67"/>
        <v>0</v>
      </c>
      <c r="FGD29" s="64">
        <f t="shared" si="67"/>
        <v>0</v>
      </c>
      <c r="FGE29" s="64">
        <f t="shared" si="67"/>
        <v>0</v>
      </c>
      <c r="FGF29" s="64">
        <f t="shared" si="67"/>
        <v>0</v>
      </c>
      <c r="FGG29" s="64">
        <f t="shared" si="67"/>
        <v>0</v>
      </c>
      <c r="FGH29" s="64">
        <f t="shared" si="67"/>
        <v>0</v>
      </c>
      <c r="FGI29" s="64">
        <f t="shared" si="67"/>
        <v>0</v>
      </c>
      <c r="FGJ29" s="64">
        <f t="shared" si="67"/>
        <v>0</v>
      </c>
      <c r="FGK29" s="64">
        <f t="shared" si="67"/>
        <v>0</v>
      </c>
      <c r="FGL29" s="64">
        <f t="shared" si="67"/>
        <v>0</v>
      </c>
      <c r="FGM29" s="64">
        <f t="shared" si="67"/>
        <v>0</v>
      </c>
      <c r="FGN29" s="64">
        <f t="shared" si="67"/>
        <v>0</v>
      </c>
      <c r="FGO29" s="64">
        <f t="shared" si="67"/>
        <v>0</v>
      </c>
      <c r="FGP29" s="64">
        <f t="shared" si="67"/>
        <v>0</v>
      </c>
      <c r="FGQ29" s="64">
        <f t="shared" si="67"/>
        <v>0</v>
      </c>
      <c r="FGR29" s="64">
        <f t="shared" si="67"/>
        <v>0</v>
      </c>
      <c r="FGS29" s="64">
        <f t="shared" si="67"/>
        <v>0</v>
      </c>
      <c r="FGT29" s="64">
        <f t="shared" si="67"/>
        <v>0</v>
      </c>
      <c r="FGU29" s="64">
        <f t="shared" si="67"/>
        <v>0</v>
      </c>
      <c r="FGV29" s="64">
        <f t="shared" si="67"/>
        <v>0</v>
      </c>
      <c r="FGW29" s="64">
        <f t="shared" si="67"/>
        <v>0</v>
      </c>
      <c r="FGX29" s="64">
        <f t="shared" si="67"/>
        <v>0</v>
      </c>
      <c r="FGY29" s="64">
        <f t="shared" si="67"/>
        <v>0</v>
      </c>
      <c r="FGZ29" s="64">
        <f t="shared" si="67"/>
        <v>0</v>
      </c>
      <c r="FHA29" s="64">
        <f t="shared" si="67"/>
        <v>0</v>
      </c>
      <c r="FHB29" s="64">
        <f t="shared" si="67"/>
        <v>0</v>
      </c>
      <c r="FHC29" s="64">
        <f t="shared" si="67"/>
        <v>0</v>
      </c>
      <c r="FHD29" s="64">
        <f t="shared" si="67"/>
        <v>0</v>
      </c>
      <c r="FHE29" s="64">
        <f t="shared" si="67"/>
        <v>0</v>
      </c>
      <c r="FHF29" s="64">
        <f t="shared" si="67"/>
        <v>0</v>
      </c>
      <c r="FHG29" s="64">
        <f t="shared" si="67"/>
        <v>0</v>
      </c>
      <c r="FHH29" s="64">
        <f t="shared" si="67"/>
        <v>0</v>
      </c>
      <c r="FHI29" s="64">
        <f t="shared" si="67"/>
        <v>0</v>
      </c>
      <c r="FHJ29" s="64">
        <f t="shared" si="67"/>
        <v>0</v>
      </c>
      <c r="FHK29" s="64">
        <f t="shared" si="67"/>
        <v>0</v>
      </c>
      <c r="FHL29" s="64">
        <f t="shared" si="67"/>
        <v>0</v>
      </c>
      <c r="FHM29" s="64">
        <f t="shared" si="67"/>
        <v>0</v>
      </c>
      <c r="FHN29" s="64">
        <f t="shared" si="67"/>
        <v>0</v>
      </c>
      <c r="FHO29" s="64">
        <f t="shared" si="67"/>
        <v>0</v>
      </c>
      <c r="FHP29" s="64">
        <f t="shared" si="67"/>
        <v>0</v>
      </c>
      <c r="FHQ29" s="64">
        <f t="shared" si="67"/>
        <v>0</v>
      </c>
      <c r="FHR29" s="64">
        <f t="shared" si="67"/>
        <v>0</v>
      </c>
      <c r="FHS29" s="64">
        <f t="shared" si="67"/>
        <v>0</v>
      </c>
      <c r="FHT29" s="64">
        <f t="shared" si="67"/>
        <v>0</v>
      </c>
      <c r="FHU29" s="64">
        <f t="shared" si="67"/>
        <v>0</v>
      </c>
      <c r="FHV29" s="64">
        <f t="shared" si="67"/>
        <v>0</v>
      </c>
      <c r="FHW29" s="64">
        <f t="shared" si="67"/>
        <v>0</v>
      </c>
      <c r="FHX29" s="64">
        <f t="shared" si="67"/>
        <v>0</v>
      </c>
      <c r="FHY29" s="64">
        <f t="shared" si="67"/>
        <v>0</v>
      </c>
      <c r="FHZ29" s="64">
        <f t="shared" si="67"/>
        <v>0</v>
      </c>
      <c r="FIA29" s="64">
        <f t="shared" si="67"/>
        <v>0</v>
      </c>
      <c r="FIB29" s="64">
        <f t="shared" ref="FIB29:FKM29" si="68">SUM(FIB12:FIB27)</f>
        <v>0</v>
      </c>
      <c r="FIC29" s="64">
        <f t="shared" si="68"/>
        <v>0</v>
      </c>
      <c r="FID29" s="64">
        <f t="shared" si="68"/>
        <v>0</v>
      </c>
      <c r="FIE29" s="64">
        <f t="shared" si="68"/>
        <v>0</v>
      </c>
      <c r="FIF29" s="64">
        <f t="shared" si="68"/>
        <v>0</v>
      </c>
      <c r="FIG29" s="64">
        <f t="shared" si="68"/>
        <v>0</v>
      </c>
      <c r="FIH29" s="64">
        <f t="shared" si="68"/>
        <v>0</v>
      </c>
      <c r="FII29" s="64">
        <f t="shared" si="68"/>
        <v>0</v>
      </c>
      <c r="FIJ29" s="64">
        <f t="shared" si="68"/>
        <v>0</v>
      </c>
      <c r="FIK29" s="64">
        <f t="shared" si="68"/>
        <v>0</v>
      </c>
      <c r="FIL29" s="64">
        <f t="shared" si="68"/>
        <v>0</v>
      </c>
      <c r="FIM29" s="64">
        <f t="shared" si="68"/>
        <v>0</v>
      </c>
      <c r="FIN29" s="64">
        <f t="shared" si="68"/>
        <v>0</v>
      </c>
      <c r="FIO29" s="64">
        <f t="shared" si="68"/>
        <v>0</v>
      </c>
      <c r="FIP29" s="64">
        <f t="shared" si="68"/>
        <v>0</v>
      </c>
      <c r="FIQ29" s="64">
        <f t="shared" si="68"/>
        <v>0</v>
      </c>
      <c r="FIR29" s="64">
        <f t="shared" si="68"/>
        <v>0</v>
      </c>
      <c r="FIS29" s="64">
        <f t="shared" si="68"/>
        <v>0</v>
      </c>
      <c r="FIT29" s="64">
        <f t="shared" si="68"/>
        <v>0</v>
      </c>
      <c r="FIU29" s="64">
        <f t="shared" si="68"/>
        <v>0</v>
      </c>
      <c r="FIV29" s="64">
        <f t="shared" si="68"/>
        <v>0</v>
      </c>
      <c r="FIW29" s="64">
        <f t="shared" si="68"/>
        <v>0</v>
      </c>
      <c r="FIX29" s="64">
        <f t="shared" si="68"/>
        <v>0</v>
      </c>
      <c r="FIY29" s="64">
        <f t="shared" si="68"/>
        <v>0</v>
      </c>
      <c r="FIZ29" s="64">
        <f t="shared" si="68"/>
        <v>0</v>
      </c>
      <c r="FJA29" s="64">
        <f t="shared" si="68"/>
        <v>0</v>
      </c>
      <c r="FJB29" s="64">
        <f t="shared" si="68"/>
        <v>0</v>
      </c>
      <c r="FJC29" s="64">
        <f t="shared" si="68"/>
        <v>0</v>
      </c>
      <c r="FJD29" s="64">
        <f t="shared" si="68"/>
        <v>0</v>
      </c>
      <c r="FJE29" s="64">
        <f t="shared" si="68"/>
        <v>0</v>
      </c>
      <c r="FJF29" s="64">
        <f t="shared" si="68"/>
        <v>0</v>
      </c>
      <c r="FJG29" s="64">
        <f t="shared" si="68"/>
        <v>0</v>
      </c>
      <c r="FJH29" s="64">
        <f t="shared" si="68"/>
        <v>0</v>
      </c>
      <c r="FJI29" s="64">
        <f t="shared" si="68"/>
        <v>0</v>
      </c>
      <c r="FJJ29" s="64">
        <f t="shared" si="68"/>
        <v>0</v>
      </c>
      <c r="FJK29" s="64">
        <f t="shared" si="68"/>
        <v>0</v>
      </c>
      <c r="FJL29" s="64">
        <f t="shared" si="68"/>
        <v>0</v>
      </c>
      <c r="FJM29" s="64">
        <f t="shared" si="68"/>
        <v>0</v>
      </c>
      <c r="FJN29" s="64">
        <f t="shared" si="68"/>
        <v>0</v>
      </c>
      <c r="FJO29" s="64">
        <f t="shared" si="68"/>
        <v>0</v>
      </c>
      <c r="FJP29" s="64">
        <f t="shared" si="68"/>
        <v>0</v>
      </c>
      <c r="FJQ29" s="64">
        <f t="shared" si="68"/>
        <v>0</v>
      </c>
      <c r="FJR29" s="64">
        <f t="shared" si="68"/>
        <v>0</v>
      </c>
      <c r="FJS29" s="64">
        <f t="shared" si="68"/>
        <v>0</v>
      </c>
      <c r="FJT29" s="64">
        <f t="shared" si="68"/>
        <v>0</v>
      </c>
      <c r="FJU29" s="64">
        <f t="shared" si="68"/>
        <v>0</v>
      </c>
      <c r="FJV29" s="64">
        <f t="shared" si="68"/>
        <v>0</v>
      </c>
      <c r="FJW29" s="64">
        <f t="shared" si="68"/>
        <v>0</v>
      </c>
      <c r="FJX29" s="64">
        <f t="shared" si="68"/>
        <v>0</v>
      </c>
      <c r="FJY29" s="64">
        <f t="shared" si="68"/>
        <v>0</v>
      </c>
      <c r="FJZ29" s="64">
        <f t="shared" si="68"/>
        <v>0</v>
      </c>
      <c r="FKA29" s="64">
        <f t="shared" si="68"/>
        <v>0</v>
      </c>
      <c r="FKB29" s="64">
        <f t="shared" si="68"/>
        <v>0</v>
      </c>
      <c r="FKC29" s="64">
        <f t="shared" si="68"/>
        <v>0</v>
      </c>
      <c r="FKD29" s="64">
        <f t="shared" si="68"/>
        <v>0</v>
      </c>
      <c r="FKE29" s="64">
        <f t="shared" si="68"/>
        <v>0</v>
      </c>
      <c r="FKF29" s="64">
        <f t="shared" si="68"/>
        <v>0</v>
      </c>
      <c r="FKG29" s="64">
        <f t="shared" si="68"/>
        <v>0</v>
      </c>
      <c r="FKH29" s="64">
        <f t="shared" si="68"/>
        <v>0</v>
      </c>
      <c r="FKI29" s="64">
        <f t="shared" si="68"/>
        <v>0</v>
      </c>
      <c r="FKJ29" s="64">
        <f t="shared" si="68"/>
        <v>0</v>
      </c>
      <c r="FKK29" s="64">
        <f t="shared" si="68"/>
        <v>0</v>
      </c>
      <c r="FKL29" s="64">
        <f t="shared" si="68"/>
        <v>0</v>
      </c>
      <c r="FKM29" s="64">
        <f t="shared" si="68"/>
        <v>0</v>
      </c>
      <c r="FKN29" s="64">
        <f t="shared" ref="FKN29:FMY29" si="69">SUM(FKN12:FKN27)</f>
        <v>0</v>
      </c>
      <c r="FKO29" s="64">
        <f t="shared" si="69"/>
        <v>0</v>
      </c>
      <c r="FKP29" s="64">
        <f t="shared" si="69"/>
        <v>0</v>
      </c>
      <c r="FKQ29" s="64">
        <f t="shared" si="69"/>
        <v>0</v>
      </c>
      <c r="FKR29" s="64">
        <f t="shared" si="69"/>
        <v>0</v>
      </c>
      <c r="FKS29" s="64">
        <f t="shared" si="69"/>
        <v>0</v>
      </c>
      <c r="FKT29" s="64">
        <f t="shared" si="69"/>
        <v>0</v>
      </c>
      <c r="FKU29" s="64">
        <f t="shared" si="69"/>
        <v>0</v>
      </c>
      <c r="FKV29" s="64">
        <f t="shared" si="69"/>
        <v>0</v>
      </c>
      <c r="FKW29" s="64">
        <f t="shared" si="69"/>
        <v>0</v>
      </c>
      <c r="FKX29" s="64">
        <f t="shared" si="69"/>
        <v>0</v>
      </c>
      <c r="FKY29" s="64">
        <f t="shared" si="69"/>
        <v>0</v>
      </c>
      <c r="FKZ29" s="64">
        <f t="shared" si="69"/>
        <v>0</v>
      </c>
      <c r="FLA29" s="64">
        <f t="shared" si="69"/>
        <v>0</v>
      </c>
      <c r="FLB29" s="64">
        <f t="shared" si="69"/>
        <v>0</v>
      </c>
      <c r="FLC29" s="64">
        <f t="shared" si="69"/>
        <v>0</v>
      </c>
      <c r="FLD29" s="64">
        <f t="shared" si="69"/>
        <v>0</v>
      </c>
      <c r="FLE29" s="64">
        <f t="shared" si="69"/>
        <v>0</v>
      </c>
      <c r="FLF29" s="64">
        <f t="shared" si="69"/>
        <v>0</v>
      </c>
      <c r="FLG29" s="64">
        <f t="shared" si="69"/>
        <v>0</v>
      </c>
      <c r="FLH29" s="64">
        <f t="shared" si="69"/>
        <v>0</v>
      </c>
      <c r="FLI29" s="64">
        <f t="shared" si="69"/>
        <v>0</v>
      </c>
      <c r="FLJ29" s="64">
        <f t="shared" si="69"/>
        <v>0</v>
      </c>
      <c r="FLK29" s="64">
        <f t="shared" si="69"/>
        <v>0</v>
      </c>
      <c r="FLL29" s="64">
        <f t="shared" si="69"/>
        <v>0</v>
      </c>
      <c r="FLM29" s="64">
        <f t="shared" si="69"/>
        <v>0</v>
      </c>
      <c r="FLN29" s="64">
        <f t="shared" si="69"/>
        <v>0</v>
      </c>
      <c r="FLO29" s="64">
        <f t="shared" si="69"/>
        <v>0</v>
      </c>
      <c r="FLP29" s="64">
        <f t="shared" si="69"/>
        <v>0</v>
      </c>
      <c r="FLQ29" s="64">
        <f t="shared" si="69"/>
        <v>0</v>
      </c>
      <c r="FLR29" s="64">
        <f t="shared" si="69"/>
        <v>0</v>
      </c>
      <c r="FLS29" s="64">
        <f t="shared" si="69"/>
        <v>0</v>
      </c>
      <c r="FLT29" s="64">
        <f t="shared" si="69"/>
        <v>0</v>
      </c>
      <c r="FLU29" s="64">
        <f t="shared" si="69"/>
        <v>0</v>
      </c>
      <c r="FLV29" s="64">
        <f t="shared" si="69"/>
        <v>0</v>
      </c>
      <c r="FLW29" s="64">
        <f t="shared" si="69"/>
        <v>0</v>
      </c>
      <c r="FLX29" s="64">
        <f t="shared" si="69"/>
        <v>0</v>
      </c>
      <c r="FLY29" s="64">
        <f t="shared" si="69"/>
        <v>0</v>
      </c>
      <c r="FLZ29" s="64">
        <f t="shared" si="69"/>
        <v>0</v>
      </c>
      <c r="FMA29" s="64">
        <f t="shared" si="69"/>
        <v>0</v>
      </c>
      <c r="FMB29" s="64">
        <f t="shared" si="69"/>
        <v>0</v>
      </c>
      <c r="FMC29" s="64">
        <f t="shared" si="69"/>
        <v>0</v>
      </c>
      <c r="FMD29" s="64">
        <f t="shared" si="69"/>
        <v>0</v>
      </c>
      <c r="FME29" s="64">
        <f t="shared" si="69"/>
        <v>0</v>
      </c>
      <c r="FMF29" s="64">
        <f t="shared" si="69"/>
        <v>0</v>
      </c>
      <c r="FMG29" s="64">
        <f t="shared" si="69"/>
        <v>0</v>
      </c>
      <c r="FMH29" s="64">
        <f t="shared" si="69"/>
        <v>0</v>
      </c>
      <c r="FMI29" s="64">
        <f t="shared" si="69"/>
        <v>0</v>
      </c>
      <c r="FMJ29" s="64">
        <f t="shared" si="69"/>
        <v>0</v>
      </c>
      <c r="FMK29" s="64">
        <f t="shared" si="69"/>
        <v>0</v>
      </c>
      <c r="FML29" s="64">
        <f t="shared" si="69"/>
        <v>0</v>
      </c>
      <c r="FMM29" s="64">
        <f t="shared" si="69"/>
        <v>0</v>
      </c>
      <c r="FMN29" s="64">
        <f t="shared" si="69"/>
        <v>0</v>
      </c>
      <c r="FMO29" s="64">
        <f t="shared" si="69"/>
        <v>0</v>
      </c>
      <c r="FMP29" s="64">
        <f t="shared" si="69"/>
        <v>0</v>
      </c>
      <c r="FMQ29" s="64">
        <f t="shared" si="69"/>
        <v>0</v>
      </c>
      <c r="FMR29" s="64">
        <f t="shared" si="69"/>
        <v>0</v>
      </c>
      <c r="FMS29" s="64">
        <f t="shared" si="69"/>
        <v>0</v>
      </c>
      <c r="FMT29" s="64">
        <f t="shared" si="69"/>
        <v>0</v>
      </c>
      <c r="FMU29" s="64">
        <f t="shared" si="69"/>
        <v>0</v>
      </c>
      <c r="FMV29" s="64">
        <f t="shared" si="69"/>
        <v>0</v>
      </c>
      <c r="FMW29" s="64">
        <f t="shared" si="69"/>
        <v>0</v>
      </c>
      <c r="FMX29" s="64">
        <f t="shared" si="69"/>
        <v>0</v>
      </c>
      <c r="FMY29" s="64">
        <f t="shared" si="69"/>
        <v>0</v>
      </c>
      <c r="FMZ29" s="64">
        <f t="shared" ref="FMZ29:FPK29" si="70">SUM(FMZ12:FMZ27)</f>
        <v>0</v>
      </c>
      <c r="FNA29" s="64">
        <f t="shared" si="70"/>
        <v>0</v>
      </c>
      <c r="FNB29" s="64">
        <f t="shared" si="70"/>
        <v>0</v>
      </c>
      <c r="FNC29" s="64">
        <f t="shared" si="70"/>
        <v>0</v>
      </c>
      <c r="FND29" s="64">
        <f t="shared" si="70"/>
        <v>0</v>
      </c>
      <c r="FNE29" s="64">
        <f t="shared" si="70"/>
        <v>0</v>
      </c>
      <c r="FNF29" s="64">
        <f t="shared" si="70"/>
        <v>0</v>
      </c>
      <c r="FNG29" s="64">
        <f t="shared" si="70"/>
        <v>0</v>
      </c>
      <c r="FNH29" s="64">
        <f t="shared" si="70"/>
        <v>0</v>
      </c>
      <c r="FNI29" s="64">
        <f t="shared" si="70"/>
        <v>0</v>
      </c>
      <c r="FNJ29" s="64">
        <f t="shared" si="70"/>
        <v>0</v>
      </c>
      <c r="FNK29" s="64">
        <f t="shared" si="70"/>
        <v>0</v>
      </c>
      <c r="FNL29" s="64">
        <f t="shared" si="70"/>
        <v>0</v>
      </c>
      <c r="FNM29" s="64">
        <f t="shared" si="70"/>
        <v>0</v>
      </c>
      <c r="FNN29" s="64">
        <f t="shared" si="70"/>
        <v>0</v>
      </c>
      <c r="FNO29" s="64">
        <f t="shared" si="70"/>
        <v>0</v>
      </c>
      <c r="FNP29" s="64">
        <f t="shared" si="70"/>
        <v>0</v>
      </c>
      <c r="FNQ29" s="64">
        <f t="shared" si="70"/>
        <v>0</v>
      </c>
      <c r="FNR29" s="64">
        <f t="shared" si="70"/>
        <v>0</v>
      </c>
      <c r="FNS29" s="64">
        <f t="shared" si="70"/>
        <v>0</v>
      </c>
      <c r="FNT29" s="64">
        <f t="shared" si="70"/>
        <v>0</v>
      </c>
      <c r="FNU29" s="64">
        <f t="shared" si="70"/>
        <v>0</v>
      </c>
      <c r="FNV29" s="64">
        <f t="shared" si="70"/>
        <v>0</v>
      </c>
      <c r="FNW29" s="64">
        <f t="shared" si="70"/>
        <v>0</v>
      </c>
      <c r="FNX29" s="64">
        <f t="shared" si="70"/>
        <v>0</v>
      </c>
      <c r="FNY29" s="64">
        <f t="shared" si="70"/>
        <v>0</v>
      </c>
      <c r="FNZ29" s="64">
        <f t="shared" si="70"/>
        <v>0</v>
      </c>
      <c r="FOA29" s="64">
        <f t="shared" si="70"/>
        <v>0</v>
      </c>
      <c r="FOB29" s="64">
        <f t="shared" si="70"/>
        <v>0</v>
      </c>
      <c r="FOC29" s="64">
        <f t="shared" si="70"/>
        <v>0</v>
      </c>
      <c r="FOD29" s="64">
        <f t="shared" si="70"/>
        <v>0</v>
      </c>
      <c r="FOE29" s="64">
        <f t="shared" si="70"/>
        <v>0</v>
      </c>
      <c r="FOF29" s="64">
        <f t="shared" si="70"/>
        <v>0</v>
      </c>
      <c r="FOG29" s="64">
        <f t="shared" si="70"/>
        <v>0</v>
      </c>
      <c r="FOH29" s="64">
        <f t="shared" si="70"/>
        <v>0</v>
      </c>
      <c r="FOI29" s="64">
        <f t="shared" si="70"/>
        <v>0</v>
      </c>
      <c r="FOJ29" s="64">
        <f t="shared" si="70"/>
        <v>0</v>
      </c>
      <c r="FOK29" s="64">
        <f t="shared" si="70"/>
        <v>0</v>
      </c>
      <c r="FOL29" s="64">
        <f t="shared" si="70"/>
        <v>0</v>
      </c>
      <c r="FOM29" s="64">
        <f t="shared" si="70"/>
        <v>0</v>
      </c>
      <c r="FON29" s="64">
        <f t="shared" si="70"/>
        <v>0</v>
      </c>
      <c r="FOO29" s="64">
        <f t="shared" si="70"/>
        <v>0</v>
      </c>
      <c r="FOP29" s="64">
        <f t="shared" si="70"/>
        <v>0</v>
      </c>
      <c r="FOQ29" s="64">
        <f t="shared" si="70"/>
        <v>0</v>
      </c>
      <c r="FOR29" s="64">
        <f t="shared" si="70"/>
        <v>0</v>
      </c>
      <c r="FOS29" s="64">
        <f t="shared" si="70"/>
        <v>0</v>
      </c>
      <c r="FOT29" s="64">
        <f t="shared" si="70"/>
        <v>0</v>
      </c>
      <c r="FOU29" s="64">
        <f t="shared" si="70"/>
        <v>0</v>
      </c>
      <c r="FOV29" s="64">
        <f t="shared" si="70"/>
        <v>0</v>
      </c>
      <c r="FOW29" s="64">
        <f t="shared" si="70"/>
        <v>0</v>
      </c>
      <c r="FOX29" s="64">
        <f t="shared" si="70"/>
        <v>0</v>
      </c>
      <c r="FOY29" s="64">
        <f t="shared" si="70"/>
        <v>0</v>
      </c>
      <c r="FOZ29" s="64">
        <f t="shared" si="70"/>
        <v>0</v>
      </c>
      <c r="FPA29" s="64">
        <f t="shared" si="70"/>
        <v>0</v>
      </c>
      <c r="FPB29" s="64">
        <f t="shared" si="70"/>
        <v>0</v>
      </c>
      <c r="FPC29" s="64">
        <f t="shared" si="70"/>
        <v>0</v>
      </c>
      <c r="FPD29" s="64">
        <f t="shared" si="70"/>
        <v>0</v>
      </c>
      <c r="FPE29" s="64">
        <f t="shared" si="70"/>
        <v>0</v>
      </c>
      <c r="FPF29" s="64">
        <f t="shared" si="70"/>
        <v>0</v>
      </c>
      <c r="FPG29" s="64">
        <f t="shared" si="70"/>
        <v>0</v>
      </c>
      <c r="FPH29" s="64">
        <f t="shared" si="70"/>
        <v>0</v>
      </c>
      <c r="FPI29" s="64">
        <f t="shared" si="70"/>
        <v>0</v>
      </c>
      <c r="FPJ29" s="64">
        <f t="shared" si="70"/>
        <v>0</v>
      </c>
      <c r="FPK29" s="64">
        <f t="shared" si="70"/>
        <v>0</v>
      </c>
      <c r="FPL29" s="64">
        <f t="shared" ref="FPL29:FRW29" si="71">SUM(FPL12:FPL27)</f>
        <v>0</v>
      </c>
      <c r="FPM29" s="64">
        <f t="shared" si="71"/>
        <v>0</v>
      </c>
      <c r="FPN29" s="64">
        <f t="shared" si="71"/>
        <v>0</v>
      </c>
      <c r="FPO29" s="64">
        <f t="shared" si="71"/>
        <v>0</v>
      </c>
      <c r="FPP29" s="64">
        <f t="shared" si="71"/>
        <v>0</v>
      </c>
      <c r="FPQ29" s="64">
        <f t="shared" si="71"/>
        <v>0</v>
      </c>
      <c r="FPR29" s="64">
        <f t="shared" si="71"/>
        <v>0</v>
      </c>
      <c r="FPS29" s="64">
        <f t="shared" si="71"/>
        <v>0</v>
      </c>
      <c r="FPT29" s="64">
        <f t="shared" si="71"/>
        <v>0</v>
      </c>
      <c r="FPU29" s="64">
        <f t="shared" si="71"/>
        <v>0</v>
      </c>
      <c r="FPV29" s="64">
        <f t="shared" si="71"/>
        <v>0</v>
      </c>
      <c r="FPW29" s="64">
        <f t="shared" si="71"/>
        <v>0</v>
      </c>
      <c r="FPX29" s="64">
        <f t="shared" si="71"/>
        <v>0</v>
      </c>
      <c r="FPY29" s="64">
        <f t="shared" si="71"/>
        <v>0</v>
      </c>
      <c r="FPZ29" s="64">
        <f t="shared" si="71"/>
        <v>0</v>
      </c>
      <c r="FQA29" s="64">
        <f t="shared" si="71"/>
        <v>0</v>
      </c>
      <c r="FQB29" s="64">
        <f t="shared" si="71"/>
        <v>0</v>
      </c>
      <c r="FQC29" s="64">
        <f t="shared" si="71"/>
        <v>0</v>
      </c>
      <c r="FQD29" s="64">
        <f t="shared" si="71"/>
        <v>0</v>
      </c>
      <c r="FQE29" s="64">
        <f t="shared" si="71"/>
        <v>0</v>
      </c>
      <c r="FQF29" s="64">
        <f t="shared" si="71"/>
        <v>0</v>
      </c>
      <c r="FQG29" s="64">
        <f t="shared" si="71"/>
        <v>0</v>
      </c>
      <c r="FQH29" s="64">
        <f t="shared" si="71"/>
        <v>0</v>
      </c>
      <c r="FQI29" s="64">
        <f t="shared" si="71"/>
        <v>0</v>
      </c>
      <c r="FQJ29" s="64">
        <f t="shared" si="71"/>
        <v>0</v>
      </c>
      <c r="FQK29" s="64">
        <f t="shared" si="71"/>
        <v>0</v>
      </c>
      <c r="FQL29" s="64">
        <f t="shared" si="71"/>
        <v>0</v>
      </c>
      <c r="FQM29" s="64">
        <f t="shared" si="71"/>
        <v>0</v>
      </c>
      <c r="FQN29" s="64">
        <f t="shared" si="71"/>
        <v>0</v>
      </c>
      <c r="FQO29" s="64">
        <f t="shared" si="71"/>
        <v>0</v>
      </c>
      <c r="FQP29" s="64">
        <f t="shared" si="71"/>
        <v>0</v>
      </c>
      <c r="FQQ29" s="64">
        <f t="shared" si="71"/>
        <v>0</v>
      </c>
      <c r="FQR29" s="64">
        <f t="shared" si="71"/>
        <v>0</v>
      </c>
      <c r="FQS29" s="64">
        <f t="shared" si="71"/>
        <v>0</v>
      </c>
      <c r="FQT29" s="64">
        <f t="shared" si="71"/>
        <v>0</v>
      </c>
      <c r="FQU29" s="64">
        <f t="shared" si="71"/>
        <v>0</v>
      </c>
      <c r="FQV29" s="64">
        <f t="shared" si="71"/>
        <v>0</v>
      </c>
      <c r="FQW29" s="64">
        <f t="shared" si="71"/>
        <v>0</v>
      </c>
      <c r="FQX29" s="64">
        <f t="shared" si="71"/>
        <v>0</v>
      </c>
      <c r="FQY29" s="64">
        <f t="shared" si="71"/>
        <v>0</v>
      </c>
      <c r="FQZ29" s="64">
        <f t="shared" si="71"/>
        <v>0</v>
      </c>
      <c r="FRA29" s="64">
        <f t="shared" si="71"/>
        <v>0</v>
      </c>
      <c r="FRB29" s="64">
        <f t="shared" si="71"/>
        <v>0</v>
      </c>
      <c r="FRC29" s="64">
        <f t="shared" si="71"/>
        <v>0</v>
      </c>
      <c r="FRD29" s="64">
        <f t="shared" si="71"/>
        <v>0</v>
      </c>
      <c r="FRE29" s="64">
        <f t="shared" si="71"/>
        <v>0</v>
      </c>
      <c r="FRF29" s="64">
        <f t="shared" si="71"/>
        <v>0</v>
      </c>
      <c r="FRG29" s="64">
        <f t="shared" si="71"/>
        <v>0</v>
      </c>
      <c r="FRH29" s="64">
        <f t="shared" si="71"/>
        <v>0</v>
      </c>
      <c r="FRI29" s="64">
        <f t="shared" si="71"/>
        <v>0</v>
      </c>
      <c r="FRJ29" s="64">
        <f t="shared" si="71"/>
        <v>0</v>
      </c>
      <c r="FRK29" s="64">
        <f t="shared" si="71"/>
        <v>0</v>
      </c>
      <c r="FRL29" s="64">
        <f t="shared" si="71"/>
        <v>0</v>
      </c>
      <c r="FRM29" s="64">
        <f t="shared" si="71"/>
        <v>0</v>
      </c>
      <c r="FRN29" s="64">
        <f t="shared" si="71"/>
        <v>0</v>
      </c>
      <c r="FRO29" s="64">
        <f t="shared" si="71"/>
        <v>0</v>
      </c>
      <c r="FRP29" s="64">
        <f t="shared" si="71"/>
        <v>0</v>
      </c>
      <c r="FRQ29" s="64">
        <f t="shared" si="71"/>
        <v>0</v>
      </c>
      <c r="FRR29" s="64">
        <f t="shared" si="71"/>
        <v>0</v>
      </c>
      <c r="FRS29" s="64">
        <f t="shared" si="71"/>
        <v>0</v>
      </c>
      <c r="FRT29" s="64">
        <f t="shared" si="71"/>
        <v>0</v>
      </c>
      <c r="FRU29" s="64">
        <f t="shared" si="71"/>
        <v>0</v>
      </c>
      <c r="FRV29" s="64">
        <f t="shared" si="71"/>
        <v>0</v>
      </c>
      <c r="FRW29" s="64">
        <f t="shared" si="71"/>
        <v>0</v>
      </c>
      <c r="FRX29" s="64">
        <f t="shared" ref="FRX29:FUI29" si="72">SUM(FRX12:FRX27)</f>
        <v>0</v>
      </c>
      <c r="FRY29" s="64">
        <f t="shared" si="72"/>
        <v>0</v>
      </c>
      <c r="FRZ29" s="64">
        <f t="shared" si="72"/>
        <v>0</v>
      </c>
      <c r="FSA29" s="64">
        <f t="shared" si="72"/>
        <v>0</v>
      </c>
      <c r="FSB29" s="64">
        <f t="shared" si="72"/>
        <v>0</v>
      </c>
      <c r="FSC29" s="64">
        <f t="shared" si="72"/>
        <v>0</v>
      </c>
      <c r="FSD29" s="64">
        <f t="shared" si="72"/>
        <v>0</v>
      </c>
      <c r="FSE29" s="64">
        <f t="shared" si="72"/>
        <v>0</v>
      </c>
      <c r="FSF29" s="64">
        <f t="shared" si="72"/>
        <v>0</v>
      </c>
      <c r="FSG29" s="64">
        <f t="shared" si="72"/>
        <v>0</v>
      </c>
      <c r="FSH29" s="64">
        <f t="shared" si="72"/>
        <v>0</v>
      </c>
      <c r="FSI29" s="64">
        <f t="shared" si="72"/>
        <v>0</v>
      </c>
      <c r="FSJ29" s="64">
        <f t="shared" si="72"/>
        <v>0</v>
      </c>
      <c r="FSK29" s="64">
        <f t="shared" si="72"/>
        <v>0</v>
      </c>
      <c r="FSL29" s="64">
        <f t="shared" si="72"/>
        <v>0</v>
      </c>
      <c r="FSM29" s="64">
        <f t="shared" si="72"/>
        <v>0</v>
      </c>
      <c r="FSN29" s="64">
        <f t="shared" si="72"/>
        <v>0</v>
      </c>
      <c r="FSO29" s="64">
        <f t="shared" si="72"/>
        <v>0</v>
      </c>
      <c r="FSP29" s="64">
        <f t="shared" si="72"/>
        <v>0</v>
      </c>
      <c r="FSQ29" s="64">
        <f t="shared" si="72"/>
        <v>0</v>
      </c>
      <c r="FSR29" s="64">
        <f t="shared" si="72"/>
        <v>0</v>
      </c>
      <c r="FSS29" s="64">
        <f t="shared" si="72"/>
        <v>0</v>
      </c>
      <c r="FST29" s="64">
        <f t="shared" si="72"/>
        <v>0</v>
      </c>
      <c r="FSU29" s="64">
        <f t="shared" si="72"/>
        <v>0</v>
      </c>
      <c r="FSV29" s="64">
        <f t="shared" si="72"/>
        <v>0</v>
      </c>
      <c r="FSW29" s="64">
        <f t="shared" si="72"/>
        <v>0</v>
      </c>
      <c r="FSX29" s="64">
        <f t="shared" si="72"/>
        <v>0</v>
      </c>
      <c r="FSY29" s="64">
        <f t="shared" si="72"/>
        <v>0</v>
      </c>
      <c r="FSZ29" s="64">
        <f t="shared" si="72"/>
        <v>0</v>
      </c>
      <c r="FTA29" s="64">
        <f t="shared" si="72"/>
        <v>0</v>
      </c>
      <c r="FTB29" s="64">
        <f t="shared" si="72"/>
        <v>0</v>
      </c>
      <c r="FTC29" s="64">
        <f t="shared" si="72"/>
        <v>0</v>
      </c>
      <c r="FTD29" s="64">
        <f t="shared" si="72"/>
        <v>0</v>
      </c>
      <c r="FTE29" s="64">
        <f t="shared" si="72"/>
        <v>0</v>
      </c>
      <c r="FTF29" s="64">
        <f t="shared" si="72"/>
        <v>0</v>
      </c>
      <c r="FTG29" s="64">
        <f t="shared" si="72"/>
        <v>0</v>
      </c>
      <c r="FTH29" s="64">
        <f t="shared" si="72"/>
        <v>0</v>
      </c>
      <c r="FTI29" s="64">
        <f t="shared" si="72"/>
        <v>0</v>
      </c>
      <c r="FTJ29" s="64">
        <f t="shared" si="72"/>
        <v>0</v>
      </c>
      <c r="FTK29" s="64">
        <f t="shared" si="72"/>
        <v>0</v>
      </c>
      <c r="FTL29" s="64">
        <f t="shared" si="72"/>
        <v>0</v>
      </c>
      <c r="FTM29" s="64">
        <f t="shared" si="72"/>
        <v>0</v>
      </c>
      <c r="FTN29" s="64">
        <f t="shared" si="72"/>
        <v>0</v>
      </c>
      <c r="FTO29" s="64">
        <f t="shared" si="72"/>
        <v>0</v>
      </c>
      <c r="FTP29" s="64">
        <f t="shared" si="72"/>
        <v>0</v>
      </c>
      <c r="FTQ29" s="64">
        <f t="shared" si="72"/>
        <v>0</v>
      </c>
      <c r="FTR29" s="64">
        <f t="shared" si="72"/>
        <v>0</v>
      </c>
      <c r="FTS29" s="64">
        <f t="shared" si="72"/>
        <v>0</v>
      </c>
      <c r="FTT29" s="64">
        <f t="shared" si="72"/>
        <v>0</v>
      </c>
      <c r="FTU29" s="64">
        <f t="shared" si="72"/>
        <v>0</v>
      </c>
      <c r="FTV29" s="64">
        <f t="shared" si="72"/>
        <v>0</v>
      </c>
      <c r="FTW29" s="64">
        <f t="shared" si="72"/>
        <v>0</v>
      </c>
      <c r="FTX29" s="64">
        <f t="shared" si="72"/>
        <v>0</v>
      </c>
      <c r="FTY29" s="64">
        <f t="shared" si="72"/>
        <v>0</v>
      </c>
      <c r="FTZ29" s="64">
        <f t="shared" si="72"/>
        <v>0</v>
      </c>
      <c r="FUA29" s="64">
        <f t="shared" si="72"/>
        <v>0</v>
      </c>
      <c r="FUB29" s="64">
        <f t="shared" si="72"/>
        <v>0</v>
      </c>
      <c r="FUC29" s="64">
        <f t="shared" si="72"/>
        <v>0</v>
      </c>
      <c r="FUD29" s="64">
        <f t="shared" si="72"/>
        <v>0</v>
      </c>
      <c r="FUE29" s="64">
        <f t="shared" si="72"/>
        <v>0</v>
      </c>
      <c r="FUF29" s="64">
        <f t="shared" si="72"/>
        <v>0</v>
      </c>
      <c r="FUG29" s="64">
        <f t="shared" si="72"/>
        <v>0</v>
      </c>
      <c r="FUH29" s="64">
        <f t="shared" si="72"/>
        <v>0</v>
      </c>
      <c r="FUI29" s="64">
        <f t="shared" si="72"/>
        <v>0</v>
      </c>
      <c r="FUJ29" s="64">
        <f t="shared" ref="FUJ29:FWU29" si="73">SUM(FUJ12:FUJ27)</f>
        <v>0</v>
      </c>
      <c r="FUK29" s="64">
        <f t="shared" si="73"/>
        <v>0</v>
      </c>
      <c r="FUL29" s="64">
        <f t="shared" si="73"/>
        <v>0</v>
      </c>
      <c r="FUM29" s="64">
        <f t="shared" si="73"/>
        <v>0</v>
      </c>
      <c r="FUN29" s="64">
        <f t="shared" si="73"/>
        <v>0</v>
      </c>
      <c r="FUO29" s="64">
        <f t="shared" si="73"/>
        <v>0</v>
      </c>
      <c r="FUP29" s="64">
        <f t="shared" si="73"/>
        <v>0</v>
      </c>
      <c r="FUQ29" s="64">
        <f t="shared" si="73"/>
        <v>0</v>
      </c>
      <c r="FUR29" s="64">
        <f t="shared" si="73"/>
        <v>0</v>
      </c>
      <c r="FUS29" s="64">
        <f t="shared" si="73"/>
        <v>0</v>
      </c>
      <c r="FUT29" s="64">
        <f t="shared" si="73"/>
        <v>0</v>
      </c>
      <c r="FUU29" s="64">
        <f t="shared" si="73"/>
        <v>0</v>
      </c>
      <c r="FUV29" s="64">
        <f t="shared" si="73"/>
        <v>0</v>
      </c>
      <c r="FUW29" s="64">
        <f t="shared" si="73"/>
        <v>0</v>
      </c>
      <c r="FUX29" s="64">
        <f t="shared" si="73"/>
        <v>0</v>
      </c>
      <c r="FUY29" s="64">
        <f t="shared" si="73"/>
        <v>0</v>
      </c>
      <c r="FUZ29" s="64">
        <f t="shared" si="73"/>
        <v>0</v>
      </c>
      <c r="FVA29" s="64">
        <f t="shared" si="73"/>
        <v>0</v>
      </c>
      <c r="FVB29" s="64">
        <f t="shared" si="73"/>
        <v>0</v>
      </c>
      <c r="FVC29" s="64">
        <f t="shared" si="73"/>
        <v>0</v>
      </c>
      <c r="FVD29" s="64">
        <f t="shared" si="73"/>
        <v>0</v>
      </c>
      <c r="FVE29" s="64">
        <f t="shared" si="73"/>
        <v>0</v>
      </c>
      <c r="FVF29" s="64">
        <f t="shared" si="73"/>
        <v>0</v>
      </c>
      <c r="FVG29" s="64">
        <f t="shared" si="73"/>
        <v>0</v>
      </c>
      <c r="FVH29" s="64">
        <f t="shared" si="73"/>
        <v>0</v>
      </c>
      <c r="FVI29" s="64">
        <f t="shared" si="73"/>
        <v>0</v>
      </c>
      <c r="FVJ29" s="64">
        <f t="shared" si="73"/>
        <v>0</v>
      </c>
      <c r="FVK29" s="64">
        <f t="shared" si="73"/>
        <v>0</v>
      </c>
      <c r="FVL29" s="64">
        <f t="shared" si="73"/>
        <v>0</v>
      </c>
      <c r="FVM29" s="64">
        <f t="shared" si="73"/>
        <v>0</v>
      </c>
      <c r="FVN29" s="64">
        <f t="shared" si="73"/>
        <v>0</v>
      </c>
      <c r="FVO29" s="64">
        <f t="shared" si="73"/>
        <v>0</v>
      </c>
      <c r="FVP29" s="64">
        <f t="shared" si="73"/>
        <v>0</v>
      </c>
      <c r="FVQ29" s="64">
        <f t="shared" si="73"/>
        <v>0</v>
      </c>
      <c r="FVR29" s="64">
        <f t="shared" si="73"/>
        <v>0</v>
      </c>
      <c r="FVS29" s="64">
        <f t="shared" si="73"/>
        <v>0</v>
      </c>
      <c r="FVT29" s="64">
        <f t="shared" si="73"/>
        <v>0</v>
      </c>
      <c r="FVU29" s="64">
        <f t="shared" si="73"/>
        <v>0</v>
      </c>
      <c r="FVV29" s="64">
        <f t="shared" si="73"/>
        <v>0</v>
      </c>
      <c r="FVW29" s="64">
        <f t="shared" si="73"/>
        <v>0</v>
      </c>
      <c r="FVX29" s="64">
        <f t="shared" si="73"/>
        <v>0</v>
      </c>
      <c r="FVY29" s="64">
        <f t="shared" si="73"/>
        <v>0</v>
      </c>
      <c r="FVZ29" s="64">
        <f t="shared" si="73"/>
        <v>0</v>
      </c>
      <c r="FWA29" s="64">
        <f t="shared" si="73"/>
        <v>0</v>
      </c>
      <c r="FWB29" s="64">
        <f t="shared" si="73"/>
        <v>0</v>
      </c>
      <c r="FWC29" s="64">
        <f t="shared" si="73"/>
        <v>0</v>
      </c>
      <c r="FWD29" s="64">
        <f t="shared" si="73"/>
        <v>0</v>
      </c>
      <c r="FWE29" s="64">
        <f t="shared" si="73"/>
        <v>0</v>
      </c>
      <c r="FWF29" s="64">
        <f t="shared" si="73"/>
        <v>0</v>
      </c>
      <c r="FWG29" s="64">
        <f t="shared" si="73"/>
        <v>0</v>
      </c>
      <c r="FWH29" s="64">
        <f t="shared" si="73"/>
        <v>0</v>
      </c>
      <c r="FWI29" s="64">
        <f t="shared" si="73"/>
        <v>0</v>
      </c>
      <c r="FWJ29" s="64">
        <f t="shared" si="73"/>
        <v>0</v>
      </c>
      <c r="FWK29" s="64">
        <f t="shared" si="73"/>
        <v>0</v>
      </c>
      <c r="FWL29" s="64">
        <f t="shared" si="73"/>
        <v>0</v>
      </c>
      <c r="FWM29" s="64">
        <f t="shared" si="73"/>
        <v>0</v>
      </c>
      <c r="FWN29" s="64">
        <f t="shared" si="73"/>
        <v>0</v>
      </c>
      <c r="FWO29" s="64">
        <f t="shared" si="73"/>
        <v>0</v>
      </c>
      <c r="FWP29" s="64">
        <f t="shared" si="73"/>
        <v>0</v>
      </c>
      <c r="FWQ29" s="64">
        <f t="shared" si="73"/>
        <v>0</v>
      </c>
      <c r="FWR29" s="64">
        <f t="shared" si="73"/>
        <v>0</v>
      </c>
      <c r="FWS29" s="64">
        <f t="shared" si="73"/>
        <v>0</v>
      </c>
      <c r="FWT29" s="64">
        <f t="shared" si="73"/>
        <v>0</v>
      </c>
      <c r="FWU29" s="64">
        <f t="shared" si="73"/>
        <v>0</v>
      </c>
      <c r="FWV29" s="64">
        <f t="shared" ref="FWV29:FZG29" si="74">SUM(FWV12:FWV27)</f>
        <v>0</v>
      </c>
      <c r="FWW29" s="64">
        <f t="shared" si="74"/>
        <v>0</v>
      </c>
      <c r="FWX29" s="64">
        <f t="shared" si="74"/>
        <v>0</v>
      </c>
      <c r="FWY29" s="64">
        <f t="shared" si="74"/>
        <v>0</v>
      </c>
      <c r="FWZ29" s="64">
        <f t="shared" si="74"/>
        <v>0</v>
      </c>
      <c r="FXA29" s="64">
        <f t="shared" si="74"/>
        <v>0</v>
      </c>
      <c r="FXB29" s="64">
        <f t="shared" si="74"/>
        <v>0</v>
      </c>
      <c r="FXC29" s="64">
        <f t="shared" si="74"/>
        <v>0</v>
      </c>
      <c r="FXD29" s="64">
        <f t="shared" si="74"/>
        <v>0</v>
      </c>
      <c r="FXE29" s="64">
        <f t="shared" si="74"/>
        <v>0</v>
      </c>
      <c r="FXF29" s="64">
        <f t="shared" si="74"/>
        <v>0</v>
      </c>
      <c r="FXG29" s="64">
        <f t="shared" si="74"/>
        <v>0</v>
      </c>
      <c r="FXH29" s="64">
        <f t="shared" si="74"/>
        <v>0</v>
      </c>
      <c r="FXI29" s="64">
        <f t="shared" si="74"/>
        <v>0</v>
      </c>
      <c r="FXJ29" s="64">
        <f t="shared" si="74"/>
        <v>0</v>
      </c>
      <c r="FXK29" s="64">
        <f t="shared" si="74"/>
        <v>0</v>
      </c>
      <c r="FXL29" s="64">
        <f t="shared" si="74"/>
        <v>0</v>
      </c>
      <c r="FXM29" s="64">
        <f t="shared" si="74"/>
        <v>0</v>
      </c>
      <c r="FXN29" s="64">
        <f t="shared" si="74"/>
        <v>0</v>
      </c>
      <c r="FXO29" s="64">
        <f t="shared" si="74"/>
        <v>0</v>
      </c>
      <c r="FXP29" s="64">
        <f t="shared" si="74"/>
        <v>0</v>
      </c>
      <c r="FXQ29" s="64">
        <f t="shared" si="74"/>
        <v>0</v>
      </c>
      <c r="FXR29" s="64">
        <f t="shared" si="74"/>
        <v>0</v>
      </c>
      <c r="FXS29" s="64">
        <f t="shared" si="74"/>
        <v>0</v>
      </c>
      <c r="FXT29" s="64">
        <f t="shared" si="74"/>
        <v>0</v>
      </c>
      <c r="FXU29" s="64">
        <f t="shared" si="74"/>
        <v>0</v>
      </c>
      <c r="FXV29" s="64">
        <f t="shared" si="74"/>
        <v>0</v>
      </c>
      <c r="FXW29" s="64">
        <f t="shared" si="74"/>
        <v>0</v>
      </c>
      <c r="FXX29" s="64">
        <f t="shared" si="74"/>
        <v>0</v>
      </c>
      <c r="FXY29" s="64">
        <f t="shared" si="74"/>
        <v>0</v>
      </c>
      <c r="FXZ29" s="64">
        <f t="shared" si="74"/>
        <v>0</v>
      </c>
      <c r="FYA29" s="64">
        <f t="shared" si="74"/>
        <v>0</v>
      </c>
      <c r="FYB29" s="64">
        <f t="shared" si="74"/>
        <v>0</v>
      </c>
      <c r="FYC29" s="64">
        <f t="shared" si="74"/>
        <v>0</v>
      </c>
      <c r="FYD29" s="64">
        <f t="shared" si="74"/>
        <v>0</v>
      </c>
      <c r="FYE29" s="64">
        <f t="shared" si="74"/>
        <v>0</v>
      </c>
      <c r="FYF29" s="64">
        <f t="shared" si="74"/>
        <v>0</v>
      </c>
      <c r="FYG29" s="64">
        <f t="shared" si="74"/>
        <v>0</v>
      </c>
      <c r="FYH29" s="64">
        <f t="shared" si="74"/>
        <v>0</v>
      </c>
      <c r="FYI29" s="64">
        <f t="shared" si="74"/>
        <v>0</v>
      </c>
      <c r="FYJ29" s="64">
        <f t="shared" si="74"/>
        <v>0</v>
      </c>
      <c r="FYK29" s="64">
        <f t="shared" si="74"/>
        <v>0</v>
      </c>
      <c r="FYL29" s="64">
        <f t="shared" si="74"/>
        <v>0</v>
      </c>
      <c r="FYM29" s="64">
        <f t="shared" si="74"/>
        <v>0</v>
      </c>
      <c r="FYN29" s="64">
        <f t="shared" si="74"/>
        <v>0</v>
      </c>
      <c r="FYO29" s="64">
        <f t="shared" si="74"/>
        <v>0</v>
      </c>
      <c r="FYP29" s="64">
        <f t="shared" si="74"/>
        <v>0</v>
      </c>
      <c r="FYQ29" s="64">
        <f t="shared" si="74"/>
        <v>0</v>
      </c>
      <c r="FYR29" s="64">
        <f t="shared" si="74"/>
        <v>0</v>
      </c>
      <c r="FYS29" s="64">
        <f t="shared" si="74"/>
        <v>0</v>
      </c>
      <c r="FYT29" s="64">
        <f t="shared" si="74"/>
        <v>0</v>
      </c>
      <c r="FYU29" s="64">
        <f t="shared" si="74"/>
        <v>0</v>
      </c>
      <c r="FYV29" s="64">
        <f t="shared" si="74"/>
        <v>0</v>
      </c>
      <c r="FYW29" s="64">
        <f t="shared" si="74"/>
        <v>0</v>
      </c>
      <c r="FYX29" s="64">
        <f t="shared" si="74"/>
        <v>0</v>
      </c>
      <c r="FYY29" s="64">
        <f t="shared" si="74"/>
        <v>0</v>
      </c>
      <c r="FYZ29" s="64">
        <f t="shared" si="74"/>
        <v>0</v>
      </c>
      <c r="FZA29" s="64">
        <f t="shared" si="74"/>
        <v>0</v>
      </c>
      <c r="FZB29" s="64">
        <f t="shared" si="74"/>
        <v>0</v>
      </c>
      <c r="FZC29" s="64">
        <f t="shared" si="74"/>
        <v>0</v>
      </c>
      <c r="FZD29" s="64">
        <f t="shared" si="74"/>
        <v>0</v>
      </c>
      <c r="FZE29" s="64">
        <f t="shared" si="74"/>
        <v>0</v>
      </c>
      <c r="FZF29" s="64">
        <f t="shared" si="74"/>
        <v>0</v>
      </c>
      <c r="FZG29" s="64">
        <f t="shared" si="74"/>
        <v>0</v>
      </c>
      <c r="FZH29" s="64">
        <f t="shared" ref="FZH29:GBS29" si="75">SUM(FZH12:FZH27)</f>
        <v>0</v>
      </c>
      <c r="FZI29" s="64">
        <f t="shared" si="75"/>
        <v>0</v>
      </c>
      <c r="FZJ29" s="64">
        <f t="shared" si="75"/>
        <v>0</v>
      </c>
      <c r="FZK29" s="64">
        <f t="shared" si="75"/>
        <v>0</v>
      </c>
      <c r="FZL29" s="64">
        <f t="shared" si="75"/>
        <v>0</v>
      </c>
      <c r="FZM29" s="64">
        <f t="shared" si="75"/>
        <v>0</v>
      </c>
      <c r="FZN29" s="64">
        <f t="shared" si="75"/>
        <v>0</v>
      </c>
      <c r="FZO29" s="64">
        <f t="shared" si="75"/>
        <v>0</v>
      </c>
      <c r="FZP29" s="64">
        <f t="shared" si="75"/>
        <v>0</v>
      </c>
      <c r="FZQ29" s="64">
        <f t="shared" si="75"/>
        <v>0</v>
      </c>
      <c r="FZR29" s="64">
        <f t="shared" si="75"/>
        <v>0</v>
      </c>
      <c r="FZS29" s="64">
        <f t="shared" si="75"/>
        <v>0</v>
      </c>
      <c r="FZT29" s="64">
        <f t="shared" si="75"/>
        <v>0</v>
      </c>
      <c r="FZU29" s="64">
        <f t="shared" si="75"/>
        <v>0</v>
      </c>
      <c r="FZV29" s="64">
        <f t="shared" si="75"/>
        <v>0</v>
      </c>
      <c r="FZW29" s="64">
        <f t="shared" si="75"/>
        <v>0</v>
      </c>
      <c r="FZX29" s="64">
        <f t="shared" si="75"/>
        <v>0</v>
      </c>
      <c r="FZY29" s="64">
        <f t="shared" si="75"/>
        <v>0</v>
      </c>
      <c r="FZZ29" s="64">
        <f t="shared" si="75"/>
        <v>0</v>
      </c>
      <c r="GAA29" s="64">
        <f t="shared" si="75"/>
        <v>0</v>
      </c>
      <c r="GAB29" s="64">
        <f t="shared" si="75"/>
        <v>0</v>
      </c>
      <c r="GAC29" s="64">
        <f t="shared" si="75"/>
        <v>0</v>
      </c>
      <c r="GAD29" s="64">
        <f t="shared" si="75"/>
        <v>0</v>
      </c>
      <c r="GAE29" s="64">
        <f t="shared" si="75"/>
        <v>0</v>
      </c>
      <c r="GAF29" s="64">
        <f t="shared" si="75"/>
        <v>0</v>
      </c>
      <c r="GAG29" s="64">
        <f t="shared" si="75"/>
        <v>0</v>
      </c>
      <c r="GAH29" s="64">
        <f t="shared" si="75"/>
        <v>0</v>
      </c>
      <c r="GAI29" s="64">
        <f t="shared" si="75"/>
        <v>0</v>
      </c>
      <c r="GAJ29" s="64">
        <f t="shared" si="75"/>
        <v>0</v>
      </c>
      <c r="GAK29" s="64">
        <f t="shared" si="75"/>
        <v>0</v>
      </c>
      <c r="GAL29" s="64">
        <f t="shared" si="75"/>
        <v>0</v>
      </c>
      <c r="GAM29" s="64">
        <f t="shared" si="75"/>
        <v>0</v>
      </c>
      <c r="GAN29" s="64">
        <f t="shared" si="75"/>
        <v>0</v>
      </c>
      <c r="GAO29" s="64">
        <f t="shared" si="75"/>
        <v>0</v>
      </c>
      <c r="GAP29" s="64">
        <f t="shared" si="75"/>
        <v>0</v>
      </c>
      <c r="GAQ29" s="64">
        <f t="shared" si="75"/>
        <v>0</v>
      </c>
      <c r="GAR29" s="64">
        <f t="shared" si="75"/>
        <v>0</v>
      </c>
      <c r="GAS29" s="64">
        <f t="shared" si="75"/>
        <v>0</v>
      </c>
      <c r="GAT29" s="64">
        <f t="shared" si="75"/>
        <v>0</v>
      </c>
      <c r="GAU29" s="64">
        <f t="shared" si="75"/>
        <v>0</v>
      </c>
      <c r="GAV29" s="64">
        <f t="shared" si="75"/>
        <v>0</v>
      </c>
      <c r="GAW29" s="64">
        <f t="shared" si="75"/>
        <v>0</v>
      </c>
      <c r="GAX29" s="64">
        <f t="shared" si="75"/>
        <v>0</v>
      </c>
      <c r="GAY29" s="64">
        <f t="shared" si="75"/>
        <v>0</v>
      </c>
      <c r="GAZ29" s="64">
        <f t="shared" si="75"/>
        <v>0</v>
      </c>
      <c r="GBA29" s="64">
        <f t="shared" si="75"/>
        <v>0</v>
      </c>
      <c r="GBB29" s="64">
        <f t="shared" si="75"/>
        <v>0</v>
      </c>
      <c r="GBC29" s="64">
        <f t="shared" si="75"/>
        <v>0</v>
      </c>
      <c r="GBD29" s="64">
        <f t="shared" si="75"/>
        <v>0</v>
      </c>
      <c r="GBE29" s="64">
        <f t="shared" si="75"/>
        <v>0</v>
      </c>
      <c r="GBF29" s="64">
        <f t="shared" si="75"/>
        <v>0</v>
      </c>
      <c r="GBG29" s="64">
        <f t="shared" si="75"/>
        <v>0</v>
      </c>
      <c r="GBH29" s="64">
        <f t="shared" si="75"/>
        <v>0</v>
      </c>
      <c r="GBI29" s="64">
        <f t="shared" si="75"/>
        <v>0</v>
      </c>
      <c r="GBJ29" s="64">
        <f t="shared" si="75"/>
        <v>0</v>
      </c>
      <c r="GBK29" s="64">
        <f t="shared" si="75"/>
        <v>0</v>
      </c>
      <c r="GBL29" s="64">
        <f t="shared" si="75"/>
        <v>0</v>
      </c>
      <c r="GBM29" s="64">
        <f t="shared" si="75"/>
        <v>0</v>
      </c>
      <c r="GBN29" s="64">
        <f t="shared" si="75"/>
        <v>0</v>
      </c>
      <c r="GBO29" s="64">
        <f t="shared" si="75"/>
        <v>0</v>
      </c>
      <c r="GBP29" s="64">
        <f t="shared" si="75"/>
        <v>0</v>
      </c>
      <c r="GBQ29" s="64">
        <f t="shared" si="75"/>
        <v>0</v>
      </c>
      <c r="GBR29" s="64">
        <f t="shared" si="75"/>
        <v>0</v>
      </c>
      <c r="GBS29" s="64">
        <f t="shared" si="75"/>
        <v>0</v>
      </c>
      <c r="GBT29" s="64">
        <f t="shared" ref="GBT29:GEE29" si="76">SUM(GBT12:GBT27)</f>
        <v>0</v>
      </c>
      <c r="GBU29" s="64">
        <f t="shared" si="76"/>
        <v>0</v>
      </c>
      <c r="GBV29" s="64">
        <f t="shared" si="76"/>
        <v>0</v>
      </c>
      <c r="GBW29" s="64">
        <f t="shared" si="76"/>
        <v>0</v>
      </c>
      <c r="GBX29" s="64">
        <f t="shared" si="76"/>
        <v>0</v>
      </c>
      <c r="GBY29" s="64">
        <f t="shared" si="76"/>
        <v>0</v>
      </c>
      <c r="GBZ29" s="64">
        <f t="shared" si="76"/>
        <v>0</v>
      </c>
      <c r="GCA29" s="64">
        <f t="shared" si="76"/>
        <v>0</v>
      </c>
      <c r="GCB29" s="64">
        <f t="shared" si="76"/>
        <v>0</v>
      </c>
      <c r="GCC29" s="64">
        <f t="shared" si="76"/>
        <v>0</v>
      </c>
      <c r="GCD29" s="64">
        <f t="shared" si="76"/>
        <v>0</v>
      </c>
      <c r="GCE29" s="64">
        <f t="shared" si="76"/>
        <v>0</v>
      </c>
      <c r="GCF29" s="64">
        <f t="shared" si="76"/>
        <v>0</v>
      </c>
      <c r="GCG29" s="64">
        <f t="shared" si="76"/>
        <v>0</v>
      </c>
      <c r="GCH29" s="64">
        <f t="shared" si="76"/>
        <v>0</v>
      </c>
      <c r="GCI29" s="64">
        <f t="shared" si="76"/>
        <v>0</v>
      </c>
      <c r="GCJ29" s="64">
        <f t="shared" si="76"/>
        <v>0</v>
      </c>
      <c r="GCK29" s="64">
        <f t="shared" si="76"/>
        <v>0</v>
      </c>
      <c r="GCL29" s="64">
        <f t="shared" si="76"/>
        <v>0</v>
      </c>
      <c r="GCM29" s="64">
        <f t="shared" si="76"/>
        <v>0</v>
      </c>
      <c r="GCN29" s="64">
        <f t="shared" si="76"/>
        <v>0</v>
      </c>
      <c r="GCO29" s="64">
        <f t="shared" si="76"/>
        <v>0</v>
      </c>
      <c r="GCP29" s="64">
        <f t="shared" si="76"/>
        <v>0</v>
      </c>
      <c r="GCQ29" s="64">
        <f t="shared" si="76"/>
        <v>0</v>
      </c>
      <c r="GCR29" s="64">
        <f t="shared" si="76"/>
        <v>0</v>
      </c>
      <c r="GCS29" s="64">
        <f t="shared" si="76"/>
        <v>0</v>
      </c>
      <c r="GCT29" s="64">
        <f t="shared" si="76"/>
        <v>0</v>
      </c>
      <c r="GCU29" s="64">
        <f t="shared" si="76"/>
        <v>0</v>
      </c>
      <c r="GCV29" s="64">
        <f t="shared" si="76"/>
        <v>0</v>
      </c>
      <c r="GCW29" s="64">
        <f t="shared" si="76"/>
        <v>0</v>
      </c>
      <c r="GCX29" s="64">
        <f t="shared" si="76"/>
        <v>0</v>
      </c>
      <c r="GCY29" s="64">
        <f t="shared" si="76"/>
        <v>0</v>
      </c>
      <c r="GCZ29" s="64">
        <f t="shared" si="76"/>
        <v>0</v>
      </c>
      <c r="GDA29" s="64">
        <f t="shared" si="76"/>
        <v>0</v>
      </c>
      <c r="GDB29" s="64">
        <f t="shared" si="76"/>
        <v>0</v>
      </c>
      <c r="GDC29" s="64">
        <f t="shared" si="76"/>
        <v>0</v>
      </c>
      <c r="GDD29" s="64">
        <f t="shared" si="76"/>
        <v>0</v>
      </c>
      <c r="GDE29" s="64">
        <f t="shared" si="76"/>
        <v>0</v>
      </c>
      <c r="GDF29" s="64">
        <f t="shared" si="76"/>
        <v>0</v>
      </c>
      <c r="GDG29" s="64">
        <f t="shared" si="76"/>
        <v>0</v>
      </c>
      <c r="GDH29" s="64">
        <f t="shared" si="76"/>
        <v>0</v>
      </c>
      <c r="GDI29" s="64">
        <f t="shared" si="76"/>
        <v>0</v>
      </c>
      <c r="GDJ29" s="64">
        <f t="shared" si="76"/>
        <v>0</v>
      </c>
      <c r="GDK29" s="64">
        <f t="shared" si="76"/>
        <v>0</v>
      </c>
      <c r="GDL29" s="64">
        <f t="shared" si="76"/>
        <v>0</v>
      </c>
      <c r="GDM29" s="64">
        <f t="shared" si="76"/>
        <v>0</v>
      </c>
      <c r="GDN29" s="64">
        <f t="shared" si="76"/>
        <v>0</v>
      </c>
      <c r="GDO29" s="64">
        <f t="shared" si="76"/>
        <v>0</v>
      </c>
      <c r="GDP29" s="64">
        <f t="shared" si="76"/>
        <v>0</v>
      </c>
      <c r="GDQ29" s="64">
        <f t="shared" si="76"/>
        <v>0</v>
      </c>
      <c r="GDR29" s="64">
        <f t="shared" si="76"/>
        <v>0</v>
      </c>
      <c r="GDS29" s="64">
        <f t="shared" si="76"/>
        <v>0</v>
      </c>
      <c r="GDT29" s="64">
        <f t="shared" si="76"/>
        <v>0</v>
      </c>
      <c r="GDU29" s="64">
        <f t="shared" si="76"/>
        <v>0</v>
      </c>
      <c r="GDV29" s="64">
        <f t="shared" si="76"/>
        <v>0</v>
      </c>
      <c r="GDW29" s="64">
        <f t="shared" si="76"/>
        <v>0</v>
      </c>
      <c r="GDX29" s="64">
        <f t="shared" si="76"/>
        <v>0</v>
      </c>
      <c r="GDY29" s="64">
        <f t="shared" si="76"/>
        <v>0</v>
      </c>
      <c r="GDZ29" s="64">
        <f t="shared" si="76"/>
        <v>0</v>
      </c>
      <c r="GEA29" s="64">
        <f t="shared" si="76"/>
        <v>0</v>
      </c>
      <c r="GEB29" s="64">
        <f t="shared" si="76"/>
        <v>0</v>
      </c>
      <c r="GEC29" s="64">
        <f t="shared" si="76"/>
        <v>0</v>
      </c>
      <c r="GED29" s="64">
        <f t="shared" si="76"/>
        <v>0</v>
      </c>
      <c r="GEE29" s="64">
        <f t="shared" si="76"/>
        <v>0</v>
      </c>
      <c r="GEF29" s="64">
        <f t="shared" ref="GEF29:GGQ29" si="77">SUM(GEF12:GEF27)</f>
        <v>0</v>
      </c>
      <c r="GEG29" s="64">
        <f t="shared" si="77"/>
        <v>0</v>
      </c>
      <c r="GEH29" s="64">
        <f t="shared" si="77"/>
        <v>0</v>
      </c>
      <c r="GEI29" s="64">
        <f t="shared" si="77"/>
        <v>0</v>
      </c>
      <c r="GEJ29" s="64">
        <f t="shared" si="77"/>
        <v>0</v>
      </c>
      <c r="GEK29" s="64">
        <f t="shared" si="77"/>
        <v>0</v>
      </c>
      <c r="GEL29" s="64">
        <f t="shared" si="77"/>
        <v>0</v>
      </c>
      <c r="GEM29" s="64">
        <f t="shared" si="77"/>
        <v>0</v>
      </c>
      <c r="GEN29" s="64">
        <f t="shared" si="77"/>
        <v>0</v>
      </c>
      <c r="GEO29" s="64">
        <f t="shared" si="77"/>
        <v>0</v>
      </c>
      <c r="GEP29" s="64">
        <f t="shared" si="77"/>
        <v>0</v>
      </c>
      <c r="GEQ29" s="64">
        <f t="shared" si="77"/>
        <v>0</v>
      </c>
      <c r="GER29" s="64">
        <f t="shared" si="77"/>
        <v>0</v>
      </c>
      <c r="GES29" s="64">
        <f t="shared" si="77"/>
        <v>0</v>
      </c>
      <c r="GET29" s="64">
        <f t="shared" si="77"/>
        <v>0</v>
      </c>
      <c r="GEU29" s="64">
        <f t="shared" si="77"/>
        <v>0</v>
      </c>
      <c r="GEV29" s="64">
        <f t="shared" si="77"/>
        <v>0</v>
      </c>
      <c r="GEW29" s="64">
        <f t="shared" si="77"/>
        <v>0</v>
      </c>
      <c r="GEX29" s="64">
        <f t="shared" si="77"/>
        <v>0</v>
      </c>
      <c r="GEY29" s="64">
        <f t="shared" si="77"/>
        <v>0</v>
      </c>
      <c r="GEZ29" s="64">
        <f t="shared" si="77"/>
        <v>0</v>
      </c>
      <c r="GFA29" s="64">
        <f t="shared" si="77"/>
        <v>0</v>
      </c>
      <c r="GFB29" s="64">
        <f t="shared" si="77"/>
        <v>0</v>
      </c>
      <c r="GFC29" s="64">
        <f t="shared" si="77"/>
        <v>0</v>
      </c>
      <c r="GFD29" s="64">
        <f t="shared" si="77"/>
        <v>0</v>
      </c>
      <c r="GFE29" s="64">
        <f t="shared" si="77"/>
        <v>0</v>
      </c>
      <c r="GFF29" s="64">
        <f t="shared" si="77"/>
        <v>0</v>
      </c>
      <c r="GFG29" s="64">
        <f t="shared" si="77"/>
        <v>0</v>
      </c>
      <c r="GFH29" s="64">
        <f t="shared" si="77"/>
        <v>0</v>
      </c>
      <c r="GFI29" s="64">
        <f t="shared" si="77"/>
        <v>0</v>
      </c>
      <c r="GFJ29" s="64">
        <f t="shared" si="77"/>
        <v>0</v>
      </c>
      <c r="GFK29" s="64">
        <f t="shared" si="77"/>
        <v>0</v>
      </c>
      <c r="GFL29" s="64">
        <f t="shared" si="77"/>
        <v>0</v>
      </c>
      <c r="GFM29" s="64">
        <f t="shared" si="77"/>
        <v>0</v>
      </c>
      <c r="GFN29" s="64">
        <f t="shared" si="77"/>
        <v>0</v>
      </c>
      <c r="GFO29" s="64">
        <f t="shared" si="77"/>
        <v>0</v>
      </c>
      <c r="GFP29" s="64">
        <f t="shared" si="77"/>
        <v>0</v>
      </c>
      <c r="GFQ29" s="64">
        <f t="shared" si="77"/>
        <v>0</v>
      </c>
      <c r="GFR29" s="64">
        <f t="shared" si="77"/>
        <v>0</v>
      </c>
      <c r="GFS29" s="64">
        <f t="shared" si="77"/>
        <v>0</v>
      </c>
      <c r="GFT29" s="64">
        <f t="shared" si="77"/>
        <v>0</v>
      </c>
      <c r="GFU29" s="64">
        <f t="shared" si="77"/>
        <v>0</v>
      </c>
      <c r="GFV29" s="64">
        <f t="shared" si="77"/>
        <v>0</v>
      </c>
      <c r="GFW29" s="64">
        <f t="shared" si="77"/>
        <v>0</v>
      </c>
      <c r="GFX29" s="64">
        <f t="shared" si="77"/>
        <v>0</v>
      </c>
      <c r="GFY29" s="64">
        <f t="shared" si="77"/>
        <v>0</v>
      </c>
      <c r="GFZ29" s="64">
        <f t="shared" si="77"/>
        <v>0</v>
      </c>
      <c r="GGA29" s="64">
        <f t="shared" si="77"/>
        <v>0</v>
      </c>
      <c r="GGB29" s="64">
        <f t="shared" si="77"/>
        <v>0</v>
      </c>
      <c r="GGC29" s="64">
        <f t="shared" si="77"/>
        <v>0</v>
      </c>
      <c r="GGD29" s="64">
        <f t="shared" si="77"/>
        <v>0</v>
      </c>
      <c r="GGE29" s="64">
        <f t="shared" si="77"/>
        <v>0</v>
      </c>
      <c r="GGF29" s="64">
        <f t="shared" si="77"/>
        <v>0</v>
      </c>
      <c r="GGG29" s="64">
        <f t="shared" si="77"/>
        <v>0</v>
      </c>
      <c r="GGH29" s="64">
        <f t="shared" si="77"/>
        <v>0</v>
      </c>
      <c r="GGI29" s="64">
        <f t="shared" si="77"/>
        <v>0</v>
      </c>
      <c r="GGJ29" s="64">
        <f t="shared" si="77"/>
        <v>0</v>
      </c>
      <c r="GGK29" s="64">
        <f t="shared" si="77"/>
        <v>0</v>
      </c>
      <c r="GGL29" s="64">
        <f t="shared" si="77"/>
        <v>0</v>
      </c>
      <c r="GGM29" s="64">
        <f t="shared" si="77"/>
        <v>0</v>
      </c>
      <c r="GGN29" s="64">
        <f t="shared" si="77"/>
        <v>0</v>
      </c>
      <c r="GGO29" s="64">
        <f t="shared" si="77"/>
        <v>0</v>
      </c>
      <c r="GGP29" s="64">
        <f t="shared" si="77"/>
        <v>0</v>
      </c>
      <c r="GGQ29" s="64">
        <f t="shared" si="77"/>
        <v>0</v>
      </c>
      <c r="GGR29" s="64">
        <f t="shared" ref="GGR29:GJC29" si="78">SUM(GGR12:GGR27)</f>
        <v>0</v>
      </c>
      <c r="GGS29" s="64">
        <f t="shared" si="78"/>
        <v>0</v>
      </c>
      <c r="GGT29" s="64">
        <f t="shared" si="78"/>
        <v>0</v>
      </c>
      <c r="GGU29" s="64">
        <f t="shared" si="78"/>
        <v>0</v>
      </c>
      <c r="GGV29" s="64">
        <f t="shared" si="78"/>
        <v>0</v>
      </c>
      <c r="GGW29" s="64">
        <f t="shared" si="78"/>
        <v>0</v>
      </c>
      <c r="GGX29" s="64">
        <f t="shared" si="78"/>
        <v>0</v>
      </c>
      <c r="GGY29" s="64">
        <f t="shared" si="78"/>
        <v>0</v>
      </c>
      <c r="GGZ29" s="64">
        <f t="shared" si="78"/>
        <v>0</v>
      </c>
      <c r="GHA29" s="64">
        <f t="shared" si="78"/>
        <v>0</v>
      </c>
      <c r="GHB29" s="64">
        <f t="shared" si="78"/>
        <v>0</v>
      </c>
      <c r="GHC29" s="64">
        <f t="shared" si="78"/>
        <v>0</v>
      </c>
      <c r="GHD29" s="64">
        <f t="shared" si="78"/>
        <v>0</v>
      </c>
      <c r="GHE29" s="64">
        <f t="shared" si="78"/>
        <v>0</v>
      </c>
      <c r="GHF29" s="64">
        <f t="shared" si="78"/>
        <v>0</v>
      </c>
      <c r="GHG29" s="64">
        <f t="shared" si="78"/>
        <v>0</v>
      </c>
      <c r="GHH29" s="64">
        <f t="shared" si="78"/>
        <v>0</v>
      </c>
      <c r="GHI29" s="64">
        <f t="shared" si="78"/>
        <v>0</v>
      </c>
      <c r="GHJ29" s="64">
        <f t="shared" si="78"/>
        <v>0</v>
      </c>
      <c r="GHK29" s="64">
        <f t="shared" si="78"/>
        <v>0</v>
      </c>
      <c r="GHL29" s="64">
        <f t="shared" si="78"/>
        <v>0</v>
      </c>
      <c r="GHM29" s="64">
        <f t="shared" si="78"/>
        <v>0</v>
      </c>
      <c r="GHN29" s="64">
        <f t="shared" si="78"/>
        <v>0</v>
      </c>
      <c r="GHO29" s="64">
        <f t="shared" si="78"/>
        <v>0</v>
      </c>
      <c r="GHP29" s="64">
        <f t="shared" si="78"/>
        <v>0</v>
      </c>
      <c r="GHQ29" s="64">
        <f t="shared" si="78"/>
        <v>0</v>
      </c>
      <c r="GHR29" s="64">
        <f t="shared" si="78"/>
        <v>0</v>
      </c>
      <c r="GHS29" s="64">
        <f t="shared" si="78"/>
        <v>0</v>
      </c>
      <c r="GHT29" s="64">
        <f t="shared" si="78"/>
        <v>0</v>
      </c>
      <c r="GHU29" s="64">
        <f t="shared" si="78"/>
        <v>0</v>
      </c>
      <c r="GHV29" s="64">
        <f t="shared" si="78"/>
        <v>0</v>
      </c>
      <c r="GHW29" s="64">
        <f t="shared" si="78"/>
        <v>0</v>
      </c>
      <c r="GHX29" s="64">
        <f t="shared" si="78"/>
        <v>0</v>
      </c>
      <c r="GHY29" s="64">
        <f t="shared" si="78"/>
        <v>0</v>
      </c>
      <c r="GHZ29" s="64">
        <f t="shared" si="78"/>
        <v>0</v>
      </c>
      <c r="GIA29" s="64">
        <f t="shared" si="78"/>
        <v>0</v>
      </c>
      <c r="GIB29" s="64">
        <f t="shared" si="78"/>
        <v>0</v>
      </c>
      <c r="GIC29" s="64">
        <f t="shared" si="78"/>
        <v>0</v>
      </c>
      <c r="GID29" s="64">
        <f t="shared" si="78"/>
        <v>0</v>
      </c>
      <c r="GIE29" s="64">
        <f t="shared" si="78"/>
        <v>0</v>
      </c>
      <c r="GIF29" s="64">
        <f t="shared" si="78"/>
        <v>0</v>
      </c>
      <c r="GIG29" s="64">
        <f t="shared" si="78"/>
        <v>0</v>
      </c>
      <c r="GIH29" s="64">
        <f t="shared" si="78"/>
        <v>0</v>
      </c>
      <c r="GII29" s="64">
        <f t="shared" si="78"/>
        <v>0</v>
      </c>
      <c r="GIJ29" s="64">
        <f t="shared" si="78"/>
        <v>0</v>
      </c>
      <c r="GIK29" s="64">
        <f t="shared" si="78"/>
        <v>0</v>
      </c>
      <c r="GIL29" s="64">
        <f t="shared" si="78"/>
        <v>0</v>
      </c>
      <c r="GIM29" s="64">
        <f t="shared" si="78"/>
        <v>0</v>
      </c>
      <c r="GIN29" s="64">
        <f t="shared" si="78"/>
        <v>0</v>
      </c>
      <c r="GIO29" s="64">
        <f t="shared" si="78"/>
        <v>0</v>
      </c>
      <c r="GIP29" s="64">
        <f t="shared" si="78"/>
        <v>0</v>
      </c>
      <c r="GIQ29" s="64">
        <f t="shared" si="78"/>
        <v>0</v>
      </c>
      <c r="GIR29" s="64">
        <f t="shared" si="78"/>
        <v>0</v>
      </c>
      <c r="GIS29" s="64">
        <f t="shared" si="78"/>
        <v>0</v>
      </c>
      <c r="GIT29" s="64">
        <f t="shared" si="78"/>
        <v>0</v>
      </c>
      <c r="GIU29" s="64">
        <f t="shared" si="78"/>
        <v>0</v>
      </c>
      <c r="GIV29" s="64">
        <f t="shared" si="78"/>
        <v>0</v>
      </c>
      <c r="GIW29" s="64">
        <f t="shared" si="78"/>
        <v>0</v>
      </c>
      <c r="GIX29" s="64">
        <f t="shared" si="78"/>
        <v>0</v>
      </c>
      <c r="GIY29" s="64">
        <f t="shared" si="78"/>
        <v>0</v>
      </c>
      <c r="GIZ29" s="64">
        <f t="shared" si="78"/>
        <v>0</v>
      </c>
      <c r="GJA29" s="64">
        <f t="shared" si="78"/>
        <v>0</v>
      </c>
      <c r="GJB29" s="64">
        <f t="shared" si="78"/>
        <v>0</v>
      </c>
      <c r="GJC29" s="64">
        <f t="shared" si="78"/>
        <v>0</v>
      </c>
      <c r="GJD29" s="64">
        <f t="shared" ref="GJD29:GLO29" si="79">SUM(GJD12:GJD27)</f>
        <v>0</v>
      </c>
      <c r="GJE29" s="64">
        <f t="shared" si="79"/>
        <v>0</v>
      </c>
      <c r="GJF29" s="64">
        <f t="shared" si="79"/>
        <v>0</v>
      </c>
      <c r="GJG29" s="64">
        <f t="shared" si="79"/>
        <v>0</v>
      </c>
      <c r="GJH29" s="64">
        <f t="shared" si="79"/>
        <v>0</v>
      </c>
      <c r="GJI29" s="64">
        <f t="shared" si="79"/>
        <v>0</v>
      </c>
      <c r="GJJ29" s="64">
        <f t="shared" si="79"/>
        <v>0</v>
      </c>
      <c r="GJK29" s="64">
        <f t="shared" si="79"/>
        <v>0</v>
      </c>
      <c r="GJL29" s="64">
        <f t="shared" si="79"/>
        <v>0</v>
      </c>
      <c r="GJM29" s="64">
        <f t="shared" si="79"/>
        <v>0</v>
      </c>
      <c r="GJN29" s="64">
        <f t="shared" si="79"/>
        <v>0</v>
      </c>
      <c r="GJO29" s="64">
        <f t="shared" si="79"/>
        <v>0</v>
      </c>
      <c r="GJP29" s="64">
        <f t="shared" si="79"/>
        <v>0</v>
      </c>
      <c r="GJQ29" s="64">
        <f t="shared" si="79"/>
        <v>0</v>
      </c>
      <c r="GJR29" s="64">
        <f t="shared" si="79"/>
        <v>0</v>
      </c>
      <c r="GJS29" s="64">
        <f t="shared" si="79"/>
        <v>0</v>
      </c>
      <c r="GJT29" s="64">
        <f t="shared" si="79"/>
        <v>0</v>
      </c>
      <c r="GJU29" s="64">
        <f t="shared" si="79"/>
        <v>0</v>
      </c>
      <c r="GJV29" s="64">
        <f t="shared" si="79"/>
        <v>0</v>
      </c>
      <c r="GJW29" s="64">
        <f t="shared" si="79"/>
        <v>0</v>
      </c>
      <c r="GJX29" s="64">
        <f t="shared" si="79"/>
        <v>0</v>
      </c>
      <c r="GJY29" s="64">
        <f t="shared" si="79"/>
        <v>0</v>
      </c>
      <c r="GJZ29" s="64">
        <f t="shared" si="79"/>
        <v>0</v>
      </c>
      <c r="GKA29" s="64">
        <f t="shared" si="79"/>
        <v>0</v>
      </c>
      <c r="GKB29" s="64">
        <f t="shared" si="79"/>
        <v>0</v>
      </c>
      <c r="GKC29" s="64">
        <f t="shared" si="79"/>
        <v>0</v>
      </c>
      <c r="GKD29" s="64">
        <f t="shared" si="79"/>
        <v>0</v>
      </c>
      <c r="GKE29" s="64">
        <f t="shared" si="79"/>
        <v>0</v>
      </c>
      <c r="GKF29" s="64">
        <f t="shared" si="79"/>
        <v>0</v>
      </c>
      <c r="GKG29" s="64">
        <f t="shared" si="79"/>
        <v>0</v>
      </c>
      <c r="GKH29" s="64">
        <f t="shared" si="79"/>
        <v>0</v>
      </c>
      <c r="GKI29" s="64">
        <f t="shared" si="79"/>
        <v>0</v>
      </c>
      <c r="GKJ29" s="64">
        <f t="shared" si="79"/>
        <v>0</v>
      </c>
      <c r="GKK29" s="64">
        <f t="shared" si="79"/>
        <v>0</v>
      </c>
      <c r="GKL29" s="64">
        <f t="shared" si="79"/>
        <v>0</v>
      </c>
      <c r="GKM29" s="64">
        <f t="shared" si="79"/>
        <v>0</v>
      </c>
      <c r="GKN29" s="64">
        <f t="shared" si="79"/>
        <v>0</v>
      </c>
      <c r="GKO29" s="64">
        <f t="shared" si="79"/>
        <v>0</v>
      </c>
      <c r="GKP29" s="64">
        <f t="shared" si="79"/>
        <v>0</v>
      </c>
      <c r="GKQ29" s="64">
        <f t="shared" si="79"/>
        <v>0</v>
      </c>
      <c r="GKR29" s="64">
        <f t="shared" si="79"/>
        <v>0</v>
      </c>
      <c r="GKS29" s="64">
        <f t="shared" si="79"/>
        <v>0</v>
      </c>
      <c r="GKT29" s="64">
        <f t="shared" si="79"/>
        <v>0</v>
      </c>
      <c r="GKU29" s="64">
        <f t="shared" si="79"/>
        <v>0</v>
      </c>
      <c r="GKV29" s="64">
        <f t="shared" si="79"/>
        <v>0</v>
      </c>
      <c r="GKW29" s="64">
        <f t="shared" si="79"/>
        <v>0</v>
      </c>
      <c r="GKX29" s="64">
        <f t="shared" si="79"/>
        <v>0</v>
      </c>
      <c r="GKY29" s="64">
        <f t="shared" si="79"/>
        <v>0</v>
      </c>
      <c r="GKZ29" s="64">
        <f t="shared" si="79"/>
        <v>0</v>
      </c>
      <c r="GLA29" s="64">
        <f t="shared" si="79"/>
        <v>0</v>
      </c>
      <c r="GLB29" s="64">
        <f t="shared" si="79"/>
        <v>0</v>
      </c>
      <c r="GLC29" s="64">
        <f t="shared" si="79"/>
        <v>0</v>
      </c>
      <c r="GLD29" s="64">
        <f t="shared" si="79"/>
        <v>0</v>
      </c>
      <c r="GLE29" s="64">
        <f t="shared" si="79"/>
        <v>0</v>
      </c>
      <c r="GLF29" s="64">
        <f t="shared" si="79"/>
        <v>0</v>
      </c>
      <c r="GLG29" s="64">
        <f t="shared" si="79"/>
        <v>0</v>
      </c>
      <c r="GLH29" s="64">
        <f t="shared" si="79"/>
        <v>0</v>
      </c>
      <c r="GLI29" s="64">
        <f t="shared" si="79"/>
        <v>0</v>
      </c>
      <c r="GLJ29" s="64">
        <f t="shared" si="79"/>
        <v>0</v>
      </c>
      <c r="GLK29" s="64">
        <f t="shared" si="79"/>
        <v>0</v>
      </c>
      <c r="GLL29" s="64">
        <f t="shared" si="79"/>
        <v>0</v>
      </c>
      <c r="GLM29" s="64">
        <f t="shared" si="79"/>
        <v>0</v>
      </c>
      <c r="GLN29" s="64">
        <f t="shared" si="79"/>
        <v>0</v>
      </c>
      <c r="GLO29" s="64">
        <f t="shared" si="79"/>
        <v>0</v>
      </c>
      <c r="GLP29" s="64">
        <f t="shared" ref="GLP29:GOA29" si="80">SUM(GLP12:GLP27)</f>
        <v>0</v>
      </c>
      <c r="GLQ29" s="64">
        <f t="shared" si="80"/>
        <v>0</v>
      </c>
      <c r="GLR29" s="64">
        <f t="shared" si="80"/>
        <v>0</v>
      </c>
      <c r="GLS29" s="64">
        <f t="shared" si="80"/>
        <v>0</v>
      </c>
      <c r="GLT29" s="64">
        <f t="shared" si="80"/>
        <v>0</v>
      </c>
      <c r="GLU29" s="64">
        <f t="shared" si="80"/>
        <v>0</v>
      </c>
      <c r="GLV29" s="64">
        <f t="shared" si="80"/>
        <v>0</v>
      </c>
      <c r="GLW29" s="64">
        <f t="shared" si="80"/>
        <v>0</v>
      </c>
      <c r="GLX29" s="64">
        <f t="shared" si="80"/>
        <v>0</v>
      </c>
      <c r="GLY29" s="64">
        <f t="shared" si="80"/>
        <v>0</v>
      </c>
      <c r="GLZ29" s="64">
        <f t="shared" si="80"/>
        <v>0</v>
      </c>
      <c r="GMA29" s="64">
        <f t="shared" si="80"/>
        <v>0</v>
      </c>
      <c r="GMB29" s="64">
        <f t="shared" si="80"/>
        <v>0</v>
      </c>
      <c r="GMC29" s="64">
        <f t="shared" si="80"/>
        <v>0</v>
      </c>
      <c r="GMD29" s="64">
        <f t="shared" si="80"/>
        <v>0</v>
      </c>
      <c r="GME29" s="64">
        <f t="shared" si="80"/>
        <v>0</v>
      </c>
      <c r="GMF29" s="64">
        <f t="shared" si="80"/>
        <v>0</v>
      </c>
      <c r="GMG29" s="64">
        <f t="shared" si="80"/>
        <v>0</v>
      </c>
      <c r="GMH29" s="64">
        <f t="shared" si="80"/>
        <v>0</v>
      </c>
      <c r="GMI29" s="64">
        <f t="shared" si="80"/>
        <v>0</v>
      </c>
      <c r="GMJ29" s="64">
        <f t="shared" si="80"/>
        <v>0</v>
      </c>
      <c r="GMK29" s="64">
        <f t="shared" si="80"/>
        <v>0</v>
      </c>
      <c r="GML29" s="64">
        <f t="shared" si="80"/>
        <v>0</v>
      </c>
      <c r="GMM29" s="64">
        <f t="shared" si="80"/>
        <v>0</v>
      </c>
      <c r="GMN29" s="64">
        <f t="shared" si="80"/>
        <v>0</v>
      </c>
      <c r="GMO29" s="64">
        <f t="shared" si="80"/>
        <v>0</v>
      </c>
      <c r="GMP29" s="64">
        <f t="shared" si="80"/>
        <v>0</v>
      </c>
      <c r="GMQ29" s="64">
        <f t="shared" si="80"/>
        <v>0</v>
      </c>
      <c r="GMR29" s="64">
        <f t="shared" si="80"/>
        <v>0</v>
      </c>
      <c r="GMS29" s="64">
        <f t="shared" si="80"/>
        <v>0</v>
      </c>
      <c r="GMT29" s="64">
        <f t="shared" si="80"/>
        <v>0</v>
      </c>
      <c r="GMU29" s="64">
        <f t="shared" si="80"/>
        <v>0</v>
      </c>
      <c r="GMV29" s="64">
        <f t="shared" si="80"/>
        <v>0</v>
      </c>
      <c r="GMW29" s="64">
        <f t="shared" si="80"/>
        <v>0</v>
      </c>
      <c r="GMX29" s="64">
        <f t="shared" si="80"/>
        <v>0</v>
      </c>
      <c r="GMY29" s="64">
        <f t="shared" si="80"/>
        <v>0</v>
      </c>
      <c r="GMZ29" s="64">
        <f t="shared" si="80"/>
        <v>0</v>
      </c>
      <c r="GNA29" s="64">
        <f t="shared" si="80"/>
        <v>0</v>
      </c>
      <c r="GNB29" s="64">
        <f t="shared" si="80"/>
        <v>0</v>
      </c>
      <c r="GNC29" s="64">
        <f t="shared" si="80"/>
        <v>0</v>
      </c>
      <c r="GND29" s="64">
        <f t="shared" si="80"/>
        <v>0</v>
      </c>
      <c r="GNE29" s="64">
        <f t="shared" si="80"/>
        <v>0</v>
      </c>
      <c r="GNF29" s="64">
        <f t="shared" si="80"/>
        <v>0</v>
      </c>
      <c r="GNG29" s="64">
        <f t="shared" si="80"/>
        <v>0</v>
      </c>
      <c r="GNH29" s="64">
        <f t="shared" si="80"/>
        <v>0</v>
      </c>
      <c r="GNI29" s="64">
        <f t="shared" si="80"/>
        <v>0</v>
      </c>
      <c r="GNJ29" s="64">
        <f t="shared" si="80"/>
        <v>0</v>
      </c>
      <c r="GNK29" s="64">
        <f t="shared" si="80"/>
        <v>0</v>
      </c>
      <c r="GNL29" s="64">
        <f t="shared" si="80"/>
        <v>0</v>
      </c>
      <c r="GNM29" s="64">
        <f t="shared" si="80"/>
        <v>0</v>
      </c>
      <c r="GNN29" s="64">
        <f t="shared" si="80"/>
        <v>0</v>
      </c>
      <c r="GNO29" s="64">
        <f t="shared" si="80"/>
        <v>0</v>
      </c>
      <c r="GNP29" s="64">
        <f t="shared" si="80"/>
        <v>0</v>
      </c>
      <c r="GNQ29" s="64">
        <f t="shared" si="80"/>
        <v>0</v>
      </c>
      <c r="GNR29" s="64">
        <f t="shared" si="80"/>
        <v>0</v>
      </c>
      <c r="GNS29" s="64">
        <f t="shared" si="80"/>
        <v>0</v>
      </c>
      <c r="GNT29" s="64">
        <f t="shared" si="80"/>
        <v>0</v>
      </c>
      <c r="GNU29" s="64">
        <f t="shared" si="80"/>
        <v>0</v>
      </c>
      <c r="GNV29" s="64">
        <f t="shared" si="80"/>
        <v>0</v>
      </c>
      <c r="GNW29" s="64">
        <f t="shared" si="80"/>
        <v>0</v>
      </c>
      <c r="GNX29" s="64">
        <f t="shared" si="80"/>
        <v>0</v>
      </c>
      <c r="GNY29" s="64">
        <f t="shared" si="80"/>
        <v>0</v>
      </c>
      <c r="GNZ29" s="64">
        <f t="shared" si="80"/>
        <v>0</v>
      </c>
      <c r="GOA29" s="64">
        <f t="shared" si="80"/>
        <v>0</v>
      </c>
      <c r="GOB29" s="64">
        <f t="shared" ref="GOB29:GQM29" si="81">SUM(GOB12:GOB27)</f>
        <v>0</v>
      </c>
      <c r="GOC29" s="64">
        <f t="shared" si="81"/>
        <v>0</v>
      </c>
      <c r="GOD29" s="64">
        <f t="shared" si="81"/>
        <v>0</v>
      </c>
      <c r="GOE29" s="64">
        <f t="shared" si="81"/>
        <v>0</v>
      </c>
      <c r="GOF29" s="64">
        <f t="shared" si="81"/>
        <v>0</v>
      </c>
      <c r="GOG29" s="64">
        <f t="shared" si="81"/>
        <v>0</v>
      </c>
      <c r="GOH29" s="64">
        <f t="shared" si="81"/>
        <v>0</v>
      </c>
      <c r="GOI29" s="64">
        <f t="shared" si="81"/>
        <v>0</v>
      </c>
      <c r="GOJ29" s="64">
        <f t="shared" si="81"/>
        <v>0</v>
      </c>
      <c r="GOK29" s="64">
        <f t="shared" si="81"/>
        <v>0</v>
      </c>
      <c r="GOL29" s="64">
        <f t="shared" si="81"/>
        <v>0</v>
      </c>
      <c r="GOM29" s="64">
        <f t="shared" si="81"/>
        <v>0</v>
      </c>
      <c r="GON29" s="64">
        <f t="shared" si="81"/>
        <v>0</v>
      </c>
      <c r="GOO29" s="64">
        <f t="shared" si="81"/>
        <v>0</v>
      </c>
      <c r="GOP29" s="64">
        <f t="shared" si="81"/>
        <v>0</v>
      </c>
      <c r="GOQ29" s="64">
        <f t="shared" si="81"/>
        <v>0</v>
      </c>
      <c r="GOR29" s="64">
        <f t="shared" si="81"/>
        <v>0</v>
      </c>
      <c r="GOS29" s="64">
        <f t="shared" si="81"/>
        <v>0</v>
      </c>
      <c r="GOT29" s="64">
        <f t="shared" si="81"/>
        <v>0</v>
      </c>
      <c r="GOU29" s="64">
        <f t="shared" si="81"/>
        <v>0</v>
      </c>
      <c r="GOV29" s="64">
        <f t="shared" si="81"/>
        <v>0</v>
      </c>
      <c r="GOW29" s="64">
        <f t="shared" si="81"/>
        <v>0</v>
      </c>
      <c r="GOX29" s="64">
        <f t="shared" si="81"/>
        <v>0</v>
      </c>
      <c r="GOY29" s="64">
        <f t="shared" si="81"/>
        <v>0</v>
      </c>
      <c r="GOZ29" s="64">
        <f t="shared" si="81"/>
        <v>0</v>
      </c>
      <c r="GPA29" s="64">
        <f t="shared" si="81"/>
        <v>0</v>
      </c>
      <c r="GPB29" s="64">
        <f t="shared" si="81"/>
        <v>0</v>
      </c>
      <c r="GPC29" s="64">
        <f t="shared" si="81"/>
        <v>0</v>
      </c>
      <c r="GPD29" s="64">
        <f t="shared" si="81"/>
        <v>0</v>
      </c>
      <c r="GPE29" s="64">
        <f t="shared" si="81"/>
        <v>0</v>
      </c>
      <c r="GPF29" s="64">
        <f t="shared" si="81"/>
        <v>0</v>
      </c>
      <c r="GPG29" s="64">
        <f t="shared" si="81"/>
        <v>0</v>
      </c>
      <c r="GPH29" s="64">
        <f t="shared" si="81"/>
        <v>0</v>
      </c>
      <c r="GPI29" s="64">
        <f t="shared" si="81"/>
        <v>0</v>
      </c>
      <c r="GPJ29" s="64">
        <f t="shared" si="81"/>
        <v>0</v>
      </c>
      <c r="GPK29" s="64">
        <f t="shared" si="81"/>
        <v>0</v>
      </c>
      <c r="GPL29" s="64">
        <f t="shared" si="81"/>
        <v>0</v>
      </c>
      <c r="GPM29" s="64">
        <f t="shared" si="81"/>
        <v>0</v>
      </c>
      <c r="GPN29" s="64">
        <f t="shared" si="81"/>
        <v>0</v>
      </c>
      <c r="GPO29" s="64">
        <f t="shared" si="81"/>
        <v>0</v>
      </c>
      <c r="GPP29" s="64">
        <f t="shared" si="81"/>
        <v>0</v>
      </c>
      <c r="GPQ29" s="64">
        <f t="shared" si="81"/>
        <v>0</v>
      </c>
      <c r="GPR29" s="64">
        <f t="shared" si="81"/>
        <v>0</v>
      </c>
      <c r="GPS29" s="64">
        <f t="shared" si="81"/>
        <v>0</v>
      </c>
      <c r="GPT29" s="64">
        <f t="shared" si="81"/>
        <v>0</v>
      </c>
      <c r="GPU29" s="64">
        <f t="shared" si="81"/>
        <v>0</v>
      </c>
      <c r="GPV29" s="64">
        <f t="shared" si="81"/>
        <v>0</v>
      </c>
      <c r="GPW29" s="64">
        <f t="shared" si="81"/>
        <v>0</v>
      </c>
      <c r="GPX29" s="64">
        <f t="shared" si="81"/>
        <v>0</v>
      </c>
      <c r="GPY29" s="64">
        <f t="shared" si="81"/>
        <v>0</v>
      </c>
      <c r="GPZ29" s="64">
        <f t="shared" si="81"/>
        <v>0</v>
      </c>
      <c r="GQA29" s="64">
        <f t="shared" si="81"/>
        <v>0</v>
      </c>
      <c r="GQB29" s="64">
        <f t="shared" si="81"/>
        <v>0</v>
      </c>
      <c r="GQC29" s="64">
        <f t="shared" si="81"/>
        <v>0</v>
      </c>
      <c r="GQD29" s="64">
        <f t="shared" si="81"/>
        <v>0</v>
      </c>
      <c r="GQE29" s="64">
        <f t="shared" si="81"/>
        <v>0</v>
      </c>
      <c r="GQF29" s="64">
        <f t="shared" si="81"/>
        <v>0</v>
      </c>
      <c r="GQG29" s="64">
        <f t="shared" si="81"/>
        <v>0</v>
      </c>
      <c r="GQH29" s="64">
        <f t="shared" si="81"/>
        <v>0</v>
      </c>
      <c r="GQI29" s="64">
        <f t="shared" si="81"/>
        <v>0</v>
      </c>
      <c r="GQJ29" s="64">
        <f t="shared" si="81"/>
        <v>0</v>
      </c>
      <c r="GQK29" s="64">
        <f t="shared" si="81"/>
        <v>0</v>
      </c>
      <c r="GQL29" s="64">
        <f t="shared" si="81"/>
        <v>0</v>
      </c>
      <c r="GQM29" s="64">
        <f t="shared" si="81"/>
        <v>0</v>
      </c>
      <c r="GQN29" s="64">
        <f t="shared" ref="GQN29:GSY29" si="82">SUM(GQN12:GQN27)</f>
        <v>0</v>
      </c>
      <c r="GQO29" s="64">
        <f t="shared" si="82"/>
        <v>0</v>
      </c>
      <c r="GQP29" s="64">
        <f t="shared" si="82"/>
        <v>0</v>
      </c>
      <c r="GQQ29" s="64">
        <f t="shared" si="82"/>
        <v>0</v>
      </c>
      <c r="GQR29" s="64">
        <f t="shared" si="82"/>
        <v>0</v>
      </c>
      <c r="GQS29" s="64">
        <f t="shared" si="82"/>
        <v>0</v>
      </c>
      <c r="GQT29" s="64">
        <f t="shared" si="82"/>
        <v>0</v>
      </c>
      <c r="GQU29" s="64">
        <f t="shared" si="82"/>
        <v>0</v>
      </c>
      <c r="GQV29" s="64">
        <f t="shared" si="82"/>
        <v>0</v>
      </c>
      <c r="GQW29" s="64">
        <f t="shared" si="82"/>
        <v>0</v>
      </c>
      <c r="GQX29" s="64">
        <f t="shared" si="82"/>
        <v>0</v>
      </c>
      <c r="GQY29" s="64">
        <f t="shared" si="82"/>
        <v>0</v>
      </c>
      <c r="GQZ29" s="64">
        <f t="shared" si="82"/>
        <v>0</v>
      </c>
      <c r="GRA29" s="64">
        <f t="shared" si="82"/>
        <v>0</v>
      </c>
      <c r="GRB29" s="64">
        <f t="shared" si="82"/>
        <v>0</v>
      </c>
      <c r="GRC29" s="64">
        <f t="shared" si="82"/>
        <v>0</v>
      </c>
      <c r="GRD29" s="64">
        <f t="shared" si="82"/>
        <v>0</v>
      </c>
      <c r="GRE29" s="64">
        <f t="shared" si="82"/>
        <v>0</v>
      </c>
      <c r="GRF29" s="64">
        <f t="shared" si="82"/>
        <v>0</v>
      </c>
      <c r="GRG29" s="64">
        <f t="shared" si="82"/>
        <v>0</v>
      </c>
      <c r="GRH29" s="64">
        <f t="shared" si="82"/>
        <v>0</v>
      </c>
      <c r="GRI29" s="64">
        <f t="shared" si="82"/>
        <v>0</v>
      </c>
      <c r="GRJ29" s="64">
        <f t="shared" si="82"/>
        <v>0</v>
      </c>
      <c r="GRK29" s="64">
        <f t="shared" si="82"/>
        <v>0</v>
      </c>
      <c r="GRL29" s="64">
        <f t="shared" si="82"/>
        <v>0</v>
      </c>
      <c r="GRM29" s="64">
        <f t="shared" si="82"/>
        <v>0</v>
      </c>
      <c r="GRN29" s="64">
        <f t="shared" si="82"/>
        <v>0</v>
      </c>
      <c r="GRO29" s="64">
        <f t="shared" si="82"/>
        <v>0</v>
      </c>
      <c r="GRP29" s="64">
        <f t="shared" si="82"/>
        <v>0</v>
      </c>
      <c r="GRQ29" s="64">
        <f t="shared" si="82"/>
        <v>0</v>
      </c>
      <c r="GRR29" s="64">
        <f t="shared" si="82"/>
        <v>0</v>
      </c>
      <c r="GRS29" s="64">
        <f t="shared" si="82"/>
        <v>0</v>
      </c>
      <c r="GRT29" s="64">
        <f t="shared" si="82"/>
        <v>0</v>
      </c>
      <c r="GRU29" s="64">
        <f t="shared" si="82"/>
        <v>0</v>
      </c>
      <c r="GRV29" s="64">
        <f t="shared" si="82"/>
        <v>0</v>
      </c>
      <c r="GRW29" s="64">
        <f t="shared" si="82"/>
        <v>0</v>
      </c>
      <c r="GRX29" s="64">
        <f t="shared" si="82"/>
        <v>0</v>
      </c>
      <c r="GRY29" s="64">
        <f t="shared" si="82"/>
        <v>0</v>
      </c>
      <c r="GRZ29" s="64">
        <f t="shared" si="82"/>
        <v>0</v>
      </c>
      <c r="GSA29" s="64">
        <f t="shared" si="82"/>
        <v>0</v>
      </c>
      <c r="GSB29" s="64">
        <f t="shared" si="82"/>
        <v>0</v>
      </c>
      <c r="GSC29" s="64">
        <f t="shared" si="82"/>
        <v>0</v>
      </c>
      <c r="GSD29" s="64">
        <f t="shared" si="82"/>
        <v>0</v>
      </c>
      <c r="GSE29" s="64">
        <f t="shared" si="82"/>
        <v>0</v>
      </c>
      <c r="GSF29" s="64">
        <f t="shared" si="82"/>
        <v>0</v>
      </c>
      <c r="GSG29" s="64">
        <f t="shared" si="82"/>
        <v>0</v>
      </c>
      <c r="GSH29" s="64">
        <f t="shared" si="82"/>
        <v>0</v>
      </c>
      <c r="GSI29" s="64">
        <f t="shared" si="82"/>
        <v>0</v>
      </c>
      <c r="GSJ29" s="64">
        <f t="shared" si="82"/>
        <v>0</v>
      </c>
      <c r="GSK29" s="64">
        <f t="shared" si="82"/>
        <v>0</v>
      </c>
      <c r="GSL29" s="64">
        <f t="shared" si="82"/>
        <v>0</v>
      </c>
      <c r="GSM29" s="64">
        <f t="shared" si="82"/>
        <v>0</v>
      </c>
      <c r="GSN29" s="64">
        <f t="shared" si="82"/>
        <v>0</v>
      </c>
      <c r="GSO29" s="64">
        <f t="shared" si="82"/>
        <v>0</v>
      </c>
      <c r="GSP29" s="64">
        <f t="shared" si="82"/>
        <v>0</v>
      </c>
      <c r="GSQ29" s="64">
        <f t="shared" si="82"/>
        <v>0</v>
      </c>
      <c r="GSR29" s="64">
        <f t="shared" si="82"/>
        <v>0</v>
      </c>
      <c r="GSS29" s="64">
        <f t="shared" si="82"/>
        <v>0</v>
      </c>
      <c r="GST29" s="64">
        <f t="shared" si="82"/>
        <v>0</v>
      </c>
      <c r="GSU29" s="64">
        <f t="shared" si="82"/>
        <v>0</v>
      </c>
      <c r="GSV29" s="64">
        <f t="shared" si="82"/>
        <v>0</v>
      </c>
      <c r="GSW29" s="64">
        <f t="shared" si="82"/>
        <v>0</v>
      </c>
      <c r="GSX29" s="64">
        <f t="shared" si="82"/>
        <v>0</v>
      </c>
      <c r="GSY29" s="64">
        <f t="shared" si="82"/>
        <v>0</v>
      </c>
      <c r="GSZ29" s="64">
        <f t="shared" ref="GSZ29:GVK29" si="83">SUM(GSZ12:GSZ27)</f>
        <v>0</v>
      </c>
      <c r="GTA29" s="64">
        <f t="shared" si="83"/>
        <v>0</v>
      </c>
      <c r="GTB29" s="64">
        <f t="shared" si="83"/>
        <v>0</v>
      </c>
      <c r="GTC29" s="64">
        <f t="shared" si="83"/>
        <v>0</v>
      </c>
      <c r="GTD29" s="64">
        <f t="shared" si="83"/>
        <v>0</v>
      </c>
      <c r="GTE29" s="64">
        <f t="shared" si="83"/>
        <v>0</v>
      </c>
      <c r="GTF29" s="64">
        <f t="shared" si="83"/>
        <v>0</v>
      </c>
      <c r="GTG29" s="64">
        <f t="shared" si="83"/>
        <v>0</v>
      </c>
      <c r="GTH29" s="64">
        <f t="shared" si="83"/>
        <v>0</v>
      </c>
      <c r="GTI29" s="64">
        <f t="shared" si="83"/>
        <v>0</v>
      </c>
      <c r="GTJ29" s="64">
        <f t="shared" si="83"/>
        <v>0</v>
      </c>
      <c r="GTK29" s="64">
        <f t="shared" si="83"/>
        <v>0</v>
      </c>
      <c r="GTL29" s="64">
        <f t="shared" si="83"/>
        <v>0</v>
      </c>
      <c r="GTM29" s="64">
        <f t="shared" si="83"/>
        <v>0</v>
      </c>
      <c r="GTN29" s="64">
        <f t="shared" si="83"/>
        <v>0</v>
      </c>
      <c r="GTO29" s="64">
        <f t="shared" si="83"/>
        <v>0</v>
      </c>
      <c r="GTP29" s="64">
        <f t="shared" si="83"/>
        <v>0</v>
      </c>
      <c r="GTQ29" s="64">
        <f t="shared" si="83"/>
        <v>0</v>
      </c>
      <c r="GTR29" s="64">
        <f t="shared" si="83"/>
        <v>0</v>
      </c>
      <c r="GTS29" s="64">
        <f t="shared" si="83"/>
        <v>0</v>
      </c>
      <c r="GTT29" s="64">
        <f t="shared" si="83"/>
        <v>0</v>
      </c>
      <c r="GTU29" s="64">
        <f t="shared" si="83"/>
        <v>0</v>
      </c>
      <c r="GTV29" s="64">
        <f t="shared" si="83"/>
        <v>0</v>
      </c>
      <c r="GTW29" s="64">
        <f t="shared" si="83"/>
        <v>0</v>
      </c>
      <c r="GTX29" s="64">
        <f t="shared" si="83"/>
        <v>0</v>
      </c>
      <c r="GTY29" s="64">
        <f t="shared" si="83"/>
        <v>0</v>
      </c>
      <c r="GTZ29" s="64">
        <f t="shared" si="83"/>
        <v>0</v>
      </c>
      <c r="GUA29" s="64">
        <f t="shared" si="83"/>
        <v>0</v>
      </c>
      <c r="GUB29" s="64">
        <f t="shared" si="83"/>
        <v>0</v>
      </c>
      <c r="GUC29" s="64">
        <f t="shared" si="83"/>
        <v>0</v>
      </c>
      <c r="GUD29" s="64">
        <f t="shared" si="83"/>
        <v>0</v>
      </c>
      <c r="GUE29" s="64">
        <f t="shared" si="83"/>
        <v>0</v>
      </c>
      <c r="GUF29" s="64">
        <f t="shared" si="83"/>
        <v>0</v>
      </c>
      <c r="GUG29" s="64">
        <f t="shared" si="83"/>
        <v>0</v>
      </c>
      <c r="GUH29" s="64">
        <f t="shared" si="83"/>
        <v>0</v>
      </c>
      <c r="GUI29" s="64">
        <f t="shared" si="83"/>
        <v>0</v>
      </c>
      <c r="GUJ29" s="64">
        <f t="shared" si="83"/>
        <v>0</v>
      </c>
      <c r="GUK29" s="64">
        <f t="shared" si="83"/>
        <v>0</v>
      </c>
      <c r="GUL29" s="64">
        <f t="shared" si="83"/>
        <v>0</v>
      </c>
      <c r="GUM29" s="64">
        <f t="shared" si="83"/>
        <v>0</v>
      </c>
      <c r="GUN29" s="64">
        <f t="shared" si="83"/>
        <v>0</v>
      </c>
      <c r="GUO29" s="64">
        <f t="shared" si="83"/>
        <v>0</v>
      </c>
      <c r="GUP29" s="64">
        <f t="shared" si="83"/>
        <v>0</v>
      </c>
      <c r="GUQ29" s="64">
        <f t="shared" si="83"/>
        <v>0</v>
      </c>
      <c r="GUR29" s="64">
        <f t="shared" si="83"/>
        <v>0</v>
      </c>
      <c r="GUS29" s="64">
        <f t="shared" si="83"/>
        <v>0</v>
      </c>
      <c r="GUT29" s="64">
        <f t="shared" si="83"/>
        <v>0</v>
      </c>
      <c r="GUU29" s="64">
        <f t="shared" si="83"/>
        <v>0</v>
      </c>
      <c r="GUV29" s="64">
        <f t="shared" si="83"/>
        <v>0</v>
      </c>
      <c r="GUW29" s="64">
        <f t="shared" si="83"/>
        <v>0</v>
      </c>
      <c r="GUX29" s="64">
        <f t="shared" si="83"/>
        <v>0</v>
      </c>
      <c r="GUY29" s="64">
        <f t="shared" si="83"/>
        <v>0</v>
      </c>
      <c r="GUZ29" s="64">
        <f t="shared" si="83"/>
        <v>0</v>
      </c>
      <c r="GVA29" s="64">
        <f t="shared" si="83"/>
        <v>0</v>
      </c>
      <c r="GVB29" s="64">
        <f t="shared" si="83"/>
        <v>0</v>
      </c>
      <c r="GVC29" s="64">
        <f t="shared" si="83"/>
        <v>0</v>
      </c>
      <c r="GVD29" s="64">
        <f t="shared" si="83"/>
        <v>0</v>
      </c>
      <c r="GVE29" s="64">
        <f t="shared" si="83"/>
        <v>0</v>
      </c>
      <c r="GVF29" s="64">
        <f t="shared" si="83"/>
        <v>0</v>
      </c>
      <c r="GVG29" s="64">
        <f t="shared" si="83"/>
        <v>0</v>
      </c>
      <c r="GVH29" s="64">
        <f t="shared" si="83"/>
        <v>0</v>
      </c>
      <c r="GVI29" s="64">
        <f t="shared" si="83"/>
        <v>0</v>
      </c>
      <c r="GVJ29" s="64">
        <f t="shared" si="83"/>
        <v>0</v>
      </c>
      <c r="GVK29" s="64">
        <f t="shared" si="83"/>
        <v>0</v>
      </c>
      <c r="GVL29" s="64">
        <f t="shared" ref="GVL29:GXW29" si="84">SUM(GVL12:GVL27)</f>
        <v>0</v>
      </c>
      <c r="GVM29" s="64">
        <f t="shared" si="84"/>
        <v>0</v>
      </c>
      <c r="GVN29" s="64">
        <f t="shared" si="84"/>
        <v>0</v>
      </c>
      <c r="GVO29" s="64">
        <f t="shared" si="84"/>
        <v>0</v>
      </c>
      <c r="GVP29" s="64">
        <f t="shared" si="84"/>
        <v>0</v>
      </c>
      <c r="GVQ29" s="64">
        <f t="shared" si="84"/>
        <v>0</v>
      </c>
      <c r="GVR29" s="64">
        <f t="shared" si="84"/>
        <v>0</v>
      </c>
      <c r="GVS29" s="64">
        <f t="shared" si="84"/>
        <v>0</v>
      </c>
      <c r="GVT29" s="64">
        <f t="shared" si="84"/>
        <v>0</v>
      </c>
      <c r="GVU29" s="64">
        <f t="shared" si="84"/>
        <v>0</v>
      </c>
      <c r="GVV29" s="64">
        <f t="shared" si="84"/>
        <v>0</v>
      </c>
      <c r="GVW29" s="64">
        <f t="shared" si="84"/>
        <v>0</v>
      </c>
      <c r="GVX29" s="64">
        <f t="shared" si="84"/>
        <v>0</v>
      </c>
      <c r="GVY29" s="64">
        <f t="shared" si="84"/>
        <v>0</v>
      </c>
      <c r="GVZ29" s="64">
        <f t="shared" si="84"/>
        <v>0</v>
      </c>
      <c r="GWA29" s="64">
        <f t="shared" si="84"/>
        <v>0</v>
      </c>
      <c r="GWB29" s="64">
        <f t="shared" si="84"/>
        <v>0</v>
      </c>
      <c r="GWC29" s="64">
        <f t="shared" si="84"/>
        <v>0</v>
      </c>
      <c r="GWD29" s="64">
        <f t="shared" si="84"/>
        <v>0</v>
      </c>
      <c r="GWE29" s="64">
        <f t="shared" si="84"/>
        <v>0</v>
      </c>
      <c r="GWF29" s="64">
        <f t="shared" si="84"/>
        <v>0</v>
      </c>
      <c r="GWG29" s="64">
        <f t="shared" si="84"/>
        <v>0</v>
      </c>
      <c r="GWH29" s="64">
        <f t="shared" si="84"/>
        <v>0</v>
      </c>
      <c r="GWI29" s="64">
        <f t="shared" si="84"/>
        <v>0</v>
      </c>
      <c r="GWJ29" s="64">
        <f t="shared" si="84"/>
        <v>0</v>
      </c>
      <c r="GWK29" s="64">
        <f t="shared" si="84"/>
        <v>0</v>
      </c>
      <c r="GWL29" s="64">
        <f t="shared" si="84"/>
        <v>0</v>
      </c>
      <c r="GWM29" s="64">
        <f t="shared" si="84"/>
        <v>0</v>
      </c>
      <c r="GWN29" s="64">
        <f t="shared" si="84"/>
        <v>0</v>
      </c>
      <c r="GWO29" s="64">
        <f t="shared" si="84"/>
        <v>0</v>
      </c>
      <c r="GWP29" s="64">
        <f t="shared" si="84"/>
        <v>0</v>
      </c>
      <c r="GWQ29" s="64">
        <f t="shared" si="84"/>
        <v>0</v>
      </c>
      <c r="GWR29" s="64">
        <f t="shared" si="84"/>
        <v>0</v>
      </c>
      <c r="GWS29" s="64">
        <f t="shared" si="84"/>
        <v>0</v>
      </c>
      <c r="GWT29" s="64">
        <f t="shared" si="84"/>
        <v>0</v>
      </c>
      <c r="GWU29" s="64">
        <f t="shared" si="84"/>
        <v>0</v>
      </c>
      <c r="GWV29" s="64">
        <f t="shared" si="84"/>
        <v>0</v>
      </c>
      <c r="GWW29" s="64">
        <f t="shared" si="84"/>
        <v>0</v>
      </c>
      <c r="GWX29" s="64">
        <f t="shared" si="84"/>
        <v>0</v>
      </c>
      <c r="GWY29" s="64">
        <f t="shared" si="84"/>
        <v>0</v>
      </c>
      <c r="GWZ29" s="64">
        <f t="shared" si="84"/>
        <v>0</v>
      </c>
      <c r="GXA29" s="64">
        <f t="shared" si="84"/>
        <v>0</v>
      </c>
      <c r="GXB29" s="64">
        <f t="shared" si="84"/>
        <v>0</v>
      </c>
      <c r="GXC29" s="64">
        <f t="shared" si="84"/>
        <v>0</v>
      </c>
      <c r="GXD29" s="64">
        <f t="shared" si="84"/>
        <v>0</v>
      </c>
      <c r="GXE29" s="64">
        <f t="shared" si="84"/>
        <v>0</v>
      </c>
      <c r="GXF29" s="64">
        <f t="shared" si="84"/>
        <v>0</v>
      </c>
      <c r="GXG29" s="64">
        <f t="shared" si="84"/>
        <v>0</v>
      </c>
      <c r="GXH29" s="64">
        <f t="shared" si="84"/>
        <v>0</v>
      </c>
      <c r="GXI29" s="64">
        <f t="shared" si="84"/>
        <v>0</v>
      </c>
      <c r="GXJ29" s="64">
        <f t="shared" si="84"/>
        <v>0</v>
      </c>
      <c r="GXK29" s="64">
        <f t="shared" si="84"/>
        <v>0</v>
      </c>
      <c r="GXL29" s="64">
        <f t="shared" si="84"/>
        <v>0</v>
      </c>
      <c r="GXM29" s="64">
        <f t="shared" si="84"/>
        <v>0</v>
      </c>
      <c r="GXN29" s="64">
        <f t="shared" si="84"/>
        <v>0</v>
      </c>
      <c r="GXO29" s="64">
        <f t="shared" si="84"/>
        <v>0</v>
      </c>
      <c r="GXP29" s="64">
        <f t="shared" si="84"/>
        <v>0</v>
      </c>
      <c r="GXQ29" s="64">
        <f t="shared" si="84"/>
        <v>0</v>
      </c>
      <c r="GXR29" s="64">
        <f t="shared" si="84"/>
        <v>0</v>
      </c>
      <c r="GXS29" s="64">
        <f t="shared" si="84"/>
        <v>0</v>
      </c>
      <c r="GXT29" s="64">
        <f t="shared" si="84"/>
        <v>0</v>
      </c>
      <c r="GXU29" s="64">
        <f t="shared" si="84"/>
        <v>0</v>
      </c>
      <c r="GXV29" s="64">
        <f t="shared" si="84"/>
        <v>0</v>
      </c>
      <c r="GXW29" s="64">
        <f t="shared" si="84"/>
        <v>0</v>
      </c>
      <c r="GXX29" s="64">
        <f t="shared" ref="GXX29:HAI29" si="85">SUM(GXX12:GXX27)</f>
        <v>0</v>
      </c>
      <c r="GXY29" s="64">
        <f t="shared" si="85"/>
        <v>0</v>
      </c>
      <c r="GXZ29" s="64">
        <f t="shared" si="85"/>
        <v>0</v>
      </c>
      <c r="GYA29" s="64">
        <f t="shared" si="85"/>
        <v>0</v>
      </c>
      <c r="GYB29" s="64">
        <f t="shared" si="85"/>
        <v>0</v>
      </c>
      <c r="GYC29" s="64">
        <f t="shared" si="85"/>
        <v>0</v>
      </c>
      <c r="GYD29" s="64">
        <f t="shared" si="85"/>
        <v>0</v>
      </c>
      <c r="GYE29" s="64">
        <f t="shared" si="85"/>
        <v>0</v>
      </c>
      <c r="GYF29" s="64">
        <f t="shared" si="85"/>
        <v>0</v>
      </c>
      <c r="GYG29" s="64">
        <f t="shared" si="85"/>
        <v>0</v>
      </c>
      <c r="GYH29" s="64">
        <f t="shared" si="85"/>
        <v>0</v>
      </c>
      <c r="GYI29" s="64">
        <f t="shared" si="85"/>
        <v>0</v>
      </c>
      <c r="GYJ29" s="64">
        <f t="shared" si="85"/>
        <v>0</v>
      </c>
      <c r="GYK29" s="64">
        <f t="shared" si="85"/>
        <v>0</v>
      </c>
      <c r="GYL29" s="64">
        <f t="shared" si="85"/>
        <v>0</v>
      </c>
      <c r="GYM29" s="64">
        <f t="shared" si="85"/>
        <v>0</v>
      </c>
      <c r="GYN29" s="64">
        <f t="shared" si="85"/>
        <v>0</v>
      </c>
      <c r="GYO29" s="64">
        <f t="shared" si="85"/>
        <v>0</v>
      </c>
      <c r="GYP29" s="64">
        <f t="shared" si="85"/>
        <v>0</v>
      </c>
      <c r="GYQ29" s="64">
        <f t="shared" si="85"/>
        <v>0</v>
      </c>
      <c r="GYR29" s="64">
        <f t="shared" si="85"/>
        <v>0</v>
      </c>
      <c r="GYS29" s="64">
        <f t="shared" si="85"/>
        <v>0</v>
      </c>
      <c r="GYT29" s="64">
        <f t="shared" si="85"/>
        <v>0</v>
      </c>
      <c r="GYU29" s="64">
        <f t="shared" si="85"/>
        <v>0</v>
      </c>
      <c r="GYV29" s="64">
        <f t="shared" si="85"/>
        <v>0</v>
      </c>
      <c r="GYW29" s="64">
        <f t="shared" si="85"/>
        <v>0</v>
      </c>
      <c r="GYX29" s="64">
        <f t="shared" si="85"/>
        <v>0</v>
      </c>
      <c r="GYY29" s="64">
        <f t="shared" si="85"/>
        <v>0</v>
      </c>
      <c r="GYZ29" s="64">
        <f t="shared" si="85"/>
        <v>0</v>
      </c>
      <c r="GZA29" s="64">
        <f t="shared" si="85"/>
        <v>0</v>
      </c>
      <c r="GZB29" s="64">
        <f t="shared" si="85"/>
        <v>0</v>
      </c>
      <c r="GZC29" s="64">
        <f t="shared" si="85"/>
        <v>0</v>
      </c>
      <c r="GZD29" s="64">
        <f t="shared" si="85"/>
        <v>0</v>
      </c>
      <c r="GZE29" s="64">
        <f t="shared" si="85"/>
        <v>0</v>
      </c>
      <c r="GZF29" s="64">
        <f t="shared" si="85"/>
        <v>0</v>
      </c>
      <c r="GZG29" s="64">
        <f t="shared" si="85"/>
        <v>0</v>
      </c>
      <c r="GZH29" s="64">
        <f t="shared" si="85"/>
        <v>0</v>
      </c>
      <c r="GZI29" s="64">
        <f t="shared" si="85"/>
        <v>0</v>
      </c>
      <c r="GZJ29" s="64">
        <f t="shared" si="85"/>
        <v>0</v>
      </c>
      <c r="GZK29" s="64">
        <f t="shared" si="85"/>
        <v>0</v>
      </c>
      <c r="GZL29" s="64">
        <f t="shared" si="85"/>
        <v>0</v>
      </c>
      <c r="GZM29" s="64">
        <f t="shared" si="85"/>
        <v>0</v>
      </c>
      <c r="GZN29" s="64">
        <f t="shared" si="85"/>
        <v>0</v>
      </c>
      <c r="GZO29" s="64">
        <f t="shared" si="85"/>
        <v>0</v>
      </c>
      <c r="GZP29" s="64">
        <f t="shared" si="85"/>
        <v>0</v>
      </c>
      <c r="GZQ29" s="64">
        <f t="shared" si="85"/>
        <v>0</v>
      </c>
      <c r="GZR29" s="64">
        <f t="shared" si="85"/>
        <v>0</v>
      </c>
      <c r="GZS29" s="64">
        <f t="shared" si="85"/>
        <v>0</v>
      </c>
      <c r="GZT29" s="64">
        <f t="shared" si="85"/>
        <v>0</v>
      </c>
      <c r="GZU29" s="64">
        <f t="shared" si="85"/>
        <v>0</v>
      </c>
      <c r="GZV29" s="64">
        <f t="shared" si="85"/>
        <v>0</v>
      </c>
      <c r="GZW29" s="64">
        <f t="shared" si="85"/>
        <v>0</v>
      </c>
      <c r="GZX29" s="64">
        <f t="shared" si="85"/>
        <v>0</v>
      </c>
      <c r="GZY29" s="64">
        <f t="shared" si="85"/>
        <v>0</v>
      </c>
      <c r="GZZ29" s="64">
        <f t="shared" si="85"/>
        <v>0</v>
      </c>
      <c r="HAA29" s="64">
        <f t="shared" si="85"/>
        <v>0</v>
      </c>
      <c r="HAB29" s="64">
        <f t="shared" si="85"/>
        <v>0</v>
      </c>
      <c r="HAC29" s="64">
        <f t="shared" si="85"/>
        <v>0</v>
      </c>
      <c r="HAD29" s="64">
        <f t="shared" si="85"/>
        <v>0</v>
      </c>
      <c r="HAE29" s="64">
        <f t="shared" si="85"/>
        <v>0</v>
      </c>
      <c r="HAF29" s="64">
        <f t="shared" si="85"/>
        <v>0</v>
      </c>
      <c r="HAG29" s="64">
        <f t="shared" si="85"/>
        <v>0</v>
      </c>
      <c r="HAH29" s="64">
        <f t="shared" si="85"/>
        <v>0</v>
      </c>
      <c r="HAI29" s="64">
        <f t="shared" si="85"/>
        <v>0</v>
      </c>
      <c r="HAJ29" s="64">
        <f t="shared" ref="HAJ29:HCU29" si="86">SUM(HAJ12:HAJ27)</f>
        <v>0</v>
      </c>
      <c r="HAK29" s="64">
        <f t="shared" si="86"/>
        <v>0</v>
      </c>
      <c r="HAL29" s="64">
        <f t="shared" si="86"/>
        <v>0</v>
      </c>
      <c r="HAM29" s="64">
        <f t="shared" si="86"/>
        <v>0</v>
      </c>
      <c r="HAN29" s="64">
        <f t="shared" si="86"/>
        <v>0</v>
      </c>
      <c r="HAO29" s="64">
        <f t="shared" si="86"/>
        <v>0</v>
      </c>
      <c r="HAP29" s="64">
        <f t="shared" si="86"/>
        <v>0</v>
      </c>
      <c r="HAQ29" s="64">
        <f t="shared" si="86"/>
        <v>0</v>
      </c>
      <c r="HAR29" s="64">
        <f t="shared" si="86"/>
        <v>0</v>
      </c>
      <c r="HAS29" s="64">
        <f t="shared" si="86"/>
        <v>0</v>
      </c>
      <c r="HAT29" s="64">
        <f t="shared" si="86"/>
        <v>0</v>
      </c>
      <c r="HAU29" s="64">
        <f t="shared" si="86"/>
        <v>0</v>
      </c>
      <c r="HAV29" s="64">
        <f t="shared" si="86"/>
        <v>0</v>
      </c>
      <c r="HAW29" s="64">
        <f t="shared" si="86"/>
        <v>0</v>
      </c>
      <c r="HAX29" s="64">
        <f t="shared" si="86"/>
        <v>0</v>
      </c>
      <c r="HAY29" s="64">
        <f t="shared" si="86"/>
        <v>0</v>
      </c>
      <c r="HAZ29" s="64">
        <f t="shared" si="86"/>
        <v>0</v>
      </c>
      <c r="HBA29" s="64">
        <f t="shared" si="86"/>
        <v>0</v>
      </c>
      <c r="HBB29" s="64">
        <f t="shared" si="86"/>
        <v>0</v>
      </c>
      <c r="HBC29" s="64">
        <f t="shared" si="86"/>
        <v>0</v>
      </c>
      <c r="HBD29" s="64">
        <f t="shared" si="86"/>
        <v>0</v>
      </c>
      <c r="HBE29" s="64">
        <f t="shared" si="86"/>
        <v>0</v>
      </c>
      <c r="HBF29" s="64">
        <f t="shared" si="86"/>
        <v>0</v>
      </c>
      <c r="HBG29" s="64">
        <f t="shared" si="86"/>
        <v>0</v>
      </c>
      <c r="HBH29" s="64">
        <f t="shared" si="86"/>
        <v>0</v>
      </c>
      <c r="HBI29" s="64">
        <f t="shared" si="86"/>
        <v>0</v>
      </c>
      <c r="HBJ29" s="64">
        <f t="shared" si="86"/>
        <v>0</v>
      </c>
      <c r="HBK29" s="64">
        <f t="shared" si="86"/>
        <v>0</v>
      </c>
      <c r="HBL29" s="64">
        <f t="shared" si="86"/>
        <v>0</v>
      </c>
      <c r="HBM29" s="64">
        <f t="shared" si="86"/>
        <v>0</v>
      </c>
      <c r="HBN29" s="64">
        <f t="shared" si="86"/>
        <v>0</v>
      </c>
      <c r="HBO29" s="64">
        <f t="shared" si="86"/>
        <v>0</v>
      </c>
      <c r="HBP29" s="64">
        <f t="shared" si="86"/>
        <v>0</v>
      </c>
      <c r="HBQ29" s="64">
        <f t="shared" si="86"/>
        <v>0</v>
      </c>
      <c r="HBR29" s="64">
        <f t="shared" si="86"/>
        <v>0</v>
      </c>
      <c r="HBS29" s="64">
        <f t="shared" si="86"/>
        <v>0</v>
      </c>
      <c r="HBT29" s="64">
        <f t="shared" si="86"/>
        <v>0</v>
      </c>
      <c r="HBU29" s="64">
        <f t="shared" si="86"/>
        <v>0</v>
      </c>
      <c r="HBV29" s="64">
        <f t="shared" si="86"/>
        <v>0</v>
      </c>
      <c r="HBW29" s="64">
        <f t="shared" si="86"/>
        <v>0</v>
      </c>
      <c r="HBX29" s="64">
        <f t="shared" si="86"/>
        <v>0</v>
      </c>
      <c r="HBY29" s="64">
        <f t="shared" si="86"/>
        <v>0</v>
      </c>
      <c r="HBZ29" s="64">
        <f t="shared" si="86"/>
        <v>0</v>
      </c>
      <c r="HCA29" s="64">
        <f t="shared" si="86"/>
        <v>0</v>
      </c>
      <c r="HCB29" s="64">
        <f t="shared" si="86"/>
        <v>0</v>
      </c>
      <c r="HCC29" s="64">
        <f t="shared" si="86"/>
        <v>0</v>
      </c>
      <c r="HCD29" s="64">
        <f t="shared" si="86"/>
        <v>0</v>
      </c>
      <c r="HCE29" s="64">
        <f t="shared" si="86"/>
        <v>0</v>
      </c>
      <c r="HCF29" s="64">
        <f t="shared" si="86"/>
        <v>0</v>
      </c>
      <c r="HCG29" s="64">
        <f t="shared" si="86"/>
        <v>0</v>
      </c>
      <c r="HCH29" s="64">
        <f t="shared" si="86"/>
        <v>0</v>
      </c>
      <c r="HCI29" s="64">
        <f t="shared" si="86"/>
        <v>0</v>
      </c>
      <c r="HCJ29" s="64">
        <f t="shared" si="86"/>
        <v>0</v>
      </c>
      <c r="HCK29" s="64">
        <f t="shared" si="86"/>
        <v>0</v>
      </c>
      <c r="HCL29" s="64">
        <f t="shared" si="86"/>
        <v>0</v>
      </c>
      <c r="HCM29" s="64">
        <f t="shared" si="86"/>
        <v>0</v>
      </c>
      <c r="HCN29" s="64">
        <f t="shared" si="86"/>
        <v>0</v>
      </c>
      <c r="HCO29" s="64">
        <f t="shared" si="86"/>
        <v>0</v>
      </c>
      <c r="HCP29" s="64">
        <f t="shared" si="86"/>
        <v>0</v>
      </c>
      <c r="HCQ29" s="64">
        <f t="shared" si="86"/>
        <v>0</v>
      </c>
      <c r="HCR29" s="64">
        <f t="shared" si="86"/>
        <v>0</v>
      </c>
      <c r="HCS29" s="64">
        <f t="shared" si="86"/>
        <v>0</v>
      </c>
      <c r="HCT29" s="64">
        <f t="shared" si="86"/>
        <v>0</v>
      </c>
      <c r="HCU29" s="64">
        <f t="shared" si="86"/>
        <v>0</v>
      </c>
      <c r="HCV29" s="64">
        <f t="shared" ref="HCV29:HFG29" si="87">SUM(HCV12:HCV27)</f>
        <v>0</v>
      </c>
      <c r="HCW29" s="64">
        <f t="shared" si="87"/>
        <v>0</v>
      </c>
      <c r="HCX29" s="64">
        <f t="shared" si="87"/>
        <v>0</v>
      </c>
      <c r="HCY29" s="64">
        <f t="shared" si="87"/>
        <v>0</v>
      </c>
      <c r="HCZ29" s="64">
        <f t="shared" si="87"/>
        <v>0</v>
      </c>
      <c r="HDA29" s="64">
        <f t="shared" si="87"/>
        <v>0</v>
      </c>
      <c r="HDB29" s="64">
        <f t="shared" si="87"/>
        <v>0</v>
      </c>
      <c r="HDC29" s="64">
        <f t="shared" si="87"/>
        <v>0</v>
      </c>
      <c r="HDD29" s="64">
        <f t="shared" si="87"/>
        <v>0</v>
      </c>
      <c r="HDE29" s="64">
        <f t="shared" si="87"/>
        <v>0</v>
      </c>
      <c r="HDF29" s="64">
        <f t="shared" si="87"/>
        <v>0</v>
      </c>
      <c r="HDG29" s="64">
        <f t="shared" si="87"/>
        <v>0</v>
      </c>
      <c r="HDH29" s="64">
        <f t="shared" si="87"/>
        <v>0</v>
      </c>
      <c r="HDI29" s="64">
        <f t="shared" si="87"/>
        <v>0</v>
      </c>
      <c r="HDJ29" s="64">
        <f t="shared" si="87"/>
        <v>0</v>
      </c>
      <c r="HDK29" s="64">
        <f t="shared" si="87"/>
        <v>0</v>
      </c>
      <c r="HDL29" s="64">
        <f t="shared" si="87"/>
        <v>0</v>
      </c>
      <c r="HDM29" s="64">
        <f t="shared" si="87"/>
        <v>0</v>
      </c>
      <c r="HDN29" s="64">
        <f t="shared" si="87"/>
        <v>0</v>
      </c>
      <c r="HDO29" s="64">
        <f t="shared" si="87"/>
        <v>0</v>
      </c>
      <c r="HDP29" s="64">
        <f t="shared" si="87"/>
        <v>0</v>
      </c>
      <c r="HDQ29" s="64">
        <f t="shared" si="87"/>
        <v>0</v>
      </c>
      <c r="HDR29" s="64">
        <f t="shared" si="87"/>
        <v>0</v>
      </c>
      <c r="HDS29" s="64">
        <f t="shared" si="87"/>
        <v>0</v>
      </c>
      <c r="HDT29" s="64">
        <f t="shared" si="87"/>
        <v>0</v>
      </c>
      <c r="HDU29" s="64">
        <f t="shared" si="87"/>
        <v>0</v>
      </c>
      <c r="HDV29" s="64">
        <f t="shared" si="87"/>
        <v>0</v>
      </c>
      <c r="HDW29" s="64">
        <f t="shared" si="87"/>
        <v>0</v>
      </c>
      <c r="HDX29" s="64">
        <f t="shared" si="87"/>
        <v>0</v>
      </c>
      <c r="HDY29" s="64">
        <f t="shared" si="87"/>
        <v>0</v>
      </c>
      <c r="HDZ29" s="64">
        <f t="shared" si="87"/>
        <v>0</v>
      </c>
      <c r="HEA29" s="64">
        <f t="shared" si="87"/>
        <v>0</v>
      </c>
      <c r="HEB29" s="64">
        <f t="shared" si="87"/>
        <v>0</v>
      </c>
      <c r="HEC29" s="64">
        <f t="shared" si="87"/>
        <v>0</v>
      </c>
      <c r="HED29" s="64">
        <f t="shared" si="87"/>
        <v>0</v>
      </c>
      <c r="HEE29" s="64">
        <f t="shared" si="87"/>
        <v>0</v>
      </c>
      <c r="HEF29" s="64">
        <f t="shared" si="87"/>
        <v>0</v>
      </c>
      <c r="HEG29" s="64">
        <f t="shared" si="87"/>
        <v>0</v>
      </c>
      <c r="HEH29" s="64">
        <f t="shared" si="87"/>
        <v>0</v>
      </c>
      <c r="HEI29" s="64">
        <f t="shared" si="87"/>
        <v>0</v>
      </c>
      <c r="HEJ29" s="64">
        <f t="shared" si="87"/>
        <v>0</v>
      </c>
      <c r="HEK29" s="64">
        <f t="shared" si="87"/>
        <v>0</v>
      </c>
      <c r="HEL29" s="64">
        <f t="shared" si="87"/>
        <v>0</v>
      </c>
      <c r="HEM29" s="64">
        <f t="shared" si="87"/>
        <v>0</v>
      </c>
      <c r="HEN29" s="64">
        <f t="shared" si="87"/>
        <v>0</v>
      </c>
      <c r="HEO29" s="64">
        <f t="shared" si="87"/>
        <v>0</v>
      </c>
      <c r="HEP29" s="64">
        <f t="shared" si="87"/>
        <v>0</v>
      </c>
      <c r="HEQ29" s="64">
        <f t="shared" si="87"/>
        <v>0</v>
      </c>
      <c r="HER29" s="64">
        <f t="shared" si="87"/>
        <v>0</v>
      </c>
      <c r="HES29" s="64">
        <f t="shared" si="87"/>
        <v>0</v>
      </c>
      <c r="HET29" s="64">
        <f t="shared" si="87"/>
        <v>0</v>
      </c>
      <c r="HEU29" s="64">
        <f t="shared" si="87"/>
        <v>0</v>
      </c>
      <c r="HEV29" s="64">
        <f t="shared" si="87"/>
        <v>0</v>
      </c>
      <c r="HEW29" s="64">
        <f t="shared" si="87"/>
        <v>0</v>
      </c>
      <c r="HEX29" s="64">
        <f t="shared" si="87"/>
        <v>0</v>
      </c>
      <c r="HEY29" s="64">
        <f t="shared" si="87"/>
        <v>0</v>
      </c>
      <c r="HEZ29" s="64">
        <f t="shared" si="87"/>
        <v>0</v>
      </c>
      <c r="HFA29" s="64">
        <f t="shared" si="87"/>
        <v>0</v>
      </c>
      <c r="HFB29" s="64">
        <f t="shared" si="87"/>
        <v>0</v>
      </c>
      <c r="HFC29" s="64">
        <f t="shared" si="87"/>
        <v>0</v>
      </c>
      <c r="HFD29" s="64">
        <f t="shared" si="87"/>
        <v>0</v>
      </c>
      <c r="HFE29" s="64">
        <f t="shared" si="87"/>
        <v>0</v>
      </c>
      <c r="HFF29" s="64">
        <f t="shared" si="87"/>
        <v>0</v>
      </c>
      <c r="HFG29" s="64">
        <f t="shared" si="87"/>
        <v>0</v>
      </c>
      <c r="HFH29" s="64">
        <f t="shared" ref="HFH29:HHS29" si="88">SUM(HFH12:HFH27)</f>
        <v>0</v>
      </c>
      <c r="HFI29" s="64">
        <f t="shared" si="88"/>
        <v>0</v>
      </c>
      <c r="HFJ29" s="64">
        <f t="shared" si="88"/>
        <v>0</v>
      </c>
      <c r="HFK29" s="64">
        <f t="shared" si="88"/>
        <v>0</v>
      </c>
      <c r="HFL29" s="64">
        <f t="shared" si="88"/>
        <v>0</v>
      </c>
      <c r="HFM29" s="64">
        <f t="shared" si="88"/>
        <v>0</v>
      </c>
      <c r="HFN29" s="64">
        <f t="shared" si="88"/>
        <v>0</v>
      </c>
      <c r="HFO29" s="64">
        <f t="shared" si="88"/>
        <v>0</v>
      </c>
      <c r="HFP29" s="64">
        <f t="shared" si="88"/>
        <v>0</v>
      </c>
      <c r="HFQ29" s="64">
        <f t="shared" si="88"/>
        <v>0</v>
      </c>
      <c r="HFR29" s="64">
        <f t="shared" si="88"/>
        <v>0</v>
      </c>
      <c r="HFS29" s="64">
        <f t="shared" si="88"/>
        <v>0</v>
      </c>
      <c r="HFT29" s="64">
        <f t="shared" si="88"/>
        <v>0</v>
      </c>
      <c r="HFU29" s="64">
        <f t="shared" si="88"/>
        <v>0</v>
      </c>
      <c r="HFV29" s="64">
        <f t="shared" si="88"/>
        <v>0</v>
      </c>
      <c r="HFW29" s="64">
        <f t="shared" si="88"/>
        <v>0</v>
      </c>
      <c r="HFX29" s="64">
        <f t="shared" si="88"/>
        <v>0</v>
      </c>
      <c r="HFY29" s="64">
        <f t="shared" si="88"/>
        <v>0</v>
      </c>
      <c r="HFZ29" s="64">
        <f t="shared" si="88"/>
        <v>0</v>
      </c>
      <c r="HGA29" s="64">
        <f t="shared" si="88"/>
        <v>0</v>
      </c>
      <c r="HGB29" s="64">
        <f t="shared" si="88"/>
        <v>0</v>
      </c>
      <c r="HGC29" s="64">
        <f t="shared" si="88"/>
        <v>0</v>
      </c>
      <c r="HGD29" s="64">
        <f t="shared" si="88"/>
        <v>0</v>
      </c>
      <c r="HGE29" s="64">
        <f t="shared" si="88"/>
        <v>0</v>
      </c>
      <c r="HGF29" s="64">
        <f t="shared" si="88"/>
        <v>0</v>
      </c>
      <c r="HGG29" s="64">
        <f t="shared" si="88"/>
        <v>0</v>
      </c>
      <c r="HGH29" s="64">
        <f t="shared" si="88"/>
        <v>0</v>
      </c>
      <c r="HGI29" s="64">
        <f t="shared" si="88"/>
        <v>0</v>
      </c>
      <c r="HGJ29" s="64">
        <f t="shared" si="88"/>
        <v>0</v>
      </c>
      <c r="HGK29" s="64">
        <f t="shared" si="88"/>
        <v>0</v>
      </c>
      <c r="HGL29" s="64">
        <f t="shared" si="88"/>
        <v>0</v>
      </c>
      <c r="HGM29" s="64">
        <f t="shared" si="88"/>
        <v>0</v>
      </c>
      <c r="HGN29" s="64">
        <f t="shared" si="88"/>
        <v>0</v>
      </c>
      <c r="HGO29" s="64">
        <f t="shared" si="88"/>
        <v>0</v>
      </c>
      <c r="HGP29" s="64">
        <f t="shared" si="88"/>
        <v>0</v>
      </c>
      <c r="HGQ29" s="64">
        <f t="shared" si="88"/>
        <v>0</v>
      </c>
      <c r="HGR29" s="64">
        <f t="shared" si="88"/>
        <v>0</v>
      </c>
      <c r="HGS29" s="64">
        <f t="shared" si="88"/>
        <v>0</v>
      </c>
      <c r="HGT29" s="64">
        <f t="shared" si="88"/>
        <v>0</v>
      </c>
      <c r="HGU29" s="64">
        <f t="shared" si="88"/>
        <v>0</v>
      </c>
      <c r="HGV29" s="64">
        <f t="shared" si="88"/>
        <v>0</v>
      </c>
      <c r="HGW29" s="64">
        <f t="shared" si="88"/>
        <v>0</v>
      </c>
      <c r="HGX29" s="64">
        <f t="shared" si="88"/>
        <v>0</v>
      </c>
      <c r="HGY29" s="64">
        <f t="shared" si="88"/>
        <v>0</v>
      </c>
      <c r="HGZ29" s="64">
        <f t="shared" si="88"/>
        <v>0</v>
      </c>
      <c r="HHA29" s="64">
        <f t="shared" si="88"/>
        <v>0</v>
      </c>
      <c r="HHB29" s="64">
        <f t="shared" si="88"/>
        <v>0</v>
      </c>
      <c r="HHC29" s="64">
        <f t="shared" si="88"/>
        <v>0</v>
      </c>
      <c r="HHD29" s="64">
        <f t="shared" si="88"/>
        <v>0</v>
      </c>
      <c r="HHE29" s="64">
        <f t="shared" si="88"/>
        <v>0</v>
      </c>
      <c r="HHF29" s="64">
        <f t="shared" si="88"/>
        <v>0</v>
      </c>
      <c r="HHG29" s="64">
        <f t="shared" si="88"/>
        <v>0</v>
      </c>
      <c r="HHH29" s="64">
        <f t="shared" si="88"/>
        <v>0</v>
      </c>
      <c r="HHI29" s="64">
        <f t="shared" si="88"/>
        <v>0</v>
      </c>
      <c r="HHJ29" s="64">
        <f t="shared" si="88"/>
        <v>0</v>
      </c>
      <c r="HHK29" s="64">
        <f t="shared" si="88"/>
        <v>0</v>
      </c>
      <c r="HHL29" s="64">
        <f t="shared" si="88"/>
        <v>0</v>
      </c>
      <c r="HHM29" s="64">
        <f t="shared" si="88"/>
        <v>0</v>
      </c>
      <c r="HHN29" s="64">
        <f t="shared" si="88"/>
        <v>0</v>
      </c>
      <c r="HHO29" s="64">
        <f t="shared" si="88"/>
        <v>0</v>
      </c>
      <c r="HHP29" s="64">
        <f t="shared" si="88"/>
        <v>0</v>
      </c>
      <c r="HHQ29" s="64">
        <f t="shared" si="88"/>
        <v>0</v>
      </c>
      <c r="HHR29" s="64">
        <f t="shared" si="88"/>
        <v>0</v>
      </c>
      <c r="HHS29" s="64">
        <f t="shared" si="88"/>
        <v>0</v>
      </c>
      <c r="HHT29" s="64">
        <f t="shared" ref="HHT29:HKE29" si="89">SUM(HHT12:HHT27)</f>
        <v>0</v>
      </c>
      <c r="HHU29" s="64">
        <f t="shared" si="89"/>
        <v>0</v>
      </c>
      <c r="HHV29" s="64">
        <f t="shared" si="89"/>
        <v>0</v>
      </c>
      <c r="HHW29" s="64">
        <f t="shared" si="89"/>
        <v>0</v>
      </c>
      <c r="HHX29" s="64">
        <f t="shared" si="89"/>
        <v>0</v>
      </c>
      <c r="HHY29" s="64">
        <f t="shared" si="89"/>
        <v>0</v>
      </c>
      <c r="HHZ29" s="64">
        <f t="shared" si="89"/>
        <v>0</v>
      </c>
      <c r="HIA29" s="64">
        <f t="shared" si="89"/>
        <v>0</v>
      </c>
      <c r="HIB29" s="64">
        <f t="shared" si="89"/>
        <v>0</v>
      </c>
      <c r="HIC29" s="64">
        <f t="shared" si="89"/>
        <v>0</v>
      </c>
      <c r="HID29" s="64">
        <f t="shared" si="89"/>
        <v>0</v>
      </c>
      <c r="HIE29" s="64">
        <f t="shared" si="89"/>
        <v>0</v>
      </c>
      <c r="HIF29" s="64">
        <f t="shared" si="89"/>
        <v>0</v>
      </c>
      <c r="HIG29" s="64">
        <f t="shared" si="89"/>
        <v>0</v>
      </c>
      <c r="HIH29" s="64">
        <f t="shared" si="89"/>
        <v>0</v>
      </c>
      <c r="HII29" s="64">
        <f t="shared" si="89"/>
        <v>0</v>
      </c>
      <c r="HIJ29" s="64">
        <f t="shared" si="89"/>
        <v>0</v>
      </c>
      <c r="HIK29" s="64">
        <f t="shared" si="89"/>
        <v>0</v>
      </c>
      <c r="HIL29" s="64">
        <f t="shared" si="89"/>
        <v>0</v>
      </c>
      <c r="HIM29" s="64">
        <f t="shared" si="89"/>
        <v>0</v>
      </c>
      <c r="HIN29" s="64">
        <f t="shared" si="89"/>
        <v>0</v>
      </c>
      <c r="HIO29" s="64">
        <f t="shared" si="89"/>
        <v>0</v>
      </c>
      <c r="HIP29" s="64">
        <f t="shared" si="89"/>
        <v>0</v>
      </c>
      <c r="HIQ29" s="64">
        <f t="shared" si="89"/>
        <v>0</v>
      </c>
      <c r="HIR29" s="64">
        <f t="shared" si="89"/>
        <v>0</v>
      </c>
      <c r="HIS29" s="64">
        <f t="shared" si="89"/>
        <v>0</v>
      </c>
      <c r="HIT29" s="64">
        <f t="shared" si="89"/>
        <v>0</v>
      </c>
      <c r="HIU29" s="64">
        <f t="shared" si="89"/>
        <v>0</v>
      </c>
      <c r="HIV29" s="64">
        <f t="shared" si="89"/>
        <v>0</v>
      </c>
      <c r="HIW29" s="64">
        <f t="shared" si="89"/>
        <v>0</v>
      </c>
      <c r="HIX29" s="64">
        <f t="shared" si="89"/>
        <v>0</v>
      </c>
      <c r="HIY29" s="64">
        <f t="shared" si="89"/>
        <v>0</v>
      </c>
      <c r="HIZ29" s="64">
        <f t="shared" si="89"/>
        <v>0</v>
      </c>
      <c r="HJA29" s="64">
        <f t="shared" si="89"/>
        <v>0</v>
      </c>
      <c r="HJB29" s="64">
        <f t="shared" si="89"/>
        <v>0</v>
      </c>
      <c r="HJC29" s="64">
        <f t="shared" si="89"/>
        <v>0</v>
      </c>
      <c r="HJD29" s="64">
        <f t="shared" si="89"/>
        <v>0</v>
      </c>
      <c r="HJE29" s="64">
        <f t="shared" si="89"/>
        <v>0</v>
      </c>
      <c r="HJF29" s="64">
        <f t="shared" si="89"/>
        <v>0</v>
      </c>
      <c r="HJG29" s="64">
        <f t="shared" si="89"/>
        <v>0</v>
      </c>
      <c r="HJH29" s="64">
        <f t="shared" si="89"/>
        <v>0</v>
      </c>
      <c r="HJI29" s="64">
        <f t="shared" si="89"/>
        <v>0</v>
      </c>
      <c r="HJJ29" s="64">
        <f t="shared" si="89"/>
        <v>0</v>
      </c>
      <c r="HJK29" s="64">
        <f t="shared" si="89"/>
        <v>0</v>
      </c>
      <c r="HJL29" s="64">
        <f t="shared" si="89"/>
        <v>0</v>
      </c>
      <c r="HJM29" s="64">
        <f t="shared" si="89"/>
        <v>0</v>
      </c>
      <c r="HJN29" s="64">
        <f t="shared" si="89"/>
        <v>0</v>
      </c>
      <c r="HJO29" s="64">
        <f t="shared" si="89"/>
        <v>0</v>
      </c>
      <c r="HJP29" s="64">
        <f t="shared" si="89"/>
        <v>0</v>
      </c>
      <c r="HJQ29" s="64">
        <f t="shared" si="89"/>
        <v>0</v>
      </c>
      <c r="HJR29" s="64">
        <f t="shared" si="89"/>
        <v>0</v>
      </c>
      <c r="HJS29" s="64">
        <f t="shared" si="89"/>
        <v>0</v>
      </c>
      <c r="HJT29" s="64">
        <f t="shared" si="89"/>
        <v>0</v>
      </c>
      <c r="HJU29" s="64">
        <f t="shared" si="89"/>
        <v>0</v>
      </c>
      <c r="HJV29" s="64">
        <f t="shared" si="89"/>
        <v>0</v>
      </c>
      <c r="HJW29" s="64">
        <f t="shared" si="89"/>
        <v>0</v>
      </c>
      <c r="HJX29" s="64">
        <f t="shared" si="89"/>
        <v>0</v>
      </c>
      <c r="HJY29" s="64">
        <f t="shared" si="89"/>
        <v>0</v>
      </c>
      <c r="HJZ29" s="64">
        <f t="shared" si="89"/>
        <v>0</v>
      </c>
      <c r="HKA29" s="64">
        <f t="shared" si="89"/>
        <v>0</v>
      </c>
      <c r="HKB29" s="64">
        <f t="shared" si="89"/>
        <v>0</v>
      </c>
      <c r="HKC29" s="64">
        <f t="shared" si="89"/>
        <v>0</v>
      </c>
      <c r="HKD29" s="64">
        <f t="shared" si="89"/>
        <v>0</v>
      </c>
      <c r="HKE29" s="64">
        <f t="shared" si="89"/>
        <v>0</v>
      </c>
      <c r="HKF29" s="64">
        <f t="shared" ref="HKF29:HMQ29" si="90">SUM(HKF12:HKF27)</f>
        <v>0</v>
      </c>
      <c r="HKG29" s="64">
        <f t="shared" si="90"/>
        <v>0</v>
      </c>
      <c r="HKH29" s="64">
        <f t="shared" si="90"/>
        <v>0</v>
      </c>
      <c r="HKI29" s="64">
        <f t="shared" si="90"/>
        <v>0</v>
      </c>
      <c r="HKJ29" s="64">
        <f t="shared" si="90"/>
        <v>0</v>
      </c>
      <c r="HKK29" s="64">
        <f t="shared" si="90"/>
        <v>0</v>
      </c>
      <c r="HKL29" s="64">
        <f t="shared" si="90"/>
        <v>0</v>
      </c>
      <c r="HKM29" s="64">
        <f t="shared" si="90"/>
        <v>0</v>
      </c>
      <c r="HKN29" s="64">
        <f t="shared" si="90"/>
        <v>0</v>
      </c>
      <c r="HKO29" s="64">
        <f t="shared" si="90"/>
        <v>0</v>
      </c>
      <c r="HKP29" s="64">
        <f t="shared" si="90"/>
        <v>0</v>
      </c>
      <c r="HKQ29" s="64">
        <f t="shared" si="90"/>
        <v>0</v>
      </c>
      <c r="HKR29" s="64">
        <f t="shared" si="90"/>
        <v>0</v>
      </c>
      <c r="HKS29" s="64">
        <f t="shared" si="90"/>
        <v>0</v>
      </c>
      <c r="HKT29" s="64">
        <f t="shared" si="90"/>
        <v>0</v>
      </c>
      <c r="HKU29" s="64">
        <f t="shared" si="90"/>
        <v>0</v>
      </c>
      <c r="HKV29" s="64">
        <f t="shared" si="90"/>
        <v>0</v>
      </c>
      <c r="HKW29" s="64">
        <f t="shared" si="90"/>
        <v>0</v>
      </c>
      <c r="HKX29" s="64">
        <f t="shared" si="90"/>
        <v>0</v>
      </c>
      <c r="HKY29" s="64">
        <f t="shared" si="90"/>
        <v>0</v>
      </c>
      <c r="HKZ29" s="64">
        <f t="shared" si="90"/>
        <v>0</v>
      </c>
      <c r="HLA29" s="64">
        <f t="shared" si="90"/>
        <v>0</v>
      </c>
      <c r="HLB29" s="64">
        <f t="shared" si="90"/>
        <v>0</v>
      </c>
      <c r="HLC29" s="64">
        <f t="shared" si="90"/>
        <v>0</v>
      </c>
      <c r="HLD29" s="64">
        <f t="shared" si="90"/>
        <v>0</v>
      </c>
      <c r="HLE29" s="64">
        <f t="shared" si="90"/>
        <v>0</v>
      </c>
      <c r="HLF29" s="64">
        <f t="shared" si="90"/>
        <v>0</v>
      </c>
      <c r="HLG29" s="64">
        <f t="shared" si="90"/>
        <v>0</v>
      </c>
      <c r="HLH29" s="64">
        <f t="shared" si="90"/>
        <v>0</v>
      </c>
      <c r="HLI29" s="64">
        <f t="shared" si="90"/>
        <v>0</v>
      </c>
      <c r="HLJ29" s="64">
        <f t="shared" si="90"/>
        <v>0</v>
      </c>
      <c r="HLK29" s="64">
        <f t="shared" si="90"/>
        <v>0</v>
      </c>
      <c r="HLL29" s="64">
        <f t="shared" si="90"/>
        <v>0</v>
      </c>
      <c r="HLM29" s="64">
        <f t="shared" si="90"/>
        <v>0</v>
      </c>
      <c r="HLN29" s="64">
        <f t="shared" si="90"/>
        <v>0</v>
      </c>
      <c r="HLO29" s="64">
        <f t="shared" si="90"/>
        <v>0</v>
      </c>
      <c r="HLP29" s="64">
        <f t="shared" si="90"/>
        <v>0</v>
      </c>
      <c r="HLQ29" s="64">
        <f t="shared" si="90"/>
        <v>0</v>
      </c>
      <c r="HLR29" s="64">
        <f t="shared" si="90"/>
        <v>0</v>
      </c>
      <c r="HLS29" s="64">
        <f t="shared" si="90"/>
        <v>0</v>
      </c>
      <c r="HLT29" s="64">
        <f t="shared" si="90"/>
        <v>0</v>
      </c>
      <c r="HLU29" s="64">
        <f t="shared" si="90"/>
        <v>0</v>
      </c>
      <c r="HLV29" s="64">
        <f t="shared" si="90"/>
        <v>0</v>
      </c>
      <c r="HLW29" s="64">
        <f t="shared" si="90"/>
        <v>0</v>
      </c>
      <c r="HLX29" s="64">
        <f t="shared" si="90"/>
        <v>0</v>
      </c>
      <c r="HLY29" s="64">
        <f t="shared" si="90"/>
        <v>0</v>
      </c>
      <c r="HLZ29" s="64">
        <f t="shared" si="90"/>
        <v>0</v>
      </c>
      <c r="HMA29" s="64">
        <f t="shared" si="90"/>
        <v>0</v>
      </c>
      <c r="HMB29" s="64">
        <f t="shared" si="90"/>
        <v>0</v>
      </c>
      <c r="HMC29" s="64">
        <f t="shared" si="90"/>
        <v>0</v>
      </c>
      <c r="HMD29" s="64">
        <f t="shared" si="90"/>
        <v>0</v>
      </c>
      <c r="HME29" s="64">
        <f t="shared" si="90"/>
        <v>0</v>
      </c>
      <c r="HMF29" s="64">
        <f t="shared" si="90"/>
        <v>0</v>
      </c>
      <c r="HMG29" s="64">
        <f t="shared" si="90"/>
        <v>0</v>
      </c>
      <c r="HMH29" s="64">
        <f t="shared" si="90"/>
        <v>0</v>
      </c>
      <c r="HMI29" s="64">
        <f t="shared" si="90"/>
        <v>0</v>
      </c>
      <c r="HMJ29" s="64">
        <f t="shared" si="90"/>
        <v>0</v>
      </c>
      <c r="HMK29" s="64">
        <f t="shared" si="90"/>
        <v>0</v>
      </c>
      <c r="HML29" s="64">
        <f t="shared" si="90"/>
        <v>0</v>
      </c>
      <c r="HMM29" s="64">
        <f t="shared" si="90"/>
        <v>0</v>
      </c>
      <c r="HMN29" s="64">
        <f t="shared" si="90"/>
        <v>0</v>
      </c>
      <c r="HMO29" s="64">
        <f t="shared" si="90"/>
        <v>0</v>
      </c>
      <c r="HMP29" s="64">
        <f t="shared" si="90"/>
        <v>0</v>
      </c>
      <c r="HMQ29" s="64">
        <f t="shared" si="90"/>
        <v>0</v>
      </c>
      <c r="HMR29" s="64">
        <f t="shared" ref="HMR29:HPC29" si="91">SUM(HMR12:HMR27)</f>
        <v>0</v>
      </c>
      <c r="HMS29" s="64">
        <f t="shared" si="91"/>
        <v>0</v>
      </c>
      <c r="HMT29" s="64">
        <f t="shared" si="91"/>
        <v>0</v>
      </c>
      <c r="HMU29" s="64">
        <f t="shared" si="91"/>
        <v>0</v>
      </c>
      <c r="HMV29" s="64">
        <f t="shared" si="91"/>
        <v>0</v>
      </c>
      <c r="HMW29" s="64">
        <f t="shared" si="91"/>
        <v>0</v>
      </c>
      <c r="HMX29" s="64">
        <f t="shared" si="91"/>
        <v>0</v>
      </c>
      <c r="HMY29" s="64">
        <f t="shared" si="91"/>
        <v>0</v>
      </c>
      <c r="HMZ29" s="64">
        <f t="shared" si="91"/>
        <v>0</v>
      </c>
      <c r="HNA29" s="64">
        <f t="shared" si="91"/>
        <v>0</v>
      </c>
      <c r="HNB29" s="64">
        <f t="shared" si="91"/>
        <v>0</v>
      </c>
      <c r="HNC29" s="64">
        <f t="shared" si="91"/>
        <v>0</v>
      </c>
      <c r="HND29" s="64">
        <f t="shared" si="91"/>
        <v>0</v>
      </c>
      <c r="HNE29" s="64">
        <f t="shared" si="91"/>
        <v>0</v>
      </c>
      <c r="HNF29" s="64">
        <f t="shared" si="91"/>
        <v>0</v>
      </c>
      <c r="HNG29" s="64">
        <f t="shared" si="91"/>
        <v>0</v>
      </c>
      <c r="HNH29" s="64">
        <f t="shared" si="91"/>
        <v>0</v>
      </c>
      <c r="HNI29" s="64">
        <f t="shared" si="91"/>
        <v>0</v>
      </c>
      <c r="HNJ29" s="64">
        <f t="shared" si="91"/>
        <v>0</v>
      </c>
      <c r="HNK29" s="64">
        <f t="shared" si="91"/>
        <v>0</v>
      </c>
      <c r="HNL29" s="64">
        <f t="shared" si="91"/>
        <v>0</v>
      </c>
      <c r="HNM29" s="64">
        <f t="shared" si="91"/>
        <v>0</v>
      </c>
      <c r="HNN29" s="64">
        <f t="shared" si="91"/>
        <v>0</v>
      </c>
      <c r="HNO29" s="64">
        <f t="shared" si="91"/>
        <v>0</v>
      </c>
      <c r="HNP29" s="64">
        <f t="shared" si="91"/>
        <v>0</v>
      </c>
      <c r="HNQ29" s="64">
        <f t="shared" si="91"/>
        <v>0</v>
      </c>
      <c r="HNR29" s="64">
        <f t="shared" si="91"/>
        <v>0</v>
      </c>
      <c r="HNS29" s="64">
        <f t="shared" si="91"/>
        <v>0</v>
      </c>
      <c r="HNT29" s="64">
        <f t="shared" si="91"/>
        <v>0</v>
      </c>
      <c r="HNU29" s="64">
        <f t="shared" si="91"/>
        <v>0</v>
      </c>
      <c r="HNV29" s="64">
        <f t="shared" si="91"/>
        <v>0</v>
      </c>
      <c r="HNW29" s="64">
        <f t="shared" si="91"/>
        <v>0</v>
      </c>
      <c r="HNX29" s="64">
        <f t="shared" si="91"/>
        <v>0</v>
      </c>
      <c r="HNY29" s="64">
        <f t="shared" si="91"/>
        <v>0</v>
      </c>
      <c r="HNZ29" s="64">
        <f t="shared" si="91"/>
        <v>0</v>
      </c>
      <c r="HOA29" s="64">
        <f t="shared" si="91"/>
        <v>0</v>
      </c>
      <c r="HOB29" s="64">
        <f t="shared" si="91"/>
        <v>0</v>
      </c>
      <c r="HOC29" s="64">
        <f t="shared" si="91"/>
        <v>0</v>
      </c>
      <c r="HOD29" s="64">
        <f t="shared" si="91"/>
        <v>0</v>
      </c>
      <c r="HOE29" s="64">
        <f t="shared" si="91"/>
        <v>0</v>
      </c>
      <c r="HOF29" s="64">
        <f t="shared" si="91"/>
        <v>0</v>
      </c>
      <c r="HOG29" s="64">
        <f t="shared" si="91"/>
        <v>0</v>
      </c>
      <c r="HOH29" s="64">
        <f t="shared" si="91"/>
        <v>0</v>
      </c>
      <c r="HOI29" s="64">
        <f t="shared" si="91"/>
        <v>0</v>
      </c>
      <c r="HOJ29" s="64">
        <f t="shared" si="91"/>
        <v>0</v>
      </c>
      <c r="HOK29" s="64">
        <f t="shared" si="91"/>
        <v>0</v>
      </c>
      <c r="HOL29" s="64">
        <f t="shared" si="91"/>
        <v>0</v>
      </c>
      <c r="HOM29" s="64">
        <f t="shared" si="91"/>
        <v>0</v>
      </c>
      <c r="HON29" s="64">
        <f t="shared" si="91"/>
        <v>0</v>
      </c>
      <c r="HOO29" s="64">
        <f t="shared" si="91"/>
        <v>0</v>
      </c>
      <c r="HOP29" s="64">
        <f t="shared" si="91"/>
        <v>0</v>
      </c>
      <c r="HOQ29" s="64">
        <f t="shared" si="91"/>
        <v>0</v>
      </c>
      <c r="HOR29" s="64">
        <f t="shared" si="91"/>
        <v>0</v>
      </c>
      <c r="HOS29" s="64">
        <f t="shared" si="91"/>
        <v>0</v>
      </c>
      <c r="HOT29" s="64">
        <f t="shared" si="91"/>
        <v>0</v>
      </c>
      <c r="HOU29" s="64">
        <f t="shared" si="91"/>
        <v>0</v>
      </c>
      <c r="HOV29" s="64">
        <f t="shared" si="91"/>
        <v>0</v>
      </c>
      <c r="HOW29" s="64">
        <f t="shared" si="91"/>
        <v>0</v>
      </c>
      <c r="HOX29" s="64">
        <f t="shared" si="91"/>
        <v>0</v>
      </c>
      <c r="HOY29" s="64">
        <f t="shared" si="91"/>
        <v>0</v>
      </c>
      <c r="HOZ29" s="64">
        <f t="shared" si="91"/>
        <v>0</v>
      </c>
      <c r="HPA29" s="64">
        <f t="shared" si="91"/>
        <v>0</v>
      </c>
      <c r="HPB29" s="64">
        <f t="shared" si="91"/>
        <v>0</v>
      </c>
      <c r="HPC29" s="64">
        <f t="shared" si="91"/>
        <v>0</v>
      </c>
      <c r="HPD29" s="64">
        <f t="shared" ref="HPD29:HRO29" si="92">SUM(HPD12:HPD27)</f>
        <v>0</v>
      </c>
      <c r="HPE29" s="64">
        <f t="shared" si="92"/>
        <v>0</v>
      </c>
      <c r="HPF29" s="64">
        <f t="shared" si="92"/>
        <v>0</v>
      </c>
      <c r="HPG29" s="64">
        <f t="shared" si="92"/>
        <v>0</v>
      </c>
      <c r="HPH29" s="64">
        <f t="shared" si="92"/>
        <v>0</v>
      </c>
      <c r="HPI29" s="64">
        <f t="shared" si="92"/>
        <v>0</v>
      </c>
      <c r="HPJ29" s="64">
        <f t="shared" si="92"/>
        <v>0</v>
      </c>
      <c r="HPK29" s="64">
        <f t="shared" si="92"/>
        <v>0</v>
      </c>
      <c r="HPL29" s="64">
        <f t="shared" si="92"/>
        <v>0</v>
      </c>
      <c r="HPM29" s="64">
        <f t="shared" si="92"/>
        <v>0</v>
      </c>
      <c r="HPN29" s="64">
        <f t="shared" si="92"/>
        <v>0</v>
      </c>
      <c r="HPO29" s="64">
        <f t="shared" si="92"/>
        <v>0</v>
      </c>
      <c r="HPP29" s="64">
        <f t="shared" si="92"/>
        <v>0</v>
      </c>
      <c r="HPQ29" s="64">
        <f t="shared" si="92"/>
        <v>0</v>
      </c>
      <c r="HPR29" s="64">
        <f t="shared" si="92"/>
        <v>0</v>
      </c>
      <c r="HPS29" s="64">
        <f t="shared" si="92"/>
        <v>0</v>
      </c>
      <c r="HPT29" s="64">
        <f t="shared" si="92"/>
        <v>0</v>
      </c>
      <c r="HPU29" s="64">
        <f t="shared" si="92"/>
        <v>0</v>
      </c>
      <c r="HPV29" s="64">
        <f t="shared" si="92"/>
        <v>0</v>
      </c>
      <c r="HPW29" s="64">
        <f t="shared" si="92"/>
        <v>0</v>
      </c>
      <c r="HPX29" s="64">
        <f t="shared" si="92"/>
        <v>0</v>
      </c>
      <c r="HPY29" s="64">
        <f t="shared" si="92"/>
        <v>0</v>
      </c>
      <c r="HPZ29" s="64">
        <f t="shared" si="92"/>
        <v>0</v>
      </c>
      <c r="HQA29" s="64">
        <f t="shared" si="92"/>
        <v>0</v>
      </c>
      <c r="HQB29" s="64">
        <f t="shared" si="92"/>
        <v>0</v>
      </c>
      <c r="HQC29" s="64">
        <f t="shared" si="92"/>
        <v>0</v>
      </c>
      <c r="HQD29" s="64">
        <f t="shared" si="92"/>
        <v>0</v>
      </c>
      <c r="HQE29" s="64">
        <f t="shared" si="92"/>
        <v>0</v>
      </c>
      <c r="HQF29" s="64">
        <f t="shared" si="92"/>
        <v>0</v>
      </c>
      <c r="HQG29" s="64">
        <f t="shared" si="92"/>
        <v>0</v>
      </c>
      <c r="HQH29" s="64">
        <f t="shared" si="92"/>
        <v>0</v>
      </c>
      <c r="HQI29" s="64">
        <f t="shared" si="92"/>
        <v>0</v>
      </c>
      <c r="HQJ29" s="64">
        <f t="shared" si="92"/>
        <v>0</v>
      </c>
      <c r="HQK29" s="64">
        <f t="shared" si="92"/>
        <v>0</v>
      </c>
      <c r="HQL29" s="64">
        <f t="shared" si="92"/>
        <v>0</v>
      </c>
      <c r="HQM29" s="64">
        <f t="shared" si="92"/>
        <v>0</v>
      </c>
      <c r="HQN29" s="64">
        <f t="shared" si="92"/>
        <v>0</v>
      </c>
      <c r="HQO29" s="64">
        <f t="shared" si="92"/>
        <v>0</v>
      </c>
      <c r="HQP29" s="64">
        <f t="shared" si="92"/>
        <v>0</v>
      </c>
      <c r="HQQ29" s="64">
        <f t="shared" si="92"/>
        <v>0</v>
      </c>
      <c r="HQR29" s="64">
        <f t="shared" si="92"/>
        <v>0</v>
      </c>
      <c r="HQS29" s="64">
        <f t="shared" si="92"/>
        <v>0</v>
      </c>
      <c r="HQT29" s="64">
        <f t="shared" si="92"/>
        <v>0</v>
      </c>
      <c r="HQU29" s="64">
        <f t="shared" si="92"/>
        <v>0</v>
      </c>
      <c r="HQV29" s="64">
        <f t="shared" si="92"/>
        <v>0</v>
      </c>
      <c r="HQW29" s="64">
        <f t="shared" si="92"/>
        <v>0</v>
      </c>
      <c r="HQX29" s="64">
        <f t="shared" si="92"/>
        <v>0</v>
      </c>
      <c r="HQY29" s="64">
        <f t="shared" si="92"/>
        <v>0</v>
      </c>
      <c r="HQZ29" s="64">
        <f t="shared" si="92"/>
        <v>0</v>
      </c>
      <c r="HRA29" s="64">
        <f t="shared" si="92"/>
        <v>0</v>
      </c>
      <c r="HRB29" s="64">
        <f t="shared" si="92"/>
        <v>0</v>
      </c>
      <c r="HRC29" s="64">
        <f t="shared" si="92"/>
        <v>0</v>
      </c>
      <c r="HRD29" s="64">
        <f t="shared" si="92"/>
        <v>0</v>
      </c>
      <c r="HRE29" s="64">
        <f t="shared" si="92"/>
        <v>0</v>
      </c>
      <c r="HRF29" s="64">
        <f t="shared" si="92"/>
        <v>0</v>
      </c>
      <c r="HRG29" s="64">
        <f t="shared" si="92"/>
        <v>0</v>
      </c>
      <c r="HRH29" s="64">
        <f t="shared" si="92"/>
        <v>0</v>
      </c>
      <c r="HRI29" s="64">
        <f t="shared" si="92"/>
        <v>0</v>
      </c>
      <c r="HRJ29" s="64">
        <f t="shared" si="92"/>
        <v>0</v>
      </c>
      <c r="HRK29" s="64">
        <f t="shared" si="92"/>
        <v>0</v>
      </c>
      <c r="HRL29" s="64">
        <f t="shared" si="92"/>
        <v>0</v>
      </c>
      <c r="HRM29" s="64">
        <f t="shared" si="92"/>
        <v>0</v>
      </c>
      <c r="HRN29" s="64">
        <f t="shared" si="92"/>
        <v>0</v>
      </c>
      <c r="HRO29" s="64">
        <f t="shared" si="92"/>
        <v>0</v>
      </c>
      <c r="HRP29" s="64">
        <f t="shared" ref="HRP29:HUA29" si="93">SUM(HRP12:HRP27)</f>
        <v>0</v>
      </c>
      <c r="HRQ29" s="64">
        <f t="shared" si="93"/>
        <v>0</v>
      </c>
      <c r="HRR29" s="64">
        <f t="shared" si="93"/>
        <v>0</v>
      </c>
      <c r="HRS29" s="64">
        <f t="shared" si="93"/>
        <v>0</v>
      </c>
      <c r="HRT29" s="64">
        <f t="shared" si="93"/>
        <v>0</v>
      </c>
      <c r="HRU29" s="64">
        <f t="shared" si="93"/>
        <v>0</v>
      </c>
      <c r="HRV29" s="64">
        <f t="shared" si="93"/>
        <v>0</v>
      </c>
      <c r="HRW29" s="64">
        <f t="shared" si="93"/>
        <v>0</v>
      </c>
      <c r="HRX29" s="64">
        <f t="shared" si="93"/>
        <v>0</v>
      </c>
      <c r="HRY29" s="64">
        <f t="shared" si="93"/>
        <v>0</v>
      </c>
      <c r="HRZ29" s="64">
        <f t="shared" si="93"/>
        <v>0</v>
      </c>
      <c r="HSA29" s="64">
        <f t="shared" si="93"/>
        <v>0</v>
      </c>
      <c r="HSB29" s="64">
        <f t="shared" si="93"/>
        <v>0</v>
      </c>
      <c r="HSC29" s="64">
        <f t="shared" si="93"/>
        <v>0</v>
      </c>
      <c r="HSD29" s="64">
        <f t="shared" si="93"/>
        <v>0</v>
      </c>
      <c r="HSE29" s="64">
        <f t="shared" si="93"/>
        <v>0</v>
      </c>
      <c r="HSF29" s="64">
        <f t="shared" si="93"/>
        <v>0</v>
      </c>
      <c r="HSG29" s="64">
        <f t="shared" si="93"/>
        <v>0</v>
      </c>
      <c r="HSH29" s="64">
        <f t="shared" si="93"/>
        <v>0</v>
      </c>
      <c r="HSI29" s="64">
        <f t="shared" si="93"/>
        <v>0</v>
      </c>
      <c r="HSJ29" s="64">
        <f t="shared" si="93"/>
        <v>0</v>
      </c>
      <c r="HSK29" s="64">
        <f t="shared" si="93"/>
        <v>0</v>
      </c>
      <c r="HSL29" s="64">
        <f t="shared" si="93"/>
        <v>0</v>
      </c>
      <c r="HSM29" s="64">
        <f t="shared" si="93"/>
        <v>0</v>
      </c>
      <c r="HSN29" s="64">
        <f t="shared" si="93"/>
        <v>0</v>
      </c>
      <c r="HSO29" s="64">
        <f t="shared" si="93"/>
        <v>0</v>
      </c>
      <c r="HSP29" s="64">
        <f t="shared" si="93"/>
        <v>0</v>
      </c>
      <c r="HSQ29" s="64">
        <f t="shared" si="93"/>
        <v>0</v>
      </c>
      <c r="HSR29" s="64">
        <f t="shared" si="93"/>
        <v>0</v>
      </c>
      <c r="HSS29" s="64">
        <f t="shared" si="93"/>
        <v>0</v>
      </c>
      <c r="HST29" s="64">
        <f t="shared" si="93"/>
        <v>0</v>
      </c>
      <c r="HSU29" s="64">
        <f t="shared" si="93"/>
        <v>0</v>
      </c>
      <c r="HSV29" s="64">
        <f t="shared" si="93"/>
        <v>0</v>
      </c>
      <c r="HSW29" s="64">
        <f t="shared" si="93"/>
        <v>0</v>
      </c>
      <c r="HSX29" s="64">
        <f t="shared" si="93"/>
        <v>0</v>
      </c>
      <c r="HSY29" s="64">
        <f t="shared" si="93"/>
        <v>0</v>
      </c>
      <c r="HSZ29" s="64">
        <f t="shared" si="93"/>
        <v>0</v>
      </c>
      <c r="HTA29" s="64">
        <f t="shared" si="93"/>
        <v>0</v>
      </c>
      <c r="HTB29" s="64">
        <f t="shared" si="93"/>
        <v>0</v>
      </c>
      <c r="HTC29" s="64">
        <f t="shared" si="93"/>
        <v>0</v>
      </c>
      <c r="HTD29" s="64">
        <f t="shared" si="93"/>
        <v>0</v>
      </c>
      <c r="HTE29" s="64">
        <f t="shared" si="93"/>
        <v>0</v>
      </c>
      <c r="HTF29" s="64">
        <f t="shared" si="93"/>
        <v>0</v>
      </c>
      <c r="HTG29" s="64">
        <f t="shared" si="93"/>
        <v>0</v>
      </c>
      <c r="HTH29" s="64">
        <f t="shared" si="93"/>
        <v>0</v>
      </c>
      <c r="HTI29" s="64">
        <f t="shared" si="93"/>
        <v>0</v>
      </c>
      <c r="HTJ29" s="64">
        <f t="shared" si="93"/>
        <v>0</v>
      </c>
      <c r="HTK29" s="64">
        <f t="shared" si="93"/>
        <v>0</v>
      </c>
      <c r="HTL29" s="64">
        <f t="shared" si="93"/>
        <v>0</v>
      </c>
      <c r="HTM29" s="64">
        <f t="shared" si="93"/>
        <v>0</v>
      </c>
      <c r="HTN29" s="64">
        <f t="shared" si="93"/>
        <v>0</v>
      </c>
      <c r="HTO29" s="64">
        <f t="shared" si="93"/>
        <v>0</v>
      </c>
      <c r="HTP29" s="64">
        <f t="shared" si="93"/>
        <v>0</v>
      </c>
      <c r="HTQ29" s="64">
        <f t="shared" si="93"/>
        <v>0</v>
      </c>
      <c r="HTR29" s="64">
        <f t="shared" si="93"/>
        <v>0</v>
      </c>
      <c r="HTS29" s="64">
        <f t="shared" si="93"/>
        <v>0</v>
      </c>
      <c r="HTT29" s="64">
        <f t="shared" si="93"/>
        <v>0</v>
      </c>
      <c r="HTU29" s="64">
        <f t="shared" si="93"/>
        <v>0</v>
      </c>
      <c r="HTV29" s="64">
        <f t="shared" si="93"/>
        <v>0</v>
      </c>
      <c r="HTW29" s="64">
        <f t="shared" si="93"/>
        <v>0</v>
      </c>
      <c r="HTX29" s="64">
        <f t="shared" si="93"/>
        <v>0</v>
      </c>
      <c r="HTY29" s="64">
        <f t="shared" si="93"/>
        <v>0</v>
      </c>
      <c r="HTZ29" s="64">
        <f t="shared" si="93"/>
        <v>0</v>
      </c>
      <c r="HUA29" s="64">
        <f t="shared" si="93"/>
        <v>0</v>
      </c>
      <c r="HUB29" s="64">
        <f t="shared" ref="HUB29:HWM29" si="94">SUM(HUB12:HUB27)</f>
        <v>0</v>
      </c>
      <c r="HUC29" s="64">
        <f t="shared" si="94"/>
        <v>0</v>
      </c>
      <c r="HUD29" s="64">
        <f t="shared" si="94"/>
        <v>0</v>
      </c>
      <c r="HUE29" s="64">
        <f t="shared" si="94"/>
        <v>0</v>
      </c>
      <c r="HUF29" s="64">
        <f t="shared" si="94"/>
        <v>0</v>
      </c>
      <c r="HUG29" s="64">
        <f t="shared" si="94"/>
        <v>0</v>
      </c>
      <c r="HUH29" s="64">
        <f t="shared" si="94"/>
        <v>0</v>
      </c>
      <c r="HUI29" s="64">
        <f t="shared" si="94"/>
        <v>0</v>
      </c>
      <c r="HUJ29" s="64">
        <f t="shared" si="94"/>
        <v>0</v>
      </c>
      <c r="HUK29" s="64">
        <f t="shared" si="94"/>
        <v>0</v>
      </c>
      <c r="HUL29" s="64">
        <f t="shared" si="94"/>
        <v>0</v>
      </c>
      <c r="HUM29" s="64">
        <f t="shared" si="94"/>
        <v>0</v>
      </c>
      <c r="HUN29" s="64">
        <f t="shared" si="94"/>
        <v>0</v>
      </c>
      <c r="HUO29" s="64">
        <f t="shared" si="94"/>
        <v>0</v>
      </c>
      <c r="HUP29" s="64">
        <f t="shared" si="94"/>
        <v>0</v>
      </c>
      <c r="HUQ29" s="64">
        <f t="shared" si="94"/>
        <v>0</v>
      </c>
      <c r="HUR29" s="64">
        <f t="shared" si="94"/>
        <v>0</v>
      </c>
      <c r="HUS29" s="64">
        <f t="shared" si="94"/>
        <v>0</v>
      </c>
      <c r="HUT29" s="64">
        <f t="shared" si="94"/>
        <v>0</v>
      </c>
      <c r="HUU29" s="64">
        <f t="shared" si="94"/>
        <v>0</v>
      </c>
      <c r="HUV29" s="64">
        <f t="shared" si="94"/>
        <v>0</v>
      </c>
      <c r="HUW29" s="64">
        <f t="shared" si="94"/>
        <v>0</v>
      </c>
      <c r="HUX29" s="64">
        <f t="shared" si="94"/>
        <v>0</v>
      </c>
      <c r="HUY29" s="64">
        <f t="shared" si="94"/>
        <v>0</v>
      </c>
      <c r="HUZ29" s="64">
        <f t="shared" si="94"/>
        <v>0</v>
      </c>
      <c r="HVA29" s="64">
        <f t="shared" si="94"/>
        <v>0</v>
      </c>
      <c r="HVB29" s="64">
        <f t="shared" si="94"/>
        <v>0</v>
      </c>
      <c r="HVC29" s="64">
        <f t="shared" si="94"/>
        <v>0</v>
      </c>
      <c r="HVD29" s="64">
        <f t="shared" si="94"/>
        <v>0</v>
      </c>
      <c r="HVE29" s="64">
        <f t="shared" si="94"/>
        <v>0</v>
      </c>
      <c r="HVF29" s="64">
        <f t="shared" si="94"/>
        <v>0</v>
      </c>
      <c r="HVG29" s="64">
        <f t="shared" si="94"/>
        <v>0</v>
      </c>
      <c r="HVH29" s="64">
        <f t="shared" si="94"/>
        <v>0</v>
      </c>
      <c r="HVI29" s="64">
        <f t="shared" si="94"/>
        <v>0</v>
      </c>
      <c r="HVJ29" s="64">
        <f t="shared" si="94"/>
        <v>0</v>
      </c>
      <c r="HVK29" s="64">
        <f t="shared" si="94"/>
        <v>0</v>
      </c>
      <c r="HVL29" s="64">
        <f t="shared" si="94"/>
        <v>0</v>
      </c>
      <c r="HVM29" s="64">
        <f t="shared" si="94"/>
        <v>0</v>
      </c>
      <c r="HVN29" s="64">
        <f t="shared" si="94"/>
        <v>0</v>
      </c>
      <c r="HVO29" s="64">
        <f t="shared" si="94"/>
        <v>0</v>
      </c>
      <c r="HVP29" s="64">
        <f t="shared" si="94"/>
        <v>0</v>
      </c>
      <c r="HVQ29" s="64">
        <f t="shared" si="94"/>
        <v>0</v>
      </c>
      <c r="HVR29" s="64">
        <f t="shared" si="94"/>
        <v>0</v>
      </c>
      <c r="HVS29" s="64">
        <f t="shared" si="94"/>
        <v>0</v>
      </c>
      <c r="HVT29" s="64">
        <f t="shared" si="94"/>
        <v>0</v>
      </c>
      <c r="HVU29" s="64">
        <f t="shared" si="94"/>
        <v>0</v>
      </c>
      <c r="HVV29" s="64">
        <f t="shared" si="94"/>
        <v>0</v>
      </c>
      <c r="HVW29" s="64">
        <f t="shared" si="94"/>
        <v>0</v>
      </c>
      <c r="HVX29" s="64">
        <f t="shared" si="94"/>
        <v>0</v>
      </c>
      <c r="HVY29" s="64">
        <f t="shared" si="94"/>
        <v>0</v>
      </c>
      <c r="HVZ29" s="64">
        <f t="shared" si="94"/>
        <v>0</v>
      </c>
      <c r="HWA29" s="64">
        <f t="shared" si="94"/>
        <v>0</v>
      </c>
      <c r="HWB29" s="64">
        <f t="shared" si="94"/>
        <v>0</v>
      </c>
      <c r="HWC29" s="64">
        <f t="shared" si="94"/>
        <v>0</v>
      </c>
      <c r="HWD29" s="64">
        <f t="shared" si="94"/>
        <v>0</v>
      </c>
      <c r="HWE29" s="64">
        <f t="shared" si="94"/>
        <v>0</v>
      </c>
      <c r="HWF29" s="64">
        <f t="shared" si="94"/>
        <v>0</v>
      </c>
      <c r="HWG29" s="64">
        <f t="shared" si="94"/>
        <v>0</v>
      </c>
      <c r="HWH29" s="64">
        <f t="shared" si="94"/>
        <v>0</v>
      </c>
      <c r="HWI29" s="64">
        <f t="shared" si="94"/>
        <v>0</v>
      </c>
      <c r="HWJ29" s="64">
        <f t="shared" si="94"/>
        <v>0</v>
      </c>
      <c r="HWK29" s="64">
        <f t="shared" si="94"/>
        <v>0</v>
      </c>
      <c r="HWL29" s="64">
        <f t="shared" si="94"/>
        <v>0</v>
      </c>
      <c r="HWM29" s="64">
        <f t="shared" si="94"/>
        <v>0</v>
      </c>
      <c r="HWN29" s="64">
        <f t="shared" ref="HWN29:HYY29" si="95">SUM(HWN12:HWN27)</f>
        <v>0</v>
      </c>
      <c r="HWO29" s="64">
        <f t="shared" si="95"/>
        <v>0</v>
      </c>
      <c r="HWP29" s="64">
        <f t="shared" si="95"/>
        <v>0</v>
      </c>
      <c r="HWQ29" s="64">
        <f t="shared" si="95"/>
        <v>0</v>
      </c>
      <c r="HWR29" s="64">
        <f t="shared" si="95"/>
        <v>0</v>
      </c>
      <c r="HWS29" s="64">
        <f t="shared" si="95"/>
        <v>0</v>
      </c>
      <c r="HWT29" s="64">
        <f t="shared" si="95"/>
        <v>0</v>
      </c>
      <c r="HWU29" s="64">
        <f t="shared" si="95"/>
        <v>0</v>
      </c>
      <c r="HWV29" s="64">
        <f t="shared" si="95"/>
        <v>0</v>
      </c>
      <c r="HWW29" s="64">
        <f t="shared" si="95"/>
        <v>0</v>
      </c>
      <c r="HWX29" s="64">
        <f t="shared" si="95"/>
        <v>0</v>
      </c>
      <c r="HWY29" s="64">
        <f t="shared" si="95"/>
        <v>0</v>
      </c>
      <c r="HWZ29" s="64">
        <f t="shared" si="95"/>
        <v>0</v>
      </c>
      <c r="HXA29" s="64">
        <f t="shared" si="95"/>
        <v>0</v>
      </c>
      <c r="HXB29" s="64">
        <f t="shared" si="95"/>
        <v>0</v>
      </c>
      <c r="HXC29" s="64">
        <f t="shared" si="95"/>
        <v>0</v>
      </c>
      <c r="HXD29" s="64">
        <f t="shared" si="95"/>
        <v>0</v>
      </c>
      <c r="HXE29" s="64">
        <f t="shared" si="95"/>
        <v>0</v>
      </c>
      <c r="HXF29" s="64">
        <f t="shared" si="95"/>
        <v>0</v>
      </c>
      <c r="HXG29" s="64">
        <f t="shared" si="95"/>
        <v>0</v>
      </c>
      <c r="HXH29" s="64">
        <f t="shared" si="95"/>
        <v>0</v>
      </c>
      <c r="HXI29" s="64">
        <f t="shared" si="95"/>
        <v>0</v>
      </c>
      <c r="HXJ29" s="64">
        <f t="shared" si="95"/>
        <v>0</v>
      </c>
      <c r="HXK29" s="64">
        <f t="shared" si="95"/>
        <v>0</v>
      </c>
      <c r="HXL29" s="64">
        <f t="shared" si="95"/>
        <v>0</v>
      </c>
      <c r="HXM29" s="64">
        <f t="shared" si="95"/>
        <v>0</v>
      </c>
      <c r="HXN29" s="64">
        <f t="shared" si="95"/>
        <v>0</v>
      </c>
      <c r="HXO29" s="64">
        <f t="shared" si="95"/>
        <v>0</v>
      </c>
      <c r="HXP29" s="64">
        <f t="shared" si="95"/>
        <v>0</v>
      </c>
      <c r="HXQ29" s="64">
        <f t="shared" si="95"/>
        <v>0</v>
      </c>
      <c r="HXR29" s="64">
        <f t="shared" si="95"/>
        <v>0</v>
      </c>
      <c r="HXS29" s="64">
        <f t="shared" si="95"/>
        <v>0</v>
      </c>
      <c r="HXT29" s="64">
        <f t="shared" si="95"/>
        <v>0</v>
      </c>
      <c r="HXU29" s="64">
        <f t="shared" si="95"/>
        <v>0</v>
      </c>
      <c r="HXV29" s="64">
        <f t="shared" si="95"/>
        <v>0</v>
      </c>
      <c r="HXW29" s="64">
        <f t="shared" si="95"/>
        <v>0</v>
      </c>
      <c r="HXX29" s="64">
        <f t="shared" si="95"/>
        <v>0</v>
      </c>
      <c r="HXY29" s="64">
        <f t="shared" si="95"/>
        <v>0</v>
      </c>
      <c r="HXZ29" s="64">
        <f t="shared" si="95"/>
        <v>0</v>
      </c>
      <c r="HYA29" s="64">
        <f t="shared" si="95"/>
        <v>0</v>
      </c>
      <c r="HYB29" s="64">
        <f t="shared" si="95"/>
        <v>0</v>
      </c>
      <c r="HYC29" s="64">
        <f t="shared" si="95"/>
        <v>0</v>
      </c>
      <c r="HYD29" s="64">
        <f t="shared" si="95"/>
        <v>0</v>
      </c>
      <c r="HYE29" s="64">
        <f t="shared" si="95"/>
        <v>0</v>
      </c>
      <c r="HYF29" s="64">
        <f t="shared" si="95"/>
        <v>0</v>
      </c>
      <c r="HYG29" s="64">
        <f t="shared" si="95"/>
        <v>0</v>
      </c>
      <c r="HYH29" s="64">
        <f t="shared" si="95"/>
        <v>0</v>
      </c>
      <c r="HYI29" s="64">
        <f t="shared" si="95"/>
        <v>0</v>
      </c>
      <c r="HYJ29" s="64">
        <f t="shared" si="95"/>
        <v>0</v>
      </c>
      <c r="HYK29" s="64">
        <f t="shared" si="95"/>
        <v>0</v>
      </c>
      <c r="HYL29" s="64">
        <f t="shared" si="95"/>
        <v>0</v>
      </c>
      <c r="HYM29" s="64">
        <f t="shared" si="95"/>
        <v>0</v>
      </c>
      <c r="HYN29" s="64">
        <f t="shared" si="95"/>
        <v>0</v>
      </c>
      <c r="HYO29" s="64">
        <f t="shared" si="95"/>
        <v>0</v>
      </c>
      <c r="HYP29" s="64">
        <f t="shared" si="95"/>
        <v>0</v>
      </c>
      <c r="HYQ29" s="64">
        <f t="shared" si="95"/>
        <v>0</v>
      </c>
      <c r="HYR29" s="64">
        <f t="shared" si="95"/>
        <v>0</v>
      </c>
      <c r="HYS29" s="64">
        <f t="shared" si="95"/>
        <v>0</v>
      </c>
      <c r="HYT29" s="64">
        <f t="shared" si="95"/>
        <v>0</v>
      </c>
      <c r="HYU29" s="64">
        <f t="shared" si="95"/>
        <v>0</v>
      </c>
      <c r="HYV29" s="64">
        <f t="shared" si="95"/>
        <v>0</v>
      </c>
      <c r="HYW29" s="64">
        <f t="shared" si="95"/>
        <v>0</v>
      </c>
      <c r="HYX29" s="64">
        <f t="shared" si="95"/>
        <v>0</v>
      </c>
      <c r="HYY29" s="64">
        <f t="shared" si="95"/>
        <v>0</v>
      </c>
      <c r="HYZ29" s="64">
        <f t="shared" ref="HYZ29:IBK29" si="96">SUM(HYZ12:HYZ27)</f>
        <v>0</v>
      </c>
      <c r="HZA29" s="64">
        <f t="shared" si="96"/>
        <v>0</v>
      </c>
      <c r="HZB29" s="64">
        <f t="shared" si="96"/>
        <v>0</v>
      </c>
      <c r="HZC29" s="64">
        <f t="shared" si="96"/>
        <v>0</v>
      </c>
      <c r="HZD29" s="64">
        <f t="shared" si="96"/>
        <v>0</v>
      </c>
      <c r="HZE29" s="64">
        <f t="shared" si="96"/>
        <v>0</v>
      </c>
      <c r="HZF29" s="64">
        <f t="shared" si="96"/>
        <v>0</v>
      </c>
      <c r="HZG29" s="64">
        <f t="shared" si="96"/>
        <v>0</v>
      </c>
      <c r="HZH29" s="64">
        <f t="shared" si="96"/>
        <v>0</v>
      </c>
      <c r="HZI29" s="64">
        <f t="shared" si="96"/>
        <v>0</v>
      </c>
      <c r="HZJ29" s="64">
        <f t="shared" si="96"/>
        <v>0</v>
      </c>
      <c r="HZK29" s="64">
        <f t="shared" si="96"/>
        <v>0</v>
      </c>
      <c r="HZL29" s="64">
        <f t="shared" si="96"/>
        <v>0</v>
      </c>
      <c r="HZM29" s="64">
        <f t="shared" si="96"/>
        <v>0</v>
      </c>
      <c r="HZN29" s="64">
        <f t="shared" si="96"/>
        <v>0</v>
      </c>
      <c r="HZO29" s="64">
        <f t="shared" si="96"/>
        <v>0</v>
      </c>
      <c r="HZP29" s="64">
        <f t="shared" si="96"/>
        <v>0</v>
      </c>
      <c r="HZQ29" s="64">
        <f t="shared" si="96"/>
        <v>0</v>
      </c>
      <c r="HZR29" s="64">
        <f t="shared" si="96"/>
        <v>0</v>
      </c>
      <c r="HZS29" s="64">
        <f t="shared" si="96"/>
        <v>0</v>
      </c>
      <c r="HZT29" s="64">
        <f t="shared" si="96"/>
        <v>0</v>
      </c>
      <c r="HZU29" s="64">
        <f t="shared" si="96"/>
        <v>0</v>
      </c>
      <c r="HZV29" s="64">
        <f t="shared" si="96"/>
        <v>0</v>
      </c>
      <c r="HZW29" s="64">
        <f t="shared" si="96"/>
        <v>0</v>
      </c>
      <c r="HZX29" s="64">
        <f t="shared" si="96"/>
        <v>0</v>
      </c>
      <c r="HZY29" s="64">
        <f t="shared" si="96"/>
        <v>0</v>
      </c>
      <c r="HZZ29" s="64">
        <f t="shared" si="96"/>
        <v>0</v>
      </c>
      <c r="IAA29" s="64">
        <f t="shared" si="96"/>
        <v>0</v>
      </c>
      <c r="IAB29" s="64">
        <f t="shared" si="96"/>
        <v>0</v>
      </c>
      <c r="IAC29" s="64">
        <f t="shared" si="96"/>
        <v>0</v>
      </c>
      <c r="IAD29" s="64">
        <f t="shared" si="96"/>
        <v>0</v>
      </c>
      <c r="IAE29" s="64">
        <f t="shared" si="96"/>
        <v>0</v>
      </c>
      <c r="IAF29" s="64">
        <f t="shared" si="96"/>
        <v>0</v>
      </c>
      <c r="IAG29" s="64">
        <f t="shared" si="96"/>
        <v>0</v>
      </c>
      <c r="IAH29" s="64">
        <f t="shared" si="96"/>
        <v>0</v>
      </c>
      <c r="IAI29" s="64">
        <f t="shared" si="96"/>
        <v>0</v>
      </c>
      <c r="IAJ29" s="64">
        <f t="shared" si="96"/>
        <v>0</v>
      </c>
      <c r="IAK29" s="64">
        <f t="shared" si="96"/>
        <v>0</v>
      </c>
      <c r="IAL29" s="64">
        <f t="shared" si="96"/>
        <v>0</v>
      </c>
      <c r="IAM29" s="64">
        <f t="shared" si="96"/>
        <v>0</v>
      </c>
      <c r="IAN29" s="64">
        <f t="shared" si="96"/>
        <v>0</v>
      </c>
      <c r="IAO29" s="64">
        <f t="shared" si="96"/>
        <v>0</v>
      </c>
      <c r="IAP29" s="64">
        <f t="shared" si="96"/>
        <v>0</v>
      </c>
      <c r="IAQ29" s="64">
        <f t="shared" si="96"/>
        <v>0</v>
      </c>
      <c r="IAR29" s="64">
        <f t="shared" si="96"/>
        <v>0</v>
      </c>
      <c r="IAS29" s="64">
        <f t="shared" si="96"/>
        <v>0</v>
      </c>
      <c r="IAT29" s="64">
        <f t="shared" si="96"/>
        <v>0</v>
      </c>
      <c r="IAU29" s="64">
        <f t="shared" si="96"/>
        <v>0</v>
      </c>
      <c r="IAV29" s="64">
        <f t="shared" si="96"/>
        <v>0</v>
      </c>
      <c r="IAW29" s="64">
        <f t="shared" si="96"/>
        <v>0</v>
      </c>
      <c r="IAX29" s="64">
        <f t="shared" si="96"/>
        <v>0</v>
      </c>
      <c r="IAY29" s="64">
        <f t="shared" si="96"/>
        <v>0</v>
      </c>
      <c r="IAZ29" s="64">
        <f t="shared" si="96"/>
        <v>0</v>
      </c>
      <c r="IBA29" s="64">
        <f t="shared" si="96"/>
        <v>0</v>
      </c>
      <c r="IBB29" s="64">
        <f t="shared" si="96"/>
        <v>0</v>
      </c>
      <c r="IBC29" s="64">
        <f t="shared" si="96"/>
        <v>0</v>
      </c>
      <c r="IBD29" s="64">
        <f t="shared" si="96"/>
        <v>0</v>
      </c>
      <c r="IBE29" s="64">
        <f t="shared" si="96"/>
        <v>0</v>
      </c>
      <c r="IBF29" s="64">
        <f t="shared" si="96"/>
        <v>0</v>
      </c>
      <c r="IBG29" s="64">
        <f t="shared" si="96"/>
        <v>0</v>
      </c>
      <c r="IBH29" s="64">
        <f t="shared" si="96"/>
        <v>0</v>
      </c>
      <c r="IBI29" s="64">
        <f t="shared" si="96"/>
        <v>0</v>
      </c>
      <c r="IBJ29" s="64">
        <f t="shared" si="96"/>
        <v>0</v>
      </c>
      <c r="IBK29" s="64">
        <f t="shared" si="96"/>
        <v>0</v>
      </c>
      <c r="IBL29" s="64">
        <f t="shared" ref="IBL29:IDW29" si="97">SUM(IBL12:IBL27)</f>
        <v>0</v>
      </c>
      <c r="IBM29" s="64">
        <f t="shared" si="97"/>
        <v>0</v>
      </c>
      <c r="IBN29" s="64">
        <f t="shared" si="97"/>
        <v>0</v>
      </c>
      <c r="IBO29" s="64">
        <f t="shared" si="97"/>
        <v>0</v>
      </c>
      <c r="IBP29" s="64">
        <f t="shared" si="97"/>
        <v>0</v>
      </c>
      <c r="IBQ29" s="64">
        <f t="shared" si="97"/>
        <v>0</v>
      </c>
      <c r="IBR29" s="64">
        <f t="shared" si="97"/>
        <v>0</v>
      </c>
      <c r="IBS29" s="64">
        <f t="shared" si="97"/>
        <v>0</v>
      </c>
      <c r="IBT29" s="64">
        <f t="shared" si="97"/>
        <v>0</v>
      </c>
      <c r="IBU29" s="64">
        <f t="shared" si="97"/>
        <v>0</v>
      </c>
      <c r="IBV29" s="64">
        <f t="shared" si="97"/>
        <v>0</v>
      </c>
      <c r="IBW29" s="64">
        <f t="shared" si="97"/>
        <v>0</v>
      </c>
      <c r="IBX29" s="64">
        <f t="shared" si="97"/>
        <v>0</v>
      </c>
      <c r="IBY29" s="64">
        <f t="shared" si="97"/>
        <v>0</v>
      </c>
      <c r="IBZ29" s="64">
        <f t="shared" si="97"/>
        <v>0</v>
      </c>
      <c r="ICA29" s="64">
        <f t="shared" si="97"/>
        <v>0</v>
      </c>
      <c r="ICB29" s="64">
        <f t="shared" si="97"/>
        <v>0</v>
      </c>
      <c r="ICC29" s="64">
        <f t="shared" si="97"/>
        <v>0</v>
      </c>
      <c r="ICD29" s="64">
        <f t="shared" si="97"/>
        <v>0</v>
      </c>
      <c r="ICE29" s="64">
        <f t="shared" si="97"/>
        <v>0</v>
      </c>
      <c r="ICF29" s="64">
        <f t="shared" si="97"/>
        <v>0</v>
      </c>
      <c r="ICG29" s="64">
        <f t="shared" si="97"/>
        <v>0</v>
      </c>
      <c r="ICH29" s="64">
        <f t="shared" si="97"/>
        <v>0</v>
      </c>
      <c r="ICI29" s="64">
        <f t="shared" si="97"/>
        <v>0</v>
      </c>
      <c r="ICJ29" s="64">
        <f t="shared" si="97"/>
        <v>0</v>
      </c>
      <c r="ICK29" s="64">
        <f t="shared" si="97"/>
        <v>0</v>
      </c>
      <c r="ICL29" s="64">
        <f t="shared" si="97"/>
        <v>0</v>
      </c>
      <c r="ICM29" s="64">
        <f t="shared" si="97"/>
        <v>0</v>
      </c>
      <c r="ICN29" s="64">
        <f t="shared" si="97"/>
        <v>0</v>
      </c>
      <c r="ICO29" s="64">
        <f t="shared" si="97"/>
        <v>0</v>
      </c>
      <c r="ICP29" s="64">
        <f t="shared" si="97"/>
        <v>0</v>
      </c>
      <c r="ICQ29" s="64">
        <f t="shared" si="97"/>
        <v>0</v>
      </c>
      <c r="ICR29" s="64">
        <f t="shared" si="97"/>
        <v>0</v>
      </c>
      <c r="ICS29" s="64">
        <f t="shared" si="97"/>
        <v>0</v>
      </c>
      <c r="ICT29" s="64">
        <f t="shared" si="97"/>
        <v>0</v>
      </c>
      <c r="ICU29" s="64">
        <f t="shared" si="97"/>
        <v>0</v>
      </c>
      <c r="ICV29" s="64">
        <f t="shared" si="97"/>
        <v>0</v>
      </c>
      <c r="ICW29" s="64">
        <f t="shared" si="97"/>
        <v>0</v>
      </c>
      <c r="ICX29" s="64">
        <f t="shared" si="97"/>
        <v>0</v>
      </c>
      <c r="ICY29" s="64">
        <f t="shared" si="97"/>
        <v>0</v>
      </c>
      <c r="ICZ29" s="64">
        <f t="shared" si="97"/>
        <v>0</v>
      </c>
      <c r="IDA29" s="64">
        <f t="shared" si="97"/>
        <v>0</v>
      </c>
      <c r="IDB29" s="64">
        <f t="shared" si="97"/>
        <v>0</v>
      </c>
      <c r="IDC29" s="64">
        <f t="shared" si="97"/>
        <v>0</v>
      </c>
      <c r="IDD29" s="64">
        <f t="shared" si="97"/>
        <v>0</v>
      </c>
      <c r="IDE29" s="64">
        <f t="shared" si="97"/>
        <v>0</v>
      </c>
      <c r="IDF29" s="64">
        <f t="shared" si="97"/>
        <v>0</v>
      </c>
      <c r="IDG29" s="64">
        <f t="shared" si="97"/>
        <v>0</v>
      </c>
      <c r="IDH29" s="64">
        <f t="shared" si="97"/>
        <v>0</v>
      </c>
      <c r="IDI29" s="64">
        <f t="shared" si="97"/>
        <v>0</v>
      </c>
      <c r="IDJ29" s="64">
        <f t="shared" si="97"/>
        <v>0</v>
      </c>
      <c r="IDK29" s="64">
        <f t="shared" si="97"/>
        <v>0</v>
      </c>
      <c r="IDL29" s="64">
        <f t="shared" si="97"/>
        <v>0</v>
      </c>
      <c r="IDM29" s="64">
        <f t="shared" si="97"/>
        <v>0</v>
      </c>
      <c r="IDN29" s="64">
        <f t="shared" si="97"/>
        <v>0</v>
      </c>
      <c r="IDO29" s="64">
        <f t="shared" si="97"/>
        <v>0</v>
      </c>
      <c r="IDP29" s="64">
        <f t="shared" si="97"/>
        <v>0</v>
      </c>
      <c r="IDQ29" s="64">
        <f t="shared" si="97"/>
        <v>0</v>
      </c>
      <c r="IDR29" s="64">
        <f t="shared" si="97"/>
        <v>0</v>
      </c>
      <c r="IDS29" s="64">
        <f t="shared" si="97"/>
        <v>0</v>
      </c>
      <c r="IDT29" s="64">
        <f t="shared" si="97"/>
        <v>0</v>
      </c>
      <c r="IDU29" s="64">
        <f t="shared" si="97"/>
        <v>0</v>
      </c>
      <c r="IDV29" s="64">
        <f t="shared" si="97"/>
        <v>0</v>
      </c>
      <c r="IDW29" s="64">
        <f t="shared" si="97"/>
        <v>0</v>
      </c>
      <c r="IDX29" s="64">
        <f t="shared" ref="IDX29:IGI29" si="98">SUM(IDX12:IDX27)</f>
        <v>0</v>
      </c>
      <c r="IDY29" s="64">
        <f t="shared" si="98"/>
        <v>0</v>
      </c>
      <c r="IDZ29" s="64">
        <f t="shared" si="98"/>
        <v>0</v>
      </c>
      <c r="IEA29" s="64">
        <f t="shared" si="98"/>
        <v>0</v>
      </c>
      <c r="IEB29" s="64">
        <f t="shared" si="98"/>
        <v>0</v>
      </c>
      <c r="IEC29" s="64">
        <f t="shared" si="98"/>
        <v>0</v>
      </c>
      <c r="IED29" s="64">
        <f t="shared" si="98"/>
        <v>0</v>
      </c>
      <c r="IEE29" s="64">
        <f t="shared" si="98"/>
        <v>0</v>
      </c>
      <c r="IEF29" s="64">
        <f t="shared" si="98"/>
        <v>0</v>
      </c>
      <c r="IEG29" s="64">
        <f t="shared" si="98"/>
        <v>0</v>
      </c>
      <c r="IEH29" s="64">
        <f t="shared" si="98"/>
        <v>0</v>
      </c>
      <c r="IEI29" s="64">
        <f t="shared" si="98"/>
        <v>0</v>
      </c>
      <c r="IEJ29" s="64">
        <f t="shared" si="98"/>
        <v>0</v>
      </c>
      <c r="IEK29" s="64">
        <f t="shared" si="98"/>
        <v>0</v>
      </c>
      <c r="IEL29" s="64">
        <f t="shared" si="98"/>
        <v>0</v>
      </c>
      <c r="IEM29" s="64">
        <f t="shared" si="98"/>
        <v>0</v>
      </c>
      <c r="IEN29" s="64">
        <f t="shared" si="98"/>
        <v>0</v>
      </c>
      <c r="IEO29" s="64">
        <f t="shared" si="98"/>
        <v>0</v>
      </c>
      <c r="IEP29" s="64">
        <f t="shared" si="98"/>
        <v>0</v>
      </c>
      <c r="IEQ29" s="64">
        <f t="shared" si="98"/>
        <v>0</v>
      </c>
      <c r="IER29" s="64">
        <f t="shared" si="98"/>
        <v>0</v>
      </c>
      <c r="IES29" s="64">
        <f t="shared" si="98"/>
        <v>0</v>
      </c>
      <c r="IET29" s="64">
        <f t="shared" si="98"/>
        <v>0</v>
      </c>
      <c r="IEU29" s="64">
        <f t="shared" si="98"/>
        <v>0</v>
      </c>
      <c r="IEV29" s="64">
        <f t="shared" si="98"/>
        <v>0</v>
      </c>
      <c r="IEW29" s="64">
        <f t="shared" si="98"/>
        <v>0</v>
      </c>
      <c r="IEX29" s="64">
        <f t="shared" si="98"/>
        <v>0</v>
      </c>
      <c r="IEY29" s="64">
        <f t="shared" si="98"/>
        <v>0</v>
      </c>
      <c r="IEZ29" s="64">
        <f t="shared" si="98"/>
        <v>0</v>
      </c>
      <c r="IFA29" s="64">
        <f t="shared" si="98"/>
        <v>0</v>
      </c>
      <c r="IFB29" s="64">
        <f t="shared" si="98"/>
        <v>0</v>
      </c>
      <c r="IFC29" s="64">
        <f t="shared" si="98"/>
        <v>0</v>
      </c>
      <c r="IFD29" s="64">
        <f t="shared" si="98"/>
        <v>0</v>
      </c>
      <c r="IFE29" s="64">
        <f t="shared" si="98"/>
        <v>0</v>
      </c>
      <c r="IFF29" s="64">
        <f t="shared" si="98"/>
        <v>0</v>
      </c>
      <c r="IFG29" s="64">
        <f t="shared" si="98"/>
        <v>0</v>
      </c>
      <c r="IFH29" s="64">
        <f t="shared" si="98"/>
        <v>0</v>
      </c>
      <c r="IFI29" s="64">
        <f t="shared" si="98"/>
        <v>0</v>
      </c>
      <c r="IFJ29" s="64">
        <f t="shared" si="98"/>
        <v>0</v>
      </c>
      <c r="IFK29" s="64">
        <f t="shared" si="98"/>
        <v>0</v>
      </c>
      <c r="IFL29" s="64">
        <f t="shared" si="98"/>
        <v>0</v>
      </c>
      <c r="IFM29" s="64">
        <f t="shared" si="98"/>
        <v>0</v>
      </c>
      <c r="IFN29" s="64">
        <f t="shared" si="98"/>
        <v>0</v>
      </c>
      <c r="IFO29" s="64">
        <f t="shared" si="98"/>
        <v>0</v>
      </c>
      <c r="IFP29" s="64">
        <f t="shared" si="98"/>
        <v>0</v>
      </c>
      <c r="IFQ29" s="64">
        <f t="shared" si="98"/>
        <v>0</v>
      </c>
      <c r="IFR29" s="64">
        <f t="shared" si="98"/>
        <v>0</v>
      </c>
      <c r="IFS29" s="64">
        <f t="shared" si="98"/>
        <v>0</v>
      </c>
      <c r="IFT29" s="64">
        <f t="shared" si="98"/>
        <v>0</v>
      </c>
      <c r="IFU29" s="64">
        <f t="shared" si="98"/>
        <v>0</v>
      </c>
      <c r="IFV29" s="64">
        <f t="shared" si="98"/>
        <v>0</v>
      </c>
      <c r="IFW29" s="64">
        <f t="shared" si="98"/>
        <v>0</v>
      </c>
      <c r="IFX29" s="64">
        <f t="shared" si="98"/>
        <v>0</v>
      </c>
      <c r="IFY29" s="64">
        <f t="shared" si="98"/>
        <v>0</v>
      </c>
      <c r="IFZ29" s="64">
        <f t="shared" si="98"/>
        <v>0</v>
      </c>
      <c r="IGA29" s="64">
        <f t="shared" si="98"/>
        <v>0</v>
      </c>
      <c r="IGB29" s="64">
        <f t="shared" si="98"/>
        <v>0</v>
      </c>
      <c r="IGC29" s="64">
        <f t="shared" si="98"/>
        <v>0</v>
      </c>
      <c r="IGD29" s="64">
        <f t="shared" si="98"/>
        <v>0</v>
      </c>
      <c r="IGE29" s="64">
        <f t="shared" si="98"/>
        <v>0</v>
      </c>
      <c r="IGF29" s="64">
        <f t="shared" si="98"/>
        <v>0</v>
      </c>
      <c r="IGG29" s="64">
        <f t="shared" si="98"/>
        <v>0</v>
      </c>
      <c r="IGH29" s="64">
        <f t="shared" si="98"/>
        <v>0</v>
      </c>
      <c r="IGI29" s="64">
        <f t="shared" si="98"/>
        <v>0</v>
      </c>
      <c r="IGJ29" s="64">
        <f t="shared" ref="IGJ29:IIU29" si="99">SUM(IGJ12:IGJ27)</f>
        <v>0</v>
      </c>
      <c r="IGK29" s="64">
        <f t="shared" si="99"/>
        <v>0</v>
      </c>
      <c r="IGL29" s="64">
        <f t="shared" si="99"/>
        <v>0</v>
      </c>
      <c r="IGM29" s="64">
        <f t="shared" si="99"/>
        <v>0</v>
      </c>
      <c r="IGN29" s="64">
        <f t="shared" si="99"/>
        <v>0</v>
      </c>
      <c r="IGO29" s="64">
        <f t="shared" si="99"/>
        <v>0</v>
      </c>
      <c r="IGP29" s="64">
        <f t="shared" si="99"/>
        <v>0</v>
      </c>
      <c r="IGQ29" s="64">
        <f t="shared" si="99"/>
        <v>0</v>
      </c>
      <c r="IGR29" s="64">
        <f t="shared" si="99"/>
        <v>0</v>
      </c>
      <c r="IGS29" s="64">
        <f t="shared" si="99"/>
        <v>0</v>
      </c>
      <c r="IGT29" s="64">
        <f t="shared" si="99"/>
        <v>0</v>
      </c>
      <c r="IGU29" s="64">
        <f t="shared" si="99"/>
        <v>0</v>
      </c>
      <c r="IGV29" s="64">
        <f t="shared" si="99"/>
        <v>0</v>
      </c>
      <c r="IGW29" s="64">
        <f t="shared" si="99"/>
        <v>0</v>
      </c>
      <c r="IGX29" s="64">
        <f t="shared" si="99"/>
        <v>0</v>
      </c>
      <c r="IGY29" s="64">
        <f t="shared" si="99"/>
        <v>0</v>
      </c>
      <c r="IGZ29" s="64">
        <f t="shared" si="99"/>
        <v>0</v>
      </c>
      <c r="IHA29" s="64">
        <f t="shared" si="99"/>
        <v>0</v>
      </c>
      <c r="IHB29" s="64">
        <f t="shared" si="99"/>
        <v>0</v>
      </c>
      <c r="IHC29" s="64">
        <f t="shared" si="99"/>
        <v>0</v>
      </c>
      <c r="IHD29" s="64">
        <f t="shared" si="99"/>
        <v>0</v>
      </c>
      <c r="IHE29" s="64">
        <f t="shared" si="99"/>
        <v>0</v>
      </c>
      <c r="IHF29" s="64">
        <f t="shared" si="99"/>
        <v>0</v>
      </c>
      <c r="IHG29" s="64">
        <f t="shared" si="99"/>
        <v>0</v>
      </c>
      <c r="IHH29" s="64">
        <f t="shared" si="99"/>
        <v>0</v>
      </c>
      <c r="IHI29" s="64">
        <f t="shared" si="99"/>
        <v>0</v>
      </c>
      <c r="IHJ29" s="64">
        <f t="shared" si="99"/>
        <v>0</v>
      </c>
      <c r="IHK29" s="64">
        <f t="shared" si="99"/>
        <v>0</v>
      </c>
      <c r="IHL29" s="64">
        <f t="shared" si="99"/>
        <v>0</v>
      </c>
      <c r="IHM29" s="64">
        <f t="shared" si="99"/>
        <v>0</v>
      </c>
      <c r="IHN29" s="64">
        <f t="shared" si="99"/>
        <v>0</v>
      </c>
      <c r="IHO29" s="64">
        <f t="shared" si="99"/>
        <v>0</v>
      </c>
      <c r="IHP29" s="64">
        <f t="shared" si="99"/>
        <v>0</v>
      </c>
      <c r="IHQ29" s="64">
        <f t="shared" si="99"/>
        <v>0</v>
      </c>
      <c r="IHR29" s="64">
        <f t="shared" si="99"/>
        <v>0</v>
      </c>
      <c r="IHS29" s="64">
        <f t="shared" si="99"/>
        <v>0</v>
      </c>
      <c r="IHT29" s="64">
        <f t="shared" si="99"/>
        <v>0</v>
      </c>
      <c r="IHU29" s="64">
        <f t="shared" si="99"/>
        <v>0</v>
      </c>
      <c r="IHV29" s="64">
        <f t="shared" si="99"/>
        <v>0</v>
      </c>
      <c r="IHW29" s="64">
        <f t="shared" si="99"/>
        <v>0</v>
      </c>
      <c r="IHX29" s="64">
        <f t="shared" si="99"/>
        <v>0</v>
      </c>
      <c r="IHY29" s="64">
        <f t="shared" si="99"/>
        <v>0</v>
      </c>
      <c r="IHZ29" s="64">
        <f t="shared" si="99"/>
        <v>0</v>
      </c>
      <c r="IIA29" s="64">
        <f t="shared" si="99"/>
        <v>0</v>
      </c>
      <c r="IIB29" s="64">
        <f t="shared" si="99"/>
        <v>0</v>
      </c>
      <c r="IIC29" s="64">
        <f t="shared" si="99"/>
        <v>0</v>
      </c>
      <c r="IID29" s="64">
        <f t="shared" si="99"/>
        <v>0</v>
      </c>
      <c r="IIE29" s="64">
        <f t="shared" si="99"/>
        <v>0</v>
      </c>
      <c r="IIF29" s="64">
        <f t="shared" si="99"/>
        <v>0</v>
      </c>
      <c r="IIG29" s="64">
        <f t="shared" si="99"/>
        <v>0</v>
      </c>
      <c r="IIH29" s="64">
        <f t="shared" si="99"/>
        <v>0</v>
      </c>
      <c r="III29" s="64">
        <f t="shared" si="99"/>
        <v>0</v>
      </c>
      <c r="IIJ29" s="64">
        <f t="shared" si="99"/>
        <v>0</v>
      </c>
      <c r="IIK29" s="64">
        <f t="shared" si="99"/>
        <v>0</v>
      </c>
      <c r="IIL29" s="64">
        <f t="shared" si="99"/>
        <v>0</v>
      </c>
      <c r="IIM29" s="64">
        <f t="shared" si="99"/>
        <v>0</v>
      </c>
      <c r="IIN29" s="64">
        <f t="shared" si="99"/>
        <v>0</v>
      </c>
      <c r="IIO29" s="64">
        <f t="shared" si="99"/>
        <v>0</v>
      </c>
      <c r="IIP29" s="64">
        <f t="shared" si="99"/>
        <v>0</v>
      </c>
      <c r="IIQ29" s="64">
        <f t="shared" si="99"/>
        <v>0</v>
      </c>
      <c r="IIR29" s="64">
        <f t="shared" si="99"/>
        <v>0</v>
      </c>
      <c r="IIS29" s="64">
        <f t="shared" si="99"/>
        <v>0</v>
      </c>
      <c r="IIT29" s="64">
        <f t="shared" si="99"/>
        <v>0</v>
      </c>
      <c r="IIU29" s="64">
        <f t="shared" si="99"/>
        <v>0</v>
      </c>
      <c r="IIV29" s="64">
        <f t="shared" ref="IIV29:ILG29" si="100">SUM(IIV12:IIV27)</f>
        <v>0</v>
      </c>
      <c r="IIW29" s="64">
        <f t="shared" si="100"/>
        <v>0</v>
      </c>
      <c r="IIX29" s="64">
        <f t="shared" si="100"/>
        <v>0</v>
      </c>
      <c r="IIY29" s="64">
        <f t="shared" si="100"/>
        <v>0</v>
      </c>
      <c r="IIZ29" s="64">
        <f t="shared" si="100"/>
        <v>0</v>
      </c>
      <c r="IJA29" s="64">
        <f t="shared" si="100"/>
        <v>0</v>
      </c>
      <c r="IJB29" s="64">
        <f t="shared" si="100"/>
        <v>0</v>
      </c>
      <c r="IJC29" s="64">
        <f t="shared" si="100"/>
        <v>0</v>
      </c>
      <c r="IJD29" s="64">
        <f t="shared" si="100"/>
        <v>0</v>
      </c>
      <c r="IJE29" s="64">
        <f t="shared" si="100"/>
        <v>0</v>
      </c>
      <c r="IJF29" s="64">
        <f t="shared" si="100"/>
        <v>0</v>
      </c>
      <c r="IJG29" s="64">
        <f t="shared" si="100"/>
        <v>0</v>
      </c>
      <c r="IJH29" s="64">
        <f t="shared" si="100"/>
        <v>0</v>
      </c>
      <c r="IJI29" s="64">
        <f t="shared" si="100"/>
        <v>0</v>
      </c>
      <c r="IJJ29" s="64">
        <f t="shared" si="100"/>
        <v>0</v>
      </c>
      <c r="IJK29" s="64">
        <f t="shared" si="100"/>
        <v>0</v>
      </c>
      <c r="IJL29" s="64">
        <f t="shared" si="100"/>
        <v>0</v>
      </c>
      <c r="IJM29" s="64">
        <f t="shared" si="100"/>
        <v>0</v>
      </c>
      <c r="IJN29" s="64">
        <f t="shared" si="100"/>
        <v>0</v>
      </c>
      <c r="IJO29" s="64">
        <f t="shared" si="100"/>
        <v>0</v>
      </c>
      <c r="IJP29" s="64">
        <f t="shared" si="100"/>
        <v>0</v>
      </c>
      <c r="IJQ29" s="64">
        <f t="shared" si="100"/>
        <v>0</v>
      </c>
      <c r="IJR29" s="64">
        <f t="shared" si="100"/>
        <v>0</v>
      </c>
      <c r="IJS29" s="64">
        <f t="shared" si="100"/>
        <v>0</v>
      </c>
      <c r="IJT29" s="64">
        <f t="shared" si="100"/>
        <v>0</v>
      </c>
      <c r="IJU29" s="64">
        <f t="shared" si="100"/>
        <v>0</v>
      </c>
      <c r="IJV29" s="64">
        <f t="shared" si="100"/>
        <v>0</v>
      </c>
      <c r="IJW29" s="64">
        <f t="shared" si="100"/>
        <v>0</v>
      </c>
      <c r="IJX29" s="64">
        <f t="shared" si="100"/>
        <v>0</v>
      </c>
      <c r="IJY29" s="64">
        <f t="shared" si="100"/>
        <v>0</v>
      </c>
      <c r="IJZ29" s="64">
        <f t="shared" si="100"/>
        <v>0</v>
      </c>
      <c r="IKA29" s="64">
        <f t="shared" si="100"/>
        <v>0</v>
      </c>
      <c r="IKB29" s="64">
        <f t="shared" si="100"/>
        <v>0</v>
      </c>
      <c r="IKC29" s="64">
        <f t="shared" si="100"/>
        <v>0</v>
      </c>
      <c r="IKD29" s="64">
        <f t="shared" si="100"/>
        <v>0</v>
      </c>
      <c r="IKE29" s="64">
        <f t="shared" si="100"/>
        <v>0</v>
      </c>
      <c r="IKF29" s="64">
        <f t="shared" si="100"/>
        <v>0</v>
      </c>
      <c r="IKG29" s="64">
        <f t="shared" si="100"/>
        <v>0</v>
      </c>
      <c r="IKH29" s="64">
        <f t="shared" si="100"/>
        <v>0</v>
      </c>
      <c r="IKI29" s="64">
        <f t="shared" si="100"/>
        <v>0</v>
      </c>
      <c r="IKJ29" s="64">
        <f t="shared" si="100"/>
        <v>0</v>
      </c>
      <c r="IKK29" s="64">
        <f t="shared" si="100"/>
        <v>0</v>
      </c>
      <c r="IKL29" s="64">
        <f t="shared" si="100"/>
        <v>0</v>
      </c>
      <c r="IKM29" s="64">
        <f t="shared" si="100"/>
        <v>0</v>
      </c>
      <c r="IKN29" s="64">
        <f t="shared" si="100"/>
        <v>0</v>
      </c>
      <c r="IKO29" s="64">
        <f t="shared" si="100"/>
        <v>0</v>
      </c>
      <c r="IKP29" s="64">
        <f t="shared" si="100"/>
        <v>0</v>
      </c>
      <c r="IKQ29" s="64">
        <f t="shared" si="100"/>
        <v>0</v>
      </c>
      <c r="IKR29" s="64">
        <f t="shared" si="100"/>
        <v>0</v>
      </c>
      <c r="IKS29" s="64">
        <f t="shared" si="100"/>
        <v>0</v>
      </c>
      <c r="IKT29" s="64">
        <f t="shared" si="100"/>
        <v>0</v>
      </c>
      <c r="IKU29" s="64">
        <f t="shared" si="100"/>
        <v>0</v>
      </c>
      <c r="IKV29" s="64">
        <f t="shared" si="100"/>
        <v>0</v>
      </c>
      <c r="IKW29" s="64">
        <f t="shared" si="100"/>
        <v>0</v>
      </c>
      <c r="IKX29" s="64">
        <f t="shared" si="100"/>
        <v>0</v>
      </c>
      <c r="IKY29" s="64">
        <f t="shared" si="100"/>
        <v>0</v>
      </c>
      <c r="IKZ29" s="64">
        <f t="shared" si="100"/>
        <v>0</v>
      </c>
      <c r="ILA29" s="64">
        <f t="shared" si="100"/>
        <v>0</v>
      </c>
      <c r="ILB29" s="64">
        <f t="shared" si="100"/>
        <v>0</v>
      </c>
      <c r="ILC29" s="64">
        <f t="shared" si="100"/>
        <v>0</v>
      </c>
      <c r="ILD29" s="64">
        <f t="shared" si="100"/>
        <v>0</v>
      </c>
      <c r="ILE29" s="64">
        <f t="shared" si="100"/>
        <v>0</v>
      </c>
      <c r="ILF29" s="64">
        <f t="shared" si="100"/>
        <v>0</v>
      </c>
      <c r="ILG29" s="64">
        <f t="shared" si="100"/>
        <v>0</v>
      </c>
      <c r="ILH29" s="64">
        <f t="shared" ref="ILH29:INS29" si="101">SUM(ILH12:ILH27)</f>
        <v>0</v>
      </c>
      <c r="ILI29" s="64">
        <f t="shared" si="101"/>
        <v>0</v>
      </c>
      <c r="ILJ29" s="64">
        <f t="shared" si="101"/>
        <v>0</v>
      </c>
      <c r="ILK29" s="64">
        <f t="shared" si="101"/>
        <v>0</v>
      </c>
      <c r="ILL29" s="64">
        <f t="shared" si="101"/>
        <v>0</v>
      </c>
      <c r="ILM29" s="64">
        <f t="shared" si="101"/>
        <v>0</v>
      </c>
      <c r="ILN29" s="64">
        <f t="shared" si="101"/>
        <v>0</v>
      </c>
      <c r="ILO29" s="64">
        <f t="shared" si="101"/>
        <v>0</v>
      </c>
      <c r="ILP29" s="64">
        <f t="shared" si="101"/>
        <v>0</v>
      </c>
      <c r="ILQ29" s="64">
        <f t="shared" si="101"/>
        <v>0</v>
      </c>
      <c r="ILR29" s="64">
        <f t="shared" si="101"/>
        <v>0</v>
      </c>
      <c r="ILS29" s="64">
        <f t="shared" si="101"/>
        <v>0</v>
      </c>
      <c r="ILT29" s="64">
        <f t="shared" si="101"/>
        <v>0</v>
      </c>
      <c r="ILU29" s="64">
        <f t="shared" si="101"/>
        <v>0</v>
      </c>
      <c r="ILV29" s="64">
        <f t="shared" si="101"/>
        <v>0</v>
      </c>
      <c r="ILW29" s="64">
        <f t="shared" si="101"/>
        <v>0</v>
      </c>
      <c r="ILX29" s="64">
        <f t="shared" si="101"/>
        <v>0</v>
      </c>
      <c r="ILY29" s="64">
        <f t="shared" si="101"/>
        <v>0</v>
      </c>
      <c r="ILZ29" s="64">
        <f t="shared" si="101"/>
        <v>0</v>
      </c>
      <c r="IMA29" s="64">
        <f t="shared" si="101"/>
        <v>0</v>
      </c>
      <c r="IMB29" s="64">
        <f t="shared" si="101"/>
        <v>0</v>
      </c>
      <c r="IMC29" s="64">
        <f t="shared" si="101"/>
        <v>0</v>
      </c>
      <c r="IMD29" s="64">
        <f t="shared" si="101"/>
        <v>0</v>
      </c>
      <c r="IME29" s="64">
        <f t="shared" si="101"/>
        <v>0</v>
      </c>
      <c r="IMF29" s="64">
        <f t="shared" si="101"/>
        <v>0</v>
      </c>
      <c r="IMG29" s="64">
        <f t="shared" si="101"/>
        <v>0</v>
      </c>
      <c r="IMH29" s="64">
        <f t="shared" si="101"/>
        <v>0</v>
      </c>
      <c r="IMI29" s="64">
        <f t="shared" si="101"/>
        <v>0</v>
      </c>
      <c r="IMJ29" s="64">
        <f t="shared" si="101"/>
        <v>0</v>
      </c>
      <c r="IMK29" s="64">
        <f t="shared" si="101"/>
        <v>0</v>
      </c>
      <c r="IML29" s="64">
        <f t="shared" si="101"/>
        <v>0</v>
      </c>
      <c r="IMM29" s="64">
        <f t="shared" si="101"/>
        <v>0</v>
      </c>
      <c r="IMN29" s="64">
        <f t="shared" si="101"/>
        <v>0</v>
      </c>
      <c r="IMO29" s="64">
        <f t="shared" si="101"/>
        <v>0</v>
      </c>
      <c r="IMP29" s="64">
        <f t="shared" si="101"/>
        <v>0</v>
      </c>
      <c r="IMQ29" s="64">
        <f t="shared" si="101"/>
        <v>0</v>
      </c>
      <c r="IMR29" s="64">
        <f t="shared" si="101"/>
        <v>0</v>
      </c>
      <c r="IMS29" s="64">
        <f t="shared" si="101"/>
        <v>0</v>
      </c>
      <c r="IMT29" s="64">
        <f t="shared" si="101"/>
        <v>0</v>
      </c>
      <c r="IMU29" s="64">
        <f t="shared" si="101"/>
        <v>0</v>
      </c>
      <c r="IMV29" s="64">
        <f t="shared" si="101"/>
        <v>0</v>
      </c>
      <c r="IMW29" s="64">
        <f t="shared" si="101"/>
        <v>0</v>
      </c>
      <c r="IMX29" s="64">
        <f t="shared" si="101"/>
        <v>0</v>
      </c>
      <c r="IMY29" s="64">
        <f t="shared" si="101"/>
        <v>0</v>
      </c>
      <c r="IMZ29" s="64">
        <f t="shared" si="101"/>
        <v>0</v>
      </c>
      <c r="INA29" s="64">
        <f t="shared" si="101"/>
        <v>0</v>
      </c>
      <c r="INB29" s="64">
        <f t="shared" si="101"/>
        <v>0</v>
      </c>
      <c r="INC29" s="64">
        <f t="shared" si="101"/>
        <v>0</v>
      </c>
      <c r="IND29" s="64">
        <f t="shared" si="101"/>
        <v>0</v>
      </c>
      <c r="INE29" s="64">
        <f t="shared" si="101"/>
        <v>0</v>
      </c>
      <c r="INF29" s="64">
        <f t="shared" si="101"/>
        <v>0</v>
      </c>
      <c r="ING29" s="64">
        <f t="shared" si="101"/>
        <v>0</v>
      </c>
      <c r="INH29" s="64">
        <f t="shared" si="101"/>
        <v>0</v>
      </c>
      <c r="INI29" s="64">
        <f t="shared" si="101"/>
        <v>0</v>
      </c>
      <c r="INJ29" s="64">
        <f t="shared" si="101"/>
        <v>0</v>
      </c>
      <c r="INK29" s="64">
        <f t="shared" si="101"/>
        <v>0</v>
      </c>
      <c r="INL29" s="64">
        <f t="shared" si="101"/>
        <v>0</v>
      </c>
      <c r="INM29" s="64">
        <f t="shared" si="101"/>
        <v>0</v>
      </c>
      <c r="INN29" s="64">
        <f t="shared" si="101"/>
        <v>0</v>
      </c>
      <c r="INO29" s="64">
        <f t="shared" si="101"/>
        <v>0</v>
      </c>
      <c r="INP29" s="64">
        <f t="shared" si="101"/>
        <v>0</v>
      </c>
      <c r="INQ29" s="64">
        <f t="shared" si="101"/>
        <v>0</v>
      </c>
      <c r="INR29" s="64">
        <f t="shared" si="101"/>
        <v>0</v>
      </c>
      <c r="INS29" s="64">
        <f t="shared" si="101"/>
        <v>0</v>
      </c>
      <c r="INT29" s="64">
        <f t="shared" ref="INT29:IQE29" si="102">SUM(INT12:INT27)</f>
        <v>0</v>
      </c>
      <c r="INU29" s="64">
        <f t="shared" si="102"/>
        <v>0</v>
      </c>
      <c r="INV29" s="64">
        <f t="shared" si="102"/>
        <v>0</v>
      </c>
      <c r="INW29" s="64">
        <f t="shared" si="102"/>
        <v>0</v>
      </c>
      <c r="INX29" s="64">
        <f t="shared" si="102"/>
        <v>0</v>
      </c>
      <c r="INY29" s="64">
        <f t="shared" si="102"/>
        <v>0</v>
      </c>
      <c r="INZ29" s="64">
        <f t="shared" si="102"/>
        <v>0</v>
      </c>
      <c r="IOA29" s="64">
        <f t="shared" si="102"/>
        <v>0</v>
      </c>
      <c r="IOB29" s="64">
        <f t="shared" si="102"/>
        <v>0</v>
      </c>
      <c r="IOC29" s="64">
        <f t="shared" si="102"/>
        <v>0</v>
      </c>
      <c r="IOD29" s="64">
        <f t="shared" si="102"/>
        <v>0</v>
      </c>
      <c r="IOE29" s="64">
        <f t="shared" si="102"/>
        <v>0</v>
      </c>
      <c r="IOF29" s="64">
        <f t="shared" si="102"/>
        <v>0</v>
      </c>
      <c r="IOG29" s="64">
        <f t="shared" si="102"/>
        <v>0</v>
      </c>
      <c r="IOH29" s="64">
        <f t="shared" si="102"/>
        <v>0</v>
      </c>
      <c r="IOI29" s="64">
        <f t="shared" si="102"/>
        <v>0</v>
      </c>
      <c r="IOJ29" s="64">
        <f t="shared" si="102"/>
        <v>0</v>
      </c>
      <c r="IOK29" s="64">
        <f t="shared" si="102"/>
        <v>0</v>
      </c>
      <c r="IOL29" s="64">
        <f t="shared" si="102"/>
        <v>0</v>
      </c>
      <c r="IOM29" s="64">
        <f t="shared" si="102"/>
        <v>0</v>
      </c>
      <c r="ION29" s="64">
        <f t="shared" si="102"/>
        <v>0</v>
      </c>
      <c r="IOO29" s="64">
        <f t="shared" si="102"/>
        <v>0</v>
      </c>
      <c r="IOP29" s="64">
        <f t="shared" si="102"/>
        <v>0</v>
      </c>
      <c r="IOQ29" s="64">
        <f t="shared" si="102"/>
        <v>0</v>
      </c>
      <c r="IOR29" s="64">
        <f t="shared" si="102"/>
        <v>0</v>
      </c>
      <c r="IOS29" s="64">
        <f t="shared" si="102"/>
        <v>0</v>
      </c>
      <c r="IOT29" s="64">
        <f t="shared" si="102"/>
        <v>0</v>
      </c>
      <c r="IOU29" s="64">
        <f t="shared" si="102"/>
        <v>0</v>
      </c>
      <c r="IOV29" s="64">
        <f t="shared" si="102"/>
        <v>0</v>
      </c>
      <c r="IOW29" s="64">
        <f t="shared" si="102"/>
        <v>0</v>
      </c>
      <c r="IOX29" s="64">
        <f t="shared" si="102"/>
        <v>0</v>
      </c>
      <c r="IOY29" s="64">
        <f t="shared" si="102"/>
        <v>0</v>
      </c>
      <c r="IOZ29" s="64">
        <f t="shared" si="102"/>
        <v>0</v>
      </c>
      <c r="IPA29" s="64">
        <f t="shared" si="102"/>
        <v>0</v>
      </c>
      <c r="IPB29" s="64">
        <f t="shared" si="102"/>
        <v>0</v>
      </c>
      <c r="IPC29" s="64">
        <f t="shared" si="102"/>
        <v>0</v>
      </c>
      <c r="IPD29" s="64">
        <f t="shared" si="102"/>
        <v>0</v>
      </c>
      <c r="IPE29" s="64">
        <f t="shared" si="102"/>
        <v>0</v>
      </c>
      <c r="IPF29" s="64">
        <f t="shared" si="102"/>
        <v>0</v>
      </c>
      <c r="IPG29" s="64">
        <f t="shared" si="102"/>
        <v>0</v>
      </c>
      <c r="IPH29" s="64">
        <f t="shared" si="102"/>
        <v>0</v>
      </c>
      <c r="IPI29" s="64">
        <f t="shared" si="102"/>
        <v>0</v>
      </c>
      <c r="IPJ29" s="64">
        <f t="shared" si="102"/>
        <v>0</v>
      </c>
      <c r="IPK29" s="64">
        <f t="shared" si="102"/>
        <v>0</v>
      </c>
      <c r="IPL29" s="64">
        <f t="shared" si="102"/>
        <v>0</v>
      </c>
      <c r="IPM29" s="64">
        <f t="shared" si="102"/>
        <v>0</v>
      </c>
      <c r="IPN29" s="64">
        <f t="shared" si="102"/>
        <v>0</v>
      </c>
      <c r="IPO29" s="64">
        <f t="shared" si="102"/>
        <v>0</v>
      </c>
      <c r="IPP29" s="64">
        <f t="shared" si="102"/>
        <v>0</v>
      </c>
      <c r="IPQ29" s="64">
        <f t="shared" si="102"/>
        <v>0</v>
      </c>
      <c r="IPR29" s="64">
        <f t="shared" si="102"/>
        <v>0</v>
      </c>
      <c r="IPS29" s="64">
        <f t="shared" si="102"/>
        <v>0</v>
      </c>
      <c r="IPT29" s="64">
        <f t="shared" si="102"/>
        <v>0</v>
      </c>
      <c r="IPU29" s="64">
        <f t="shared" si="102"/>
        <v>0</v>
      </c>
      <c r="IPV29" s="64">
        <f t="shared" si="102"/>
        <v>0</v>
      </c>
      <c r="IPW29" s="64">
        <f t="shared" si="102"/>
        <v>0</v>
      </c>
      <c r="IPX29" s="64">
        <f t="shared" si="102"/>
        <v>0</v>
      </c>
      <c r="IPY29" s="64">
        <f t="shared" si="102"/>
        <v>0</v>
      </c>
      <c r="IPZ29" s="64">
        <f t="shared" si="102"/>
        <v>0</v>
      </c>
      <c r="IQA29" s="64">
        <f t="shared" si="102"/>
        <v>0</v>
      </c>
      <c r="IQB29" s="64">
        <f t="shared" si="102"/>
        <v>0</v>
      </c>
      <c r="IQC29" s="64">
        <f t="shared" si="102"/>
        <v>0</v>
      </c>
      <c r="IQD29" s="64">
        <f t="shared" si="102"/>
        <v>0</v>
      </c>
      <c r="IQE29" s="64">
        <f t="shared" si="102"/>
        <v>0</v>
      </c>
      <c r="IQF29" s="64">
        <f t="shared" ref="IQF29:ISQ29" si="103">SUM(IQF12:IQF27)</f>
        <v>0</v>
      </c>
      <c r="IQG29" s="64">
        <f t="shared" si="103"/>
        <v>0</v>
      </c>
      <c r="IQH29" s="64">
        <f t="shared" si="103"/>
        <v>0</v>
      </c>
      <c r="IQI29" s="64">
        <f t="shared" si="103"/>
        <v>0</v>
      </c>
      <c r="IQJ29" s="64">
        <f t="shared" si="103"/>
        <v>0</v>
      </c>
      <c r="IQK29" s="64">
        <f t="shared" si="103"/>
        <v>0</v>
      </c>
      <c r="IQL29" s="64">
        <f t="shared" si="103"/>
        <v>0</v>
      </c>
      <c r="IQM29" s="64">
        <f t="shared" si="103"/>
        <v>0</v>
      </c>
      <c r="IQN29" s="64">
        <f t="shared" si="103"/>
        <v>0</v>
      </c>
      <c r="IQO29" s="64">
        <f t="shared" si="103"/>
        <v>0</v>
      </c>
      <c r="IQP29" s="64">
        <f t="shared" si="103"/>
        <v>0</v>
      </c>
      <c r="IQQ29" s="64">
        <f t="shared" si="103"/>
        <v>0</v>
      </c>
      <c r="IQR29" s="64">
        <f t="shared" si="103"/>
        <v>0</v>
      </c>
      <c r="IQS29" s="64">
        <f t="shared" si="103"/>
        <v>0</v>
      </c>
      <c r="IQT29" s="64">
        <f t="shared" si="103"/>
        <v>0</v>
      </c>
      <c r="IQU29" s="64">
        <f t="shared" si="103"/>
        <v>0</v>
      </c>
      <c r="IQV29" s="64">
        <f t="shared" si="103"/>
        <v>0</v>
      </c>
      <c r="IQW29" s="64">
        <f t="shared" si="103"/>
        <v>0</v>
      </c>
      <c r="IQX29" s="64">
        <f t="shared" si="103"/>
        <v>0</v>
      </c>
      <c r="IQY29" s="64">
        <f t="shared" si="103"/>
        <v>0</v>
      </c>
      <c r="IQZ29" s="64">
        <f t="shared" si="103"/>
        <v>0</v>
      </c>
      <c r="IRA29" s="64">
        <f t="shared" si="103"/>
        <v>0</v>
      </c>
      <c r="IRB29" s="64">
        <f t="shared" si="103"/>
        <v>0</v>
      </c>
      <c r="IRC29" s="64">
        <f t="shared" si="103"/>
        <v>0</v>
      </c>
      <c r="IRD29" s="64">
        <f t="shared" si="103"/>
        <v>0</v>
      </c>
      <c r="IRE29" s="64">
        <f t="shared" si="103"/>
        <v>0</v>
      </c>
      <c r="IRF29" s="64">
        <f t="shared" si="103"/>
        <v>0</v>
      </c>
      <c r="IRG29" s="64">
        <f t="shared" si="103"/>
        <v>0</v>
      </c>
      <c r="IRH29" s="64">
        <f t="shared" si="103"/>
        <v>0</v>
      </c>
      <c r="IRI29" s="64">
        <f t="shared" si="103"/>
        <v>0</v>
      </c>
      <c r="IRJ29" s="64">
        <f t="shared" si="103"/>
        <v>0</v>
      </c>
      <c r="IRK29" s="64">
        <f t="shared" si="103"/>
        <v>0</v>
      </c>
      <c r="IRL29" s="64">
        <f t="shared" si="103"/>
        <v>0</v>
      </c>
      <c r="IRM29" s="64">
        <f t="shared" si="103"/>
        <v>0</v>
      </c>
      <c r="IRN29" s="64">
        <f t="shared" si="103"/>
        <v>0</v>
      </c>
      <c r="IRO29" s="64">
        <f t="shared" si="103"/>
        <v>0</v>
      </c>
      <c r="IRP29" s="64">
        <f t="shared" si="103"/>
        <v>0</v>
      </c>
      <c r="IRQ29" s="64">
        <f t="shared" si="103"/>
        <v>0</v>
      </c>
      <c r="IRR29" s="64">
        <f t="shared" si="103"/>
        <v>0</v>
      </c>
      <c r="IRS29" s="64">
        <f t="shared" si="103"/>
        <v>0</v>
      </c>
      <c r="IRT29" s="64">
        <f t="shared" si="103"/>
        <v>0</v>
      </c>
      <c r="IRU29" s="64">
        <f t="shared" si="103"/>
        <v>0</v>
      </c>
      <c r="IRV29" s="64">
        <f t="shared" si="103"/>
        <v>0</v>
      </c>
      <c r="IRW29" s="64">
        <f t="shared" si="103"/>
        <v>0</v>
      </c>
      <c r="IRX29" s="64">
        <f t="shared" si="103"/>
        <v>0</v>
      </c>
      <c r="IRY29" s="64">
        <f t="shared" si="103"/>
        <v>0</v>
      </c>
      <c r="IRZ29" s="64">
        <f t="shared" si="103"/>
        <v>0</v>
      </c>
      <c r="ISA29" s="64">
        <f t="shared" si="103"/>
        <v>0</v>
      </c>
      <c r="ISB29" s="64">
        <f t="shared" si="103"/>
        <v>0</v>
      </c>
      <c r="ISC29" s="64">
        <f t="shared" si="103"/>
        <v>0</v>
      </c>
      <c r="ISD29" s="64">
        <f t="shared" si="103"/>
        <v>0</v>
      </c>
      <c r="ISE29" s="64">
        <f t="shared" si="103"/>
        <v>0</v>
      </c>
      <c r="ISF29" s="64">
        <f t="shared" si="103"/>
        <v>0</v>
      </c>
      <c r="ISG29" s="64">
        <f t="shared" si="103"/>
        <v>0</v>
      </c>
      <c r="ISH29" s="64">
        <f t="shared" si="103"/>
        <v>0</v>
      </c>
      <c r="ISI29" s="64">
        <f t="shared" si="103"/>
        <v>0</v>
      </c>
      <c r="ISJ29" s="64">
        <f t="shared" si="103"/>
        <v>0</v>
      </c>
      <c r="ISK29" s="64">
        <f t="shared" si="103"/>
        <v>0</v>
      </c>
      <c r="ISL29" s="64">
        <f t="shared" si="103"/>
        <v>0</v>
      </c>
      <c r="ISM29" s="64">
        <f t="shared" si="103"/>
        <v>0</v>
      </c>
      <c r="ISN29" s="64">
        <f t="shared" si="103"/>
        <v>0</v>
      </c>
      <c r="ISO29" s="64">
        <f t="shared" si="103"/>
        <v>0</v>
      </c>
      <c r="ISP29" s="64">
        <f t="shared" si="103"/>
        <v>0</v>
      </c>
      <c r="ISQ29" s="64">
        <f t="shared" si="103"/>
        <v>0</v>
      </c>
      <c r="ISR29" s="64">
        <f t="shared" ref="ISR29:IVC29" si="104">SUM(ISR12:ISR27)</f>
        <v>0</v>
      </c>
      <c r="ISS29" s="64">
        <f t="shared" si="104"/>
        <v>0</v>
      </c>
      <c r="IST29" s="64">
        <f t="shared" si="104"/>
        <v>0</v>
      </c>
      <c r="ISU29" s="64">
        <f t="shared" si="104"/>
        <v>0</v>
      </c>
      <c r="ISV29" s="64">
        <f t="shared" si="104"/>
        <v>0</v>
      </c>
      <c r="ISW29" s="64">
        <f t="shared" si="104"/>
        <v>0</v>
      </c>
      <c r="ISX29" s="64">
        <f t="shared" si="104"/>
        <v>0</v>
      </c>
      <c r="ISY29" s="64">
        <f t="shared" si="104"/>
        <v>0</v>
      </c>
      <c r="ISZ29" s="64">
        <f t="shared" si="104"/>
        <v>0</v>
      </c>
      <c r="ITA29" s="64">
        <f t="shared" si="104"/>
        <v>0</v>
      </c>
      <c r="ITB29" s="64">
        <f t="shared" si="104"/>
        <v>0</v>
      </c>
      <c r="ITC29" s="64">
        <f t="shared" si="104"/>
        <v>0</v>
      </c>
      <c r="ITD29" s="64">
        <f t="shared" si="104"/>
        <v>0</v>
      </c>
      <c r="ITE29" s="64">
        <f t="shared" si="104"/>
        <v>0</v>
      </c>
      <c r="ITF29" s="64">
        <f t="shared" si="104"/>
        <v>0</v>
      </c>
      <c r="ITG29" s="64">
        <f t="shared" si="104"/>
        <v>0</v>
      </c>
      <c r="ITH29" s="64">
        <f t="shared" si="104"/>
        <v>0</v>
      </c>
      <c r="ITI29" s="64">
        <f t="shared" si="104"/>
        <v>0</v>
      </c>
      <c r="ITJ29" s="64">
        <f t="shared" si="104"/>
        <v>0</v>
      </c>
      <c r="ITK29" s="64">
        <f t="shared" si="104"/>
        <v>0</v>
      </c>
      <c r="ITL29" s="64">
        <f t="shared" si="104"/>
        <v>0</v>
      </c>
      <c r="ITM29" s="64">
        <f t="shared" si="104"/>
        <v>0</v>
      </c>
      <c r="ITN29" s="64">
        <f t="shared" si="104"/>
        <v>0</v>
      </c>
      <c r="ITO29" s="64">
        <f t="shared" si="104"/>
        <v>0</v>
      </c>
      <c r="ITP29" s="64">
        <f t="shared" si="104"/>
        <v>0</v>
      </c>
      <c r="ITQ29" s="64">
        <f t="shared" si="104"/>
        <v>0</v>
      </c>
      <c r="ITR29" s="64">
        <f t="shared" si="104"/>
        <v>0</v>
      </c>
      <c r="ITS29" s="64">
        <f t="shared" si="104"/>
        <v>0</v>
      </c>
      <c r="ITT29" s="64">
        <f t="shared" si="104"/>
        <v>0</v>
      </c>
      <c r="ITU29" s="64">
        <f t="shared" si="104"/>
        <v>0</v>
      </c>
      <c r="ITV29" s="64">
        <f t="shared" si="104"/>
        <v>0</v>
      </c>
      <c r="ITW29" s="64">
        <f t="shared" si="104"/>
        <v>0</v>
      </c>
      <c r="ITX29" s="64">
        <f t="shared" si="104"/>
        <v>0</v>
      </c>
      <c r="ITY29" s="64">
        <f t="shared" si="104"/>
        <v>0</v>
      </c>
      <c r="ITZ29" s="64">
        <f t="shared" si="104"/>
        <v>0</v>
      </c>
      <c r="IUA29" s="64">
        <f t="shared" si="104"/>
        <v>0</v>
      </c>
      <c r="IUB29" s="64">
        <f t="shared" si="104"/>
        <v>0</v>
      </c>
      <c r="IUC29" s="64">
        <f t="shared" si="104"/>
        <v>0</v>
      </c>
      <c r="IUD29" s="64">
        <f t="shared" si="104"/>
        <v>0</v>
      </c>
      <c r="IUE29" s="64">
        <f t="shared" si="104"/>
        <v>0</v>
      </c>
      <c r="IUF29" s="64">
        <f t="shared" si="104"/>
        <v>0</v>
      </c>
      <c r="IUG29" s="64">
        <f t="shared" si="104"/>
        <v>0</v>
      </c>
      <c r="IUH29" s="64">
        <f t="shared" si="104"/>
        <v>0</v>
      </c>
      <c r="IUI29" s="64">
        <f t="shared" si="104"/>
        <v>0</v>
      </c>
      <c r="IUJ29" s="64">
        <f t="shared" si="104"/>
        <v>0</v>
      </c>
      <c r="IUK29" s="64">
        <f t="shared" si="104"/>
        <v>0</v>
      </c>
      <c r="IUL29" s="64">
        <f t="shared" si="104"/>
        <v>0</v>
      </c>
      <c r="IUM29" s="64">
        <f t="shared" si="104"/>
        <v>0</v>
      </c>
      <c r="IUN29" s="64">
        <f t="shared" si="104"/>
        <v>0</v>
      </c>
      <c r="IUO29" s="64">
        <f t="shared" si="104"/>
        <v>0</v>
      </c>
      <c r="IUP29" s="64">
        <f t="shared" si="104"/>
        <v>0</v>
      </c>
      <c r="IUQ29" s="64">
        <f t="shared" si="104"/>
        <v>0</v>
      </c>
      <c r="IUR29" s="64">
        <f t="shared" si="104"/>
        <v>0</v>
      </c>
      <c r="IUS29" s="64">
        <f t="shared" si="104"/>
        <v>0</v>
      </c>
      <c r="IUT29" s="64">
        <f t="shared" si="104"/>
        <v>0</v>
      </c>
      <c r="IUU29" s="64">
        <f t="shared" si="104"/>
        <v>0</v>
      </c>
      <c r="IUV29" s="64">
        <f t="shared" si="104"/>
        <v>0</v>
      </c>
      <c r="IUW29" s="64">
        <f t="shared" si="104"/>
        <v>0</v>
      </c>
      <c r="IUX29" s="64">
        <f t="shared" si="104"/>
        <v>0</v>
      </c>
      <c r="IUY29" s="64">
        <f t="shared" si="104"/>
        <v>0</v>
      </c>
      <c r="IUZ29" s="64">
        <f t="shared" si="104"/>
        <v>0</v>
      </c>
      <c r="IVA29" s="64">
        <f t="shared" si="104"/>
        <v>0</v>
      </c>
      <c r="IVB29" s="64">
        <f t="shared" si="104"/>
        <v>0</v>
      </c>
      <c r="IVC29" s="64">
        <f t="shared" si="104"/>
        <v>0</v>
      </c>
      <c r="IVD29" s="64">
        <f t="shared" ref="IVD29:IXO29" si="105">SUM(IVD12:IVD27)</f>
        <v>0</v>
      </c>
      <c r="IVE29" s="64">
        <f t="shared" si="105"/>
        <v>0</v>
      </c>
      <c r="IVF29" s="64">
        <f t="shared" si="105"/>
        <v>0</v>
      </c>
      <c r="IVG29" s="64">
        <f t="shared" si="105"/>
        <v>0</v>
      </c>
      <c r="IVH29" s="64">
        <f t="shared" si="105"/>
        <v>0</v>
      </c>
      <c r="IVI29" s="64">
        <f t="shared" si="105"/>
        <v>0</v>
      </c>
      <c r="IVJ29" s="64">
        <f t="shared" si="105"/>
        <v>0</v>
      </c>
      <c r="IVK29" s="64">
        <f t="shared" si="105"/>
        <v>0</v>
      </c>
      <c r="IVL29" s="64">
        <f t="shared" si="105"/>
        <v>0</v>
      </c>
      <c r="IVM29" s="64">
        <f t="shared" si="105"/>
        <v>0</v>
      </c>
      <c r="IVN29" s="64">
        <f t="shared" si="105"/>
        <v>0</v>
      </c>
      <c r="IVO29" s="64">
        <f t="shared" si="105"/>
        <v>0</v>
      </c>
      <c r="IVP29" s="64">
        <f t="shared" si="105"/>
        <v>0</v>
      </c>
      <c r="IVQ29" s="64">
        <f t="shared" si="105"/>
        <v>0</v>
      </c>
      <c r="IVR29" s="64">
        <f t="shared" si="105"/>
        <v>0</v>
      </c>
      <c r="IVS29" s="64">
        <f t="shared" si="105"/>
        <v>0</v>
      </c>
      <c r="IVT29" s="64">
        <f t="shared" si="105"/>
        <v>0</v>
      </c>
      <c r="IVU29" s="64">
        <f t="shared" si="105"/>
        <v>0</v>
      </c>
      <c r="IVV29" s="64">
        <f t="shared" si="105"/>
        <v>0</v>
      </c>
      <c r="IVW29" s="64">
        <f t="shared" si="105"/>
        <v>0</v>
      </c>
      <c r="IVX29" s="64">
        <f t="shared" si="105"/>
        <v>0</v>
      </c>
      <c r="IVY29" s="64">
        <f t="shared" si="105"/>
        <v>0</v>
      </c>
      <c r="IVZ29" s="64">
        <f t="shared" si="105"/>
        <v>0</v>
      </c>
      <c r="IWA29" s="64">
        <f t="shared" si="105"/>
        <v>0</v>
      </c>
      <c r="IWB29" s="64">
        <f t="shared" si="105"/>
        <v>0</v>
      </c>
      <c r="IWC29" s="64">
        <f t="shared" si="105"/>
        <v>0</v>
      </c>
      <c r="IWD29" s="64">
        <f t="shared" si="105"/>
        <v>0</v>
      </c>
      <c r="IWE29" s="64">
        <f t="shared" si="105"/>
        <v>0</v>
      </c>
      <c r="IWF29" s="64">
        <f t="shared" si="105"/>
        <v>0</v>
      </c>
      <c r="IWG29" s="64">
        <f t="shared" si="105"/>
        <v>0</v>
      </c>
      <c r="IWH29" s="64">
        <f t="shared" si="105"/>
        <v>0</v>
      </c>
      <c r="IWI29" s="64">
        <f t="shared" si="105"/>
        <v>0</v>
      </c>
      <c r="IWJ29" s="64">
        <f t="shared" si="105"/>
        <v>0</v>
      </c>
      <c r="IWK29" s="64">
        <f t="shared" si="105"/>
        <v>0</v>
      </c>
      <c r="IWL29" s="64">
        <f t="shared" si="105"/>
        <v>0</v>
      </c>
      <c r="IWM29" s="64">
        <f t="shared" si="105"/>
        <v>0</v>
      </c>
      <c r="IWN29" s="64">
        <f t="shared" si="105"/>
        <v>0</v>
      </c>
      <c r="IWO29" s="64">
        <f t="shared" si="105"/>
        <v>0</v>
      </c>
      <c r="IWP29" s="64">
        <f t="shared" si="105"/>
        <v>0</v>
      </c>
      <c r="IWQ29" s="64">
        <f t="shared" si="105"/>
        <v>0</v>
      </c>
      <c r="IWR29" s="64">
        <f t="shared" si="105"/>
        <v>0</v>
      </c>
      <c r="IWS29" s="64">
        <f t="shared" si="105"/>
        <v>0</v>
      </c>
      <c r="IWT29" s="64">
        <f t="shared" si="105"/>
        <v>0</v>
      </c>
      <c r="IWU29" s="64">
        <f t="shared" si="105"/>
        <v>0</v>
      </c>
      <c r="IWV29" s="64">
        <f t="shared" si="105"/>
        <v>0</v>
      </c>
      <c r="IWW29" s="64">
        <f t="shared" si="105"/>
        <v>0</v>
      </c>
      <c r="IWX29" s="64">
        <f t="shared" si="105"/>
        <v>0</v>
      </c>
      <c r="IWY29" s="64">
        <f t="shared" si="105"/>
        <v>0</v>
      </c>
      <c r="IWZ29" s="64">
        <f t="shared" si="105"/>
        <v>0</v>
      </c>
      <c r="IXA29" s="64">
        <f t="shared" si="105"/>
        <v>0</v>
      </c>
      <c r="IXB29" s="64">
        <f t="shared" si="105"/>
        <v>0</v>
      </c>
      <c r="IXC29" s="64">
        <f t="shared" si="105"/>
        <v>0</v>
      </c>
      <c r="IXD29" s="64">
        <f t="shared" si="105"/>
        <v>0</v>
      </c>
      <c r="IXE29" s="64">
        <f t="shared" si="105"/>
        <v>0</v>
      </c>
      <c r="IXF29" s="64">
        <f t="shared" si="105"/>
        <v>0</v>
      </c>
      <c r="IXG29" s="64">
        <f t="shared" si="105"/>
        <v>0</v>
      </c>
      <c r="IXH29" s="64">
        <f t="shared" si="105"/>
        <v>0</v>
      </c>
      <c r="IXI29" s="64">
        <f t="shared" si="105"/>
        <v>0</v>
      </c>
      <c r="IXJ29" s="64">
        <f t="shared" si="105"/>
        <v>0</v>
      </c>
      <c r="IXK29" s="64">
        <f t="shared" si="105"/>
        <v>0</v>
      </c>
      <c r="IXL29" s="64">
        <f t="shared" si="105"/>
        <v>0</v>
      </c>
      <c r="IXM29" s="64">
        <f t="shared" si="105"/>
        <v>0</v>
      </c>
      <c r="IXN29" s="64">
        <f t="shared" si="105"/>
        <v>0</v>
      </c>
      <c r="IXO29" s="64">
        <f t="shared" si="105"/>
        <v>0</v>
      </c>
      <c r="IXP29" s="64">
        <f t="shared" ref="IXP29:JAA29" si="106">SUM(IXP12:IXP27)</f>
        <v>0</v>
      </c>
      <c r="IXQ29" s="64">
        <f t="shared" si="106"/>
        <v>0</v>
      </c>
      <c r="IXR29" s="64">
        <f t="shared" si="106"/>
        <v>0</v>
      </c>
      <c r="IXS29" s="64">
        <f t="shared" si="106"/>
        <v>0</v>
      </c>
      <c r="IXT29" s="64">
        <f t="shared" si="106"/>
        <v>0</v>
      </c>
      <c r="IXU29" s="64">
        <f t="shared" si="106"/>
        <v>0</v>
      </c>
      <c r="IXV29" s="64">
        <f t="shared" si="106"/>
        <v>0</v>
      </c>
      <c r="IXW29" s="64">
        <f t="shared" si="106"/>
        <v>0</v>
      </c>
      <c r="IXX29" s="64">
        <f t="shared" si="106"/>
        <v>0</v>
      </c>
      <c r="IXY29" s="64">
        <f t="shared" si="106"/>
        <v>0</v>
      </c>
      <c r="IXZ29" s="64">
        <f t="shared" si="106"/>
        <v>0</v>
      </c>
      <c r="IYA29" s="64">
        <f t="shared" si="106"/>
        <v>0</v>
      </c>
      <c r="IYB29" s="64">
        <f t="shared" si="106"/>
        <v>0</v>
      </c>
      <c r="IYC29" s="64">
        <f t="shared" si="106"/>
        <v>0</v>
      </c>
      <c r="IYD29" s="64">
        <f t="shared" si="106"/>
        <v>0</v>
      </c>
      <c r="IYE29" s="64">
        <f t="shared" si="106"/>
        <v>0</v>
      </c>
      <c r="IYF29" s="64">
        <f t="shared" si="106"/>
        <v>0</v>
      </c>
      <c r="IYG29" s="64">
        <f t="shared" si="106"/>
        <v>0</v>
      </c>
      <c r="IYH29" s="64">
        <f t="shared" si="106"/>
        <v>0</v>
      </c>
      <c r="IYI29" s="64">
        <f t="shared" si="106"/>
        <v>0</v>
      </c>
      <c r="IYJ29" s="64">
        <f t="shared" si="106"/>
        <v>0</v>
      </c>
      <c r="IYK29" s="64">
        <f t="shared" si="106"/>
        <v>0</v>
      </c>
      <c r="IYL29" s="64">
        <f t="shared" si="106"/>
        <v>0</v>
      </c>
      <c r="IYM29" s="64">
        <f t="shared" si="106"/>
        <v>0</v>
      </c>
      <c r="IYN29" s="64">
        <f t="shared" si="106"/>
        <v>0</v>
      </c>
      <c r="IYO29" s="64">
        <f t="shared" si="106"/>
        <v>0</v>
      </c>
      <c r="IYP29" s="64">
        <f t="shared" si="106"/>
        <v>0</v>
      </c>
      <c r="IYQ29" s="64">
        <f t="shared" si="106"/>
        <v>0</v>
      </c>
      <c r="IYR29" s="64">
        <f t="shared" si="106"/>
        <v>0</v>
      </c>
      <c r="IYS29" s="64">
        <f t="shared" si="106"/>
        <v>0</v>
      </c>
      <c r="IYT29" s="64">
        <f t="shared" si="106"/>
        <v>0</v>
      </c>
      <c r="IYU29" s="64">
        <f t="shared" si="106"/>
        <v>0</v>
      </c>
      <c r="IYV29" s="64">
        <f t="shared" si="106"/>
        <v>0</v>
      </c>
      <c r="IYW29" s="64">
        <f t="shared" si="106"/>
        <v>0</v>
      </c>
      <c r="IYX29" s="64">
        <f t="shared" si="106"/>
        <v>0</v>
      </c>
      <c r="IYY29" s="64">
        <f t="shared" si="106"/>
        <v>0</v>
      </c>
      <c r="IYZ29" s="64">
        <f t="shared" si="106"/>
        <v>0</v>
      </c>
      <c r="IZA29" s="64">
        <f t="shared" si="106"/>
        <v>0</v>
      </c>
      <c r="IZB29" s="64">
        <f t="shared" si="106"/>
        <v>0</v>
      </c>
      <c r="IZC29" s="64">
        <f t="shared" si="106"/>
        <v>0</v>
      </c>
      <c r="IZD29" s="64">
        <f t="shared" si="106"/>
        <v>0</v>
      </c>
      <c r="IZE29" s="64">
        <f t="shared" si="106"/>
        <v>0</v>
      </c>
      <c r="IZF29" s="64">
        <f t="shared" si="106"/>
        <v>0</v>
      </c>
      <c r="IZG29" s="64">
        <f t="shared" si="106"/>
        <v>0</v>
      </c>
      <c r="IZH29" s="64">
        <f t="shared" si="106"/>
        <v>0</v>
      </c>
      <c r="IZI29" s="64">
        <f t="shared" si="106"/>
        <v>0</v>
      </c>
      <c r="IZJ29" s="64">
        <f t="shared" si="106"/>
        <v>0</v>
      </c>
      <c r="IZK29" s="64">
        <f t="shared" si="106"/>
        <v>0</v>
      </c>
      <c r="IZL29" s="64">
        <f t="shared" si="106"/>
        <v>0</v>
      </c>
      <c r="IZM29" s="64">
        <f t="shared" si="106"/>
        <v>0</v>
      </c>
      <c r="IZN29" s="64">
        <f t="shared" si="106"/>
        <v>0</v>
      </c>
      <c r="IZO29" s="64">
        <f t="shared" si="106"/>
        <v>0</v>
      </c>
      <c r="IZP29" s="64">
        <f t="shared" si="106"/>
        <v>0</v>
      </c>
      <c r="IZQ29" s="64">
        <f t="shared" si="106"/>
        <v>0</v>
      </c>
      <c r="IZR29" s="64">
        <f t="shared" si="106"/>
        <v>0</v>
      </c>
      <c r="IZS29" s="64">
        <f t="shared" si="106"/>
        <v>0</v>
      </c>
      <c r="IZT29" s="64">
        <f t="shared" si="106"/>
        <v>0</v>
      </c>
      <c r="IZU29" s="64">
        <f t="shared" si="106"/>
        <v>0</v>
      </c>
      <c r="IZV29" s="64">
        <f t="shared" si="106"/>
        <v>0</v>
      </c>
      <c r="IZW29" s="64">
        <f t="shared" si="106"/>
        <v>0</v>
      </c>
      <c r="IZX29" s="64">
        <f t="shared" si="106"/>
        <v>0</v>
      </c>
      <c r="IZY29" s="64">
        <f t="shared" si="106"/>
        <v>0</v>
      </c>
      <c r="IZZ29" s="64">
        <f t="shared" si="106"/>
        <v>0</v>
      </c>
      <c r="JAA29" s="64">
        <f t="shared" si="106"/>
        <v>0</v>
      </c>
      <c r="JAB29" s="64">
        <f t="shared" ref="JAB29:JCM29" si="107">SUM(JAB12:JAB27)</f>
        <v>0</v>
      </c>
      <c r="JAC29" s="64">
        <f t="shared" si="107"/>
        <v>0</v>
      </c>
      <c r="JAD29" s="64">
        <f t="shared" si="107"/>
        <v>0</v>
      </c>
      <c r="JAE29" s="64">
        <f t="shared" si="107"/>
        <v>0</v>
      </c>
      <c r="JAF29" s="64">
        <f t="shared" si="107"/>
        <v>0</v>
      </c>
      <c r="JAG29" s="64">
        <f t="shared" si="107"/>
        <v>0</v>
      </c>
      <c r="JAH29" s="64">
        <f t="shared" si="107"/>
        <v>0</v>
      </c>
      <c r="JAI29" s="64">
        <f t="shared" si="107"/>
        <v>0</v>
      </c>
      <c r="JAJ29" s="64">
        <f t="shared" si="107"/>
        <v>0</v>
      </c>
      <c r="JAK29" s="64">
        <f t="shared" si="107"/>
        <v>0</v>
      </c>
      <c r="JAL29" s="64">
        <f t="shared" si="107"/>
        <v>0</v>
      </c>
      <c r="JAM29" s="64">
        <f t="shared" si="107"/>
        <v>0</v>
      </c>
      <c r="JAN29" s="64">
        <f t="shared" si="107"/>
        <v>0</v>
      </c>
      <c r="JAO29" s="64">
        <f t="shared" si="107"/>
        <v>0</v>
      </c>
      <c r="JAP29" s="64">
        <f t="shared" si="107"/>
        <v>0</v>
      </c>
      <c r="JAQ29" s="64">
        <f t="shared" si="107"/>
        <v>0</v>
      </c>
      <c r="JAR29" s="64">
        <f t="shared" si="107"/>
        <v>0</v>
      </c>
      <c r="JAS29" s="64">
        <f t="shared" si="107"/>
        <v>0</v>
      </c>
      <c r="JAT29" s="64">
        <f t="shared" si="107"/>
        <v>0</v>
      </c>
      <c r="JAU29" s="64">
        <f t="shared" si="107"/>
        <v>0</v>
      </c>
      <c r="JAV29" s="64">
        <f t="shared" si="107"/>
        <v>0</v>
      </c>
      <c r="JAW29" s="64">
        <f t="shared" si="107"/>
        <v>0</v>
      </c>
      <c r="JAX29" s="64">
        <f t="shared" si="107"/>
        <v>0</v>
      </c>
      <c r="JAY29" s="64">
        <f t="shared" si="107"/>
        <v>0</v>
      </c>
      <c r="JAZ29" s="64">
        <f t="shared" si="107"/>
        <v>0</v>
      </c>
      <c r="JBA29" s="64">
        <f t="shared" si="107"/>
        <v>0</v>
      </c>
      <c r="JBB29" s="64">
        <f t="shared" si="107"/>
        <v>0</v>
      </c>
      <c r="JBC29" s="64">
        <f t="shared" si="107"/>
        <v>0</v>
      </c>
      <c r="JBD29" s="64">
        <f t="shared" si="107"/>
        <v>0</v>
      </c>
      <c r="JBE29" s="64">
        <f t="shared" si="107"/>
        <v>0</v>
      </c>
      <c r="JBF29" s="64">
        <f t="shared" si="107"/>
        <v>0</v>
      </c>
      <c r="JBG29" s="64">
        <f t="shared" si="107"/>
        <v>0</v>
      </c>
      <c r="JBH29" s="64">
        <f t="shared" si="107"/>
        <v>0</v>
      </c>
      <c r="JBI29" s="64">
        <f t="shared" si="107"/>
        <v>0</v>
      </c>
      <c r="JBJ29" s="64">
        <f t="shared" si="107"/>
        <v>0</v>
      </c>
      <c r="JBK29" s="64">
        <f t="shared" si="107"/>
        <v>0</v>
      </c>
      <c r="JBL29" s="64">
        <f t="shared" si="107"/>
        <v>0</v>
      </c>
      <c r="JBM29" s="64">
        <f t="shared" si="107"/>
        <v>0</v>
      </c>
      <c r="JBN29" s="64">
        <f t="shared" si="107"/>
        <v>0</v>
      </c>
      <c r="JBO29" s="64">
        <f t="shared" si="107"/>
        <v>0</v>
      </c>
      <c r="JBP29" s="64">
        <f t="shared" si="107"/>
        <v>0</v>
      </c>
      <c r="JBQ29" s="64">
        <f t="shared" si="107"/>
        <v>0</v>
      </c>
      <c r="JBR29" s="64">
        <f t="shared" si="107"/>
        <v>0</v>
      </c>
      <c r="JBS29" s="64">
        <f t="shared" si="107"/>
        <v>0</v>
      </c>
      <c r="JBT29" s="64">
        <f t="shared" si="107"/>
        <v>0</v>
      </c>
      <c r="JBU29" s="64">
        <f t="shared" si="107"/>
        <v>0</v>
      </c>
      <c r="JBV29" s="64">
        <f t="shared" si="107"/>
        <v>0</v>
      </c>
      <c r="JBW29" s="64">
        <f t="shared" si="107"/>
        <v>0</v>
      </c>
      <c r="JBX29" s="64">
        <f t="shared" si="107"/>
        <v>0</v>
      </c>
      <c r="JBY29" s="64">
        <f t="shared" si="107"/>
        <v>0</v>
      </c>
      <c r="JBZ29" s="64">
        <f t="shared" si="107"/>
        <v>0</v>
      </c>
      <c r="JCA29" s="64">
        <f t="shared" si="107"/>
        <v>0</v>
      </c>
      <c r="JCB29" s="64">
        <f t="shared" si="107"/>
        <v>0</v>
      </c>
      <c r="JCC29" s="64">
        <f t="shared" si="107"/>
        <v>0</v>
      </c>
      <c r="JCD29" s="64">
        <f t="shared" si="107"/>
        <v>0</v>
      </c>
      <c r="JCE29" s="64">
        <f t="shared" si="107"/>
        <v>0</v>
      </c>
      <c r="JCF29" s="64">
        <f t="shared" si="107"/>
        <v>0</v>
      </c>
      <c r="JCG29" s="64">
        <f t="shared" si="107"/>
        <v>0</v>
      </c>
      <c r="JCH29" s="64">
        <f t="shared" si="107"/>
        <v>0</v>
      </c>
      <c r="JCI29" s="64">
        <f t="shared" si="107"/>
        <v>0</v>
      </c>
      <c r="JCJ29" s="64">
        <f t="shared" si="107"/>
        <v>0</v>
      </c>
      <c r="JCK29" s="64">
        <f t="shared" si="107"/>
        <v>0</v>
      </c>
      <c r="JCL29" s="64">
        <f t="shared" si="107"/>
        <v>0</v>
      </c>
      <c r="JCM29" s="64">
        <f t="shared" si="107"/>
        <v>0</v>
      </c>
      <c r="JCN29" s="64">
        <f t="shared" ref="JCN29:JEY29" si="108">SUM(JCN12:JCN27)</f>
        <v>0</v>
      </c>
      <c r="JCO29" s="64">
        <f t="shared" si="108"/>
        <v>0</v>
      </c>
      <c r="JCP29" s="64">
        <f t="shared" si="108"/>
        <v>0</v>
      </c>
      <c r="JCQ29" s="64">
        <f t="shared" si="108"/>
        <v>0</v>
      </c>
      <c r="JCR29" s="64">
        <f t="shared" si="108"/>
        <v>0</v>
      </c>
      <c r="JCS29" s="64">
        <f t="shared" si="108"/>
        <v>0</v>
      </c>
      <c r="JCT29" s="64">
        <f t="shared" si="108"/>
        <v>0</v>
      </c>
      <c r="JCU29" s="64">
        <f t="shared" si="108"/>
        <v>0</v>
      </c>
      <c r="JCV29" s="64">
        <f t="shared" si="108"/>
        <v>0</v>
      </c>
      <c r="JCW29" s="64">
        <f t="shared" si="108"/>
        <v>0</v>
      </c>
      <c r="JCX29" s="64">
        <f t="shared" si="108"/>
        <v>0</v>
      </c>
      <c r="JCY29" s="64">
        <f t="shared" si="108"/>
        <v>0</v>
      </c>
      <c r="JCZ29" s="64">
        <f t="shared" si="108"/>
        <v>0</v>
      </c>
      <c r="JDA29" s="64">
        <f t="shared" si="108"/>
        <v>0</v>
      </c>
      <c r="JDB29" s="64">
        <f t="shared" si="108"/>
        <v>0</v>
      </c>
      <c r="JDC29" s="64">
        <f t="shared" si="108"/>
        <v>0</v>
      </c>
      <c r="JDD29" s="64">
        <f t="shared" si="108"/>
        <v>0</v>
      </c>
      <c r="JDE29" s="64">
        <f t="shared" si="108"/>
        <v>0</v>
      </c>
      <c r="JDF29" s="64">
        <f t="shared" si="108"/>
        <v>0</v>
      </c>
      <c r="JDG29" s="64">
        <f t="shared" si="108"/>
        <v>0</v>
      </c>
      <c r="JDH29" s="64">
        <f t="shared" si="108"/>
        <v>0</v>
      </c>
      <c r="JDI29" s="64">
        <f t="shared" si="108"/>
        <v>0</v>
      </c>
      <c r="JDJ29" s="64">
        <f t="shared" si="108"/>
        <v>0</v>
      </c>
      <c r="JDK29" s="64">
        <f t="shared" si="108"/>
        <v>0</v>
      </c>
      <c r="JDL29" s="64">
        <f t="shared" si="108"/>
        <v>0</v>
      </c>
      <c r="JDM29" s="64">
        <f t="shared" si="108"/>
        <v>0</v>
      </c>
      <c r="JDN29" s="64">
        <f t="shared" si="108"/>
        <v>0</v>
      </c>
      <c r="JDO29" s="64">
        <f t="shared" si="108"/>
        <v>0</v>
      </c>
      <c r="JDP29" s="64">
        <f t="shared" si="108"/>
        <v>0</v>
      </c>
      <c r="JDQ29" s="64">
        <f t="shared" si="108"/>
        <v>0</v>
      </c>
      <c r="JDR29" s="64">
        <f t="shared" si="108"/>
        <v>0</v>
      </c>
      <c r="JDS29" s="64">
        <f t="shared" si="108"/>
        <v>0</v>
      </c>
      <c r="JDT29" s="64">
        <f t="shared" si="108"/>
        <v>0</v>
      </c>
      <c r="JDU29" s="64">
        <f t="shared" si="108"/>
        <v>0</v>
      </c>
      <c r="JDV29" s="64">
        <f t="shared" si="108"/>
        <v>0</v>
      </c>
      <c r="JDW29" s="64">
        <f t="shared" si="108"/>
        <v>0</v>
      </c>
      <c r="JDX29" s="64">
        <f t="shared" si="108"/>
        <v>0</v>
      </c>
      <c r="JDY29" s="64">
        <f t="shared" si="108"/>
        <v>0</v>
      </c>
      <c r="JDZ29" s="64">
        <f t="shared" si="108"/>
        <v>0</v>
      </c>
      <c r="JEA29" s="64">
        <f t="shared" si="108"/>
        <v>0</v>
      </c>
      <c r="JEB29" s="64">
        <f t="shared" si="108"/>
        <v>0</v>
      </c>
      <c r="JEC29" s="64">
        <f t="shared" si="108"/>
        <v>0</v>
      </c>
      <c r="JED29" s="64">
        <f t="shared" si="108"/>
        <v>0</v>
      </c>
      <c r="JEE29" s="64">
        <f t="shared" si="108"/>
        <v>0</v>
      </c>
      <c r="JEF29" s="64">
        <f t="shared" si="108"/>
        <v>0</v>
      </c>
      <c r="JEG29" s="64">
        <f t="shared" si="108"/>
        <v>0</v>
      </c>
      <c r="JEH29" s="64">
        <f t="shared" si="108"/>
        <v>0</v>
      </c>
      <c r="JEI29" s="64">
        <f t="shared" si="108"/>
        <v>0</v>
      </c>
      <c r="JEJ29" s="64">
        <f t="shared" si="108"/>
        <v>0</v>
      </c>
      <c r="JEK29" s="64">
        <f t="shared" si="108"/>
        <v>0</v>
      </c>
      <c r="JEL29" s="64">
        <f t="shared" si="108"/>
        <v>0</v>
      </c>
      <c r="JEM29" s="64">
        <f t="shared" si="108"/>
        <v>0</v>
      </c>
      <c r="JEN29" s="64">
        <f t="shared" si="108"/>
        <v>0</v>
      </c>
      <c r="JEO29" s="64">
        <f t="shared" si="108"/>
        <v>0</v>
      </c>
      <c r="JEP29" s="64">
        <f t="shared" si="108"/>
        <v>0</v>
      </c>
      <c r="JEQ29" s="64">
        <f t="shared" si="108"/>
        <v>0</v>
      </c>
      <c r="JER29" s="64">
        <f t="shared" si="108"/>
        <v>0</v>
      </c>
      <c r="JES29" s="64">
        <f t="shared" si="108"/>
        <v>0</v>
      </c>
      <c r="JET29" s="64">
        <f t="shared" si="108"/>
        <v>0</v>
      </c>
      <c r="JEU29" s="64">
        <f t="shared" si="108"/>
        <v>0</v>
      </c>
      <c r="JEV29" s="64">
        <f t="shared" si="108"/>
        <v>0</v>
      </c>
      <c r="JEW29" s="64">
        <f t="shared" si="108"/>
        <v>0</v>
      </c>
      <c r="JEX29" s="64">
        <f t="shared" si="108"/>
        <v>0</v>
      </c>
      <c r="JEY29" s="64">
        <f t="shared" si="108"/>
        <v>0</v>
      </c>
      <c r="JEZ29" s="64">
        <f t="shared" ref="JEZ29:JHK29" si="109">SUM(JEZ12:JEZ27)</f>
        <v>0</v>
      </c>
      <c r="JFA29" s="64">
        <f t="shared" si="109"/>
        <v>0</v>
      </c>
      <c r="JFB29" s="64">
        <f t="shared" si="109"/>
        <v>0</v>
      </c>
      <c r="JFC29" s="64">
        <f t="shared" si="109"/>
        <v>0</v>
      </c>
      <c r="JFD29" s="64">
        <f t="shared" si="109"/>
        <v>0</v>
      </c>
      <c r="JFE29" s="64">
        <f t="shared" si="109"/>
        <v>0</v>
      </c>
      <c r="JFF29" s="64">
        <f t="shared" si="109"/>
        <v>0</v>
      </c>
      <c r="JFG29" s="64">
        <f t="shared" si="109"/>
        <v>0</v>
      </c>
      <c r="JFH29" s="64">
        <f t="shared" si="109"/>
        <v>0</v>
      </c>
      <c r="JFI29" s="64">
        <f t="shared" si="109"/>
        <v>0</v>
      </c>
      <c r="JFJ29" s="64">
        <f t="shared" si="109"/>
        <v>0</v>
      </c>
      <c r="JFK29" s="64">
        <f t="shared" si="109"/>
        <v>0</v>
      </c>
      <c r="JFL29" s="64">
        <f t="shared" si="109"/>
        <v>0</v>
      </c>
      <c r="JFM29" s="64">
        <f t="shared" si="109"/>
        <v>0</v>
      </c>
      <c r="JFN29" s="64">
        <f t="shared" si="109"/>
        <v>0</v>
      </c>
      <c r="JFO29" s="64">
        <f t="shared" si="109"/>
        <v>0</v>
      </c>
      <c r="JFP29" s="64">
        <f t="shared" si="109"/>
        <v>0</v>
      </c>
      <c r="JFQ29" s="64">
        <f t="shared" si="109"/>
        <v>0</v>
      </c>
      <c r="JFR29" s="64">
        <f t="shared" si="109"/>
        <v>0</v>
      </c>
      <c r="JFS29" s="64">
        <f t="shared" si="109"/>
        <v>0</v>
      </c>
      <c r="JFT29" s="64">
        <f t="shared" si="109"/>
        <v>0</v>
      </c>
      <c r="JFU29" s="64">
        <f t="shared" si="109"/>
        <v>0</v>
      </c>
      <c r="JFV29" s="64">
        <f t="shared" si="109"/>
        <v>0</v>
      </c>
      <c r="JFW29" s="64">
        <f t="shared" si="109"/>
        <v>0</v>
      </c>
      <c r="JFX29" s="64">
        <f t="shared" si="109"/>
        <v>0</v>
      </c>
      <c r="JFY29" s="64">
        <f t="shared" si="109"/>
        <v>0</v>
      </c>
      <c r="JFZ29" s="64">
        <f t="shared" si="109"/>
        <v>0</v>
      </c>
      <c r="JGA29" s="64">
        <f t="shared" si="109"/>
        <v>0</v>
      </c>
      <c r="JGB29" s="64">
        <f t="shared" si="109"/>
        <v>0</v>
      </c>
      <c r="JGC29" s="64">
        <f t="shared" si="109"/>
        <v>0</v>
      </c>
      <c r="JGD29" s="64">
        <f t="shared" si="109"/>
        <v>0</v>
      </c>
      <c r="JGE29" s="64">
        <f t="shared" si="109"/>
        <v>0</v>
      </c>
      <c r="JGF29" s="64">
        <f t="shared" si="109"/>
        <v>0</v>
      </c>
      <c r="JGG29" s="64">
        <f t="shared" si="109"/>
        <v>0</v>
      </c>
      <c r="JGH29" s="64">
        <f t="shared" si="109"/>
        <v>0</v>
      </c>
      <c r="JGI29" s="64">
        <f t="shared" si="109"/>
        <v>0</v>
      </c>
      <c r="JGJ29" s="64">
        <f t="shared" si="109"/>
        <v>0</v>
      </c>
      <c r="JGK29" s="64">
        <f t="shared" si="109"/>
        <v>0</v>
      </c>
      <c r="JGL29" s="64">
        <f t="shared" si="109"/>
        <v>0</v>
      </c>
      <c r="JGM29" s="64">
        <f t="shared" si="109"/>
        <v>0</v>
      </c>
      <c r="JGN29" s="64">
        <f t="shared" si="109"/>
        <v>0</v>
      </c>
      <c r="JGO29" s="64">
        <f t="shared" si="109"/>
        <v>0</v>
      </c>
      <c r="JGP29" s="64">
        <f t="shared" si="109"/>
        <v>0</v>
      </c>
      <c r="JGQ29" s="64">
        <f t="shared" si="109"/>
        <v>0</v>
      </c>
      <c r="JGR29" s="64">
        <f t="shared" si="109"/>
        <v>0</v>
      </c>
      <c r="JGS29" s="64">
        <f t="shared" si="109"/>
        <v>0</v>
      </c>
      <c r="JGT29" s="64">
        <f t="shared" si="109"/>
        <v>0</v>
      </c>
      <c r="JGU29" s="64">
        <f t="shared" si="109"/>
        <v>0</v>
      </c>
      <c r="JGV29" s="64">
        <f t="shared" si="109"/>
        <v>0</v>
      </c>
      <c r="JGW29" s="64">
        <f t="shared" si="109"/>
        <v>0</v>
      </c>
      <c r="JGX29" s="64">
        <f t="shared" si="109"/>
        <v>0</v>
      </c>
      <c r="JGY29" s="64">
        <f t="shared" si="109"/>
        <v>0</v>
      </c>
      <c r="JGZ29" s="64">
        <f t="shared" si="109"/>
        <v>0</v>
      </c>
      <c r="JHA29" s="64">
        <f t="shared" si="109"/>
        <v>0</v>
      </c>
      <c r="JHB29" s="64">
        <f t="shared" si="109"/>
        <v>0</v>
      </c>
      <c r="JHC29" s="64">
        <f t="shared" si="109"/>
        <v>0</v>
      </c>
      <c r="JHD29" s="64">
        <f t="shared" si="109"/>
        <v>0</v>
      </c>
      <c r="JHE29" s="64">
        <f t="shared" si="109"/>
        <v>0</v>
      </c>
      <c r="JHF29" s="64">
        <f t="shared" si="109"/>
        <v>0</v>
      </c>
      <c r="JHG29" s="64">
        <f t="shared" si="109"/>
        <v>0</v>
      </c>
      <c r="JHH29" s="64">
        <f t="shared" si="109"/>
        <v>0</v>
      </c>
      <c r="JHI29" s="64">
        <f t="shared" si="109"/>
        <v>0</v>
      </c>
      <c r="JHJ29" s="64">
        <f t="shared" si="109"/>
        <v>0</v>
      </c>
      <c r="JHK29" s="64">
        <f t="shared" si="109"/>
        <v>0</v>
      </c>
      <c r="JHL29" s="64">
        <f t="shared" ref="JHL29:JJW29" si="110">SUM(JHL12:JHL27)</f>
        <v>0</v>
      </c>
      <c r="JHM29" s="64">
        <f t="shared" si="110"/>
        <v>0</v>
      </c>
      <c r="JHN29" s="64">
        <f t="shared" si="110"/>
        <v>0</v>
      </c>
      <c r="JHO29" s="64">
        <f t="shared" si="110"/>
        <v>0</v>
      </c>
      <c r="JHP29" s="64">
        <f t="shared" si="110"/>
        <v>0</v>
      </c>
      <c r="JHQ29" s="64">
        <f t="shared" si="110"/>
        <v>0</v>
      </c>
      <c r="JHR29" s="64">
        <f t="shared" si="110"/>
        <v>0</v>
      </c>
      <c r="JHS29" s="64">
        <f t="shared" si="110"/>
        <v>0</v>
      </c>
      <c r="JHT29" s="64">
        <f t="shared" si="110"/>
        <v>0</v>
      </c>
      <c r="JHU29" s="64">
        <f t="shared" si="110"/>
        <v>0</v>
      </c>
      <c r="JHV29" s="64">
        <f t="shared" si="110"/>
        <v>0</v>
      </c>
      <c r="JHW29" s="64">
        <f t="shared" si="110"/>
        <v>0</v>
      </c>
      <c r="JHX29" s="64">
        <f t="shared" si="110"/>
        <v>0</v>
      </c>
      <c r="JHY29" s="64">
        <f t="shared" si="110"/>
        <v>0</v>
      </c>
      <c r="JHZ29" s="64">
        <f t="shared" si="110"/>
        <v>0</v>
      </c>
      <c r="JIA29" s="64">
        <f t="shared" si="110"/>
        <v>0</v>
      </c>
      <c r="JIB29" s="64">
        <f t="shared" si="110"/>
        <v>0</v>
      </c>
      <c r="JIC29" s="64">
        <f t="shared" si="110"/>
        <v>0</v>
      </c>
      <c r="JID29" s="64">
        <f t="shared" si="110"/>
        <v>0</v>
      </c>
      <c r="JIE29" s="64">
        <f t="shared" si="110"/>
        <v>0</v>
      </c>
      <c r="JIF29" s="64">
        <f t="shared" si="110"/>
        <v>0</v>
      </c>
      <c r="JIG29" s="64">
        <f t="shared" si="110"/>
        <v>0</v>
      </c>
      <c r="JIH29" s="64">
        <f t="shared" si="110"/>
        <v>0</v>
      </c>
      <c r="JII29" s="64">
        <f t="shared" si="110"/>
        <v>0</v>
      </c>
      <c r="JIJ29" s="64">
        <f t="shared" si="110"/>
        <v>0</v>
      </c>
      <c r="JIK29" s="64">
        <f t="shared" si="110"/>
        <v>0</v>
      </c>
      <c r="JIL29" s="64">
        <f t="shared" si="110"/>
        <v>0</v>
      </c>
      <c r="JIM29" s="64">
        <f t="shared" si="110"/>
        <v>0</v>
      </c>
      <c r="JIN29" s="64">
        <f t="shared" si="110"/>
        <v>0</v>
      </c>
      <c r="JIO29" s="64">
        <f t="shared" si="110"/>
        <v>0</v>
      </c>
      <c r="JIP29" s="64">
        <f t="shared" si="110"/>
        <v>0</v>
      </c>
      <c r="JIQ29" s="64">
        <f t="shared" si="110"/>
        <v>0</v>
      </c>
      <c r="JIR29" s="64">
        <f t="shared" si="110"/>
        <v>0</v>
      </c>
      <c r="JIS29" s="64">
        <f t="shared" si="110"/>
        <v>0</v>
      </c>
      <c r="JIT29" s="64">
        <f t="shared" si="110"/>
        <v>0</v>
      </c>
      <c r="JIU29" s="64">
        <f t="shared" si="110"/>
        <v>0</v>
      </c>
      <c r="JIV29" s="64">
        <f t="shared" si="110"/>
        <v>0</v>
      </c>
      <c r="JIW29" s="64">
        <f t="shared" si="110"/>
        <v>0</v>
      </c>
      <c r="JIX29" s="64">
        <f t="shared" si="110"/>
        <v>0</v>
      </c>
      <c r="JIY29" s="64">
        <f t="shared" si="110"/>
        <v>0</v>
      </c>
      <c r="JIZ29" s="64">
        <f t="shared" si="110"/>
        <v>0</v>
      </c>
      <c r="JJA29" s="64">
        <f t="shared" si="110"/>
        <v>0</v>
      </c>
      <c r="JJB29" s="64">
        <f t="shared" si="110"/>
        <v>0</v>
      </c>
      <c r="JJC29" s="64">
        <f t="shared" si="110"/>
        <v>0</v>
      </c>
      <c r="JJD29" s="64">
        <f t="shared" si="110"/>
        <v>0</v>
      </c>
      <c r="JJE29" s="64">
        <f t="shared" si="110"/>
        <v>0</v>
      </c>
      <c r="JJF29" s="64">
        <f t="shared" si="110"/>
        <v>0</v>
      </c>
      <c r="JJG29" s="64">
        <f t="shared" si="110"/>
        <v>0</v>
      </c>
      <c r="JJH29" s="64">
        <f t="shared" si="110"/>
        <v>0</v>
      </c>
      <c r="JJI29" s="64">
        <f t="shared" si="110"/>
        <v>0</v>
      </c>
      <c r="JJJ29" s="64">
        <f t="shared" si="110"/>
        <v>0</v>
      </c>
      <c r="JJK29" s="64">
        <f t="shared" si="110"/>
        <v>0</v>
      </c>
      <c r="JJL29" s="64">
        <f t="shared" si="110"/>
        <v>0</v>
      </c>
      <c r="JJM29" s="64">
        <f t="shared" si="110"/>
        <v>0</v>
      </c>
      <c r="JJN29" s="64">
        <f t="shared" si="110"/>
        <v>0</v>
      </c>
      <c r="JJO29" s="64">
        <f t="shared" si="110"/>
        <v>0</v>
      </c>
      <c r="JJP29" s="64">
        <f t="shared" si="110"/>
        <v>0</v>
      </c>
      <c r="JJQ29" s="64">
        <f t="shared" si="110"/>
        <v>0</v>
      </c>
      <c r="JJR29" s="64">
        <f t="shared" si="110"/>
        <v>0</v>
      </c>
      <c r="JJS29" s="64">
        <f t="shared" si="110"/>
        <v>0</v>
      </c>
      <c r="JJT29" s="64">
        <f t="shared" si="110"/>
        <v>0</v>
      </c>
      <c r="JJU29" s="64">
        <f t="shared" si="110"/>
        <v>0</v>
      </c>
      <c r="JJV29" s="64">
        <f t="shared" si="110"/>
        <v>0</v>
      </c>
      <c r="JJW29" s="64">
        <f t="shared" si="110"/>
        <v>0</v>
      </c>
      <c r="JJX29" s="64">
        <f t="shared" ref="JJX29:JMI29" si="111">SUM(JJX12:JJX27)</f>
        <v>0</v>
      </c>
      <c r="JJY29" s="64">
        <f t="shared" si="111"/>
        <v>0</v>
      </c>
      <c r="JJZ29" s="64">
        <f t="shared" si="111"/>
        <v>0</v>
      </c>
      <c r="JKA29" s="64">
        <f t="shared" si="111"/>
        <v>0</v>
      </c>
      <c r="JKB29" s="64">
        <f t="shared" si="111"/>
        <v>0</v>
      </c>
      <c r="JKC29" s="64">
        <f t="shared" si="111"/>
        <v>0</v>
      </c>
      <c r="JKD29" s="64">
        <f t="shared" si="111"/>
        <v>0</v>
      </c>
      <c r="JKE29" s="64">
        <f t="shared" si="111"/>
        <v>0</v>
      </c>
      <c r="JKF29" s="64">
        <f t="shared" si="111"/>
        <v>0</v>
      </c>
      <c r="JKG29" s="64">
        <f t="shared" si="111"/>
        <v>0</v>
      </c>
      <c r="JKH29" s="64">
        <f t="shared" si="111"/>
        <v>0</v>
      </c>
      <c r="JKI29" s="64">
        <f t="shared" si="111"/>
        <v>0</v>
      </c>
      <c r="JKJ29" s="64">
        <f t="shared" si="111"/>
        <v>0</v>
      </c>
      <c r="JKK29" s="64">
        <f t="shared" si="111"/>
        <v>0</v>
      </c>
      <c r="JKL29" s="64">
        <f t="shared" si="111"/>
        <v>0</v>
      </c>
      <c r="JKM29" s="64">
        <f t="shared" si="111"/>
        <v>0</v>
      </c>
      <c r="JKN29" s="64">
        <f t="shared" si="111"/>
        <v>0</v>
      </c>
      <c r="JKO29" s="64">
        <f t="shared" si="111"/>
        <v>0</v>
      </c>
      <c r="JKP29" s="64">
        <f t="shared" si="111"/>
        <v>0</v>
      </c>
      <c r="JKQ29" s="64">
        <f t="shared" si="111"/>
        <v>0</v>
      </c>
      <c r="JKR29" s="64">
        <f t="shared" si="111"/>
        <v>0</v>
      </c>
      <c r="JKS29" s="64">
        <f t="shared" si="111"/>
        <v>0</v>
      </c>
      <c r="JKT29" s="64">
        <f t="shared" si="111"/>
        <v>0</v>
      </c>
      <c r="JKU29" s="64">
        <f t="shared" si="111"/>
        <v>0</v>
      </c>
      <c r="JKV29" s="64">
        <f t="shared" si="111"/>
        <v>0</v>
      </c>
      <c r="JKW29" s="64">
        <f t="shared" si="111"/>
        <v>0</v>
      </c>
      <c r="JKX29" s="64">
        <f t="shared" si="111"/>
        <v>0</v>
      </c>
      <c r="JKY29" s="64">
        <f t="shared" si="111"/>
        <v>0</v>
      </c>
      <c r="JKZ29" s="64">
        <f t="shared" si="111"/>
        <v>0</v>
      </c>
      <c r="JLA29" s="64">
        <f t="shared" si="111"/>
        <v>0</v>
      </c>
      <c r="JLB29" s="64">
        <f t="shared" si="111"/>
        <v>0</v>
      </c>
      <c r="JLC29" s="64">
        <f t="shared" si="111"/>
        <v>0</v>
      </c>
      <c r="JLD29" s="64">
        <f t="shared" si="111"/>
        <v>0</v>
      </c>
      <c r="JLE29" s="64">
        <f t="shared" si="111"/>
        <v>0</v>
      </c>
      <c r="JLF29" s="64">
        <f t="shared" si="111"/>
        <v>0</v>
      </c>
      <c r="JLG29" s="64">
        <f t="shared" si="111"/>
        <v>0</v>
      </c>
      <c r="JLH29" s="64">
        <f t="shared" si="111"/>
        <v>0</v>
      </c>
      <c r="JLI29" s="64">
        <f t="shared" si="111"/>
        <v>0</v>
      </c>
      <c r="JLJ29" s="64">
        <f t="shared" si="111"/>
        <v>0</v>
      </c>
      <c r="JLK29" s="64">
        <f t="shared" si="111"/>
        <v>0</v>
      </c>
      <c r="JLL29" s="64">
        <f t="shared" si="111"/>
        <v>0</v>
      </c>
      <c r="JLM29" s="64">
        <f t="shared" si="111"/>
        <v>0</v>
      </c>
      <c r="JLN29" s="64">
        <f t="shared" si="111"/>
        <v>0</v>
      </c>
      <c r="JLO29" s="64">
        <f t="shared" si="111"/>
        <v>0</v>
      </c>
      <c r="JLP29" s="64">
        <f t="shared" si="111"/>
        <v>0</v>
      </c>
      <c r="JLQ29" s="64">
        <f t="shared" si="111"/>
        <v>0</v>
      </c>
      <c r="JLR29" s="64">
        <f t="shared" si="111"/>
        <v>0</v>
      </c>
      <c r="JLS29" s="64">
        <f t="shared" si="111"/>
        <v>0</v>
      </c>
      <c r="JLT29" s="64">
        <f t="shared" si="111"/>
        <v>0</v>
      </c>
      <c r="JLU29" s="64">
        <f t="shared" si="111"/>
        <v>0</v>
      </c>
      <c r="JLV29" s="64">
        <f t="shared" si="111"/>
        <v>0</v>
      </c>
      <c r="JLW29" s="64">
        <f t="shared" si="111"/>
        <v>0</v>
      </c>
      <c r="JLX29" s="64">
        <f t="shared" si="111"/>
        <v>0</v>
      </c>
      <c r="JLY29" s="64">
        <f t="shared" si="111"/>
        <v>0</v>
      </c>
      <c r="JLZ29" s="64">
        <f t="shared" si="111"/>
        <v>0</v>
      </c>
      <c r="JMA29" s="64">
        <f t="shared" si="111"/>
        <v>0</v>
      </c>
      <c r="JMB29" s="64">
        <f t="shared" si="111"/>
        <v>0</v>
      </c>
      <c r="JMC29" s="64">
        <f t="shared" si="111"/>
        <v>0</v>
      </c>
      <c r="JMD29" s="64">
        <f t="shared" si="111"/>
        <v>0</v>
      </c>
      <c r="JME29" s="64">
        <f t="shared" si="111"/>
        <v>0</v>
      </c>
      <c r="JMF29" s="64">
        <f t="shared" si="111"/>
        <v>0</v>
      </c>
      <c r="JMG29" s="64">
        <f t="shared" si="111"/>
        <v>0</v>
      </c>
      <c r="JMH29" s="64">
        <f t="shared" si="111"/>
        <v>0</v>
      </c>
      <c r="JMI29" s="64">
        <f t="shared" si="111"/>
        <v>0</v>
      </c>
      <c r="JMJ29" s="64">
        <f t="shared" ref="JMJ29:JOU29" si="112">SUM(JMJ12:JMJ27)</f>
        <v>0</v>
      </c>
      <c r="JMK29" s="64">
        <f t="shared" si="112"/>
        <v>0</v>
      </c>
      <c r="JML29" s="64">
        <f t="shared" si="112"/>
        <v>0</v>
      </c>
      <c r="JMM29" s="64">
        <f t="shared" si="112"/>
        <v>0</v>
      </c>
      <c r="JMN29" s="64">
        <f t="shared" si="112"/>
        <v>0</v>
      </c>
      <c r="JMO29" s="64">
        <f t="shared" si="112"/>
        <v>0</v>
      </c>
      <c r="JMP29" s="64">
        <f t="shared" si="112"/>
        <v>0</v>
      </c>
      <c r="JMQ29" s="64">
        <f t="shared" si="112"/>
        <v>0</v>
      </c>
      <c r="JMR29" s="64">
        <f t="shared" si="112"/>
        <v>0</v>
      </c>
      <c r="JMS29" s="64">
        <f t="shared" si="112"/>
        <v>0</v>
      </c>
      <c r="JMT29" s="64">
        <f t="shared" si="112"/>
        <v>0</v>
      </c>
      <c r="JMU29" s="64">
        <f t="shared" si="112"/>
        <v>0</v>
      </c>
      <c r="JMV29" s="64">
        <f t="shared" si="112"/>
        <v>0</v>
      </c>
      <c r="JMW29" s="64">
        <f t="shared" si="112"/>
        <v>0</v>
      </c>
      <c r="JMX29" s="64">
        <f t="shared" si="112"/>
        <v>0</v>
      </c>
      <c r="JMY29" s="64">
        <f t="shared" si="112"/>
        <v>0</v>
      </c>
      <c r="JMZ29" s="64">
        <f t="shared" si="112"/>
        <v>0</v>
      </c>
      <c r="JNA29" s="64">
        <f t="shared" si="112"/>
        <v>0</v>
      </c>
      <c r="JNB29" s="64">
        <f t="shared" si="112"/>
        <v>0</v>
      </c>
      <c r="JNC29" s="64">
        <f t="shared" si="112"/>
        <v>0</v>
      </c>
      <c r="JND29" s="64">
        <f t="shared" si="112"/>
        <v>0</v>
      </c>
      <c r="JNE29" s="64">
        <f t="shared" si="112"/>
        <v>0</v>
      </c>
      <c r="JNF29" s="64">
        <f t="shared" si="112"/>
        <v>0</v>
      </c>
      <c r="JNG29" s="64">
        <f t="shared" si="112"/>
        <v>0</v>
      </c>
      <c r="JNH29" s="64">
        <f t="shared" si="112"/>
        <v>0</v>
      </c>
      <c r="JNI29" s="64">
        <f t="shared" si="112"/>
        <v>0</v>
      </c>
      <c r="JNJ29" s="64">
        <f t="shared" si="112"/>
        <v>0</v>
      </c>
      <c r="JNK29" s="64">
        <f t="shared" si="112"/>
        <v>0</v>
      </c>
      <c r="JNL29" s="64">
        <f t="shared" si="112"/>
        <v>0</v>
      </c>
      <c r="JNM29" s="64">
        <f t="shared" si="112"/>
        <v>0</v>
      </c>
      <c r="JNN29" s="64">
        <f t="shared" si="112"/>
        <v>0</v>
      </c>
      <c r="JNO29" s="64">
        <f t="shared" si="112"/>
        <v>0</v>
      </c>
      <c r="JNP29" s="64">
        <f t="shared" si="112"/>
        <v>0</v>
      </c>
      <c r="JNQ29" s="64">
        <f t="shared" si="112"/>
        <v>0</v>
      </c>
      <c r="JNR29" s="64">
        <f t="shared" si="112"/>
        <v>0</v>
      </c>
      <c r="JNS29" s="64">
        <f t="shared" si="112"/>
        <v>0</v>
      </c>
      <c r="JNT29" s="64">
        <f t="shared" si="112"/>
        <v>0</v>
      </c>
      <c r="JNU29" s="64">
        <f t="shared" si="112"/>
        <v>0</v>
      </c>
      <c r="JNV29" s="64">
        <f t="shared" si="112"/>
        <v>0</v>
      </c>
      <c r="JNW29" s="64">
        <f t="shared" si="112"/>
        <v>0</v>
      </c>
      <c r="JNX29" s="64">
        <f t="shared" si="112"/>
        <v>0</v>
      </c>
      <c r="JNY29" s="64">
        <f t="shared" si="112"/>
        <v>0</v>
      </c>
      <c r="JNZ29" s="64">
        <f t="shared" si="112"/>
        <v>0</v>
      </c>
      <c r="JOA29" s="64">
        <f t="shared" si="112"/>
        <v>0</v>
      </c>
      <c r="JOB29" s="64">
        <f t="shared" si="112"/>
        <v>0</v>
      </c>
      <c r="JOC29" s="64">
        <f t="shared" si="112"/>
        <v>0</v>
      </c>
      <c r="JOD29" s="64">
        <f t="shared" si="112"/>
        <v>0</v>
      </c>
      <c r="JOE29" s="64">
        <f t="shared" si="112"/>
        <v>0</v>
      </c>
      <c r="JOF29" s="64">
        <f t="shared" si="112"/>
        <v>0</v>
      </c>
      <c r="JOG29" s="64">
        <f t="shared" si="112"/>
        <v>0</v>
      </c>
      <c r="JOH29" s="64">
        <f t="shared" si="112"/>
        <v>0</v>
      </c>
      <c r="JOI29" s="64">
        <f t="shared" si="112"/>
        <v>0</v>
      </c>
      <c r="JOJ29" s="64">
        <f t="shared" si="112"/>
        <v>0</v>
      </c>
      <c r="JOK29" s="64">
        <f t="shared" si="112"/>
        <v>0</v>
      </c>
      <c r="JOL29" s="64">
        <f t="shared" si="112"/>
        <v>0</v>
      </c>
      <c r="JOM29" s="64">
        <f t="shared" si="112"/>
        <v>0</v>
      </c>
      <c r="JON29" s="64">
        <f t="shared" si="112"/>
        <v>0</v>
      </c>
      <c r="JOO29" s="64">
        <f t="shared" si="112"/>
        <v>0</v>
      </c>
      <c r="JOP29" s="64">
        <f t="shared" si="112"/>
        <v>0</v>
      </c>
      <c r="JOQ29" s="64">
        <f t="shared" si="112"/>
        <v>0</v>
      </c>
      <c r="JOR29" s="64">
        <f t="shared" si="112"/>
        <v>0</v>
      </c>
      <c r="JOS29" s="64">
        <f t="shared" si="112"/>
        <v>0</v>
      </c>
      <c r="JOT29" s="64">
        <f t="shared" si="112"/>
        <v>0</v>
      </c>
      <c r="JOU29" s="64">
        <f t="shared" si="112"/>
        <v>0</v>
      </c>
      <c r="JOV29" s="64">
        <f t="shared" ref="JOV29:JRG29" si="113">SUM(JOV12:JOV27)</f>
        <v>0</v>
      </c>
      <c r="JOW29" s="64">
        <f t="shared" si="113"/>
        <v>0</v>
      </c>
      <c r="JOX29" s="64">
        <f t="shared" si="113"/>
        <v>0</v>
      </c>
      <c r="JOY29" s="64">
        <f t="shared" si="113"/>
        <v>0</v>
      </c>
      <c r="JOZ29" s="64">
        <f t="shared" si="113"/>
        <v>0</v>
      </c>
      <c r="JPA29" s="64">
        <f t="shared" si="113"/>
        <v>0</v>
      </c>
      <c r="JPB29" s="64">
        <f t="shared" si="113"/>
        <v>0</v>
      </c>
      <c r="JPC29" s="64">
        <f t="shared" si="113"/>
        <v>0</v>
      </c>
      <c r="JPD29" s="64">
        <f t="shared" si="113"/>
        <v>0</v>
      </c>
      <c r="JPE29" s="64">
        <f t="shared" si="113"/>
        <v>0</v>
      </c>
      <c r="JPF29" s="64">
        <f t="shared" si="113"/>
        <v>0</v>
      </c>
      <c r="JPG29" s="64">
        <f t="shared" si="113"/>
        <v>0</v>
      </c>
      <c r="JPH29" s="64">
        <f t="shared" si="113"/>
        <v>0</v>
      </c>
      <c r="JPI29" s="64">
        <f t="shared" si="113"/>
        <v>0</v>
      </c>
      <c r="JPJ29" s="64">
        <f t="shared" si="113"/>
        <v>0</v>
      </c>
      <c r="JPK29" s="64">
        <f t="shared" si="113"/>
        <v>0</v>
      </c>
      <c r="JPL29" s="64">
        <f t="shared" si="113"/>
        <v>0</v>
      </c>
      <c r="JPM29" s="64">
        <f t="shared" si="113"/>
        <v>0</v>
      </c>
      <c r="JPN29" s="64">
        <f t="shared" si="113"/>
        <v>0</v>
      </c>
      <c r="JPO29" s="64">
        <f t="shared" si="113"/>
        <v>0</v>
      </c>
      <c r="JPP29" s="64">
        <f t="shared" si="113"/>
        <v>0</v>
      </c>
      <c r="JPQ29" s="64">
        <f t="shared" si="113"/>
        <v>0</v>
      </c>
      <c r="JPR29" s="64">
        <f t="shared" si="113"/>
        <v>0</v>
      </c>
      <c r="JPS29" s="64">
        <f t="shared" si="113"/>
        <v>0</v>
      </c>
      <c r="JPT29" s="64">
        <f t="shared" si="113"/>
        <v>0</v>
      </c>
      <c r="JPU29" s="64">
        <f t="shared" si="113"/>
        <v>0</v>
      </c>
      <c r="JPV29" s="64">
        <f t="shared" si="113"/>
        <v>0</v>
      </c>
      <c r="JPW29" s="64">
        <f t="shared" si="113"/>
        <v>0</v>
      </c>
      <c r="JPX29" s="64">
        <f t="shared" si="113"/>
        <v>0</v>
      </c>
      <c r="JPY29" s="64">
        <f t="shared" si="113"/>
        <v>0</v>
      </c>
      <c r="JPZ29" s="64">
        <f t="shared" si="113"/>
        <v>0</v>
      </c>
      <c r="JQA29" s="64">
        <f t="shared" si="113"/>
        <v>0</v>
      </c>
      <c r="JQB29" s="64">
        <f t="shared" si="113"/>
        <v>0</v>
      </c>
      <c r="JQC29" s="64">
        <f t="shared" si="113"/>
        <v>0</v>
      </c>
      <c r="JQD29" s="64">
        <f t="shared" si="113"/>
        <v>0</v>
      </c>
      <c r="JQE29" s="64">
        <f t="shared" si="113"/>
        <v>0</v>
      </c>
      <c r="JQF29" s="64">
        <f t="shared" si="113"/>
        <v>0</v>
      </c>
      <c r="JQG29" s="64">
        <f t="shared" si="113"/>
        <v>0</v>
      </c>
      <c r="JQH29" s="64">
        <f t="shared" si="113"/>
        <v>0</v>
      </c>
      <c r="JQI29" s="64">
        <f t="shared" si="113"/>
        <v>0</v>
      </c>
      <c r="JQJ29" s="64">
        <f t="shared" si="113"/>
        <v>0</v>
      </c>
      <c r="JQK29" s="64">
        <f t="shared" si="113"/>
        <v>0</v>
      </c>
      <c r="JQL29" s="64">
        <f t="shared" si="113"/>
        <v>0</v>
      </c>
      <c r="JQM29" s="64">
        <f t="shared" si="113"/>
        <v>0</v>
      </c>
      <c r="JQN29" s="64">
        <f t="shared" si="113"/>
        <v>0</v>
      </c>
      <c r="JQO29" s="64">
        <f t="shared" si="113"/>
        <v>0</v>
      </c>
      <c r="JQP29" s="64">
        <f t="shared" si="113"/>
        <v>0</v>
      </c>
      <c r="JQQ29" s="64">
        <f t="shared" si="113"/>
        <v>0</v>
      </c>
      <c r="JQR29" s="64">
        <f t="shared" si="113"/>
        <v>0</v>
      </c>
      <c r="JQS29" s="64">
        <f t="shared" si="113"/>
        <v>0</v>
      </c>
      <c r="JQT29" s="64">
        <f t="shared" si="113"/>
        <v>0</v>
      </c>
      <c r="JQU29" s="64">
        <f t="shared" si="113"/>
        <v>0</v>
      </c>
      <c r="JQV29" s="64">
        <f t="shared" si="113"/>
        <v>0</v>
      </c>
      <c r="JQW29" s="64">
        <f t="shared" si="113"/>
        <v>0</v>
      </c>
      <c r="JQX29" s="64">
        <f t="shared" si="113"/>
        <v>0</v>
      </c>
      <c r="JQY29" s="64">
        <f t="shared" si="113"/>
        <v>0</v>
      </c>
      <c r="JQZ29" s="64">
        <f t="shared" si="113"/>
        <v>0</v>
      </c>
      <c r="JRA29" s="64">
        <f t="shared" si="113"/>
        <v>0</v>
      </c>
      <c r="JRB29" s="64">
        <f t="shared" si="113"/>
        <v>0</v>
      </c>
      <c r="JRC29" s="64">
        <f t="shared" si="113"/>
        <v>0</v>
      </c>
      <c r="JRD29" s="64">
        <f t="shared" si="113"/>
        <v>0</v>
      </c>
      <c r="JRE29" s="64">
        <f t="shared" si="113"/>
        <v>0</v>
      </c>
      <c r="JRF29" s="64">
        <f t="shared" si="113"/>
        <v>0</v>
      </c>
      <c r="JRG29" s="64">
        <f t="shared" si="113"/>
        <v>0</v>
      </c>
      <c r="JRH29" s="64">
        <f t="shared" ref="JRH29:JTS29" si="114">SUM(JRH12:JRH27)</f>
        <v>0</v>
      </c>
      <c r="JRI29" s="64">
        <f t="shared" si="114"/>
        <v>0</v>
      </c>
      <c r="JRJ29" s="64">
        <f t="shared" si="114"/>
        <v>0</v>
      </c>
      <c r="JRK29" s="64">
        <f t="shared" si="114"/>
        <v>0</v>
      </c>
      <c r="JRL29" s="64">
        <f t="shared" si="114"/>
        <v>0</v>
      </c>
      <c r="JRM29" s="64">
        <f t="shared" si="114"/>
        <v>0</v>
      </c>
      <c r="JRN29" s="64">
        <f t="shared" si="114"/>
        <v>0</v>
      </c>
      <c r="JRO29" s="64">
        <f t="shared" si="114"/>
        <v>0</v>
      </c>
      <c r="JRP29" s="64">
        <f t="shared" si="114"/>
        <v>0</v>
      </c>
      <c r="JRQ29" s="64">
        <f t="shared" si="114"/>
        <v>0</v>
      </c>
      <c r="JRR29" s="64">
        <f t="shared" si="114"/>
        <v>0</v>
      </c>
      <c r="JRS29" s="64">
        <f t="shared" si="114"/>
        <v>0</v>
      </c>
      <c r="JRT29" s="64">
        <f t="shared" si="114"/>
        <v>0</v>
      </c>
      <c r="JRU29" s="64">
        <f t="shared" si="114"/>
        <v>0</v>
      </c>
      <c r="JRV29" s="64">
        <f t="shared" si="114"/>
        <v>0</v>
      </c>
      <c r="JRW29" s="64">
        <f t="shared" si="114"/>
        <v>0</v>
      </c>
      <c r="JRX29" s="64">
        <f t="shared" si="114"/>
        <v>0</v>
      </c>
      <c r="JRY29" s="64">
        <f t="shared" si="114"/>
        <v>0</v>
      </c>
      <c r="JRZ29" s="64">
        <f t="shared" si="114"/>
        <v>0</v>
      </c>
      <c r="JSA29" s="64">
        <f t="shared" si="114"/>
        <v>0</v>
      </c>
      <c r="JSB29" s="64">
        <f t="shared" si="114"/>
        <v>0</v>
      </c>
      <c r="JSC29" s="64">
        <f t="shared" si="114"/>
        <v>0</v>
      </c>
      <c r="JSD29" s="64">
        <f t="shared" si="114"/>
        <v>0</v>
      </c>
      <c r="JSE29" s="64">
        <f t="shared" si="114"/>
        <v>0</v>
      </c>
      <c r="JSF29" s="64">
        <f t="shared" si="114"/>
        <v>0</v>
      </c>
      <c r="JSG29" s="64">
        <f t="shared" si="114"/>
        <v>0</v>
      </c>
      <c r="JSH29" s="64">
        <f t="shared" si="114"/>
        <v>0</v>
      </c>
      <c r="JSI29" s="64">
        <f t="shared" si="114"/>
        <v>0</v>
      </c>
      <c r="JSJ29" s="64">
        <f t="shared" si="114"/>
        <v>0</v>
      </c>
      <c r="JSK29" s="64">
        <f t="shared" si="114"/>
        <v>0</v>
      </c>
      <c r="JSL29" s="64">
        <f t="shared" si="114"/>
        <v>0</v>
      </c>
      <c r="JSM29" s="64">
        <f t="shared" si="114"/>
        <v>0</v>
      </c>
      <c r="JSN29" s="64">
        <f t="shared" si="114"/>
        <v>0</v>
      </c>
      <c r="JSO29" s="64">
        <f t="shared" si="114"/>
        <v>0</v>
      </c>
      <c r="JSP29" s="64">
        <f t="shared" si="114"/>
        <v>0</v>
      </c>
      <c r="JSQ29" s="64">
        <f t="shared" si="114"/>
        <v>0</v>
      </c>
      <c r="JSR29" s="64">
        <f t="shared" si="114"/>
        <v>0</v>
      </c>
      <c r="JSS29" s="64">
        <f t="shared" si="114"/>
        <v>0</v>
      </c>
      <c r="JST29" s="64">
        <f t="shared" si="114"/>
        <v>0</v>
      </c>
      <c r="JSU29" s="64">
        <f t="shared" si="114"/>
        <v>0</v>
      </c>
      <c r="JSV29" s="64">
        <f t="shared" si="114"/>
        <v>0</v>
      </c>
      <c r="JSW29" s="64">
        <f t="shared" si="114"/>
        <v>0</v>
      </c>
      <c r="JSX29" s="64">
        <f t="shared" si="114"/>
        <v>0</v>
      </c>
      <c r="JSY29" s="64">
        <f t="shared" si="114"/>
        <v>0</v>
      </c>
      <c r="JSZ29" s="64">
        <f t="shared" si="114"/>
        <v>0</v>
      </c>
      <c r="JTA29" s="64">
        <f t="shared" si="114"/>
        <v>0</v>
      </c>
      <c r="JTB29" s="64">
        <f t="shared" si="114"/>
        <v>0</v>
      </c>
      <c r="JTC29" s="64">
        <f t="shared" si="114"/>
        <v>0</v>
      </c>
      <c r="JTD29" s="64">
        <f t="shared" si="114"/>
        <v>0</v>
      </c>
      <c r="JTE29" s="64">
        <f t="shared" si="114"/>
        <v>0</v>
      </c>
      <c r="JTF29" s="64">
        <f t="shared" si="114"/>
        <v>0</v>
      </c>
      <c r="JTG29" s="64">
        <f t="shared" si="114"/>
        <v>0</v>
      </c>
      <c r="JTH29" s="64">
        <f t="shared" si="114"/>
        <v>0</v>
      </c>
      <c r="JTI29" s="64">
        <f t="shared" si="114"/>
        <v>0</v>
      </c>
      <c r="JTJ29" s="64">
        <f t="shared" si="114"/>
        <v>0</v>
      </c>
      <c r="JTK29" s="64">
        <f t="shared" si="114"/>
        <v>0</v>
      </c>
      <c r="JTL29" s="64">
        <f t="shared" si="114"/>
        <v>0</v>
      </c>
      <c r="JTM29" s="64">
        <f t="shared" si="114"/>
        <v>0</v>
      </c>
      <c r="JTN29" s="64">
        <f t="shared" si="114"/>
        <v>0</v>
      </c>
      <c r="JTO29" s="64">
        <f t="shared" si="114"/>
        <v>0</v>
      </c>
      <c r="JTP29" s="64">
        <f t="shared" si="114"/>
        <v>0</v>
      </c>
      <c r="JTQ29" s="64">
        <f t="shared" si="114"/>
        <v>0</v>
      </c>
      <c r="JTR29" s="64">
        <f t="shared" si="114"/>
        <v>0</v>
      </c>
      <c r="JTS29" s="64">
        <f t="shared" si="114"/>
        <v>0</v>
      </c>
      <c r="JTT29" s="64">
        <f t="shared" ref="JTT29:JWE29" si="115">SUM(JTT12:JTT27)</f>
        <v>0</v>
      </c>
      <c r="JTU29" s="64">
        <f t="shared" si="115"/>
        <v>0</v>
      </c>
      <c r="JTV29" s="64">
        <f t="shared" si="115"/>
        <v>0</v>
      </c>
      <c r="JTW29" s="64">
        <f t="shared" si="115"/>
        <v>0</v>
      </c>
      <c r="JTX29" s="64">
        <f t="shared" si="115"/>
        <v>0</v>
      </c>
      <c r="JTY29" s="64">
        <f t="shared" si="115"/>
        <v>0</v>
      </c>
      <c r="JTZ29" s="64">
        <f t="shared" si="115"/>
        <v>0</v>
      </c>
      <c r="JUA29" s="64">
        <f t="shared" si="115"/>
        <v>0</v>
      </c>
      <c r="JUB29" s="64">
        <f t="shared" si="115"/>
        <v>0</v>
      </c>
      <c r="JUC29" s="64">
        <f t="shared" si="115"/>
        <v>0</v>
      </c>
      <c r="JUD29" s="64">
        <f t="shared" si="115"/>
        <v>0</v>
      </c>
      <c r="JUE29" s="64">
        <f t="shared" si="115"/>
        <v>0</v>
      </c>
      <c r="JUF29" s="64">
        <f t="shared" si="115"/>
        <v>0</v>
      </c>
      <c r="JUG29" s="64">
        <f t="shared" si="115"/>
        <v>0</v>
      </c>
      <c r="JUH29" s="64">
        <f t="shared" si="115"/>
        <v>0</v>
      </c>
      <c r="JUI29" s="64">
        <f t="shared" si="115"/>
        <v>0</v>
      </c>
      <c r="JUJ29" s="64">
        <f t="shared" si="115"/>
        <v>0</v>
      </c>
      <c r="JUK29" s="64">
        <f t="shared" si="115"/>
        <v>0</v>
      </c>
      <c r="JUL29" s="64">
        <f t="shared" si="115"/>
        <v>0</v>
      </c>
      <c r="JUM29" s="64">
        <f t="shared" si="115"/>
        <v>0</v>
      </c>
      <c r="JUN29" s="64">
        <f t="shared" si="115"/>
        <v>0</v>
      </c>
      <c r="JUO29" s="64">
        <f t="shared" si="115"/>
        <v>0</v>
      </c>
      <c r="JUP29" s="64">
        <f t="shared" si="115"/>
        <v>0</v>
      </c>
      <c r="JUQ29" s="64">
        <f t="shared" si="115"/>
        <v>0</v>
      </c>
      <c r="JUR29" s="64">
        <f t="shared" si="115"/>
        <v>0</v>
      </c>
      <c r="JUS29" s="64">
        <f t="shared" si="115"/>
        <v>0</v>
      </c>
      <c r="JUT29" s="64">
        <f t="shared" si="115"/>
        <v>0</v>
      </c>
      <c r="JUU29" s="64">
        <f t="shared" si="115"/>
        <v>0</v>
      </c>
      <c r="JUV29" s="64">
        <f t="shared" si="115"/>
        <v>0</v>
      </c>
      <c r="JUW29" s="64">
        <f t="shared" si="115"/>
        <v>0</v>
      </c>
      <c r="JUX29" s="64">
        <f t="shared" si="115"/>
        <v>0</v>
      </c>
      <c r="JUY29" s="64">
        <f t="shared" si="115"/>
        <v>0</v>
      </c>
      <c r="JUZ29" s="64">
        <f t="shared" si="115"/>
        <v>0</v>
      </c>
      <c r="JVA29" s="64">
        <f t="shared" si="115"/>
        <v>0</v>
      </c>
      <c r="JVB29" s="64">
        <f t="shared" si="115"/>
        <v>0</v>
      </c>
      <c r="JVC29" s="64">
        <f t="shared" si="115"/>
        <v>0</v>
      </c>
      <c r="JVD29" s="64">
        <f t="shared" si="115"/>
        <v>0</v>
      </c>
      <c r="JVE29" s="64">
        <f t="shared" si="115"/>
        <v>0</v>
      </c>
      <c r="JVF29" s="64">
        <f t="shared" si="115"/>
        <v>0</v>
      </c>
      <c r="JVG29" s="64">
        <f t="shared" si="115"/>
        <v>0</v>
      </c>
      <c r="JVH29" s="64">
        <f t="shared" si="115"/>
        <v>0</v>
      </c>
      <c r="JVI29" s="64">
        <f t="shared" si="115"/>
        <v>0</v>
      </c>
      <c r="JVJ29" s="64">
        <f t="shared" si="115"/>
        <v>0</v>
      </c>
      <c r="JVK29" s="64">
        <f t="shared" si="115"/>
        <v>0</v>
      </c>
      <c r="JVL29" s="64">
        <f t="shared" si="115"/>
        <v>0</v>
      </c>
      <c r="JVM29" s="64">
        <f t="shared" si="115"/>
        <v>0</v>
      </c>
      <c r="JVN29" s="64">
        <f t="shared" si="115"/>
        <v>0</v>
      </c>
      <c r="JVO29" s="64">
        <f t="shared" si="115"/>
        <v>0</v>
      </c>
      <c r="JVP29" s="64">
        <f t="shared" si="115"/>
        <v>0</v>
      </c>
      <c r="JVQ29" s="64">
        <f t="shared" si="115"/>
        <v>0</v>
      </c>
      <c r="JVR29" s="64">
        <f t="shared" si="115"/>
        <v>0</v>
      </c>
      <c r="JVS29" s="64">
        <f t="shared" si="115"/>
        <v>0</v>
      </c>
      <c r="JVT29" s="64">
        <f t="shared" si="115"/>
        <v>0</v>
      </c>
      <c r="JVU29" s="64">
        <f t="shared" si="115"/>
        <v>0</v>
      </c>
      <c r="JVV29" s="64">
        <f t="shared" si="115"/>
        <v>0</v>
      </c>
      <c r="JVW29" s="64">
        <f t="shared" si="115"/>
        <v>0</v>
      </c>
      <c r="JVX29" s="64">
        <f t="shared" si="115"/>
        <v>0</v>
      </c>
      <c r="JVY29" s="64">
        <f t="shared" si="115"/>
        <v>0</v>
      </c>
      <c r="JVZ29" s="64">
        <f t="shared" si="115"/>
        <v>0</v>
      </c>
      <c r="JWA29" s="64">
        <f t="shared" si="115"/>
        <v>0</v>
      </c>
      <c r="JWB29" s="64">
        <f t="shared" si="115"/>
        <v>0</v>
      </c>
      <c r="JWC29" s="64">
        <f t="shared" si="115"/>
        <v>0</v>
      </c>
      <c r="JWD29" s="64">
        <f t="shared" si="115"/>
        <v>0</v>
      </c>
      <c r="JWE29" s="64">
        <f t="shared" si="115"/>
        <v>0</v>
      </c>
      <c r="JWF29" s="64">
        <f t="shared" ref="JWF29:JYQ29" si="116">SUM(JWF12:JWF27)</f>
        <v>0</v>
      </c>
      <c r="JWG29" s="64">
        <f t="shared" si="116"/>
        <v>0</v>
      </c>
      <c r="JWH29" s="64">
        <f t="shared" si="116"/>
        <v>0</v>
      </c>
      <c r="JWI29" s="64">
        <f t="shared" si="116"/>
        <v>0</v>
      </c>
      <c r="JWJ29" s="64">
        <f t="shared" si="116"/>
        <v>0</v>
      </c>
      <c r="JWK29" s="64">
        <f t="shared" si="116"/>
        <v>0</v>
      </c>
      <c r="JWL29" s="64">
        <f t="shared" si="116"/>
        <v>0</v>
      </c>
      <c r="JWM29" s="64">
        <f t="shared" si="116"/>
        <v>0</v>
      </c>
      <c r="JWN29" s="64">
        <f t="shared" si="116"/>
        <v>0</v>
      </c>
      <c r="JWO29" s="64">
        <f t="shared" si="116"/>
        <v>0</v>
      </c>
      <c r="JWP29" s="64">
        <f t="shared" si="116"/>
        <v>0</v>
      </c>
      <c r="JWQ29" s="64">
        <f t="shared" si="116"/>
        <v>0</v>
      </c>
      <c r="JWR29" s="64">
        <f t="shared" si="116"/>
        <v>0</v>
      </c>
      <c r="JWS29" s="64">
        <f t="shared" si="116"/>
        <v>0</v>
      </c>
      <c r="JWT29" s="64">
        <f t="shared" si="116"/>
        <v>0</v>
      </c>
      <c r="JWU29" s="64">
        <f t="shared" si="116"/>
        <v>0</v>
      </c>
      <c r="JWV29" s="64">
        <f t="shared" si="116"/>
        <v>0</v>
      </c>
      <c r="JWW29" s="64">
        <f t="shared" si="116"/>
        <v>0</v>
      </c>
      <c r="JWX29" s="64">
        <f t="shared" si="116"/>
        <v>0</v>
      </c>
      <c r="JWY29" s="64">
        <f t="shared" si="116"/>
        <v>0</v>
      </c>
      <c r="JWZ29" s="64">
        <f t="shared" si="116"/>
        <v>0</v>
      </c>
      <c r="JXA29" s="64">
        <f t="shared" si="116"/>
        <v>0</v>
      </c>
      <c r="JXB29" s="64">
        <f t="shared" si="116"/>
        <v>0</v>
      </c>
      <c r="JXC29" s="64">
        <f t="shared" si="116"/>
        <v>0</v>
      </c>
      <c r="JXD29" s="64">
        <f t="shared" si="116"/>
        <v>0</v>
      </c>
      <c r="JXE29" s="64">
        <f t="shared" si="116"/>
        <v>0</v>
      </c>
      <c r="JXF29" s="64">
        <f t="shared" si="116"/>
        <v>0</v>
      </c>
      <c r="JXG29" s="64">
        <f t="shared" si="116"/>
        <v>0</v>
      </c>
      <c r="JXH29" s="64">
        <f t="shared" si="116"/>
        <v>0</v>
      </c>
      <c r="JXI29" s="64">
        <f t="shared" si="116"/>
        <v>0</v>
      </c>
      <c r="JXJ29" s="64">
        <f t="shared" si="116"/>
        <v>0</v>
      </c>
      <c r="JXK29" s="64">
        <f t="shared" si="116"/>
        <v>0</v>
      </c>
      <c r="JXL29" s="64">
        <f t="shared" si="116"/>
        <v>0</v>
      </c>
      <c r="JXM29" s="64">
        <f t="shared" si="116"/>
        <v>0</v>
      </c>
      <c r="JXN29" s="64">
        <f t="shared" si="116"/>
        <v>0</v>
      </c>
      <c r="JXO29" s="64">
        <f t="shared" si="116"/>
        <v>0</v>
      </c>
      <c r="JXP29" s="64">
        <f t="shared" si="116"/>
        <v>0</v>
      </c>
      <c r="JXQ29" s="64">
        <f t="shared" si="116"/>
        <v>0</v>
      </c>
      <c r="JXR29" s="64">
        <f t="shared" si="116"/>
        <v>0</v>
      </c>
      <c r="JXS29" s="64">
        <f t="shared" si="116"/>
        <v>0</v>
      </c>
      <c r="JXT29" s="64">
        <f t="shared" si="116"/>
        <v>0</v>
      </c>
      <c r="JXU29" s="64">
        <f t="shared" si="116"/>
        <v>0</v>
      </c>
      <c r="JXV29" s="64">
        <f t="shared" si="116"/>
        <v>0</v>
      </c>
      <c r="JXW29" s="64">
        <f t="shared" si="116"/>
        <v>0</v>
      </c>
      <c r="JXX29" s="64">
        <f t="shared" si="116"/>
        <v>0</v>
      </c>
      <c r="JXY29" s="64">
        <f t="shared" si="116"/>
        <v>0</v>
      </c>
      <c r="JXZ29" s="64">
        <f t="shared" si="116"/>
        <v>0</v>
      </c>
      <c r="JYA29" s="64">
        <f t="shared" si="116"/>
        <v>0</v>
      </c>
      <c r="JYB29" s="64">
        <f t="shared" si="116"/>
        <v>0</v>
      </c>
      <c r="JYC29" s="64">
        <f t="shared" si="116"/>
        <v>0</v>
      </c>
      <c r="JYD29" s="64">
        <f t="shared" si="116"/>
        <v>0</v>
      </c>
      <c r="JYE29" s="64">
        <f t="shared" si="116"/>
        <v>0</v>
      </c>
      <c r="JYF29" s="64">
        <f t="shared" si="116"/>
        <v>0</v>
      </c>
      <c r="JYG29" s="64">
        <f t="shared" si="116"/>
        <v>0</v>
      </c>
      <c r="JYH29" s="64">
        <f t="shared" si="116"/>
        <v>0</v>
      </c>
      <c r="JYI29" s="64">
        <f t="shared" si="116"/>
        <v>0</v>
      </c>
      <c r="JYJ29" s="64">
        <f t="shared" si="116"/>
        <v>0</v>
      </c>
      <c r="JYK29" s="64">
        <f t="shared" si="116"/>
        <v>0</v>
      </c>
      <c r="JYL29" s="64">
        <f t="shared" si="116"/>
        <v>0</v>
      </c>
      <c r="JYM29" s="64">
        <f t="shared" si="116"/>
        <v>0</v>
      </c>
      <c r="JYN29" s="64">
        <f t="shared" si="116"/>
        <v>0</v>
      </c>
      <c r="JYO29" s="64">
        <f t="shared" si="116"/>
        <v>0</v>
      </c>
      <c r="JYP29" s="64">
        <f t="shared" si="116"/>
        <v>0</v>
      </c>
      <c r="JYQ29" s="64">
        <f t="shared" si="116"/>
        <v>0</v>
      </c>
      <c r="JYR29" s="64">
        <f t="shared" ref="JYR29:KBC29" si="117">SUM(JYR12:JYR27)</f>
        <v>0</v>
      </c>
      <c r="JYS29" s="64">
        <f t="shared" si="117"/>
        <v>0</v>
      </c>
      <c r="JYT29" s="64">
        <f t="shared" si="117"/>
        <v>0</v>
      </c>
      <c r="JYU29" s="64">
        <f t="shared" si="117"/>
        <v>0</v>
      </c>
      <c r="JYV29" s="64">
        <f t="shared" si="117"/>
        <v>0</v>
      </c>
      <c r="JYW29" s="64">
        <f t="shared" si="117"/>
        <v>0</v>
      </c>
      <c r="JYX29" s="64">
        <f t="shared" si="117"/>
        <v>0</v>
      </c>
      <c r="JYY29" s="64">
        <f t="shared" si="117"/>
        <v>0</v>
      </c>
      <c r="JYZ29" s="64">
        <f t="shared" si="117"/>
        <v>0</v>
      </c>
      <c r="JZA29" s="64">
        <f t="shared" si="117"/>
        <v>0</v>
      </c>
      <c r="JZB29" s="64">
        <f t="shared" si="117"/>
        <v>0</v>
      </c>
      <c r="JZC29" s="64">
        <f t="shared" si="117"/>
        <v>0</v>
      </c>
      <c r="JZD29" s="64">
        <f t="shared" si="117"/>
        <v>0</v>
      </c>
      <c r="JZE29" s="64">
        <f t="shared" si="117"/>
        <v>0</v>
      </c>
      <c r="JZF29" s="64">
        <f t="shared" si="117"/>
        <v>0</v>
      </c>
      <c r="JZG29" s="64">
        <f t="shared" si="117"/>
        <v>0</v>
      </c>
      <c r="JZH29" s="64">
        <f t="shared" si="117"/>
        <v>0</v>
      </c>
      <c r="JZI29" s="64">
        <f t="shared" si="117"/>
        <v>0</v>
      </c>
      <c r="JZJ29" s="64">
        <f t="shared" si="117"/>
        <v>0</v>
      </c>
      <c r="JZK29" s="64">
        <f t="shared" si="117"/>
        <v>0</v>
      </c>
      <c r="JZL29" s="64">
        <f t="shared" si="117"/>
        <v>0</v>
      </c>
      <c r="JZM29" s="64">
        <f t="shared" si="117"/>
        <v>0</v>
      </c>
      <c r="JZN29" s="64">
        <f t="shared" si="117"/>
        <v>0</v>
      </c>
      <c r="JZO29" s="64">
        <f t="shared" si="117"/>
        <v>0</v>
      </c>
      <c r="JZP29" s="64">
        <f t="shared" si="117"/>
        <v>0</v>
      </c>
      <c r="JZQ29" s="64">
        <f t="shared" si="117"/>
        <v>0</v>
      </c>
      <c r="JZR29" s="64">
        <f t="shared" si="117"/>
        <v>0</v>
      </c>
      <c r="JZS29" s="64">
        <f t="shared" si="117"/>
        <v>0</v>
      </c>
      <c r="JZT29" s="64">
        <f t="shared" si="117"/>
        <v>0</v>
      </c>
      <c r="JZU29" s="64">
        <f t="shared" si="117"/>
        <v>0</v>
      </c>
      <c r="JZV29" s="64">
        <f t="shared" si="117"/>
        <v>0</v>
      </c>
      <c r="JZW29" s="64">
        <f t="shared" si="117"/>
        <v>0</v>
      </c>
      <c r="JZX29" s="64">
        <f t="shared" si="117"/>
        <v>0</v>
      </c>
      <c r="JZY29" s="64">
        <f t="shared" si="117"/>
        <v>0</v>
      </c>
      <c r="JZZ29" s="64">
        <f t="shared" si="117"/>
        <v>0</v>
      </c>
      <c r="KAA29" s="64">
        <f t="shared" si="117"/>
        <v>0</v>
      </c>
      <c r="KAB29" s="64">
        <f t="shared" si="117"/>
        <v>0</v>
      </c>
      <c r="KAC29" s="64">
        <f t="shared" si="117"/>
        <v>0</v>
      </c>
      <c r="KAD29" s="64">
        <f t="shared" si="117"/>
        <v>0</v>
      </c>
      <c r="KAE29" s="64">
        <f t="shared" si="117"/>
        <v>0</v>
      </c>
      <c r="KAF29" s="64">
        <f t="shared" si="117"/>
        <v>0</v>
      </c>
      <c r="KAG29" s="64">
        <f t="shared" si="117"/>
        <v>0</v>
      </c>
      <c r="KAH29" s="64">
        <f t="shared" si="117"/>
        <v>0</v>
      </c>
      <c r="KAI29" s="64">
        <f t="shared" si="117"/>
        <v>0</v>
      </c>
      <c r="KAJ29" s="64">
        <f t="shared" si="117"/>
        <v>0</v>
      </c>
      <c r="KAK29" s="64">
        <f t="shared" si="117"/>
        <v>0</v>
      </c>
      <c r="KAL29" s="64">
        <f t="shared" si="117"/>
        <v>0</v>
      </c>
      <c r="KAM29" s="64">
        <f t="shared" si="117"/>
        <v>0</v>
      </c>
      <c r="KAN29" s="64">
        <f t="shared" si="117"/>
        <v>0</v>
      </c>
      <c r="KAO29" s="64">
        <f t="shared" si="117"/>
        <v>0</v>
      </c>
      <c r="KAP29" s="64">
        <f t="shared" si="117"/>
        <v>0</v>
      </c>
      <c r="KAQ29" s="64">
        <f t="shared" si="117"/>
        <v>0</v>
      </c>
      <c r="KAR29" s="64">
        <f t="shared" si="117"/>
        <v>0</v>
      </c>
      <c r="KAS29" s="64">
        <f t="shared" si="117"/>
        <v>0</v>
      </c>
      <c r="KAT29" s="64">
        <f t="shared" si="117"/>
        <v>0</v>
      </c>
      <c r="KAU29" s="64">
        <f t="shared" si="117"/>
        <v>0</v>
      </c>
      <c r="KAV29" s="64">
        <f t="shared" si="117"/>
        <v>0</v>
      </c>
      <c r="KAW29" s="64">
        <f t="shared" si="117"/>
        <v>0</v>
      </c>
      <c r="KAX29" s="64">
        <f t="shared" si="117"/>
        <v>0</v>
      </c>
      <c r="KAY29" s="64">
        <f t="shared" si="117"/>
        <v>0</v>
      </c>
      <c r="KAZ29" s="64">
        <f t="shared" si="117"/>
        <v>0</v>
      </c>
      <c r="KBA29" s="64">
        <f t="shared" si="117"/>
        <v>0</v>
      </c>
      <c r="KBB29" s="64">
        <f t="shared" si="117"/>
        <v>0</v>
      </c>
      <c r="KBC29" s="64">
        <f t="shared" si="117"/>
        <v>0</v>
      </c>
      <c r="KBD29" s="64">
        <f t="shared" ref="KBD29:KDO29" si="118">SUM(KBD12:KBD27)</f>
        <v>0</v>
      </c>
      <c r="KBE29" s="64">
        <f t="shared" si="118"/>
        <v>0</v>
      </c>
      <c r="KBF29" s="64">
        <f t="shared" si="118"/>
        <v>0</v>
      </c>
      <c r="KBG29" s="64">
        <f t="shared" si="118"/>
        <v>0</v>
      </c>
      <c r="KBH29" s="64">
        <f t="shared" si="118"/>
        <v>0</v>
      </c>
      <c r="KBI29" s="64">
        <f t="shared" si="118"/>
        <v>0</v>
      </c>
      <c r="KBJ29" s="64">
        <f t="shared" si="118"/>
        <v>0</v>
      </c>
      <c r="KBK29" s="64">
        <f t="shared" si="118"/>
        <v>0</v>
      </c>
      <c r="KBL29" s="64">
        <f t="shared" si="118"/>
        <v>0</v>
      </c>
      <c r="KBM29" s="64">
        <f t="shared" si="118"/>
        <v>0</v>
      </c>
      <c r="KBN29" s="64">
        <f t="shared" si="118"/>
        <v>0</v>
      </c>
      <c r="KBO29" s="64">
        <f t="shared" si="118"/>
        <v>0</v>
      </c>
      <c r="KBP29" s="64">
        <f t="shared" si="118"/>
        <v>0</v>
      </c>
      <c r="KBQ29" s="64">
        <f t="shared" si="118"/>
        <v>0</v>
      </c>
      <c r="KBR29" s="64">
        <f t="shared" si="118"/>
        <v>0</v>
      </c>
      <c r="KBS29" s="64">
        <f t="shared" si="118"/>
        <v>0</v>
      </c>
      <c r="KBT29" s="64">
        <f t="shared" si="118"/>
        <v>0</v>
      </c>
      <c r="KBU29" s="64">
        <f t="shared" si="118"/>
        <v>0</v>
      </c>
      <c r="KBV29" s="64">
        <f t="shared" si="118"/>
        <v>0</v>
      </c>
      <c r="KBW29" s="64">
        <f t="shared" si="118"/>
        <v>0</v>
      </c>
      <c r="KBX29" s="64">
        <f t="shared" si="118"/>
        <v>0</v>
      </c>
      <c r="KBY29" s="64">
        <f t="shared" si="118"/>
        <v>0</v>
      </c>
      <c r="KBZ29" s="64">
        <f t="shared" si="118"/>
        <v>0</v>
      </c>
      <c r="KCA29" s="64">
        <f t="shared" si="118"/>
        <v>0</v>
      </c>
      <c r="KCB29" s="64">
        <f t="shared" si="118"/>
        <v>0</v>
      </c>
      <c r="KCC29" s="64">
        <f t="shared" si="118"/>
        <v>0</v>
      </c>
      <c r="KCD29" s="64">
        <f t="shared" si="118"/>
        <v>0</v>
      </c>
      <c r="KCE29" s="64">
        <f t="shared" si="118"/>
        <v>0</v>
      </c>
      <c r="KCF29" s="64">
        <f t="shared" si="118"/>
        <v>0</v>
      </c>
      <c r="KCG29" s="64">
        <f t="shared" si="118"/>
        <v>0</v>
      </c>
      <c r="KCH29" s="64">
        <f t="shared" si="118"/>
        <v>0</v>
      </c>
      <c r="KCI29" s="64">
        <f t="shared" si="118"/>
        <v>0</v>
      </c>
      <c r="KCJ29" s="64">
        <f t="shared" si="118"/>
        <v>0</v>
      </c>
      <c r="KCK29" s="64">
        <f t="shared" si="118"/>
        <v>0</v>
      </c>
      <c r="KCL29" s="64">
        <f t="shared" si="118"/>
        <v>0</v>
      </c>
      <c r="KCM29" s="64">
        <f t="shared" si="118"/>
        <v>0</v>
      </c>
      <c r="KCN29" s="64">
        <f t="shared" si="118"/>
        <v>0</v>
      </c>
      <c r="KCO29" s="64">
        <f t="shared" si="118"/>
        <v>0</v>
      </c>
      <c r="KCP29" s="64">
        <f t="shared" si="118"/>
        <v>0</v>
      </c>
      <c r="KCQ29" s="64">
        <f t="shared" si="118"/>
        <v>0</v>
      </c>
      <c r="KCR29" s="64">
        <f t="shared" si="118"/>
        <v>0</v>
      </c>
      <c r="KCS29" s="64">
        <f t="shared" si="118"/>
        <v>0</v>
      </c>
      <c r="KCT29" s="64">
        <f t="shared" si="118"/>
        <v>0</v>
      </c>
      <c r="KCU29" s="64">
        <f t="shared" si="118"/>
        <v>0</v>
      </c>
      <c r="KCV29" s="64">
        <f t="shared" si="118"/>
        <v>0</v>
      </c>
      <c r="KCW29" s="64">
        <f t="shared" si="118"/>
        <v>0</v>
      </c>
      <c r="KCX29" s="64">
        <f t="shared" si="118"/>
        <v>0</v>
      </c>
      <c r="KCY29" s="64">
        <f t="shared" si="118"/>
        <v>0</v>
      </c>
      <c r="KCZ29" s="64">
        <f t="shared" si="118"/>
        <v>0</v>
      </c>
      <c r="KDA29" s="64">
        <f t="shared" si="118"/>
        <v>0</v>
      </c>
      <c r="KDB29" s="64">
        <f t="shared" si="118"/>
        <v>0</v>
      </c>
      <c r="KDC29" s="64">
        <f t="shared" si="118"/>
        <v>0</v>
      </c>
      <c r="KDD29" s="64">
        <f t="shared" si="118"/>
        <v>0</v>
      </c>
      <c r="KDE29" s="64">
        <f t="shared" si="118"/>
        <v>0</v>
      </c>
      <c r="KDF29" s="64">
        <f t="shared" si="118"/>
        <v>0</v>
      </c>
      <c r="KDG29" s="64">
        <f t="shared" si="118"/>
        <v>0</v>
      </c>
      <c r="KDH29" s="64">
        <f t="shared" si="118"/>
        <v>0</v>
      </c>
      <c r="KDI29" s="64">
        <f t="shared" si="118"/>
        <v>0</v>
      </c>
      <c r="KDJ29" s="64">
        <f t="shared" si="118"/>
        <v>0</v>
      </c>
      <c r="KDK29" s="64">
        <f t="shared" si="118"/>
        <v>0</v>
      </c>
      <c r="KDL29" s="64">
        <f t="shared" si="118"/>
        <v>0</v>
      </c>
      <c r="KDM29" s="64">
        <f t="shared" si="118"/>
        <v>0</v>
      </c>
      <c r="KDN29" s="64">
        <f t="shared" si="118"/>
        <v>0</v>
      </c>
      <c r="KDO29" s="64">
        <f t="shared" si="118"/>
        <v>0</v>
      </c>
      <c r="KDP29" s="64">
        <f t="shared" ref="KDP29:KGA29" si="119">SUM(KDP12:KDP27)</f>
        <v>0</v>
      </c>
      <c r="KDQ29" s="64">
        <f t="shared" si="119"/>
        <v>0</v>
      </c>
      <c r="KDR29" s="64">
        <f t="shared" si="119"/>
        <v>0</v>
      </c>
      <c r="KDS29" s="64">
        <f t="shared" si="119"/>
        <v>0</v>
      </c>
      <c r="KDT29" s="64">
        <f t="shared" si="119"/>
        <v>0</v>
      </c>
      <c r="KDU29" s="64">
        <f t="shared" si="119"/>
        <v>0</v>
      </c>
      <c r="KDV29" s="64">
        <f t="shared" si="119"/>
        <v>0</v>
      </c>
      <c r="KDW29" s="64">
        <f t="shared" si="119"/>
        <v>0</v>
      </c>
      <c r="KDX29" s="64">
        <f t="shared" si="119"/>
        <v>0</v>
      </c>
      <c r="KDY29" s="64">
        <f t="shared" si="119"/>
        <v>0</v>
      </c>
      <c r="KDZ29" s="64">
        <f t="shared" si="119"/>
        <v>0</v>
      </c>
      <c r="KEA29" s="64">
        <f t="shared" si="119"/>
        <v>0</v>
      </c>
      <c r="KEB29" s="64">
        <f t="shared" si="119"/>
        <v>0</v>
      </c>
      <c r="KEC29" s="64">
        <f t="shared" si="119"/>
        <v>0</v>
      </c>
      <c r="KED29" s="64">
        <f t="shared" si="119"/>
        <v>0</v>
      </c>
      <c r="KEE29" s="64">
        <f t="shared" si="119"/>
        <v>0</v>
      </c>
      <c r="KEF29" s="64">
        <f t="shared" si="119"/>
        <v>0</v>
      </c>
      <c r="KEG29" s="64">
        <f t="shared" si="119"/>
        <v>0</v>
      </c>
      <c r="KEH29" s="64">
        <f t="shared" si="119"/>
        <v>0</v>
      </c>
      <c r="KEI29" s="64">
        <f t="shared" si="119"/>
        <v>0</v>
      </c>
      <c r="KEJ29" s="64">
        <f t="shared" si="119"/>
        <v>0</v>
      </c>
      <c r="KEK29" s="64">
        <f t="shared" si="119"/>
        <v>0</v>
      </c>
      <c r="KEL29" s="64">
        <f t="shared" si="119"/>
        <v>0</v>
      </c>
      <c r="KEM29" s="64">
        <f t="shared" si="119"/>
        <v>0</v>
      </c>
      <c r="KEN29" s="64">
        <f t="shared" si="119"/>
        <v>0</v>
      </c>
      <c r="KEO29" s="64">
        <f t="shared" si="119"/>
        <v>0</v>
      </c>
      <c r="KEP29" s="64">
        <f t="shared" si="119"/>
        <v>0</v>
      </c>
      <c r="KEQ29" s="64">
        <f t="shared" si="119"/>
        <v>0</v>
      </c>
      <c r="KER29" s="64">
        <f t="shared" si="119"/>
        <v>0</v>
      </c>
      <c r="KES29" s="64">
        <f t="shared" si="119"/>
        <v>0</v>
      </c>
      <c r="KET29" s="64">
        <f t="shared" si="119"/>
        <v>0</v>
      </c>
      <c r="KEU29" s="64">
        <f t="shared" si="119"/>
        <v>0</v>
      </c>
      <c r="KEV29" s="64">
        <f t="shared" si="119"/>
        <v>0</v>
      </c>
      <c r="KEW29" s="64">
        <f t="shared" si="119"/>
        <v>0</v>
      </c>
      <c r="KEX29" s="64">
        <f t="shared" si="119"/>
        <v>0</v>
      </c>
      <c r="KEY29" s="64">
        <f t="shared" si="119"/>
        <v>0</v>
      </c>
      <c r="KEZ29" s="64">
        <f t="shared" si="119"/>
        <v>0</v>
      </c>
      <c r="KFA29" s="64">
        <f t="shared" si="119"/>
        <v>0</v>
      </c>
      <c r="KFB29" s="64">
        <f t="shared" si="119"/>
        <v>0</v>
      </c>
      <c r="KFC29" s="64">
        <f t="shared" si="119"/>
        <v>0</v>
      </c>
      <c r="KFD29" s="64">
        <f t="shared" si="119"/>
        <v>0</v>
      </c>
      <c r="KFE29" s="64">
        <f t="shared" si="119"/>
        <v>0</v>
      </c>
      <c r="KFF29" s="64">
        <f t="shared" si="119"/>
        <v>0</v>
      </c>
      <c r="KFG29" s="64">
        <f t="shared" si="119"/>
        <v>0</v>
      </c>
      <c r="KFH29" s="64">
        <f t="shared" si="119"/>
        <v>0</v>
      </c>
      <c r="KFI29" s="64">
        <f t="shared" si="119"/>
        <v>0</v>
      </c>
      <c r="KFJ29" s="64">
        <f t="shared" si="119"/>
        <v>0</v>
      </c>
      <c r="KFK29" s="64">
        <f t="shared" si="119"/>
        <v>0</v>
      </c>
      <c r="KFL29" s="64">
        <f t="shared" si="119"/>
        <v>0</v>
      </c>
      <c r="KFM29" s="64">
        <f t="shared" si="119"/>
        <v>0</v>
      </c>
      <c r="KFN29" s="64">
        <f t="shared" si="119"/>
        <v>0</v>
      </c>
      <c r="KFO29" s="64">
        <f t="shared" si="119"/>
        <v>0</v>
      </c>
      <c r="KFP29" s="64">
        <f t="shared" si="119"/>
        <v>0</v>
      </c>
      <c r="KFQ29" s="64">
        <f t="shared" si="119"/>
        <v>0</v>
      </c>
      <c r="KFR29" s="64">
        <f t="shared" si="119"/>
        <v>0</v>
      </c>
      <c r="KFS29" s="64">
        <f t="shared" si="119"/>
        <v>0</v>
      </c>
      <c r="KFT29" s="64">
        <f t="shared" si="119"/>
        <v>0</v>
      </c>
      <c r="KFU29" s="64">
        <f t="shared" si="119"/>
        <v>0</v>
      </c>
      <c r="KFV29" s="64">
        <f t="shared" si="119"/>
        <v>0</v>
      </c>
      <c r="KFW29" s="64">
        <f t="shared" si="119"/>
        <v>0</v>
      </c>
      <c r="KFX29" s="64">
        <f t="shared" si="119"/>
        <v>0</v>
      </c>
      <c r="KFY29" s="64">
        <f t="shared" si="119"/>
        <v>0</v>
      </c>
      <c r="KFZ29" s="64">
        <f t="shared" si="119"/>
        <v>0</v>
      </c>
      <c r="KGA29" s="64">
        <f t="shared" si="119"/>
        <v>0</v>
      </c>
      <c r="KGB29" s="64">
        <f t="shared" ref="KGB29:KIM29" si="120">SUM(KGB12:KGB27)</f>
        <v>0</v>
      </c>
      <c r="KGC29" s="64">
        <f t="shared" si="120"/>
        <v>0</v>
      </c>
      <c r="KGD29" s="64">
        <f t="shared" si="120"/>
        <v>0</v>
      </c>
      <c r="KGE29" s="64">
        <f t="shared" si="120"/>
        <v>0</v>
      </c>
      <c r="KGF29" s="64">
        <f t="shared" si="120"/>
        <v>0</v>
      </c>
      <c r="KGG29" s="64">
        <f t="shared" si="120"/>
        <v>0</v>
      </c>
      <c r="KGH29" s="64">
        <f t="shared" si="120"/>
        <v>0</v>
      </c>
      <c r="KGI29" s="64">
        <f t="shared" si="120"/>
        <v>0</v>
      </c>
      <c r="KGJ29" s="64">
        <f t="shared" si="120"/>
        <v>0</v>
      </c>
      <c r="KGK29" s="64">
        <f t="shared" si="120"/>
        <v>0</v>
      </c>
      <c r="KGL29" s="64">
        <f t="shared" si="120"/>
        <v>0</v>
      </c>
      <c r="KGM29" s="64">
        <f t="shared" si="120"/>
        <v>0</v>
      </c>
      <c r="KGN29" s="64">
        <f t="shared" si="120"/>
        <v>0</v>
      </c>
      <c r="KGO29" s="64">
        <f t="shared" si="120"/>
        <v>0</v>
      </c>
      <c r="KGP29" s="64">
        <f t="shared" si="120"/>
        <v>0</v>
      </c>
      <c r="KGQ29" s="64">
        <f t="shared" si="120"/>
        <v>0</v>
      </c>
      <c r="KGR29" s="64">
        <f t="shared" si="120"/>
        <v>0</v>
      </c>
      <c r="KGS29" s="64">
        <f t="shared" si="120"/>
        <v>0</v>
      </c>
      <c r="KGT29" s="64">
        <f t="shared" si="120"/>
        <v>0</v>
      </c>
      <c r="KGU29" s="64">
        <f t="shared" si="120"/>
        <v>0</v>
      </c>
      <c r="KGV29" s="64">
        <f t="shared" si="120"/>
        <v>0</v>
      </c>
      <c r="KGW29" s="64">
        <f t="shared" si="120"/>
        <v>0</v>
      </c>
      <c r="KGX29" s="64">
        <f t="shared" si="120"/>
        <v>0</v>
      </c>
      <c r="KGY29" s="64">
        <f t="shared" si="120"/>
        <v>0</v>
      </c>
      <c r="KGZ29" s="64">
        <f t="shared" si="120"/>
        <v>0</v>
      </c>
      <c r="KHA29" s="64">
        <f t="shared" si="120"/>
        <v>0</v>
      </c>
      <c r="KHB29" s="64">
        <f t="shared" si="120"/>
        <v>0</v>
      </c>
      <c r="KHC29" s="64">
        <f t="shared" si="120"/>
        <v>0</v>
      </c>
      <c r="KHD29" s="64">
        <f t="shared" si="120"/>
        <v>0</v>
      </c>
      <c r="KHE29" s="64">
        <f t="shared" si="120"/>
        <v>0</v>
      </c>
      <c r="KHF29" s="64">
        <f t="shared" si="120"/>
        <v>0</v>
      </c>
      <c r="KHG29" s="64">
        <f t="shared" si="120"/>
        <v>0</v>
      </c>
      <c r="KHH29" s="64">
        <f t="shared" si="120"/>
        <v>0</v>
      </c>
      <c r="KHI29" s="64">
        <f t="shared" si="120"/>
        <v>0</v>
      </c>
      <c r="KHJ29" s="64">
        <f t="shared" si="120"/>
        <v>0</v>
      </c>
      <c r="KHK29" s="64">
        <f t="shared" si="120"/>
        <v>0</v>
      </c>
      <c r="KHL29" s="64">
        <f t="shared" si="120"/>
        <v>0</v>
      </c>
      <c r="KHM29" s="64">
        <f t="shared" si="120"/>
        <v>0</v>
      </c>
      <c r="KHN29" s="64">
        <f t="shared" si="120"/>
        <v>0</v>
      </c>
      <c r="KHO29" s="64">
        <f t="shared" si="120"/>
        <v>0</v>
      </c>
      <c r="KHP29" s="64">
        <f t="shared" si="120"/>
        <v>0</v>
      </c>
      <c r="KHQ29" s="64">
        <f t="shared" si="120"/>
        <v>0</v>
      </c>
      <c r="KHR29" s="64">
        <f t="shared" si="120"/>
        <v>0</v>
      </c>
      <c r="KHS29" s="64">
        <f t="shared" si="120"/>
        <v>0</v>
      </c>
      <c r="KHT29" s="64">
        <f t="shared" si="120"/>
        <v>0</v>
      </c>
      <c r="KHU29" s="64">
        <f t="shared" si="120"/>
        <v>0</v>
      </c>
      <c r="KHV29" s="64">
        <f t="shared" si="120"/>
        <v>0</v>
      </c>
      <c r="KHW29" s="64">
        <f t="shared" si="120"/>
        <v>0</v>
      </c>
      <c r="KHX29" s="64">
        <f t="shared" si="120"/>
        <v>0</v>
      </c>
      <c r="KHY29" s="64">
        <f t="shared" si="120"/>
        <v>0</v>
      </c>
      <c r="KHZ29" s="64">
        <f t="shared" si="120"/>
        <v>0</v>
      </c>
      <c r="KIA29" s="64">
        <f t="shared" si="120"/>
        <v>0</v>
      </c>
      <c r="KIB29" s="64">
        <f t="shared" si="120"/>
        <v>0</v>
      </c>
      <c r="KIC29" s="64">
        <f t="shared" si="120"/>
        <v>0</v>
      </c>
      <c r="KID29" s="64">
        <f t="shared" si="120"/>
        <v>0</v>
      </c>
      <c r="KIE29" s="64">
        <f t="shared" si="120"/>
        <v>0</v>
      </c>
      <c r="KIF29" s="64">
        <f t="shared" si="120"/>
        <v>0</v>
      </c>
      <c r="KIG29" s="64">
        <f t="shared" si="120"/>
        <v>0</v>
      </c>
      <c r="KIH29" s="64">
        <f t="shared" si="120"/>
        <v>0</v>
      </c>
      <c r="KII29" s="64">
        <f t="shared" si="120"/>
        <v>0</v>
      </c>
      <c r="KIJ29" s="64">
        <f t="shared" si="120"/>
        <v>0</v>
      </c>
      <c r="KIK29" s="64">
        <f t="shared" si="120"/>
        <v>0</v>
      </c>
      <c r="KIL29" s="64">
        <f t="shared" si="120"/>
        <v>0</v>
      </c>
      <c r="KIM29" s="64">
        <f t="shared" si="120"/>
        <v>0</v>
      </c>
      <c r="KIN29" s="64">
        <f t="shared" ref="KIN29:KKY29" si="121">SUM(KIN12:KIN27)</f>
        <v>0</v>
      </c>
      <c r="KIO29" s="64">
        <f t="shared" si="121"/>
        <v>0</v>
      </c>
      <c r="KIP29" s="64">
        <f t="shared" si="121"/>
        <v>0</v>
      </c>
      <c r="KIQ29" s="64">
        <f t="shared" si="121"/>
        <v>0</v>
      </c>
      <c r="KIR29" s="64">
        <f t="shared" si="121"/>
        <v>0</v>
      </c>
      <c r="KIS29" s="64">
        <f t="shared" si="121"/>
        <v>0</v>
      </c>
      <c r="KIT29" s="64">
        <f t="shared" si="121"/>
        <v>0</v>
      </c>
      <c r="KIU29" s="64">
        <f t="shared" si="121"/>
        <v>0</v>
      </c>
      <c r="KIV29" s="64">
        <f t="shared" si="121"/>
        <v>0</v>
      </c>
      <c r="KIW29" s="64">
        <f t="shared" si="121"/>
        <v>0</v>
      </c>
      <c r="KIX29" s="64">
        <f t="shared" si="121"/>
        <v>0</v>
      </c>
      <c r="KIY29" s="64">
        <f t="shared" si="121"/>
        <v>0</v>
      </c>
      <c r="KIZ29" s="64">
        <f t="shared" si="121"/>
        <v>0</v>
      </c>
      <c r="KJA29" s="64">
        <f t="shared" si="121"/>
        <v>0</v>
      </c>
      <c r="KJB29" s="64">
        <f t="shared" si="121"/>
        <v>0</v>
      </c>
      <c r="KJC29" s="64">
        <f t="shared" si="121"/>
        <v>0</v>
      </c>
      <c r="KJD29" s="64">
        <f t="shared" si="121"/>
        <v>0</v>
      </c>
      <c r="KJE29" s="64">
        <f t="shared" si="121"/>
        <v>0</v>
      </c>
      <c r="KJF29" s="64">
        <f t="shared" si="121"/>
        <v>0</v>
      </c>
      <c r="KJG29" s="64">
        <f t="shared" si="121"/>
        <v>0</v>
      </c>
      <c r="KJH29" s="64">
        <f t="shared" si="121"/>
        <v>0</v>
      </c>
      <c r="KJI29" s="64">
        <f t="shared" si="121"/>
        <v>0</v>
      </c>
      <c r="KJJ29" s="64">
        <f t="shared" si="121"/>
        <v>0</v>
      </c>
      <c r="KJK29" s="64">
        <f t="shared" si="121"/>
        <v>0</v>
      </c>
      <c r="KJL29" s="64">
        <f t="shared" si="121"/>
        <v>0</v>
      </c>
      <c r="KJM29" s="64">
        <f t="shared" si="121"/>
        <v>0</v>
      </c>
      <c r="KJN29" s="64">
        <f t="shared" si="121"/>
        <v>0</v>
      </c>
      <c r="KJO29" s="64">
        <f t="shared" si="121"/>
        <v>0</v>
      </c>
      <c r="KJP29" s="64">
        <f t="shared" si="121"/>
        <v>0</v>
      </c>
      <c r="KJQ29" s="64">
        <f t="shared" si="121"/>
        <v>0</v>
      </c>
      <c r="KJR29" s="64">
        <f t="shared" si="121"/>
        <v>0</v>
      </c>
      <c r="KJS29" s="64">
        <f t="shared" si="121"/>
        <v>0</v>
      </c>
      <c r="KJT29" s="64">
        <f t="shared" si="121"/>
        <v>0</v>
      </c>
      <c r="KJU29" s="64">
        <f t="shared" si="121"/>
        <v>0</v>
      </c>
      <c r="KJV29" s="64">
        <f t="shared" si="121"/>
        <v>0</v>
      </c>
      <c r="KJW29" s="64">
        <f t="shared" si="121"/>
        <v>0</v>
      </c>
      <c r="KJX29" s="64">
        <f t="shared" si="121"/>
        <v>0</v>
      </c>
      <c r="KJY29" s="64">
        <f t="shared" si="121"/>
        <v>0</v>
      </c>
      <c r="KJZ29" s="64">
        <f t="shared" si="121"/>
        <v>0</v>
      </c>
      <c r="KKA29" s="64">
        <f t="shared" si="121"/>
        <v>0</v>
      </c>
      <c r="KKB29" s="64">
        <f t="shared" si="121"/>
        <v>0</v>
      </c>
      <c r="KKC29" s="64">
        <f t="shared" si="121"/>
        <v>0</v>
      </c>
      <c r="KKD29" s="64">
        <f t="shared" si="121"/>
        <v>0</v>
      </c>
      <c r="KKE29" s="64">
        <f t="shared" si="121"/>
        <v>0</v>
      </c>
      <c r="KKF29" s="64">
        <f t="shared" si="121"/>
        <v>0</v>
      </c>
      <c r="KKG29" s="64">
        <f t="shared" si="121"/>
        <v>0</v>
      </c>
      <c r="KKH29" s="64">
        <f t="shared" si="121"/>
        <v>0</v>
      </c>
      <c r="KKI29" s="64">
        <f t="shared" si="121"/>
        <v>0</v>
      </c>
      <c r="KKJ29" s="64">
        <f t="shared" si="121"/>
        <v>0</v>
      </c>
      <c r="KKK29" s="64">
        <f t="shared" si="121"/>
        <v>0</v>
      </c>
      <c r="KKL29" s="64">
        <f t="shared" si="121"/>
        <v>0</v>
      </c>
      <c r="KKM29" s="64">
        <f t="shared" si="121"/>
        <v>0</v>
      </c>
      <c r="KKN29" s="64">
        <f t="shared" si="121"/>
        <v>0</v>
      </c>
      <c r="KKO29" s="64">
        <f t="shared" si="121"/>
        <v>0</v>
      </c>
      <c r="KKP29" s="64">
        <f t="shared" si="121"/>
        <v>0</v>
      </c>
      <c r="KKQ29" s="64">
        <f t="shared" si="121"/>
        <v>0</v>
      </c>
      <c r="KKR29" s="64">
        <f t="shared" si="121"/>
        <v>0</v>
      </c>
      <c r="KKS29" s="64">
        <f t="shared" si="121"/>
        <v>0</v>
      </c>
      <c r="KKT29" s="64">
        <f t="shared" si="121"/>
        <v>0</v>
      </c>
      <c r="KKU29" s="64">
        <f t="shared" si="121"/>
        <v>0</v>
      </c>
      <c r="KKV29" s="64">
        <f t="shared" si="121"/>
        <v>0</v>
      </c>
      <c r="KKW29" s="64">
        <f t="shared" si="121"/>
        <v>0</v>
      </c>
      <c r="KKX29" s="64">
        <f t="shared" si="121"/>
        <v>0</v>
      </c>
      <c r="KKY29" s="64">
        <f t="shared" si="121"/>
        <v>0</v>
      </c>
      <c r="KKZ29" s="64">
        <f t="shared" ref="KKZ29:KNK29" si="122">SUM(KKZ12:KKZ27)</f>
        <v>0</v>
      </c>
      <c r="KLA29" s="64">
        <f t="shared" si="122"/>
        <v>0</v>
      </c>
      <c r="KLB29" s="64">
        <f t="shared" si="122"/>
        <v>0</v>
      </c>
      <c r="KLC29" s="64">
        <f t="shared" si="122"/>
        <v>0</v>
      </c>
      <c r="KLD29" s="64">
        <f t="shared" si="122"/>
        <v>0</v>
      </c>
      <c r="KLE29" s="64">
        <f t="shared" si="122"/>
        <v>0</v>
      </c>
      <c r="KLF29" s="64">
        <f t="shared" si="122"/>
        <v>0</v>
      </c>
      <c r="KLG29" s="64">
        <f t="shared" si="122"/>
        <v>0</v>
      </c>
      <c r="KLH29" s="64">
        <f t="shared" si="122"/>
        <v>0</v>
      </c>
      <c r="KLI29" s="64">
        <f t="shared" si="122"/>
        <v>0</v>
      </c>
      <c r="KLJ29" s="64">
        <f t="shared" si="122"/>
        <v>0</v>
      </c>
      <c r="KLK29" s="64">
        <f t="shared" si="122"/>
        <v>0</v>
      </c>
      <c r="KLL29" s="64">
        <f t="shared" si="122"/>
        <v>0</v>
      </c>
      <c r="KLM29" s="64">
        <f t="shared" si="122"/>
        <v>0</v>
      </c>
      <c r="KLN29" s="64">
        <f t="shared" si="122"/>
        <v>0</v>
      </c>
      <c r="KLO29" s="64">
        <f t="shared" si="122"/>
        <v>0</v>
      </c>
      <c r="KLP29" s="64">
        <f t="shared" si="122"/>
        <v>0</v>
      </c>
      <c r="KLQ29" s="64">
        <f t="shared" si="122"/>
        <v>0</v>
      </c>
      <c r="KLR29" s="64">
        <f t="shared" si="122"/>
        <v>0</v>
      </c>
      <c r="KLS29" s="64">
        <f t="shared" si="122"/>
        <v>0</v>
      </c>
      <c r="KLT29" s="64">
        <f t="shared" si="122"/>
        <v>0</v>
      </c>
      <c r="KLU29" s="64">
        <f t="shared" si="122"/>
        <v>0</v>
      </c>
      <c r="KLV29" s="64">
        <f t="shared" si="122"/>
        <v>0</v>
      </c>
      <c r="KLW29" s="64">
        <f t="shared" si="122"/>
        <v>0</v>
      </c>
      <c r="KLX29" s="64">
        <f t="shared" si="122"/>
        <v>0</v>
      </c>
      <c r="KLY29" s="64">
        <f t="shared" si="122"/>
        <v>0</v>
      </c>
      <c r="KLZ29" s="64">
        <f t="shared" si="122"/>
        <v>0</v>
      </c>
      <c r="KMA29" s="64">
        <f t="shared" si="122"/>
        <v>0</v>
      </c>
      <c r="KMB29" s="64">
        <f t="shared" si="122"/>
        <v>0</v>
      </c>
      <c r="KMC29" s="64">
        <f t="shared" si="122"/>
        <v>0</v>
      </c>
      <c r="KMD29" s="64">
        <f t="shared" si="122"/>
        <v>0</v>
      </c>
      <c r="KME29" s="64">
        <f t="shared" si="122"/>
        <v>0</v>
      </c>
      <c r="KMF29" s="64">
        <f t="shared" si="122"/>
        <v>0</v>
      </c>
      <c r="KMG29" s="64">
        <f t="shared" si="122"/>
        <v>0</v>
      </c>
      <c r="KMH29" s="64">
        <f t="shared" si="122"/>
        <v>0</v>
      </c>
      <c r="KMI29" s="64">
        <f t="shared" si="122"/>
        <v>0</v>
      </c>
      <c r="KMJ29" s="64">
        <f t="shared" si="122"/>
        <v>0</v>
      </c>
      <c r="KMK29" s="64">
        <f t="shared" si="122"/>
        <v>0</v>
      </c>
      <c r="KML29" s="64">
        <f t="shared" si="122"/>
        <v>0</v>
      </c>
      <c r="KMM29" s="64">
        <f t="shared" si="122"/>
        <v>0</v>
      </c>
      <c r="KMN29" s="64">
        <f t="shared" si="122"/>
        <v>0</v>
      </c>
      <c r="KMO29" s="64">
        <f t="shared" si="122"/>
        <v>0</v>
      </c>
      <c r="KMP29" s="64">
        <f t="shared" si="122"/>
        <v>0</v>
      </c>
      <c r="KMQ29" s="64">
        <f t="shared" si="122"/>
        <v>0</v>
      </c>
      <c r="KMR29" s="64">
        <f t="shared" si="122"/>
        <v>0</v>
      </c>
      <c r="KMS29" s="64">
        <f t="shared" si="122"/>
        <v>0</v>
      </c>
      <c r="KMT29" s="64">
        <f t="shared" si="122"/>
        <v>0</v>
      </c>
      <c r="KMU29" s="64">
        <f t="shared" si="122"/>
        <v>0</v>
      </c>
      <c r="KMV29" s="64">
        <f t="shared" si="122"/>
        <v>0</v>
      </c>
      <c r="KMW29" s="64">
        <f t="shared" si="122"/>
        <v>0</v>
      </c>
      <c r="KMX29" s="64">
        <f t="shared" si="122"/>
        <v>0</v>
      </c>
      <c r="KMY29" s="64">
        <f t="shared" si="122"/>
        <v>0</v>
      </c>
      <c r="KMZ29" s="64">
        <f t="shared" si="122"/>
        <v>0</v>
      </c>
      <c r="KNA29" s="64">
        <f t="shared" si="122"/>
        <v>0</v>
      </c>
      <c r="KNB29" s="64">
        <f t="shared" si="122"/>
        <v>0</v>
      </c>
      <c r="KNC29" s="64">
        <f t="shared" si="122"/>
        <v>0</v>
      </c>
      <c r="KND29" s="64">
        <f t="shared" si="122"/>
        <v>0</v>
      </c>
      <c r="KNE29" s="64">
        <f t="shared" si="122"/>
        <v>0</v>
      </c>
      <c r="KNF29" s="64">
        <f t="shared" si="122"/>
        <v>0</v>
      </c>
      <c r="KNG29" s="64">
        <f t="shared" si="122"/>
        <v>0</v>
      </c>
      <c r="KNH29" s="64">
        <f t="shared" si="122"/>
        <v>0</v>
      </c>
      <c r="KNI29" s="64">
        <f t="shared" si="122"/>
        <v>0</v>
      </c>
      <c r="KNJ29" s="64">
        <f t="shared" si="122"/>
        <v>0</v>
      </c>
      <c r="KNK29" s="64">
        <f t="shared" si="122"/>
        <v>0</v>
      </c>
      <c r="KNL29" s="64">
        <f t="shared" ref="KNL29:KPW29" si="123">SUM(KNL12:KNL27)</f>
        <v>0</v>
      </c>
      <c r="KNM29" s="64">
        <f t="shared" si="123"/>
        <v>0</v>
      </c>
      <c r="KNN29" s="64">
        <f t="shared" si="123"/>
        <v>0</v>
      </c>
      <c r="KNO29" s="64">
        <f t="shared" si="123"/>
        <v>0</v>
      </c>
      <c r="KNP29" s="64">
        <f t="shared" si="123"/>
        <v>0</v>
      </c>
      <c r="KNQ29" s="64">
        <f t="shared" si="123"/>
        <v>0</v>
      </c>
      <c r="KNR29" s="64">
        <f t="shared" si="123"/>
        <v>0</v>
      </c>
      <c r="KNS29" s="64">
        <f t="shared" si="123"/>
        <v>0</v>
      </c>
      <c r="KNT29" s="64">
        <f t="shared" si="123"/>
        <v>0</v>
      </c>
      <c r="KNU29" s="64">
        <f t="shared" si="123"/>
        <v>0</v>
      </c>
      <c r="KNV29" s="64">
        <f t="shared" si="123"/>
        <v>0</v>
      </c>
      <c r="KNW29" s="64">
        <f t="shared" si="123"/>
        <v>0</v>
      </c>
      <c r="KNX29" s="64">
        <f t="shared" si="123"/>
        <v>0</v>
      </c>
      <c r="KNY29" s="64">
        <f t="shared" si="123"/>
        <v>0</v>
      </c>
      <c r="KNZ29" s="64">
        <f t="shared" si="123"/>
        <v>0</v>
      </c>
      <c r="KOA29" s="64">
        <f t="shared" si="123"/>
        <v>0</v>
      </c>
      <c r="KOB29" s="64">
        <f t="shared" si="123"/>
        <v>0</v>
      </c>
      <c r="KOC29" s="64">
        <f t="shared" si="123"/>
        <v>0</v>
      </c>
      <c r="KOD29" s="64">
        <f t="shared" si="123"/>
        <v>0</v>
      </c>
      <c r="KOE29" s="64">
        <f t="shared" si="123"/>
        <v>0</v>
      </c>
      <c r="KOF29" s="64">
        <f t="shared" si="123"/>
        <v>0</v>
      </c>
      <c r="KOG29" s="64">
        <f t="shared" si="123"/>
        <v>0</v>
      </c>
      <c r="KOH29" s="64">
        <f t="shared" si="123"/>
        <v>0</v>
      </c>
      <c r="KOI29" s="64">
        <f t="shared" si="123"/>
        <v>0</v>
      </c>
      <c r="KOJ29" s="64">
        <f t="shared" si="123"/>
        <v>0</v>
      </c>
      <c r="KOK29" s="64">
        <f t="shared" si="123"/>
        <v>0</v>
      </c>
      <c r="KOL29" s="64">
        <f t="shared" si="123"/>
        <v>0</v>
      </c>
      <c r="KOM29" s="64">
        <f t="shared" si="123"/>
        <v>0</v>
      </c>
      <c r="KON29" s="64">
        <f t="shared" si="123"/>
        <v>0</v>
      </c>
      <c r="KOO29" s="64">
        <f t="shared" si="123"/>
        <v>0</v>
      </c>
      <c r="KOP29" s="64">
        <f t="shared" si="123"/>
        <v>0</v>
      </c>
      <c r="KOQ29" s="64">
        <f t="shared" si="123"/>
        <v>0</v>
      </c>
      <c r="KOR29" s="64">
        <f t="shared" si="123"/>
        <v>0</v>
      </c>
      <c r="KOS29" s="64">
        <f t="shared" si="123"/>
        <v>0</v>
      </c>
      <c r="KOT29" s="64">
        <f t="shared" si="123"/>
        <v>0</v>
      </c>
      <c r="KOU29" s="64">
        <f t="shared" si="123"/>
        <v>0</v>
      </c>
      <c r="KOV29" s="64">
        <f t="shared" si="123"/>
        <v>0</v>
      </c>
      <c r="KOW29" s="64">
        <f t="shared" si="123"/>
        <v>0</v>
      </c>
      <c r="KOX29" s="64">
        <f t="shared" si="123"/>
        <v>0</v>
      </c>
      <c r="KOY29" s="64">
        <f t="shared" si="123"/>
        <v>0</v>
      </c>
      <c r="KOZ29" s="64">
        <f t="shared" si="123"/>
        <v>0</v>
      </c>
      <c r="KPA29" s="64">
        <f t="shared" si="123"/>
        <v>0</v>
      </c>
      <c r="KPB29" s="64">
        <f t="shared" si="123"/>
        <v>0</v>
      </c>
      <c r="KPC29" s="64">
        <f t="shared" si="123"/>
        <v>0</v>
      </c>
      <c r="KPD29" s="64">
        <f t="shared" si="123"/>
        <v>0</v>
      </c>
      <c r="KPE29" s="64">
        <f t="shared" si="123"/>
        <v>0</v>
      </c>
      <c r="KPF29" s="64">
        <f t="shared" si="123"/>
        <v>0</v>
      </c>
      <c r="KPG29" s="64">
        <f t="shared" si="123"/>
        <v>0</v>
      </c>
      <c r="KPH29" s="64">
        <f t="shared" si="123"/>
        <v>0</v>
      </c>
      <c r="KPI29" s="64">
        <f t="shared" si="123"/>
        <v>0</v>
      </c>
      <c r="KPJ29" s="64">
        <f t="shared" si="123"/>
        <v>0</v>
      </c>
      <c r="KPK29" s="64">
        <f t="shared" si="123"/>
        <v>0</v>
      </c>
      <c r="KPL29" s="64">
        <f t="shared" si="123"/>
        <v>0</v>
      </c>
      <c r="KPM29" s="64">
        <f t="shared" si="123"/>
        <v>0</v>
      </c>
      <c r="KPN29" s="64">
        <f t="shared" si="123"/>
        <v>0</v>
      </c>
      <c r="KPO29" s="64">
        <f t="shared" si="123"/>
        <v>0</v>
      </c>
      <c r="KPP29" s="64">
        <f t="shared" si="123"/>
        <v>0</v>
      </c>
      <c r="KPQ29" s="64">
        <f t="shared" si="123"/>
        <v>0</v>
      </c>
      <c r="KPR29" s="64">
        <f t="shared" si="123"/>
        <v>0</v>
      </c>
      <c r="KPS29" s="64">
        <f t="shared" si="123"/>
        <v>0</v>
      </c>
      <c r="KPT29" s="64">
        <f t="shared" si="123"/>
        <v>0</v>
      </c>
      <c r="KPU29" s="64">
        <f t="shared" si="123"/>
        <v>0</v>
      </c>
      <c r="KPV29" s="64">
        <f t="shared" si="123"/>
        <v>0</v>
      </c>
      <c r="KPW29" s="64">
        <f t="shared" si="123"/>
        <v>0</v>
      </c>
      <c r="KPX29" s="64">
        <f t="shared" ref="KPX29:KSI29" si="124">SUM(KPX12:KPX27)</f>
        <v>0</v>
      </c>
      <c r="KPY29" s="64">
        <f t="shared" si="124"/>
        <v>0</v>
      </c>
      <c r="KPZ29" s="64">
        <f t="shared" si="124"/>
        <v>0</v>
      </c>
      <c r="KQA29" s="64">
        <f t="shared" si="124"/>
        <v>0</v>
      </c>
      <c r="KQB29" s="64">
        <f t="shared" si="124"/>
        <v>0</v>
      </c>
      <c r="KQC29" s="64">
        <f t="shared" si="124"/>
        <v>0</v>
      </c>
      <c r="KQD29" s="64">
        <f t="shared" si="124"/>
        <v>0</v>
      </c>
      <c r="KQE29" s="64">
        <f t="shared" si="124"/>
        <v>0</v>
      </c>
      <c r="KQF29" s="64">
        <f t="shared" si="124"/>
        <v>0</v>
      </c>
      <c r="KQG29" s="64">
        <f t="shared" si="124"/>
        <v>0</v>
      </c>
      <c r="KQH29" s="64">
        <f t="shared" si="124"/>
        <v>0</v>
      </c>
      <c r="KQI29" s="64">
        <f t="shared" si="124"/>
        <v>0</v>
      </c>
      <c r="KQJ29" s="64">
        <f t="shared" si="124"/>
        <v>0</v>
      </c>
      <c r="KQK29" s="64">
        <f t="shared" si="124"/>
        <v>0</v>
      </c>
      <c r="KQL29" s="64">
        <f t="shared" si="124"/>
        <v>0</v>
      </c>
      <c r="KQM29" s="64">
        <f t="shared" si="124"/>
        <v>0</v>
      </c>
      <c r="KQN29" s="64">
        <f t="shared" si="124"/>
        <v>0</v>
      </c>
      <c r="KQO29" s="64">
        <f t="shared" si="124"/>
        <v>0</v>
      </c>
      <c r="KQP29" s="64">
        <f t="shared" si="124"/>
        <v>0</v>
      </c>
      <c r="KQQ29" s="64">
        <f t="shared" si="124"/>
        <v>0</v>
      </c>
      <c r="KQR29" s="64">
        <f t="shared" si="124"/>
        <v>0</v>
      </c>
      <c r="KQS29" s="64">
        <f t="shared" si="124"/>
        <v>0</v>
      </c>
      <c r="KQT29" s="64">
        <f t="shared" si="124"/>
        <v>0</v>
      </c>
      <c r="KQU29" s="64">
        <f t="shared" si="124"/>
        <v>0</v>
      </c>
      <c r="KQV29" s="64">
        <f t="shared" si="124"/>
        <v>0</v>
      </c>
      <c r="KQW29" s="64">
        <f t="shared" si="124"/>
        <v>0</v>
      </c>
      <c r="KQX29" s="64">
        <f t="shared" si="124"/>
        <v>0</v>
      </c>
      <c r="KQY29" s="64">
        <f t="shared" si="124"/>
        <v>0</v>
      </c>
      <c r="KQZ29" s="64">
        <f t="shared" si="124"/>
        <v>0</v>
      </c>
      <c r="KRA29" s="64">
        <f t="shared" si="124"/>
        <v>0</v>
      </c>
      <c r="KRB29" s="64">
        <f t="shared" si="124"/>
        <v>0</v>
      </c>
      <c r="KRC29" s="64">
        <f t="shared" si="124"/>
        <v>0</v>
      </c>
      <c r="KRD29" s="64">
        <f t="shared" si="124"/>
        <v>0</v>
      </c>
      <c r="KRE29" s="64">
        <f t="shared" si="124"/>
        <v>0</v>
      </c>
      <c r="KRF29" s="64">
        <f t="shared" si="124"/>
        <v>0</v>
      </c>
      <c r="KRG29" s="64">
        <f t="shared" si="124"/>
        <v>0</v>
      </c>
      <c r="KRH29" s="64">
        <f t="shared" si="124"/>
        <v>0</v>
      </c>
      <c r="KRI29" s="64">
        <f t="shared" si="124"/>
        <v>0</v>
      </c>
      <c r="KRJ29" s="64">
        <f t="shared" si="124"/>
        <v>0</v>
      </c>
      <c r="KRK29" s="64">
        <f t="shared" si="124"/>
        <v>0</v>
      </c>
      <c r="KRL29" s="64">
        <f t="shared" si="124"/>
        <v>0</v>
      </c>
      <c r="KRM29" s="64">
        <f t="shared" si="124"/>
        <v>0</v>
      </c>
      <c r="KRN29" s="64">
        <f t="shared" si="124"/>
        <v>0</v>
      </c>
      <c r="KRO29" s="64">
        <f t="shared" si="124"/>
        <v>0</v>
      </c>
      <c r="KRP29" s="64">
        <f t="shared" si="124"/>
        <v>0</v>
      </c>
      <c r="KRQ29" s="64">
        <f t="shared" si="124"/>
        <v>0</v>
      </c>
      <c r="KRR29" s="64">
        <f t="shared" si="124"/>
        <v>0</v>
      </c>
      <c r="KRS29" s="64">
        <f t="shared" si="124"/>
        <v>0</v>
      </c>
      <c r="KRT29" s="64">
        <f t="shared" si="124"/>
        <v>0</v>
      </c>
      <c r="KRU29" s="64">
        <f t="shared" si="124"/>
        <v>0</v>
      </c>
      <c r="KRV29" s="64">
        <f t="shared" si="124"/>
        <v>0</v>
      </c>
      <c r="KRW29" s="64">
        <f t="shared" si="124"/>
        <v>0</v>
      </c>
      <c r="KRX29" s="64">
        <f t="shared" si="124"/>
        <v>0</v>
      </c>
      <c r="KRY29" s="64">
        <f t="shared" si="124"/>
        <v>0</v>
      </c>
      <c r="KRZ29" s="64">
        <f t="shared" si="124"/>
        <v>0</v>
      </c>
      <c r="KSA29" s="64">
        <f t="shared" si="124"/>
        <v>0</v>
      </c>
      <c r="KSB29" s="64">
        <f t="shared" si="124"/>
        <v>0</v>
      </c>
      <c r="KSC29" s="64">
        <f t="shared" si="124"/>
        <v>0</v>
      </c>
      <c r="KSD29" s="64">
        <f t="shared" si="124"/>
        <v>0</v>
      </c>
      <c r="KSE29" s="64">
        <f t="shared" si="124"/>
        <v>0</v>
      </c>
      <c r="KSF29" s="64">
        <f t="shared" si="124"/>
        <v>0</v>
      </c>
      <c r="KSG29" s="64">
        <f t="shared" si="124"/>
        <v>0</v>
      </c>
      <c r="KSH29" s="64">
        <f t="shared" si="124"/>
        <v>0</v>
      </c>
      <c r="KSI29" s="64">
        <f t="shared" si="124"/>
        <v>0</v>
      </c>
      <c r="KSJ29" s="64">
        <f t="shared" ref="KSJ29:KUU29" si="125">SUM(KSJ12:KSJ27)</f>
        <v>0</v>
      </c>
      <c r="KSK29" s="64">
        <f t="shared" si="125"/>
        <v>0</v>
      </c>
      <c r="KSL29" s="64">
        <f t="shared" si="125"/>
        <v>0</v>
      </c>
      <c r="KSM29" s="64">
        <f t="shared" si="125"/>
        <v>0</v>
      </c>
      <c r="KSN29" s="64">
        <f t="shared" si="125"/>
        <v>0</v>
      </c>
      <c r="KSO29" s="64">
        <f t="shared" si="125"/>
        <v>0</v>
      </c>
      <c r="KSP29" s="64">
        <f t="shared" si="125"/>
        <v>0</v>
      </c>
      <c r="KSQ29" s="64">
        <f t="shared" si="125"/>
        <v>0</v>
      </c>
      <c r="KSR29" s="64">
        <f t="shared" si="125"/>
        <v>0</v>
      </c>
      <c r="KSS29" s="64">
        <f t="shared" si="125"/>
        <v>0</v>
      </c>
      <c r="KST29" s="64">
        <f t="shared" si="125"/>
        <v>0</v>
      </c>
      <c r="KSU29" s="64">
        <f t="shared" si="125"/>
        <v>0</v>
      </c>
      <c r="KSV29" s="64">
        <f t="shared" si="125"/>
        <v>0</v>
      </c>
      <c r="KSW29" s="64">
        <f t="shared" si="125"/>
        <v>0</v>
      </c>
      <c r="KSX29" s="64">
        <f t="shared" si="125"/>
        <v>0</v>
      </c>
      <c r="KSY29" s="64">
        <f t="shared" si="125"/>
        <v>0</v>
      </c>
      <c r="KSZ29" s="64">
        <f t="shared" si="125"/>
        <v>0</v>
      </c>
      <c r="KTA29" s="64">
        <f t="shared" si="125"/>
        <v>0</v>
      </c>
      <c r="KTB29" s="64">
        <f t="shared" si="125"/>
        <v>0</v>
      </c>
      <c r="KTC29" s="64">
        <f t="shared" si="125"/>
        <v>0</v>
      </c>
      <c r="KTD29" s="64">
        <f t="shared" si="125"/>
        <v>0</v>
      </c>
      <c r="KTE29" s="64">
        <f t="shared" si="125"/>
        <v>0</v>
      </c>
      <c r="KTF29" s="64">
        <f t="shared" si="125"/>
        <v>0</v>
      </c>
      <c r="KTG29" s="64">
        <f t="shared" si="125"/>
        <v>0</v>
      </c>
      <c r="KTH29" s="64">
        <f t="shared" si="125"/>
        <v>0</v>
      </c>
      <c r="KTI29" s="64">
        <f t="shared" si="125"/>
        <v>0</v>
      </c>
      <c r="KTJ29" s="64">
        <f t="shared" si="125"/>
        <v>0</v>
      </c>
      <c r="KTK29" s="64">
        <f t="shared" si="125"/>
        <v>0</v>
      </c>
      <c r="KTL29" s="64">
        <f t="shared" si="125"/>
        <v>0</v>
      </c>
      <c r="KTM29" s="64">
        <f t="shared" si="125"/>
        <v>0</v>
      </c>
      <c r="KTN29" s="64">
        <f t="shared" si="125"/>
        <v>0</v>
      </c>
      <c r="KTO29" s="64">
        <f t="shared" si="125"/>
        <v>0</v>
      </c>
      <c r="KTP29" s="64">
        <f t="shared" si="125"/>
        <v>0</v>
      </c>
      <c r="KTQ29" s="64">
        <f t="shared" si="125"/>
        <v>0</v>
      </c>
      <c r="KTR29" s="64">
        <f t="shared" si="125"/>
        <v>0</v>
      </c>
      <c r="KTS29" s="64">
        <f t="shared" si="125"/>
        <v>0</v>
      </c>
      <c r="KTT29" s="64">
        <f t="shared" si="125"/>
        <v>0</v>
      </c>
      <c r="KTU29" s="64">
        <f t="shared" si="125"/>
        <v>0</v>
      </c>
      <c r="KTV29" s="64">
        <f t="shared" si="125"/>
        <v>0</v>
      </c>
      <c r="KTW29" s="64">
        <f t="shared" si="125"/>
        <v>0</v>
      </c>
      <c r="KTX29" s="64">
        <f t="shared" si="125"/>
        <v>0</v>
      </c>
      <c r="KTY29" s="64">
        <f t="shared" si="125"/>
        <v>0</v>
      </c>
      <c r="KTZ29" s="64">
        <f t="shared" si="125"/>
        <v>0</v>
      </c>
      <c r="KUA29" s="64">
        <f t="shared" si="125"/>
        <v>0</v>
      </c>
      <c r="KUB29" s="64">
        <f t="shared" si="125"/>
        <v>0</v>
      </c>
      <c r="KUC29" s="64">
        <f t="shared" si="125"/>
        <v>0</v>
      </c>
      <c r="KUD29" s="64">
        <f t="shared" si="125"/>
        <v>0</v>
      </c>
      <c r="KUE29" s="64">
        <f t="shared" si="125"/>
        <v>0</v>
      </c>
      <c r="KUF29" s="64">
        <f t="shared" si="125"/>
        <v>0</v>
      </c>
      <c r="KUG29" s="64">
        <f t="shared" si="125"/>
        <v>0</v>
      </c>
      <c r="KUH29" s="64">
        <f t="shared" si="125"/>
        <v>0</v>
      </c>
      <c r="KUI29" s="64">
        <f t="shared" si="125"/>
        <v>0</v>
      </c>
      <c r="KUJ29" s="64">
        <f t="shared" si="125"/>
        <v>0</v>
      </c>
      <c r="KUK29" s="64">
        <f t="shared" si="125"/>
        <v>0</v>
      </c>
      <c r="KUL29" s="64">
        <f t="shared" si="125"/>
        <v>0</v>
      </c>
      <c r="KUM29" s="64">
        <f t="shared" si="125"/>
        <v>0</v>
      </c>
      <c r="KUN29" s="64">
        <f t="shared" si="125"/>
        <v>0</v>
      </c>
      <c r="KUO29" s="64">
        <f t="shared" si="125"/>
        <v>0</v>
      </c>
      <c r="KUP29" s="64">
        <f t="shared" si="125"/>
        <v>0</v>
      </c>
      <c r="KUQ29" s="64">
        <f t="shared" si="125"/>
        <v>0</v>
      </c>
      <c r="KUR29" s="64">
        <f t="shared" si="125"/>
        <v>0</v>
      </c>
      <c r="KUS29" s="64">
        <f t="shared" si="125"/>
        <v>0</v>
      </c>
      <c r="KUT29" s="64">
        <f t="shared" si="125"/>
        <v>0</v>
      </c>
      <c r="KUU29" s="64">
        <f t="shared" si="125"/>
        <v>0</v>
      </c>
      <c r="KUV29" s="64">
        <f t="shared" ref="KUV29:KXG29" si="126">SUM(KUV12:KUV27)</f>
        <v>0</v>
      </c>
      <c r="KUW29" s="64">
        <f t="shared" si="126"/>
        <v>0</v>
      </c>
      <c r="KUX29" s="64">
        <f t="shared" si="126"/>
        <v>0</v>
      </c>
      <c r="KUY29" s="64">
        <f t="shared" si="126"/>
        <v>0</v>
      </c>
      <c r="KUZ29" s="64">
        <f t="shared" si="126"/>
        <v>0</v>
      </c>
      <c r="KVA29" s="64">
        <f t="shared" si="126"/>
        <v>0</v>
      </c>
      <c r="KVB29" s="64">
        <f t="shared" si="126"/>
        <v>0</v>
      </c>
      <c r="KVC29" s="64">
        <f t="shared" si="126"/>
        <v>0</v>
      </c>
      <c r="KVD29" s="64">
        <f t="shared" si="126"/>
        <v>0</v>
      </c>
      <c r="KVE29" s="64">
        <f t="shared" si="126"/>
        <v>0</v>
      </c>
      <c r="KVF29" s="64">
        <f t="shared" si="126"/>
        <v>0</v>
      </c>
      <c r="KVG29" s="64">
        <f t="shared" si="126"/>
        <v>0</v>
      </c>
      <c r="KVH29" s="64">
        <f t="shared" si="126"/>
        <v>0</v>
      </c>
      <c r="KVI29" s="64">
        <f t="shared" si="126"/>
        <v>0</v>
      </c>
      <c r="KVJ29" s="64">
        <f t="shared" si="126"/>
        <v>0</v>
      </c>
      <c r="KVK29" s="64">
        <f t="shared" si="126"/>
        <v>0</v>
      </c>
      <c r="KVL29" s="64">
        <f t="shared" si="126"/>
        <v>0</v>
      </c>
      <c r="KVM29" s="64">
        <f t="shared" si="126"/>
        <v>0</v>
      </c>
      <c r="KVN29" s="64">
        <f t="shared" si="126"/>
        <v>0</v>
      </c>
      <c r="KVO29" s="64">
        <f t="shared" si="126"/>
        <v>0</v>
      </c>
      <c r="KVP29" s="64">
        <f t="shared" si="126"/>
        <v>0</v>
      </c>
      <c r="KVQ29" s="64">
        <f t="shared" si="126"/>
        <v>0</v>
      </c>
      <c r="KVR29" s="64">
        <f t="shared" si="126"/>
        <v>0</v>
      </c>
      <c r="KVS29" s="64">
        <f t="shared" si="126"/>
        <v>0</v>
      </c>
      <c r="KVT29" s="64">
        <f t="shared" si="126"/>
        <v>0</v>
      </c>
      <c r="KVU29" s="64">
        <f t="shared" si="126"/>
        <v>0</v>
      </c>
      <c r="KVV29" s="64">
        <f t="shared" si="126"/>
        <v>0</v>
      </c>
      <c r="KVW29" s="64">
        <f t="shared" si="126"/>
        <v>0</v>
      </c>
      <c r="KVX29" s="64">
        <f t="shared" si="126"/>
        <v>0</v>
      </c>
      <c r="KVY29" s="64">
        <f t="shared" si="126"/>
        <v>0</v>
      </c>
      <c r="KVZ29" s="64">
        <f t="shared" si="126"/>
        <v>0</v>
      </c>
      <c r="KWA29" s="64">
        <f t="shared" si="126"/>
        <v>0</v>
      </c>
      <c r="KWB29" s="64">
        <f t="shared" si="126"/>
        <v>0</v>
      </c>
      <c r="KWC29" s="64">
        <f t="shared" si="126"/>
        <v>0</v>
      </c>
      <c r="KWD29" s="64">
        <f t="shared" si="126"/>
        <v>0</v>
      </c>
      <c r="KWE29" s="64">
        <f t="shared" si="126"/>
        <v>0</v>
      </c>
      <c r="KWF29" s="64">
        <f t="shared" si="126"/>
        <v>0</v>
      </c>
      <c r="KWG29" s="64">
        <f t="shared" si="126"/>
        <v>0</v>
      </c>
      <c r="KWH29" s="64">
        <f t="shared" si="126"/>
        <v>0</v>
      </c>
      <c r="KWI29" s="64">
        <f t="shared" si="126"/>
        <v>0</v>
      </c>
      <c r="KWJ29" s="64">
        <f t="shared" si="126"/>
        <v>0</v>
      </c>
      <c r="KWK29" s="64">
        <f t="shared" si="126"/>
        <v>0</v>
      </c>
      <c r="KWL29" s="64">
        <f t="shared" si="126"/>
        <v>0</v>
      </c>
      <c r="KWM29" s="64">
        <f t="shared" si="126"/>
        <v>0</v>
      </c>
      <c r="KWN29" s="64">
        <f t="shared" si="126"/>
        <v>0</v>
      </c>
      <c r="KWO29" s="64">
        <f t="shared" si="126"/>
        <v>0</v>
      </c>
      <c r="KWP29" s="64">
        <f t="shared" si="126"/>
        <v>0</v>
      </c>
      <c r="KWQ29" s="64">
        <f t="shared" si="126"/>
        <v>0</v>
      </c>
      <c r="KWR29" s="64">
        <f t="shared" si="126"/>
        <v>0</v>
      </c>
      <c r="KWS29" s="64">
        <f t="shared" si="126"/>
        <v>0</v>
      </c>
      <c r="KWT29" s="64">
        <f t="shared" si="126"/>
        <v>0</v>
      </c>
      <c r="KWU29" s="64">
        <f t="shared" si="126"/>
        <v>0</v>
      </c>
      <c r="KWV29" s="64">
        <f t="shared" si="126"/>
        <v>0</v>
      </c>
      <c r="KWW29" s="64">
        <f t="shared" si="126"/>
        <v>0</v>
      </c>
      <c r="KWX29" s="64">
        <f t="shared" si="126"/>
        <v>0</v>
      </c>
      <c r="KWY29" s="64">
        <f t="shared" si="126"/>
        <v>0</v>
      </c>
      <c r="KWZ29" s="64">
        <f t="shared" si="126"/>
        <v>0</v>
      </c>
      <c r="KXA29" s="64">
        <f t="shared" si="126"/>
        <v>0</v>
      </c>
      <c r="KXB29" s="64">
        <f t="shared" si="126"/>
        <v>0</v>
      </c>
      <c r="KXC29" s="64">
        <f t="shared" si="126"/>
        <v>0</v>
      </c>
      <c r="KXD29" s="64">
        <f t="shared" si="126"/>
        <v>0</v>
      </c>
      <c r="KXE29" s="64">
        <f t="shared" si="126"/>
        <v>0</v>
      </c>
      <c r="KXF29" s="64">
        <f t="shared" si="126"/>
        <v>0</v>
      </c>
      <c r="KXG29" s="64">
        <f t="shared" si="126"/>
        <v>0</v>
      </c>
      <c r="KXH29" s="64">
        <f t="shared" ref="KXH29:KZS29" si="127">SUM(KXH12:KXH27)</f>
        <v>0</v>
      </c>
      <c r="KXI29" s="64">
        <f t="shared" si="127"/>
        <v>0</v>
      </c>
      <c r="KXJ29" s="64">
        <f t="shared" si="127"/>
        <v>0</v>
      </c>
      <c r="KXK29" s="64">
        <f t="shared" si="127"/>
        <v>0</v>
      </c>
      <c r="KXL29" s="64">
        <f t="shared" si="127"/>
        <v>0</v>
      </c>
      <c r="KXM29" s="64">
        <f t="shared" si="127"/>
        <v>0</v>
      </c>
      <c r="KXN29" s="64">
        <f t="shared" si="127"/>
        <v>0</v>
      </c>
      <c r="KXO29" s="64">
        <f t="shared" si="127"/>
        <v>0</v>
      </c>
      <c r="KXP29" s="64">
        <f t="shared" si="127"/>
        <v>0</v>
      </c>
      <c r="KXQ29" s="64">
        <f t="shared" si="127"/>
        <v>0</v>
      </c>
      <c r="KXR29" s="64">
        <f t="shared" si="127"/>
        <v>0</v>
      </c>
      <c r="KXS29" s="64">
        <f t="shared" si="127"/>
        <v>0</v>
      </c>
      <c r="KXT29" s="64">
        <f t="shared" si="127"/>
        <v>0</v>
      </c>
      <c r="KXU29" s="64">
        <f t="shared" si="127"/>
        <v>0</v>
      </c>
      <c r="KXV29" s="64">
        <f t="shared" si="127"/>
        <v>0</v>
      </c>
      <c r="KXW29" s="64">
        <f t="shared" si="127"/>
        <v>0</v>
      </c>
      <c r="KXX29" s="64">
        <f t="shared" si="127"/>
        <v>0</v>
      </c>
      <c r="KXY29" s="64">
        <f t="shared" si="127"/>
        <v>0</v>
      </c>
      <c r="KXZ29" s="64">
        <f t="shared" si="127"/>
        <v>0</v>
      </c>
      <c r="KYA29" s="64">
        <f t="shared" si="127"/>
        <v>0</v>
      </c>
      <c r="KYB29" s="64">
        <f t="shared" si="127"/>
        <v>0</v>
      </c>
      <c r="KYC29" s="64">
        <f t="shared" si="127"/>
        <v>0</v>
      </c>
      <c r="KYD29" s="64">
        <f t="shared" si="127"/>
        <v>0</v>
      </c>
      <c r="KYE29" s="64">
        <f t="shared" si="127"/>
        <v>0</v>
      </c>
      <c r="KYF29" s="64">
        <f t="shared" si="127"/>
        <v>0</v>
      </c>
      <c r="KYG29" s="64">
        <f t="shared" si="127"/>
        <v>0</v>
      </c>
      <c r="KYH29" s="64">
        <f t="shared" si="127"/>
        <v>0</v>
      </c>
      <c r="KYI29" s="64">
        <f t="shared" si="127"/>
        <v>0</v>
      </c>
      <c r="KYJ29" s="64">
        <f t="shared" si="127"/>
        <v>0</v>
      </c>
      <c r="KYK29" s="64">
        <f t="shared" si="127"/>
        <v>0</v>
      </c>
      <c r="KYL29" s="64">
        <f t="shared" si="127"/>
        <v>0</v>
      </c>
      <c r="KYM29" s="64">
        <f t="shared" si="127"/>
        <v>0</v>
      </c>
      <c r="KYN29" s="64">
        <f t="shared" si="127"/>
        <v>0</v>
      </c>
      <c r="KYO29" s="64">
        <f t="shared" si="127"/>
        <v>0</v>
      </c>
      <c r="KYP29" s="64">
        <f t="shared" si="127"/>
        <v>0</v>
      </c>
      <c r="KYQ29" s="64">
        <f t="shared" si="127"/>
        <v>0</v>
      </c>
      <c r="KYR29" s="64">
        <f t="shared" si="127"/>
        <v>0</v>
      </c>
      <c r="KYS29" s="64">
        <f t="shared" si="127"/>
        <v>0</v>
      </c>
      <c r="KYT29" s="64">
        <f t="shared" si="127"/>
        <v>0</v>
      </c>
      <c r="KYU29" s="64">
        <f t="shared" si="127"/>
        <v>0</v>
      </c>
      <c r="KYV29" s="64">
        <f t="shared" si="127"/>
        <v>0</v>
      </c>
      <c r="KYW29" s="64">
        <f t="shared" si="127"/>
        <v>0</v>
      </c>
      <c r="KYX29" s="64">
        <f t="shared" si="127"/>
        <v>0</v>
      </c>
      <c r="KYY29" s="64">
        <f t="shared" si="127"/>
        <v>0</v>
      </c>
      <c r="KYZ29" s="64">
        <f t="shared" si="127"/>
        <v>0</v>
      </c>
      <c r="KZA29" s="64">
        <f t="shared" si="127"/>
        <v>0</v>
      </c>
      <c r="KZB29" s="64">
        <f t="shared" si="127"/>
        <v>0</v>
      </c>
      <c r="KZC29" s="64">
        <f t="shared" si="127"/>
        <v>0</v>
      </c>
      <c r="KZD29" s="64">
        <f t="shared" si="127"/>
        <v>0</v>
      </c>
      <c r="KZE29" s="64">
        <f t="shared" si="127"/>
        <v>0</v>
      </c>
      <c r="KZF29" s="64">
        <f t="shared" si="127"/>
        <v>0</v>
      </c>
      <c r="KZG29" s="64">
        <f t="shared" si="127"/>
        <v>0</v>
      </c>
      <c r="KZH29" s="64">
        <f t="shared" si="127"/>
        <v>0</v>
      </c>
      <c r="KZI29" s="64">
        <f t="shared" si="127"/>
        <v>0</v>
      </c>
      <c r="KZJ29" s="64">
        <f t="shared" si="127"/>
        <v>0</v>
      </c>
      <c r="KZK29" s="64">
        <f t="shared" si="127"/>
        <v>0</v>
      </c>
      <c r="KZL29" s="64">
        <f t="shared" si="127"/>
        <v>0</v>
      </c>
      <c r="KZM29" s="64">
        <f t="shared" si="127"/>
        <v>0</v>
      </c>
      <c r="KZN29" s="64">
        <f t="shared" si="127"/>
        <v>0</v>
      </c>
      <c r="KZO29" s="64">
        <f t="shared" si="127"/>
        <v>0</v>
      </c>
      <c r="KZP29" s="64">
        <f t="shared" si="127"/>
        <v>0</v>
      </c>
      <c r="KZQ29" s="64">
        <f t="shared" si="127"/>
        <v>0</v>
      </c>
      <c r="KZR29" s="64">
        <f t="shared" si="127"/>
        <v>0</v>
      </c>
      <c r="KZS29" s="64">
        <f t="shared" si="127"/>
        <v>0</v>
      </c>
      <c r="KZT29" s="64">
        <f t="shared" ref="KZT29:LCE29" si="128">SUM(KZT12:KZT27)</f>
        <v>0</v>
      </c>
      <c r="KZU29" s="64">
        <f t="shared" si="128"/>
        <v>0</v>
      </c>
      <c r="KZV29" s="64">
        <f t="shared" si="128"/>
        <v>0</v>
      </c>
      <c r="KZW29" s="64">
        <f t="shared" si="128"/>
        <v>0</v>
      </c>
      <c r="KZX29" s="64">
        <f t="shared" si="128"/>
        <v>0</v>
      </c>
      <c r="KZY29" s="64">
        <f t="shared" si="128"/>
        <v>0</v>
      </c>
      <c r="KZZ29" s="64">
        <f t="shared" si="128"/>
        <v>0</v>
      </c>
      <c r="LAA29" s="64">
        <f t="shared" si="128"/>
        <v>0</v>
      </c>
      <c r="LAB29" s="64">
        <f t="shared" si="128"/>
        <v>0</v>
      </c>
      <c r="LAC29" s="64">
        <f t="shared" si="128"/>
        <v>0</v>
      </c>
      <c r="LAD29" s="64">
        <f t="shared" si="128"/>
        <v>0</v>
      </c>
      <c r="LAE29" s="64">
        <f t="shared" si="128"/>
        <v>0</v>
      </c>
      <c r="LAF29" s="64">
        <f t="shared" si="128"/>
        <v>0</v>
      </c>
      <c r="LAG29" s="64">
        <f t="shared" si="128"/>
        <v>0</v>
      </c>
      <c r="LAH29" s="64">
        <f t="shared" si="128"/>
        <v>0</v>
      </c>
      <c r="LAI29" s="64">
        <f t="shared" si="128"/>
        <v>0</v>
      </c>
      <c r="LAJ29" s="64">
        <f t="shared" si="128"/>
        <v>0</v>
      </c>
      <c r="LAK29" s="64">
        <f t="shared" si="128"/>
        <v>0</v>
      </c>
      <c r="LAL29" s="64">
        <f t="shared" si="128"/>
        <v>0</v>
      </c>
      <c r="LAM29" s="64">
        <f t="shared" si="128"/>
        <v>0</v>
      </c>
      <c r="LAN29" s="64">
        <f t="shared" si="128"/>
        <v>0</v>
      </c>
      <c r="LAO29" s="64">
        <f t="shared" si="128"/>
        <v>0</v>
      </c>
      <c r="LAP29" s="64">
        <f t="shared" si="128"/>
        <v>0</v>
      </c>
      <c r="LAQ29" s="64">
        <f t="shared" si="128"/>
        <v>0</v>
      </c>
      <c r="LAR29" s="64">
        <f t="shared" si="128"/>
        <v>0</v>
      </c>
      <c r="LAS29" s="64">
        <f t="shared" si="128"/>
        <v>0</v>
      </c>
      <c r="LAT29" s="64">
        <f t="shared" si="128"/>
        <v>0</v>
      </c>
      <c r="LAU29" s="64">
        <f t="shared" si="128"/>
        <v>0</v>
      </c>
      <c r="LAV29" s="64">
        <f t="shared" si="128"/>
        <v>0</v>
      </c>
      <c r="LAW29" s="64">
        <f t="shared" si="128"/>
        <v>0</v>
      </c>
      <c r="LAX29" s="64">
        <f t="shared" si="128"/>
        <v>0</v>
      </c>
      <c r="LAY29" s="64">
        <f t="shared" si="128"/>
        <v>0</v>
      </c>
      <c r="LAZ29" s="64">
        <f t="shared" si="128"/>
        <v>0</v>
      </c>
      <c r="LBA29" s="64">
        <f t="shared" si="128"/>
        <v>0</v>
      </c>
      <c r="LBB29" s="64">
        <f t="shared" si="128"/>
        <v>0</v>
      </c>
      <c r="LBC29" s="64">
        <f t="shared" si="128"/>
        <v>0</v>
      </c>
      <c r="LBD29" s="64">
        <f t="shared" si="128"/>
        <v>0</v>
      </c>
      <c r="LBE29" s="64">
        <f t="shared" si="128"/>
        <v>0</v>
      </c>
      <c r="LBF29" s="64">
        <f t="shared" si="128"/>
        <v>0</v>
      </c>
      <c r="LBG29" s="64">
        <f t="shared" si="128"/>
        <v>0</v>
      </c>
      <c r="LBH29" s="64">
        <f t="shared" si="128"/>
        <v>0</v>
      </c>
      <c r="LBI29" s="64">
        <f t="shared" si="128"/>
        <v>0</v>
      </c>
      <c r="LBJ29" s="64">
        <f t="shared" si="128"/>
        <v>0</v>
      </c>
      <c r="LBK29" s="64">
        <f t="shared" si="128"/>
        <v>0</v>
      </c>
      <c r="LBL29" s="64">
        <f t="shared" si="128"/>
        <v>0</v>
      </c>
      <c r="LBM29" s="64">
        <f t="shared" si="128"/>
        <v>0</v>
      </c>
      <c r="LBN29" s="64">
        <f t="shared" si="128"/>
        <v>0</v>
      </c>
      <c r="LBO29" s="64">
        <f t="shared" si="128"/>
        <v>0</v>
      </c>
      <c r="LBP29" s="64">
        <f t="shared" si="128"/>
        <v>0</v>
      </c>
      <c r="LBQ29" s="64">
        <f t="shared" si="128"/>
        <v>0</v>
      </c>
      <c r="LBR29" s="64">
        <f t="shared" si="128"/>
        <v>0</v>
      </c>
      <c r="LBS29" s="64">
        <f t="shared" si="128"/>
        <v>0</v>
      </c>
      <c r="LBT29" s="64">
        <f t="shared" si="128"/>
        <v>0</v>
      </c>
      <c r="LBU29" s="64">
        <f t="shared" si="128"/>
        <v>0</v>
      </c>
      <c r="LBV29" s="64">
        <f t="shared" si="128"/>
        <v>0</v>
      </c>
      <c r="LBW29" s="64">
        <f t="shared" si="128"/>
        <v>0</v>
      </c>
      <c r="LBX29" s="64">
        <f t="shared" si="128"/>
        <v>0</v>
      </c>
      <c r="LBY29" s="64">
        <f t="shared" si="128"/>
        <v>0</v>
      </c>
      <c r="LBZ29" s="64">
        <f t="shared" si="128"/>
        <v>0</v>
      </c>
      <c r="LCA29" s="64">
        <f t="shared" si="128"/>
        <v>0</v>
      </c>
      <c r="LCB29" s="64">
        <f t="shared" si="128"/>
        <v>0</v>
      </c>
      <c r="LCC29" s="64">
        <f t="shared" si="128"/>
        <v>0</v>
      </c>
      <c r="LCD29" s="64">
        <f t="shared" si="128"/>
        <v>0</v>
      </c>
      <c r="LCE29" s="64">
        <f t="shared" si="128"/>
        <v>0</v>
      </c>
      <c r="LCF29" s="64">
        <f t="shared" ref="LCF29:LEQ29" si="129">SUM(LCF12:LCF27)</f>
        <v>0</v>
      </c>
      <c r="LCG29" s="64">
        <f t="shared" si="129"/>
        <v>0</v>
      </c>
      <c r="LCH29" s="64">
        <f t="shared" si="129"/>
        <v>0</v>
      </c>
      <c r="LCI29" s="64">
        <f t="shared" si="129"/>
        <v>0</v>
      </c>
      <c r="LCJ29" s="64">
        <f t="shared" si="129"/>
        <v>0</v>
      </c>
      <c r="LCK29" s="64">
        <f t="shared" si="129"/>
        <v>0</v>
      </c>
      <c r="LCL29" s="64">
        <f t="shared" si="129"/>
        <v>0</v>
      </c>
      <c r="LCM29" s="64">
        <f t="shared" si="129"/>
        <v>0</v>
      </c>
      <c r="LCN29" s="64">
        <f t="shared" si="129"/>
        <v>0</v>
      </c>
      <c r="LCO29" s="64">
        <f t="shared" si="129"/>
        <v>0</v>
      </c>
      <c r="LCP29" s="64">
        <f t="shared" si="129"/>
        <v>0</v>
      </c>
      <c r="LCQ29" s="64">
        <f t="shared" si="129"/>
        <v>0</v>
      </c>
      <c r="LCR29" s="64">
        <f t="shared" si="129"/>
        <v>0</v>
      </c>
      <c r="LCS29" s="64">
        <f t="shared" si="129"/>
        <v>0</v>
      </c>
      <c r="LCT29" s="64">
        <f t="shared" si="129"/>
        <v>0</v>
      </c>
      <c r="LCU29" s="64">
        <f t="shared" si="129"/>
        <v>0</v>
      </c>
      <c r="LCV29" s="64">
        <f t="shared" si="129"/>
        <v>0</v>
      </c>
      <c r="LCW29" s="64">
        <f t="shared" si="129"/>
        <v>0</v>
      </c>
      <c r="LCX29" s="64">
        <f t="shared" si="129"/>
        <v>0</v>
      </c>
      <c r="LCY29" s="64">
        <f t="shared" si="129"/>
        <v>0</v>
      </c>
      <c r="LCZ29" s="64">
        <f t="shared" si="129"/>
        <v>0</v>
      </c>
      <c r="LDA29" s="64">
        <f t="shared" si="129"/>
        <v>0</v>
      </c>
      <c r="LDB29" s="64">
        <f t="shared" si="129"/>
        <v>0</v>
      </c>
      <c r="LDC29" s="64">
        <f t="shared" si="129"/>
        <v>0</v>
      </c>
      <c r="LDD29" s="64">
        <f t="shared" si="129"/>
        <v>0</v>
      </c>
      <c r="LDE29" s="64">
        <f t="shared" si="129"/>
        <v>0</v>
      </c>
      <c r="LDF29" s="64">
        <f t="shared" si="129"/>
        <v>0</v>
      </c>
      <c r="LDG29" s="64">
        <f t="shared" si="129"/>
        <v>0</v>
      </c>
      <c r="LDH29" s="64">
        <f t="shared" si="129"/>
        <v>0</v>
      </c>
      <c r="LDI29" s="64">
        <f t="shared" si="129"/>
        <v>0</v>
      </c>
      <c r="LDJ29" s="64">
        <f t="shared" si="129"/>
        <v>0</v>
      </c>
      <c r="LDK29" s="64">
        <f t="shared" si="129"/>
        <v>0</v>
      </c>
      <c r="LDL29" s="64">
        <f t="shared" si="129"/>
        <v>0</v>
      </c>
      <c r="LDM29" s="64">
        <f t="shared" si="129"/>
        <v>0</v>
      </c>
      <c r="LDN29" s="64">
        <f t="shared" si="129"/>
        <v>0</v>
      </c>
      <c r="LDO29" s="64">
        <f t="shared" si="129"/>
        <v>0</v>
      </c>
      <c r="LDP29" s="64">
        <f t="shared" si="129"/>
        <v>0</v>
      </c>
      <c r="LDQ29" s="64">
        <f t="shared" si="129"/>
        <v>0</v>
      </c>
      <c r="LDR29" s="64">
        <f t="shared" si="129"/>
        <v>0</v>
      </c>
      <c r="LDS29" s="64">
        <f t="shared" si="129"/>
        <v>0</v>
      </c>
      <c r="LDT29" s="64">
        <f t="shared" si="129"/>
        <v>0</v>
      </c>
      <c r="LDU29" s="64">
        <f t="shared" si="129"/>
        <v>0</v>
      </c>
      <c r="LDV29" s="64">
        <f t="shared" si="129"/>
        <v>0</v>
      </c>
      <c r="LDW29" s="64">
        <f t="shared" si="129"/>
        <v>0</v>
      </c>
      <c r="LDX29" s="64">
        <f t="shared" si="129"/>
        <v>0</v>
      </c>
      <c r="LDY29" s="64">
        <f t="shared" si="129"/>
        <v>0</v>
      </c>
      <c r="LDZ29" s="64">
        <f t="shared" si="129"/>
        <v>0</v>
      </c>
      <c r="LEA29" s="64">
        <f t="shared" si="129"/>
        <v>0</v>
      </c>
      <c r="LEB29" s="64">
        <f t="shared" si="129"/>
        <v>0</v>
      </c>
      <c r="LEC29" s="64">
        <f t="shared" si="129"/>
        <v>0</v>
      </c>
      <c r="LED29" s="64">
        <f t="shared" si="129"/>
        <v>0</v>
      </c>
      <c r="LEE29" s="64">
        <f t="shared" si="129"/>
        <v>0</v>
      </c>
      <c r="LEF29" s="64">
        <f t="shared" si="129"/>
        <v>0</v>
      </c>
      <c r="LEG29" s="64">
        <f t="shared" si="129"/>
        <v>0</v>
      </c>
      <c r="LEH29" s="64">
        <f t="shared" si="129"/>
        <v>0</v>
      </c>
      <c r="LEI29" s="64">
        <f t="shared" si="129"/>
        <v>0</v>
      </c>
      <c r="LEJ29" s="64">
        <f t="shared" si="129"/>
        <v>0</v>
      </c>
      <c r="LEK29" s="64">
        <f t="shared" si="129"/>
        <v>0</v>
      </c>
      <c r="LEL29" s="64">
        <f t="shared" si="129"/>
        <v>0</v>
      </c>
      <c r="LEM29" s="64">
        <f t="shared" si="129"/>
        <v>0</v>
      </c>
      <c r="LEN29" s="64">
        <f t="shared" si="129"/>
        <v>0</v>
      </c>
      <c r="LEO29" s="64">
        <f t="shared" si="129"/>
        <v>0</v>
      </c>
      <c r="LEP29" s="64">
        <f t="shared" si="129"/>
        <v>0</v>
      </c>
      <c r="LEQ29" s="64">
        <f t="shared" si="129"/>
        <v>0</v>
      </c>
      <c r="LER29" s="64">
        <f t="shared" ref="LER29:LHC29" si="130">SUM(LER12:LER27)</f>
        <v>0</v>
      </c>
      <c r="LES29" s="64">
        <f t="shared" si="130"/>
        <v>0</v>
      </c>
      <c r="LET29" s="64">
        <f t="shared" si="130"/>
        <v>0</v>
      </c>
      <c r="LEU29" s="64">
        <f t="shared" si="130"/>
        <v>0</v>
      </c>
      <c r="LEV29" s="64">
        <f t="shared" si="130"/>
        <v>0</v>
      </c>
      <c r="LEW29" s="64">
        <f t="shared" si="130"/>
        <v>0</v>
      </c>
      <c r="LEX29" s="64">
        <f t="shared" si="130"/>
        <v>0</v>
      </c>
      <c r="LEY29" s="64">
        <f t="shared" si="130"/>
        <v>0</v>
      </c>
      <c r="LEZ29" s="64">
        <f t="shared" si="130"/>
        <v>0</v>
      </c>
      <c r="LFA29" s="64">
        <f t="shared" si="130"/>
        <v>0</v>
      </c>
      <c r="LFB29" s="64">
        <f t="shared" si="130"/>
        <v>0</v>
      </c>
      <c r="LFC29" s="64">
        <f t="shared" si="130"/>
        <v>0</v>
      </c>
      <c r="LFD29" s="64">
        <f t="shared" si="130"/>
        <v>0</v>
      </c>
      <c r="LFE29" s="64">
        <f t="shared" si="130"/>
        <v>0</v>
      </c>
      <c r="LFF29" s="64">
        <f t="shared" si="130"/>
        <v>0</v>
      </c>
      <c r="LFG29" s="64">
        <f t="shared" si="130"/>
        <v>0</v>
      </c>
      <c r="LFH29" s="64">
        <f t="shared" si="130"/>
        <v>0</v>
      </c>
      <c r="LFI29" s="64">
        <f t="shared" si="130"/>
        <v>0</v>
      </c>
      <c r="LFJ29" s="64">
        <f t="shared" si="130"/>
        <v>0</v>
      </c>
      <c r="LFK29" s="64">
        <f t="shared" si="130"/>
        <v>0</v>
      </c>
      <c r="LFL29" s="64">
        <f t="shared" si="130"/>
        <v>0</v>
      </c>
      <c r="LFM29" s="64">
        <f t="shared" si="130"/>
        <v>0</v>
      </c>
      <c r="LFN29" s="64">
        <f t="shared" si="130"/>
        <v>0</v>
      </c>
      <c r="LFO29" s="64">
        <f t="shared" si="130"/>
        <v>0</v>
      </c>
      <c r="LFP29" s="64">
        <f t="shared" si="130"/>
        <v>0</v>
      </c>
      <c r="LFQ29" s="64">
        <f t="shared" si="130"/>
        <v>0</v>
      </c>
      <c r="LFR29" s="64">
        <f t="shared" si="130"/>
        <v>0</v>
      </c>
      <c r="LFS29" s="64">
        <f t="shared" si="130"/>
        <v>0</v>
      </c>
      <c r="LFT29" s="64">
        <f t="shared" si="130"/>
        <v>0</v>
      </c>
      <c r="LFU29" s="64">
        <f t="shared" si="130"/>
        <v>0</v>
      </c>
      <c r="LFV29" s="64">
        <f t="shared" si="130"/>
        <v>0</v>
      </c>
      <c r="LFW29" s="64">
        <f t="shared" si="130"/>
        <v>0</v>
      </c>
      <c r="LFX29" s="64">
        <f t="shared" si="130"/>
        <v>0</v>
      </c>
      <c r="LFY29" s="64">
        <f t="shared" si="130"/>
        <v>0</v>
      </c>
      <c r="LFZ29" s="64">
        <f t="shared" si="130"/>
        <v>0</v>
      </c>
      <c r="LGA29" s="64">
        <f t="shared" si="130"/>
        <v>0</v>
      </c>
      <c r="LGB29" s="64">
        <f t="shared" si="130"/>
        <v>0</v>
      </c>
      <c r="LGC29" s="64">
        <f t="shared" si="130"/>
        <v>0</v>
      </c>
      <c r="LGD29" s="64">
        <f t="shared" si="130"/>
        <v>0</v>
      </c>
      <c r="LGE29" s="64">
        <f t="shared" si="130"/>
        <v>0</v>
      </c>
      <c r="LGF29" s="64">
        <f t="shared" si="130"/>
        <v>0</v>
      </c>
      <c r="LGG29" s="64">
        <f t="shared" si="130"/>
        <v>0</v>
      </c>
      <c r="LGH29" s="64">
        <f t="shared" si="130"/>
        <v>0</v>
      </c>
      <c r="LGI29" s="64">
        <f t="shared" si="130"/>
        <v>0</v>
      </c>
      <c r="LGJ29" s="64">
        <f t="shared" si="130"/>
        <v>0</v>
      </c>
      <c r="LGK29" s="64">
        <f t="shared" si="130"/>
        <v>0</v>
      </c>
      <c r="LGL29" s="64">
        <f t="shared" si="130"/>
        <v>0</v>
      </c>
      <c r="LGM29" s="64">
        <f t="shared" si="130"/>
        <v>0</v>
      </c>
      <c r="LGN29" s="64">
        <f t="shared" si="130"/>
        <v>0</v>
      </c>
      <c r="LGO29" s="64">
        <f t="shared" si="130"/>
        <v>0</v>
      </c>
      <c r="LGP29" s="64">
        <f t="shared" si="130"/>
        <v>0</v>
      </c>
      <c r="LGQ29" s="64">
        <f t="shared" si="130"/>
        <v>0</v>
      </c>
      <c r="LGR29" s="64">
        <f t="shared" si="130"/>
        <v>0</v>
      </c>
      <c r="LGS29" s="64">
        <f t="shared" si="130"/>
        <v>0</v>
      </c>
      <c r="LGT29" s="64">
        <f t="shared" si="130"/>
        <v>0</v>
      </c>
      <c r="LGU29" s="64">
        <f t="shared" si="130"/>
        <v>0</v>
      </c>
      <c r="LGV29" s="64">
        <f t="shared" si="130"/>
        <v>0</v>
      </c>
      <c r="LGW29" s="64">
        <f t="shared" si="130"/>
        <v>0</v>
      </c>
      <c r="LGX29" s="64">
        <f t="shared" si="130"/>
        <v>0</v>
      </c>
      <c r="LGY29" s="64">
        <f t="shared" si="130"/>
        <v>0</v>
      </c>
      <c r="LGZ29" s="64">
        <f t="shared" si="130"/>
        <v>0</v>
      </c>
      <c r="LHA29" s="64">
        <f t="shared" si="130"/>
        <v>0</v>
      </c>
      <c r="LHB29" s="64">
        <f t="shared" si="130"/>
        <v>0</v>
      </c>
      <c r="LHC29" s="64">
        <f t="shared" si="130"/>
        <v>0</v>
      </c>
      <c r="LHD29" s="64">
        <f t="shared" ref="LHD29:LJO29" si="131">SUM(LHD12:LHD27)</f>
        <v>0</v>
      </c>
      <c r="LHE29" s="64">
        <f t="shared" si="131"/>
        <v>0</v>
      </c>
      <c r="LHF29" s="64">
        <f t="shared" si="131"/>
        <v>0</v>
      </c>
      <c r="LHG29" s="64">
        <f t="shared" si="131"/>
        <v>0</v>
      </c>
      <c r="LHH29" s="64">
        <f t="shared" si="131"/>
        <v>0</v>
      </c>
      <c r="LHI29" s="64">
        <f t="shared" si="131"/>
        <v>0</v>
      </c>
      <c r="LHJ29" s="64">
        <f t="shared" si="131"/>
        <v>0</v>
      </c>
      <c r="LHK29" s="64">
        <f t="shared" si="131"/>
        <v>0</v>
      </c>
      <c r="LHL29" s="64">
        <f t="shared" si="131"/>
        <v>0</v>
      </c>
      <c r="LHM29" s="64">
        <f t="shared" si="131"/>
        <v>0</v>
      </c>
      <c r="LHN29" s="64">
        <f t="shared" si="131"/>
        <v>0</v>
      </c>
      <c r="LHO29" s="64">
        <f t="shared" si="131"/>
        <v>0</v>
      </c>
      <c r="LHP29" s="64">
        <f t="shared" si="131"/>
        <v>0</v>
      </c>
      <c r="LHQ29" s="64">
        <f t="shared" si="131"/>
        <v>0</v>
      </c>
      <c r="LHR29" s="64">
        <f t="shared" si="131"/>
        <v>0</v>
      </c>
      <c r="LHS29" s="64">
        <f t="shared" si="131"/>
        <v>0</v>
      </c>
      <c r="LHT29" s="64">
        <f t="shared" si="131"/>
        <v>0</v>
      </c>
      <c r="LHU29" s="64">
        <f t="shared" si="131"/>
        <v>0</v>
      </c>
      <c r="LHV29" s="64">
        <f t="shared" si="131"/>
        <v>0</v>
      </c>
      <c r="LHW29" s="64">
        <f t="shared" si="131"/>
        <v>0</v>
      </c>
      <c r="LHX29" s="64">
        <f t="shared" si="131"/>
        <v>0</v>
      </c>
      <c r="LHY29" s="64">
        <f t="shared" si="131"/>
        <v>0</v>
      </c>
      <c r="LHZ29" s="64">
        <f t="shared" si="131"/>
        <v>0</v>
      </c>
      <c r="LIA29" s="64">
        <f t="shared" si="131"/>
        <v>0</v>
      </c>
      <c r="LIB29" s="64">
        <f t="shared" si="131"/>
        <v>0</v>
      </c>
      <c r="LIC29" s="64">
        <f t="shared" si="131"/>
        <v>0</v>
      </c>
      <c r="LID29" s="64">
        <f t="shared" si="131"/>
        <v>0</v>
      </c>
      <c r="LIE29" s="64">
        <f t="shared" si="131"/>
        <v>0</v>
      </c>
      <c r="LIF29" s="64">
        <f t="shared" si="131"/>
        <v>0</v>
      </c>
      <c r="LIG29" s="64">
        <f t="shared" si="131"/>
        <v>0</v>
      </c>
      <c r="LIH29" s="64">
        <f t="shared" si="131"/>
        <v>0</v>
      </c>
      <c r="LII29" s="64">
        <f t="shared" si="131"/>
        <v>0</v>
      </c>
      <c r="LIJ29" s="64">
        <f t="shared" si="131"/>
        <v>0</v>
      </c>
      <c r="LIK29" s="64">
        <f t="shared" si="131"/>
        <v>0</v>
      </c>
      <c r="LIL29" s="64">
        <f t="shared" si="131"/>
        <v>0</v>
      </c>
      <c r="LIM29" s="64">
        <f t="shared" si="131"/>
        <v>0</v>
      </c>
      <c r="LIN29" s="64">
        <f t="shared" si="131"/>
        <v>0</v>
      </c>
      <c r="LIO29" s="64">
        <f t="shared" si="131"/>
        <v>0</v>
      </c>
      <c r="LIP29" s="64">
        <f t="shared" si="131"/>
        <v>0</v>
      </c>
      <c r="LIQ29" s="64">
        <f t="shared" si="131"/>
        <v>0</v>
      </c>
      <c r="LIR29" s="64">
        <f t="shared" si="131"/>
        <v>0</v>
      </c>
      <c r="LIS29" s="64">
        <f t="shared" si="131"/>
        <v>0</v>
      </c>
      <c r="LIT29" s="64">
        <f t="shared" si="131"/>
        <v>0</v>
      </c>
      <c r="LIU29" s="64">
        <f t="shared" si="131"/>
        <v>0</v>
      </c>
      <c r="LIV29" s="64">
        <f t="shared" si="131"/>
        <v>0</v>
      </c>
      <c r="LIW29" s="64">
        <f t="shared" si="131"/>
        <v>0</v>
      </c>
      <c r="LIX29" s="64">
        <f t="shared" si="131"/>
        <v>0</v>
      </c>
      <c r="LIY29" s="64">
        <f t="shared" si="131"/>
        <v>0</v>
      </c>
      <c r="LIZ29" s="64">
        <f t="shared" si="131"/>
        <v>0</v>
      </c>
      <c r="LJA29" s="64">
        <f t="shared" si="131"/>
        <v>0</v>
      </c>
      <c r="LJB29" s="64">
        <f t="shared" si="131"/>
        <v>0</v>
      </c>
      <c r="LJC29" s="64">
        <f t="shared" si="131"/>
        <v>0</v>
      </c>
      <c r="LJD29" s="64">
        <f t="shared" si="131"/>
        <v>0</v>
      </c>
      <c r="LJE29" s="64">
        <f t="shared" si="131"/>
        <v>0</v>
      </c>
      <c r="LJF29" s="64">
        <f t="shared" si="131"/>
        <v>0</v>
      </c>
      <c r="LJG29" s="64">
        <f t="shared" si="131"/>
        <v>0</v>
      </c>
      <c r="LJH29" s="64">
        <f t="shared" si="131"/>
        <v>0</v>
      </c>
      <c r="LJI29" s="64">
        <f t="shared" si="131"/>
        <v>0</v>
      </c>
      <c r="LJJ29" s="64">
        <f t="shared" si="131"/>
        <v>0</v>
      </c>
      <c r="LJK29" s="64">
        <f t="shared" si="131"/>
        <v>0</v>
      </c>
      <c r="LJL29" s="64">
        <f t="shared" si="131"/>
        <v>0</v>
      </c>
      <c r="LJM29" s="64">
        <f t="shared" si="131"/>
        <v>0</v>
      </c>
      <c r="LJN29" s="64">
        <f t="shared" si="131"/>
        <v>0</v>
      </c>
      <c r="LJO29" s="64">
        <f t="shared" si="131"/>
        <v>0</v>
      </c>
      <c r="LJP29" s="64">
        <f t="shared" ref="LJP29:LMA29" si="132">SUM(LJP12:LJP27)</f>
        <v>0</v>
      </c>
      <c r="LJQ29" s="64">
        <f t="shared" si="132"/>
        <v>0</v>
      </c>
      <c r="LJR29" s="64">
        <f t="shared" si="132"/>
        <v>0</v>
      </c>
      <c r="LJS29" s="64">
        <f t="shared" si="132"/>
        <v>0</v>
      </c>
      <c r="LJT29" s="64">
        <f t="shared" si="132"/>
        <v>0</v>
      </c>
      <c r="LJU29" s="64">
        <f t="shared" si="132"/>
        <v>0</v>
      </c>
      <c r="LJV29" s="64">
        <f t="shared" si="132"/>
        <v>0</v>
      </c>
      <c r="LJW29" s="64">
        <f t="shared" si="132"/>
        <v>0</v>
      </c>
      <c r="LJX29" s="64">
        <f t="shared" si="132"/>
        <v>0</v>
      </c>
      <c r="LJY29" s="64">
        <f t="shared" si="132"/>
        <v>0</v>
      </c>
      <c r="LJZ29" s="64">
        <f t="shared" si="132"/>
        <v>0</v>
      </c>
      <c r="LKA29" s="64">
        <f t="shared" si="132"/>
        <v>0</v>
      </c>
      <c r="LKB29" s="64">
        <f t="shared" si="132"/>
        <v>0</v>
      </c>
      <c r="LKC29" s="64">
        <f t="shared" si="132"/>
        <v>0</v>
      </c>
      <c r="LKD29" s="64">
        <f t="shared" si="132"/>
        <v>0</v>
      </c>
      <c r="LKE29" s="64">
        <f t="shared" si="132"/>
        <v>0</v>
      </c>
      <c r="LKF29" s="64">
        <f t="shared" si="132"/>
        <v>0</v>
      </c>
      <c r="LKG29" s="64">
        <f t="shared" si="132"/>
        <v>0</v>
      </c>
      <c r="LKH29" s="64">
        <f t="shared" si="132"/>
        <v>0</v>
      </c>
      <c r="LKI29" s="64">
        <f t="shared" si="132"/>
        <v>0</v>
      </c>
      <c r="LKJ29" s="64">
        <f t="shared" si="132"/>
        <v>0</v>
      </c>
      <c r="LKK29" s="64">
        <f t="shared" si="132"/>
        <v>0</v>
      </c>
      <c r="LKL29" s="64">
        <f t="shared" si="132"/>
        <v>0</v>
      </c>
      <c r="LKM29" s="64">
        <f t="shared" si="132"/>
        <v>0</v>
      </c>
      <c r="LKN29" s="64">
        <f t="shared" si="132"/>
        <v>0</v>
      </c>
      <c r="LKO29" s="64">
        <f t="shared" si="132"/>
        <v>0</v>
      </c>
      <c r="LKP29" s="64">
        <f t="shared" si="132"/>
        <v>0</v>
      </c>
      <c r="LKQ29" s="64">
        <f t="shared" si="132"/>
        <v>0</v>
      </c>
      <c r="LKR29" s="64">
        <f t="shared" si="132"/>
        <v>0</v>
      </c>
      <c r="LKS29" s="64">
        <f t="shared" si="132"/>
        <v>0</v>
      </c>
      <c r="LKT29" s="64">
        <f t="shared" si="132"/>
        <v>0</v>
      </c>
      <c r="LKU29" s="64">
        <f t="shared" si="132"/>
        <v>0</v>
      </c>
      <c r="LKV29" s="64">
        <f t="shared" si="132"/>
        <v>0</v>
      </c>
      <c r="LKW29" s="64">
        <f t="shared" si="132"/>
        <v>0</v>
      </c>
      <c r="LKX29" s="64">
        <f t="shared" si="132"/>
        <v>0</v>
      </c>
      <c r="LKY29" s="64">
        <f t="shared" si="132"/>
        <v>0</v>
      </c>
      <c r="LKZ29" s="64">
        <f t="shared" si="132"/>
        <v>0</v>
      </c>
      <c r="LLA29" s="64">
        <f t="shared" si="132"/>
        <v>0</v>
      </c>
      <c r="LLB29" s="64">
        <f t="shared" si="132"/>
        <v>0</v>
      </c>
      <c r="LLC29" s="64">
        <f t="shared" si="132"/>
        <v>0</v>
      </c>
      <c r="LLD29" s="64">
        <f t="shared" si="132"/>
        <v>0</v>
      </c>
      <c r="LLE29" s="64">
        <f t="shared" si="132"/>
        <v>0</v>
      </c>
      <c r="LLF29" s="64">
        <f t="shared" si="132"/>
        <v>0</v>
      </c>
      <c r="LLG29" s="64">
        <f t="shared" si="132"/>
        <v>0</v>
      </c>
      <c r="LLH29" s="64">
        <f t="shared" si="132"/>
        <v>0</v>
      </c>
      <c r="LLI29" s="64">
        <f t="shared" si="132"/>
        <v>0</v>
      </c>
      <c r="LLJ29" s="64">
        <f t="shared" si="132"/>
        <v>0</v>
      </c>
      <c r="LLK29" s="64">
        <f t="shared" si="132"/>
        <v>0</v>
      </c>
      <c r="LLL29" s="64">
        <f t="shared" si="132"/>
        <v>0</v>
      </c>
      <c r="LLM29" s="64">
        <f t="shared" si="132"/>
        <v>0</v>
      </c>
      <c r="LLN29" s="64">
        <f t="shared" si="132"/>
        <v>0</v>
      </c>
      <c r="LLO29" s="64">
        <f t="shared" si="132"/>
        <v>0</v>
      </c>
      <c r="LLP29" s="64">
        <f t="shared" si="132"/>
        <v>0</v>
      </c>
      <c r="LLQ29" s="64">
        <f t="shared" si="132"/>
        <v>0</v>
      </c>
      <c r="LLR29" s="64">
        <f t="shared" si="132"/>
        <v>0</v>
      </c>
      <c r="LLS29" s="64">
        <f t="shared" si="132"/>
        <v>0</v>
      </c>
      <c r="LLT29" s="64">
        <f t="shared" si="132"/>
        <v>0</v>
      </c>
      <c r="LLU29" s="64">
        <f t="shared" si="132"/>
        <v>0</v>
      </c>
      <c r="LLV29" s="64">
        <f t="shared" si="132"/>
        <v>0</v>
      </c>
      <c r="LLW29" s="64">
        <f t="shared" si="132"/>
        <v>0</v>
      </c>
      <c r="LLX29" s="64">
        <f t="shared" si="132"/>
        <v>0</v>
      </c>
      <c r="LLY29" s="64">
        <f t="shared" si="132"/>
        <v>0</v>
      </c>
      <c r="LLZ29" s="64">
        <f t="shared" si="132"/>
        <v>0</v>
      </c>
      <c r="LMA29" s="64">
        <f t="shared" si="132"/>
        <v>0</v>
      </c>
      <c r="LMB29" s="64">
        <f t="shared" ref="LMB29:LOM29" si="133">SUM(LMB12:LMB27)</f>
        <v>0</v>
      </c>
      <c r="LMC29" s="64">
        <f t="shared" si="133"/>
        <v>0</v>
      </c>
      <c r="LMD29" s="64">
        <f t="shared" si="133"/>
        <v>0</v>
      </c>
      <c r="LME29" s="64">
        <f t="shared" si="133"/>
        <v>0</v>
      </c>
      <c r="LMF29" s="64">
        <f t="shared" si="133"/>
        <v>0</v>
      </c>
      <c r="LMG29" s="64">
        <f t="shared" si="133"/>
        <v>0</v>
      </c>
      <c r="LMH29" s="64">
        <f t="shared" si="133"/>
        <v>0</v>
      </c>
      <c r="LMI29" s="64">
        <f t="shared" si="133"/>
        <v>0</v>
      </c>
      <c r="LMJ29" s="64">
        <f t="shared" si="133"/>
        <v>0</v>
      </c>
      <c r="LMK29" s="64">
        <f t="shared" si="133"/>
        <v>0</v>
      </c>
      <c r="LML29" s="64">
        <f t="shared" si="133"/>
        <v>0</v>
      </c>
      <c r="LMM29" s="64">
        <f t="shared" si="133"/>
        <v>0</v>
      </c>
      <c r="LMN29" s="64">
        <f t="shared" si="133"/>
        <v>0</v>
      </c>
      <c r="LMO29" s="64">
        <f t="shared" si="133"/>
        <v>0</v>
      </c>
      <c r="LMP29" s="64">
        <f t="shared" si="133"/>
        <v>0</v>
      </c>
      <c r="LMQ29" s="64">
        <f t="shared" si="133"/>
        <v>0</v>
      </c>
      <c r="LMR29" s="64">
        <f t="shared" si="133"/>
        <v>0</v>
      </c>
      <c r="LMS29" s="64">
        <f t="shared" si="133"/>
        <v>0</v>
      </c>
      <c r="LMT29" s="64">
        <f t="shared" si="133"/>
        <v>0</v>
      </c>
      <c r="LMU29" s="64">
        <f t="shared" si="133"/>
        <v>0</v>
      </c>
      <c r="LMV29" s="64">
        <f t="shared" si="133"/>
        <v>0</v>
      </c>
      <c r="LMW29" s="64">
        <f t="shared" si="133"/>
        <v>0</v>
      </c>
      <c r="LMX29" s="64">
        <f t="shared" si="133"/>
        <v>0</v>
      </c>
      <c r="LMY29" s="64">
        <f t="shared" si="133"/>
        <v>0</v>
      </c>
      <c r="LMZ29" s="64">
        <f t="shared" si="133"/>
        <v>0</v>
      </c>
      <c r="LNA29" s="64">
        <f t="shared" si="133"/>
        <v>0</v>
      </c>
      <c r="LNB29" s="64">
        <f t="shared" si="133"/>
        <v>0</v>
      </c>
      <c r="LNC29" s="64">
        <f t="shared" si="133"/>
        <v>0</v>
      </c>
      <c r="LND29" s="64">
        <f t="shared" si="133"/>
        <v>0</v>
      </c>
      <c r="LNE29" s="64">
        <f t="shared" si="133"/>
        <v>0</v>
      </c>
      <c r="LNF29" s="64">
        <f t="shared" si="133"/>
        <v>0</v>
      </c>
      <c r="LNG29" s="64">
        <f t="shared" si="133"/>
        <v>0</v>
      </c>
      <c r="LNH29" s="64">
        <f t="shared" si="133"/>
        <v>0</v>
      </c>
      <c r="LNI29" s="64">
        <f t="shared" si="133"/>
        <v>0</v>
      </c>
      <c r="LNJ29" s="64">
        <f t="shared" si="133"/>
        <v>0</v>
      </c>
      <c r="LNK29" s="64">
        <f t="shared" si="133"/>
        <v>0</v>
      </c>
      <c r="LNL29" s="64">
        <f t="shared" si="133"/>
        <v>0</v>
      </c>
      <c r="LNM29" s="64">
        <f t="shared" si="133"/>
        <v>0</v>
      </c>
      <c r="LNN29" s="64">
        <f t="shared" si="133"/>
        <v>0</v>
      </c>
      <c r="LNO29" s="64">
        <f t="shared" si="133"/>
        <v>0</v>
      </c>
      <c r="LNP29" s="64">
        <f t="shared" si="133"/>
        <v>0</v>
      </c>
      <c r="LNQ29" s="64">
        <f t="shared" si="133"/>
        <v>0</v>
      </c>
      <c r="LNR29" s="64">
        <f t="shared" si="133"/>
        <v>0</v>
      </c>
      <c r="LNS29" s="64">
        <f t="shared" si="133"/>
        <v>0</v>
      </c>
      <c r="LNT29" s="64">
        <f t="shared" si="133"/>
        <v>0</v>
      </c>
      <c r="LNU29" s="64">
        <f t="shared" si="133"/>
        <v>0</v>
      </c>
      <c r="LNV29" s="64">
        <f t="shared" si="133"/>
        <v>0</v>
      </c>
      <c r="LNW29" s="64">
        <f t="shared" si="133"/>
        <v>0</v>
      </c>
      <c r="LNX29" s="64">
        <f t="shared" si="133"/>
        <v>0</v>
      </c>
      <c r="LNY29" s="64">
        <f t="shared" si="133"/>
        <v>0</v>
      </c>
      <c r="LNZ29" s="64">
        <f t="shared" si="133"/>
        <v>0</v>
      </c>
      <c r="LOA29" s="64">
        <f t="shared" si="133"/>
        <v>0</v>
      </c>
      <c r="LOB29" s="64">
        <f t="shared" si="133"/>
        <v>0</v>
      </c>
      <c r="LOC29" s="64">
        <f t="shared" si="133"/>
        <v>0</v>
      </c>
      <c r="LOD29" s="64">
        <f t="shared" si="133"/>
        <v>0</v>
      </c>
      <c r="LOE29" s="64">
        <f t="shared" si="133"/>
        <v>0</v>
      </c>
      <c r="LOF29" s="64">
        <f t="shared" si="133"/>
        <v>0</v>
      </c>
      <c r="LOG29" s="64">
        <f t="shared" si="133"/>
        <v>0</v>
      </c>
      <c r="LOH29" s="64">
        <f t="shared" si="133"/>
        <v>0</v>
      </c>
      <c r="LOI29" s="64">
        <f t="shared" si="133"/>
        <v>0</v>
      </c>
      <c r="LOJ29" s="64">
        <f t="shared" si="133"/>
        <v>0</v>
      </c>
      <c r="LOK29" s="64">
        <f t="shared" si="133"/>
        <v>0</v>
      </c>
      <c r="LOL29" s="64">
        <f t="shared" si="133"/>
        <v>0</v>
      </c>
      <c r="LOM29" s="64">
        <f t="shared" si="133"/>
        <v>0</v>
      </c>
      <c r="LON29" s="64">
        <f t="shared" ref="LON29:LQY29" si="134">SUM(LON12:LON27)</f>
        <v>0</v>
      </c>
      <c r="LOO29" s="64">
        <f t="shared" si="134"/>
        <v>0</v>
      </c>
      <c r="LOP29" s="64">
        <f t="shared" si="134"/>
        <v>0</v>
      </c>
      <c r="LOQ29" s="64">
        <f t="shared" si="134"/>
        <v>0</v>
      </c>
      <c r="LOR29" s="64">
        <f t="shared" si="134"/>
        <v>0</v>
      </c>
      <c r="LOS29" s="64">
        <f t="shared" si="134"/>
        <v>0</v>
      </c>
      <c r="LOT29" s="64">
        <f t="shared" si="134"/>
        <v>0</v>
      </c>
      <c r="LOU29" s="64">
        <f t="shared" si="134"/>
        <v>0</v>
      </c>
      <c r="LOV29" s="64">
        <f t="shared" si="134"/>
        <v>0</v>
      </c>
      <c r="LOW29" s="64">
        <f t="shared" si="134"/>
        <v>0</v>
      </c>
      <c r="LOX29" s="64">
        <f t="shared" si="134"/>
        <v>0</v>
      </c>
      <c r="LOY29" s="64">
        <f t="shared" si="134"/>
        <v>0</v>
      </c>
      <c r="LOZ29" s="64">
        <f t="shared" si="134"/>
        <v>0</v>
      </c>
      <c r="LPA29" s="64">
        <f t="shared" si="134"/>
        <v>0</v>
      </c>
      <c r="LPB29" s="64">
        <f t="shared" si="134"/>
        <v>0</v>
      </c>
      <c r="LPC29" s="64">
        <f t="shared" si="134"/>
        <v>0</v>
      </c>
      <c r="LPD29" s="64">
        <f t="shared" si="134"/>
        <v>0</v>
      </c>
      <c r="LPE29" s="64">
        <f t="shared" si="134"/>
        <v>0</v>
      </c>
      <c r="LPF29" s="64">
        <f t="shared" si="134"/>
        <v>0</v>
      </c>
      <c r="LPG29" s="64">
        <f t="shared" si="134"/>
        <v>0</v>
      </c>
      <c r="LPH29" s="64">
        <f t="shared" si="134"/>
        <v>0</v>
      </c>
      <c r="LPI29" s="64">
        <f t="shared" si="134"/>
        <v>0</v>
      </c>
      <c r="LPJ29" s="64">
        <f t="shared" si="134"/>
        <v>0</v>
      </c>
      <c r="LPK29" s="64">
        <f t="shared" si="134"/>
        <v>0</v>
      </c>
      <c r="LPL29" s="64">
        <f t="shared" si="134"/>
        <v>0</v>
      </c>
      <c r="LPM29" s="64">
        <f t="shared" si="134"/>
        <v>0</v>
      </c>
      <c r="LPN29" s="64">
        <f t="shared" si="134"/>
        <v>0</v>
      </c>
      <c r="LPO29" s="64">
        <f t="shared" si="134"/>
        <v>0</v>
      </c>
      <c r="LPP29" s="64">
        <f t="shared" si="134"/>
        <v>0</v>
      </c>
      <c r="LPQ29" s="64">
        <f t="shared" si="134"/>
        <v>0</v>
      </c>
      <c r="LPR29" s="64">
        <f t="shared" si="134"/>
        <v>0</v>
      </c>
      <c r="LPS29" s="64">
        <f t="shared" si="134"/>
        <v>0</v>
      </c>
      <c r="LPT29" s="64">
        <f t="shared" si="134"/>
        <v>0</v>
      </c>
      <c r="LPU29" s="64">
        <f t="shared" si="134"/>
        <v>0</v>
      </c>
      <c r="LPV29" s="64">
        <f t="shared" si="134"/>
        <v>0</v>
      </c>
      <c r="LPW29" s="64">
        <f t="shared" si="134"/>
        <v>0</v>
      </c>
      <c r="LPX29" s="64">
        <f t="shared" si="134"/>
        <v>0</v>
      </c>
      <c r="LPY29" s="64">
        <f t="shared" si="134"/>
        <v>0</v>
      </c>
      <c r="LPZ29" s="64">
        <f t="shared" si="134"/>
        <v>0</v>
      </c>
      <c r="LQA29" s="64">
        <f t="shared" si="134"/>
        <v>0</v>
      </c>
      <c r="LQB29" s="64">
        <f t="shared" si="134"/>
        <v>0</v>
      </c>
      <c r="LQC29" s="64">
        <f t="shared" si="134"/>
        <v>0</v>
      </c>
      <c r="LQD29" s="64">
        <f t="shared" si="134"/>
        <v>0</v>
      </c>
      <c r="LQE29" s="64">
        <f t="shared" si="134"/>
        <v>0</v>
      </c>
      <c r="LQF29" s="64">
        <f t="shared" si="134"/>
        <v>0</v>
      </c>
      <c r="LQG29" s="64">
        <f t="shared" si="134"/>
        <v>0</v>
      </c>
      <c r="LQH29" s="64">
        <f t="shared" si="134"/>
        <v>0</v>
      </c>
      <c r="LQI29" s="64">
        <f t="shared" si="134"/>
        <v>0</v>
      </c>
      <c r="LQJ29" s="64">
        <f t="shared" si="134"/>
        <v>0</v>
      </c>
      <c r="LQK29" s="64">
        <f t="shared" si="134"/>
        <v>0</v>
      </c>
      <c r="LQL29" s="64">
        <f t="shared" si="134"/>
        <v>0</v>
      </c>
      <c r="LQM29" s="64">
        <f t="shared" si="134"/>
        <v>0</v>
      </c>
      <c r="LQN29" s="64">
        <f t="shared" si="134"/>
        <v>0</v>
      </c>
      <c r="LQO29" s="64">
        <f t="shared" si="134"/>
        <v>0</v>
      </c>
      <c r="LQP29" s="64">
        <f t="shared" si="134"/>
        <v>0</v>
      </c>
      <c r="LQQ29" s="64">
        <f t="shared" si="134"/>
        <v>0</v>
      </c>
      <c r="LQR29" s="64">
        <f t="shared" si="134"/>
        <v>0</v>
      </c>
      <c r="LQS29" s="64">
        <f t="shared" si="134"/>
        <v>0</v>
      </c>
      <c r="LQT29" s="64">
        <f t="shared" si="134"/>
        <v>0</v>
      </c>
      <c r="LQU29" s="64">
        <f t="shared" si="134"/>
        <v>0</v>
      </c>
      <c r="LQV29" s="64">
        <f t="shared" si="134"/>
        <v>0</v>
      </c>
      <c r="LQW29" s="64">
        <f t="shared" si="134"/>
        <v>0</v>
      </c>
      <c r="LQX29" s="64">
        <f t="shared" si="134"/>
        <v>0</v>
      </c>
      <c r="LQY29" s="64">
        <f t="shared" si="134"/>
        <v>0</v>
      </c>
      <c r="LQZ29" s="64">
        <f t="shared" ref="LQZ29:LTK29" si="135">SUM(LQZ12:LQZ27)</f>
        <v>0</v>
      </c>
      <c r="LRA29" s="64">
        <f t="shared" si="135"/>
        <v>0</v>
      </c>
      <c r="LRB29" s="64">
        <f t="shared" si="135"/>
        <v>0</v>
      </c>
      <c r="LRC29" s="64">
        <f t="shared" si="135"/>
        <v>0</v>
      </c>
      <c r="LRD29" s="64">
        <f t="shared" si="135"/>
        <v>0</v>
      </c>
      <c r="LRE29" s="64">
        <f t="shared" si="135"/>
        <v>0</v>
      </c>
      <c r="LRF29" s="64">
        <f t="shared" si="135"/>
        <v>0</v>
      </c>
      <c r="LRG29" s="64">
        <f t="shared" si="135"/>
        <v>0</v>
      </c>
      <c r="LRH29" s="64">
        <f t="shared" si="135"/>
        <v>0</v>
      </c>
      <c r="LRI29" s="64">
        <f t="shared" si="135"/>
        <v>0</v>
      </c>
      <c r="LRJ29" s="64">
        <f t="shared" si="135"/>
        <v>0</v>
      </c>
      <c r="LRK29" s="64">
        <f t="shared" si="135"/>
        <v>0</v>
      </c>
      <c r="LRL29" s="64">
        <f t="shared" si="135"/>
        <v>0</v>
      </c>
      <c r="LRM29" s="64">
        <f t="shared" si="135"/>
        <v>0</v>
      </c>
      <c r="LRN29" s="64">
        <f t="shared" si="135"/>
        <v>0</v>
      </c>
      <c r="LRO29" s="64">
        <f t="shared" si="135"/>
        <v>0</v>
      </c>
      <c r="LRP29" s="64">
        <f t="shared" si="135"/>
        <v>0</v>
      </c>
      <c r="LRQ29" s="64">
        <f t="shared" si="135"/>
        <v>0</v>
      </c>
      <c r="LRR29" s="64">
        <f t="shared" si="135"/>
        <v>0</v>
      </c>
      <c r="LRS29" s="64">
        <f t="shared" si="135"/>
        <v>0</v>
      </c>
      <c r="LRT29" s="64">
        <f t="shared" si="135"/>
        <v>0</v>
      </c>
      <c r="LRU29" s="64">
        <f t="shared" si="135"/>
        <v>0</v>
      </c>
      <c r="LRV29" s="64">
        <f t="shared" si="135"/>
        <v>0</v>
      </c>
      <c r="LRW29" s="64">
        <f t="shared" si="135"/>
        <v>0</v>
      </c>
      <c r="LRX29" s="64">
        <f t="shared" si="135"/>
        <v>0</v>
      </c>
      <c r="LRY29" s="64">
        <f t="shared" si="135"/>
        <v>0</v>
      </c>
      <c r="LRZ29" s="64">
        <f t="shared" si="135"/>
        <v>0</v>
      </c>
      <c r="LSA29" s="64">
        <f t="shared" si="135"/>
        <v>0</v>
      </c>
      <c r="LSB29" s="64">
        <f t="shared" si="135"/>
        <v>0</v>
      </c>
      <c r="LSC29" s="64">
        <f t="shared" si="135"/>
        <v>0</v>
      </c>
      <c r="LSD29" s="64">
        <f t="shared" si="135"/>
        <v>0</v>
      </c>
      <c r="LSE29" s="64">
        <f t="shared" si="135"/>
        <v>0</v>
      </c>
      <c r="LSF29" s="64">
        <f t="shared" si="135"/>
        <v>0</v>
      </c>
      <c r="LSG29" s="64">
        <f t="shared" si="135"/>
        <v>0</v>
      </c>
      <c r="LSH29" s="64">
        <f t="shared" si="135"/>
        <v>0</v>
      </c>
      <c r="LSI29" s="64">
        <f t="shared" si="135"/>
        <v>0</v>
      </c>
      <c r="LSJ29" s="64">
        <f t="shared" si="135"/>
        <v>0</v>
      </c>
      <c r="LSK29" s="64">
        <f t="shared" si="135"/>
        <v>0</v>
      </c>
      <c r="LSL29" s="64">
        <f t="shared" si="135"/>
        <v>0</v>
      </c>
      <c r="LSM29" s="64">
        <f t="shared" si="135"/>
        <v>0</v>
      </c>
      <c r="LSN29" s="64">
        <f t="shared" si="135"/>
        <v>0</v>
      </c>
      <c r="LSO29" s="64">
        <f t="shared" si="135"/>
        <v>0</v>
      </c>
      <c r="LSP29" s="64">
        <f t="shared" si="135"/>
        <v>0</v>
      </c>
      <c r="LSQ29" s="64">
        <f t="shared" si="135"/>
        <v>0</v>
      </c>
      <c r="LSR29" s="64">
        <f t="shared" si="135"/>
        <v>0</v>
      </c>
      <c r="LSS29" s="64">
        <f t="shared" si="135"/>
        <v>0</v>
      </c>
      <c r="LST29" s="64">
        <f t="shared" si="135"/>
        <v>0</v>
      </c>
      <c r="LSU29" s="64">
        <f t="shared" si="135"/>
        <v>0</v>
      </c>
      <c r="LSV29" s="64">
        <f t="shared" si="135"/>
        <v>0</v>
      </c>
      <c r="LSW29" s="64">
        <f t="shared" si="135"/>
        <v>0</v>
      </c>
      <c r="LSX29" s="64">
        <f t="shared" si="135"/>
        <v>0</v>
      </c>
      <c r="LSY29" s="64">
        <f t="shared" si="135"/>
        <v>0</v>
      </c>
      <c r="LSZ29" s="64">
        <f t="shared" si="135"/>
        <v>0</v>
      </c>
      <c r="LTA29" s="64">
        <f t="shared" si="135"/>
        <v>0</v>
      </c>
      <c r="LTB29" s="64">
        <f t="shared" si="135"/>
        <v>0</v>
      </c>
      <c r="LTC29" s="64">
        <f t="shared" si="135"/>
        <v>0</v>
      </c>
      <c r="LTD29" s="64">
        <f t="shared" si="135"/>
        <v>0</v>
      </c>
      <c r="LTE29" s="64">
        <f t="shared" si="135"/>
        <v>0</v>
      </c>
      <c r="LTF29" s="64">
        <f t="shared" si="135"/>
        <v>0</v>
      </c>
      <c r="LTG29" s="64">
        <f t="shared" si="135"/>
        <v>0</v>
      </c>
      <c r="LTH29" s="64">
        <f t="shared" si="135"/>
        <v>0</v>
      </c>
      <c r="LTI29" s="64">
        <f t="shared" si="135"/>
        <v>0</v>
      </c>
      <c r="LTJ29" s="64">
        <f t="shared" si="135"/>
        <v>0</v>
      </c>
      <c r="LTK29" s="64">
        <f t="shared" si="135"/>
        <v>0</v>
      </c>
      <c r="LTL29" s="64">
        <f t="shared" ref="LTL29:LVW29" si="136">SUM(LTL12:LTL27)</f>
        <v>0</v>
      </c>
      <c r="LTM29" s="64">
        <f t="shared" si="136"/>
        <v>0</v>
      </c>
      <c r="LTN29" s="64">
        <f t="shared" si="136"/>
        <v>0</v>
      </c>
      <c r="LTO29" s="64">
        <f t="shared" si="136"/>
        <v>0</v>
      </c>
      <c r="LTP29" s="64">
        <f t="shared" si="136"/>
        <v>0</v>
      </c>
      <c r="LTQ29" s="64">
        <f t="shared" si="136"/>
        <v>0</v>
      </c>
      <c r="LTR29" s="64">
        <f t="shared" si="136"/>
        <v>0</v>
      </c>
      <c r="LTS29" s="64">
        <f t="shared" si="136"/>
        <v>0</v>
      </c>
      <c r="LTT29" s="64">
        <f t="shared" si="136"/>
        <v>0</v>
      </c>
      <c r="LTU29" s="64">
        <f t="shared" si="136"/>
        <v>0</v>
      </c>
      <c r="LTV29" s="64">
        <f t="shared" si="136"/>
        <v>0</v>
      </c>
      <c r="LTW29" s="64">
        <f t="shared" si="136"/>
        <v>0</v>
      </c>
      <c r="LTX29" s="64">
        <f t="shared" si="136"/>
        <v>0</v>
      </c>
      <c r="LTY29" s="64">
        <f t="shared" si="136"/>
        <v>0</v>
      </c>
      <c r="LTZ29" s="64">
        <f t="shared" si="136"/>
        <v>0</v>
      </c>
      <c r="LUA29" s="64">
        <f t="shared" si="136"/>
        <v>0</v>
      </c>
      <c r="LUB29" s="64">
        <f t="shared" si="136"/>
        <v>0</v>
      </c>
      <c r="LUC29" s="64">
        <f t="shared" si="136"/>
        <v>0</v>
      </c>
      <c r="LUD29" s="64">
        <f t="shared" si="136"/>
        <v>0</v>
      </c>
      <c r="LUE29" s="64">
        <f t="shared" si="136"/>
        <v>0</v>
      </c>
      <c r="LUF29" s="64">
        <f t="shared" si="136"/>
        <v>0</v>
      </c>
      <c r="LUG29" s="64">
        <f t="shared" si="136"/>
        <v>0</v>
      </c>
      <c r="LUH29" s="64">
        <f t="shared" si="136"/>
        <v>0</v>
      </c>
      <c r="LUI29" s="64">
        <f t="shared" si="136"/>
        <v>0</v>
      </c>
      <c r="LUJ29" s="64">
        <f t="shared" si="136"/>
        <v>0</v>
      </c>
      <c r="LUK29" s="64">
        <f t="shared" si="136"/>
        <v>0</v>
      </c>
      <c r="LUL29" s="64">
        <f t="shared" si="136"/>
        <v>0</v>
      </c>
      <c r="LUM29" s="64">
        <f t="shared" si="136"/>
        <v>0</v>
      </c>
      <c r="LUN29" s="64">
        <f t="shared" si="136"/>
        <v>0</v>
      </c>
      <c r="LUO29" s="64">
        <f t="shared" si="136"/>
        <v>0</v>
      </c>
      <c r="LUP29" s="64">
        <f t="shared" si="136"/>
        <v>0</v>
      </c>
      <c r="LUQ29" s="64">
        <f t="shared" si="136"/>
        <v>0</v>
      </c>
      <c r="LUR29" s="64">
        <f t="shared" si="136"/>
        <v>0</v>
      </c>
      <c r="LUS29" s="64">
        <f t="shared" si="136"/>
        <v>0</v>
      </c>
      <c r="LUT29" s="64">
        <f t="shared" si="136"/>
        <v>0</v>
      </c>
      <c r="LUU29" s="64">
        <f t="shared" si="136"/>
        <v>0</v>
      </c>
      <c r="LUV29" s="64">
        <f t="shared" si="136"/>
        <v>0</v>
      </c>
      <c r="LUW29" s="64">
        <f t="shared" si="136"/>
        <v>0</v>
      </c>
      <c r="LUX29" s="64">
        <f t="shared" si="136"/>
        <v>0</v>
      </c>
      <c r="LUY29" s="64">
        <f t="shared" si="136"/>
        <v>0</v>
      </c>
      <c r="LUZ29" s="64">
        <f t="shared" si="136"/>
        <v>0</v>
      </c>
      <c r="LVA29" s="64">
        <f t="shared" si="136"/>
        <v>0</v>
      </c>
      <c r="LVB29" s="64">
        <f t="shared" si="136"/>
        <v>0</v>
      </c>
      <c r="LVC29" s="64">
        <f t="shared" si="136"/>
        <v>0</v>
      </c>
      <c r="LVD29" s="64">
        <f t="shared" si="136"/>
        <v>0</v>
      </c>
      <c r="LVE29" s="64">
        <f t="shared" si="136"/>
        <v>0</v>
      </c>
      <c r="LVF29" s="64">
        <f t="shared" si="136"/>
        <v>0</v>
      </c>
      <c r="LVG29" s="64">
        <f t="shared" si="136"/>
        <v>0</v>
      </c>
      <c r="LVH29" s="64">
        <f t="shared" si="136"/>
        <v>0</v>
      </c>
      <c r="LVI29" s="64">
        <f t="shared" si="136"/>
        <v>0</v>
      </c>
      <c r="LVJ29" s="64">
        <f t="shared" si="136"/>
        <v>0</v>
      </c>
      <c r="LVK29" s="64">
        <f t="shared" si="136"/>
        <v>0</v>
      </c>
      <c r="LVL29" s="64">
        <f t="shared" si="136"/>
        <v>0</v>
      </c>
      <c r="LVM29" s="64">
        <f t="shared" si="136"/>
        <v>0</v>
      </c>
      <c r="LVN29" s="64">
        <f t="shared" si="136"/>
        <v>0</v>
      </c>
      <c r="LVO29" s="64">
        <f t="shared" si="136"/>
        <v>0</v>
      </c>
      <c r="LVP29" s="64">
        <f t="shared" si="136"/>
        <v>0</v>
      </c>
      <c r="LVQ29" s="64">
        <f t="shared" si="136"/>
        <v>0</v>
      </c>
      <c r="LVR29" s="64">
        <f t="shared" si="136"/>
        <v>0</v>
      </c>
      <c r="LVS29" s="64">
        <f t="shared" si="136"/>
        <v>0</v>
      </c>
      <c r="LVT29" s="64">
        <f t="shared" si="136"/>
        <v>0</v>
      </c>
      <c r="LVU29" s="64">
        <f t="shared" si="136"/>
        <v>0</v>
      </c>
      <c r="LVV29" s="64">
        <f t="shared" si="136"/>
        <v>0</v>
      </c>
      <c r="LVW29" s="64">
        <f t="shared" si="136"/>
        <v>0</v>
      </c>
      <c r="LVX29" s="64">
        <f t="shared" ref="LVX29:LYI29" si="137">SUM(LVX12:LVX27)</f>
        <v>0</v>
      </c>
      <c r="LVY29" s="64">
        <f t="shared" si="137"/>
        <v>0</v>
      </c>
      <c r="LVZ29" s="64">
        <f t="shared" si="137"/>
        <v>0</v>
      </c>
      <c r="LWA29" s="64">
        <f t="shared" si="137"/>
        <v>0</v>
      </c>
      <c r="LWB29" s="64">
        <f t="shared" si="137"/>
        <v>0</v>
      </c>
      <c r="LWC29" s="64">
        <f t="shared" si="137"/>
        <v>0</v>
      </c>
      <c r="LWD29" s="64">
        <f t="shared" si="137"/>
        <v>0</v>
      </c>
      <c r="LWE29" s="64">
        <f t="shared" si="137"/>
        <v>0</v>
      </c>
      <c r="LWF29" s="64">
        <f t="shared" si="137"/>
        <v>0</v>
      </c>
      <c r="LWG29" s="64">
        <f t="shared" si="137"/>
        <v>0</v>
      </c>
      <c r="LWH29" s="64">
        <f t="shared" si="137"/>
        <v>0</v>
      </c>
      <c r="LWI29" s="64">
        <f t="shared" si="137"/>
        <v>0</v>
      </c>
      <c r="LWJ29" s="64">
        <f t="shared" si="137"/>
        <v>0</v>
      </c>
      <c r="LWK29" s="64">
        <f t="shared" si="137"/>
        <v>0</v>
      </c>
      <c r="LWL29" s="64">
        <f t="shared" si="137"/>
        <v>0</v>
      </c>
      <c r="LWM29" s="64">
        <f t="shared" si="137"/>
        <v>0</v>
      </c>
      <c r="LWN29" s="64">
        <f t="shared" si="137"/>
        <v>0</v>
      </c>
      <c r="LWO29" s="64">
        <f t="shared" si="137"/>
        <v>0</v>
      </c>
      <c r="LWP29" s="64">
        <f t="shared" si="137"/>
        <v>0</v>
      </c>
      <c r="LWQ29" s="64">
        <f t="shared" si="137"/>
        <v>0</v>
      </c>
      <c r="LWR29" s="64">
        <f t="shared" si="137"/>
        <v>0</v>
      </c>
      <c r="LWS29" s="64">
        <f t="shared" si="137"/>
        <v>0</v>
      </c>
      <c r="LWT29" s="64">
        <f t="shared" si="137"/>
        <v>0</v>
      </c>
      <c r="LWU29" s="64">
        <f t="shared" si="137"/>
        <v>0</v>
      </c>
      <c r="LWV29" s="64">
        <f t="shared" si="137"/>
        <v>0</v>
      </c>
      <c r="LWW29" s="64">
        <f t="shared" si="137"/>
        <v>0</v>
      </c>
      <c r="LWX29" s="64">
        <f t="shared" si="137"/>
        <v>0</v>
      </c>
      <c r="LWY29" s="64">
        <f t="shared" si="137"/>
        <v>0</v>
      </c>
      <c r="LWZ29" s="64">
        <f t="shared" si="137"/>
        <v>0</v>
      </c>
      <c r="LXA29" s="64">
        <f t="shared" si="137"/>
        <v>0</v>
      </c>
      <c r="LXB29" s="64">
        <f t="shared" si="137"/>
        <v>0</v>
      </c>
      <c r="LXC29" s="64">
        <f t="shared" si="137"/>
        <v>0</v>
      </c>
      <c r="LXD29" s="64">
        <f t="shared" si="137"/>
        <v>0</v>
      </c>
      <c r="LXE29" s="64">
        <f t="shared" si="137"/>
        <v>0</v>
      </c>
      <c r="LXF29" s="64">
        <f t="shared" si="137"/>
        <v>0</v>
      </c>
      <c r="LXG29" s="64">
        <f t="shared" si="137"/>
        <v>0</v>
      </c>
      <c r="LXH29" s="64">
        <f t="shared" si="137"/>
        <v>0</v>
      </c>
      <c r="LXI29" s="64">
        <f t="shared" si="137"/>
        <v>0</v>
      </c>
      <c r="LXJ29" s="64">
        <f t="shared" si="137"/>
        <v>0</v>
      </c>
      <c r="LXK29" s="64">
        <f t="shared" si="137"/>
        <v>0</v>
      </c>
      <c r="LXL29" s="64">
        <f t="shared" si="137"/>
        <v>0</v>
      </c>
      <c r="LXM29" s="64">
        <f t="shared" si="137"/>
        <v>0</v>
      </c>
      <c r="LXN29" s="64">
        <f t="shared" si="137"/>
        <v>0</v>
      </c>
      <c r="LXO29" s="64">
        <f t="shared" si="137"/>
        <v>0</v>
      </c>
      <c r="LXP29" s="64">
        <f t="shared" si="137"/>
        <v>0</v>
      </c>
      <c r="LXQ29" s="64">
        <f t="shared" si="137"/>
        <v>0</v>
      </c>
      <c r="LXR29" s="64">
        <f t="shared" si="137"/>
        <v>0</v>
      </c>
      <c r="LXS29" s="64">
        <f t="shared" si="137"/>
        <v>0</v>
      </c>
      <c r="LXT29" s="64">
        <f t="shared" si="137"/>
        <v>0</v>
      </c>
      <c r="LXU29" s="64">
        <f t="shared" si="137"/>
        <v>0</v>
      </c>
      <c r="LXV29" s="64">
        <f t="shared" si="137"/>
        <v>0</v>
      </c>
      <c r="LXW29" s="64">
        <f t="shared" si="137"/>
        <v>0</v>
      </c>
      <c r="LXX29" s="64">
        <f t="shared" si="137"/>
        <v>0</v>
      </c>
      <c r="LXY29" s="64">
        <f t="shared" si="137"/>
        <v>0</v>
      </c>
      <c r="LXZ29" s="64">
        <f t="shared" si="137"/>
        <v>0</v>
      </c>
      <c r="LYA29" s="64">
        <f t="shared" si="137"/>
        <v>0</v>
      </c>
      <c r="LYB29" s="64">
        <f t="shared" si="137"/>
        <v>0</v>
      </c>
      <c r="LYC29" s="64">
        <f t="shared" si="137"/>
        <v>0</v>
      </c>
      <c r="LYD29" s="64">
        <f t="shared" si="137"/>
        <v>0</v>
      </c>
      <c r="LYE29" s="64">
        <f t="shared" si="137"/>
        <v>0</v>
      </c>
      <c r="LYF29" s="64">
        <f t="shared" si="137"/>
        <v>0</v>
      </c>
      <c r="LYG29" s="64">
        <f t="shared" si="137"/>
        <v>0</v>
      </c>
      <c r="LYH29" s="64">
        <f t="shared" si="137"/>
        <v>0</v>
      </c>
      <c r="LYI29" s="64">
        <f t="shared" si="137"/>
        <v>0</v>
      </c>
      <c r="LYJ29" s="64">
        <f t="shared" ref="LYJ29:MAU29" si="138">SUM(LYJ12:LYJ27)</f>
        <v>0</v>
      </c>
      <c r="LYK29" s="64">
        <f t="shared" si="138"/>
        <v>0</v>
      </c>
      <c r="LYL29" s="64">
        <f t="shared" si="138"/>
        <v>0</v>
      </c>
      <c r="LYM29" s="64">
        <f t="shared" si="138"/>
        <v>0</v>
      </c>
      <c r="LYN29" s="64">
        <f t="shared" si="138"/>
        <v>0</v>
      </c>
      <c r="LYO29" s="64">
        <f t="shared" si="138"/>
        <v>0</v>
      </c>
      <c r="LYP29" s="64">
        <f t="shared" si="138"/>
        <v>0</v>
      </c>
      <c r="LYQ29" s="64">
        <f t="shared" si="138"/>
        <v>0</v>
      </c>
      <c r="LYR29" s="64">
        <f t="shared" si="138"/>
        <v>0</v>
      </c>
      <c r="LYS29" s="64">
        <f t="shared" si="138"/>
        <v>0</v>
      </c>
      <c r="LYT29" s="64">
        <f t="shared" si="138"/>
        <v>0</v>
      </c>
      <c r="LYU29" s="64">
        <f t="shared" si="138"/>
        <v>0</v>
      </c>
      <c r="LYV29" s="64">
        <f t="shared" si="138"/>
        <v>0</v>
      </c>
      <c r="LYW29" s="64">
        <f t="shared" si="138"/>
        <v>0</v>
      </c>
      <c r="LYX29" s="64">
        <f t="shared" si="138"/>
        <v>0</v>
      </c>
      <c r="LYY29" s="64">
        <f t="shared" si="138"/>
        <v>0</v>
      </c>
      <c r="LYZ29" s="64">
        <f t="shared" si="138"/>
        <v>0</v>
      </c>
      <c r="LZA29" s="64">
        <f t="shared" si="138"/>
        <v>0</v>
      </c>
      <c r="LZB29" s="64">
        <f t="shared" si="138"/>
        <v>0</v>
      </c>
      <c r="LZC29" s="64">
        <f t="shared" si="138"/>
        <v>0</v>
      </c>
      <c r="LZD29" s="64">
        <f t="shared" si="138"/>
        <v>0</v>
      </c>
      <c r="LZE29" s="64">
        <f t="shared" si="138"/>
        <v>0</v>
      </c>
      <c r="LZF29" s="64">
        <f t="shared" si="138"/>
        <v>0</v>
      </c>
      <c r="LZG29" s="64">
        <f t="shared" si="138"/>
        <v>0</v>
      </c>
      <c r="LZH29" s="64">
        <f t="shared" si="138"/>
        <v>0</v>
      </c>
      <c r="LZI29" s="64">
        <f t="shared" si="138"/>
        <v>0</v>
      </c>
      <c r="LZJ29" s="64">
        <f t="shared" si="138"/>
        <v>0</v>
      </c>
      <c r="LZK29" s="64">
        <f t="shared" si="138"/>
        <v>0</v>
      </c>
      <c r="LZL29" s="64">
        <f t="shared" si="138"/>
        <v>0</v>
      </c>
      <c r="LZM29" s="64">
        <f t="shared" si="138"/>
        <v>0</v>
      </c>
      <c r="LZN29" s="64">
        <f t="shared" si="138"/>
        <v>0</v>
      </c>
      <c r="LZO29" s="64">
        <f t="shared" si="138"/>
        <v>0</v>
      </c>
      <c r="LZP29" s="64">
        <f t="shared" si="138"/>
        <v>0</v>
      </c>
      <c r="LZQ29" s="64">
        <f t="shared" si="138"/>
        <v>0</v>
      </c>
      <c r="LZR29" s="64">
        <f t="shared" si="138"/>
        <v>0</v>
      </c>
      <c r="LZS29" s="64">
        <f t="shared" si="138"/>
        <v>0</v>
      </c>
      <c r="LZT29" s="64">
        <f t="shared" si="138"/>
        <v>0</v>
      </c>
      <c r="LZU29" s="64">
        <f t="shared" si="138"/>
        <v>0</v>
      </c>
      <c r="LZV29" s="64">
        <f t="shared" si="138"/>
        <v>0</v>
      </c>
      <c r="LZW29" s="64">
        <f t="shared" si="138"/>
        <v>0</v>
      </c>
      <c r="LZX29" s="64">
        <f t="shared" si="138"/>
        <v>0</v>
      </c>
      <c r="LZY29" s="64">
        <f t="shared" si="138"/>
        <v>0</v>
      </c>
      <c r="LZZ29" s="64">
        <f t="shared" si="138"/>
        <v>0</v>
      </c>
      <c r="MAA29" s="64">
        <f t="shared" si="138"/>
        <v>0</v>
      </c>
      <c r="MAB29" s="64">
        <f t="shared" si="138"/>
        <v>0</v>
      </c>
      <c r="MAC29" s="64">
        <f t="shared" si="138"/>
        <v>0</v>
      </c>
      <c r="MAD29" s="64">
        <f t="shared" si="138"/>
        <v>0</v>
      </c>
      <c r="MAE29" s="64">
        <f t="shared" si="138"/>
        <v>0</v>
      </c>
      <c r="MAF29" s="64">
        <f t="shared" si="138"/>
        <v>0</v>
      </c>
      <c r="MAG29" s="64">
        <f t="shared" si="138"/>
        <v>0</v>
      </c>
      <c r="MAH29" s="64">
        <f t="shared" si="138"/>
        <v>0</v>
      </c>
      <c r="MAI29" s="64">
        <f t="shared" si="138"/>
        <v>0</v>
      </c>
      <c r="MAJ29" s="64">
        <f t="shared" si="138"/>
        <v>0</v>
      </c>
      <c r="MAK29" s="64">
        <f t="shared" si="138"/>
        <v>0</v>
      </c>
      <c r="MAL29" s="64">
        <f t="shared" si="138"/>
        <v>0</v>
      </c>
      <c r="MAM29" s="64">
        <f t="shared" si="138"/>
        <v>0</v>
      </c>
      <c r="MAN29" s="64">
        <f t="shared" si="138"/>
        <v>0</v>
      </c>
      <c r="MAO29" s="64">
        <f t="shared" si="138"/>
        <v>0</v>
      </c>
      <c r="MAP29" s="64">
        <f t="shared" si="138"/>
        <v>0</v>
      </c>
      <c r="MAQ29" s="64">
        <f t="shared" si="138"/>
        <v>0</v>
      </c>
      <c r="MAR29" s="64">
        <f t="shared" si="138"/>
        <v>0</v>
      </c>
      <c r="MAS29" s="64">
        <f t="shared" si="138"/>
        <v>0</v>
      </c>
      <c r="MAT29" s="64">
        <f t="shared" si="138"/>
        <v>0</v>
      </c>
      <c r="MAU29" s="64">
        <f t="shared" si="138"/>
        <v>0</v>
      </c>
      <c r="MAV29" s="64">
        <f t="shared" ref="MAV29:MDG29" si="139">SUM(MAV12:MAV27)</f>
        <v>0</v>
      </c>
      <c r="MAW29" s="64">
        <f t="shared" si="139"/>
        <v>0</v>
      </c>
      <c r="MAX29" s="64">
        <f t="shared" si="139"/>
        <v>0</v>
      </c>
      <c r="MAY29" s="64">
        <f t="shared" si="139"/>
        <v>0</v>
      </c>
      <c r="MAZ29" s="64">
        <f t="shared" si="139"/>
        <v>0</v>
      </c>
      <c r="MBA29" s="64">
        <f t="shared" si="139"/>
        <v>0</v>
      </c>
      <c r="MBB29" s="64">
        <f t="shared" si="139"/>
        <v>0</v>
      </c>
      <c r="MBC29" s="64">
        <f t="shared" si="139"/>
        <v>0</v>
      </c>
      <c r="MBD29" s="64">
        <f t="shared" si="139"/>
        <v>0</v>
      </c>
      <c r="MBE29" s="64">
        <f t="shared" si="139"/>
        <v>0</v>
      </c>
      <c r="MBF29" s="64">
        <f t="shared" si="139"/>
        <v>0</v>
      </c>
      <c r="MBG29" s="64">
        <f t="shared" si="139"/>
        <v>0</v>
      </c>
      <c r="MBH29" s="64">
        <f t="shared" si="139"/>
        <v>0</v>
      </c>
      <c r="MBI29" s="64">
        <f t="shared" si="139"/>
        <v>0</v>
      </c>
      <c r="MBJ29" s="64">
        <f t="shared" si="139"/>
        <v>0</v>
      </c>
      <c r="MBK29" s="64">
        <f t="shared" si="139"/>
        <v>0</v>
      </c>
      <c r="MBL29" s="64">
        <f t="shared" si="139"/>
        <v>0</v>
      </c>
      <c r="MBM29" s="64">
        <f t="shared" si="139"/>
        <v>0</v>
      </c>
      <c r="MBN29" s="64">
        <f t="shared" si="139"/>
        <v>0</v>
      </c>
      <c r="MBO29" s="64">
        <f t="shared" si="139"/>
        <v>0</v>
      </c>
      <c r="MBP29" s="64">
        <f t="shared" si="139"/>
        <v>0</v>
      </c>
      <c r="MBQ29" s="64">
        <f t="shared" si="139"/>
        <v>0</v>
      </c>
      <c r="MBR29" s="64">
        <f t="shared" si="139"/>
        <v>0</v>
      </c>
      <c r="MBS29" s="64">
        <f t="shared" si="139"/>
        <v>0</v>
      </c>
      <c r="MBT29" s="64">
        <f t="shared" si="139"/>
        <v>0</v>
      </c>
      <c r="MBU29" s="64">
        <f t="shared" si="139"/>
        <v>0</v>
      </c>
      <c r="MBV29" s="64">
        <f t="shared" si="139"/>
        <v>0</v>
      </c>
      <c r="MBW29" s="64">
        <f t="shared" si="139"/>
        <v>0</v>
      </c>
      <c r="MBX29" s="64">
        <f t="shared" si="139"/>
        <v>0</v>
      </c>
      <c r="MBY29" s="64">
        <f t="shared" si="139"/>
        <v>0</v>
      </c>
      <c r="MBZ29" s="64">
        <f t="shared" si="139"/>
        <v>0</v>
      </c>
      <c r="MCA29" s="64">
        <f t="shared" si="139"/>
        <v>0</v>
      </c>
      <c r="MCB29" s="64">
        <f t="shared" si="139"/>
        <v>0</v>
      </c>
      <c r="MCC29" s="64">
        <f t="shared" si="139"/>
        <v>0</v>
      </c>
      <c r="MCD29" s="64">
        <f t="shared" si="139"/>
        <v>0</v>
      </c>
      <c r="MCE29" s="64">
        <f t="shared" si="139"/>
        <v>0</v>
      </c>
      <c r="MCF29" s="64">
        <f t="shared" si="139"/>
        <v>0</v>
      </c>
      <c r="MCG29" s="64">
        <f t="shared" si="139"/>
        <v>0</v>
      </c>
      <c r="MCH29" s="64">
        <f t="shared" si="139"/>
        <v>0</v>
      </c>
      <c r="MCI29" s="64">
        <f t="shared" si="139"/>
        <v>0</v>
      </c>
      <c r="MCJ29" s="64">
        <f t="shared" si="139"/>
        <v>0</v>
      </c>
      <c r="MCK29" s="64">
        <f t="shared" si="139"/>
        <v>0</v>
      </c>
      <c r="MCL29" s="64">
        <f t="shared" si="139"/>
        <v>0</v>
      </c>
      <c r="MCM29" s="64">
        <f t="shared" si="139"/>
        <v>0</v>
      </c>
      <c r="MCN29" s="64">
        <f t="shared" si="139"/>
        <v>0</v>
      </c>
      <c r="MCO29" s="64">
        <f t="shared" si="139"/>
        <v>0</v>
      </c>
      <c r="MCP29" s="64">
        <f t="shared" si="139"/>
        <v>0</v>
      </c>
      <c r="MCQ29" s="64">
        <f t="shared" si="139"/>
        <v>0</v>
      </c>
      <c r="MCR29" s="64">
        <f t="shared" si="139"/>
        <v>0</v>
      </c>
      <c r="MCS29" s="64">
        <f t="shared" si="139"/>
        <v>0</v>
      </c>
      <c r="MCT29" s="64">
        <f t="shared" si="139"/>
        <v>0</v>
      </c>
      <c r="MCU29" s="64">
        <f t="shared" si="139"/>
        <v>0</v>
      </c>
      <c r="MCV29" s="64">
        <f t="shared" si="139"/>
        <v>0</v>
      </c>
      <c r="MCW29" s="64">
        <f t="shared" si="139"/>
        <v>0</v>
      </c>
      <c r="MCX29" s="64">
        <f t="shared" si="139"/>
        <v>0</v>
      </c>
      <c r="MCY29" s="64">
        <f t="shared" si="139"/>
        <v>0</v>
      </c>
      <c r="MCZ29" s="64">
        <f t="shared" si="139"/>
        <v>0</v>
      </c>
      <c r="MDA29" s="64">
        <f t="shared" si="139"/>
        <v>0</v>
      </c>
      <c r="MDB29" s="64">
        <f t="shared" si="139"/>
        <v>0</v>
      </c>
      <c r="MDC29" s="64">
        <f t="shared" si="139"/>
        <v>0</v>
      </c>
      <c r="MDD29" s="64">
        <f t="shared" si="139"/>
        <v>0</v>
      </c>
      <c r="MDE29" s="64">
        <f t="shared" si="139"/>
        <v>0</v>
      </c>
      <c r="MDF29" s="64">
        <f t="shared" si="139"/>
        <v>0</v>
      </c>
      <c r="MDG29" s="64">
        <f t="shared" si="139"/>
        <v>0</v>
      </c>
      <c r="MDH29" s="64">
        <f t="shared" ref="MDH29:MFS29" si="140">SUM(MDH12:MDH27)</f>
        <v>0</v>
      </c>
      <c r="MDI29" s="64">
        <f t="shared" si="140"/>
        <v>0</v>
      </c>
      <c r="MDJ29" s="64">
        <f t="shared" si="140"/>
        <v>0</v>
      </c>
      <c r="MDK29" s="64">
        <f t="shared" si="140"/>
        <v>0</v>
      </c>
      <c r="MDL29" s="64">
        <f t="shared" si="140"/>
        <v>0</v>
      </c>
      <c r="MDM29" s="64">
        <f t="shared" si="140"/>
        <v>0</v>
      </c>
      <c r="MDN29" s="64">
        <f t="shared" si="140"/>
        <v>0</v>
      </c>
      <c r="MDO29" s="64">
        <f t="shared" si="140"/>
        <v>0</v>
      </c>
      <c r="MDP29" s="64">
        <f t="shared" si="140"/>
        <v>0</v>
      </c>
      <c r="MDQ29" s="64">
        <f t="shared" si="140"/>
        <v>0</v>
      </c>
      <c r="MDR29" s="64">
        <f t="shared" si="140"/>
        <v>0</v>
      </c>
      <c r="MDS29" s="64">
        <f t="shared" si="140"/>
        <v>0</v>
      </c>
      <c r="MDT29" s="64">
        <f t="shared" si="140"/>
        <v>0</v>
      </c>
      <c r="MDU29" s="64">
        <f t="shared" si="140"/>
        <v>0</v>
      </c>
      <c r="MDV29" s="64">
        <f t="shared" si="140"/>
        <v>0</v>
      </c>
      <c r="MDW29" s="64">
        <f t="shared" si="140"/>
        <v>0</v>
      </c>
      <c r="MDX29" s="64">
        <f t="shared" si="140"/>
        <v>0</v>
      </c>
      <c r="MDY29" s="64">
        <f t="shared" si="140"/>
        <v>0</v>
      </c>
      <c r="MDZ29" s="64">
        <f t="shared" si="140"/>
        <v>0</v>
      </c>
      <c r="MEA29" s="64">
        <f t="shared" si="140"/>
        <v>0</v>
      </c>
      <c r="MEB29" s="64">
        <f t="shared" si="140"/>
        <v>0</v>
      </c>
      <c r="MEC29" s="64">
        <f t="shared" si="140"/>
        <v>0</v>
      </c>
      <c r="MED29" s="64">
        <f t="shared" si="140"/>
        <v>0</v>
      </c>
      <c r="MEE29" s="64">
        <f t="shared" si="140"/>
        <v>0</v>
      </c>
      <c r="MEF29" s="64">
        <f t="shared" si="140"/>
        <v>0</v>
      </c>
      <c r="MEG29" s="64">
        <f t="shared" si="140"/>
        <v>0</v>
      </c>
      <c r="MEH29" s="64">
        <f t="shared" si="140"/>
        <v>0</v>
      </c>
      <c r="MEI29" s="64">
        <f t="shared" si="140"/>
        <v>0</v>
      </c>
      <c r="MEJ29" s="64">
        <f t="shared" si="140"/>
        <v>0</v>
      </c>
      <c r="MEK29" s="64">
        <f t="shared" si="140"/>
        <v>0</v>
      </c>
      <c r="MEL29" s="64">
        <f t="shared" si="140"/>
        <v>0</v>
      </c>
      <c r="MEM29" s="64">
        <f t="shared" si="140"/>
        <v>0</v>
      </c>
      <c r="MEN29" s="64">
        <f t="shared" si="140"/>
        <v>0</v>
      </c>
      <c r="MEO29" s="64">
        <f t="shared" si="140"/>
        <v>0</v>
      </c>
      <c r="MEP29" s="64">
        <f t="shared" si="140"/>
        <v>0</v>
      </c>
      <c r="MEQ29" s="64">
        <f t="shared" si="140"/>
        <v>0</v>
      </c>
      <c r="MER29" s="64">
        <f t="shared" si="140"/>
        <v>0</v>
      </c>
      <c r="MES29" s="64">
        <f t="shared" si="140"/>
        <v>0</v>
      </c>
      <c r="MET29" s="64">
        <f t="shared" si="140"/>
        <v>0</v>
      </c>
      <c r="MEU29" s="64">
        <f t="shared" si="140"/>
        <v>0</v>
      </c>
      <c r="MEV29" s="64">
        <f t="shared" si="140"/>
        <v>0</v>
      </c>
      <c r="MEW29" s="64">
        <f t="shared" si="140"/>
        <v>0</v>
      </c>
      <c r="MEX29" s="64">
        <f t="shared" si="140"/>
        <v>0</v>
      </c>
      <c r="MEY29" s="64">
        <f t="shared" si="140"/>
        <v>0</v>
      </c>
      <c r="MEZ29" s="64">
        <f t="shared" si="140"/>
        <v>0</v>
      </c>
      <c r="MFA29" s="64">
        <f t="shared" si="140"/>
        <v>0</v>
      </c>
      <c r="MFB29" s="64">
        <f t="shared" si="140"/>
        <v>0</v>
      </c>
      <c r="MFC29" s="64">
        <f t="shared" si="140"/>
        <v>0</v>
      </c>
      <c r="MFD29" s="64">
        <f t="shared" si="140"/>
        <v>0</v>
      </c>
      <c r="MFE29" s="64">
        <f t="shared" si="140"/>
        <v>0</v>
      </c>
      <c r="MFF29" s="64">
        <f t="shared" si="140"/>
        <v>0</v>
      </c>
      <c r="MFG29" s="64">
        <f t="shared" si="140"/>
        <v>0</v>
      </c>
      <c r="MFH29" s="64">
        <f t="shared" si="140"/>
        <v>0</v>
      </c>
      <c r="MFI29" s="64">
        <f t="shared" si="140"/>
        <v>0</v>
      </c>
      <c r="MFJ29" s="64">
        <f t="shared" si="140"/>
        <v>0</v>
      </c>
      <c r="MFK29" s="64">
        <f t="shared" si="140"/>
        <v>0</v>
      </c>
      <c r="MFL29" s="64">
        <f t="shared" si="140"/>
        <v>0</v>
      </c>
      <c r="MFM29" s="64">
        <f t="shared" si="140"/>
        <v>0</v>
      </c>
      <c r="MFN29" s="64">
        <f t="shared" si="140"/>
        <v>0</v>
      </c>
      <c r="MFO29" s="64">
        <f t="shared" si="140"/>
        <v>0</v>
      </c>
      <c r="MFP29" s="64">
        <f t="shared" si="140"/>
        <v>0</v>
      </c>
      <c r="MFQ29" s="64">
        <f t="shared" si="140"/>
        <v>0</v>
      </c>
      <c r="MFR29" s="64">
        <f t="shared" si="140"/>
        <v>0</v>
      </c>
      <c r="MFS29" s="64">
        <f t="shared" si="140"/>
        <v>0</v>
      </c>
      <c r="MFT29" s="64">
        <f t="shared" ref="MFT29:MIE29" si="141">SUM(MFT12:MFT27)</f>
        <v>0</v>
      </c>
      <c r="MFU29" s="64">
        <f t="shared" si="141"/>
        <v>0</v>
      </c>
      <c r="MFV29" s="64">
        <f t="shared" si="141"/>
        <v>0</v>
      </c>
      <c r="MFW29" s="64">
        <f t="shared" si="141"/>
        <v>0</v>
      </c>
      <c r="MFX29" s="64">
        <f t="shared" si="141"/>
        <v>0</v>
      </c>
      <c r="MFY29" s="64">
        <f t="shared" si="141"/>
        <v>0</v>
      </c>
      <c r="MFZ29" s="64">
        <f t="shared" si="141"/>
        <v>0</v>
      </c>
      <c r="MGA29" s="64">
        <f t="shared" si="141"/>
        <v>0</v>
      </c>
      <c r="MGB29" s="64">
        <f t="shared" si="141"/>
        <v>0</v>
      </c>
      <c r="MGC29" s="64">
        <f t="shared" si="141"/>
        <v>0</v>
      </c>
      <c r="MGD29" s="64">
        <f t="shared" si="141"/>
        <v>0</v>
      </c>
      <c r="MGE29" s="64">
        <f t="shared" si="141"/>
        <v>0</v>
      </c>
      <c r="MGF29" s="64">
        <f t="shared" si="141"/>
        <v>0</v>
      </c>
      <c r="MGG29" s="64">
        <f t="shared" si="141"/>
        <v>0</v>
      </c>
      <c r="MGH29" s="64">
        <f t="shared" si="141"/>
        <v>0</v>
      </c>
      <c r="MGI29" s="64">
        <f t="shared" si="141"/>
        <v>0</v>
      </c>
      <c r="MGJ29" s="64">
        <f t="shared" si="141"/>
        <v>0</v>
      </c>
      <c r="MGK29" s="64">
        <f t="shared" si="141"/>
        <v>0</v>
      </c>
      <c r="MGL29" s="64">
        <f t="shared" si="141"/>
        <v>0</v>
      </c>
      <c r="MGM29" s="64">
        <f t="shared" si="141"/>
        <v>0</v>
      </c>
      <c r="MGN29" s="64">
        <f t="shared" si="141"/>
        <v>0</v>
      </c>
      <c r="MGO29" s="64">
        <f t="shared" si="141"/>
        <v>0</v>
      </c>
      <c r="MGP29" s="64">
        <f t="shared" si="141"/>
        <v>0</v>
      </c>
      <c r="MGQ29" s="64">
        <f t="shared" si="141"/>
        <v>0</v>
      </c>
      <c r="MGR29" s="64">
        <f t="shared" si="141"/>
        <v>0</v>
      </c>
      <c r="MGS29" s="64">
        <f t="shared" si="141"/>
        <v>0</v>
      </c>
      <c r="MGT29" s="64">
        <f t="shared" si="141"/>
        <v>0</v>
      </c>
      <c r="MGU29" s="64">
        <f t="shared" si="141"/>
        <v>0</v>
      </c>
      <c r="MGV29" s="64">
        <f t="shared" si="141"/>
        <v>0</v>
      </c>
      <c r="MGW29" s="64">
        <f t="shared" si="141"/>
        <v>0</v>
      </c>
      <c r="MGX29" s="64">
        <f t="shared" si="141"/>
        <v>0</v>
      </c>
      <c r="MGY29" s="64">
        <f t="shared" si="141"/>
        <v>0</v>
      </c>
      <c r="MGZ29" s="64">
        <f t="shared" si="141"/>
        <v>0</v>
      </c>
      <c r="MHA29" s="64">
        <f t="shared" si="141"/>
        <v>0</v>
      </c>
      <c r="MHB29" s="64">
        <f t="shared" si="141"/>
        <v>0</v>
      </c>
      <c r="MHC29" s="64">
        <f t="shared" si="141"/>
        <v>0</v>
      </c>
      <c r="MHD29" s="64">
        <f t="shared" si="141"/>
        <v>0</v>
      </c>
      <c r="MHE29" s="64">
        <f t="shared" si="141"/>
        <v>0</v>
      </c>
      <c r="MHF29" s="64">
        <f t="shared" si="141"/>
        <v>0</v>
      </c>
      <c r="MHG29" s="64">
        <f t="shared" si="141"/>
        <v>0</v>
      </c>
      <c r="MHH29" s="64">
        <f t="shared" si="141"/>
        <v>0</v>
      </c>
      <c r="MHI29" s="64">
        <f t="shared" si="141"/>
        <v>0</v>
      </c>
      <c r="MHJ29" s="64">
        <f t="shared" si="141"/>
        <v>0</v>
      </c>
      <c r="MHK29" s="64">
        <f t="shared" si="141"/>
        <v>0</v>
      </c>
      <c r="MHL29" s="64">
        <f t="shared" si="141"/>
        <v>0</v>
      </c>
      <c r="MHM29" s="64">
        <f t="shared" si="141"/>
        <v>0</v>
      </c>
      <c r="MHN29" s="64">
        <f t="shared" si="141"/>
        <v>0</v>
      </c>
      <c r="MHO29" s="64">
        <f t="shared" si="141"/>
        <v>0</v>
      </c>
      <c r="MHP29" s="64">
        <f t="shared" si="141"/>
        <v>0</v>
      </c>
      <c r="MHQ29" s="64">
        <f t="shared" si="141"/>
        <v>0</v>
      </c>
      <c r="MHR29" s="64">
        <f t="shared" si="141"/>
        <v>0</v>
      </c>
      <c r="MHS29" s="64">
        <f t="shared" si="141"/>
        <v>0</v>
      </c>
      <c r="MHT29" s="64">
        <f t="shared" si="141"/>
        <v>0</v>
      </c>
      <c r="MHU29" s="64">
        <f t="shared" si="141"/>
        <v>0</v>
      </c>
      <c r="MHV29" s="64">
        <f t="shared" si="141"/>
        <v>0</v>
      </c>
      <c r="MHW29" s="64">
        <f t="shared" si="141"/>
        <v>0</v>
      </c>
      <c r="MHX29" s="64">
        <f t="shared" si="141"/>
        <v>0</v>
      </c>
      <c r="MHY29" s="64">
        <f t="shared" si="141"/>
        <v>0</v>
      </c>
      <c r="MHZ29" s="64">
        <f t="shared" si="141"/>
        <v>0</v>
      </c>
      <c r="MIA29" s="64">
        <f t="shared" si="141"/>
        <v>0</v>
      </c>
      <c r="MIB29" s="64">
        <f t="shared" si="141"/>
        <v>0</v>
      </c>
      <c r="MIC29" s="64">
        <f t="shared" si="141"/>
        <v>0</v>
      </c>
      <c r="MID29" s="64">
        <f t="shared" si="141"/>
        <v>0</v>
      </c>
      <c r="MIE29" s="64">
        <f t="shared" si="141"/>
        <v>0</v>
      </c>
      <c r="MIF29" s="64">
        <f t="shared" ref="MIF29:MKQ29" si="142">SUM(MIF12:MIF27)</f>
        <v>0</v>
      </c>
      <c r="MIG29" s="64">
        <f t="shared" si="142"/>
        <v>0</v>
      </c>
      <c r="MIH29" s="64">
        <f t="shared" si="142"/>
        <v>0</v>
      </c>
      <c r="MII29" s="64">
        <f t="shared" si="142"/>
        <v>0</v>
      </c>
      <c r="MIJ29" s="64">
        <f t="shared" si="142"/>
        <v>0</v>
      </c>
      <c r="MIK29" s="64">
        <f t="shared" si="142"/>
        <v>0</v>
      </c>
      <c r="MIL29" s="64">
        <f t="shared" si="142"/>
        <v>0</v>
      </c>
      <c r="MIM29" s="64">
        <f t="shared" si="142"/>
        <v>0</v>
      </c>
      <c r="MIN29" s="64">
        <f t="shared" si="142"/>
        <v>0</v>
      </c>
      <c r="MIO29" s="64">
        <f t="shared" si="142"/>
        <v>0</v>
      </c>
      <c r="MIP29" s="64">
        <f t="shared" si="142"/>
        <v>0</v>
      </c>
      <c r="MIQ29" s="64">
        <f t="shared" si="142"/>
        <v>0</v>
      </c>
      <c r="MIR29" s="64">
        <f t="shared" si="142"/>
        <v>0</v>
      </c>
      <c r="MIS29" s="64">
        <f t="shared" si="142"/>
        <v>0</v>
      </c>
      <c r="MIT29" s="64">
        <f t="shared" si="142"/>
        <v>0</v>
      </c>
      <c r="MIU29" s="64">
        <f t="shared" si="142"/>
        <v>0</v>
      </c>
      <c r="MIV29" s="64">
        <f t="shared" si="142"/>
        <v>0</v>
      </c>
      <c r="MIW29" s="64">
        <f t="shared" si="142"/>
        <v>0</v>
      </c>
      <c r="MIX29" s="64">
        <f t="shared" si="142"/>
        <v>0</v>
      </c>
      <c r="MIY29" s="64">
        <f t="shared" si="142"/>
        <v>0</v>
      </c>
      <c r="MIZ29" s="64">
        <f t="shared" si="142"/>
        <v>0</v>
      </c>
      <c r="MJA29" s="64">
        <f t="shared" si="142"/>
        <v>0</v>
      </c>
      <c r="MJB29" s="64">
        <f t="shared" si="142"/>
        <v>0</v>
      </c>
      <c r="MJC29" s="64">
        <f t="shared" si="142"/>
        <v>0</v>
      </c>
      <c r="MJD29" s="64">
        <f t="shared" si="142"/>
        <v>0</v>
      </c>
      <c r="MJE29" s="64">
        <f t="shared" si="142"/>
        <v>0</v>
      </c>
      <c r="MJF29" s="64">
        <f t="shared" si="142"/>
        <v>0</v>
      </c>
      <c r="MJG29" s="64">
        <f t="shared" si="142"/>
        <v>0</v>
      </c>
      <c r="MJH29" s="64">
        <f t="shared" si="142"/>
        <v>0</v>
      </c>
      <c r="MJI29" s="64">
        <f t="shared" si="142"/>
        <v>0</v>
      </c>
      <c r="MJJ29" s="64">
        <f t="shared" si="142"/>
        <v>0</v>
      </c>
      <c r="MJK29" s="64">
        <f t="shared" si="142"/>
        <v>0</v>
      </c>
      <c r="MJL29" s="64">
        <f t="shared" si="142"/>
        <v>0</v>
      </c>
      <c r="MJM29" s="64">
        <f t="shared" si="142"/>
        <v>0</v>
      </c>
      <c r="MJN29" s="64">
        <f t="shared" si="142"/>
        <v>0</v>
      </c>
      <c r="MJO29" s="64">
        <f t="shared" si="142"/>
        <v>0</v>
      </c>
      <c r="MJP29" s="64">
        <f t="shared" si="142"/>
        <v>0</v>
      </c>
      <c r="MJQ29" s="64">
        <f t="shared" si="142"/>
        <v>0</v>
      </c>
      <c r="MJR29" s="64">
        <f t="shared" si="142"/>
        <v>0</v>
      </c>
      <c r="MJS29" s="64">
        <f t="shared" si="142"/>
        <v>0</v>
      </c>
      <c r="MJT29" s="64">
        <f t="shared" si="142"/>
        <v>0</v>
      </c>
      <c r="MJU29" s="64">
        <f t="shared" si="142"/>
        <v>0</v>
      </c>
      <c r="MJV29" s="64">
        <f t="shared" si="142"/>
        <v>0</v>
      </c>
      <c r="MJW29" s="64">
        <f t="shared" si="142"/>
        <v>0</v>
      </c>
      <c r="MJX29" s="64">
        <f t="shared" si="142"/>
        <v>0</v>
      </c>
      <c r="MJY29" s="64">
        <f t="shared" si="142"/>
        <v>0</v>
      </c>
      <c r="MJZ29" s="64">
        <f t="shared" si="142"/>
        <v>0</v>
      </c>
      <c r="MKA29" s="64">
        <f t="shared" si="142"/>
        <v>0</v>
      </c>
      <c r="MKB29" s="64">
        <f t="shared" si="142"/>
        <v>0</v>
      </c>
      <c r="MKC29" s="64">
        <f t="shared" si="142"/>
        <v>0</v>
      </c>
      <c r="MKD29" s="64">
        <f t="shared" si="142"/>
        <v>0</v>
      </c>
      <c r="MKE29" s="64">
        <f t="shared" si="142"/>
        <v>0</v>
      </c>
      <c r="MKF29" s="64">
        <f t="shared" si="142"/>
        <v>0</v>
      </c>
      <c r="MKG29" s="64">
        <f t="shared" si="142"/>
        <v>0</v>
      </c>
      <c r="MKH29" s="64">
        <f t="shared" si="142"/>
        <v>0</v>
      </c>
      <c r="MKI29" s="64">
        <f t="shared" si="142"/>
        <v>0</v>
      </c>
      <c r="MKJ29" s="64">
        <f t="shared" si="142"/>
        <v>0</v>
      </c>
      <c r="MKK29" s="64">
        <f t="shared" si="142"/>
        <v>0</v>
      </c>
      <c r="MKL29" s="64">
        <f t="shared" si="142"/>
        <v>0</v>
      </c>
      <c r="MKM29" s="64">
        <f t="shared" si="142"/>
        <v>0</v>
      </c>
      <c r="MKN29" s="64">
        <f t="shared" si="142"/>
        <v>0</v>
      </c>
      <c r="MKO29" s="64">
        <f t="shared" si="142"/>
        <v>0</v>
      </c>
      <c r="MKP29" s="64">
        <f t="shared" si="142"/>
        <v>0</v>
      </c>
      <c r="MKQ29" s="64">
        <f t="shared" si="142"/>
        <v>0</v>
      </c>
      <c r="MKR29" s="64">
        <f t="shared" ref="MKR29:MNC29" si="143">SUM(MKR12:MKR27)</f>
        <v>0</v>
      </c>
      <c r="MKS29" s="64">
        <f t="shared" si="143"/>
        <v>0</v>
      </c>
      <c r="MKT29" s="64">
        <f t="shared" si="143"/>
        <v>0</v>
      </c>
      <c r="MKU29" s="64">
        <f t="shared" si="143"/>
        <v>0</v>
      </c>
      <c r="MKV29" s="64">
        <f t="shared" si="143"/>
        <v>0</v>
      </c>
      <c r="MKW29" s="64">
        <f t="shared" si="143"/>
        <v>0</v>
      </c>
      <c r="MKX29" s="64">
        <f t="shared" si="143"/>
        <v>0</v>
      </c>
      <c r="MKY29" s="64">
        <f t="shared" si="143"/>
        <v>0</v>
      </c>
      <c r="MKZ29" s="64">
        <f t="shared" si="143"/>
        <v>0</v>
      </c>
      <c r="MLA29" s="64">
        <f t="shared" si="143"/>
        <v>0</v>
      </c>
      <c r="MLB29" s="64">
        <f t="shared" si="143"/>
        <v>0</v>
      </c>
      <c r="MLC29" s="64">
        <f t="shared" si="143"/>
        <v>0</v>
      </c>
      <c r="MLD29" s="64">
        <f t="shared" si="143"/>
        <v>0</v>
      </c>
      <c r="MLE29" s="64">
        <f t="shared" si="143"/>
        <v>0</v>
      </c>
      <c r="MLF29" s="64">
        <f t="shared" si="143"/>
        <v>0</v>
      </c>
      <c r="MLG29" s="64">
        <f t="shared" si="143"/>
        <v>0</v>
      </c>
      <c r="MLH29" s="64">
        <f t="shared" si="143"/>
        <v>0</v>
      </c>
      <c r="MLI29" s="64">
        <f t="shared" si="143"/>
        <v>0</v>
      </c>
      <c r="MLJ29" s="64">
        <f t="shared" si="143"/>
        <v>0</v>
      </c>
      <c r="MLK29" s="64">
        <f t="shared" si="143"/>
        <v>0</v>
      </c>
      <c r="MLL29" s="64">
        <f t="shared" si="143"/>
        <v>0</v>
      </c>
      <c r="MLM29" s="64">
        <f t="shared" si="143"/>
        <v>0</v>
      </c>
      <c r="MLN29" s="64">
        <f t="shared" si="143"/>
        <v>0</v>
      </c>
      <c r="MLO29" s="64">
        <f t="shared" si="143"/>
        <v>0</v>
      </c>
      <c r="MLP29" s="64">
        <f t="shared" si="143"/>
        <v>0</v>
      </c>
      <c r="MLQ29" s="64">
        <f t="shared" si="143"/>
        <v>0</v>
      </c>
      <c r="MLR29" s="64">
        <f t="shared" si="143"/>
        <v>0</v>
      </c>
      <c r="MLS29" s="64">
        <f t="shared" si="143"/>
        <v>0</v>
      </c>
      <c r="MLT29" s="64">
        <f t="shared" si="143"/>
        <v>0</v>
      </c>
      <c r="MLU29" s="64">
        <f t="shared" si="143"/>
        <v>0</v>
      </c>
      <c r="MLV29" s="64">
        <f t="shared" si="143"/>
        <v>0</v>
      </c>
      <c r="MLW29" s="64">
        <f t="shared" si="143"/>
        <v>0</v>
      </c>
      <c r="MLX29" s="64">
        <f t="shared" si="143"/>
        <v>0</v>
      </c>
      <c r="MLY29" s="64">
        <f t="shared" si="143"/>
        <v>0</v>
      </c>
      <c r="MLZ29" s="64">
        <f t="shared" si="143"/>
        <v>0</v>
      </c>
      <c r="MMA29" s="64">
        <f t="shared" si="143"/>
        <v>0</v>
      </c>
      <c r="MMB29" s="64">
        <f t="shared" si="143"/>
        <v>0</v>
      </c>
      <c r="MMC29" s="64">
        <f t="shared" si="143"/>
        <v>0</v>
      </c>
      <c r="MMD29" s="64">
        <f t="shared" si="143"/>
        <v>0</v>
      </c>
      <c r="MME29" s="64">
        <f t="shared" si="143"/>
        <v>0</v>
      </c>
      <c r="MMF29" s="64">
        <f t="shared" si="143"/>
        <v>0</v>
      </c>
      <c r="MMG29" s="64">
        <f t="shared" si="143"/>
        <v>0</v>
      </c>
      <c r="MMH29" s="64">
        <f t="shared" si="143"/>
        <v>0</v>
      </c>
      <c r="MMI29" s="64">
        <f t="shared" si="143"/>
        <v>0</v>
      </c>
      <c r="MMJ29" s="64">
        <f t="shared" si="143"/>
        <v>0</v>
      </c>
      <c r="MMK29" s="64">
        <f t="shared" si="143"/>
        <v>0</v>
      </c>
      <c r="MML29" s="64">
        <f t="shared" si="143"/>
        <v>0</v>
      </c>
      <c r="MMM29" s="64">
        <f t="shared" si="143"/>
        <v>0</v>
      </c>
      <c r="MMN29" s="64">
        <f t="shared" si="143"/>
        <v>0</v>
      </c>
      <c r="MMO29" s="64">
        <f t="shared" si="143"/>
        <v>0</v>
      </c>
      <c r="MMP29" s="64">
        <f t="shared" si="143"/>
        <v>0</v>
      </c>
      <c r="MMQ29" s="64">
        <f t="shared" si="143"/>
        <v>0</v>
      </c>
      <c r="MMR29" s="64">
        <f t="shared" si="143"/>
        <v>0</v>
      </c>
      <c r="MMS29" s="64">
        <f t="shared" si="143"/>
        <v>0</v>
      </c>
      <c r="MMT29" s="64">
        <f t="shared" si="143"/>
        <v>0</v>
      </c>
      <c r="MMU29" s="64">
        <f t="shared" si="143"/>
        <v>0</v>
      </c>
      <c r="MMV29" s="64">
        <f t="shared" si="143"/>
        <v>0</v>
      </c>
      <c r="MMW29" s="64">
        <f t="shared" si="143"/>
        <v>0</v>
      </c>
      <c r="MMX29" s="64">
        <f t="shared" si="143"/>
        <v>0</v>
      </c>
      <c r="MMY29" s="64">
        <f t="shared" si="143"/>
        <v>0</v>
      </c>
      <c r="MMZ29" s="64">
        <f t="shared" si="143"/>
        <v>0</v>
      </c>
      <c r="MNA29" s="64">
        <f t="shared" si="143"/>
        <v>0</v>
      </c>
      <c r="MNB29" s="64">
        <f t="shared" si="143"/>
        <v>0</v>
      </c>
      <c r="MNC29" s="64">
        <f t="shared" si="143"/>
        <v>0</v>
      </c>
      <c r="MND29" s="64">
        <f t="shared" ref="MND29:MPO29" si="144">SUM(MND12:MND27)</f>
        <v>0</v>
      </c>
      <c r="MNE29" s="64">
        <f t="shared" si="144"/>
        <v>0</v>
      </c>
      <c r="MNF29" s="64">
        <f t="shared" si="144"/>
        <v>0</v>
      </c>
      <c r="MNG29" s="64">
        <f t="shared" si="144"/>
        <v>0</v>
      </c>
      <c r="MNH29" s="64">
        <f t="shared" si="144"/>
        <v>0</v>
      </c>
      <c r="MNI29" s="64">
        <f t="shared" si="144"/>
        <v>0</v>
      </c>
      <c r="MNJ29" s="64">
        <f t="shared" si="144"/>
        <v>0</v>
      </c>
      <c r="MNK29" s="64">
        <f t="shared" si="144"/>
        <v>0</v>
      </c>
      <c r="MNL29" s="64">
        <f t="shared" si="144"/>
        <v>0</v>
      </c>
      <c r="MNM29" s="64">
        <f t="shared" si="144"/>
        <v>0</v>
      </c>
      <c r="MNN29" s="64">
        <f t="shared" si="144"/>
        <v>0</v>
      </c>
      <c r="MNO29" s="64">
        <f t="shared" si="144"/>
        <v>0</v>
      </c>
      <c r="MNP29" s="64">
        <f t="shared" si="144"/>
        <v>0</v>
      </c>
      <c r="MNQ29" s="64">
        <f t="shared" si="144"/>
        <v>0</v>
      </c>
      <c r="MNR29" s="64">
        <f t="shared" si="144"/>
        <v>0</v>
      </c>
      <c r="MNS29" s="64">
        <f t="shared" si="144"/>
        <v>0</v>
      </c>
      <c r="MNT29" s="64">
        <f t="shared" si="144"/>
        <v>0</v>
      </c>
      <c r="MNU29" s="64">
        <f t="shared" si="144"/>
        <v>0</v>
      </c>
      <c r="MNV29" s="64">
        <f t="shared" si="144"/>
        <v>0</v>
      </c>
      <c r="MNW29" s="64">
        <f t="shared" si="144"/>
        <v>0</v>
      </c>
      <c r="MNX29" s="64">
        <f t="shared" si="144"/>
        <v>0</v>
      </c>
      <c r="MNY29" s="64">
        <f t="shared" si="144"/>
        <v>0</v>
      </c>
      <c r="MNZ29" s="64">
        <f t="shared" si="144"/>
        <v>0</v>
      </c>
      <c r="MOA29" s="64">
        <f t="shared" si="144"/>
        <v>0</v>
      </c>
      <c r="MOB29" s="64">
        <f t="shared" si="144"/>
        <v>0</v>
      </c>
      <c r="MOC29" s="64">
        <f t="shared" si="144"/>
        <v>0</v>
      </c>
      <c r="MOD29" s="64">
        <f t="shared" si="144"/>
        <v>0</v>
      </c>
      <c r="MOE29" s="64">
        <f t="shared" si="144"/>
        <v>0</v>
      </c>
      <c r="MOF29" s="64">
        <f t="shared" si="144"/>
        <v>0</v>
      </c>
      <c r="MOG29" s="64">
        <f t="shared" si="144"/>
        <v>0</v>
      </c>
      <c r="MOH29" s="64">
        <f t="shared" si="144"/>
        <v>0</v>
      </c>
      <c r="MOI29" s="64">
        <f t="shared" si="144"/>
        <v>0</v>
      </c>
      <c r="MOJ29" s="64">
        <f t="shared" si="144"/>
        <v>0</v>
      </c>
      <c r="MOK29" s="64">
        <f t="shared" si="144"/>
        <v>0</v>
      </c>
      <c r="MOL29" s="64">
        <f t="shared" si="144"/>
        <v>0</v>
      </c>
      <c r="MOM29" s="64">
        <f t="shared" si="144"/>
        <v>0</v>
      </c>
      <c r="MON29" s="64">
        <f t="shared" si="144"/>
        <v>0</v>
      </c>
      <c r="MOO29" s="64">
        <f t="shared" si="144"/>
        <v>0</v>
      </c>
      <c r="MOP29" s="64">
        <f t="shared" si="144"/>
        <v>0</v>
      </c>
      <c r="MOQ29" s="64">
        <f t="shared" si="144"/>
        <v>0</v>
      </c>
      <c r="MOR29" s="64">
        <f t="shared" si="144"/>
        <v>0</v>
      </c>
      <c r="MOS29" s="64">
        <f t="shared" si="144"/>
        <v>0</v>
      </c>
      <c r="MOT29" s="64">
        <f t="shared" si="144"/>
        <v>0</v>
      </c>
      <c r="MOU29" s="64">
        <f t="shared" si="144"/>
        <v>0</v>
      </c>
      <c r="MOV29" s="64">
        <f t="shared" si="144"/>
        <v>0</v>
      </c>
      <c r="MOW29" s="64">
        <f t="shared" si="144"/>
        <v>0</v>
      </c>
      <c r="MOX29" s="64">
        <f t="shared" si="144"/>
        <v>0</v>
      </c>
      <c r="MOY29" s="64">
        <f t="shared" si="144"/>
        <v>0</v>
      </c>
      <c r="MOZ29" s="64">
        <f t="shared" si="144"/>
        <v>0</v>
      </c>
      <c r="MPA29" s="64">
        <f t="shared" si="144"/>
        <v>0</v>
      </c>
      <c r="MPB29" s="64">
        <f t="shared" si="144"/>
        <v>0</v>
      </c>
      <c r="MPC29" s="64">
        <f t="shared" si="144"/>
        <v>0</v>
      </c>
      <c r="MPD29" s="64">
        <f t="shared" si="144"/>
        <v>0</v>
      </c>
      <c r="MPE29" s="64">
        <f t="shared" si="144"/>
        <v>0</v>
      </c>
      <c r="MPF29" s="64">
        <f t="shared" si="144"/>
        <v>0</v>
      </c>
      <c r="MPG29" s="64">
        <f t="shared" si="144"/>
        <v>0</v>
      </c>
      <c r="MPH29" s="64">
        <f t="shared" si="144"/>
        <v>0</v>
      </c>
      <c r="MPI29" s="64">
        <f t="shared" si="144"/>
        <v>0</v>
      </c>
      <c r="MPJ29" s="64">
        <f t="shared" si="144"/>
        <v>0</v>
      </c>
      <c r="MPK29" s="64">
        <f t="shared" si="144"/>
        <v>0</v>
      </c>
      <c r="MPL29" s="64">
        <f t="shared" si="144"/>
        <v>0</v>
      </c>
      <c r="MPM29" s="64">
        <f t="shared" si="144"/>
        <v>0</v>
      </c>
      <c r="MPN29" s="64">
        <f t="shared" si="144"/>
        <v>0</v>
      </c>
      <c r="MPO29" s="64">
        <f t="shared" si="144"/>
        <v>0</v>
      </c>
      <c r="MPP29" s="64">
        <f t="shared" ref="MPP29:MSA29" si="145">SUM(MPP12:MPP27)</f>
        <v>0</v>
      </c>
      <c r="MPQ29" s="64">
        <f t="shared" si="145"/>
        <v>0</v>
      </c>
      <c r="MPR29" s="64">
        <f t="shared" si="145"/>
        <v>0</v>
      </c>
      <c r="MPS29" s="64">
        <f t="shared" si="145"/>
        <v>0</v>
      </c>
      <c r="MPT29" s="64">
        <f t="shared" si="145"/>
        <v>0</v>
      </c>
      <c r="MPU29" s="64">
        <f t="shared" si="145"/>
        <v>0</v>
      </c>
      <c r="MPV29" s="64">
        <f t="shared" si="145"/>
        <v>0</v>
      </c>
      <c r="MPW29" s="64">
        <f t="shared" si="145"/>
        <v>0</v>
      </c>
      <c r="MPX29" s="64">
        <f t="shared" si="145"/>
        <v>0</v>
      </c>
      <c r="MPY29" s="64">
        <f t="shared" si="145"/>
        <v>0</v>
      </c>
      <c r="MPZ29" s="64">
        <f t="shared" si="145"/>
        <v>0</v>
      </c>
      <c r="MQA29" s="64">
        <f t="shared" si="145"/>
        <v>0</v>
      </c>
      <c r="MQB29" s="64">
        <f t="shared" si="145"/>
        <v>0</v>
      </c>
      <c r="MQC29" s="64">
        <f t="shared" si="145"/>
        <v>0</v>
      </c>
      <c r="MQD29" s="64">
        <f t="shared" si="145"/>
        <v>0</v>
      </c>
      <c r="MQE29" s="64">
        <f t="shared" si="145"/>
        <v>0</v>
      </c>
      <c r="MQF29" s="64">
        <f t="shared" si="145"/>
        <v>0</v>
      </c>
      <c r="MQG29" s="64">
        <f t="shared" si="145"/>
        <v>0</v>
      </c>
      <c r="MQH29" s="64">
        <f t="shared" si="145"/>
        <v>0</v>
      </c>
      <c r="MQI29" s="64">
        <f t="shared" si="145"/>
        <v>0</v>
      </c>
      <c r="MQJ29" s="64">
        <f t="shared" si="145"/>
        <v>0</v>
      </c>
      <c r="MQK29" s="64">
        <f t="shared" si="145"/>
        <v>0</v>
      </c>
      <c r="MQL29" s="64">
        <f t="shared" si="145"/>
        <v>0</v>
      </c>
      <c r="MQM29" s="64">
        <f t="shared" si="145"/>
        <v>0</v>
      </c>
      <c r="MQN29" s="64">
        <f t="shared" si="145"/>
        <v>0</v>
      </c>
      <c r="MQO29" s="64">
        <f t="shared" si="145"/>
        <v>0</v>
      </c>
      <c r="MQP29" s="64">
        <f t="shared" si="145"/>
        <v>0</v>
      </c>
      <c r="MQQ29" s="64">
        <f t="shared" si="145"/>
        <v>0</v>
      </c>
      <c r="MQR29" s="64">
        <f t="shared" si="145"/>
        <v>0</v>
      </c>
      <c r="MQS29" s="64">
        <f t="shared" si="145"/>
        <v>0</v>
      </c>
      <c r="MQT29" s="64">
        <f t="shared" si="145"/>
        <v>0</v>
      </c>
      <c r="MQU29" s="64">
        <f t="shared" si="145"/>
        <v>0</v>
      </c>
      <c r="MQV29" s="64">
        <f t="shared" si="145"/>
        <v>0</v>
      </c>
      <c r="MQW29" s="64">
        <f t="shared" si="145"/>
        <v>0</v>
      </c>
      <c r="MQX29" s="64">
        <f t="shared" si="145"/>
        <v>0</v>
      </c>
      <c r="MQY29" s="64">
        <f t="shared" si="145"/>
        <v>0</v>
      </c>
      <c r="MQZ29" s="64">
        <f t="shared" si="145"/>
        <v>0</v>
      </c>
      <c r="MRA29" s="64">
        <f t="shared" si="145"/>
        <v>0</v>
      </c>
      <c r="MRB29" s="64">
        <f t="shared" si="145"/>
        <v>0</v>
      </c>
      <c r="MRC29" s="64">
        <f t="shared" si="145"/>
        <v>0</v>
      </c>
      <c r="MRD29" s="64">
        <f t="shared" si="145"/>
        <v>0</v>
      </c>
      <c r="MRE29" s="64">
        <f t="shared" si="145"/>
        <v>0</v>
      </c>
      <c r="MRF29" s="64">
        <f t="shared" si="145"/>
        <v>0</v>
      </c>
      <c r="MRG29" s="64">
        <f t="shared" si="145"/>
        <v>0</v>
      </c>
      <c r="MRH29" s="64">
        <f t="shared" si="145"/>
        <v>0</v>
      </c>
      <c r="MRI29" s="64">
        <f t="shared" si="145"/>
        <v>0</v>
      </c>
      <c r="MRJ29" s="64">
        <f t="shared" si="145"/>
        <v>0</v>
      </c>
      <c r="MRK29" s="64">
        <f t="shared" si="145"/>
        <v>0</v>
      </c>
      <c r="MRL29" s="64">
        <f t="shared" si="145"/>
        <v>0</v>
      </c>
      <c r="MRM29" s="64">
        <f t="shared" si="145"/>
        <v>0</v>
      </c>
      <c r="MRN29" s="64">
        <f t="shared" si="145"/>
        <v>0</v>
      </c>
      <c r="MRO29" s="64">
        <f t="shared" si="145"/>
        <v>0</v>
      </c>
      <c r="MRP29" s="64">
        <f t="shared" si="145"/>
        <v>0</v>
      </c>
      <c r="MRQ29" s="64">
        <f t="shared" si="145"/>
        <v>0</v>
      </c>
      <c r="MRR29" s="64">
        <f t="shared" si="145"/>
        <v>0</v>
      </c>
      <c r="MRS29" s="64">
        <f t="shared" si="145"/>
        <v>0</v>
      </c>
      <c r="MRT29" s="64">
        <f t="shared" si="145"/>
        <v>0</v>
      </c>
      <c r="MRU29" s="64">
        <f t="shared" si="145"/>
        <v>0</v>
      </c>
      <c r="MRV29" s="64">
        <f t="shared" si="145"/>
        <v>0</v>
      </c>
      <c r="MRW29" s="64">
        <f t="shared" si="145"/>
        <v>0</v>
      </c>
      <c r="MRX29" s="64">
        <f t="shared" si="145"/>
        <v>0</v>
      </c>
      <c r="MRY29" s="64">
        <f t="shared" si="145"/>
        <v>0</v>
      </c>
      <c r="MRZ29" s="64">
        <f t="shared" si="145"/>
        <v>0</v>
      </c>
      <c r="MSA29" s="64">
        <f t="shared" si="145"/>
        <v>0</v>
      </c>
      <c r="MSB29" s="64">
        <f t="shared" ref="MSB29:MUM29" si="146">SUM(MSB12:MSB27)</f>
        <v>0</v>
      </c>
      <c r="MSC29" s="64">
        <f t="shared" si="146"/>
        <v>0</v>
      </c>
      <c r="MSD29" s="64">
        <f t="shared" si="146"/>
        <v>0</v>
      </c>
      <c r="MSE29" s="64">
        <f t="shared" si="146"/>
        <v>0</v>
      </c>
      <c r="MSF29" s="64">
        <f t="shared" si="146"/>
        <v>0</v>
      </c>
      <c r="MSG29" s="64">
        <f t="shared" si="146"/>
        <v>0</v>
      </c>
      <c r="MSH29" s="64">
        <f t="shared" si="146"/>
        <v>0</v>
      </c>
      <c r="MSI29" s="64">
        <f t="shared" si="146"/>
        <v>0</v>
      </c>
      <c r="MSJ29" s="64">
        <f t="shared" si="146"/>
        <v>0</v>
      </c>
      <c r="MSK29" s="64">
        <f t="shared" si="146"/>
        <v>0</v>
      </c>
      <c r="MSL29" s="64">
        <f t="shared" si="146"/>
        <v>0</v>
      </c>
      <c r="MSM29" s="64">
        <f t="shared" si="146"/>
        <v>0</v>
      </c>
      <c r="MSN29" s="64">
        <f t="shared" si="146"/>
        <v>0</v>
      </c>
      <c r="MSO29" s="64">
        <f t="shared" si="146"/>
        <v>0</v>
      </c>
      <c r="MSP29" s="64">
        <f t="shared" si="146"/>
        <v>0</v>
      </c>
      <c r="MSQ29" s="64">
        <f t="shared" si="146"/>
        <v>0</v>
      </c>
      <c r="MSR29" s="64">
        <f t="shared" si="146"/>
        <v>0</v>
      </c>
      <c r="MSS29" s="64">
        <f t="shared" si="146"/>
        <v>0</v>
      </c>
      <c r="MST29" s="64">
        <f t="shared" si="146"/>
        <v>0</v>
      </c>
      <c r="MSU29" s="64">
        <f t="shared" si="146"/>
        <v>0</v>
      </c>
      <c r="MSV29" s="64">
        <f t="shared" si="146"/>
        <v>0</v>
      </c>
      <c r="MSW29" s="64">
        <f t="shared" si="146"/>
        <v>0</v>
      </c>
      <c r="MSX29" s="64">
        <f t="shared" si="146"/>
        <v>0</v>
      </c>
      <c r="MSY29" s="64">
        <f t="shared" si="146"/>
        <v>0</v>
      </c>
      <c r="MSZ29" s="64">
        <f t="shared" si="146"/>
        <v>0</v>
      </c>
      <c r="MTA29" s="64">
        <f t="shared" si="146"/>
        <v>0</v>
      </c>
      <c r="MTB29" s="64">
        <f t="shared" si="146"/>
        <v>0</v>
      </c>
      <c r="MTC29" s="64">
        <f t="shared" si="146"/>
        <v>0</v>
      </c>
      <c r="MTD29" s="64">
        <f t="shared" si="146"/>
        <v>0</v>
      </c>
      <c r="MTE29" s="64">
        <f t="shared" si="146"/>
        <v>0</v>
      </c>
      <c r="MTF29" s="64">
        <f t="shared" si="146"/>
        <v>0</v>
      </c>
      <c r="MTG29" s="64">
        <f t="shared" si="146"/>
        <v>0</v>
      </c>
      <c r="MTH29" s="64">
        <f t="shared" si="146"/>
        <v>0</v>
      </c>
      <c r="MTI29" s="64">
        <f t="shared" si="146"/>
        <v>0</v>
      </c>
      <c r="MTJ29" s="64">
        <f t="shared" si="146"/>
        <v>0</v>
      </c>
      <c r="MTK29" s="64">
        <f t="shared" si="146"/>
        <v>0</v>
      </c>
      <c r="MTL29" s="64">
        <f t="shared" si="146"/>
        <v>0</v>
      </c>
      <c r="MTM29" s="64">
        <f t="shared" si="146"/>
        <v>0</v>
      </c>
      <c r="MTN29" s="64">
        <f t="shared" si="146"/>
        <v>0</v>
      </c>
      <c r="MTO29" s="64">
        <f t="shared" si="146"/>
        <v>0</v>
      </c>
      <c r="MTP29" s="64">
        <f t="shared" si="146"/>
        <v>0</v>
      </c>
      <c r="MTQ29" s="64">
        <f t="shared" si="146"/>
        <v>0</v>
      </c>
      <c r="MTR29" s="64">
        <f t="shared" si="146"/>
        <v>0</v>
      </c>
      <c r="MTS29" s="64">
        <f t="shared" si="146"/>
        <v>0</v>
      </c>
      <c r="MTT29" s="64">
        <f t="shared" si="146"/>
        <v>0</v>
      </c>
      <c r="MTU29" s="64">
        <f t="shared" si="146"/>
        <v>0</v>
      </c>
      <c r="MTV29" s="64">
        <f t="shared" si="146"/>
        <v>0</v>
      </c>
      <c r="MTW29" s="64">
        <f t="shared" si="146"/>
        <v>0</v>
      </c>
      <c r="MTX29" s="64">
        <f t="shared" si="146"/>
        <v>0</v>
      </c>
      <c r="MTY29" s="64">
        <f t="shared" si="146"/>
        <v>0</v>
      </c>
      <c r="MTZ29" s="64">
        <f t="shared" si="146"/>
        <v>0</v>
      </c>
      <c r="MUA29" s="64">
        <f t="shared" si="146"/>
        <v>0</v>
      </c>
      <c r="MUB29" s="64">
        <f t="shared" si="146"/>
        <v>0</v>
      </c>
      <c r="MUC29" s="64">
        <f t="shared" si="146"/>
        <v>0</v>
      </c>
      <c r="MUD29" s="64">
        <f t="shared" si="146"/>
        <v>0</v>
      </c>
      <c r="MUE29" s="64">
        <f t="shared" si="146"/>
        <v>0</v>
      </c>
      <c r="MUF29" s="64">
        <f t="shared" si="146"/>
        <v>0</v>
      </c>
      <c r="MUG29" s="64">
        <f t="shared" si="146"/>
        <v>0</v>
      </c>
      <c r="MUH29" s="64">
        <f t="shared" si="146"/>
        <v>0</v>
      </c>
      <c r="MUI29" s="64">
        <f t="shared" si="146"/>
        <v>0</v>
      </c>
      <c r="MUJ29" s="64">
        <f t="shared" si="146"/>
        <v>0</v>
      </c>
      <c r="MUK29" s="64">
        <f t="shared" si="146"/>
        <v>0</v>
      </c>
      <c r="MUL29" s="64">
        <f t="shared" si="146"/>
        <v>0</v>
      </c>
      <c r="MUM29" s="64">
        <f t="shared" si="146"/>
        <v>0</v>
      </c>
      <c r="MUN29" s="64">
        <f t="shared" ref="MUN29:MWY29" si="147">SUM(MUN12:MUN27)</f>
        <v>0</v>
      </c>
      <c r="MUO29" s="64">
        <f t="shared" si="147"/>
        <v>0</v>
      </c>
      <c r="MUP29" s="64">
        <f t="shared" si="147"/>
        <v>0</v>
      </c>
      <c r="MUQ29" s="64">
        <f t="shared" si="147"/>
        <v>0</v>
      </c>
      <c r="MUR29" s="64">
        <f t="shared" si="147"/>
        <v>0</v>
      </c>
      <c r="MUS29" s="64">
        <f t="shared" si="147"/>
        <v>0</v>
      </c>
      <c r="MUT29" s="64">
        <f t="shared" si="147"/>
        <v>0</v>
      </c>
      <c r="MUU29" s="64">
        <f t="shared" si="147"/>
        <v>0</v>
      </c>
      <c r="MUV29" s="64">
        <f t="shared" si="147"/>
        <v>0</v>
      </c>
      <c r="MUW29" s="64">
        <f t="shared" si="147"/>
        <v>0</v>
      </c>
      <c r="MUX29" s="64">
        <f t="shared" si="147"/>
        <v>0</v>
      </c>
      <c r="MUY29" s="64">
        <f t="shared" si="147"/>
        <v>0</v>
      </c>
      <c r="MUZ29" s="64">
        <f t="shared" si="147"/>
        <v>0</v>
      </c>
      <c r="MVA29" s="64">
        <f t="shared" si="147"/>
        <v>0</v>
      </c>
      <c r="MVB29" s="64">
        <f t="shared" si="147"/>
        <v>0</v>
      </c>
      <c r="MVC29" s="64">
        <f t="shared" si="147"/>
        <v>0</v>
      </c>
      <c r="MVD29" s="64">
        <f t="shared" si="147"/>
        <v>0</v>
      </c>
      <c r="MVE29" s="64">
        <f t="shared" si="147"/>
        <v>0</v>
      </c>
      <c r="MVF29" s="64">
        <f t="shared" si="147"/>
        <v>0</v>
      </c>
      <c r="MVG29" s="64">
        <f t="shared" si="147"/>
        <v>0</v>
      </c>
      <c r="MVH29" s="64">
        <f t="shared" si="147"/>
        <v>0</v>
      </c>
      <c r="MVI29" s="64">
        <f t="shared" si="147"/>
        <v>0</v>
      </c>
      <c r="MVJ29" s="64">
        <f t="shared" si="147"/>
        <v>0</v>
      </c>
      <c r="MVK29" s="64">
        <f t="shared" si="147"/>
        <v>0</v>
      </c>
      <c r="MVL29" s="64">
        <f t="shared" si="147"/>
        <v>0</v>
      </c>
      <c r="MVM29" s="64">
        <f t="shared" si="147"/>
        <v>0</v>
      </c>
      <c r="MVN29" s="64">
        <f t="shared" si="147"/>
        <v>0</v>
      </c>
      <c r="MVO29" s="64">
        <f t="shared" si="147"/>
        <v>0</v>
      </c>
      <c r="MVP29" s="64">
        <f t="shared" si="147"/>
        <v>0</v>
      </c>
      <c r="MVQ29" s="64">
        <f t="shared" si="147"/>
        <v>0</v>
      </c>
      <c r="MVR29" s="64">
        <f t="shared" si="147"/>
        <v>0</v>
      </c>
      <c r="MVS29" s="64">
        <f t="shared" si="147"/>
        <v>0</v>
      </c>
      <c r="MVT29" s="64">
        <f t="shared" si="147"/>
        <v>0</v>
      </c>
      <c r="MVU29" s="64">
        <f t="shared" si="147"/>
        <v>0</v>
      </c>
      <c r="MVV29" s="64">
        <f t="shared" si="147"/>
        <v>0</v>
      </c>
      <c r="MVW29" s="64">
        <f t="shared" si="147"/>
        <v>0</v>
      </c>
      <c r="MVX29" s="64">
        <f t="shared" si="147"/>
        <v>0</v>
      </c>
      <c r="MVY29" s="64">
        <f t="shared" si="147"/>
        <v>0</v>
      </c>
      <c r="MVZ29" s="64">
        <f t="shared" si="147"/>
        <v>0</v>
      </c>
      <c r="MWA29" s="64">
        <f t="shared" si="147"/>
        <v>0</v>
      </c>
      <c r="MWB29" s="64">
        <f t="shared" si="147"/>
        <v>0</v>
      </c>
      <c r="MWC29" s="64">
        <f t="shared" si="147"/>
        <v>0</v>
      </c>
      <c r="MWD29" s="64">
        <f t="shared" si="147"/>
        <v>0</v>
      </c>
      <c r="MWE29" s="64">
        <f t="shared" si="147"/>
        <v>0</v>
      </c>
      <c r="MWF29" s="64">
        <f t="shared" si="147"/>
        <v>0</v>
      </c>
      <c r="MWG29" s="64">
        <f t="shared" si="147"/>
        <v>0</v>
      </c>
      <c r="MWH29" s="64">
        <f t="shared" si="147"/>
        <v>0</v>
      </c>
      <c r="MWI29" s="64">
        <f t="shared" si="147"/>
        <v>0</v>
      </c>
      <c r="MWJ29" s="64">
        <f t="shared" si="147"/>
        <v>0</v>
      </c>
      <c r="MWK29" s="64">
        <f t="shared" si="147"/>
        <v>0</v>
      </c>
      <c r="MWL29" s="64">
        <f t="shared" si="147"/>
        <v>0</v>
      </c>
      <c r="MWM29" s="64">
        <f t="shared" si="147"/>
        <v>0</v>
      </c>
      <c r="MWN29" s="64">
        <f t="shared" si="147"/>
        <v>0</v>
      </c>
      <c r="MWO29" s="64">
        <f t="shared" si="147"/>
        <v>0</v>
      </c>
      <c r="MWP29" s="64">
        <f t="shared" si="147"/>
        <v>0</v>
      </c>
      <c r="MWQ29" s="64">
        <f t="shared" si="147"/>
        <v>0</v>
      </c>
      <c r="MWR29" s="64">
        <f t="shared" si="147"/>
        <v>0</v>
      </c>
      <c r="MWS29" s="64">
        <f t="shared" si="147"/>
        <v>0</v>
      </c>
      <c r="MWT29" s="64">
        <f t="shared" si="147"/>
        <v>0</v>
      </c>
      <c r="MWU29" s="64">
        <f t="shared" si="147"/>
        <v>0</v>
      </c>
      <c r="MWV29" s="64">
        <f t="shared" si="147"/>
        <v>0</v>
      </c>
      <c r="MWW29" s="64">
        <f t="shared" si="147"/>
        <v>0</v>
      </c>
      <c r="MWX29" s="64">
        <f t="shared" si="147"/>
        <v>0</v>
      </c>
      <c r="MWY29" s="64">
        <f t="shared" si="147"/>
        <v>0</v>
      </c>
      <c r="MWZ29" s="64">
        <f t="shared" ref="MWZ29:MZK29" si="148">SUM(MWZ12:MWZ27)</f>
        <v>0</v>
      </c>
      <c r="MXA29" s="64">
        <f t="shared" si="148"/>
        <v>0</v>
      </c>
      <c r="MXB29" s="64">
        <f t="shared" si="148"/>
        <v>0</v>
      </c>
      <c r="MXC29" s="64">
        <f t="shared" si="148"/>
        <v>0</v>
      </c>
      <c r="MXD29" s="64">
        <f t="shared" si="148"/>
        <v>0</v>
      </c>
      <c r="MXE29" s="64">
        <f t="shared" si="148"/>
        <v>0</v>
      </c>
      <c r="MXF29" s="64">
        <f t="shared" si="148"/>
        <v>0</v>
      </c>
      <c r="MXG29" s="64">
        <f t="shared" si="148"/>
        <v>0</v>
      </c>
      <c r="MXH29" s="64">
        <f t="shared" si="148"/>
        <v>0</v>
      </c>
      <c r="MXI29" s="64">
        <f t="shared" si="148"/>
        <v>0</v>
      </c>
      <c r="MXJ29" s="64">
        <f t="shared" si="148"/>
        <v>0</v>
      </c>
      <c r="MXK29" s="64">
        <f t="shared" si="148"/>
        <v>0</v>
      </c>
      <c r="MXL29" s="64">
        <f t="shared" si="148"/>
        <v>0</v>
      </c>
      <c r="MXM29" s="64">
        <f t="shared" si="148"/>
        <v>0</v>
      </c>
      <c r="MXN29" s="64">
        <f t="shared" si="148"/>
        <v>0</v>
      </c>
      <c r="MXO29" s="64">
        <f t="shared" si="148"/>
        <v>0</v>
      </c>
      <c r="MXP29" s="64">
        <f t="shared" si="148"/>
        <v>0</v>
      </c>
      <c r="MXQ29" s="64">
        <f t="shared" si="148"/>
        <v>0</v>
      </c>
      <c r="MXR29" s="64">
        <f t="shared" si="148"/>
        <v>0</v>
      </c>
      <c r="MXS29" s="64">
        <f t="shared" si="148"/>
        <v>0</v>
      </c>
      <c r="MXT29" s="64">
        <f t="shared" si="148"/>
        <v>0</v>
      </c>
      <c r="MXU29" s="64">
        <f t="shared" si="148"/>
        <v>0</v>
      </c>
      <c r="MXV29" s="64">
        <f t="shared" si="148"/>
        <v>0</v>
      </c>
      <c r="MXW29" s="64">
        <f t="shared" si="148"/>
        <v>0</v>
      </c>
      <c r="MXX29" s="64">
        <f t="shared" si="148"/>
        <v>0</v>
      </c>
      <c r="MXY29" s="64">
        <f t="shared" si="148"/>
        <v>0</v>
      </c>
      <c r="MXZ29" s="64">
        <f t="shared" si="148"/>
        <v>0</v>
      </c>
      <c r="MYA29" s="64">
        <f t="shared" si="148"/>
        <v>0</v>
      </c>
      <c r="MYB29" s="64">
        <f t="shared" si="148"/>
        <v>0</v>
      </c>
      <c r="MYC29" s="64">
        <f t="shared" si="148"/>
        <v>0</v>
      </c>
      <c r="MYD29" s="64">
        <f t="shared" si="148"/>
        <v>0</v>
      </c>
      <c r="MYE29" s="64">
        <f t="shared" si="148"/>
        <v>0</v>
      </c>
      <c r="MYF29" s="64">
        <f t="shared" si="148"/>
        <v>0</v>
      </c>
      <c r="MYG29" s="64">
        <f t="shared" si="148"/>
        <v>0</v>
      </c>
      <c r="MYH29" s="64">
        <f t="shared" si="148"/>
        <v>0</v>
      </c>
      <c r="MYI29" s="64">
        <f t="shared" si="148"/>
        <v>0</v>
      </c>
      <c r="MYJ29" s="64">
        <f t="shared" si="148"/>
        <v>0</v>
      </c>
      <c r="MYK29" s="64">
        <f t="shared" si="148"/>
        <v>0</v>
      </c>
      <c r="MYL29" s="64">
        <f t="shared" si="148"/>
        <v>0</v>
      </c>
      <c r="MYM29" s="64">
        <f t="shared" si="148"/>
        <v>0</v>
      </c>
      <c r="MYN29" s="64">
        <f t="shared" si="148"/>
        <v>0</v>
      </c>
      <c r="MYO29" s="64">
        <f t="shared" si="148"/>
        <v>0</v>
      </c>
      <c r="MYP29" s="64">
        <f t="shared" si="148"/>
        <v>0</v>
      </c>
      <c r="MYQ29" s="64">
        <f t="shared" si="148"/>
        <v>0</v>
      </c>
      <c r="MYR29" s="64">
        <f t="shared" si="148"/>
        <v>0</v>
      </c>
      <c r="MYS29" s="64">
        <f t="shared" si="148"/>
        <v>0</v>
      </c>
      <c r="MYT29" s="64">
        <f t="shared" si="148"/>
        <v>0</v>
      </c>
      <c r="MYU29" s="64">
        <f t="shared" si="148"/>
        <v>0</v>
      </c>
      <c r="MYV29" s="64">
        <f t="shared" si="148"/>
        <v>0</v>
      </c>
      <c r="MYW29" s="64">
        <f t="shared" si="148"/>
        <v>0</v>
      </c>
      <c r="MYX29" s="64">
        <f t="shared" si="148"/>
        <v>0</v>
      </c>
      <c r="MYY29" s="64">
        <f t="shared" si="148"/>
        <v>0</v>
      </c>
      <c r="MYZ29" s="64">
        <f t="shared" si="148"/>
        <v>0</v>
      </c>
      <c r="MZA29" s="64">
        <f t="shared" si="148"/>
        <v>0</v>
      </c>
      <c r="MZB29" s="64">
        <f t="shared" si="148"/>
        <v>0</v>
      </c>
      <c r="MZC29" s="64">
        <f t="shared" si="148"/>
        <v>0</v>
      </c>
      <c r="MZD29" s="64">
        <f t="shared" si="148"/>
        <v>0</v>
      </c>
      <c r="MZE29" s="64">
        <f t="shared" si="148"/>
        <v>0</v>
      </c>
      <c r="MZF29" s="64">
        <f t="shared" si="148"/>
        <v>0</v>
      </c>
      <c r="MZG29" s="64">
        <f t="shared" si="148"/>
        <v>0</v>
      </c>
      <c r="MZH29" s="64">
        <f t="shared" si="148"/>
        <v>0</v>
      </c>
      <c r="MZI29" s="64">
        <f t="shared" si="148"/>
        <v>0</v>
      </c>
      <c r="MZJ29" s="64">
        <f t="shared" si="148"/>
        <v>0</v>
      </c>
      <c r="MZK29" s="64">
        <f t="shared" si="148"/>
        <v>0</v>
      </c>
      <c r="MZL29" s="64">
        <f t="shared" ref="MZL29:NBW29" si="149">SUM(MZL12:MZL27)</f>
        <v>0</v>
      </c>
      <c r="MZM29" s="64">
        <f t="shared" si="149"/>
        <v>0</v>
      </c>
      <c r="MZN29" s="64">
        <f t="shared" si="149"/>
        <v>0</v>
      </c>
      <c r="MZO29" s="64">
        <f t="shared" si="149"/>
        <v>0</v>
      </c>
      <c r="MZP29" s="64">
        <f t="shared" si="149"/>
        <v>0</v>
      </c>
      <c r="MZQ29" s="64">
        <f t="shared" si="149"/>
        <v>0</v>
      </c>
      <c r="MZR29" s="64">
        <f t="shared" si="149"/>
        <v>0</v>
      </c>
      <c r="MZS29" s="64">
        <f t="shared" si="149"/>
        <v>0</v>
      </c>
      <c r="MZT29" s="64">
        <f t="shared" si="149"/>
        <v>0</v>
      </c>
      <c r="MZU29" s="64">
        <f t="shared" si="149"/>
        <v>0</v>
      </c>
      <c r="MZV29" s="64">
        <f t="shared" si="149"/>
        <v>0</v>
      </c>
      <c r="MZW29" s="64">
        <f t="shared" si="149"/>
        <v>0</v>
      </c>
      <c r="MZX29" s="64">
        <f t="shared" si="149"/>
        <v>0</v>
      </c>
      <c r="MZY29" s="64">
        <f t="shared" si="149"/>
        <v>0</v>
      </c>
      <c r="MZZ29" s="64">
        <f t="shared" si="149"/>
        <v>0</v>
      </c>
      <c r="NAA29" s="64">
        <f t="shared" si="149"/>
        <v>0</v>
      </c>
      <c r="NAB29" s="64">
        <f t="shared" si="149"/>
        <v>0</v>
      </c>
      <c r="NAC29" s="64">
        <f t="shared" si="149"/>
        <v>0</v>
      </c>
      <c r="NAD29" s="64">
        <f t="shared" si="149"/>
        <v>0</v>
      </c>
      <c r="NAE29" s="64">
        <f t="shared" si="149"/>
        <v>0</v>
      </c>
      <c r="NAF29" s="64">
        <f t="shared" si="149"/>
        <v>0</v>
      </c>
      <c r="NAG29" s="64">
        <f t="shared" si="149"/>
        <v>0</v>
      </c>
      <c r="NAH29" s="64">
        <f t="shared" si="149"/>
        <v>0</v>
      </c>
      <c r="NAI29" s="64">
        <f t="shared" si="149"/>
        <v>0</v>
      </c>
      <c r="NAJ29" s="64">
        <f t="shared" si="149"/>
        <v>0</v>
      </c>
      <c r="NAK29" s="64">
        <f t="shared" si="149"/>
        <v>0</v>
      </c>
      <c r="NAL29" s="64">
        <f t="shared" si="149"/>
        <v>0</v>
      </c>
      <c r="NAM29" s="64">
        <f t="shared" si="149"/>
        <v>0</v>
      </c>
      <c r="NAN29" s="64">
        <f t="shared" si="149"/>
        <v>0</v>
      </c>
      <c r="NAO29" s="64">
        <f t="shared" si="149"/>
        <v>0</v>
      </c>
      <c r="NAP29" s="64">
        <f t="shared" si="149"/>
        <v>0</v>
      </c>
      <c r="NAQ29" s="64">
        <f t="shared" si="149"/>
        <v>0</v>
      </c>
      <c r="NAR29" s="64">
        <f t="shared" si="149"/>
        <v>0</v>
      </c>
      <c r="NAS29" s="64">
        <f t="shared" si="149"/>
        <v>0</v>
      </c>
      <c r="NAT29" s="64">
        <f t="shared" si="149"/>
        <v>0</v>
      </c>
      <c r="NAU29" s="64">
        <f t="shared" si="149"/>
        <v>0</v>
      </c>
      <c r="NAV29" s="64">
        <f t="shared" si="149"/>
        <v>0</v>
      </c>
      <c r="NAW29" s="64">
        <f t="shared" si="149"/>
        <v>0</v>
      </c>
      <c r="NAX29" s="64">
        <f t="shared" si="149"/>
        <v>0</v>
      </c>
      <c r="NAY29" s="64">
        <f t="shared" si="149"/>
        <v>0</v>
      </c>
      <c r="NAZ29" s="64">
        <f t="shared" si="149"/>
        <v>0</v>
      </c>
      <c r="NBA29" s="64">
        <f t="shared" si="149"/>
        <v>0</v>
      </c>
      <c r="NBB29" s="64">
        <f t="shared" si="149"/>
        <v>0</v>
      </c>
      <c r="NBC29" s="64">
        <f t="shared" si="149"/>
        <v>0</v>
      </c>
      <c r="NBD29" s="64">
        <f t="shared" si="149"/>
        <v>0</v>
      </c>
      <c r="NBE29" s="64">
        <f t="shared" si="149"/>
        <v>0</v>
      </c>
      <c r="NBF29" s="64">
        <f t="shared" si="149"/>
        <v>0</v>
      </c>
      <c r="NBG29" s="64">
        <f t="shared" si="149"/>
        <v>0</v>
      </c>
      <c r="NBH29" s="64">
        <f t="shared" si="149"/>
        <v>0</v>
      </c>
      <c r="NBI29" s="64">
        <f t="shared" si="149"/>
        <v>0</v>
      </c>
      <c r="NBJ29" s="64">
        <f t="shared" si="149"/>
        <v>0</v>
      </c>
      <c r="NBK29" s="64">
        <f t="shared" si="149"/>
        <v>0</v>
      </c>
      <c r="NBL29" s="64">
        <f t="shared" si="149"/>
        <v>0</v>
      </c>
      <c r="NBM29" s="64">
        <f t="shared" si="149"/>
        <v>0</v>
      </c>
      <c r="NBN29" s="64">
        <f t="shared" si="149"/>
        <v>0</v>
      </c>
      <c r="NBO29" s="64">
        <f t="shared" si="149"/>
        <v>0</v>
      </c>
      <c r="NBP29" s="64">
        <f t="shared" si="149"/>
        <v>0</v>
      </c>
      <c r="NBQ29" s="64">
        <f t="shared" si="149"/>
        <v>0</v>
      </c>
      <c r="NBR29" s="64">
        <f t="shared" si="149"/>
        <v>0</v>
      </c>
      <c r="NBS29" s="64">
        <f t="shared" si="149"/>
        <v>0</v>
      </c>
      <c r="NBT29" s="64">
        <f t="shared" si="149"/>
        <v>0</v>
      </c>
      <c r="NBU29" s="64">
        <f t="shared" si="149"/>
        <v>0</v>
      </c>
      <c r="NBV29" s="64">
        <f t="shared" si="149"/>
        <v>0</v>
      </c>
      <c r="NBW29" s="64">
        <f t="shared" si="149"/>
        <v>0</v>
      </c>
      <c r="NBX29" s="64">
        <f t="shared" ref="NBX29:NEI29" si="150">SUM(NBX12:NBX27)</f>
        <v>0</v>
      </c>
      <c r="NBY29" s="64">
        <f t="shared" si="150"/>
        <v>0</v>
      </c>
      <c r="NBZ29" s="64">
        <f t="shared" si="150"/>
        <v>0</v>
      </c>
      <c r="NCA29" s="64">
        <f t="shared" si="150"/>
        <v>0</v>
      </c>
      <c r="NCB29" s="64">
        <f t="shared" si="150"/>
        <v>0</v>
      </c>
      <c r="NCC29" s="64">
        <f t="shared" si="150"/>
        <v>0</v>
      </c>
      <c r="NCD29" s="64">
        <f t="shared" si="150"/>
        <v>0</v>
      </c>
      <c r="NCE29" s="64">
        <f t="shared" si="150"/>
        <v>0</v>
      </c>
      <c r="NCF29" s="64">
        <f t="shared" si="150"/>
        <v>0</v>
      </c>
      <c r="NCG29" s="64">
        <f t="shared" si="150"/>
        <v>0</v>
      </c>
      <c r="NCH29" s="64">
        <f t="shared" si="150"/>
        <v>0</v>
      </c>
      <c r="NCI29" s="64">
        <f t="shared" si="150"/>
        <v>0</v>
      </c>
      <c r="NCJ29" s="64">
        <f t="shared" si="150"/>
        <v>0</v>
      </c>
      <c r="NCK29" s="64">
        <f t="shared" si="150"/>
        <v>0</v>
      </c>
      <c r="NCL29" s="64">
        <f t="shared" si="150"/>
        <v>0</v>
      </c>
      <c r="NCM29" s="64">
        <f t="shared" si="150"/>
        <v>0</v>
      </c>
      <c r="NCN29" s="64">
        <f t="shared" si="150"/>
        <v>0</v>
      </c>
      <c r="NCO29" s="64">
        <f t="shared" si="150"/>
        <v>0</v>
      </c>
      <c r="NCP29" s="64">
        <f t="shared" si="150"/>
        <v>0</v>
      </c>
      <c r="NCQ29" s="64">
        <f t="shared" si="150"/>
        <v>0</v>
      </c>
      <c r="NCR29" s="64">
        <f t="shared" si="150"/>
        <v>0</v>
      </c>
      <c r="NCS29" s="64">
        <f t="shared" si="150"/>
        <v>0</v>
      </c>
      <c r="NCT29" s="64">
        <f t="shared" si="150"/>
        <v>0</v>
      </c>
      <c r="NCU29" s="64">
        <f t="shared" si="150"/>
        <v>0</v>
      </c>
      <c r="NCV29" s="64">
        <f t="shared" si="150"/>
        <v>0</v>
      </c>
      <c r="NCW29" s="64">
        <f t="shared" si="150"/>
        <v>0</v>
      </c>
      <c r="NCX29" s="64">
        <f t="shared" si="150"/>
        <v>0</v>
      </c>
      <c r="NCY29" s="64">
        <f t="shared" si="150"/>
        <v>0</v>
      </c>
      <c r="NCZ29" s="64">
        <f t="shared" si="150"/>
        <v>0</v>
      </c>
      <c r="NDA29" s="64">
        <f t="shared" si="150"/>
        <v>0</v>
      </c>
      <c r="NDB29" s="64">
        <f t="shared" si="150"/>
        <v>0</v>
      </c>
      <c r="NDC29" s="64">
        <f t="shared" si="150"/>
        <v>0</v>
      </c>
      <c r="NDD29" s="64">
        <f t="shared" si="150"/>
        <v>0</v>
      </c>
      <c r="NDE29" s="64">
        <f t="shared" si="150"/>
        <v>0</v>
      </c>
      <c r="NDF29" s="64">
        <f t="shared" si="150"/>
        <v>0</v>
      </c>
      <c r="NDG29" s="64">
        <f t="shared" si="150"/>
        <v>0</v>
      </c>
      <c r="NDH29" s="64">
        <f t="shared" si="150"/>
        <v>0</v>
      </c>
      <c r="NDI29" s="64">
        <f t="shared" si="150"/>
        <v>0</v>
      </c>
      <c r="NDJ29" s="64">
        <f t="shared" si="150"/>
        <v>0</v>
      </c>
      <c r="NDK29" s="64">
        <f t="shared" si="150"/>
        <v>0</v>
      </c>
      <c r="NDL29" s="64">
        <f t="shared" si="150"/>
        <v>0</v>
      </c>
      <c r="NDM29" s="64">
        <f t="shared" si="150"/>
        <v>0</v>
      </c>
      <c r="NDN29" s="64">
        <f t="shared" si="150"/>
        <v>0</v>
      </c>
      <c r="NDO29" s="64">
        <f t="shared" si="150"/>
        <v>0</v>
      </c>
      <c r="NDP29" s="64">
        <f t="shared" si="150"/>
        <v>0</v>
      </c>
      <c r="NDQ29" s="64">
        <f t="shared" si="150"/>
        <v>0</v>
      </c>
      <c r="NDR29" s="64">
        <f t="shared" si="150"/>
        <v>0</v>
      </c>
      <c r="NDS29" s="64">
        <f t="shared" si="150"/>
        <v>0</v>
      </c>
      <c r="NDT29" s="64">
        <f t="shared" si="150"/>
        <v>0</v>
      </c>
      <c r="NDU29" s="64">
        <f t="shared" si="150"/>
        <v>0</v>
      </c>
      <c r="NDV29" s="64">
        <f t="shared" si="150"/>
        <v>0</v>
      </c>
      <c r="NDW29" s="64">
        <f t="shared" si="150"/>
        <v>0</v>
      </c>
      <c r="NDX29" s="64">
        <f t="shared" si="150"/>
        <v>0</v>
      </c>
      <c r="NDY29" s="64">
        <f t="shared" si="150"/>
        <v>0</v>
      </c>
      <c r="NDZ29" s="64">
        <f t="shared" si="150"/>
        <v>0</v>
      </c>
      <c r="NEA29" s="64">
        <f t="shared" si="150"/>
        <v>0</v>
      </c>
      <c r="NEB29" s="64">
        <f t="shared" si="150"/>
        <v>0</v>
      </c>
      <c r="NEC29" s="64">
        <f t="shared" si="150"/>
        <v>0</v>
      </c>
      <c r="NED29" s="64">
        <f t="shared" si="150"/>
        <v>0</v>
      </c>
      <c r="NEE29" s="64">
        <f t="shared" si="150"/>
        <v>0</v>
      </c>
      <c r="NEF29" s="64">
        <f t="shared" si="150"/>
        <v>0</v>
      </c>
      <c r="NEG29" s="64">
        <f t="shared" si="150"/>
        <v>0</v>
      </c>
      <c r="NEH29" s="64">
        <f t="shared" si="150"/>
        <v>0</v>
      </c>
      <c r="NEI29" s="64">
        <f t="shared" si="150"/>
        <v>0</v>
      </c>
      <c r="NEJ29" s="64">
        <f t="shared" ref="NEJ29:NGU29" si="151">SUM(NEJ12:NEJ27)</f>
        <v>0</v>
      </c>
      <c r="NEK29" s="64">
        <f t="shared" si="151"/>
        <v>0</v>
      </c>
      <c r="NEL29" s="64">
        <f t="shared" si="151"/>
        <v>0</v>
      </c>
      <c r="NEM29" s="64">
        <f t="shared" si="151"/>
        <v>0</v>
      </c>
      <c r="NEN29" s="64">
        <f t="shared" si="151"/>
        <v>0</v>
      </c>
      <c r="NEO29" s="64">
        <f t="shared" si="151"/>
        <v>0</v>
      </c>
      <c r="NEP29" s="64">
        <f t="shared" si="151"/>
        <v>0</v>
      </c>
      <c r="NEQ29" s="64">
        <f t="shared" si="151"/>
        <v>0</v>
      </c>
      <c r="NER29" s="64">
        <f t="shared" si="151"/>
        <v>0</v>
      </c>
      <c r="NES29" s="64">
        <f t="shared" si="151"/>
        <v>0</v>
      </c>
      <c r="NET29" s="64">
        <f t="shared" si="151"/>
        <v>0</v>
      </c>
      <c r="NEU29" s="64">
        <f t="shared" si="151"/>
        <v>0</v>
      </c>
      <c r="NEV29" s="64">
        <f t="shared" si="151"/>
        <v>0</v>
      </c>
      <c r="NEW29" s="64">
        <f t="shared" si="151"/>
        <v>0</v>
      </c>
      <c r="NEX29" s="64">
        <f t="shared" si="151"/>
        <v>0</v>
      </c>
      <c r="NEY29" s="64">
        <f t="shared" si="151"/>
        <v>0</v>
      </c>
      <c r="NEZ29" s="64">
        <f t="shared" si="151"/>
        <v>0</v>
      </c>
      <c r="NFA29" s="64">
        <f t="shared" si="151"/>
        <v>0</v>
      </c>
      <c r="NFB29" s="64">
        <f t="shared" si="151"/>
        <v>0</v>
      </c>
      <c r="NFC29" s="64">
        <f t="shared" si="151"/>
        <v>0</v>
      </c>
      <c r="NFD29" s="64">
        <f t="shared" si="151"/>
        <v>0</v>
      </c>
      <c r="NFE29" s="64">
        <f t="shared" si="151"/>
        <v>0</v>
      </c>
      <c r="NFF29" s="64">
        <f t="shared" si="151"/>
        <v>0</v>
      </c>
      <c r="NFG29" s="64">
        <f t="shared" si="151"/>
        <v>0</v>
      </c>
      <c r="NFH29" s="64">
        <f t="shared" si="151"/>
        <v>0</v>
      </c>
      <c r="NFI29" s="64">
        <f t="shared" si="151"/>
        <v>0</v>
      </c>
      <c r="NFJ29" s="64">
        <f t="shared" si="151"/>
        <v>0</v>
      </c>
      <c r="NFK29" s="64">
        <f t="shared" si="151"/>
        <v>0</v>
      </c>
      <c r="NFL29" s="64">
        <f t="shared" si="151"/>
        <v>0</v>
      </c>
      <c r="NFM29" s="64">
        <f t="shared" si="151"/>
        <v>0</v>
      </c>
      <c r="NFN29" s="64">
        <f t="shared" si="151"/>
        <v>0</v>
      </c>
      <c r="NFO29" s="64">
        <f t="shared" si="151"/>
        <v>0</v>
      </c>
      <c r="NFP29" s="64">
        <f t="shared" si="151"/>
        <v>0</v>
      </c>
      <c r="NFQ29" s="64">
        <f t="shared" si="151"/>
        <v>0</v>
      </c>
      <c r="NFR29" s="64">
        <f t="shared" si="151"/>
        <v>0</v>
      </c>
      <c r="NFS29" s="64">
        <f t="shared" si="151"/>
        <v>0</v>
      </c>
      <c r="NFT29" s="64">
        <f t="shared" si="151"/>
        <v>0</v>
      </c>
      <c r="NFU29" s="64">
        <f t="shared" si="151"/>
        <v>0</v>
      </c>
      <c r="NFV29" s="64">
        <f t="shared" si="151"/>
        <v>0</v>
      </c>
      <c r="NFW29" s="64">
        <f t="shared" si="151"/>
        <v>0</v>
      </c>
      <c r="NFX29" s="64">
        <f t="shared" si="151"/>
        <v>0</v>
      </c>
      <c r="NFY29" s="64">
        <f t="shared" si="151"/>
        <v>0</v>
      </c>
      <c r="NFZ29" s="64">
        <f t="shared" si="151"/>
        <v>0</v>
      </c>
      <c r="NGA29" s="64">
        <f t="shared" si="151"/>
        <v>0</v>
      </c>
      <c r="NGB29" s="64">
        <f t="shared" si="151"/>
        <v>0</v>
      </c>
      <c r="NGC29" s="64">
        <f t="shared" si="151"/>
        <v>0</v>
      </c>
      <c r="NGD29" s="64">
        <f t="shared" si="151"/>
        <v>0</v>
      </c>
      <c r="NGE29" s="64">
        <f t="shared" si="151"/>
        <v>0</v>
      </c>
      <c r="NGF29" s="64">
        <f t="shared" si="151"/>
        <v>0</v>
      </c>
      <c r="NGG29" s="64">
        <f t="shared" si="151"/>
        <v>0</v>
      </c>
      <c r="NGH29" s="64">
        <f t="shared" si="151"/>
        <v>0</v>
      </c>
      <c r="NGI29" s="64">
        <f t="shared" si="151"/>
        <v>0</v>
      </c>
      <c r="NGJ29" s="64">
        <f t="shared" si="151"/>
        <v>0</v>
      </c>
      <c r="NGK29" s="64">
        <f t="shared" si="151"/>
        <v>0</v>
      </c>
      <c r="NGL29" s="64">
        <f t="shared" si="151"/>
        <v>0</v>
      </c>
      <c r="NGM29" s="64">
        <f t="shared" si="151"/>
        <v>0</v>
      </c>
      <c r="NGN29" s="64">
        <f t="shared" si="151"/>
        <v>0</v>
      </c>
      <c r="NGO29" s="64">
        <f t="shared" si="151"/>
        <v>0</v>
      </c>
      <c r="NGP29" s="64">
        <f t="shared" si="151"/>
        <v>0</v>
      </c>
      <c r="NGQ29" s="64">
        <f t="shared" si="151"/>
        <v>0</v>
      </c>
      <c r="NGR29" s="64">
        <f t="shared" si="151"/>
        <v>0</v>
      </c>
      <c r="NGS29" s="64">
        <f t="shared" si="151"/>
        <v>0</v>
      </c>
      <c r="NGT29" s="64">
        <f t="shared" si="151"/>
        <v>0</v>
      </c>
      <c r="NGU29" s="64">
        <f t="shared" si="151"/>
        <v>0</v>
      </c>
      <c r="NGV29" s="64">
        <f t="shared" ref="NGV29:NJG29" si="152">SUM(NGV12:NGV27)</f>
        <v>0</v>
      </c>
      <c r="NGW29" s="64">
        <f t="shared" si="152"/>
        <v>0</v>
      </c>
      <c r="NGX29" s="64">
        <f t="shared" si="152"/>
        <v>0</v>
      </c>
      <c r="NGY29" s="64">
        <f t="shared" si="152"/>
        <v>0</v>
      </c>
      <c r="NGZ29" s="64">
        <f t="shared" si="152"/>
        <v>0</v>
      </c>
      <c r="NHA29" s="64">
        <f t="shared" si="152"/>
        <v>0</v>
      </c>
      <c r="NHB29" s="64">
        <f t="shared" si="152"/>
        <v>0</v>
      </c>
      <c r="NHC29" s="64">
        <f t="shared" si="152"/>
        <v>0</v>
      </c>
      <c r="NHD29" s="64">
        <f t="shared" si="152"/>
        <v>0</v>
      </c>
      <c r="NHE29" s="64">
        <f t="shared" si="152"/>
        <v>0</v>
      </c>
      <c r="NHF29" s="64">
        <f t="shared" si="152"/>
        <v>0</v>
      </c>
      <c r="NHG29" s="64">
        <f t="shared" si="152"/>
        <v>0</v>
      </c>
      <c r="NHH29" s="64">
        <f t="shared" si="152"/>
        <v>0</v>
      </c>
      <c r="NHI29" s="64">
        <f t="shared" si="152"/>
        <v>0</v>
      </c>
      <c r="NHJ29" s="64">
        <f t="shared" si="152"/>
        <v>0</v>
      </c>
      <c r="NHK29" s="64">
        <f t="shared" si="152"/>
        <v>0</v>
      </c>
      <c r="NHL29" s="64">
        <f t="shared" si="152"/>
        <v>0</v>
      </c>
      <c r="NHM29" s="64">
        <f t="shared" si="152"/>
        <v>0</v>
      </c>
      <c r="NHN29" s="64">
        <f t="shared" si="152"/>
        <v>0</v>
      </c>
      <c r="NHO29" s="64">
        <f t="shared" si="152"/>
        <v>0</v>
      </c>
      <c r="NHP29" s="64">
        <f t="shared" si="152"/>
        <v>0</v>
      </c>
      <c r="NHQ29" s="64">
        <f t="shared" si="152"/>
        <v>0</v>
      </c>
      <c r="NHR29" s="64">
        <f t="shared" si="152"/>
        <v>0</v>
      </c>
      <c r="NHS29" s="64">
        <f t="shared" si="152"/>
        <v>0</v>
      </c>
      <c r="NHT29" s="64">
        <f t="shared" si="152"/>
        <v>0</v>
      </c>
      <c r="NHU29" s="64">
        <f t="shared" si="152"/>
        <v>0</v>
      </c>
      <c r="NHV29" s="64">
        <f t="shared" si="152"/>
        <v>0</v>
      </c>
      <c r="NHW29" s="64">
        <f t="shared" si="152"/>
        <v>0</v>
      </c>
      <c r="NHX29" s="64">
        <f t="shared" si="152"/>
        <v>0</v>
      </c>
      <c r="NHY29" s="64">
        <f t="shared" si="152"/>
        <v>0</v>
      </c>
      <c r="NHZ29" s="64">
        <f t="shared" si="152"/>
        <v>0</v>
      </c>
      <c r="NIA29" s="64">
        <f t="shared" si="152"/>
        <v>0</v>
      </c>
      <c r="NIB29" s="64">
        <f t="shared" si="152"/>
        <v>0</v>
      </c>
      <c r="NIC29" s="64">
        <f t="shared" si="152"/>
        <v>0</v>
      </c>
      <c r="NID29" s="64">
        <f t="shared" si="152"/>
        <v>0</v>
      </c>
      <c r="NIE29" s="64">
        <f t="shared" si="152"/>
        <v>0</v>
      </c>
      <c r="NIF29" s="64">
        <f t="shared" si="152"/>
        <v>0</v>
      </c>
      <c r="NIG29" s="64">
        <f t="shared" si="152"/>
        <v>0</v>
      </c>
      <c r="NIH29" s="64">
        <f t="shared" si="152"/>
        <v>0</v>
      </c>
      <c r="NII29" s="64">
        <f t="shared" si="152"/>
        <v>0</v>
      </c>
      <c r="NIJ29" s="64">
        <f t="shared" si="152"/>
        <v>0</v>
      </c>
      <c r="NIK29" s="64">
        <f t="shared" si="152"/>
        <v>0</v>
      </c>
      <c r="NIL29" s="64">
        <f t="shared" si="152"/>
        <v>0</v>
      </c>
      <c r="NIM29" s="64">
        <f t="shared" si="152"/>
        <v>0</v>
      </c>
      <c r="NIN29" s="64">
        <f t="shared" si="152"/>
        <v>0</v>
      </c>
      <c r="NIO29" s="64">
        <f t="shared" si="152"/>
        <v>0</v>
      </c>
      <c r="NIP29" s="64">
        <f t="shared" si="152"/>
        <v>0</v>
      </c>
      <c r="NIQ29" s="64">
        <f t="shared" si="152"/>
        <v>0</v>
      </c>
      <c r="NIR29" s="64">
        <f t="shared" si="152"/>
        <v>0</v>
      </c>
      <c r="NIS29" s="64">
        <f t="shared" si="152"/>
        <v>0</v>
      </c>
      <c r="NIT29" s="64">
        <f t="shared" si="152"/>
        <v>0</v>
      </c>
      <c r="NIU29" s="64">
        <f t="shared" si="152"/>
        <v>0</v>
      </c>
      <c r="NIV29" s="64">
        <f t="shared" si="152"/>
        <v>0</v>
      </c>
      <c r="NIW29" s="64">
        <f t="shared" si="152"/>
        <v>0</v>
      </c>
      <c r="NIX29" s="64">
        <f t="shared" si="152"/>
        <v>0</v>
      </c>
      <c r="NIY29" s="64">
        <f t="shared" si="152"/>
        <v>0</v>
      </c>
      <c r="NIZ29" s="64">
        <f t="shared" si="152"/>
        <v>0</v>
      </c>
      <c r="NJA29" s="64">
        <f t="shared" si="152"/>
        <v>0</v>
      </c>
      <c r="NJB29" s="64">
        <f t="shared" si="152"/>
        <v>0</v>
      </c>
      <c r="NJC29" s="64">
        <f t="shared" si="152"/>
        <v>0</v>
      </c>
      <c r="NJD29" s="64">
        <f t="shared" si="152"/>
        <v>0</v>
      </c>
      <c r="NJE29" s="64">
        <f t="shared" si="152"/>
        <v>0</v>
      </c>
      <c r="NJF29" s="64">
        <f t="shared" si="152"/>
        <v>0</v>
      </c>
      <c r="NJG29" s="64">
        <f t="shared" si="152"/>
        <v>0</v>
      </c>
      <c r="NJH29" s="64">
        <f t="shared" ref="NJH29:NLS29" si="153">SUM(NJH12:NJH27)</f>
        <v>0</v>
      </c>
      <c r="NJI29" s="64">
        <f t="shared" si="153"/>
        <v>0</v>
      </c>
      <c r="NJJ29" s="64">
        <f t="shared" si="153"/>
        <v>0</v>
      </c>
      <c r="NJK29" s="64">
        <f t="shared" si="153"/>
        <v>0</v>
      </c>
      <c r="NJL29" s="64">
        <f t="shared" si="153"/>
        <v>0</v>
      </c>
      <c r="NJM29" s="64">
        <f t="shared" si="153"/>
        <v>0</v>
      </c>
      <c r="NJN29" s="64">
        <f t="shared" si="153"/>
        <v>0</v>
      </c>
      <c r="NJO29" s="64">
        <f t="shared" si="153"/>
        <v>0</v>
      </c>
      <c r="NJP29" s="64">
        <f t="shared" si="153"/>
        <v>0</v>
      </c>
      <c r="NJQ29" s="64">
        <f t="shared" si="153"/>
        <v>0</v>
      </c>
      <c r="NJR29" s="64">
        <f t="shared" si="153"/>
        <v>0</v>
      </c>
      <c r="NJS29" s="64">
        <f t="shared" si="153"/>
        <v>0</v>
      </c>
      <c r="NJT29" s="64">
        <f t="shared" si="153"/>
        <v>0</v>
      </c>
      <c r="NJU29" s="64">
        <f t="shared" si="153"/>
        <v>0</v>
      </c>
      <c r="NJV29" s="64">
        <f t="shared" si="153"/>
        <v>0</v>
      </c>
      <c r="NJW29" s="64">
        <f t="shared" si="153"/>
        <v>0</v>
      </c>
      <c r="NJX29" s="64">
        <f t="shared" si="153"/>
        <v>0</v>
      </c>
      <c r="NJY29" s="64">
        <f t="shared" si="153"/>
        <v>0</v>
      </c>
      <c r="NJZ29" s="64">
        <f t="shared" si="153"/>
        <v>0</v>
      </c>
      <c r="NKA29" s="64">
        <f t="shared" si="153"/>
        <v>0</v>
      </c>
      <c r="NKB29" s="64">
        <f t="shared" si="153"/>
        <v>0</v>
      </c>
      <c r="NKC29" s="64">
        <f t="shared" si="153"/>
        <v>0</v>
      </c>
      <c r="NKD29" s="64">
        <f t="shared" si="153"/>
        <v>0</v>
      </c>
      <c r="NKE29" s="64">
        <f t="shared" si="153"/>
        <v>0</v>
      </c>
      <c r="NKF29" s="64">
        <f t="shared" si="153"/>
        <v>0</v>
      </c>
      <c r="NKG29" s="64">
        <f t="shared" si="153"/>
        <v>0</v>
      </c>
      <c r="NKH29" s="64">
        <f t="shared" si="153"/>
        <v>0</v>
      </c>
      <c r="NKI29" s="64">
        <f t="shared" si="153"/>
        <v>0</v>
      </c>
      <c r="NKJ29" s="64">
        <f t="shared" si="153"/>
        <v>0</v>
      </c>
      <c r="NKK29" s="64">
        <f t="shared" si="153"/>
        <v>0</v>
      </c>
      <c r="NKL29" s="64">
        <f t="shared" si="153"/>
        <v>0</v>
      </c>
      <c r="NKM29" s="64">
        <f t="shared" si="153"/>
        <v>0</v>
      </c>
      <c r="NKN29" s="64">
        <f t="shared" si="153"/>
        <v>0</v>
      </c>
      <c r="NKO29" s="64">
        <f t="shared" si="153"/>
        <v>0</v>
      </c>
      <c r="NKP29" s="64">
        <f t="shared" si="153"/>
        <v>0</v>
      </c>
      <c r="NKQ29" s="64">
        <f t="shared" si="153"/>
        <v>0</v>
      </c>
      <c r="NKR29" s="64">
        <f t="shared" si="153"/>
        <v>0</v>
      </c>
      <c r="NKS29" s="64">
        <f t="shared" si="153"/>
        <v>0</v>
      </c>
      <c r="NKT29" s="64">
        <f t="shared" si="153"/>
        <v>0</v>
      </c>
      <c r="NKU29" s="64">
        <f t="shared" si="153"/>
        <v>0</v>
      </c>
      <c r="NKV29" s="64">
        <f t="shared" si="153"/>
        <v>0</v>
      </c>
      <c r="NKW29" s="64">
        <f t="shared" si="153"/>
        <v>0</v>
      </c>
      <c r="NKX29" s="64">
        <f t="shared" si="153"/>
        <v>0</v>
      </c>
      <c r="NKY29" s="64">
        <f t="shared" si="153"/>
        <v>0</v>
      </c>
      <c r="NKZ29" s="64">
        <f t="shared" si="153"/>
        <v>0</v>
      </c>
      <c r="NLA29" s="64">
        <f t="shared" si="153"/>
        <v>0</v>
      </c>
      <c r="NLB29" s="64">
        <f t="shared" si="153"/>
        <v>0</v>
      </c>
      <c r="NLC29" s="64">
        <f t="shared" si="153"/>
        <v>0</v>
      </c>
      <c r="NLD29" s="64">
        <f t="shared" si="153"/>
        <v>0</v>
      </c>
      <c r="NLE29" s="64">
        <f t="shared" si="153"/>
        <v>0</v>
      </c>
      <c r="NLF29" s="64">
        <f t="shared" si="153"/>
        <v>0</v>
      </c>
      <c r="NLG29" s="64">
        <f t="shared" si="153"/>
        <v>0</v>
      </c>
      <c r="NLH29" s="64">
        <f t="shared" si="153"/>
        <v>0</v>
      </c>
      <c r="NLI29" s="64">
        <f t="shared" si="153"/>
        <v>0</v>
      </c>
      <c r="NLJ29" s="64">
        <f t="shared" si="153"/>
        <v>0</v>
      </c>
      <c r="NLK29" s="64">
        <f t="shared" si="153"/>
        <v>0</v>
      </c>
      <c r="NLL29" s="64">
        <f t="shared" si="153"/>
        <v>0</v>
      </c>
      <c r="NLM29" s="64">
        <f t="shared" si="153"/>
        <v>0</v>
      </c>
      <c r="NLN29" s="64">
        <f t="shared" si="153"/>
        <v>0</v>
      </c>
      <c r="NLO29" s="64">
        <f t="shared" si="153"/>
        <v>0</v>
      </c>
      <c r="NLP29" s="64">
        <f t="shared" si="153"/>
        <v>0</v>
      </c>
      <c r="NLQ29" s="64">
        <f t="shared" si="153"/>
        <v>0</v>
      </c>
      <c r="NLR29" s="64">
        <f t="shared" si="153"/>
        <v>0</v>
      </c>
      <c r="NLS29" s="64">
        <f t="shared" si="153"/>
        <v>0</v>
      </c>
      <c r="NLT29" s="64">
        <f t="shared" ref="NLT29:NOE29" si="154">SUM(NLT12:NLT27)</f>
        <v>0</v>
      </c>
      <c r="NLU29" s="64">
        <f t="shared" si="154"/>
        <v>0</v>
      </c>
      <c r="NLV29" s="64">
        <f t="shared" si="154"/>
        <v>0</v>
      </c>
      <c r="NLW29" s="64">
        <f t="shared" si="154"/>
        <v>0</v>
      </c>
      <c r="NLX29" s="64">
        <f t="shared" si="154"/>
        <v>0</v>
      </c>
      <c r="NLY29" s="64">
        <f t="shared" si="154"/>
        <v>0</v>
      </c>
      <c r="NLZ29" s="64">
        <f t="shared" si="154"/>
        <v>0</v>
      </c>
      <c r="NMA29" s="64">
        <f t="shared" si="154"/>
        <v>0</v>
      </c>
      <c r="NMB29" s="64">
        <f t="shared" si="154"/>
        <v>0</v>
      </c>
      <c r="NMC29" s="64">
        <f t="shared" si="154"/>
        <v>0</v>
      </c>
      <c r="NMD29" s="64">
        <f t="shared" si="154"/>
        <v>0</v>
      </c>
      <c r="NME29" s="64">
        <f t="shared" si="154"/>
        <v>0</v>
      </c>
      <c r="NMF29" s="64">
        <f t="shared" si="154"/>
        <v>0</v>
      </c>
      <c r="NMG29" s="64">
        <f t="shared" si="154"/>
        <v>0</v>
      </c>
      <c r="NMH29" s="64">
        <f t="shared" si="154"/>
        <v>0</v>
      </c>
      <c r="NMI29" s="64">
        <f t="shared" si="154"/>
        <v>0</v>
      </c>
      <c r="NMJ29" s="64">
        <f t="shared" si="154"/>
        <v>0</v>
      </c>
      <c r="NMK29" s="64">
        <f t="shared" si="154"/>
        <v>0</v>
      </c>
      <c r="NML29" s="64">
        <f t="shared" si="154"/>
        <v>0</v>
      </c>
      <c r="NMM29" s="64">
        <f t="shared" si="154"/>
        <v>0</v>
      </c>
      <c r="NMN29" s="64">
        <f t="shared" si="154"/>
        <v>0</v>
      </c>
      <c r="NMO29" s="64">
        <f t="shared" si="154"/>
        <v>0</v>
      </c>
      <c r="NMP29" s="64">
        <f t="shared" si="154"/>
        <v>0</v>
      </c>
      <c r="NMQ29" s="64">
        <f t="shared" si="154"/>
        <v>0</v>
      </c>
      <c r="NMR29" s="64">
        <f t="shared" si="154"/>
        <v>0</v>
      </c>
      <c r="NMS29" s="64">
        <f t="shared" si="154"/>
        <v>0</v>
      </c>
      <c r="NMT29" s="64">
        <f t="shared" si="154"/>
        <v>0</v>
      </c>
      <c r="NMU29" s="64">
        <f t="shared" si="154"/>
        <v>0</v>
      </c>
      <c r="NMV29" s="64">
        <f t="shared" si="154"/>
        <v>0</v>
      </c>
      <c r="NMW29" s="64">
        <f t="shared" si="154"/>
        <v>0</v>
      </c>
      <c r="NMX29" s="64">
        <f t="shared" si="154"/>
        <v>0</v>
      </c>
      <c r="NMY29" s="64">
        <f t="shared" si="154"/>
        <v>0</v>
      </c>
      <c r="NMZ29" s="64">
        <f t="shared" si="154"/>
        <v>0</v>
      </c>
      <c r="NNA29" s="64">
        <f t="shared" si="154"/>
        <v>0</v>
      </c>
      <c r="NNB29" s="64">
        <f t="shared" si="154"/>
        <v>0</v>
      </c>
      <c r="NNC29" s="64">
        <f t="shared" si="154"/>
        <v>0</v>
      </c>
      <c r="NND29" s="64">
        <f t="shared" si="154"/>
        <v>0</v>
      </c>
      <c r="NNE29" s="64">
        <f t="shared" si="154"/>
        <v>0</v>
      </c>
      <c r="NNF29" s="64">
        <f t="shared" si="154"/>
        <v>0</v>
      </c>
      <c r="NNG29" s="64">
        <f t="shared" si="154"/>
        <v>0</v>
      </c>
      <c r="NNH29" s="64">
        <f t="shared" si="154"/>
        <v>0</v>
      </c>
      <c r="NNI29" s="64">
        <f t="shared" si="154"/>
        <v>0</v>
      </c>
      <c r="NNJ29" s="64">
        <f t="shared" si="154"/>
        <v>0</v>
      </c>
      <c r="NNK29" s="64">
        <f t="shared" si="154"/>
        <v>0</v>
      </c>
      <c r="NNL29" s="64">
        <f t="shared" si="154"/>
        <v>0</v>
      </c>
      <c r="NNM29" s="64">
        <f t="shared" si="154"/>
        <v>0</v>
      </c>
      <c r="NNN29" s="64">
        <f t="shared" si="154"/>
        <v>0</v>
      </c>
      <c r="NNO29" s="64">
        <f t="shared" si="154"/>
        <v>0</v>
      </c>
      <c r="NNP29" s="64">
        <f t="shared" si="154"/>
        <v>0</v>
      </c>
      <c r="NNQ29" s="64">
        <f t="shared" si="154"/>
        <v>0</v>
      </c>
      <c r="NNR29" s="64">
        <f t="shared" si="154"/>
        <v>0</v>
      </c>
      <c r="NNS29" s="64">
        <f t="shared" si="154"/>
        <v>0</v>
      </c>
      <c r="NNT29" s="64">
        <f t="shared" si="154"/>
        <v>0</v>
      </c>
      <c r="NNU29" s="64">
        <f t="shared" si="154"/>
        <v>0</v>
      </c>
      <c r="NNV29" s="64">
        <f t="shared" si="154"/>
        <v>0</v>
      </c>
      <c r="NNW29" s="64">
        <f t="shared" si="154"/>
        <v>0</v>
      </c>
      <c r="NNX29" s="64">
        <f t="shared" si="154"/>
        <v>0</v>
      </c>
      <c r="NNY29" s="64">
        <f t="shared" si="154"/>
        <v>0</v>
      </c>
      <c r="NNZ29" s="64">
        <f t="shared" si="154"/>
        <v>0</v>
      </c>
      <c r="NOA29" s="64">
        <f t="shared" si="154"/>
        <v>0</v>
      </c>
      <c r="NOB29" s="64">
        <f t="shared" si="154"/>
        <v>0</v>
      </c>
      <c r="NOC29" s="64">
        <f t="shared" si="154"/>
        <v>0</v>
      </c>
      <c r="NOD29" s="64">
        <f t="shared" si="154"/>
        <v>0</v>
      </c>
      <c r="NOE29" s="64">
        <f t="shared" si="154"/>
        <v>0</v>
      </c>
      <c r="NOF29" s="64">
        <f t="shared" ref="NOF29:NQQ29" si="155">SUM(NOF12:NOF27)</f>
        <v>0</v>
      </c>
      <c r="NOG29" s="64">
        <f t="shared" si="155"/>
        <v>0</v>
      </c>
      <c r="NOH29" s="64">
        <f t="shared" si="155"/>
        <v>0</v>
      </c>
      <c r="NOI29" s="64">
        <f t="shared" si="155"/>
        <v>0</v>
      </c>
      <c r="NOJ29" s="64">
        <f t="shared" si="155"/>
        <v>0</v>
      </c>
      <c r="NOK29" s="64">
        <f t="shared" si="155"/>
        <v>0</v>
      </c>
      <c r="NOL29" s="64">
        <f t="shared" si="155"/>
        <v>0</v>
      </c>
      <c r="NOM29" s="64">
        <f t="shared" si="155"/>
        <v>0</v>
      </c>
      <c r="NON29" s="64">
        <f t="shared" si="155"/>
        <v>0</v>
      </c>
      <c r="NOO29" s="64">
        <f t="shared" si="155"/>
        <v>0</v>
      </c>
      <c r="NOP29" s="64">
        <f t="shared" si="155"/>
        <v>0</v>
      </c>
      <c r="NOQ29" s="64">
        <f t="shared" si="155"/>
        <v>0</v>
      </c>
      <c r="NOR29" s="64">
        <f t="shared" si="155"/>
        <v>0</v>
      </c>
      <c r="NOS29" s="64">
        <f t="shared" si="155"/>
        <v>0</v>
      </c>
      <c r="NOT29" s="64">
        <f t="shared" si="155"/>
        <v>0</v>
      </c>
      <c r="NOU29" s="64">
        <f t="shared" si="155"/>
        <v>0</v>
      </c>
      <c r="NOV29" s="64">
        <f t="shared" si="155"/>
        <v>0</v>
      </c>
      <c r="NOW29" s="64">
        <f t="shared" si="155"/>
        <v>0</v>
      </c>
      <c r="NOX29" s="64">
        <f t="shared" si="155"/>
        <v>0</v>
      </c>
      <c r="NOY29" s="64">
        <f t="shared" si="155"/>
        <v>0</v>
      </c>
      <c r="NOZ29" s="64">
        <f t="shared" si="155"/>
        <v>0</v>
      </c>
      <c r="NPA29" s="64">
        <f t="shared" si="155"/>
        <v>0</v>
      </c>
      <c r="NPB29" s="64">
        <f t="shared" si="155"/>
        <v>0</v>
      </c>
      <c r="NPC29" s="64">
        <f t="shared" si="155"/>
        <v>0</v>
      </c>
      <c r="NPD29" s="64">
        <f t="shared" si="155"/>
        <v>0</v>
      </c>
      <c r="NPE29" s="64">
        <f t="shared" si="155"/>
        <v>0</v>
      </c>
      <c r="NPF29" s="64">
        <f t="shared" si="155"/>
        <v>0</v>
      </c>
      <c r="NPG29" s="64">
        <f t="shared" si="155"/>
        <v>0</v>
      </c>
      <c r="NPH29" s="64">
        <f t="shared" si="155"/>
        <v>0</v>
      </c>
      <c r="NPI29" s="64">
        <f t="shared" si="155"/>
        <v>0</v>
      </c>
      <c r="NPJ29" s="64">
        <f t="shared" si="155"/>
        <v>0</v>
      </c>
      <c r="NPK29" s="64">
        <f t="shared" si="155"/>
        <v>0</v>
      </c>
      <c r="NPL29" s="64">
        <f t="shared" si="155"/>
        <v>0</v>
      </c>
      <c r="NPM29" s="64">
        <f t="shared" si="155"/>
        <v>0</v>
      </c>
      <c r="NPN29" s="64">
        <f t="shared" si="155"/>
        <v>0</v>
      </c>
      <c r="NPO29" s="64">
        <f t="shared" si="155"/>
        <v>0</v>
      </c>
      <c r="NPP29" s="64">
        <f t="shared" si="155"/>
        <v>0</v>
      </c>
      <c r="NPQ29" s="64">
        <f t="shared" si="155"/>
        <v>0</v>
      </c>
      <c r="NPR29" s="64">
        <f t="shared" si="155"/>
        <v>0</v>
      </c>
      <c r="NPS29" s="64">
        <f t="shared" si="155"/>
        <v>0</v>
      </c>
      <c r="NPT29" s="64">
        <f t="shared" si="155"/>
        <v>0</v>
      </c>
      <c r="NPU29" s="64">
        <f t="shared" si="155"/>
        <v>0</v>
      </c>
      <c r="NPV29" s="64">
        <f t="shared" si="155"/>
        <v>0</v>
      </c>
      <c r="NPW29" s="64">
        <f t="shared" si="155"/>
        <v>0</v>
      </c>
      <c r="NPX29" s="64">
        <f t="shared" si="155"/>
        <v>0</v>
      </c>
      <c r="NPY29" s="64">
        <f t="shared" si="155"/>
        <v>0</v>
      </c>
      <c r="NPZ29" s="64">
        <f t="shared" si="155"/>
        <v>0</v>
      </c>
      <c r="NQA29" s="64">
        <f t="shared" si="155"/>
        <v>0</v>
      </c>
      <c r="NQB29" s="64">
        <f t="shared" si="155"/>
        <v>0</v>
      </c>
      <c r="NQC29" s="64">
        <f t="shared" si="155"/>
        <v>0</v>
      </c>
      <c r="NQD29" s="64">
        <f t="shared" si="155"/>
        <v>0</v>
      </c>
      <c r="NQE29" s="64">
        <f t="shared" si="155"/>
        <v>0</v>
      </c>
      <c r="NQF29" s="64">
        <f t="shared" si="155"/>
        <v>0</v>
      </c>
      <c r="NQG29" s="64">
        <f t="shared" si="155"/>
        <v>0</v>
      </c>
      <c r="NQH29" s="64">
        <f t="shared" si="155"/>
        <v>0</v>
      </c>
      <c r="NQI29" s="64">
        <f t="shared" si="155"/>
        <v>0</v>
      </c>
      <c r="NQJ29" s="64">
        <f t="shared" si="155"/>
        <v>0</v>
      </c>
      <c r="NQK29" s="64">
        <f t="shared" si="155"/>
        <v>0</v>
      </c>
      <c r="NQL29" s="64">
        <f t="shared" si="155"/>
        <v>0</v>
      </c>
      <c r="NQM29" s="64">
        <f t="shared" si="155"/>
        <v>0</v>
      </c>
      <c r="NQN29" s="64">
        <f t="shared" si="155"/>
        <v>0</v>
      </c>
      <c r="NQO29" s="64">
        <f t="shared" si="155"/>
        <v>0</v>
      </c>
      <c r="NQP29" s="64">
        <f t="shared" si="155"/>
        <v>0</v>
      </c>
      <c r="NQQ29" s="64">
        <f t="shared" si="155"/>
        <v>0</v>
      </c>
      <c r="NQR29" s="64">
        <f t="shared" ref="NQR29:NTC29" si="156">SUM(NQR12:NQR27)</f>
        <v>0</v>
      </c>
      <c r="NQS29" s="64">
        <f t="shared" si="156"/>
        <v>0</v>
      </c>
      <c r="NQT29" s="64">
        <f t="shared" si="156"/>
        <v>0</v>
      </c>
      <c r="NQU29" s="64">
        <f t="shared" si="156"/>
        <v>0</v>
      </c>
      <c r="NQV29" s="64">
        <f t="shared" si="156"/>
        <v>0</v>
      </c>
      <c r="NQW29" s="64">
        <f t="shared" si="156"/>
        <v>0</v>
      </c>
      <c r="NQX29" s="64">
        <f t="shared" si="156"/>
        <v>0</v>
      </c>
      <c r="NQY29" s="64">
        <f t="shared" si="156"/>
        <v>0</v>
      </c>
      <c r="NQZ29" s="64">
        <f t="shared" si="156"/>
        <v>0</v>
      </c>
      <c r="NRA29" s="64">
        <f t="shared" si="156"/>
        <v>0</v>
      </c>
      <c r="NRB29" s="64">
        <f t="shared" si="156"/>
        <v>0</v>
      </c>
      <c r="NRC29" s="64">
        <f t="shared" si="156"/>
        <v>0</v>
      </c>
      <c r="NRD29" s="64">
        <f t="shared" si="156"/>
        <v>0</v>
      </c>
      <c r="NRE29" s="64">
        <f t="shared" si="156"/>
        <v>0</v>
      </c>
      <c r="NRF29" s="64">
        <f t="shared" si="156"/>
        <v>0</v>
      </c>
      <c r="NRG29" s="64">
        <f t="shared" si="156"/>
        <v>0</v>
      </c>
      <c r="NRH29" s="64">
        <f t="shared" si="156"/>
        <v>0</v>
      </c>
      <c r="NRI29" s="64">
        <f t="shared" si="156"/>
        <v>0</v>
      </c>
      <c r="NRJ29" s="64">
        <f t="shared" si="156"/>
        <v>0</v>
      </c>
      <c r="NRK29" s="64">
        <f t="shared" si="156"/>
        <v>0</v>
      </c>
      <c r="NRL29" s="64">
        <f t="shared" si="156"/>
        <v>0</v>
      </c>
      <c r="NRM29" s="64">
        <f t="shared" si="156"/>
        <v>0</v>
      </c>
      <c r="NRN29" s="64">
        <f t="shared" si="156"/>
        <v>0</v>
      </c>
      <c r="NRO29" s="64">
        <f t="shared" si="156"/>
        <v>0</v>
      </c>
      <c r="NRP29" s="64">
        <f t="shared" si="156"/>
        <v>0</v>
      </c>
      <c r="NRQ29" s="64">
        <f t="shared" si="156"/>
        <v>0</v>
      </c>
      <c r="NRR29" s="64">
        <f t="shared" si="156"/>
        <v>0</v>
      </c>
      <c r="NRS29" s="64">
        <f t="shared" si="156"/>
        <v>0</v>
      </c>
      <c r="NRT29" s="64">
        <f t="shared" si="156"/>
        <v>0</v>
      </c>
      <c r="NRU29" s="64">
        <f t="shared" si="156"/>
        <v>0</v>
      </c>
      <c r="NRV29" s="64">
        <f t="shared" si="156"/>
        <v>0</v>
      </c>
      <c r="NRW29" s="64">
        <f t="shared" si="156"/>
        <v>0</v>
      </c>
      <c r="NRX29" s="64">
        <f t="shared" si="156"/>
        <v>0</v>
      </c>
      <c r="NRY29" s="64">
        <f t="shared" si="156"/>
        <v>0</v>
      </c>
      <c r="NRZ29" s="64">
        <f t="shared" si="156"/>
        <v>0</v>
      </c>
      <c r="NSA29" s="64">
        <f t="shared" si="156"/>
        <v>0</v>
      </c>
      <c r="NSB29" s="64">
        <f t="shared" si="156"/>
        <v>0</v>
      </c>
      <c r="NSC29" s="64">
        <f t="shared" si="156"/>
        <v>0</v>
      </c>
      <c r="NSD29" s="64">
        <f t="shared" si="156"/>
        <v>0</v>
      </c>
      <c r="NSE29" s="64">
        <f t="shared" si="156"/>
        <v>0</v>
      </c>
      <c r="NSF29" s="64">
        <f t="shared" si="156"/>
        <v>0</v>
      </c>
      <c r="NSG29" s="64">
        <f t="shared" si="156"/>
        <v>0</v>
      </c>
      <c r="NSH29" s="64">
        <f t="shared" si="156"/>
        <v>0</v>
      </c>
      <c r="NSI29" s="64">
        <f t="shared" si="156"/>
        <v>0</v>
      </c>
      <c r="NSJ29" s="64">
        <f t="shared" si="156"/>
        <v>0</v>
      </c>
      <c r="NSK29" s="64">
        <f t="shared" si="156"/>
        <v>0</v>
      </c>
      <c r="NSL29" s="64">
        <f t="shared" si="156"/>
        <v>0</v>
      </c>
      <c r="NSM29" s="64">
        <f t="shared" si="156"/>
        <v>0</v>
      </c>
      <c r="NSN29" s="64">
        <f t="shared" si="156"/>
        <v>0</v>
      </c>
      <c r="NSO29" s="64">
        <f t="shared" si="156"/>
        <v>0</v>
      </c>
      <c r="NSP29" s="64">
        <f t="shared" si="156"/>
        <v>0</v>
      </c>
      <c r="NSQ29" s="64">
        <f t="shared" si="156"/>
        <v>0</v>
      </c>
      <c r="NSR29" s="64">
        <f t="shared" si="156"/>
        <v>0</v>
      </c>
      <c r="NSS29" s="64">
        <f t="shared" si="156"/>
        <v>0</v>
      </c>
      <c r="NST29" s="64">
        <f t="shared" si="156"/>
        <v>0</v>
      </c>
      <c r="NSU29" s="64">
        <f t="shared" si="156"/>
        <v>0</v>
      </c>
      <c r="NSV29" s="64">
        <f t="shared" si="156"/>
        <v>0</v>
      </c>
      <c r="NSW29" s="64">
        <f t="shared" si="156"/>
        <v>0</v>
      </c>
      <c r="NSX29" s="64">
        <f t="shared" si="156"/>
        <v>0</v>
      </c>
      <c r="NSY29" s="64">
        <f t="shared" si="156"/>
        <v>0</v>
      </c>
      <c r="NSZ29" s="64">
        <f t="shared" si="156"/>
        <v>0</v>
      </c>
      <c r="NTA29" s="64">
        <f t="shared" si="156"/>
        <v>0</v>
      </c>
      <c r="NTB29" s="64">
        <f t="shared" si="156"/>
        <v>0</v>
      </c>
      <c r="NTC29" s="64">
        <f t="shared" si="156"/>
        <v>0</v>
      </c>
      <c r="NTD29" s="64">
        <f t="shared" ref="NTD29:NVO29" si="157">SUM(NTD12:NTD27)</f>
        <v>0</v>
      </c>
      <c r="NTE29" s="64">
        <f t="shared" si="157"/>
        <v>0</v>
      </c>
      <c r="NTF29" s="64">
        <f t="shared" si="157"/>
        <v>0</v>
      </c>
      <c r="NTG29" s="64">
        <f t="shared" si="157"/>
        <v>0</v>
      </c>
      <c r="NTH29" s="64">
        <f t="shared" si="157"/>
        <v>0</v>
      </c>
      <c r="NTI29" s="64">
        <f t="shared" si="157"/>
        <v>0</v>
      </c>
      <c r="NTJ29" s="64">
        <f t="shared" si="157"/>
        <v>0</v>
      </c>
      <c r="NTK29" s="64">
        <f t="shared" si="157"/>
        <v>0</v>
      </c>
      <c r="NTL29" s="64">
        <f t="shared" si="157"/>
        <v>0</v>
      </c>
      <c r="NTM29" s="64">
        <f t="shared" si="157"/>
        <v>0</v>
      </c>
      <c r="NTN29" s="64">
        <f t="shared" si="157"/>
        <v>0</v>
      </c>
      <c r="NTO29" s="64">
        <f t="shared" si="157"/>
        <v>0</v>
      </c>
      <c r="NTP29" s="64">
        <f t="shared" si="157"/>
        <v>0</v>
      </c>
      <c r="NTQ29" s="64">
        <f t="shared" si="157"/>
        <v>0</v>
      </c>
      <c r="NTR29" s="64">
        <f t="shared" si="157"/>
        <v>0</v>
      </c>
      <c r="NTS29" s="64">
        <f t="shared" si="157"/>
        <v>0</v>
      </c>
      <c r="NTT29" s="64">
        <f t="shared" si="157"/>
        <v>0</v>
      </c>
      <c r="NTU29" s="64">
        <f t="shared" si="157"/>
        <v>0</v>
      </c>
      <c r="NTV29" s="64">
        <f t="shared" si="157"/>
        <v>0</v>
      </c>
      <c r="NTW29" s="64">
        <f t="shared" si="157"/>
        <v>0</v>
      </c>
      <c r="NTX29" s="64">
        <f t="shared" si="157"/>
        <v>0</v>
      </c>
      <c r="NTY29" s="64">
        <f t="shared" si="157"/>
        <v>0</v>
      </c>
      <c r="NTZ29" s="64">
        <f t="shared" si="157"/>
        <v>0</v>
      </c>
      <c r="NUA29" s="64">
        <f t="shared" si="157"/>
        <v>0</v>
      </c>
      <c r="NUB29" s="64">
        <f t="shared" si="157"/>
        <v>0</v>
      </c>
      <c r="NUC29" s="64">
        <f t="shared" si="157"/>
        <v>0</v>
      </c>
      <c r="NUD29" s="64">
        <f t="shared" si="157"/>
        <v>0</v>
      </c>
      <c r="NUE29" s="64">
        <f t="shared" si="157"/>
        <v>0</v>
      </c>
      <c r="NUF29" s="64">
        <f t="shared" si="157"/>
        <v>0</v>
      </c>
      <c r="NUG29" s="64">
        <f t="shared" si="157"/>
        <v>0</v>
      </c>
      <c r="NUH29" s="64">
        <f t="shared" si="157"/>
        <v>0</v>
      </c>
      <c r="NUI29" s="64">
        <f t="shared" si="157"/>
        <v>0</v>
      </c>
      <c r="NUJ29" s="64">
        <f t="shared" si="157"/>
        <v>0</v>
      </c>
      <c r="NUK29" s="64">
        <f t="shared" si="157"/>
        <v>0</v>
      </c>
      <c r="NUL29" s="64">
        <f t="shared" si="157"/>
        <v>0</v>
      </c>
      <c r="NUM29" s="64">
        <f t="shared" si="157"/>
        <v>0</v>
      </c>
      <c r="NUN29" s="64">
        <f t="shared" si="157"/>
        <v>0</v>
      </c>
      <c r="NUO29" s="64">
        <f t="shared" si="157"/>
        <v>0</v>
      </c>
      <c r="NUP29" s="64">
        <f t="shared" si="157"/>
        <v>0</v>
      </c>
      <c r="NUQ29" s="64">
        <f t="shared" si="157"/>
        <v>0</v>
      </c>
      <c r="NUR29" s="64">
        <f t="shared" si="157"/>
        <v>0</v>
      </c>
      <c r="NUS29" s="64">
        <f t="shared" si="157"/>
        <v>0</v>
      </c>
      <c r="NUT29" s="64">
        <f t="shared" si="157"/>
        <v>0</v>
      </c>
      <c r="NUU29" s="64">
        <f t="shared" si="157"/>
        <v>0</v>
      </c>
      <c r="NUV29" s="64">
        <f t="shared" si="157"/>
        <v>0</v>
      </c>
      <c r="NUW29" s="64">
        <f t="shared" si="157"/>
        <v>0</v>
      </c>
      <c r="NUX29" s="64">
        <f t="shared" si="157"/>
        <v>0</v>
      </c>
      <c r="NUY29" s="64">
        <f t="shared" si="157"/>
        <v>0</v>
      </c>
      <c r="NUZ29" s="64">
        <f t="shared" si="157"/>
        <v>0</v>
      </c>
      <c r="NVA29" s="64">
        <f t="shared" si="157"/>
        <v>0</v>
      </c>
      <c r="NVB29" s="64">
        <f t="shared" si="157"/>
        <v>0</v>
      </c>
      <c r="NVC29" s="64">
        <f t="shared" si="157"/>
        <v>0</v>
      </c>
      <c r="NVD29" s="64">
        <f t="shared" si="157"/>
        <v>0</v>
      </c>
      <c r="NVE29" s="64">
        <f t="shared" si="157"/>
        <v>0</v>
      </c>
      <c r="NVF29" s="64">
        <f t="shared" si="157"/>
        <v>0</v>
      </c>
      <c r="NVG29" s="64">
        <f t="shared" si="157"/>
        <v>0</v>
      </c>
      <c r="NVH29" s="64">
        <f t="shared" si="157"/>
        <v>0</v>
      </c>
      <c r="NVI29" s="64">
        <f t="shared" si="157"/>
        <v>0</v>
      </c>
      <c r="NVJ29" s="64">
        <f t="shared" si="157"/>
        <v>0</v>
      </c>
      <c r="NVK29" s="64">
        <f t="shared" si="157"/>
        <v>0</v>
      </c>
      <c r="NVL29" s="64">
        <f t="shared" si="157"/>
        <v>0</v>
      </c>
      <c r="NVM29" s="64">
        <f t="shared" si="157"/>
        <v>0</v>
      </c>
      <c r="NVN29" s="64">
        <f t="shared" si="157"/>
        <v>0</v>
      </c>
      <c r="NVO29" s="64">
        <f t="shared" si="157"/>
        <v>0</v>
      </c>
      <c r="NVP29" s="64">
        <f t="shared" ref="NVP29:NYA29" si="158">SUM(NVP12:NVP27)</f>
        <v>0</v>
      </c>
      <c r="NVQ29" s="64">
        <f t="shared" si="158"/>
        <v>0</v>
      </c>
      <c r="NVR29" s="64">
        <f t="shared" si="158"/>
        <v>0</v>
      </c>
      <c r="NVS29" s="64">
        <f t="shared" si="158"/>
        <v>0</v>
      </c>
      <c r="NVT29" s="64">
        <f t="shared" si="158"/>
        <v>0</v>
      </c>
      <c r="NVU29" s="64">
        <f t="shared" si="158"/>
        <v>0</v>
      </c>
      <c r="NVV29" s="64">
        <f t="shared" si="158"/>
        <v>0</v>
      </c>
      <c r="NVW29" s="64">
        <f t="shared" si="158"/>
        <v>0</v>
      </c>
      <c r="NVX29" s="64">
        <f t="shared" si="158"/>
        <v>0</v>
      </c>
      <c r="NVY29" s="64">
        <f t="shared" si="158"/>
        <v>0</v>
      </c>
      <c r="NVZ29" s="64">
        <f t="shared" si="158"/>
        <v>0</v>
      </c>
      <c r="NWA29" s="64">
        <f t="shared" si="158"/>
        <v>0</v>
      </c>
      <c r="NWB29" s="64">
        <f t="shared" si="158"/>
        <v>0</v>
      </c>
      <c r="NWC29" s="64">
        <f t="shared" si="158"/>
        <v>0</v>
      </c>
      <c r="NWD29" s="64">
        <f t="shared" si="158"/>
        <v>0</v>
      </c>
      <c r="NWE29" s="64">
        <f t="shared" si="158"/>
        <v>0</v>
      </c>
      <c r="NWF29" s="64">
        <f t="shared" si="158"/>
        <v>0</v>
      </c>
      <c r="NWG29" s="64">
        <f t="shared" si="158"/>
        <v>0</v>
      </c>
      <c r="NWH29" s="64">
        <f t="shared" si="158"/>
        <v>0</v>
      </c>
      <c r="NWI29" s="64">
        <f t="shared" si="158"/>
        <v>0</v>
      </c>
      <c r="NWJ29" s="64">
        <f t="shared" si="158"/>
        <v>0</v>
      </c>
      <c r="NWK29" s="64">
        <f t="shared" si="158"/>
        <v>0</v>
      </c>
      <c r="NWL29" s="64">
        <f t="shared" si="158"/>
        <v>0</v>
      </c>
      <c r="NWM29" s="64">
        <f t="shared" si="158"/>
        <v>0</v>
      </c>
      <c r="NWN29" s="64">
        <f t="shared" si="158"/>
        <v>0</v>
      </c>
      <c r="NWO29" s="64">
        <f t="shared" si="158"/>
        <v>0</v>
      </c>
      <c r="NWP29" s="64">
        <f t="shared" si="158"/>
        <v>0</v>
      </c>
      <c r="NWQ29" s="64">
        <f t="shared" si="158"/>
        <v>0</v>
      </c>
      <c r="NWR29" s="64">
        <f t="shared" si="158"/>
        <v>0</v>
      </c>
      <c r="NWS29" s="64">
        <f t="shared" si="158"/>
        <v>0</v>
      </c>
      <c r="NWT29" s="64">
        <f t="shared" si="158"/>
        <v>0</v>
      </c>
      <c r="NWU29" s="64">
        <f t="shared" si="158"/>
        <v>0</v>
      </c>
      <c r="NWV29" s="64">
        <f t="shared" si="158"/>
        <v>0</v>
      </c>
      <c r="NWW29" s="64">
        <f t="shared" si="158"/>
        <v>0</v>
      </c>
      <c r="NWX29" s="64">
        <f t="shared" si="158"/>
        <v>0</v>
      </c>
      <c r="NWY29" s="64">
        <f t="shared" si="158"/>
        <v>0</v>
      </c>
      <c r="NWZ29" s="64">
        <f t="shared" si="158"/>
        <v>0</v>
      </c>
      <c r="NXA29" s="64">
        <f t="shared" si="158"/>
        <v>0</v>
      </c>
      <c r="NXB29" s="64">
        <f t="shared" si="158"/>
        <v>0</v>
      </c>
      <c r="NXC29" s="64">
        <f t="shared" si="158"/>
        <v>0</v>
      </c>
      <c r="NXD29" s="64">
        <f t="shared" si="158"/>
        <v>0</v>
      </c>
      <c r="NXE29" s="64">
        <f t="shared" si="158"/>
        <v>0</v>
      </c>
      <c r="NXF29" s="64">
        <f t="shared" si="158"/>
        <v>0</v>
      </c>
      <c r="NXG29" s="64">
        <f t="shared" si="158"/>
        <v>0</v>
      </c>
      <c r="NXH29" s="64">
        <f t="shared" si="158"/>
        <v>0</v>
      </c>
      <c r="NXI29" s="64">
        <f t="shared" si="158"/>
        <v>0</v>
      </c>
      <c r="NXJ29" s="64">
        <f t="shared" si="158"/>
        <v>0</v>
      </c>
      <c r="NXK29" s="64">
        <f t="shared" si="158"/>
        <v>0</v>
      </c>
      <c r="NXL29" s="64">
        <f t="shared" si="158"/>
        <v>0</v>
      </c>
      <c r="NXM29" s="64">
        <f t="shared" si="158"/>
        <v>0</v>
      </c>
      <c r="NXN29" s="64">
        <f t="shared" si="158"/>
        <v>0</v>
      </c>
      <c r="NXO29" s="64">
        <f t="shared" si="158"/>
        <v>0</v>
      </c>
      <c r="NXP29" s="64">
        <f t="shared" si="158"/>
        <v>0</v>
      </c>
      <c r="NXQ29" s="64">
        <f t="shared" si="158"/>
        <v>0</v>
      </c>
      <c r="NXR29" s="64">
        <f t="shared" si="158"/>
        <v>0</v>
      </c>
      <c r="NXS29" s="64">
        <f t="shared" si="158"/>
        <v>0</v>
      </c>
      <c r="NXT29" s="64">
        <f t="shared" si="158"/>
        <v>0</v>
      </c>
      <c r="NXU29" s="64">
        <f t="shared" si="158"/>
        <v>0</v>
      </c>
      <c r="NXV29" s="64">
        <f t="shared" si="158"/>
        <v>0</v>
      </c>
      <c r="NXW29" s="64">
        <f t="shared" si="158"/>
        <v>0</v>
      </c>
      <c r="NXX29" s="64">
        <f t="shared" si="158"/>
        <v>0</v>
      </c>
      <c r="NXY29" s="64">
        <f t="shared" si="158"/>
        <v>0</v>
      </c>
      <c r="NXZ29" s="64">
        <f t="shared" si="158"/>
        <v>0</v>
      </c>
      <c r="NYA29" s="64">
        <f t="shared" si="158"/>
        <v>0</v>
      </c>
      <c r="NYB29" s="64">
        <f t="shared" ref="NYB29:OAM29" si="159">SUM(NYB12:NYB27)</f>
        <v>0</v>
      </c>
      <c r="NYC29" s="64">
        <f t="shared" si="159"/>
        <v>0</v>
      </c>
      <c r="NYD29" s="64">
        <f t="shared" si="159"/>
        <v>0</v>
      </c>
      <c r="NYE29" s="64">
        <f t="shared" si="159"/>
        <v>0</v>
      </c>
      <c r="NYF29" s="64">
        <f t="shared" si="159"/>
        <v>0</v>
      </c>
      <c r="NYG29" s="64">
        <f t="shared" si="159"/>
        <v>0</v>
      </c>
      <c r="NYH29" s="64">
        <f t="shared" si="159"/>
        <v>0</v>
      </c>
      <c r="NYI29" s="64">
        <f t="shared" si="159"/>
        <v>0</v>
      </c>
      <c r="NYJ29" s="64">
        <f t="shared" si="159"/>
        <v>0</v>
      </c>
      <c r="NYK29" s="64">
        <f t="shared" si="159"/>
        <v>0</v>
      </c>
      <c r="NYL29" s="64">
        <f t="shared" si="159"/>
        <v>0</v>
      </c>
      <c r="NYM29" s="64">
        <f t="shared" si="159"/>
        <v>0</v>
      </c>
      <c r="NYN29" s="64">
        <f t="shared" si="159"/>
        <v>0</v>
      </c>
      <c r="NYO29" s="64">
        <f t="shared" si="159"/>
        <v>0</v>
      </c>
      <c r="NYP29" s="64">
        <f t="shared" si="159"/>
        <v>0</v>
      </c>
      <c r="NYQ29" s="64">
        <f t="shared" si="159"/>
        <v>0</v>
      </c>
      <c r="NYR29" s="64">
        <f t="shared" si="159"/>
        <v>0</v>
      </c>
      <c r="NYS29" s="64">
        <f t="shared" si="159"/>
        <v>0</v>
      </c>
      <c r="NYT29" s="64">
        <f t="shared" si="159"/>
        <v>0</v>
      </c>
      <c r="NYU29" s="64">
        <f t="shared" si="159"/>
        <v>0</v>
      </c>
      <c r="NYV29" s="64">
        <f t="shared" si="159"/>
        <v>0</v>
      </c>
      <c r="NYW29" s="64">
        <f t="shared" si="159"/>
        <v>0</v>
      </c>
      <c r="NYX29" s="64">
        <f t="shared" si="159"/>
        <v>0</v>
      </c>
      <c r="NYY29" s="64">
        <f t="shared" si="159"/>
        <v>0</v>
      </c>
      <c r="NYZ29" s="64">
        <f t="shared" si="159"/>
        <v>0</v>
      </c>
      <c r="NZA29" s="64">
        <f t="shared" si="159"/>
        <v>0</v>
      </c>
      <c r="NZB29" s="64">
        <f t="shared" si="159"/>
        <v>0</v>
      </c>
      <c r="NZC29" s="64">
        <f t="shared" si="159"/>
        <v>0</v>
      </c>
      <c r="NZD29" s="64">
        <f t="shared" si="159"/>
        <v>0</v>
      </c>
      <c r="NZE29" s="64">
        <f t="shared" si="159"/>
        <v>0</v>
      </c>
      <c r="NZF29" s="64">
        <f t="shared" si="159"/>
        <v>0</v>
      </c>
      <c r="NZG29" s="64">
        <f t="shared" si="159"/>
        <v>0</v>
      </c>
      <c r="NZH29" s="64">
        <f t="shared" si="159"/>
        <v>0</v>
      </c>
      <c r="NZI29" s="64">
        <f t="shared" si="159"/>
        <v>0</v>
      </c>
      <c r="NZJ29" s="64">
        <f t="shared" si="159"/>
        <v>0</v>
      </c>
      <c r="NZK29" s="64">
        <f t="shared" si="159"/>
        <v>0</v>
      </c>
      <c r="NZL29" s="64">
        <f t="shared" si="159"/>
        <v>0</v>
      </c>
      <c r="NZM29" s="64">
        <f t="shared" si="159"/>
        <v>0</v>
      </c>
      <c r="NZN29" s="64">
        <f t="shared" si="159"/>
        <v>0</v>
      </c>
      <c r="NZO29" s="64">
        <f t="shared" si="159"/>
        <v>0</v>
      </c>
      <c r="NZP29" s="64">
        <f t="shared" si="159"/>
        <v>0</v>
      </c>
      <c r="NZQ29" s="64">
        <f t="shared" si="159"/>
        <v>0</v>
      </c>
      <c r="NZR29" s="64">
        <f t="shared" si="159"/>
        <v>0</v>
      </c>
      <c r="NZS29" s="64">
        <f t="shared" si="159"/>
        <v>0</v>
      </c>
      <c r="NZT29" s="64">
        <f t="shared" si="159"/>
        <v>0</v>
      </c>
      <c r="NZU29" s="64">
        <f t="shared" si="159"/>
        <v>0</v>
      </c>
      <c r="NZV29" s="64">
        <f t="shared" si="159"/>
        <v>0</v>
      </c>
      <c r="NZW29" s="64">
        <f t="shared" si="159"/>
        <v>0</v>
      </c>
      <c r="NZX29" s="64">
        <f t="shared" si="159"/>
        <v>0</v>
      </c>
      <c r="NZY29" s="64">
        <f t="shared" si="159"/>
        <v>0</v>
      </c>
      <c r="NZZ29" s="64">
        <f t="shared" si="159"/>
        <v>0</v>
      </c>
      <c r="OAA29" s="64">
        <f t="shared" si="159"/>
        <v>0</v>
      </c>
      <c r="OAB29" s="64">
        <f t="shared" si="159"/>
        <v>0</v>
      </c>
      <c r="OAC29" s="64">
        <f t="shared" si="159"/>
        <v>0</v>
      </c>
      <c r="OAD29" s="64">
        <f t="shared" si="159"/>
        <v>0</v>
      </c>
      <c r="OAE29" s="64">
        <f t="shared" si="159"/>
        <v>0</v>
      </c>
      <c r="OAF29" s="64">
        <f t="shared" si="159"/>
        <v>0</v>
      </c>
      <c r="OAG29" s="64">
        <f t="shared" si="159"/>
        <v>0</v>
      </c>
      <c r="OAH29" s="64">
        <f t="shared" si="159"/>
        <v>0</v>
      </c>
      <c r="OAI29" s="64">
        <f t="shared" si="159"/>
        <v>0</v>
      </c>
      <c r="OAJ29" s="64">
        <f t="shared" si="159"/>
        <v>0</v>
      </c>
      <c r="OAK29" s="64">
        <f t="shared" si="159"/>
        <v>0</v>
      </c>
      <c r="OAL29" s="64">
        <f t="shared" si="159"/>
        <v>0</v>
      </c>
      <c r="OAM29" s="64">
        <f t="shared" si="159"/>
        <v>0</v>
      </c>
      <c r="OAN29" s="64">
        <f t="shared" ref="OAN29:OCY29" si="160">SUM(OAN12:OAN27)</f>
        <v>0</v>
      </c>
      <c r="OAO29" s="64">
        <f t="shared" si="160"/>
        <v>0</v>
      </c>
      <c r="OAP29" s="64">
        <f t="shared" si="160"/>
        <v>0</v>
      </c>
      <c r="OAQ29" s="64">
        <f t="shared" si="160"/>
        <v>0</v>
      </c>
      <c r="OAR29" s="64">
        <f t="shared" si="160"/>
        <v>0</v>
      </c>
      <c r="OAS29" s="64">
        <f t="shared" si="160"/>
        <v>0</v>
      </c>
      <c r="OAT29" s="64">
        <f t="shared" si="160"/>
        <v>0</v>
      </c>
      <c r="OAU29" s="64">
        <f t="shared" si="160"/>
        <v>0</v>
      </c>
      <c r="OAV29" s="64">
        <f t="shared" si="160"/>
        <v>0</v>
      </c>
      <c r="OAW29" s="64">
        <f t="shared" si="160"/>
        <v>0</v>
      </c>
      <c r="OAX29" s="64">
        <f t="shared" si="160"/>
        <v>0</v>
      </c>
      <c r="OAY29" s="64">
        <f t="shared" si="160"/>
        <v>0</v>
      </c>
      <c r="OAZ29" s="64">
        <f t="shared" si="160"/>
        <v>0</v>
      </c>
      <c r="OBA29" s="64">
        <f t="shared" si="160"/>
        <v>0</v>
      </c>
      <c r="OBB29" s="64">
        <f t="shared" si="160"/>
        <v>0</v>
      </c>
      <c r="OBC29" s="64">
        <f t="shared" si="160"/>
        <v>0</v>
      </c>
      <c r="OBD29" s="64">
        <f t="shared" si="160"/>
        <v>0</v>
      </c>
      <c r="OBE29" s="64">
        <f t="shared" si="160"/>
        <v>0</v>
      </c>
      <c r="OBF29" s="64">
        <f t="shared" si="160"/>
        <v>0</v>
      </c>
      <c r="OBG29" s="64">
        <f t="shared" si="160"/>
        <v>0</v>
      </c>
      <c r="OBH29" s="64">
        <f t="shared" si="160"/>
        <v>0</v>
      </c>
      <c r="OBI29" s="64">
        <f t="shared" si="160"/>
        <v>0</v>
      </c>
      <c r="OBJ29" s="64">
        <f t="shared" si="160"/>
        <v>0</v>
      </c>
      <c r="OBK29" s="64">
        <f t="shared" si="160"/>
        <v>0</v>
      </c>
      <c r="OBL29" s="64">
        <f t="shared" si="160"/>
        <v>0</v>
      </c>
      <c r="OBM29" s="64">
        <f t="shared" si="160"/>
        <v>0</v>
      </c>
      <c r="OBN29" s="64">
        <f t="shared" si="160"/>
        <v>0</v>
      </c>
      <c r="OBO29" s="64">
        <f t="shared" si="160"/>
        <v>0</v>
      </c>
      <c r="OBP29" s="64">
        <f t="shared" si="160"/>
        <v>0</v>
      </c>
      <c r="OBQ29" s="64">
        <f t="shared" si="160"/>
        <v>0</v>
      </c>
      <c r="OBR29" s="64">
        <f t="shared" si="160"/>
        <v>0</v>
      </c>
      <c r="OBS29" s="64">
        <f t="shared" si="160"/>
        <v>0</v>
      </c>
      <c r="OBT29" s="64">
        <f t="shared" si="160"/>
        <v>0</v>
      </c>
      <c r="OBU29" s="64">
        <f t="shared" si="160"/>
        <v>0</v>
      </c>
      <c r="OBV29" s="64">
        <f t="shared" si="160"/>
        <v>0</v>
      </c>
      <c r="OBW29" s="64">
        <f t="shared" si="160"/>
        <v>0</v>
      </c>
      <c r="OBX29" s="64">
        <f t="shared" si="160"/>
        <v>0</v>
      </c>
      <c r="OBY29" s="64">
        <f t="shared" si="160"/>
        <v>0</v>
      </c>
      <c r="OBZ29" s="64">
        <f t="shared" si="160"/>
        <v>0</v>
      </c>
      <c r="OCA29" s="64">
        <f t="shared" si="160"/>
        <v>0</v>
      </c>
      <c r="OCB29" s="64">
        <f t="shared" si="160"/>
        <v>0</v>
      </c>
      <c r="OCC29" s="64">
        <f t="shared" si="160"/>
        <v>0</v>
      </c>
      <c r="OCD29" s="64">
        <f t="shared" si="160"/>
        <v>0</v>
      </c>
      <c r="OCE29" s="64">
        <f t="shared" si="160"/>
        <v>0</v>
      </c>
      <c r="OCF29" s="64">
        <f t="shared" si="160"/>
        <v>0</v>
      </c>
      <c r="OCG29" s="64">
        <f t="shared" si="160"/>
        <v>0</v>
      </c>
      <c r="OCH29" s="64">
        <f t="shared" si="160"/>
        <v>0</v>
      </c>
      <c r="OCI29" s="64">
        <f t="shared" si="160"/>
        <v>0</v>
      </c>
      <c r="OCJ29" s="64">
        <f t="shared" si="160"/>
        <v>0</v>
      </c>
      <c r="OCK29" s="64">
        <f t="shared" si="160"/>
        <v>0</v>
      </c>
      <c r="OCL29" s="64">
        <f t="shared" si="160"/>
        <v>0</v>
      </c>
      <c r="OCM29" s="64">
        <f t="shared" si="160"/>
        <v>0</v>
      </c>
      <c r="OCN29" s="64">
        <f t="shared" si="160"/>
        <v>0</v>
      </c>
      <c r="OCO29" s="64">
        <f t="shared" si="160"/>
        <v>0</v>
      </c>
      <c r="OCP29" s="64">
        <f t="shared" si="160"/>
        <v>0</v>
      </c>
      <c r="OCQ29" s="64">
        <f t="shared" si="160"/>
        <v>0</v>
      </c>
      <c r="OCR29" s="64">
        <f t="shared" si="160"/>
        <v>0</v>
      </c>
      <c r="OCS29" s="64">
        <f t="shared" si="160"/>
        <v>0</v>
      </c>
      <c r="OCT29" s="64">
        <f t="shared" si="160"/>
        <v>0</v>
      </c>
      <c r="OCU29" s="64">
        <f t="shared" si="160"/>
        <v>0</v>
      </c>
      <c r="OCV29" s="64">
        <f t="shared" si="160"/>
        <v>0</v>
      </c>
      <c r="OCW29" s="64">
        <f t="shared" si="160"/>
        <v>0</v>
      </c>
      <c r="OCX29" s="64">
        <f t="shared" si="160"/>
        <v>0</v>
      </c>
      <c r="OCY29" s="64">
        <f t="shared" si="160"/>
        <v>0</v>
      </c>
      <c r="OCZ29" s="64">
        <f t="shared" ref="OCZ29:OFK29" si="161">SUM(OCZ12:OCZ27)</f>
        <v>0</v>
      </c>
      <c r="ODA29" s="64">
        <f t="shared" si="161"/>
        <v>0</v>
      </c>
      <c r="ODB29" s="64">
        <f t="shared" si="161"/>
        <v>0</v>
      </c>
      <c r="ODC29" s="64">
        <f t="shared" si="161"/>
        <v>0</v>
      </c>
      <c r="ODD29" s="64">
        <f t="shared" si="161"/>
        <v>0</v>
      </c>
      <c r="ODE29" s="64">
        <f t="shared" si="161"/>
        <v>0</v>
      </c>
      <c r="ODF29" s="64">
        <f t="shared" si="161"/>
        <v>0</v>
      </c>
      <c r="ODG29" s="64">
        <f t="shared" si="161"/>
        <v>0</v>
      </c>
      <c r="ODH29" s="64">
        <f t="shared" si="161"/>
        <v>0</v>
      </c>
      <c r="ODI29" s="64">
        <f t="shared" si="161"/>
        <v>0</v>
      </c>
      <c r="ODJ29" s="64">
        <f t="shared" si="161"/>
        <v>0</v>
      </c>
      <c r="ODK29" s="64">
        <f t="shared" si="161"/>
        <v>0</v>
      </c>
      <c r="ODL29" s="64">
        <f t="shared" si="161"/>
        <v>0</v>
      </c>
      <c r="ODM29" s="64">
        <f t="shared" si="161"/>
        <v>0</v>
      </c>
      <c r="ODN29" s="64">
        <f t="shared" si="161"/>
        <v>0</v>
      </c>
      <c r="ODO29" s="64">
        <f t="shared" si="161"/>
        <v>0</v>
      </c>
      <c r="ODP29" s="64">
        <f t="shared" si="161"/>
        <v>0</v>
      </c>
      <c r="ODQ29" s="64">
        <f t="shared" si="161"/>
        <v>0</v>
      </c>
      <c r="ODR29" s="64">
        <f t="shared" si="161"/>
        <v>0</v>
      </c>
      <c r="ODS29" s="64">
        <f t="shared" si="161"/>
        <v>0</v>
      </c>
      <c r="ODT29" s="64">
        <f t="shared" si="161"/>
        <v>0</v>
      </c>
      <c r="ODU29" s="64">
        <f t="shared" si="161"/>
        <v>0</v>
      </c>
      <c r="ODV29" s="64">
        <f t="shared" si="161"/>
        <v>0</v>
      </c>
      <c r="ODW29" s="64">
        <f t="shared" si="161"/>
        <v>0</v>
      </c>
      <c r="ODX29" s="64">
        <f t="shared" si="161"/>
        <v>0</v>
      </c>
      <c r="ODY29" s="64">
        <f t="shared" si="161"/>
        <v>0</v>
      </c>
      <c r="ODZ29" s="64">
        <f t="shared" si="161"/>
        <v>0</v>
      </c>
      <c r="OEA29" s="64">
        <f t="shared" si="161"/>
        <v>0</v>
      </c>
      <c r="OEB29" s="64">
        <f t="shared" si="161"/>
        <v>0</v>
      </c>
      <c r="OEC29" s="64">
        <f t="shared" si="161"/>
        <v>0</v>
      </c>
      <c r="OED29" s="64">
        <f t="shared" si="161"/>
        <v>0</v>
      </c>
      <c r="OEE29" s="64">
        <f t="shared" si="161"/>
        <v>0</v>
      </c>
      <c r="OEF29" s="64">
        <f t="shared" si="161"/>
        <v>0</v>
      </c>
      <c r="OEG29" s="64">
        <f t="shared" si="161"/>
        <v>0</v>
      </c>
      <c r="OEH29" s="64">
        <f t="shared" si="161"/>
        <v>0</v>
      </c>
      <c r="OEI29" s="64">
        <f t="shared" si="161"/>
        <v>0</v>
      </c>
      <c r="OEJ29" s="64">
        <f t="shared" si="161"/>
        <v>0</v>
      </c>
      <c r="OEK29" s="64">
        <f t="shared" si="161"/>
        <v>0</v>
      </c>
      <c r="OEL29" s="64">
        <f t="shared" si="161"/>
        <v>0</v>
      </c>
      <c r="OEM29" s="64">
        <f t="shared" si="161"/>
        <v>0</v>
      </c>
      <c r="OEN29" s="64">
        <f t="shared" si="161"/>
        <v>0</v>
      </c>
      <c r="OEO29" s="64">
        <f t="shared" si="161"/>
        <v>0</v>
      </c>
      <c r="OEP29" s="64">
        <f t="shared" si="161"/>
        <v>0</v>
      </c>
      <c r="OEQ29" s="64">
        <f t="shared" si="161"/>
        <v>0</v>
      </c>
      <c r="OER29" s="64">
        <f t="shared" si="161"/>
        <v>0</v>
      </c>
      <c r="OES29" s="64">
        <f t="shared" si="161"/>
        <v>0</v>
      </c>
      <c r="OET29" s="64">
        <f t="shared" si="161"/>
        <v>0</v>
      </c>
      <c r="OEU29" s="64">
        <f t="shared" si="161"/>
        <v>0</v>
      </c>
      <c r="OEV29" s="64">
        <f t="shared" si="161"/>
        <v>0</v>
      </c>
      <c r="OEW29" s="64">
        <f t="shared" si="161"/>
        <v>0</v>
      </c>
      <c r="OEX29" s="64">
        <f t="shared" si="161"/>
        <v>0</v>
      </c>
      <c r="OEY29" s="64">
        <f t="shared" si="161"/>
        <v>0</v>
      </c>
      <c r="OEZ29" s="64">
        <f t="shared" si="161"/>
        <v>0</v>
      </c>
      <c r="OFA29" s="64">
        <f t="shared" si="161"/>
        <v>0</v>
      </c>
      <c r="OFB29" s="64">
        <f t="shared" si="161"/>
        <v>0</v>
      </c>
      <c r="OFC29" s="64">
        <f t="shared" si="161"/>
        <v>0</v>
      </c>
      <c r="OFD29" s="64">
        <f t="shared" si="161"/>
        <v>0</v>
      </c>
      <c r="OFE29" s="64">
        <f t="shared" si="161"/>
        <v>0</v>
      </c>
      <c r="OFF29" s="64">
        <f t="shared" si="161"/>
        <v>0</v>
      </c>
      <c r="OFG29" s="64">
        <f t="shared" si="161"/>
        <v>0</v>
      </c>
      <c r="OFH29" s="64">
        <f t="shared" si="161"/>
        <v>0</v>
      </c>
      <c r="OFI29" s="64">
        <f t="shared" si="161"/>
        <v>0</v>
      </c>
      <c r="OFJ29" s="64">
        <f t="shared" si="161"/>
        <v>0</v>
      </c>
      <c r="OFK29" s="64">
        <f t="shared" si="161"/>
        <v>0</v>
      </c>
      <c r="OFL29" s="64">
        <f t="shared" ref="OFL29:OHW29" si="162">SUM(OFL12:OFL27)</f>
        <v>0</v>
      </c>
      <c r="OFM29" s="64">
        <f t="shared" si="162"/>
        <v>0</v>
      </c>
      <c r="OFN29" s="64">
        <f t="shared" si="162"/>
        <v>0</v>
      </c>
      <c r="OFO29" s="64">
        <f t="shared" si="162"/>
        <v>0</v>
      </c>
      <c r="OFP29" s="64">
        <f t="shared" si="162"/>
        <v>0</v>
      </c>
      <c r="OFQ29" s="64">
        <f t="shared" si="162"/>
        <v>0</v>
      </c>
      <c r="OFR29" s="64">
        <f t="shared" si="162"/>
        <v>0</v>
      </c>
      <c r="OFS29" s="64">
        <f t="shared" si="162"/>
        <v>0</v>
      </c>
      <c r="OFT29" s="64">
        <f t="shared" si="162"/>
        <v>0</v>
      </c>
      <c r="OFU29" s="64">
        <f t="shared" si="162"/>
        <v>0</v>
      </c>
      <c r="OFV29" s="64">
        <f t="shared" si="162"/>
        <v>0</v>
      </c>
      <c r="OFW29" s="64">
        <f t="shared" si="162"/>
        <v>0</v>
      </c>
      <c r="OFX29" s="64">
        <f t="shared" si="162"/>
        <v>0</v>
      </c>
      <c r="OFY29" s="64">
        <f t="shared" si="162"/>
        <v>0</v>
      </c>
      <c r="OFZ29" s="64">
        <f t="shared" si="162"/>
        <v>0</v>
      </c>
      <c r="OGA29" s="64">
        <f t="shared" si="162"/>
        <v>0</v>
      </c>
      <c r="OGB29" s="64">
        <f t="shared" si="162"/>
        <v>0</v>
      </c>
      <c r="OGC29" s="64">
        <f t="shared" si="162"/>
        <v>0</v>
      </c>
      <c r="OGD29" s="64">
        <f t="shared" si="162"/>
        <v>0</v>
      </c>
      <c r="OGE29" s="64">
        <f t="shared" si="162"/>
        <v>0</v>
      </c>
      <c r="OGF29" s="64">
        <f t="shared" si="162"/>
        <v>0</v>
      </c>
      <c r="OGG29" s="64">
        <f t="shared" si="162"/>
        <v>0</v>
      </c>
      <c r="OGH29" s="64">
        <f t="shared" si="162"/>
        <v>0</v>
      </c>
      <c r="OGI29" s="64">
        <f t="shared" si="162"/>
        <v>0</v>
      </c>
      <c r="OGJ29" s="64">
        <f t="shared" si="162"/>
        <v>0</v>
      </c>
      <c r="OGK29" s="64">
        <f t="shared" si="162"/>
        <v>0</v>
      </c>
      <c r="OGL29" s="64">
        <f t="shared" si="162"/>
        <v>0</v>
      </c>
      <c r="OGM29" s="64">
        <f t="shared" si="162"/>
        <v>0</v>
      </c>
      <c r="OGN29" s="64">
        <f t="shared" si="162"/>
        <v>0</v>
      </c>
      <c r="OGO29" s="64">
        <f t="shared" si="162"/>
        <v>0</v>
      </c>
      <c r="OGP29" s="64">
        <f t="shared" si="162"/>
        <v>0</v>
      </c>
      <c r="OGQ29" s="64">
        <f t="shared" si="162"/>
        <v>0</v>
      </c>
      <c r="OGR29" s="64">
        <f t="shared" si="162"/>
        <v>0</v>
      </c>
      <c r="OGS29" s="64">
        <f t="shared" si="162"/>
        <v>0</v>
      </c>
      <c r="OGT29" s="64">
        <f t="shared" si="162"/>
        <v>0</v>
      </c>
      <c r="OGU29" s="64">
        <f t="shared" si="162"/>
        <v>0</v>
      </c>
      <c r="OGV29" s="64">
        <f t="shared" si="162"/>
        <v>0</v>
      </c>
      <c r="OGW29" s="64">
        <f t="shared" si="162"/>
        <v>0</v>
      </c>
      <c r="OGX29" s="64">
        <f t="shared" si="162"/>
        <v>0</v>
      </c>
      <c r="OGY29" s="64">
        <f t="shared" si="162"/>
        <v>0</v>
      </c>
      <c r="OGZ29" s="64">
        <f t="shared" si="162"/>
        <v>0</v>
      </c>
      <c r="OHA29" s="64">
        <f t="shared" si="162"/>
        <v>0</v>
      </c>
      <c r="OHB29" s="64">
        <f t="shared" si="162"/>
        <v>0</v>
      </c>
      <c r="OHC29" s="64">
        <f t="shared" si="162"/>
        <v>0</v>
      </c>
      <c r="OHD29" s="64">
        <f t="shared" si="162"/>
        <v>0</v>
      </c>
      <c r="OHE29" s="64">
        <f t="shared" si="162"/>
        <v>0</v>
      </c>
      <c r="OHF29" s="64">
        <f t="shared" si="162"/>
        <v>0</v>
      </c>
      <c r="OHG29" s="64">
        <f t="shared" si="162"/>
        <v>0</v>
      </c>
      <c r="OHH29" s="64">
        <f t="shared" si="162"/>
        <v>0</v>
      </c>
      <c r="OHI29" s="64">
        <f t="shared" si="162"/>
        <v>0</v>
      </c>
      <c r="OHJ29" s="64">
        <f t="shared" si="162"/>
        <v>0</v>
      </c>
      <c r="OHK29" s="64">
        <f t="shared" si="162"/>
        <v>0</v>
      </c>
      <c r="OHL29" s="64">
        <f t="shared" si="162"/>
        <v>0</v>
      </c>
      <c r="OHM29" s="64">
        <f t="shared" si="162"/>
        <v>0</v>
      </c>
      <c r="OHN29" s="64">
        <f t="shared" si="162"/>
        <v>0</v>
      </c>
      <c r="OHO29" s="64">
        <f t="shared" si="162"/>
        <v>0</v>
      </c>
      <c r="OHP29" s="64">
        <f t="shared" si="162"/>
        <v>0</v>
      </c>
      <c r="OHQ29" s="64">
        <f t="shared" si="162"/>
        <v>0</v>
      </c>
      <c r="OHR29" s="64">
        <f t="shared" si="162"/>
        <v>0</v>
      </c>
      <c r="OHS29" s="64">
        <f t="shared" si="162"/>
        <v>0</v>
      </c>
      <c r="OHT29" s="64">
        <f t="shared" si="162"/>
        <v>0</v>
      </c>
      <c r="OHU29" s="64">
        <f t="shared" si="162"/>
        <v>0</v>
      </c>
      <c r="OHV29" s="64">
        <f t="shared" si="162"/>
        <v>0</v>
      </c>
      <c r="OHW29" s="64">
        <f t="shared" si="162"/>
        <v>0</v>
      </c>
      <c r="OHX29" s="64">
        <f t="shared" ref="OHX29:OKI29" si="163">SUM(OHX12:OHX27)</f>
        <v>0</v>
      </c>
      <c r="OHY29" s="64">
        <f t="shared" si="163"/>
        <v>0</v>
      </c>
      <c r="OHZ29" s="64">
        <f t="shared" si="163"/>
        <v>0</v>
      </c>
      <c r="OIA29" s="64">
        <f t="shared" si="163"/>
        <v>0</v>
      </c>
      <c r="OIB29" s="64">
        <f t="shared" si="163"/>
        <v>0</v>
      </c>
      <c r="OIC29" s="64">
        <f t="shared" si="163"/>
        <v>0</v>
      </c>
      <c r="OID29" s="64">
        <f t="shared" si="163"/>
        <v>0</v>
      </c>
      <c r="OIE29" s="64">
        <f t="shared" si="163"/>
        <v>0</v>
      </c>
      <c r="OIF29" s="64">
        <f t="shared" si="163"/>
        <v>0</v>
      </c>
      <c r="OIG29" s="64">
        <f t="shared" si="163"/>
        <v>0</v>
      </c>
      <c r="OIH29" s="64">
        <f t="shared" si="163"/>
        <v>0</v>
      </c>
      <c r="OII29" s="64">
        <f t="shared" si="163"/>
        <v>0</v>
      </c>
      <c r="OIJ29" s="64">
        <f t="shared" si="163"/>
        <v>0</v>
      </c>
      <c r="OIK29" s="64">
        <f t="shared" si="163"/>
        <v>0</v>
      </c>
      <c r="OIL29" s="64">
        <f t="shared" si="163"/>
        <v>0</v>
      </c>
      <c r="OIM29" s="64">
        <f t="shared" si="163"/>
        <v>0</v>
      </c>
      <c r="OIN29" s="64">
        <f t="shared" si="163"/>
        <v>0</v>
      </c>
      <c r="OIO29" s="64">
        <f t="shared" si="163"/>
        <v>0</v>
      </c>
      <c r="OIP29" s="64">
        <f t="shared" si="163"/>
        <v>0</v>
      </c>
      <c r="OIQ29" s="64">
        <f t="shared" si="163"/>
        <v>0</v>
      </c>
      <c r="OIR29" s="64">
        <f t="shared" si="163"/>
        <v>0</v>
      </c>
      <c r="OIS29" s="64">
        <f t="shared" si="163"/>
        <v>0</v>
      </c>
      <c r="OIT29" s="64">
        <f t="shared" si="163"/>
        <v>0</v>
      </c>
      <c r="OIU29" s="64">
        <f t="shared" si="163"/>
        <v>0</v>
      </c>
      <c r="OIV29" s="64">
        <f t="shared" si="163"/>
        <v>0</v>
      </c>
      <c r="OIW29" s="64">
        <f t="shared" si="163"/>
        <v>0</v>
      </c>
      <c r="OIX29" s="64">
        <f t="shared" si="163"/>
        <v>0</v>
      </c>
      <c r="OIY29" s="64">
        <f t="shared" si="163"/>
        <v>0</v>
      </c>
      <c r="OIZ29" s="64">
        <f t="shared" si="163"/>
        <v>0</v>
      </c>
      <c r="OJA29" s="64">
        <f t="shared" si="163"/>
        <v>0</v>
      </c>
      <c r="OJB29" s="64">
        <f t="shared" si="163"/>
        <v>0</v>
      </c>
      <c r="OJC29" s="64">
        <f t="shared" si="163"/>
        <v>0</v>
      </c>
      <c r="OJD29" s="64">
        <f t="shared" si="163"/>
        <v>0</v>
      </c>
      <c r="OJE29" s="64">
        <f t="shared" si="163"/>
        <v>0</v>
      </c>
      <c r="OJF29" s="64">
        <f t="shared" si="163"/>
        <v>0</v>
      </c>
      <c r="OJG29" s="64">
        <f t="shared" si="163"/>
        <v>0</v>
      </c>
      <c r="OJH29" s="64">
        <f t="shared" si="163"/>
        <v>0</v>
      </c>
      <c r="OJI29" s="64">
        <f t="shared" si="163"/>
        <v>0</v>
      </c>
      <c r="OJJ29" s="64">
        <f t="shared" si="163"/>
        <v>0</v>
      </c>
      <c r="OJK29" s="64">
        <f t="shared" si="163"/>
        <v>0</v>
      </c>
      <c r="OJL29" s="64">
        <f t="shared" si="163"/>
        <v>0</v>
      </c>
      <c r="OJM29" s="64">
        <f t="shared" si="163"/>
        <v>0</v>
      </c>
      <c r="OJN29" s="64">
        <f t="shared" si="163"/>
        <v>0</v>
      </c>
      <c r="OJO29" s="64">
        <f t="shared" si="163"/>
        <v>0</v>
      </c>
      <c r="OJP29" s="64">
        <f t="shared" si="163"/>
        <v>0</v>
      </c>
      <c r="OJQ29" s="64">
        <f t="shared" si="163"/>
        <v>0</v>
      </c>
      <c r="OJR29" s="64">
        <f t="shared" si="163"/>
        <v>0</v>
      </c>
      <c r="OJS29" s="64">
        <f t="shared" si="163"/>
        <v>0</v>
      </c>
      <c r="OJT29" s="64">
        <f t="shared" si="163"/>
        <v>0</v>
      </c>
      <c r="OJU29" s="64">
        <f t="shared" si="163"/>
        <v>0</v>
      </c>
      <c r="OJV29" s="64">
        <f t="shared" si="163"/>
        <v>0</v>
      </c>
      <c r="OJW29" s="64">
        <f t="shared" si="163"/>
        <v>0</v>
      </c>
      <c r="OJX29" s="64">
        <f t="shared" si="163"/>
        <v>0</v>
      </c>
      <c r="OJY29" s="64">
        <f t="shared" si="163"/>
        <v>0</v>
      </c>
      <c r="OJZ29" s="64">
        <f t="shared" si="163"/>
        <v>0</v>
      </c>
      <c r="OKA29" s="64">
        <f t="shared" si="163"/>
        <v>0</v>
      </c>
      <c r="OKB29" s="64">
        <f t="shared" si="163"/>
        <v>0</v>
      </c>
      <c r="OKC29" s="64">
        <f t="shared" si="163"/>
        <v>0</v>
      </c>
      <c r="OKD29" s="64">
        <f t="shared" si="163"/>
        <v>0</v>
      </c>
      <c r="OKE29" s="64">
        <f t="shared" si="163"/>
        <v>0</v>
      </c>
      <c r="OKF29" s="64">
        <f t="shared" si="163"/>
        <v>0</v>
      </c>
      <c r="OKG29" s="64">
        <f t="shared" si="163"/>
        <v>0</v>
      </c>
      <c r="OKH29" s="64">
        <f t="shared" si="163"/>
        <v>0</v>
      </c>
      <c r="OKI29" s="64">
        <f t="shared" si="163"/>
        <v>0</v>
      </c>
      <c r="OKJ29" s="64">
        <f t="shared" ref="OKJ29:OMU29" si="164">SUM(OKJ12:OKJ27)</f>
        <v>0</v>
      </c>
      <c r="OKK29" s="64">
        <f t="shared" si="164"/>
        <v>0</v>
      </c>
      <c r="OKL29" s="64">
        <f t="shared" si="164"/>
        <v>0</v>
      </c>
      <c r="OKM29" s="64">
        <f t="shared" si="164"/>
        <v>0</v>
      </c>
      <c r="OKN29" s="64">
        <f t="shared" si="164"/>
        <v>0</v>
      </c>
      <c r="OKO29" s="64">
        <f t="shared" si="164"/>
        <v>0</v>
      </c>
      <c r="OKP29" s="64">
        <f t="shared" si="164"/>
        <v>0</v>
      </c>
      <c r="OKQ29" s="64">
        <f t="shared" si="164"/>
        <v>0</v>
      </c>
      <c r="OKR29" s="64">
        <f t="shared" si="164"/>
        <v>0</v>
      </c>
      <c r="OKS29" s="64">
        <f t="shared" si="164"/>
        <v>0</v>
      </c>
      <c r="OKT29" s="64">
        <f t="shared" si="164"/>
        <v>0</v>
      </c>
      <c r="OKU29" s="64">
        <f t="shared" si="164"/>
        <v>0</v>
      </c>
      <c r="OKV29" s="64">
        <f t="shared" si="164"/>
        <v>0</v>
      </c>
      <c r="OKW29" s="64">
        <f t="shared" si="164"/>
        <v>0</v>
      </c>
      <c r="OKX29" s="64">
        <f t="shared" si="164"/>
        <v>0</v>
      </c>
      <c r="OKY29" s="64">
        <f t="shared" si="164"/>
        <v>0</v>
      </c>
      <c r="OKZ29" s="64">
        <f t="shared" si="164"/>
        <v>0</v>
      </c>
      <c r="OLA29" s="64">
        <f t="shared" si="164"/>
        <v>0</v>
      </c>
      <c r="OLB29" s="64">
        <f t="shared" si="164"/>
        <v>0</v>
      </c>
      <c r="OLC29" s="64">
        <f t="shared" si="164"/>
        <v>0</v>
      </c>
      <c r="OLD29" s="64">
        <f t="shared" si="164"/>
        <v>0</v>
      </c>
      <c r="OLE29" s="64">
        <f t="shared" si="164"/>
        <v>0</v>
      </c>
      <c r="OLF29" s="64">
        <f t="shared" si="164"/>
        <v>0</v>
      </c>
      <c r="OLG29" s="64">
        <f t="shared" si="164"/>
        <v>0</v>
      </c>
      <c r="OLH29" s="64">
        <f t="shared" si="164"/>
        <v>0</v>
      </c>
      <c r="OLI29" s="64">
        <f t="shared" si="164"/>
        <v>0</v>
      </c>
      <c r="OLJ29" s="64">
        <f t="shared" si="164"/>
        <v>0</v>
      </c>
      <c r="OLK29" s="64">
        <f t="shared" si="164"/>
        <v>0</v>
      </c>
      <c r="OLL29" s="64">
        <f t="shared" si="164"/>
        <v>0</v>
      </c>
      <c r="OLM29" s="64">
        <f t="shared" si="164"/>
        <v>0</v>
      </c>
      <c r="OLN29" s="64">
        <f t="shared" si="164"/>
        <v>0</v>
      </c>
      <c r="OLO29" s="64">
        <f t="shared" si="164"/>
        <v>0</v>
      </c>
      <c r="OLP29" s="64">
        <f t="shared" si="164"/>
        <v>0</v>
      </c>
      <c r="OLQ29" s="64">
        <f t="shared" si="164"/>
        <v>0</v>
      </c>
      <c r="OLR29" s="64">
        <f t="shared" si="164"/>
        <v>0</v>
      </c>
      <c r="OLS29" s="64">
        <f t="shared" si="164"/>
        <v>0</v>
      </c>
      <c r="OLT29" s="64">
        <f t="shared" si="164"/>
        <v>0</v>
      </c>
      <c r="OLU29" s="64">
        <f t="shared" si="164"/>
        <v>0</v>
      </c>
      <c r="OLV29" s="64">
        <f t="shared" si="164"/>
        <v>0</v>
      </c>
      <c r="OLW29" s="64">
        <f t="shared" si="164"/>
        <v>0</v>
      </c>
      <c r="OLX29" s="64">
        <f t="shared" si="164"/>
        <v>0</v>
      </c>
      <c r="OLY29" s="64">
        <f t="shared" si="164"/>
        <v>0</v>
      </c>
      <c r="OLZ29" s="64">
        <f t="shared" si="164"/>
        <v>0</v>
      </c>
      <c r="OMA29" s="64">
        <f t="shared" si="164"/>
        <v>0</v>
      </c>
      <c r="OMB29" s="64">
        <f t="shared" si="164"/>
        <v>0</v>
      </c>
      <c r="OMC29" s="64">
        <f t="shared" si="164"/>
        <v>0</v>
      </c>
      <c r="OMD29" s="64">
        <f t="shared" si="164"/>
        <v>0</v>
      </c>
      <c r="OME29" s="64">
        <f t="shared" si="164"/>
        <v>0</v>
      </c>
      <c r="OMF29" s="64">
        <f t="shared" si="164"/>
        <v>0</v>
      </c>
      <c r="OMG29" s="64">
        <f t="shared" si="164"/>
        <v>0</v>
      </c>
      <c r="OMH29" s="64">
        <f t="shared" si="164"/>
        <v>0</v>
      </c>
      <c r="OMI29" s="64">
        <f t="shared" si="164"/>
        <v>0</v>
      </c>
      <c r="OMJ29" s="64">
        <f t="shared" si="164"/>
        <v>0</v>
      </c>
      <c r="OMK29" s="64">
        <f t="shared" si="164"/>
        <v>0</v>
      </c>
      <c r="OML29" s="64">
        <f t="shared" si="164"/>
        <v>0</v>
      </c>
      <c r="OMM29" s="64">
        <f t="shared" si="164"/>
        <v>0</v>
      </c>
      <c r="OMN29" s="64">
        <f t="shared" si="164"/>
        <v>0</v>
      </c>
      <c r="OMO29" s="64">
        <f t="shared" si="164"/>
        <v>0</v>
      </c>
      <c r="OMP29" s="64">
        <f t="shared" si="164"/>
        <v>0</v>
      </c>
      <c r="OMQ29" s="64">
        <f t="shared" si="164"/>
        <v>0</v>
      </c>
      <c r="OMR29" s="64">
        <f t="shared" si="164"/>
        <v>0</v>
      </c>
      <c r="OMS29" s="64">
        <f t="shared" si="164"/>
        <v>0</v>
      </c>
      <c r="OMT29" s="64">
        <f t="shared" si="164"/>
        <v>0</v>
      </c>
      <c r="OMU29" s="64">
        <f t="shared" si="164"/>
        <v>0</v>
      </c>
      <c r="OMV29" s="64">
        <f t="shared" ref="OMV29:OPG29" si="165">SUM(OMV12:OMV27)</f>
        <v>0</v>
      </c>
      <c r="OMW29" s="64">
        <f t="shared" si="165"/>
        <v>0</v>
      </c>
      <c r="OMX29" s="64">
        <f t="shared" si="165"/>
        <v>0</v>
      </c>
      <c r="OMY29" s="64">
        <f t="shared" si="165"/>
        <v>0</v>
      </c>
      <c r="OMZ29" s="64">
        <f t="shared" si="165"/>
        <v>0</v>
      </c>
      <c r="ONA29" s="64">
        <f t="shared" si="165"/>
        <v>0</v>
      </c>
      <c r="ONB29" s="64">
        <f t="shared" si="165"/>
        <v>0</v>
      </c>
      <c r="ONC29" s="64">
        <f t="shared" si="165"/>
        <v>0</v>
      </c>
      <c r="OND29" s="64">
        <f t="shared" si="165"/>
        <v>0</v>
      </c>
      <c r="ONE29" s="64">
        <f t="shared" si="165"/>
        <v>0</v>
      </c>
      <c r="ONF29" s="64">
        <f t="shared" si="165"/>
        <v>0</v>
      </c>
      <c r="ONG29" s="64">
        <f t="shared" si="165"/>
        <v>0</v>
      </c>
      <c r="ONH29" s="64">
        <f t="shared" si="165"/>
        <v>0</v>
      </c>
      <c r="ONI29" s="64">
        <f t="shared" si="165"/>
        <v>0</v>
      </c>
      <c r="ONJ29" s="64">
        <f t="shared" si="165"/>
        <v>0</v>
      </c>
      <c r="ONK29" s="64">
        <f t="shared" si="165"/>
        <v>0</v>
      </c>
      <c r="ONL29" s="64">
        <f t="shared" si="165"/>
        <v>0</v>
      </c>
      <c r="ONM29" s="64">
        <f t="shared" si="165"/>
        <v>0</v>
      </c>
      <c r="ONN29" s="64">
        <f t="shared" si="165"/>
        <v>0</v>
      </c>
      <c r="ONO29" s="64">
        <f t="shared" si="165"/>
        <v>0</v>
      </c>
      <c r="ONP29" s="64">
        <f t="shared" si="165"/>
        <v>0</v>
      </c>
      <c r="ONQ29" s="64">
        <f t="shared" si="165"/>
        <v>0</v>
      </c>
      <c r="ONR29" s="64">
        <f t="shared" si="165"/>
        <v>0</v>
      </c>
      <c r="ONS29" s="64">
        <f t="shared" si="165"/>
        <v>0</v>
      </c>
      <c r="ONT29" s="64">
        <f t="shared" si="165"/>
        <v>0</v>
      </c>
      <c r="ONU29" s="64">
        <f t="shared" si="165"/>
        <v>0</v>
      </c>
      <c r="ONV29" s="64">
        <f t="shared" si="165"/>
        <v>0</v>
      </c>
      <c r="ONW29" s="64">
        <f t="shared" si="165"/>
        <v>0</v>
      </c>
      <c r="ONX29" s="64">
        <f t="shared" si="165"/>
        <v>0</v>
      </c>
      <c r="ONY29" s="64">
        <f t="shared" si="165"/>
        <v>0</v>
      </c>
      <c r="ONZ29" s="64">
        <f t="shared" si="165"/>
        <v>0</v>
      </c>
      <c r="OOA29" s="64">
        <f t="shared" si="165"/>
        <v>0</v>
      </c>
      <c r="OOB29" s="64">
        <f t="shared" si="165"/>
        <v>0</v>
      </c>
      <c r="OOC29" s="64">
        <f t="shared" si="165"/>
        <v>0</v>
      </c>
      <c r="OOD29" s="64">
        <f t="shared" si="165"/>
        <v>0</v>
      </c>
      <c r="OOE29" s="64">
        <f t="shared" si="165"/>
        <v>0</v>
      </c>
      <c r="OOF29" s="64">
        <f t="shared" si="165"/>
        <v>0</v>
      </c>
      <c r="OOG29" s="64">
        <f t="shared" si="165"/>
        <v>0</v>
      </c>
      <c r="OOH29" s="64">
        <f t="shared" si="165"/>
        <v>0</v>
      </c>
      <c r="OOI29" s="64">
        <f t="shared" si="165"/>
        <v>0</v>
      </c>
      <c r="OOJ29" s="64">
        <f t="shared" si="165"/>
        <v>0</v>
      </c>
      <c r="OOK29" s="64">
        <f t="shared" si="165"/>
        <v>0</v>
      </c>
      <c r="OOL29" s="64">
        <f t="shared" si="165"/>
        <v>0</v>
      </c>
      <c r="OOM29" s="64">
        <f t="shared" si="165"/>
        <v>0</v>
      </c>
      <c r="OON29" s="64">
        <f t="shared" si="165"/>
        <v>0</v>
      </c>
      <c r="OOO29" s="64">
        <f t="shared" si="165"/>
        <v>0</v>
      </c>
      <c r="OOP29" s="64">
        <f t="shared" si="165"/>
        <v>0</v>
      </c>
      <c r="OOQ29" s="64">
        <f t="shared" si="165"/>
        <v>0</v>
      </c>
      <c r="OOR29" s="64">
        <f t="shared" si="165"/>
        <v>0</v>
      </c>
      <c r="OOS29" s="64">
        <f t="shared" si="165"/>
        <v>0</v>
      </c>
      <c r="OOT29" s="64">
        <f t="shared" si="165"/>
        <v>0</v>
      </c>
      <c r="OOU29" s="64">
        <f t="shared" si="165"/>
        <v>0</v>
      </c>
      <c r="OOV29" s="64">
        <f t="shared" si="165"/>
        <v>0</v>
      </c>
      <c r="OOW29" s="64">
        <f t="shared" si="165"/>
        <v>0</v>
      </c>
      <c r="OOX29" s="64">
        <f t="shared" si="165"/>
        <v>0</v>
      </c>
      <c r="OOY29" s="64">
        <f t="shared" si="165"/>
        <v>0</v>
      </c>
      <c r="OOZ29" s="64">
        <f t="shared" si="165"/>
        <v>0</v>
      </c>
      <c r="OPA29" s="64">
        <f t="shared" si="165"/>
        <v>0</v>
      </c>
      <c r="OPB29" s="64">
        <f t="shared" si="165"/>
        <v>0</v>
      </c>
      <c r="OPC29" s="64">
        <f t="shared" si="165"/>
        <v>0</v>
      </c>
      <c r="OPD29" s="64">
        <f t="shared" si="165"/>
        <v>0</v>
      </c>
      <c r="OPE29" s="64">
        <f t="shared" si="165"/>
        <v>0</v>
      </c>
      <c r="OPF29" s="64">
        <f t="shared" si="165"/>
        <v>0</v>
      </c>
      <c r="OPG29" s="64">
        <f t="shared" si="165"/>
        <v>0</v>
      </c>
      <c r="OPH29" s="64">
        <f t="shared" ref="OPH29:ORS29" si="166">SUM(OPH12:OPH27)</f>
        <v>0</v>
      </c>
      <c r="OPI29" s="64">
        <f t="shared" si="166"/>
        <v>0</v>
      </c>
      <c r="OPJ29" s="64">
        <f t="shared" si="166"/>
        <v>0</v>
      </c>
      <c r="OPK29" s="64">
        <f t="shared" si="166"/>
        <v>0</v>
      </c>
      <c r="OPL29" s="64">
        <f t="shared" si="166"/>
        <v>0</v>
      </c>
      <c r="OPM29" s="64">
        <f t="shared" si="166"/>
        <v>0</v>
      </c>
      <c r="OPN29" s="64">
        <f t="shared" si="166"/>
        <v>0</v>
      </c>
      <c r="OPO29" s="64">
        <f t="shared" si="166"/>
        <v>0</v>
      </c>
      <c r="OPP29" s="64">
        <f t="shared" si="166"/>
        <v>0</v>
      </c>
      <c r="OPQ29" s="64">
        <f t="shared" si="166"/>
        <v>0</v>
      </c>
      <c r="OPR29" s="64">
        <f t="shared" si="166"/>
        <v>0</v>
      </c>
      <c r="OPS29" s="64">
        <f t="shared" si="166"/>
        <v>0</v>
      </c>
      <c r="OPT29" s="64">
        <f t="shared" si="166"/>
        <v>0</v>
      </c>
      <c r="OPU29" s="64">
        <f t="shared" si="166"/>
        <v>0</v>
      </c>
      <c r="OPV29" s="64">
        <f t="shared" si="166"/>
        <v>0</v>
      </c>
      <c r="OPW29" s="64">
        <f t="shared" si="166"/>
        <v>0</v>
      </c>
      <c r="OPX29" s="64">
        <f t="shared" si="166"/>
        <v>0</v>
      </c>
      <c r="OPY29" s="64">
        <f t="shared" si="166"/>
        <v>0</v>
      </c>
      <c r="OPZ29" s="64">
        <f t="shared" si="166"/>
        <v>0</v>
      </c>
      <c r="OQA29" s="64">
        <f t="shared" si="166"/>
        <v>0</v>
      </c>
      <c r="OQB29" s="64">
        <f t="shared" si="166"/>
        <v>0</v>
      </c>
      <c r="OQC29" s="64">
        <f t="shared" si="166"/>
        <v>0</v>
      </c>
      <c r="OQD29" s="64">
        <f t="shared" si="166"/>
        <v>0</v>
      </c>
      <c r="OQE29" s="64">
        <f t="shared" si="166"/>
        <v>0</v>
      </c>
      <c r="OQF29" s="64">
        <f t="shared" si="166"/>
        <v>0</v>
      </c>
      <c r="OQG29" s="64">
        <f t="shared" si="166"/>
        <v>0</v>
      </c>
      <c r="OQH29" s="64">
        <f t="shared" si="166"/>
        <v>0</v>
      </c>
      <c r="OQI29" s="64">
        <f t="shared" si="166"/>
        <v>0</v>
      </c>
      <c r="OQJ29" s="64">
        <f t="shared" si="166"/>
        <v>0</v>
      </c>
      <c r="OQK29" s="64">
        <f t="shared" si="166"/>
        <v>0</v>
      </c>
      <c r="OQL29" s="64">
        <f t="shared" si="166"/>
        <v>0</v>
      </c>
      <c r="OQM29" s="64">
        <f t="shared" si="166"/>
        <v>0</v>
      </c>
      <c r="OQN29" s="64">
        <f t="shared" si="166"/>
        <v>0</v>
      </c>
      <c r="OQO29" s="64">
        <f t="shared" si="166"/>
        <v>0</v>
      </c>
      <c r="OQP29" s="64">
        <f t="shared" si="166"/>
        <v>0</v>
      </c>
      <c r="OQQ29" s="64">
        <f t="shared" si="166"/>
        <v>0</v>
      </c>
      <c r="OQR29" s="64">
        <f t="shared" si="166"/>
        <v>0</v>
      </c>
      <c r="OQS29" s="64">
        <f t="shared" si="166"/>
        <v>0</v>
      </c>
      <c r="OQT29" s="64">
        <f t="shared" si="166"/>
        <v>0</v>
      </c>
      <c r="OQU29" s="64">
        <f t="shared" si="166"/>
        <v>0</v>
      </c>
      <c r="OQV29" s="64">
        <f t="shared" si="166"/>
        <v>0</v>
      </c>
      <c r="OQW29" s="64">
        <f t="shared" si="166"/>
        <v>0</v>
      </c>
      <c r="OQX29" s="64">
        <f t="shared" si="166"/>
        <v>0</v>
      </c>
      <c r="OQY29" s="64">
        <f t="shared" si="166"/>
        <v>0</v>
      </c>
      <c r="OQZ29" s="64">
        <f t="shared" si="166"/>
        <v>0</v>
      </c>
      <c r="ORA29" s="64">
        <f t="shared" si="166"/>
        <v>0</v>
      </c>
      <c r="ORB29" s="64">
        <f t="shared" si="166"/>
        <v>0</v>
      </c>
      <c r="ORC29" s="64">
        <f t="shared" si="166"/>
        <v>0</v>
      </c>
      <c r="ORD29" s="64">
        <f t="shared" si="166"/>
        <v>0</v>
      </c>
      <c r="ORE29" s="64">
        <f t="shared" si="166"/>
        <v>0</v>
      </c>
      <c r="ORF29" s="64">
        <f t="shared" si="166"/>
        <v>0</v>
      </c>
      <c r="ORG29" s="64">
        <f t="shared" si="166"/>
        <v>0</v>
      </c>
      <c r="ORH29" s="64">
        <f t="shared" si="166"/>
        <v>0</v>
      </c>
      <c r="ORI29" s="64">
        <f t="shared" si="166"/>
        <v>0</v>
      </c>
      <c r="ORJ29" s="64">
        <f t="shared" si="166"/>
        <v>0</v>
      </c>
      <c r="ORK29" s="64">
        <f t="shared" si="166"/>
        <v>0</v>
      </c>
      <c r="ORL29" s="64">
        <f t="shared" si="166"/>
        <v>0</v>
      </c>
      <c r="ORM29" s="64">
        <f t="shared" si="166"/>
        <v>0</v>
      </c>
      <c r="ORN29" s="64">
        <f t="shared" si="166"/>
        <v>0</v>
      </c>
      <c r="ORO29" s="64">
        <f t="shared" si="166"/>
        <v>0</v>
      </c>
      <c r="ORP29" s="64">
        <f t="shared" si="166"/>
        <v>0</v>
      </c>
      <c r="ORQ29" s="64">
        <f t="shared" si="166"/>
        <v>0</v>
      </c>
      <c r="ORR29" s="64">
        <f t="shared" si="166"/>
        <v>0</v>
      </c>
      <c r="ORS29" s="64">
        <f t="shared" si="166"/>
        <v>0</v>
      </c>
      <c r="ORT29" s="64">
        <f t="shared" ref="ORT29:OUE29" si="167">SUM(ORT12:ORT27)</f>
        <v>0</v>
      </c>
      <c r="ORU29" s="64">
        <f t="shared" si="167"/>
        <v>0</v>
      </c>
      <c r="ORV29" s="64">
        <f t="shared" si="167"/>
        <v>0</v>
      </c>
      <c r="ORW29" s="64">
        <f t="shared" si="167"/>
        <v>0</v>
      </c>
      <c r="ORX29" s="64">
        <f t="shared" si="167"/>
        <v>0</v>
      </c>
      <c r="ORY29" s="64">
        <f t="shared" si="167"/>
        <v>0</v>
      </c>
      <c r="ORZ29" s="64">
        <f t="shared" si="167"/>
        <v>0</v>
      </c>
      <c r="OSA29" s="64">
        <f t="shared" si="167"/>
        <v>0</v>
      </c>
      <c r="OSB29" s="64">
        <f t="shared" si="167"/>
        <v>0</v>
      </c>
      <c r="OSC29" s="64">
        <f t="shared" si="167"/>
        <v>0</v>
      </c>
      <c r="OSD29" s="64">
        <f t="shared" si="167"/>
        <v>0</v>
      </c>
      <c r="OSE29" s="64">
        <f t="shared" si="167"/>
        <v>0</v>
      </c>
      <c r="OSF29" s="64">
        <f t="shared" si="167"/>
        <v>0</v>
      </c>
      <c r="OSG29" s="64">
        <f t="shared" si="167"/>
        <v>0</v>
      </c>
      <c r="OSH29" s="64">
        <f t="shared" si="167"/>
        <v>0</v>
      </c>
      <c r="OSI29" s="64">
        <f t="shared" si="167"/>
        <v>0</v>
      </c>
      <c r="OSJ29" s="64">
        <f t="shared" si="167"/>
        <v>0</v>
      </c>
      <c r="OSK29" s="64">
        <f t="shared" si="167"/>
        <v>0</v>
      </c>
      <c r="OSL29" s="64">
        <f t="shared" si="167"/>
        <v>0</v>
      </c>
      <c r="OSM29" s="64">
        <f t="shared" si="167"/>
        <v>0</v>
      </c>
      <c r="OSN29" s="64">
        <f t="shared" si="167"/>
        <v>0</v>
      </c>
      <c r="OSO29" s="64">
        <f t="shared" si="167"/>
        <v>0</v>
      </c>
      <c r="OSP29" s="64">
        <f t="shared" si="167"/>
        <v>0</v>
      </c>
      <c r="OSQ29" s="64">
        <f t="shared" si="167"/>
        <v>0</v>
      </c>
      <c r="OSR29" s="64">
        <f t="shared" si="167"/>
        <v>0</v>
      </c>
      <c r="OSS29" s="64">
        <f t="shared" si="167"/>
        <v>0</v>
      </c>
      <c r="OST29" s="64">
        <f t="shared" si="167"/>
        <v>0</v>
      </c>
      <c r="OSU29" s="64">
        <f t="shared" si="167"/>
        <v>0</v>
      </c>
      <c r="OSV29" s="64">
        <f t="shared" si="167"/>
        <v>0</v>
      </c>
      <c r="OSW29" s="64">
        <f t="shared" si="167"/>
        <v>0</v>
      </c>
      <c r="OSX29" s="64">
        <f t="shared" si="167"/>
        <v>0</v>
      </c>
      <c r="OSY29" s="64">
        <f t="shared" si="167"/>
        <v>0</v>
      </c>
      <c r="OSZ29" s="64">
        <f t="shared" si="167"/>
        <v>0</v>
      </c>
      <c r="OTA29" s="64">
        <f t="shared" si="167"/>
        <v>0</v>
      </c>
      <c r="OTB29" s="64">
        <f t="shared" si="167"/>
        <v>0</v>
      </c>
      <c r="OTC29" s="64">
        <f t="shared" si="167"/>
        <v>0</v>
      </c>
      <c r="OTD29" s="64">
        <f t="shared" si="167"/>
        <v>0</v>
      </c>
      <c r="OTE29" s="64">
        <f t="shared" si="167"/>
        <v>0</v>
      </c>
      <c r="OTF29" s="64">
        <f t="shared" si="167"/>
        <v>0</v>
      </c>
      <c r="OTG29" s="64">
        <f t="shared" si="167"/>
        <v>0</v>
      </c>
      <c r="OTH29" s="64">
        <f t="shared" si="167"/>
        <v>0</v>
      </c>
      <c r="OTI29" s="64">
        <f t="shared" si="167"/>
        <v>0</v>
      </c>
      <c r="OTJ29" s="64">
        <f t="shared" si="167"/>
        <v>0</v>
      </c>
      <c r="OTK29" s="64">
        <f t="shared" si="167"/>
        <v>0</v>
      </c>
      <c r="OTL29" s="64">
        <f t="shared" si="167"/>
        <v>0</v>
      </c>
      <c r="OTM29" s="64">
        <f t="shared" si="167"/>
        <v>0</v>
      </c>
      <c r="OTN29" s="64">
        <f t="shared" si="167"/>
        <v>0</v>
      </c>
      <c r="OTO29" s="64">
        <f t="shared" si="167"/>
        <v>0</v>
      </c>
      <c r="OTP29" s="64">
        <f t="shared" si="167"/>
        <v>0</v>
      </c>
      <c r="OTQ29" s="64">
        <f t="shared" si="167"/>
        <v>0</v>
      </c>
      <c r="OTR29" s="64">
        <f t="shared" si="167"/>
        <v>0</v>
      </c>
      <c r="OTS29" s="64">
        <f t="shared" si="167"/>
        <v>0</v>
      </c>
      <c r="OTT29" s="64">
        <f t="shared" si="167"/>
        <v>0</v>
      </c>
      <c r="OTU29" s="64">
        <f t="shared" si="167"/>
        <v>0</v>
      </c>
      <c r="OTV29" s="64">
        <f t="shared" si="167"/>
        <v>0</v>
      </c>
      <c r="OTW29" s="64">
        <f t="shared" si="167"/>
        <v>0</v>
      </c>
      <c r="OTX29" s="64">
        <f t="shared" si="167"/>
        <v>0</v>
      </c>
      <c r="OTY29" s="64">
        <f t="shared" si="167"/>
        <v>0</v>
      </c>
      <c r="OTZ29" s="64">
        <f t="shared" si="167"/>
        <v>0</v>
      </c>
      <c r="OUA29" s="64">
        <f t="shared" si="167"/>
        <v>0</v>
      </c>
      <c r="OUB29" s="64">
        <f t="shared" si="167"/>
        <v>0</v>
      </c>
      <c r="OUC29" s="64">
        <f t="shared" si="167"/>
        <v>0</v>
      </c>
      <c r="OUD29" s="64">
        <f t="shared" si="167"/>
        <v>0</v>
      </c>
      <c r="OUE29" s="64">
        <f t="shared" si="167"/>
        <v>0</v>
      </c>
      <c r="OUF29" s="64">
        <f t="shared" ref="OUF29:OWQ29" si="168">SUM(OUF12:OUF27)</f>
        <v>0</v>
      </c>
      <c r="OUG29" s="64">
        <f t="shared" si="168"/>
        <v>0</v>
      </c>
      <c r="OUH29" s="64">
        <f t="shared" si="168"/>
        <v>0</v>
      </c>
      <c r="OUI29" s="64">
        <f t="shared" si="168"/>
        <v>0</v>
      </c>
      <c r="OUJ29" s="64">
        <f t="shared" si="168"/>
        <v>0</v>
      </c>
      <c r="OUK29" s="64">
        <f t="shared" si="168"/>
        <v>0</v>
      </c>
      <c r="OUL29" s="64">
        <f t="shared" si="168"/>
        <v>0</v>
      </c>
      <c r="OUM29" s="64">
        <f t="shared" si="168"/>
        <v>0</v>
      </c>
      <c r="OUN29" s="64">
        <f t="shared" si="168"/>
        <v>0</v>
      </c>
      <c r="OUO29" s="64">
        <f t="shared" si="168"/>
        <v>0</v>
      </c>
      <c r="OUP29" s="64">
        <f t="shared" si="168"/>
        <v>0</v>
      </c>
      <c r="OUQ29" s="64">
        <f t="shared" si="168"/>
        <v>0</v>
      </c>
      <c r="OUR29" s="64">
        <f t="shared" si="168"/>
        <v>0</v>
      </c>
      <c r="OUS29" s="64">
        <f t="shared" si="168"/>
        <v>0</v>
      </c>
      <c r="OUT29" s="64">
        <f t="shared" si="168"/>
        <v>0</v>
      </c>
      <c r="OUU29" s="64">
        <f t="shared" si="168"/>
        <v>0</v>
      </c>
      <c r="OUV29" s="64">
        <f t="shared" si="168"/>
        <v>0</v>
      </c>
      <c r="OUW29" s="64">
        <f t="shared" si="168"/>
        <v>0</v>
      </c>
      <c r="OUX29" s="64">
        <f t="shared" si="168"/>
        <v>0</v>
      </c>
      <c r="OUY29" s="64">
        <f t="shared" si="168"/>
        <v>0</v>
      </c>
      <c r="OUZ29" s="64">
        <f t="shared" si="168"/>
        <v>0</v>
      </c>
      <c r="OVA29" s="64">
        <f t="shared" si="168"/>
        <v>0</v>
      </c>
      <c r="OVB29" s="64">
        <f t="shared" si="168"/>
        <v>0</v>
      </c>
      <c r="OVC29" s="64">
        <f t="shared" si="168"/>
        <v>0</v>
      </c>
      <c r="OVD29" s="64">
        <f t="shared" si="168"/>
        <v>0</v>
      </c>
      <c r="OVE29" s="64">
        <f t="shared" si="168"/>
        <v>0</v>
      </c>
      <c r="OVF29" s="64">
        <f t="shared" si="168"/>
        <v>0</v>
      </c>
      <c r="OVG29" s="64">
        <f t="shared" si="168"/>
        <v>0</v>
      </c>
      <c r="OVH29" s="64">
        <f t="shared" si="168"/>
        <v>0</v>
      </c>
      <c r="OVI29" s="64">
        <f t="shared" si="168"/>
        <v>0</v>
      </c>
      <c r="OVJ29" s="64">
        <f t="shared" si="168"/>
        <v>0</v>
      </c>
      <c r="OVK29" s="64">
        <f t="shared" si="168"/>
        <v>0</v>
      </c>
      <c r="OVL29" s="64">
        <f t="shared" si="168"/>
        <v>0</v>
      </c>
      <c r="OVM29" s="64">
        <f t="shared" si="168"/>
        <v>0</v>
      </c>
      <c r="OVN29" s="64">
        <f t="shared" si="168"/>
        <v>0</v>
      </c>
      <c r="OVO29" s="64">
        <f t="shared" si="168"/>
        <v>0</v>
      </c>
      <c r="OVP29" s="64">
        <f t="shared" si="168"/>
        <v>0</v>
      </c>
      <c r="OVQ29" s="64">
        <f t="shared" si="168"/>
        <v>0</v>
      </c>
      <c r="OVR29" s="64">
        <f t="shared" si="168"/>
        <v>0</v>
      </c>
      <c r="OVS29" s="64">
        <f t="shared" si="168"/>
        <v>0</v>
      </c>
      <c r="OVT29" s="64">
        <f t="shared" si="168"/>
        <v>0</v>
      </c>
      <c r="OVU29" s="64">
        <f t="shared" si="168"/>
        <v>0</v>
      </c>
      <c r="OVV29" s="64">
        <f t="shared" si="168"/>
        <v>0</v>
      </c>
      <c r="OVW29" s="64">
        <f t="shared" si="168"/>
        <v>0</v>
      </c>
      <c r="OVX29" s="64">
        <f t="shared" si="168"/>
        <v>0</v>
      </c>
      <c r="OVY29" s="64">
        <f t="shared" si="168"/>
        <v>0</v>
      </c>
      <c r="OVZ29" s="64">
        <f t="shared" si="168"/>
        <v>0</v>
      </c>
      <c r="OWA29" s="64">
        <f t="shared" si="168"/>
        <v>0</v>
      </c>
      <c r="OWB29" s="64">
        <f t="shared" si="168"/>
        <v>0</v>
      </c>
      <c r="OWC29" s="64">
        <f t="shared" si="168"/>
        <v>0</v>
      </c>
      <c r="OWD29" s="64">
        <f t="shared" si="168"/>
        <v>0</v>
      </c>
      <c r="OWE29" s="64">
        <f t="shared" si="168"/>
        <v>0</v>
      </c>
      <c r="OWF29" s="64">
        <f t="shared" si="168"/>
        <v>0</v>
      </c>
      <c r="OWG29" s="64">
        <f t="shared" si="168"/>
        <v>0</v>
      </c>
      <c r="OWH29" s="64">
        <f t="shared" si="168"/>
        <v>0</v>
      </c>
      <c r="OWI29" s="64">
        <f t="shared" si="168"/>
        <v>0</v>
      </c>
      <c r="OWJ29" s="64">
        <f t="shared" si="168"/>
        <v>0</v>
      </c>
      <c r="OWK29" s="64">
        <f t="shared" si="168"/>
        <v>0</v>
      </c>
      <c r="OWL29" s="64">
        <f t="shared" si="168"/>
        <v>0</v>
      </c>
      <c r="OWM29" s="64">
        <f t="shared" si="168"/>
        <v>0</v>
      </c>
      <c r="OWN29" s="64">
        <f t="shared" si="168"/>
        <v>0</v>
      </c>
      <c r="OWO29" s="64">
        <f t="shared" si="168"/>
        <v>0</v>
      </c>
      <c r="OWP29" s="64">
        <f t="shared" si="168"/>
        <v>0</v>
      </c>
      <c r="OWQ29" s="64">
        <f t="shared" si="168"/>
        <v>0</v>
      </c>
      <c r="OWR29" s="64">
        <f t="shared" ref="OWR29:OZC29" si="169">SUM(OWR12:OWR27)</f>
        <v>0</v>
      </c>
      <c r="OWS29" s="64">
        <f t="shared" si="169"/>
        <v>0</v>
      </c>
      <c r="OWT29" s="64">
        <f t="shared" si="169"/>
        <v>0</v>
      </c>
      <c r="OWU29" s="64">
        <f t="shared" si="169"/>
        <v>0</v>
      </c>
      <c r="OWV29" s="64">
        <f t="shared" si="169"/>
        <v>0</v>
      </c>
      <c r="OWW29" s="64">
        <f t="shared" si="169"/>
        <v>0</v>
      </c>
      <c r="OWX29" s="64">
        <f t="shared" si="169"/>
        <v>0</v>
      </c>
      <c r="OWY29" s="64">
        <f t="shared" si="169"/>
        <v>0</v>
      </c>
      <c r="OWZ29" s="64">
        <f t="shared" si="169"/>
        <v>0</v>
      </c>
      <c r="OXA29" s="64">
        <f t="shared" si="169"/>
        <v>0</v>
      </c>
      <c r="OXB29" s="64">
        <f t="shared" si="169"/>
        <v>0</v>
      </c>
      <c r="OXC29" s="64">
        <f t="shared" si="169"/>
        <v>0</v>
      </c>
      <c r="OXD29" s="64">
        <f t="shared" si="169"/>
        <v>0</v>
      </c>
      <c r="OXE29" s="64">
        <f t="shared" si="169"/>
        <v>0</v>
      </c>
      <c r="OXF29" s="64">
        <f t="shared" si="169"/>
        <v>0</v>
      </c>
      <c r="OXG29" s="64">
        <f t="shared" si="169"/>
        <v>0</v>
      </c>
      <c r="OXH29" s="64">
        <f t="shared" si="169"/>
        <v>0</v>
      </c>
      <c r="OXI29" s="64">
        <f t="shared" si="169"/>
        <v>0</v>
      </c>
      <c r="OXJ29" s="64">
        <f t="shared" si="169"/>
        <v>0</v>
      </c>
      <c r="OXK29" s="64">
        <f t="shared" si="169"/>
        <v>0</v>
      </c>
      <c r="OXL29" s="64">
        <f t="shared" si="169"/>
        <v>0</v>
      </c>
      <c r="OXM29" s="64">
        <f t="shared" si="169"/>
        <v>0</v>
      </c>
      <c r="OXN29" s="64">
        <f t="shared" si="169"/>
        <v>0</v>
      </c>
      <c r="OXO29" s="64">
        <f t="shared" si="169"/>
        <v>0</v>
      </c>
      <c r="OXP29" s="64">
        <f t="shared" si="169"/>
        <v>0</v>
      </c>
      <c r="OXQ29" s="64">
        <f t="shared" si="169"/>
        <v>0</v>
      </c>
      <c r="OXR29" s="64">
        <f t="shared" si="169"/>
        <v>0</v>
      </c>
      <c r="OXS29" s="64">
        <f t="shared" si="169"/>
        <v>0</v>
      </c>
      <c r="OXT29" s="64">
        <f t="shared" si="169"/>
        <v>0</v>
      </c>
      <c r="OXU29" s="64">
        <f t="shared" si="169"/>
        <v>0</v>
      </c>
      <c r="OXV29" s="64">
        <f t="shared" si="169"/>
        <v>0</v>
      </c>
      <c r="OXW29" s="64">
        <f t="shared" si="169"/>
        <v>0</v>
      </c>
      <c r="OXX29" s="64">
        <f t="shared" si="169"/>
        <v>0</v>
      </c>
      <c r="OXY29" s="64">
        <f t="shared" si="169"/>
        <v>0</v>
      </c>
      <c r="OXZ29" s="64">
        <f t="shared" si="169"/>
        <v>0</v>
      </c>
      <c r="OYA29" s="64">
        <f t="shared" si="169"/>
        <v>0</v>
      </c>
      <c r="OYB29" s="64">
        <f t="shared" si="169"/>
        <v>0</v>
      </c>
      <c r="OYC29" s="64">
        <f t="shared" si="169"/>
        <v>0</v>
      </c>
      <c r="OYD29" s="64">
        <f t="shared" si="169"/>
        <v>0</v>
      </c>
      <c r="OYE29" s="64">
        <f t="shared" si="169"/>
        <v>0</v>
      </c>
      <c r="OYF29" s="64">
        <f t="shared" si="169"/>
        <v>0</v>
      </c>
      <c r="OYG29" s="64">
        <f t="shared" si="169"/>
        <v>0</v>
      </c>
      <c r="OYH29" s="64">
        <f t="shared" si="169"/>
        <v>0</v>
      </c>
      <c r="OYI29" s="64">
        <f t="shared" si="169"/>
        <v>0</v>
      </c>
      <c r="OYJ29" s="64">
        <f t="shared" si="169"/>
        <v>0</v>
      </c>
      <c r="OYK29" s="64">
        <f t="shared" si="169"/>
        <v>0</v>
      </c>
      <c r="OYL29" s="64">
        <f t="shared" si="169"/>
        <v>0</v>
      </c>
      <c r="OYM29" s="64">
        <f t="shared" si="169"/>
        <v>0</v>
      </c>
      <c r="OYN29" s="64">
        <f t="shared" si="169"/>
        <v>0</v>
      </c>
      <c r="OYO29" s="64">
        <f t="shared" si="169"/>
        <v>0</v>
      </c>
      <c r="OYP29" s="64">
        <f t="shared" si="169"/>
        <v>0</v>
      </c>
      <c r="OYQ29" s="64">
        <f t="shared" si="169"/>
        <v>0</v>
      </c>
      <c r="OYR29" s="64">
        <f t="shared" si="169"/>
        <v>0</v>
      </c>
      <c r="OYS29" s="64">
        <f t="shared" si="169"/>
        <v>0</v>
      </c>
      <c r="OYT29" s="64">
        <f t="shared" si="169"/>
        <v>0</v>
      </c>
      <c r="OYU29" s="64">
        <f t="shared" si="169"/>
        <v>0</v>
      </c>
      <c r="OYV29" s="64">
        <f t="shared" si="169"/>
        <v>0</v>
      </c>
      <c r="OYW29" s="64">
        <f t="shared" si="169"/>
        <v>0</v>
      </c>
      <c r="OYX29" s="64">
        <f t="shared" si="169"/>
        <v>0</v>
      </c>
      <c r="OYY29" s="64">
        <f t="shared" si="169"/>
        <v>0</v>
      </c>
      <c r="OYZ29" s="64">
        <f t="shared" si="169"/>
        <v>0</v>
      </c>
      <c r="OZA29" s="64">
        <f t="shared" si="169"/>
        <v>0</v>
      </c>
      <c r="OZB29" s="64">
        <f t="shared" si="169"/>
        <v>0</v>
      </c>
      <c r="OZC29" s="64">
        <f t="shared" si="169"/>
        <v>0</v>
      </c>
      <c r="OZD29" s="64">
        <f t="shared" ref="OZD29:PBO29" si="170">SUM(OZD12:OZD27)</f>
        <v>0</v>
      </c>
      <c r="OZE29" s="64">
        <f t="shared" si="170"/>
        <v>0</v>
      </c>
      <c r="OZF29" s="64">
        <f t="shared" si="170"/>
        <v>0</v>
      </c>
      <c r="OZG29" s="64">
        <f t="shared" si="170"/>
        <v>0</v>
      </c>
      <c r="OZH29" s="64">
        <f t="shared" si="170"/>
        <v>0</v>
      </c>
      <c r="OZI29" s="64">
        <f t="shared" si="170"/>
        <v>0</v>
      </c>
      <c r="OZJ29" s="64">
        <f t="shared" si="170"/>
        <v>0</v>
      </c>
      <c r="OZK29" s="64">
        <f t="shared" si="170"/>
        <v>0</v>
      </c>
      <c r="OZL29" s="64">
        <f t="shared" si="170"/>
        <v>0</v>
      </c>
      <c r="OZM29" s="64">
        <f t="shared" si="170"/>
        <v>0</v>
      </c>
      <c r="OZN29" s="64">
        <f t="shared" si="170"/>
        <v>0</v>
      </c>
      <c r="OZO29" s="64">
        <f t="shared" si="170"/>
        <v>0</v>
      </c>
      <c r="OZP29" s="64">
        <f t="shared" si="170"/>
        <v>0</v>
      </c>
      <c r="OZQ29" s="64">
        <f t="shared" si="170"/>
        <v>0</v>
      </c>
      <c r="OZR29" s="64">
        <f t="shared" si="170"/>
        <v>0</v>
      </c>
      <c r="OZS29" s="64">
        <f t="shared" si="170"/>
        <v>0</v>
      </c>
      <c r="OZT29" s="64">
        <f t="shared" si="170"/>
        <v>0</v>
      </c>
      <c r="OZU29" s="64">
        <f t="shared" si="170"/>
        <v>0</v>
      </c>
      <c r="OZV29" s="64">
        <f t="shared" si="170"/>
        <v>0</v>
      </c>
      <c r="OZW29" s="64">
        <f t="shared" si="170"/>
        <v>0</v>
      </c>
      <c r="OZX29" s="64">
        <f t="shared" si="170"/>
        <v>0</v>
      </c>
      <c r="OZY29" s="64">
        <f t="shared" si="170"/>
        <v>0</v>
      </c>
      <c r="OZZ29" s="64">
        <f t="shared" si="170"/>
        <v>0</v>
      </c>
      <c r="PAA29" s="64">
        <f t="shared" si="170"/>
        <v>0</v>
      </c>
      <c r="PAB29" s="64">
        <f t="shared" si="170"/>
        <v>0</v>
      </c>
      <c r="PAC29" s="64">
        <f t="shared" si="170"/>
        <v>0</v>
      </c>
      <c r="PAD29" s="64">
        <f t="shared" si="170"/>
        <v>0</v>
      </c>
      <c r="PAE29" s="64">
        <f t="shared" si="170"/>
        <v>0</v>
      </c>
      <c r="PAF29" s="64">
        <f t="shared" si="170"/>
        <v>0</v>
      </c>
      <c r="PAG29" s="64">
        <f t="shared" si="170"/>
        <v>0</v>
      </c>
      <c r="PAH29" s="64">
        <f t="shared" si="170"/>
        <v>0</v>
      </c>
      <c r="PAI29" s="64">
        <f t="shared" si="170"/>
        <v>0</v>
      </c>
      <c r="PAJ29" s="64">
        <f t="shared" si="170"/>
        <v>0</v>
      </c>
      <c r="PAK29" s="64">
        <f t="shared" si="170"/>
        <v>0</v>
      </c>
      <c r="PAL29" s="64">
        <f t="shared" si="170"/>
        <v>0</v>
      </c>
      <c r="PAM29" s="64">
        <f t="shared" si="170"/>
        <v>0</v>
      </c>
      <c r="PAN29" s="64">
        <f t="shared" si="170"/>
        <v>0</v>
      </c>
      <c r="PAO29" s="64">
        <f t="shared" si="170"/>
        <v>0</v>
      </c>
      <c r="PAP29" s="64">
        <f t="shared" si="170"/>
        <v>0</v>
      </c>
      <c r="PAQ29" s="64">
        <f t="shared" si="170"/>
        <v>0</v>
      </c>
      <c r="PAR29" s="64">
        <f t="shared" si="170"/>
        <v>0</v>
      </c>
      <c r="PAS29" s="64">
        <f t="shared" si="170"/>
        <v>0</v>
      </c>
      <c r="PAT29" s="64">
        <f t="shared" si="170"/>
        <v>0</v>
      </c>
      <c r="PAU29" s="64">
        <f t="shared" si="170"/>
        <v>0</v>
      </c>
      <c r="PAV29" s="64">
        <f t="shared" si="170"/>
        <v>0</v>
      </c>
      <c r="PAW29" s="64">
        <f t="shared" si="170"/>
        <v>0</v>
      </c>
      <c r="PAX29" s="64">
        <f t="shared" si="170"/>
        <v>0</v>
      </c>
      <c r="PAY29" s="64">
        <f t="shared" si="170"/>
        <v>0</v>
      </c>
      <c r="PAZ29" s="64">
        <f t="shared" si="170"/>
        <v>0</v>
      </c>
      <c r="PBA29" s="64">
        <f t="shared" si="170"/>
        <v>0</v>
      </c>
      <c r="PBB29" s="64">
        <f t="shared" si="170"/>
        <v>0</v>
      </c>
      <c r="PBC29" s="64">
        <f t="shared" si="170"/>
        <v>0</v>
      </c>
      <c r="PBD29" s="64">
        <f t="shared" si="170"/>
        <v>0</v>
      </c>
      <c r="PBE29" s="64">
        <f t="shared" si="170"/>
        <v>0</v>
      </c>
      <c r="PBF29" s="64">
        <f t="shared" si="170"/>
        <v>0</v>
      </c>
      <c r="PBG29" s="64">
        <f t="shared" si="170"/>
        <v>0</v>
      </c>
      <c r="PBH29" s="64">
        <f t="shared" si="170"/>
        <v>0</v>
      </c>
      <c r="PBI29" s="64">
        <f t="shared" si="170"/>
        <v>0</v>
      </c>
      <c r="PBJ29" s="64">
        <f t="shared" si="170"/>
        <v>0</v>
      </c>
      <c r="PBK29" s="64">
        <f t="shared" si="170"/>
        <v>0</v>
      </c>
      <c r="PBL29" s="64">
        <f t="shared" si="170"/>
        <v>0</v>
      </c>
      <c r="PBM29" s="64">
        <f t="shared" si="170"/>
        <v>0</v>
      </c>
      <c r="PBN29" s="64">
        <f t="shared" si="170"/>
        <v>0</v>
      </c>
      <c r="PBO29" s="64">
        <f t="shared" si="170"/>
        <v>0</v>
      </c>
      <c r="PBP29" s="64">
        <f t="shared" ref="PBP29:PEA29" si="171">SUM(PBP12:PBP27)</f>
        <v>0</v>
      </c>
      <c r="PBQ29" s="64">
        <f t="shared" si="171"/>
        <v>0</v>
      </c>
      <c r="PBR29" s="64">
        <f t="shared" si="171"/>
        <v>0</v>
      </c>
      <c r="PBS29" s="64">
        <f t="shared" si="171"/>
        <v>0</v>
      </c>
      <c r="PBT29" s="64">
        <f t="shared" si="171"/>
        <v>0</v>
      </c>
      <c r="PBU29" s="64">
        <f t="shared" si="171"/>
        <v>0</v>
      </c>
      <c r="PBV29" s="64">
        <f t="shared" si="171"/>
        <v>0</v>
      </c>
      <c r="PBW29" s="64">
        <f t="shared" si="171"/>
        <v>0</v>
      </c>
      <c r="PBX29" s="64">
        <f t="shared" si="171"/>
        <v>0</v>
      </c>
      <c r="PBY29" s="64">
        <f t="shared" si="171"/>
        <v>0</v>
      </c>
      <c r="PBZ29" s="64">
        <f t="shared" si="171"/>
        <v>0</v>
      </c>
      <c r="PCA29" s="64">
        <f t="shared" si="171"/>
        <v>0</v>
      </c>
      <c r="PCB29" s="64">
        <f t="shared" si="171"/>
        <v>0</v>
      </c>
      <c r="PCC29" s="64">
        <f t="shared" si="171"/>
        <v>0</v>
      </c>
      <c r="PCD29" s="64">
        <f t="shared" si="171"/>
        <v>0</v>
      </c>
      <c r="PCE29" s="64">
        <f t="shared" si="171"/>
        <v>0</v>
      </c>
      <c r="PCF29" s="64">
        <f t="shared" si="171"/>
        <v>0</v>
      </c>
      <c r="PCG29" s="64">
        <f t="shared" si="171"/>
        <v>0</v>
      </c>
      <c r="PCH29" s="64">
        <f t="shared" si="171"/>
        <v>0</v>
      </c>
      <c r="PCI29" s="64">
        <f t="shared" si="171"/>
        <v>0</v>
      </c>
      <c r="PCJ29" s="64">
        <f t="shared" si="171"/>
        <v>0</v>
      </c>
      <c r="PCK29" s="64">
        <f t="shared" si="171"/>
        <v>0</v>
      </c>
      <c r="PCL29" s="64">
        <f t="shared" si="171"/>
        <v>0</v>
      </c>
      <c r="PCM29" s="64">
        <f t="shared" si="171"/>
        <v>0</v>
      </c>
      <c r="PCN29" s="64">
        <f t="shared" si="171"/>
        <v>0</v>
      </c>
      <c r="PCO29" s="64">
        <f t="shared" si="171"/>
        <v>0</v>
      </c>
      <c r="PCP29" s="64">
        <f t="shared" si="171"/>
        <v>0</v>
      </c>
      <c r="PCQ29" s="64">
        <f t="shared" si="171"/>
        <v>0</v>
      </c>
      <c r="PCR29" s="64">
        <f t="shared" si="171"/>
        <v>0</v>
      </c>
      <c r="PCS29" s="64">
        <f t="shared" si="171"/>
        <v>0</v>
      </c>
      <c r="PCT29" s="64">
        <f t="shared" si="171"/>
        <v>0</v>
      </c>
      <c r="PCU29" s="64">
        <f t="shared" si="171"/>
        <v>0</v>
      </c>
      <c r="PCV29" s="64">
        <f t="shared" si="171"/>
        <v>0</v>
      </c>
      <c r="PCW29" s="64">
        <f t="shared" si="171"/>
        <v>0</v>
      </c>
      <c r="PCX29" s="64">
        <f t="shared" si="171"/>
        <v>0</v>
      </c>
      <c r="PCY29" s="64">
        <f t="shared" si="171"/>
        <v>0</v>
      </c>
      <c r="PCZ29" s="64">
        <f t="shared" si="171"/>
        <v>0</v>
      </c>
      <c r="PDA29" s="64">
        <f t="shared" si="171"/>
        <v>0</v>
      </c>
      <c r="PDB29" s="64">
        <f t="shared" si="171"/>
        <v>0</v>
      </c>
      <c r="PDC29" s="64">
        <f t="shared" si="171"/>
        <v>0</v>
      </c>
      <c r="PDD29" s="64">
        <f t="shared" si="171"/>
        <v>0</v>
      </c>
      <c r="PDE29" s="64">
        <f t="shared" si="171"/>
        <v>0</v>
      </c>
      <c r="PDF29" s="64">
        <f t="shared" si="171"/>
        <v>0</v>
      </c>
      <c r="PDG29" s="64">
        <f t="shared" si="171"/>
        <v>0</v>
      </c>
      <c r="PDH29" s="64">
        <f t="shared" si="171"/>
        <v>0</v>
      </c>
      <c r="PDI29" s="64">
        <f t="shared" si="171"/>
        <v>0</v>
      </c>
      <c r="PDJ29" s="64">
        <f t="shared" si="171"/>
        <v>0</v>
      </c>
      <c r="PDK29" s="64">
        <f t="shared" si="171"/>
        <v>0</v>
      </c>
      <c r="PDL29" s="64">
        <f t="shared" si="171"/>
        <v>0</v>
      </c>
      <c r="PDM29" s="64">
        <f t="shared" si="171"/>
        <v>0</v>
      </c>
      <c r="PDN29" s="64">
        <f t="shared" si="171"/>
        <v>0</v>
      </c>
      <c r="PDO29" s="64">
        <f t="shared" si="171"/>
        <v>0</v>
      </c>
      <c r="PDP29" s="64">
        <f t="shared" si="171"/>
        <v>0</v>
      </c>
      <c r="PDQ29" s="64">
        <f t="shared" si="171"/>
        <v>0</v>
      </c>
      <c r="PDR29" s="64">
        <f t="shared" si="171"/>
        <v>0</v>
      </c>
      <c r="PDS29" s="64">
        <f t="shared" si="171"/>
        <v>0</v>
      </c>
      <c r="PDT29" s="64">
        <f t="shared" si="171"/>
        <v>0</v>
      </c>
      <c r="PDU29" s="64">
        <f t="shared" si="171"/>
        <v>0</v>
      </c>
      <c r="PDV29" s="64">
        <f t="shared" si="171"/>
        <v>0</v>
      </c>
      <c r="PDW29" s="64">
        <f t="shared" si="171"/>
        <v>0</v>
      </c>
      <c r="PDX29" s="64">
        <f t="shared" si="171"/>
        <v>0</v>
      </c>
      <c r="PDY29" s="64">
        <f t="shared" si="171"/>
        <v>0</v>
      </c>
      <c r="PDZ29" s="64">
        <f t="shared" si="171"/>
        <v>0</v>
      </c>
      <c r="PEA29" s="64">
        <f t="shared" si="171"/>
        <v>0</v>
      </c>
      <c r="PEB29" s="64">
        <f t="shared" ref="PEB29:PGM29" si="172">SUM(PEB12:PEB27)</f>
        <v>0</v>
      </c>
      <c r="PEC29" s="64">
        <f t="shared" si="172"/>
        <v>0</v>
      </c>
      <c r="PED29" s="64">
        <f t="shared" si="172"/>
        <v>0</v>
      </c>
      <c r="PEE29" s="64">
        <f t="shared" si="172"/>
        <v>0</v>
      </c>
      <c r="PEF29" s="64">
        <f t="shared" si="172"/>
        <v>0</v>
      </c>
      <c r="PEG29" s="64">
        <f t="shared" si="172"/>
        <v>0</v>
      </c>
      <c r="PEH29" s="64">
        <f t="shared" si="172"/>
        <v>0</v>
      </c>
      <c r="PEI29" s="64">
        <f t="shared" si="172"/>
        <v>0</v>
      </c>
      <c r="PEJ29" s="64">
        <f t="shared" si="172"/>
        <v>0</v>
      </c>
      <c r="PEK29" s="64">
        <f t="shared" si="172"/>
        <v>0</v>
      </c>
      <c r="PEL29" s="64">
        <f t="shared" si="172"/>
        <v>0</v>
      </c>
      <c r="PEM29" s="64">
        <f t="shared" si="172"/>
        <v>0</v>
      </c>
      <c r="PEN29" s="64">
        <f t="shared" si="172"/>
        <v>0</v>
      </c>
      <c r="PEO29" s="64">
        <f t="shared" si="172"/>
        <v>0</v>
      </c>
      <c r="PEP29" s="64">
        <f t="shared" si="172"/>
        <v>0</v>
      </c>
      <c r="PEQ29" s="64">
        <f t="shared" si="172"/>
        <v>0</v>
      </c>
      <c r="PER29" s="64">
        <f t="shared" si="172"/>
        <v>0</v>
      </c>
      <c r="PES29" s="64">
        <f t="shared" si="172"/>
        <v>0</v>
      </c>
      <c r="PET29" s="64">
        <f t="shared" si="172"/>
        <v>0</v>
      </c>
      <c r="PEU29" s="64">
        <f t="shared" si="172"/>
        <v>0</v>
      </c>
      <c r="PEV29" s="64">
        <f t="shared" si="172"/>
        <v>0</v>
      </c>
      <c r="PEW29" s="64">
        <f t="shared" si="172"/>
        <v>0</v>
      </c>
      <c r="PEX29" s="64">
        <f t="shared" si="172"/>
        <v>0</v>
      </c>
      <c r="PEY29" s="64">
        <f t="shared" si="172"/>
        <v>0</v>
      </c>
      <c r="PEZ29" s="64">
        <f t="shared" si="172"/>
        <v>0</v>
      </c>
      <c r="PFA29" s="64">
        <f t="shared" si="172"/>
        <v>0</v>
      </c>
      <c r="PFB29" s="64">
        <f t="shared" si="172"/>
        <v>0</v>
      </c>
      <c r="PFC29" s="64">
        <f t="shared" si="172"/>
        <v>0</v>
      </c>
      <c r="PFD29" s="64">
        <f t="shared" si="172"/>
        <v>0</v>
      </c>
      <c r="PFE29" s="64">
        <f t="shared" si="172"/>
        <v>0</v>
      </c>
      <c r="PFF29" s="64">
        <f t="shared" si="172"/>
        <v>0</v>
      </c>
      <c r="PFG29" s="64">
        <f t="shared" si="172"/>
        <v>0</v>
      </c>
      <c r="PFH29" s="64">
        <f t="shared" si="172"/>
        <v>0</v>
      </c>
      <c r="PFI29" s="64">
        <f t="shared" si="172"/>
        <v>0</v>
      </c>
      <c r="PFJ29" s="64">
        <f t="shared" si="172"/>
        <v>0</v>
      </c>
      <c r="PFK29" s="64">
        <f t="shared" si="172"/>
        <v>0</v>
      </c>
      <c r="PFL29" s="64">
        <f t="shared" si="172"/>
        <v>0</v>
      </c>
      <c r="PFM29" s="64">
        <f t="shared" si="172"/>
        <v>0</v>
      </c>
      <c r="PFN29" s="64">
        <f t="shared" si="172"/>
        <v>0</v>
      </c>
      <c r="PFO29" s="64">
        <f t="shared" si="172"/>
        <v>0</v>
      </c>
      <c r="PFP29" s="64">
        <f t="shared" si="172"/>
        <v>0</v>
      </c>
      <c r="PFQ29" s="64">
        <f t="shared" si="172"/>
        <v>0</v>
      </c>
      <c r="PFR29" s="64">
        <f t="shared" si="172"/>
        <v>0</v>
      </c>
      <c r="PFS29" s="64">
        <f t="shared" si="172"/>
        <v>0</v>
      </c>
      <c r="PFT29" s="64">
        <f t="shared" si="172"/>
        <v>0</v>
      </c>
      <c r="PFU29" s="64">
        <f t="shared" si="172"/>
        <v>0</v>
      </c>
      <c r="PFV29" s="64">
        <f t="shared" si="172"/>
        <v>0</v>
      </c>
      <c r="PFW29" s="64">
        <f t="shared" si="172"/>
        <v>0</v>
      </c>
      <c r="PFX29" s="64">
        <f t="shared" si="172"/>
        <v>0</v>
      </c>
      <c r="PFY29" s="64">
        <f t="shared" si="172"/>
        <v>0</v>
      </c>
      <c r="PFZ29" s="64">
        <f t="shared" si="172"/>
        <v>0</v>
      </c>
      <c r="PGA29" s="64">
        <f t="shared" si="172"/>
        <v>0</v>
      </c>
      <c r="PGB29" s="64">
        <f t="shared" si="172"/>
        <v>0</v>
      </c>
      <c r="PGC29" s="64">
        <f t="shared" si="172"/>
        <v>0</v>
      </c>
      <c r="PGD29" s="64">
        <f t="shared" si="172"/>
        <v>0</v>
      </c>
      <c r="PGE29" s="64">
        <f t="shared" si="172"/>
        <v>0</v>
      </c>
      <c r="PGF29" s="64">
        <f t="shared" si="172"/>
        <v>0</v>
      </c>
      <c r="PGG29" s="64">
        <f t="shared" si="172"/>
        <v>0</v>
      </c>
      <c r="PGH29" s="64">
        <f t="shared" si="172"/>
        <v>0</v>
      </c>
      <c r="PGI29" s="64">
        <f t="shared" si="172"/>
        <v>0</v>
      </c>
      <c r="PGJ29" s="64">
        <f t="shared" si="172"/>
        <v>0</v>
      </c>
      <c r="PGK29" s="64">
        <f t="shared" si="172"/>
        <v>0</v>
      </c>
      <c r="PGL29" s="64">
        <f t="shared" si="172"/>
        <v>0</v>
      </c>
      <c r="PGM29" s="64">
        <f t="shared" si="172"/>
        <v>0</v>
      </c>
      <c r="PGN29" s="64">
        <f t="shared" ref="PGN29:PIY29" si="173">SUM(PGN12:PGN27)</f>
        <v>0</v>
      </c>
      <c r="PGO29" s="64">
        <f t="shared" si="173"/>
        <v>0</v>
      </c>
      <c r="PGP29" s="64">
        <f t="shared" si="173"/>
        <v>0</v>
      </c>
      <c r="PGQ29" s="64">
        <f t="shared" si="173"/>
        <v>0</v>
      </c>
      <c r="PGR29" s="64">
        <f t="shared" si="173"/>
        <v>0</v>
      </c>
      <c r="PGS29" s="64">
        <f t="shared" si="173"/>
        <v>0</v>
      </c>
      <c r="PGT29" s="64">
        <f t="shared" si="173"/>
        <v>0</v>
      </c>
      <c r="PGU29" s="64">
        <f t="shared" si="173"/>
        <v>0</v>
      </c>
      <c r="PGV29" s="64">
        <f t="shared" si="173"/>
        <v>0</v>
      </c>
      <c r="PGW29" s="64">
        <f t="shared" si="173"/>
        <v>0</v>
      </c>
      <c r="PGX29" s="64">
        <f t="shared" si="173"/>
        <v>0</v>
      </c>
      <c r="PGY29" s="64">
        <f t="shared" si="173"/>
        <v>0</v>
      </c>
      <c r="PGZ29" s="64">
        <f t="shared" si="173"/>
        <v>0</v>
      </c>
      <c r="PHA29" s="64">
        <f t="shared" si="173"/>
        <v>0</v>
      </c>
      <c r="PHB29" s="64">
        <f t="shared" si="173"/>
        <v>0</v>
      </c>
      <c r="PHC29" s="64">
        <f t="shared" si="173"/>
        <v>0</v>
      </c>
      <c r="PHD29" s="64">
        <f t="shared" si="173"/>
        <v>0</v>
      </c>
      <c r="PHE29" s="64">
        <f t="shared" si="173"/>
        <v>0</v>
      </c>
      <c r="PHF29" s="64">
        <f t="shared" si="173"/>
        <v>0</v>
      </c>
      <c r="PHG29" s="64">
        <f t="shared" si="173"/>
        <v>0</v>
      </c>
      <c r="PHH29" s="64">
        <f t="shared" si="173"/>
        <v>0</v>
      </c>
      <c r="PHI29" s="64">
        <f t="shared" si="173"/>
        <v>0</v>
      </c>
      <c r="PHJ29" s="64">
        <f t="shared" si="173"/>
        <v>0</v>
      </c>
      <c r="PHK29" s="64">
        <f t="shared" si="173"/>
        <v>0</v>
      </c>
      <c r="PHL29" s="64">
        <f t="shared" si="173"/>
        <v>0</v>
      </c>
      <c r="PHM29" s="64">
        <f t="shared" si="173"/>
        <v>0</v>
      </c>
      <c r="PHN29" s="64">
        <f t="shared" si="173"/>
        <v>0</v>
      </c>
      <c r="PHO29" s="64">
        <f t="shared" si="173"/>
        <v>0</v>
      </c>
      <c r="PHP29" s="64">
        <f t="shared" si="173"/>
        <v>0</v>
      </c>
      <c r="PHQ29" s="64">
        <f t="shared" si="173"/>
        <v>0</v>
      </c>
      <c r="PHR29" s="64">
        <f t="shared" si="173"/>
        <v>0</v>
      </c>
      <c r="PHS29" s="64">
        <f t="shared" si="173"/>
        <v>0</v>
      </c>
      <c r="PHT29" s="64">
        <f t="shared" si="173"/>
        <v>0</v>
      </c>
      <c r="PHU29" s="64">
        <f t="shared" si="173"/>
        <v>0</v>
      </c>
      <c r="PHV29" s="64">
        <f t="shared" si="173"/>
        <v>0</v>
      </c>
      <c r="PHW29" s="64">
        <f t="shared" si="173"/>
        <v>0</v>
      </c>
      <c r="PHX29" s="64">
        <f t="shared" si="173"/>
        <v>0</v>
      </c>
      <c r="PHY29" s="64">
        <f t="shared" si="173"/>
        <v>0</v>
      </c>
      <c r="PHZ29" s="64">
        <f t="shared" si="173"/>
        <v>0</v>
      </c>
      <c r="PIA29" s="64">
        <f t="shared" si="173"/>
        <v>0</v>
      </c>
      <c r="PIB29" s="64">
        <f t="shared" si="173"/>
        <v>0</v>
      </c>
      <c r="PIC29" s="64">
        <f t="shared" si="173"/>
        <v>0</v>
      </c>
      <c r="PID29" s="64">
        <f t="shared" si="173"/>
        <v>0</v>
      </c>
      <c r="PIE29" s="64">
        <f t="shared" si="173"/>
        <v>0</v>
      </c>
      <c r="PIF29" s="64">
        <f t="shared" si="173"/>
        <v>0</v>
      </c>
      <c r="PIG29" s="64">
        <f t="shared" si="173"/>
        <v>0</v>
      </c>
      <c r="PIH29" s="64">
        <f t="shared" si="173"/>
        <v>0</v>
      </c>
      <c r="PII29" s="64">
        <f t="shared" si="173"/>
        <v>0</v>
      </c>
      <c r="PIJ29" s="64">
        <f t="shared" si="173"/>
        <v>0</v>
      </c>
      <c r="PIK29" s="64">
        <f t="shared" si="173"/>
        <v>0</v>
      </c>
      <c r="PIL29" s="64">
        <f t="shared" si="173"/>
        <v>0</v>
      </c>
      <c r="PIM29" s="64">
        <f t="shared" si="173"/>
        <v>0</v>
      </c>
      <c r="PIN29" s="64">
        <f t="shared" si="173"/>
        <v>0</v>
      </c>
      <c r="PIO29" s="64">
        <f t="shared" si="173"/>
        <v>0</v>
      </c>
      <c r="PIP29" s="64">
        <f t="shared" si="173"/>
        <v>0</v>
      </c>
      <c r="PIQ29" s="64">
        <f t="shared" si="173"/>
        <v>0</v>
      </c>
      <c r="PIR29" s="64">
        <f t="shared" si="173"/>
        <v>0</v>
      </c>
      <c r="PIS29" s="64">
        <f t="shared" si="173"/>
        <v>0</v>
      </c>
      <c r="PIT29" s="64">
        <f t="shared" si="173"/>
        <v>0</v>
      </c>
      <c r="PIU29" s="64">
        <f t="shared" si="173"/>
        <v>0</v>
      </c>
      <c r="PIV29" s="64">
        <f t="shared" si="173"/>
        <v>0</v>
      </c>
      <c r="PIW29" s="64">
        <f t="shared" si="173"/>
        <v>0</v>
      </c>
      <c r="PIX29" s="64">
        <f t="shared" si="173"/>
        <v>0</v>
      </c>
      <c r="PIY29" s="64">
        <f t="shared" si="173"/>
        <v>0</v>
      </c>
      <c r="PIZ29" s="64">
        <f t="shared" ref="PIZ29:PLK29" si="174">SUM(PIZ12:PIZ27)</f>
        <v>0</v>
      </c>
      <c r="PJA29" s="64">
        <f t="shared" si="174"/>
        <v>0</v>
      </c>
      <c r="PJB29" s="64">
        <f t="shared" si="174"/>
        <v>0</v>
      </c>
      <c r="PJC29" s="64">
        <f t="shared" si="174"/>
        <v>0</v>
      </c>
      <c r="PJD29" s="64">
        <f t="shared" si="174"/>
        <v>0</v>
      </c>
      <c r="PJE29" s="64">
        <f t="shared" si="174"/>
        <v>0</v>
      </c>
      <c r="PJF29" s="64">
        <f t="shared" si="174"/>
        <v>0</v>
      </c>
      <c r="PJG29" s="64">
        <f t="shared" si="174"/>
        <v>0</v>
      </c>
      <c r="PJH29" s="64">
        <f t="shared" si="174"/>
        <v>0</v>
      </c>
      <c r="PJI29" s="64">
        <f t="shared" si="174"/>
        <v>0</v>
      </c>
      <c r="PJJ29" s="64">
        <f t="shared" si="174"/>
        <v>0</v>
      </c>
      <c r="PJK29" s="64">
        <f t="shared" si="174"/>
        <v>0</v>
      </c>
      <c r="PJL29" s="64">
        <f t="shared" si="174"/>
        <v>0</v>
      </c>
      <c r="PJM29" s="64">
        <f t="shared" si="174"/>
        <v>0</v>
      </c>
      <c r="PJN29" s="64">
        <f t="shared" si="174"/>
        <v>0</v>
      </c>
      <c r="PJO29" s="64">
        <f t="shared" si="174"/>
        <v>0</v>
      </c>
      <c r="PJP29" s="64">
        <f t="shared" si="174"/>
        <v>0</v>
      </c>
      <c r="PJQ29" s="64">
        <f t="shared" si="174"/>
        <v>0</v>
      </c>
      <c r="PJR29" s="64">
        <f t="shared" si="174"/>
        <v>0</v>
      </c>
      <c r="PJS29" s="64">
        <f t="shared" si="174"/>
        <v>0</v>
      </c>
      <c r="PJT29" s="64">
        <f t="shared" si="174"/>
        <v>0</v>
      </c>
      <c r="PJU29" s="64">
        <f t="shared" si="174"/>
        <v>0</v>
      </c>
      <c r="PJV29" s="64">
        <f t="shared" si="174"/>
        <v>0</v>
      </c>
      <c r="PJW29" s="64">
        <f t="shared" si="174"/>
        <v>0</v>
      </c>
      <c r="PJX29" s="64">
        <f t="shared" si="174"/>
        <v>0</v>
      </c>
      <c r="PJY29" s="64">
        <f t="shared" si="174"/>
        <v>0</v>
      </c>
      <c r="PJZ29" s="64">
        <f t="shared" si="174"/>
        <v>0</v>
      </c>
      <c r="PKA29" s="64">
        <f t="shared" si="174"/>
        <v>0</v>
      </c>
      <c r="PKB29" s="64">
        <f t="shared" si="174"/>
        <v>0</v>
      </c>
      <c r="PKC29" s="64">
        <f t="shared" si="174"/>
        <v>0</v>
      </c>
      <c r="PKD29" s="64">
        <f t="shared" si="174"/>
        <v>0</v>
      </c>
      <c r="PKE29" s="64">
        <f t="shared" si="174"/>
        <v>0</v>
      </c>
      <c r="PKF29" s="64">
        <f t="shared" si="174"/>
        <v>0</v>
      </c>
      <c r="PKG29" s="64">
        <f t="shared" si="174"/>
        <v>0</v>
      </c>
      <c r="PKH29" s="64">
        <f t="shared" si="174"/>
        <v>0</v>
      </c>
      <c r="PKI29" s="64">
        <f t="shared" si="174"/>
        <v>0</v>
      </c>
      <c r="PKJ29" s="64">
        <f t="shared" si="174"/>
        <v>0</v>
      </c>
      <c r="PKK29" s="64">
        <f t="shared" si="174"/>
        <v>0</v>
      </c>
      <c r="PKL29" s="64">
        <f t="shared" si="174"/>
        <v>0</v>
      </c>
      <c r="PKM29" s="64">
        <f t="shared" si="174"/>
        <v>0</v>
      </c>
      <c r="PKN29" s="64">
        <f t="shared" si="174"/>
        <v>0</v>
      </c>
      <c r="PKO29" s="64">
        <f t="shared" si="174"/>
        <v>0</v>
      </c>
      <c r="PKP29" s="64">
        <f t="shared" si="174"/>
        <v>0</v>
      </c>
      <c r="PKQ29" s="64">
        <f t="shared" si="174"/>
        <v>0</v>
      </c>
      <c r="PKR29" s="64">
        <f t="shared" si="174"/>
        <v>0</v>
      </c>
      <c r="PKS29" s="64">
        <f t="shared" si="174"/>
        <v>0</v>
      </c>
      <c r="PKT29" s="64">
        <f t="shared" si="174"/>
        <v>0</v>
      </c>
      <c r="PKU29" s="64">
        <f t="shared" si="174"/>
        <v>0</v>
      </c>
      <c r="PKV29" s="64">
        <f t="shared" si="174"/>
        <v>0</v>
      </c>
      <c r="PKW29" s="64">
        <f t="shared" si="174"/>
        <v>0</v>
      </c>
      <c r="PKX29" s="64">
        <f t="shared" si="174"/>
        <v>0</v>
      </c>
      <c r="PKY29" s="64">
        <f t="shared" si="174"/>
        <v>0</v>
      </c>
      <c r="PKZ29" s="64">
        <f t="shared" si="174"/>
        <v>0</v>
      </c>
      <c r="PLA29" s="64">
        <f t="shared" si="174"/>
        <v>0</v>
      </c>
      <c r="PLB29" s="64">
        <f t="shared" si="174"/>
        <v>0</v>
      </c>
      <c r="PLC29" s="64">
        <f t="shared" si="174"/>
        <v>0</v>
      </c>
      <c r="PLD29" s="64">
        <f t="shared" si="174"/>
        <v>0</v>
      </c>
      <c r="PLE29" s="64">
        <f t="shared" si="174"/>
        <v>0</v>
      </c>
      <c r="PLF29" s="64">
        <f t="shared" si="174"/>
        <v>0</v>
      </c>
      <c r="PLG29" s="64">
        <f t="shared" si="174"/>
        <v>0</v>
      </c>
      <c r="PLH29" s="64">
        <f t="shared" si="174"/>
        <v>0</v>
      </c>
      <c r="PLI29" s="64">
        <f t="shared" si="174"/>
        <v>0</v>
      </c>
      <c r="PLJ29" s="64">
        <f t="shared" si="174"/>
        <v>0</v>
      </c>
      <c r="PLK29" s="64">
        <f t="shared" si="174"/>
        <v>0</v>
      </c>
      <c r="PLL29" s="64">
        <f t="shared" ref="PLL29:PNW29" si="175">SUM(PLL12:PLL27)</f>
        <v>0</v>
      </c>
      <c r="PLM29" s="64">
        <f t="shared" si="175"/>
        <v>0</v>
      </c>
      <c r="PLN29" s="64">
        <f t="shared" si="175"/>
        <v>0</v>
      </c>
      <c r="PLO29" s="64">
        <f t="shared" si="175"/>
        <v>0</v>
      </c>
      <c r="PLP29" s="64">
        <f t="shared" si="175"/>
        <v>0</v>
      </c>
      <c r="PLQ29" s="64">
        <f t="shared" si="175"/>
        <v>0</v>
      </c>
      <c r="PLR29" s="64">
        <f t="shared" si="175"/>
        <v>0</v>
      </c>
      <c r="PLS29" s="64">
        <f t="shared" si="175"/>
        <v>0</v>
      </c>
      <c r="PLT29" s="64">
        <f t="shared" si="175"/>
        <v>0</v>
      </c>
      <c r="PLU29" s="64">
        <f t="shared" si="175"/>
        <v>0</v>
      </c>
      <c r="PLV29" s="64">
        <f t="shared" si="175"/>
        <v>0</v>
      </c>
      <c r="PLW29" s="64">
        <f t="shared" si="175"/>
        <v>0</v>
      </c>
      <c r="PLX29" s="64">
        <f t="shared" si="175"/>
        <v>0</v>
      </c>
      <c r="PLY29" s="64">
        <f t="shared" si="175"/>
        <v>0</v>
      </c>
      <c r="PLZ29" s="64">
        <f t="shared" si="175"/>
        <v>0</v>
      </c>
      <c r="PMA29" s="64">
        <f t="shared" si="175"/>
        <v>0</v>
      </c>
      <c r="PMB29" s="64">
        <f t="shared" si="175"/>
        <v>0</v>
      </c>
      <c r="PMC29" s="64">
        <f t="shared" si="175"/>
        <v>0</v>
      </c>
      <c r="PMD29" s="64">
        <f t="shared" si="175"/>
        <v>0</v>
      </c>
      <c r="PME29" s="64">
        <f t="shared" si="175"/>
        <v>0</v>
      </c>
      <c r="PMF29" s="64">
        <f t="shared" si="175"/>
        <v>0</v>
      </c>
      <c r="PMG29" s="64">
        <f t="shared" si="175"/>
        <v>0</v>
      </c>
      <c r="PMH29" s="64">
        <f t="shared" si="175"/>
        <v>0</v>
      </c>
      <c r="PMI29" s="64">
        <f t="shared" si="175"/>
        <v>0</v>
      </c>
      <c r="PMJ29" s="64">
        <f t="shared" si="175"/>
        <v>0</v>
      </c>
      <c r="PMK29" s="64">
        <f t="shared" si="175"/>
        <v>0</v>
      </c>
      <c r="PML29" s="64">
        <f t="shared" si="175"/>
        <v>0</v>
      </c>
      <c r="PMM29" s="64">
        <f t="shared" si="175"/>
        <v>0</v>
      </c>
      <c r="PMN29" s="64">
        <f t="shared" si="175"/>
        <v>0</v>
      </c>
      <c r="PMO29" s="64">
        <f t="shared" si="175"/>
        <v>0</v>
      </c>
      <c r="PMP29" s="64">
        <f t="shared" si="175"/>
        <v>0</v>
      </c>
      <c r="PMQ29" s="64">
        <f t="shared" si="175"/>
        <v>0</v>
      </c>
      <c r="PMR29" s="64">
        <f t="shared" si="175"/>
        <v>0</v>
      </c>
      <c r="PMS29" s="64">
        <f t="shared" si="175"/>
        <v>0</v>
      </c>
      <c r="PMT29" s="64">
        <f t="shared" si="175"/>
        <v>0</v>
      </c>
      <c r="PMU29" s="64">
        <f t="shared" si="175"/>
        <v>0</v>
      </c>
      <c r="PMV29" s="64">
        <f t="shared" si="175"/>
        <v>0</v>
      </c>
      <c r="PMW29" s="64">
        <f t="shared" si="175"/>
        <v>0</v>
      </c>
      <c r="PMX29" s="64">
        <f t="shared" si="175"/>
        <v>0</v>
      </c>
      <c r="PMY29" s="64">
        <f t="shared" si="175"/>
        <v>0</v>
      </c>
      <c r="PMZ29" s="64">
        <f t="shared" si="175"/>
        <v>0</v>
      </c>
      <c r="PNA29" s="64">
        <f t="shared" si="175"/>
        <v>0</v>
      </c>
      <c r="PNB29" s="64">
        <f t="shared" si="175"/>
        <v>0</v>
      </c>
      <c r="PNC29" s="64">
        <f t="shared" si="175"/>
        <v>0</v>
      </c>
      <c r="PND29" s="64">
        <f t="shared" si="175"/>
        <v>0</v>
      </c>
      <c r="PNE29" s="64">
        <f t="shared" si="175"/>
        <v>0</v>
      </c>
      <c r="PNF29" s="64">
        <f t="shared" si="175"/>
        <v>0</v>
      </c>
      <c r="PNG29" s="64">
        <f t="shared" si="175"/>
        <v>0</v>
      </c>
      <c r="PNH29" s="64">
        <f t="shared" si="175"/>
        <v>0</v>
      </c>
      <c r="PNI29" s="64">
        <f t="shared" si="175"/>
        <v>0</v>
      </c>
      <c r="PNJ29" s="64">
        <f t="shared" si="175"/>
        <v>0</v>
      </c>
      <c r="PNK29" s="64">
        <f t="shared" si="175"/>
        <v>0</v>
      </c>
      <c r="PNL29" s="64">
        <f t="shared" si="175"/>
        <v>0</v>
      </c>
      <c r="PNM29" s="64">
        <f t="shared" si="175"/>
        <v>0</v>
      </c>
      <c r="PNN29" s="64">
        <f t="shared" si="175"/>
        <v>0</v>
      </c>
      <c r="PNO29" s="64">
        <f t="shared" si="175"/>
        <v>0</v>
      </c>
      <c r="PNP29" s="64">
        <f t="shared" si="175"/>
        <v>0</v>
      </c>
      <c r="PNQ29" s="64">
        <f t="shared" si="175"/>
        <v>0</v>
      </c>
      <c r="PNR29" s="64">
        <f t="shared" si="175"/>
        <v>0</v>
      </c>
      <c r="PNS29" s="64">
        <f t="shared" si="175"/>
        <v>0</v>
      </c>
      <c r="PNT29" s="64">
        <f t="shared" si="175"/>
        <v>0</v>
      </c>
      <c r="PNU29" s="64">
        <f t="shared" si="175"/>
        <v>0</v>
      </c>
      <c r="PNV29" s="64">
        <f t="shared" si="175"/>
        <v>0</v>
      </c>
      <c r="PNW29" s="64">
        <f t="shared" si="175"/>
        <v>0</v>
      </c>
      <c r="PNX29" s="64">
        <f t="shared" ref="PNX29:PQI29" si="176">SUM(PNX12:PNX27)</f>
        <v>0</v>
      </c>
      <c r="PNY29" s="64">
        <f t="shared" si="176"/>
        <v>0</v>
      </c>
      <c r="PNZ29" s="64">
        <f t="shared" si="176"/>
        <v>0</v>
      </c>
      <c r="POA29" s="64">
        <f t="shared" si="176"/>
        <v>0</v>
      </c>
      <c r="POB29" s="64">
        <f t="shared" si="176"/>
        <v>0</v>
      </c>
      <c r="POC29" s="64">
        <f t="shared" si="176"/>
        <v>0</v>
      </c>
      <c r="POD29" s="64">
        <f t="shared" si="176"/>
        <v>0</v>
      </c>
      <c r="POE29" s="64">
        <f t="shared" si="176"/>
        <v>0</v>
      </c>
      <c r="POF29" s="64">
        <f t="shared" si="176"/>
        <v>0</v>
      </c>
      <c r="POG29" s="64">
        <f t="shared" si="176"/>
        <v>0</v>
      </c>
      <c r="POH29" s="64">
        <f t="shared" si="176"/>
        <v>0</v>
      </c>
      <c r="POI29" s="64">
        <f t="shared" si="176"/>
        <v>0</v>
      </c>
      <c r="POJ29" s="64">
        <f t="shared" si="176"/>
        <v>0</v>
      </c>
      <c r="POK29" s="64">
        <f t="shared" si="176"/>
        <v>0</v>
      </c>
      <c r="POL29" s="64">
        <f t="shared" si="176"/>
        <v>0</v>
      </c>
      <c r="POM29" s="64">
        <f t="shared" si="176"/>
        <v>0</v>
      </c>
      <c r="PON29" s="64">
        <f t="shared" si="176"/>
        <v>0</v>
      </c>
      <c r="POO29" s="64">
        <f t="shared" si="176"/>
        <v>0</v>
      </c>
      <c r="POP29" s="64">
        <f t="shared" si="176"/>
        <v>0</v>
      </c>
      <c r="POQ29" s="64">
        <f t="shared" si="176"/>
        <v>0</v>
      </c>
      <c r="POR29" s="64">
        <f t="shared" si="176"/>
        <v>0</v>
      </c>
      <c r="POS29" s="64">
        <f t="shared" si="176"/>
        <v>0</v>
      </c>
      <c r="POT29" s="64">
        <f t="shared" si="176"/>
        <v>0</v>
      </c>
      <c r="POU29" s="64">
        <f t="shared" si="176"/>
        <v>0</v>
      </c>
      <c r="POV29" s="64">
        <f t="shared" si="176"/>
        <v>0</v>
      </c>
      <c r="POW29" s="64">
        <f t="shared" si="176"/>
        <v>0</v>
      </c>
      <c r="POX29" s="64">
        <f t="shared" si="176"/>
        <v>0</v>
      </c>
      <c r="POY29" s="64">
        <f t="shared" si="176"/>
        <v>0</v>
      </c>
      <c r="POZ29" s="64">
        <f t="shared" si="176"/>
        <v>0</v>
      </c>
      <c r="PPA29" s="64">
        <f t="shared" si="176"/>
        <v>0</v>
      </c>
      <c r="PPB29" s="64">
        <f t="shared" si="176"/>
        <v>0</v>
      </c>
      <c r="PPC29" s="64">
        <f t="shared" si="176"/>
        <v>0</v>
      </c>
      <c r="PPD29" s="64">
        <f t="shared" si="176"/>
        <v>0</v>
      </c>
      <c r="PPE29" s="64">
        <f t="shared" si="176"/>
        <v>0</v>
      </c>
      <c r="PPF29" s="64">
        <f t="shared" si="176"/>
        <v>0</v>
      </c>
      <c r="PPG29" s="64">
        <f t="shared" si="176"/>
        <v>0</v>
      </c>
      <c r="PPH29" s="64">
        <f t="shared" si="176"/>
        <v>0</v>
      </c>
      <c r="PPI29" s="64">
        <f t="shared" si="176"/>
        <v>0</v>
      </c>
      <c r="PPJ29" s="64">
        <f t="shared" si="176"/>
        <v>0</v>
      </c>
      <c r="PPK29" s="64">
        <f t="shared" si="176"/>
        <v>0</v>
      </c>
      <c r="PPL29" s="64">
        <f t="shared" si="176"/>
        <v>0</v>
      </c>
      <c r="PPM29" s="64">
        <f t="shared" si="176"/>
        <v>0</v>
      </c>
      <c r="PPN29" s="64">
        <f t="shared" si="176"/>
        <v>0</v>
      </c>
      <c r="PPO29" s="64">
        <f t="shared" si="176"/>
        <v>0</v>
      </c>
      <c r="PPP29" s="64">
        <f t="shared" si="176"/>
        <v>0</v>
      </c>
      <c r="PPQ29" s="64">
        <f t="shared" si="176"/>
        <v>0</v>
      </c>
      <c r="PPR29" s="64">
        <f t="shared" si="176"/>
        <v>0</v>
      </c>
      <c r="PPS29" s="64">
        <f t="shared" si="176"/>
        <v>0</v>
      </c>
      <c r="PPT29" s="64">
        <f t="shared" si="176"/>
        <v>0</v>
      </c>
      <c r="PPU29" s="64">
        <f t="shared" si="176"/>
        <v>0</v>
      </c>
      <c r="PPV29" s="64">
        <f t="shared" si="176"/>
        <v>0</v>
      </c>
      <c r="PPW29" s="64">
        <f t="shared" si="176"/>
        <v>0</v>
      </c>
      <c r="PPX29" s="64">
        <f t="shared" si="176"/>
        <v>0</v>
      </c>
      <c r="PPY29" s="64">
        <f t="shared" si="176"/>
        <v>0</v>
      </c>
      <c r="PPZ29" s="64">
        <f t="shared" si="176"/>
        <v>0</v>
      </c>
      <c r="PQA29" s="64">
        <f t="shared" si="176"/>
        <v>0</v>
      </c>
      <c r="PQB29" s="64">
        <f t="shared" si="176"/>
        <v>0</v>
      </c>
      <c r="PQC29" s="64">
        <f t="shared" si="176"/>
        <v>0</v>
      </c>
      <c r="PQD29" s="64">
        <f t="shared" si="176"/>
        <v>0</v>
      </c>
      <c r="PQE29" s="64">
        <f t="shared" si="176"/>
        <v>0</v>
      </c>
      <c r="PQF29" s="64">
        <f t="shared" si="176"/>
        <v>0</v>
      </c>
      <c r="PQG29" s="64">
        <f t="shared" si="176"/>
        <v>0</v>
      </c>
      <c r="PQH29" s="64">
        <f t="shared" si="176"/>
        <v>0</v>
      </c>
      <c r="PQI29" s="64">
        <f t="shared" si="176"/>
        <v>0</v>
      </c>
      <c r="PQJ29" s="64">
        <f t="shared" ref="PQJ29:PSU29" si="177">SUM(PQJ12:PQJ27)</f>
        <v>0</v>
      </c>
      <c r="PQK29" s="64">
        <f t="shared" si="177"/>
        <v>0</v>
      </c>
      <c r="PQL29" s="64">
        <f t="shared" si="177"/>
        <v>0</v>
      </c>
      <c r="PQM29" s="64">
        <f t="shared" si="177"/>
        <v>0</v>
      </c>
      <c r="PQN29" s="64">
        <f t="shared" si="177"/>
        <v>0</v>
      </c>
      <c r="PQO29" s="64">
        <f t="shared" si="177"/>
        <v>0</v>
      </c>
      <c r="PQP29" s="64">
        <f t="shared" si="177"/>
        <v>0</v>
      </c>
      <c r="PQQ29" s="64">
        <f t="shared" si="177"/>
        <v>0</v>
      </c>
      <c r="PQR29" s="64">
        <f t="shared" si="177"/>
        <v>0</v>
      </c>
      <c r="PQS29" s="64">
        <f t="shared" si="177"/>
        <v>0</v>
      </c>
      <c r="PQT29" s="64">
        <f t="shared" si="177"/>
        <v>0</v>
      </c>
      <c r="PQU29" s="64">
        <f t="shared" si="177"/>
        <v>0</v>
      </c>
      <c r="PQV29" s="64">
        <f t="shared" si="177"/>
        <v>0</v>
      </c>
      <c r="PQW29" s="64">
        <f t="shared" si="177"/>
        <v>0</v>
      </c>
      <c r="PQX29" s="64">
        <f t="shared" si="177"/>
        <v>0</v>
      </c>
      <c r="PQY29" s="64">
        <f t="shared" si="177"/>
        <v>0</v>
      </c>
      <c r="PQZ29" s="64">
        <f t="shared" si="177"/>
        <v>0</v>
      </c>
      <c r="PRA29" s="64">
        <f t="shared" si="177"/>
        <v>0</v>
      </c>
      <c r="PRB29" s="64">
        <f t="shared" si="177"/>
        <v>0</v>
      </c>
      <c r="PRC29" s="64">
        <f t="shared" si="177"/>
        <v>0</v>
      </c>
      <c r="PRD29" s="64">
        <f t="shared" si="177"/>
        <v>0</v>
      </c>
      <c r="PRE29" s="64">
        <f t="shared" si="177"/>
        <v>0</v>
      </c>
      <c r="PRF29" s="64">
        <f t="shared" si="177"/>
        <v>0</v>
      </c>
      <c r="PRG29" s="64">
        <f t="shared" si="177"/>
        <v>0</v>
      </c>
      <c r="PRH29" s="64">
        <f t="shared" si="177"/>
        <v>0</v>
      </c>
      <c r="PRI29" s="64">
        <f t="shared" si="177"/>
        <v>0</v>
      </c>
      <c r="PRJ29" s="64">
        <f t="shared" si="177"/>
        <v>0</v>
      </c>
      <c r="PRK29" s="64">
        <f t="shared" si="177"/>
        <v>0</v>
      </c>
      <c r="PRL29" s="64">
        <f t="shared" si="177"/>
        <v>0</v>
      </c>
      <c r="PRM29" s="64">
        <f t="shared" si="177"/>
        <v>0</v>
      </c>
      <c r="PRN29" s="64">
        <f t="shared" si="177"/>
        <v>0</v>
      </c>
      <c r="PRO29" s="64">
        <f t="shared" si="177"/>
        <v>0</v>
      </c>
      <c r="PRP29" s="64">
        <f t="shared" si="177"/>
        <v>0</v>
      </c>
      <c r="PRQ29" s="64">
        <f t="shared" si="177"/>
        <v>0</v>
      </c>
      <c r="PRR29" s="64">
        <f t="shared" si="177"/>
        <v>0</v>
      </c>
      <c r="PRS29" s="64">
        <f t="shared" si="177"/>
        <v>0</v>
      </c>
      <c r="PRT29" s="64">
        <f t="shared" si="177"/>
        <v>0</v>
      </c>
      <c r="PRU29" s="64">
        <f t="shared" si="177"/>
        <v>0</v>
      </c>
      <c r="PRV29" s="64">
        <f t="shared" si="177"/>
        <v>0</v>
      </c>
      <c r="PRW29" s="64">
        <f t="shared" si="177"/>
        <v>0</v>
      </c>
      <c r="PRX29" s="64">
        <f t="shared" si="177"/>
        <v>0</v>
      </c>
      <c r="PRY29" s="64">
        <f t="shared" si="177"/>
        <v>0</v>
      </c>
      <c r="PRZ29" s="64">
        <f t="shared" si="177"/>
        <v>0</v>
      </c>
      <c r="PSA29" s="64">
        <f t="shared" si="177"/>
        <v>0</v>
      </c>
      <c r="PSB29" s="64">
        <f t="shared" si="177"/>
        <v>0</v>
      </c>
      <c r="PSC29" s="64">
        <f t="shared" si="177"/>
        <v>0</v>
      </c>
      <c r="PSD29" s="64">
        <f t="shared" si="177"/>
        <v>0</v>
      </c>
      <c r="PSE29" s="64">
        <f t="shared" si="177"/>
        <v>0</v>
      </c>
      <c r="PSF29" s="64">
        <f t="shared" si="177"/>
        <v>0</v>
      </c>
      <c r="PSG29" s="64">
        <f t="shared" si="177"/>
        <v>0</v>
      </c>
      <c r="PSH29" s="64">
        <f t="shared" si="177"/>
        <v>0</v>
      </c>
      <c r="PSI29" s="64">
        <f t="shared" si="177"/>
        <v>0</v>
      </c>
      <c r="PSJ29" s="64">
        <f t="shared" si="177"/>
        <v>0</v>
      </c>
      <c r="PSK29" s="64">
        <f t="shared" si="177"/>
        <v>0</v>
      </c>
      <c r="PSL29" s="64">
        <f t="shared" si="177"/>
        <v>0</v>
      </c>
      <c r="PSM29" s="64">
        <f t="shared" si="177"/>
        <v>0</v>
      </c>
      <c r="PSN29" s="64">
        <f t="shared" si="177"/>
        <v>0</v>
      </c>
      <c r="PSO29" s="64">
        <f t="shared" si="177"/>
        <v>0</v>
      </c>
      <c r="PSP29" s="64">
        <f t="shared" si="177"/>
        <v>0</v>
      </c>
      <c r="PSQ29" s="64">
        <f t="shared" si="177"/>
        <v>0</v>
      </c>
      <c r="PSR29" s="64">
        <f t="shared" si="177"/>
        <v>0</v>
      </c>
      <c r="PSS29" s="64">
        <f t="shared" si="177"/>
        <v>0</v>
      </c>
      <c r="PST29" s="64">
        <f t="shared" si="177"/>
        <v>0</v>
      </c>
      <c r="PSU29" s="64">
        <f t="shared" si="177"/>
        <v>0</v>
      </c>
      <c r="PSV29" s="64">
        <f t="shared" ref="PSV29:PVG29" si="178">SUM(PSV12:PSV27)</f>
        <v>0</v>
      </c>
      <c r="PSW29" s="64">
        <f t="shared" si="178"/>
        <v>0</v>
      </c>
      <c r="PSX29" s="64">
        <f t="shared" si="178"/>
        <v>0</v>
      </c>
      <c r="PSY29" s="64">
        <f t="shared" si="178"/>
        <v>0</v>
      </c>
      <c r="PSZ29" s="64">
        <f t="shared" si="178"/>
        <v>0</v>
      </c>
      <c r="PTA29" s="64">
        <f t="shared" si="178"/>
        <v>0</v>
      </c>
      <c r="PTB29" s="64">
        <f t="shared" si="178"/>
        <v>0</v>
      </c>
      <c r="PTC29" s="64">
        <f t="shared" si="178"/>
        <v>0</v>
      </c>
      <c r="PTD29" s="64">
        <f t="shared" si="178"/>
        <v>0</v>
      </c>
      <c r="PTE29" s="64">
        <f t="shared" si="178"/>
        <v>0</v>
      </c>
      <c r="PTF29" s="64">
        <f t="shared" si="178"/>
        <v>0</v>
      </c>
      <c r="PTG29" s="64">
        <f t="shared" si="178"/>
        <v>0</v>
      </c>
      <c r="PTH29" s="64">
        <f t="shared" si="178"/>
        <v>0</v>
      </c>
      <c r="PTI29" s="64">
        <f t="shared" si="178"/>
        <v>0</v>
      </c>
      <c r="PTJ29" s="64">
        <f t="shared" si="178"/>
        <v>0</v>
      </c>
      <c r="PTK29" s="64">
        <f t="shared" si="178"/>
        <v>0</v>
      </c>
      <c r="PTL29" s="64">
        <f t="shared" si="178"/>
        <v>0</v>
      </c>
      <c r="PTM29" s="64">
        <f t="shared" si="178"/>
        <v>0</v>
      </c>
      <c r="PTN29" s="64">
        <f t="shared" si="178"/>
        <v>0</v>
      </c>
      <c r="PTO29" s="64">
        <f t="shared" si="178"/>
        <v>0</v>
      </c>
      <c r="PTP29" s="64">
        <f t="shared" si="178"/>
        <v>0</v>
      </c>
      <c r="PTQ29" s="64">
        <f t="shared" si="178"/>
        <v>0</v>
      </c>
      <c r="PTR29" s="64">
        <f t="shared" si="178"/>
        <v>0</v>
      </c>
      <c r="PTS29" s="64">
        <f t="shared" si="178"/>
        <v>0</v>
      </c>
      <c r="PTT29" s="64">
        <f t="shared" si="178"/>
        <v>0</v>
      </c>
      <c r="PTU29" s="64">
        <f t="shared" si="178"/>
        <v>0</v>
      </c>
      <c r="PTV29" s="64">
        <f t="shared" si="178"/>
        <v>0</v>
      </c>
      <c r="PTW29" s="64">
        <f t="shared" si="178"/>
        <v>0</v>
      </c>
      <c r="PTX29" s="64">
        <f t="shared" si="178"/>
        <v>0</v>
      </c>
      <c r="PTY29" s="64">
        <f t="shared" si="178"/>
        <v>0</v>
      </c>
      <c r="PTZ29" s="64">
        <f t="shared" si="178"/>
        <v>0</v>
      </c>
      <c r="PUA29" s="64">
        <f t="shared" si="178"/>
        <v>0</v>
      </c>
      <c r="PUB29" s="64">
        <f t="shared" si="178"/>
        <v>0</v>
      </c>
      <c r="PUC29" s="64">
        <f t="shared" si="178"/>
        <v>0</v>
      </c>
      <c r="PUD29" s="64">
        <f t="shared" si="178"/>
        <v>0</v>
      </c>
      <c r="PUE29" s="64">
        <f t="shared" si="178"/>
        <v>0</v>
      </c>
      <c r="PUF29" s="64">
        <f t="shared" si="178"/>
        <v>0</v>
      </c>
      <c r="PUG29" s="64">
        <f t="shared" si="178"/>
        <v>0</v>
      </c>
      <c r="PUH29" s="64">
        <f t="shared" si="178"/>
        <v>0</v>
      </c>
      <c r="PUI29" s="64">
        <f t="shared" si="178"/>
        <v>0</v>
      </c>
      <c r="PUJ29" s="64">
        <f t="shared" si="178"/>
        <v>0</v>
      </c>
      <c r="PUK29" s="64">
        <f t="shared" si="178"/>
        <v>0</v>
      </c>
      <c r="PUL29" s="64">
        <f t="shared" si="178"/>
        <v>0</v>
      </c>
      <c r="PUM29" s="64">
        <f t="shared" si="178"/>
        <v>0</v>
      </c>
      <c r="PUN29" s="64">
        <f t="shared" si="178"/>
        <v>0</v>
      </c>
      <c r="PUO29" s="64">
        <f t="shared" si="178"/>
        <v>0</v>
      </c>
      <c r="PUP29" s="64">
        <f t="shared" si="178"/>
        <v>0</v>
      </c>
      <c r="PUQ29" s="64">
        <f t="shared" si="178"/>
        <v>0</v>
      </c>
      <c r="PUR29" s="64">
        <f t="shared" si="178"/>
        <v>0</v>
      </c>
      <c r="PUS29" s="64">
        <f t="shared" si="178"/>
        <v>0</v>
      </c>
      <c r="PUT29" s="64">
        <f t="shared" si="178"/>
        <v>0</v>
      </c>
      <c r="PUU29" s="64">
        <f t="shared" si="178"/>
        <v>0</v>
      </c>
      <c r="PUV29" s="64">
        <f t="shared" si="178"/>
        <v>0</v>
      </c>
      <c r="PUW29" s="64">
        <f t="shared" si="178"/>
        <v>0</v>
      </c>
      <c r="PUX29" s="64">
        <f t="shared" si="178"/>
        <v>0</v>
      </c>
      <c r="PUY29" s="64">
        <f t="shared" si="178"/>
        <v>0</v>
      </c>
      <c r="PUZ29" s="64">
        <f t="shared" si="178"/>
        <v>0</v>
      </c>
      <c r="PVA29" s="64">
        <f t="shared" si="178"/>
        <v>0</v>
      </c>
      <c r="PVB29" s="64">
        <f t="shared" si="178"/>
        <v>0</v>
      </c>
      <c r="PVC29" s="64">
        <f t="shared" si="178"/>
        <v>0</v>
      </c>
      <c r="PVD29" s="64">
        <f t="shared" si="178"/>
        <v>0</v>
      </c>
      <c r="PVE29" s="64">
        <f t="shared" si="178"/>
        <v>0</v>
      </c>
      <c r="PVF29" s="64">
        <f t="shared" si="178"/>
        <v>0</v>
      </c>
      <c r="PVG29" s="64">
        <f t="shared" si="178"/>
        <v>0</v>
      </c>
      <c r="PVH29" s="64">
        <f t="shared" ref="PVH29:PXS29" si="179">SUM(PVH12:PVH27)</f>
        <v>0</v>
      </c>
      <c r="PVI29" s="64">
        <f t="shared" si="179"/>
        <v>0</v>
      </c>
      <c r="PVJ29" s="64">
        <f t="shared" si="179"/>
        <v>0</v>
      </c>
      <c r="PVK29" s="64">
        <f t="shared" si="179"/>
        <v>0</v>
      </c>
      <c r="PVL29" s="64">
        <f t="shared" si="179"/>
        <v>0</v>
      </c>
      <c r="PVM29" s="64">
        <f t="shared" si="179"/>
        <v>0</v>
      </c>
      <c r="PVN29" s="64">
        <f t="shared" si="179"/>
        <v>0</v>
      </c>
      <c r="PVO29" s="64">
        <f t="shared" si="179"/>
        <v>0</v>
      </c>
      <c r="PVP29" s="64">
        <f t="shared" si="179"/>
        <v>0</v>
      </c>
      <c r="PVQ29" s="64">
        <f t="shared" si="179"/>
        <v>0</v>
      </c>
      <c r="PVR29" s="64">
        <f t="shared" si="179"/>
        <v>0</v>
      </c>
      <c r="PVS29" s="64">
        <f t="shared" si="179"/>
        <v>0</v>
      </c>
      <c r="PVT29" s="64">
        <f t="shared" si="179"/>
        <v>0</v>
      </c>
      <c r="PVU29" s="64">
        <f t="shared" si="179"/>
        <v>0</v>
      </c>
      <c r="PVV29" s="64">
        <f t="shared" si="179"/>
        <v>0</v>
      </c>
      <c r="PVW29" s="64">
        <f t="shared" si="179"/>
        <v>0</v>
      </c>
      <c r="PVX29" s="64">
        <f t="shared" si="179"/>
        <v>0</v>
      </c>
      <c r="PVY29" s="64">
        <f t="shared" si="179"/>
        <v>0</v>
      </c>
      <c r="PVZ29" s="64">
        <f t="shared" si="179"/>
        <v>0</v>
      </c>
      <c r="PWA29" s="64">
        <f t="shared" si="179"/>
        <v>0</v>
      </c>
      <c r="PWB29" s="64">
        <f t="shared" si="179"/>
        <v>0</v>
      </c>
      <c r="PWC29" s="64">
        <f t="shared" si="179"/>
        <v>0</v>
      </c>
      <c r="PWD29" s="64">
        <f t="shared" si="179"/>
        <v>0</v>
      </c>
      <c r="PWE29" s="64">
        <f t="shared" si="179"/>
        <v>0</v>
      </c>
      <c r="PWF29" s="64">
        <f t="shared" si="179"/>
        <v>0</v>
      </c>
      <c r="PWG29" s="64">
        <f t="shared" si="179"/>
        <v>0</v>
      </c>
      <c r="PWH29" s="64">
        <f t="shared" si="179"/>
        <v>0</v>
      </c>
      <c r="PWI29" s="64">
        <f t="shared" si="179"/>
        <v>0</v>
      </c>
      <c r="PWJ29" s="64">
        <f t="shared" si="179"/>
        <v>0</v>
      </c>
      <c r="PWK29" s="64">
        <f t="shared" si="179"/>
        <v>0</v>
      </c>
      <c r="PWL29" s="64">
        <f t="shared" si="179"/>
        <v>0</v>
      </c>
      <c r="PWM29" s="64">
        <f t="shared" si="179"/>
        <v>0</v>
      </c>
      <c r="PWN29" s="64">
        <f t="shared" si="179"/>
        <v>0</v>
      </c>
      <c r="PWO29" s="64">
        <f t="shared" si="179"/>
        <v>0</v>
      </c>
      <c r="PWP29" s="64">
        <f t="shared" si="179"/>
        <v>0</v>
      </c>
      <c r="PWQ29" s="64">
        <f t="shared" si="179"/>
        <v>0</v>
      </c>
      <c r="PWR29" s="64">
        <f t="shared" si="179"/>
        <v>0</v>
      </c>
      <c r="PWS29" s="64">
        <f t="shared" si="179"/>
        <v>0</v>
      </c>
      <c r="PWT29" s="64">
        <f t="shared" si="179"/>
        <v>0</v>
      </c>
      <c r="PWU29" s="64">
        <f t="shared" si="179"/>
        <v>0</v>
      </c>
      <c r="PWV29" s="64">
        <f t="shared" si="179"/>
        <v>0</v>
      </c>
      <c r="PWW29" s="64">
        <f t="shared" si="179"/>
        <v>0</v>
      </c>
      <c r="PWX29" s="64">
        <f t="shared" si="179"/>
        <v>0</v>
      </c>
      <c r="PWY29" s="64">
        <f t="shared" si="179"/>
        <v>0</v>
      </c>
      <c r="PWZ29" s="64">
        <f t="shared" si="179"/>
        <v>0</v>
      </c>
      <c r="PXA29" s="64">
        <f t="shared" si="179"/>
        <v>0</v>
      </c>
      <c r="PXB29" s="64">
        <f t="shared" si="179"/>
        <v>0</v>
      </c>
      <c r="PXC29" s="64">
        <f t="shared" si="179"/>
        <v>0</v>
      </c>
      <c r="PXD29" s="64">
        <f t="shared" si="179"/>
        <v>0</v>
      </c>
      <c r="PXE29" s="64">
        <f t="shared" si="179"/>
        <v>0</v>
      </c>
      <c r="PXF29" s="64">
        <f t="shared" si="179"/>
        <v>0</v>
      </c>
      <c r="PXG29" s="64">
        <f t="shared" si="179"/>
        <v>0</v>
      </c>
      <c r="PXH29" s="64">
        <f t="shared" si="179"/>
        <v>0</v>
      </c>
      <c r="PXI29" s="64">
        <f t="shared" si="179"/>
        <v>0</v>
      </c>
      <c r="PXJ29" s="64">
        <f t="shared" si="179"/>
        <v>0</v>
      </c>
      <c r="PXK29" s="64">
        <f t="shared" si="179"/>
        <v>0</v>
      </c>
      <c r="PXL29" s="64">
        <f t="shared" si="179"/>
        <v>0</v>
      </c>
      <c r="PXM29" s="64">
        <f t="shared" si="179"/>
        <v>0</v>
      </c>
      <c r="PXN29" s="64">
        <f t="shared" si="179"/>
        <v>0</v>
      </c>
      <c r="PXO29" s="64">
        <f t="shared" si="179"/>
        <v>0</v>
      </c>
      <c r="PXP29" s="64">
        <f t="shared" si="179"/>
        <v>0</v>
      </c>
      <c r="PXQ29" s="64">
        <f t="shared" si="179"/>
        <v>0</v>
      </c>
      <c r="PXR29" s="64">
        <f t="shared" si="179"/>
        <v>0</v>
      </c>
      <c r="PXS29" s="64">
        <f t="shared" si="179"/>
        <v>0</v>
      </c>
      <c r="PXT29" s="64">
        <f t="shared" ref="PXT29:QAE29" si="180">SUM(PXT12:PXT27)</f>
        <v>0</v>
      </c>
      <c r="PXU29" s="64">
        <f t="shared" si="180"/>
        <v>0</v>
      </c>
      <c r="PXV29" s="64">
        <f t="shared" si="180"/>
        <v>0</v>
      </c>
      <c r="PXW29" s="64">
        <f t="shared" si="180"/>
        <v>0</v>
      </c>
      <c r="PXX29" s="64">
        <f t="shared" si="180"/>
        <v>0</v>
      </c>
      <c r="PXY29" s="64">
        <f t="shared" si="180"/>
        <v>0</v>
      </c>
      <c r="PXZ29" s="64">
        <f t="shared" si="180"/>
        <v>0</v>
      </c>
      <c r="PYA29" s="64">
        <f t="shared" si="180"/>
        <v>0</v>
      </c>
      <c r="PYB29" s="64">
        <f t="shared" si="180"/>
        <v>0</v>
      </c>
      <c r="PYC29" s="64">
        <f t="shared" si="180"/>
        <v>0</v>
      </c>
      <c r="PYD29" s="64">
        <f t="shared" si="180"/>
        <v>0</v>
      </c>
      <c r="PYE29" s="64">
        <f t="shared" si="180"/>
        <v>0</v>
      </c>
      <c r="PYF29" s="64">
        <f t="shared" si="180"/>
        <v>0</v>
      </c>
      <c r="PYG29" s="64">
        <f t="shared" si="180"/>
        <v>0</v>
      </c>
      <c r="PYH29" s="64">
        <f t="shared" si="180"/>
        <v>0</v>
      </c>
      <c r="PYI29" s="64">
        <f t="shared" si="180"/>
        <v>0</v>
      </c>
      <c r="PYJ29" s="64">
        <f t="shared" si="180"/>
        <v>0</v>
      </c>
      <c r="PYK29" s="64">
        <f t="shared" si="180"/>
        <v>0</v>
      </c>
      <c r="PYL29" s="64">
        <f t="shared" si="180"/>
        <v>0</v>
      </c>
      <c r="PYM29" s="64">
        <f t="shared" si="180"/>
        <v>0</v>
      </c>
      <c r="PYN29" s="64">
        <f t="shared" si="180"/>
        <v>0</v>
      </c>
      <c r="PYO29" s="64">
        <f t="shared" si="180"/>
        <v>0</v>
      </c>
      <c r="PYP29" s="64">
        <f t="shared" si="180"/>
        <v>0</v>
      </c>
      <c r="PYQ29" s="64">
        <f t="shared" si="180"/>
        <v>0</v>
      </c>
      <c r="PYR29" s="64">
        <f t="shared" si="180"/>
        <v>0</v>
      </c>
      <c r="PYS29" s="64">
        <f t="shared" si="180"/>
        <v>0</v>
      </c>
      <c r="PYT29" s="64">
        <f t="shared" si="180"/>
        <v>0</v>
      </c>
      <c r="PYU29" s="64">
        <f t="shared" si="180"/>
        <v>0</v>
      </c>
      <c r="PYV29" s="64">
        <f t="shared" si="180"/>
        <v>0</v>
      </c>
      <c r="PYW29" s="64">
        <f t="shared" si="180"/>
        <v>0</v>
      </c>
      <c r="PYX29" s="64">
        <f t="shared" si="180"/>
        <v>0</v>
      </c>
      <c r="PYY29" s="64">
        <f t="shared" si="180"/>
        <v>0</v>
      </c>
      <c r="PYZ29" s="64">
        <f t="shared" si="180"/>
        <v>0</v>
      </c>
      <c r="PZA29" s="64">
        <f t="shared" si="180"/>
        <v>0</v>
      </c>
      <c r="PZB29" s="64">
        <f t="shared" si="180"/>
        <v>0</v>
      </c>
      <c r="PZC29" s="64">
        <f t="shared" si="180"/>
        <v>0</v>
      </c>
      <c r="PZD29" s="64">
        <f t="shared" si="180"/>
        <v>0</v>
      </c>
      <c r="PZE29" s="64">
        <f t="shared" si="180"/>
        <v>0</v>
      </c>
      <c r="PZF29" s="64">
        <f t="shared" si="180"/>
        <v>0</v>
      </c>
      <c r="PZG29" s="64">
        <f t="shared" si="180"/>
        <v>0</v>
      </c>
      <c r="PZH29" s="64">
        <f t="shared" si="180"/>
        <v>0</v>
      </c>
      <c r="PZI29" s="64">
        <f t="shared" si="180"/>
        <v>0</v>
      </c>
      <c r="PZJ29" s="64">
        <f t="shared" si="180"/>
        <v>0</v>
      </c>
      <c r="PZK29" s="64">
        <f t="shared" si="180"/>
        <v>0</v>
      </c>
      <c r="PZL29" s="64">
        <f t="shared" si="180"/>
        <v>0</v>
      </c>
      <c r="PZM29" s="64">
        <f t="shared" si="180"/>
        <v>0</v>
      </c>
      <c r="PZN29" s="64">
        <f t="shared" si="180"/>
        <v>0</v>
      </c>
      <c r="PZO29" s="64">
        <f t="shared" si="180"/>
        <v>0</v>
      </c>
      <c r="PZP29" s="64">
        <f t="shared" si="180"/>
        <v>0</v>
      </c>
      <c r="PZQ29" s="64">
        <f t="shared" si="180"/>
        <v>0</v>
      </c>
      <c r="PZR29" s="64">
        <f t="shared" si="180"/>
        <v>0</v>
      </c>
      <c r="PZS29" s="64">
        <f t="shared" si="180"/>
        <v>0</v>
      </c>
      <c r="PZT29" s="64">
        <f t="shared" si="180"/>
        <v>0</v>
      </c>
      <c r="PZU29" s="64">
        <f t="shared" si="180"/>
        <v>0</v>
      </c>
      <c r="PZV29" s="64">
        <f t="shared" si="180"/>
        <v>0</v>
      </c>
      <c r="PZW29" s="64">
        <f t="shared" si="180"/>
        <v>0</v>
      </c>
      <c r="PZX29" s="64">
        <f t="shared" si="180"/>
        <v>0</v>
      </c>
      <c r="PZY29" s="64">
        <f t="shared" si="180"/>
        <v>0</v>
      </c>
      <c r="PZZ29" s="64">
        <f t="shared" si="180"/>
        <v>0</v>
      </c>
      <c r="QAA29" s="64">
        <f t="shared" si="180"/>
        <v>0</v>
      </c>
      <c r="QAB29" s="64">
        <f t="shared" si="180"/>
        <v>0</v>
      </c>
      <c r="QAC29" s="64">
        <f t="shared" si="180"/>
        <v>0</v>
      </c>
      <c r="QAD29" s="64">
        <f t="shared" si="180"/>
        <v>0</v>
      </c>
      <c r="QAE29" s="64">
        <f t="shared" si="180"/>
        <v>0</v>
      </c>
      <c r="QAF29" s="64">
        <f t="shared" ref="QAF29:QCQ29" si="181">SUM(QAF12:QAF27)</f>
        <v>0</v>
      </c>
      <c r="QAG29" s="64">
        <f t="shared" si="181"/>
        <v>0</v>
      </c>
      <c r="QAH29" s="64">
        <f t="shared" si="181"/>
        <v>0</v>
      </c>
      <c r="QAI29" s="64">
        <f t="shared" si="181"/>
        <v>0</v>
      </c>
      <c r="QAJ29" s="64">
        <f t="shared" si="181"/>
        <v>0</v>
      </c>
      <c r="QAK29" s="64">
        <f t="shared" si="181"/>
        <v>0</v>
      </c>
      <c r="QAL29" s="64">
        <f t="shared" si="181"/>
        <v>0</v>
      </c>
      <c r="QAM29" s="64">
        <f t="shared" si="181"/>
        <v>0</v>
      </c>
      <c r="QAN29" s="64">
        <f t="shared" si="181"/>
        <v>0</v>
      </c>
      <c r="QAO29" s="64">
        <f t="shared" si="181"/>
        <v>0</v>
      </c>
      <c r="QAP29" s="64">
        <f t="shared" si="181"/>
        <v>0</v>
      </c>
      <c r="QAQ29" s="64">
        <f t="shared" si="181"/>
        <v>0</v>
      </c>
      <c r="QAR29" s="64">
        <f t="shared" si="181"/>
        <v>0</v>
      </c>
      <c r="QAS29" s="64">
        <f t="shared" si="181"/>
        <v>0</v>
      </c>
      <c r="QAT29" s="64">
        <f t="shared" si="181"/>
        <v>0</v>
      </c>
      <c r="QAU29" s="64">
        <f t="shared" si="181"/>
        <v>0</v>
      </c>
      <c r="QAV29" s="64">
        <f t="shared" si="181"/>
        <v>0</v>
      </c>
      <c r="QAW29" s="64">
        <f t="shared" si="181"/>
        <v>0</v>
      </c>
      <c r="QAX29" s="64">
        <f t="shared" si="181"/>
        <v>0</v>
      </c>
      <c r="QAY29" s="64">
        <f t="shared" si="181"/>
        <v>0</v>
      </c>
      <c r="QAZ29" s="64">
        <f t="shared" si="181"/>
        <v>0</v>
      </c>
      <c r="QBA29" s="64">
        <f t="shared" si="181"/>
        <v>0</v>
      </c>
      <c r="QBB29" s="64">
        <f t="shared" si="181"/>
        <v>0</v>
      </c>
      <c r="QBC29" s="64">
        <f t="shared" si="181"/>
        <v>0</v>
      </c>
      <c r="QBD29" s="64">
        <f t="shared" si="181"/>
        <v>0</v>
      </c>
      <c r="QBE29" s="64">
        <f t="shared" si="181"/>
        <v>0</v>
      </c>
      <c r="QBF29" s="64">
        <f t="shared" si="181"/>
        <v>0</v>
      </c>
      <c r="QBG29" s="64">
        <f t="shared" si="181"/>
        <v>0</v>
      </c>
      <c r="QBH29" s="64">
        <f t="shared" si="181"/>
        <v>0</v>
      </c>
      <c r="QBI29" s="64">
        <f t="shared" si="181"/>
        <v>0</v>
      </c>
      <c r="QBJ29" s="64">
        <f t="shared" si="181"/>
        <v>0</v>
      </c>
      <c r="QBK29" s="64">
        <f t="shared" si="181"/>
        <v>0</v>
      </c>
      <c r="QBL29" s="64">
        <f t="shared" si="181"/>
        <v>0</v>
      </c>
      <c r="QBM29" s="64">
        <f t="shared" si="181"/>
        <v>0</v>
      </c>
      <c r="QBN29" s="64">
        <f t="shared" si="181"/>
        <v>0</v>
      </c>
      <c r="QBO29" s="64">
        <f t="shared" si="181"/>
        <v>0</v>
      </c>
      <c r="QBP29" s="64">
        <f t="shared" si="181"/>
        <v>0</v>
      </c>
      <c r="QBQ29" s="64">
        <f t="shared" si="181"/>
        <v>0</v>
      </c>
      <c r="QBR29" s="64">
        <f t="shared" si="181"/>
        <v>0</v>
      </c>
      <c r="QBS29" s="64">
        <f t="shared" si="181"/>
        <v>0</v>
      </c>
      <c r="QBT29" s="64">
        <f t="shared" si="181"/>
        <v>0</v>
      </c>
      <c r="QBU29" s="64">
        <f t="shared" si="181"/>
        <v>0</v>
      </c>
      <c r="QBV29" s="64">
        <f t="shared" si="181"/>
        <v>0</v>
      </c>
      <c r="QBW29" s="64">
        <f t="shared" si="181"/>
        <v>0</v>
      </c>
      <c r="QBX29" s="64">
        <f t="shared" si="181"/>
        <v>0</v>
      </c>
      <c r="QBY29" s="64">
        <f t="shared" si="181"/>
        <v>0</v>
      </c>
      <c r="QBZ29" s="64">
        <f t="shared" si="181"/>
        <v>0</v>
      </c>
      <c r="QCA29" s="64">
        <f t="shared" si="181"/>
        <v>0</v>
      </c>
      <c r="QCB29" s="64">
        <f t="shared" si="181"/>
        <v>0</v>
      </c>
      <c r="QCC29" s="64">
        <f t="shared" si="181"/>
        <v>0</v>
      </c>
      <c r="QCD29" s="64">
        <f t="shared" si="181"/>
        <v>0</v>
      </c>
      <c r="QCE29" s="64">
        <f t="shared" si="181"/>
        <v>0</v>
      </c>
      <c r="QCF29" s="64">
        <f t="shared" si="181"/>
        <v>0</v>
      </c>
      <c r="QCG29" s="64">
        <f t="shared" si="181"/>
        <v>0</v>
      </c>
      <c r="QCH29" s="64">
        <f t="shared" si="181"/>
        <v>0</v>
      </c>
      <c r="QCI29" s="64">
        <f t="shared" si="181"/>
        <v>0</v>
      </c>
      <c r="QCJ29" s="64">
        <f t="shared" si="181"/>
        <v>0</v>
      </c>
      <c r="QCK29" s="64">
        <f t="shared" si="181"/>
        <v>0</v>
      </c>
      <c r="QCL29" s="64">
        <f t="shared" si="181"/>
        <v>0</v>
      </c>
      <c r="QCM29" s="64">
        <f t="shared" si="181"/>
        <v>0</v>
      </c>
      <c r="QCN29" s="64">
        <f t="shared" si="181"/>
        <v>0</v>
      </c>
      <c r="QCO29" s="64">
        <f t="shared" si="181"/>
        <v>0</v>
      </c>
      <c r="QCP29" s="64">
        <f t="shared" si="181"/>
        <v>0</v>
      </c>
      <c r="QCQ29" s="64">
        <f t="shared" si="181"/>
        <v>0</v>
      </c>
      <c r="QCR29" s="64">
        <f t="shared" ref="QCR29:QFC29" si="182">SUM(QCR12:QCR27)</f>
        <v>0</v>
      </c>
      <c r="QCS29" s="64">
        <f t="shared" si="182"/>
        <v>0</v>
      </c>
      <c r="QCT29" s="64">
        <f t="shared" si="182"/>
        <v>0</v>
      </c>
      <c r="QCU29" s="64">
        <f t="shared" si="182"/>
        <v>0</v>
      </c>
      <c r="QCV29" s="64">
        <f t="shared" si="182"/>
        <v>0</v>
      </c>
      <c r="QCW29" s="64">
        <f t="shared" si="182"/>
        <v>0</v>
      </c>
      <c r="QCX29" s="64">
        <f t="shared" si="182"/>
        <v>0</v>
      </c>
      <c r="QCY29" s="64">
        <f t="shared" si="182"/>
        <v>0</v>
      </c>
      <c r="QCZ29" s="64">
        <f t="shared" si="182"/>
        <v>0</v>
      </c>
      <c r="QDA29" s="64">
        <f t="shared" si="182"/>
        <v>0</v>
      </c>
      <c r="QDB29" s="64">
        <f t="shared" si="182"/>
        <v>0</v>
      </c>
      <c r="QDC29" s="64">
        <f t="shared" si="182"/>
        <v>0</v>
      </c>
      <c r="QDD29" s="64">
        <f t="shared" si="182"/>
        <v>0</v>
      </c>
      <c r="QDE29" s="64">
        <f t="shared" si="182"/>
        <v>0</v>
      </c>
      <c r="QDF29" s="64">
        <f t="shared" si="182"/>
        <v>0</v>
      </c>
      <c r="QDG29" s="64">
        <f t="shared" si="182"/>
        <v>0</v>
      </c>
      <c r="QDH29" s="64">
        <f t="shared" si="182"/>
        <v>0</v>
      </c>
      <c r="QDI29" s="64">
        <f t="shared" si="182"/>
        <v>0</v>
      </c>
      <c r="QDJ29" s="64">
        <f t="shared" si="182"/>
        <v>0</v>
      </c>
      <c r="QDK29" s="64">
        <f t="shared" si="182"/>
        <v>0</v>
      </c>
      <c r="QDL29" s="64">
        <f t="shared" si="182"/>
        <v>0</v>
      </c>
      <c r="QDM29" s="64">
        <f t="shared" si="182"/>
        <v>0</v>
      </c>
      <c r="QDN29" s="64">
        <f t="shared" si="182"/>
        <v>0</v>
      </c>
      <c r="QDO29" s="64">
        <f t="shared" si="182"/>
        <v>0</v>
      </c>
      <c r="QDP29" s="64">
        <f t="shared" si="182"/>
        <v>0</v>
      </c>
      <c r="QDQ29" s="64">
        <f t="shared" si="182"/>
        <v>0</v>
      </c>
      <c r="QDR29" s="64">
        <f t="shared" si="182"/>
        <v>0</v>
      </c>
      <c r="QDS29" s="64">
        <f t="shared" si="182"/>
        <v>0</v>
      </c>
      <c r="QDT29" s="64">
        <f t="shared" si="182"/>
        <v>0</v>
      </c>
      <c r="QDU29" s="64">
        <f t="shared" si="182"/>
        <v>0</v>
      </c>
      <c r="QDV29" s="64">
        <f t="shared" si="182"/>
        <v>0</v>
      </c>
      <c r="QDW29" s="64">
        <f t="shared" si="182"/>
        <v>0</v>
      </c>
      <c r="QDX29" s="64">
        <f t="shared" si="182"/>
        <v>0</v>
      </c>
      <c r="QDY29" s="64">
        <f t="shared" si="182"/>
        <v>0</v>
      </c>
      <c r="QDZ29" s="64">
        <f t="shared" si="182"/>
        <v>0</v>
      </c>
      <c r="QEA29" s="64">
        <f t="shared" si="182"/>
        <v>0</v>
      </c>
      <c r="QEB29" s="64">
        <f t="shared" si="182"/>
        <v>0</v>
      </c>
      <c r="QEC29" s="64">
        <f t="shared" si="182"/>
        <v>0</v>
      </c>
      <c r="QED29" s="64">
        <f t="shared" si="182"/>
        <v>0</v>
      </c>
      <c r="QEE29" s="64">
        <f t="shared" si="182"/>
        <v>0</v>
      </c>
      <c r="QEF29" s="64">
        <f t="shared" si="182"/>
        <v>0</v>
      </c>
      <c r="QEG29" s="64">
        <f t="shared" si="182"/>
        <v>0</v>
      </c>
      <c r="QEH29" s="64">
        <f t="shared" si="182"/>
        <v>0</v>
      </c>
      <c r="QEI29" s="64">
        <f t="shared" si="182"/>
        <v>0</v>
      </c>
      <c r="QEJ29" s="64">
        <f t="shared" si="182"/>
        <v>0</v>
      </c>
      <c r="QEK29" s="64">
        <f t="shared" si="182"/>
        <v>0</v>
      </c>
      <c r="QEL29" s="64">
        <f t="shared" si="182"/>
        <v>0</v>
      </c>
      <c r="QEM29" s="64">
        <f t="shared" si="182"/>
        <v>0</v>
      </c>
      <c r="QEN29" s="64">
        <f t="shared" si="182"/>
        <v>0</v>
      </c>
      <c r="QEO29" s="64">
        <f t="shared" si="182"/>
        <v>0</v>
      </c>
      <c r="QEP29" s="64">
        <f t="shared" si="182"/>
        <v>0</v>
      </c>
      <c r="QEQ29" s="64">
        <f t="shared" si="182"/>
        <v>0</v>
      </c>
      <c r="QER29" s="64">
        <f t="shared" si="182"/>
        <v>0</v>
      </c>
      <c r="QES29" s="64">
        <f t="shared" si="182"/>
        <v>0</v>
      </c>
      <c r="QET29" s="64">
        <f t="shared" si="182"/>
        <v>0</v>
      </c>
      <c r="QEU29" s="64">
        <f t="shared" si="182"/>
        <v>0</v>
      </c>
      <c r="QEV29" s="64">
        <f t="shared" si="182"/>
        <v>0</v>
      </c>
      <c r="QEW29" s="64">
        <f t="shared" si="182"/>
        <v>0</v>
      </c>
      <c r="QEX29" s="64">
        <f t="shared" si="182"/>
        <v>0</v>
      </c>
      <c r="QEY29" s="64">
        <f t="shared" si="182"/>
        <v>0</v>
      </c>
      <c r="QEZ29" s="64">
        <f t="shared" si="182"/>
        <v>0</v>
      </c>
      <c r="QFA29" s="64">
        <f t="shared" si="182"/>
        <v>0</v>
      </c>
      <c r="QFB29" s="64">
        <f t="shared" si="182"/>
        <v>0</v>
      </c>
      <c r="QFC29" s="64">
        <f t="shared" si="182"/>
        <v>0</v>
      </c>
      <c r="QFD29" s="64">
        <f t="shared" ref="QFD29:QHO29" si="183">SUM(QFD12:QFD27)</f>
        <v>0</v>
      </c>
      <c r="QFE29" s="64">
        <f t="shared" si="183"/>
        <v>0</v>
      </c>
      <c r="QFF29" s="64">
        <f t="shared" si="183"/>
        <v>0</v>
      </c>
      <c r="QFG29" s="64">
        <f t="shared" si="183"/>
        <v>0</v>
      </c>
      <c r="QFH29" s="64">
        <f t="shared" si="183"/>
        <v>0</v>
      </c>
      <c r="QFI29" s="64">
        <f t="shared" si="183"/>
        <v>0</v>
      </c>
      <c r="QFJ29" s="64">
        <f t="shared" si="183"/>
        <v>0</v>
      </c>
      <c r="QFK29" s="64">
        <f t="shared" si="183"/>
        <v>0</v>
      </c>
      <c r="QFL29" s="64">
        <f t="shared" si="183"/>
        <v>0</v>
      </c>
      <c r="QFM29" s="64">
        <f t="shared" si="183"/>
        <v>0</v>
      </c>
      <c r="QFN29" s="64">
        <f t="shared" si="183"/>
        <v>0</v>
      </c>
      <c r="QFO29" s="64">
        <f t="shared" si="183"/>
        <v>0</v>
      </c>
      <c r="QFP29" s="64">
        <f t="shared" si="183"/>
        <v>0</v>
      </c>
      <c r="QFQ29" s="64">
        <f t="shared" si="183"/>
        <v>0</v>
      </c>
      <c r="QFR29" s="64">
        <f t="shared" si="183"/>
        <v>0</v>
      </c>
      <c r="QFS29" s="64">
        <f t="shared" si="183"/>
        <v>0</v>
      </c>
      <c r="QFT29" s="64">
        <f t="shared" si="183"/>
        <v>0</v>
      </c>
      <c r="QFU29" s="64">
        <f t="shared" si="183"/>
        <v>0</v>
      </c>
      <c r="QFV29" s="64">
        <f t="shared" si="183"/>
        <v>0</v>
      </c>
      <c r="QFW29" s="64">
        <f t="shared" si="183"/>
        <v>0</v>
      </c>
      <c r="QFX29" s="64">
        <f t="shared" si="183"/>
        <v>0</v>
      </c>
      <c r="QFY29" s="64">
        <f t="shared" si="183"/>
        <v>0</v>
      </c>
      <c r="QFZ29" s="64">
        <f t="shared" si="183"/>
        <v>0</v>
      </c>
      <c r="QGA29" s="64">
        <f t="shared" si="183"/>
        <v>0</v>
      </c>
      <c r="QGB29" s="64">
        <f t="shared" si="183"/>
        <v>0</v>
      </c>
      <c r="QGC29" s="64">
        <f t="shared" si="183"/>
        <v>0</v>
      </c>
      <c r="QGD29" s="64">
        <f t="shared" si="183"/>
        <v>0</v>
      </c>
      <c r="QGE29" s="64">
        <f t="shared" si="183"/>
        <v>0</v>
      </c>
      <c r="QGF29" s="64">
        <f t="shared" si="183"/>
        <v>0</v>
      </c>
      <c r="QGG29" s="64">
        <f t="shared" si="183"/>
        <v>0</v>
      </c>
      <c r="QGH29" s="64">
        <f t="shared" si="183"/>
        <v>0</v>
      </c>
      <c r="QGI29" s="64">
        <f t="shared" si="183"/>
        <v>0</v>
      </c>
      <c r="QGJ29" s="64">
        <f t="shared" si="183"/>
        <v>0</v>
      </c>
      <c r="QGK29" s="64">
        <f t="shared" si="183"/>
        <v>0</v>
      </c>
      <c r="QGL29" s="64">
        <f t="shared" si="183"/>
        <v>0</v>
      </c>
      <c r="QGM29" s="64">
        <f t="shared" si="183"/>
        <v>0</v>
      </c>
      <c r="QGN29" s="64">
        <f t="shared" si="183"/>
        <v>0</v>
      </c>
      <c r="QGO29" s="64">
        <f t="shared" si="183"/>
        <v>0</v>
      </c>
      <c r="QGP29" s="64">
        <f t="shared" si="183"/>
        <v>0</v>
      </c>
      <c r="QGQ29" s="64">
        <f t="shared" si="183"/>
        <v>0</v>
      </c>
      <c r="QGR29" s="64">
        <f t="shared" si="183"/>
        <v>0</v>
      </c>
      <c r="QGS29" s="64">
        <f t="shared" si="183"/>
        <v>0</v>
      </c>
      <c r="QGT29" s="64">
        <f t="shared" si="183"/>
        <v>0</v>
      </c>
      <c r="QGU29" s="64">
        <f t="shared" si="183"/>
        <v>0</v>
      </c>
      <c r="QGV29" s="64">
        <f t="shared" si="183"/>
        <v>0</v>
      </c>
      <c r="QGW29" s="64">
        <f t="shared" si="183"/>
        <v>0</v>
      </c>
      <c r="QGX29" s="64">
        <f t="shared" si="183"/>
        <v>0</v>
      </c>
      <c r="QGY29" s="64">
        <f t="shared" si="183"/>
        <v>0</v>
      </c>
      <c r="QGZ29" s="64">
        <f t="shared" si="183"/>
        <v>0</v>
      </c>
      <c r="QHA29" s="64">
        <f t="shared" si="183"/>
        <v>0</v>
      </c>
      <c r="QHB29" s="64">
        <f t="shared" si="183"/>
        <v>0</v>
      </c>
      <c r="QHC29" s="64">
        <f t="shared" si="183"/>
        <v>0</v>
      </c>
      <c r="QHD29" s="64">
        <f t="shared" si="183"/>
        <v>0</v>
      </c>
      <c r="QHE29" s="64">
        <f t="shared" si="183"/>
        <v>0</v>
      </c>
      <c r="QHF29" s="64">
        <f t="shared" si="183"/>
        <v>0</v>
      </c>
      <c r="QHG29" s="64">
        <f t="shared" si="183"/>
        <v>0</v>
      </c>
      <c r="QHH29" s="64">
        <f t="shared" si="183"/>
        <v>0</v>
      </c>
      <c r="QHI29" s="64">
        <f t="shared" si="183"/>
        <v>0</v>
      </c>
      <c r="QHJ29" s="64">
        <f t="shared" si="183"/>
        <v>0</v>
      </c>
      <c r="QHK29" s="64">
        <f t="shared" si="183"/>
        <v>0</v>
      </c>
      <c r="QHL29" s="64">
        <f t="shared" si="183"/>
        <v>0</v>
      </c>
      <c r="QHM29" s="64">
        <f t="shared" si="183"/>
        <v>0</v>
      </c>
      <c r="QHN29" s="64">
        <f t="shared" si="183"/>
        <v>0</v>
      </c>
      <c r="QHO29" s="64">
        <f t="shared" si="183"/>
        <v>0</v>
      </c>
      <c r="QHP29" s="64">
        <f t="shared" ref="QHP29:QKA29" si="184">SUM(QHP12:QHP27)</f>
        <v>0</v>
      </c>
      <c r="QHQ29" s="64">
        <f t="shared" si="184"/>
        <v>0</v>
      </c>
      <c r="QHR29" s="64">
        <f t="shared" si="184"/>
        <v>0</v>
      </c>
      <c r="QHS29" s="64">
        <f t="shared" si="184"/>
        <v>0</v>
      </c>
      <c r="QHT29" s="64">
        <f t="shared" si="184"/>
        <v>0</v>
      </c>
      <c r="QHU29" s="64">
        <f t="shared" si="184"/>
        <v>0</v>
      </c>
      <c r="QHV29" s="64">
        <f t="shared" si="184"/>
        <v>0</v>
      </c>
      <c r="QHW29" s="64">
        <f t="shared" si="184"/>
        <v>0</v>
      </c>
      <c r="QHX29" s="64">
        <f t="shared" si="184"/>
        <v>0</v>
      </c>
      <c r="QHY29" s="64">
        <f t="shared" si="184"/>
        <v>0</v>
      </c>
      <c r="QHZ29" s="64">
        <f t="shared" si="184"/>
        <v>0</v>
      </c>
      <c r="QIA29" s="64">
        <f t="shared" si="184"/>
        <v>0</v>
      </c>
      <c r="QIB29" s="64">
        <f t="shared" si="184"/>
        <v>0</v>
      </c>
      <c r="QIC29" s="64">
        <f t="shared" si="184"/>
        <v>0</v>
      </c>
      <c r="QID29" s="64">
        <f t="shared" si="184"/>
        <v>0</v>
      </c>
      <c r="QIE29" s="64">
        <f t="shared" si="184"/>
        <v>0</v>
      </c>
      <c r="QIF29" s="64">
        <f t="shared" si="184"/>
        <v>0</v>
      </c>
      <c r="QIG29" s="64">
        <f t="shared" si="184"/>
        <v>0</v>
      </c>
      <c r="QIH29" s="64">
        <f t="shared" si="184"/>
        <v>0</v>
      </c>
      <c r="QII29" s="64">
        <f t="shared" si="184"/>
        <v>0</v>
      </c>
      <c r="QIJ29" s="64">
        <f t="shared" si="184"/>
        <v>0</v>
      </c>
      <c r="QIK29" s="64">
        <f t="shared" si="184"/>
        <v>0</v>
      </c>
      <c r="QIL29" s="64">
        <f t="shared" si="184"/>
        <v>0</v>
      </c>
      <c r="QIM29" s="64">
        <f t="shared" si="184"/>
        <v>0</v>
      </c>
      <c r="QIN29" s="64">
        <f t="shared" si="184"/>
        <v>0</v>
      </c>
      <c r="QIO29" s="64">
        <f t="shared" si="184"/>
        <v>0</v>
      </c>
      <c r="QIP29" s="64">
        <f t="shared" si="184"/>
        <v>0</v>
      </c>
      <c r="QIQ29" s="64">
        <f t="shared" si="184"/>
        <v>0</v>
      </c>
      <c r="QIR29" s="64">
        <f t="shared" si="184"/>
        <v>0</v>
      </c>
      <c r="QIS29" s="64">
        <f t="shared" si="184"/>
        <v>0</v>
      </c>
      <c r="QIT29" s="64">
        <f t="shared" si="184"/>
        <v>0</v>
      </c>
      <c r="QIU29" s="64">
        <f t="shared" si="184"/>
        <v>0</v>
      </c>
      <c r="QIV29" s="64">
        <f t="shared" si="184"/>
        <v>0</v>
      </c>
      <c r="QIW29" s="64">
        <f t="shared" si="184"/>
        <v>0</v>
      </c>
      <c r="QIX29" s="64">
        <f t="shared" si="184"/>
        <v>0</v>
      </c>
      <c r="QIY29" s="64">
        <f t="shared" si="184"/>
        <v>0</v>
      </c>
      <c r="QIZ29" s="64">
        <f t="shared" si="184"/>
        <v>0</v>
      </c>
      <c r="QJA29" s="64">
        <f t="shared" si="184"/>
        <v>0</v>
      </c>
      <c r="QJB29" s="64">
        <f t="shared" si="184"/>
        <v>0</v>
      </c>
      <c r="QJC29" s="64">
        <f t="shared" si="184"/>
        <v>0</v>
      </c>
      <c r="QJD29" s="64">
        <f t="shared" si="184"/>
        <v>0</v>
      </c>
      <c r="QJE29" s="64">
        <f t="shared" si="184"/>
        <v>0</v>
      </c>
      <c r="QJF29" s="64">
        <f t="shared" si="184"/>
        <v>0</v>
      </c>
      <c r="QJG29" s="64">
        <f t="shared" si="184"/>
        <v>0</v>
      </c>
      <c r="QJH29" s="64">
        <f t="shared" si="184"/>
        <v>0</v>
      </c>
      <c r="QJI29" s="64">
        <f t="shared" si="184"/>
        <v>0</v>
      </c>
      <c r="QJJ29" s="64">
        <f t="shared" si="184"/>
        <v>0</v>
      </c>
      <c r="QJK29" s="64">
        <f t="shared" si="184"/>
        <v>0</v>
      </c>
      <c r="QJL29" s="64">
        <f t="shared" si="184"/>
        <v>0</v>
      </c>
      <c r="QJM29" s="64">
        <f t="shared" si="184"/>
        <v>0</v>
      </c>
      <c r="QJN29" s="64">
        <f t="shared" si="184"/>
        <v>0</v>
      </c>
      <c r="QJO29" s="64">
        <f t="shared" si="184"/>
        <v>0</v>
      </c>
      <c r="QJP29" s="64">
        <f t="shared" si="184"/>
        <v>0</v>
      </c>
      <c r="QJQ29" s="64">
        <f t="shared" si="184"/>
        <v>0</v>
      </c>
      <c r="QJR29" s="64">
        <f t="shared" si="184"/>
        <v>0</v>
      </c>
      <c r="QJS29" s="64">
        <f t="shared" si="184"/>
        <v>0</v>
      </c>
      <c r="QJT29" s="64">
        <f t="shared" si="184"/>
        <v>0</v>
      </c>
      <c r="QJU29" s="64">
        <f t="shared" si="184"/>
        <v>0</v>
      </c>
      <c r="QJV29" s="64">
        <f t="shared" si="184"/>
        <v>0</v>
      </c>
      <c r="QJW29" s="64">
        <f t="shared" si="184"/>
        <v>0</v>
      </c>
      <c r="QJX29" s="64">
        <f t="shared" si="184"/>
        <v>0</v>
      </c>
      <c r="QJY29" s="64">
        <f t="shared" si="184"/>
        <v>0</v>
      </c>
      <c r="QJZ29" s="64">
        <f t="shared" si="184"/>
        <v>0</v>
      </c>
      <c r="QKA29" s="64">
        <f t="shared" si="184"/>
        <v>0</v>
      </c>
      <c r="QKB29" s="64">
        <f t="shared" ref="QKB29:QMM29" si="185">SUM(QKB12:QKB27)</f>
        <v>0</v>
      </c>
      <c r="QKC29" s="64">
        <f t="shared" si="185"/>
        <v>0</v>
      </c>
      <c r="QKD29" s="64">
        <f t="shared" si="185"/>
        <v>0</v>
      </c>
      <c r="QKE29" s="64">
        <f t="shared" si="185"/>
        <v>0</v>
      </c>
      <c r="QKF29" s="64">
        <f t="shared" si="185"/>
        <v>0</v>
      </c>
      <c r="QKG29" s="64">
        <f t="shared" si="185"/>
        <v>0</v>
      </c>
      <c r="QKH29" s="64">
        <f t="shared" si="185"/>
        <v>0</v>
      </c>
      <c r="QKI29" s="64">
        <f t="shared" si="185"/>
        <v>0</v>
      </c>
      <c r="QKJ29" s="64">
        <f t="shared" si="185"/>
        <v>0</v>
      </c>
      <c r="QKK29" s="64">
        <f t="shared" si="185"/>
        <v>0</v>
      </c>
      <c r="QKL29" s="64">
        <f t="shared" si="185"/>
        <v>0</v>
      </c>
      <c r="QKM29" s="64">
        <f t="shared" si="185"/>
        <v>0</v>
      </c>
      <c r="QKN29" s="64">
        <f t="shared" si="185"/>
        <v>0</v>
      </c>
      <c r="QKO29" s="64">
        <f t="shared" si="185"/>
        <v>0</v>
      </c>
      <c r="QKP29" s="64">
        <f t="shared" si="185"/>
        <v>0</v>
      </c>
      <c r="QKQ29" s="64">
        <f t="shared" si="185"/>
        <v>0</v>
      </c>
      <c r="QKR29" s="64">
        <f t="shared" si="185"/>
        <v>0</v>
      </c>
      <c r="QKS29" s="64">
        <f t="shared" si="185"/>
        <v>0</v>
      </c>
      <c r="QKT29" s="64">
        <f t="shared" si="185"/>
        <v>0</v>
      </c>
      <c r="QKU29" s="64">
        <f t="shared" si="185"/>
        <v>0</v>
      </c>
      <c r="QKV29" s="64">
        <f t="shared" si="185"/>
        <v>0</v>
      </c>
      <c r="QKW29" s="64">
        <f t="shared" si="185"/>
        <v>0</v>
      </c>
      <c r="QKX29" s="64">
        <f t="shared" si="185"/>
        <v>0</v>
      </c>
      <c r="QKY29" s="64">
        <f t="shared" si="185"/>
        <v>0</v>
      </c>
      <c r="QKZ29" s="64">
        <f t="shared" si="185"/>
        <v>0</v>
      </c>
      <c r="QLA29" s="64">
        <f t="shared" si="185"/>
        <v>0</v>
      </c>
      <c r="QLB29" s="64">
        <f t="shared" si="185"/>
        <v>0</v>
      </c>
      <c r="QLC29" s="64">
        <f t="shared" si="185"/>
        <v>0</v>
      </c>
      <c r="QLD29" s="64">
        <f t="shared" si="185"/>
        <v>0</v>
      </c>
      <c r="QLE29" s="64">
        <f t="shared" si="185"/>
        <v>0</v>
      </c>
      <c r="QLF29" s="64">
        <f t="shared" si="185"/>
        <v>0</v>
      </c>
      <c r="QLG29" s="64">
        <f t="shared" si="185"/>
        <v>0</v>
      </c>
      <c r="QLH29" s="64">
        <f t="shared" si="185"/>
        <v>0</v>
      </c>
      <c r="QLI29" s="64">
        <f t="shared" si="185"/>
        <v>0</v>
      </c>
      <c r="QLJ29" s="64">
        <f t="shared" si="185"/>
        <v>0</v>
      </c>
      <c r="QLK29" s="64">
        <f t="shared" si="185"/>
        <v>0</v>
      </c>
      <c r="QLL29" s="64">
        <f t="shared" si="185"/>
        <v>0</v>
      </c>
      <c r="QLM29" s="64">
        <f t="shared" si="185"/>
        <v>0</v>
      </c>
      <c r="QLN29" s="64">
        <f t="shared" si="185"/>
        <v>0</v>
      </c>
      <c r="QLO29" s="64">
        <f t="shared" si="185"/>
        <v>0</v>
      </c>
      <c r="QLP29" s="64">
        <f t="shared" si="185"/>
        <v>0</v>
      </c>
      <c r="QLQ29" s="64">
        <f t="shared" si="185"/>
        <v>0</v>
      </c>
      <c r="QLR29" s="64">
        <f t="shared" si="185"/>
        <v>0</v>
      </c>
      <c r="QLS29" s="64">
        <f t="shared" si="185"/>
        <v>0</v>
      </c>
      <c r="QLT29" s="64">
        <f t="shared" si="185"/>
        <v>0</v>
      </c>
      <c r="QLU29" s="64">
        <f t="shared" si="185"/>
        <v>0</v>
      </c>
      <c r="QLV29" s="64">
        <f t="shared" si="185"/>
        <v>0</v>
      </c>
      <c r="QLW29" s="64">
        <f t="shared" si="185"/>
        <v>0</v>
      </c>
      <c r="QLX29" s="64">
        <f t="shared" si="185"/>
        <v>0</v>
      </c>
      <c r="QLY29" s="64">
        <f t="shared" si="185"/>
        <v>0</v>
      </c>
      <c r="QLZ29" s="64">
        <f t="shared" si="185"/>
        <v>0</v>
      </c>
      <c r="QMA29" s="64">
        <f t="shared" si="185"/>
        <v>0</v>
      </c>
      <c r="QMB29" s="64">
        <f t="shared" si="185"/>
        <v>0</v>
      </c>
      <c r="QMC29" s="64">
        <f t="shared" si="185"/>
        <v>0</v>
      </c>
      <c r="QMD29" s="64">
        <f t="shared" si="185"/>
        <v>0</v>
      </c>
      <c r="QME29" s="64">
        <f t="shared" si="185"/>
        <v>0</v>
      </c>
      <c r="QMF29" s="64">
        <f t="shared" si="185"/>
        <v>0</v>
      </c>
      <c r="QMG29" s="64">
        <f t="shared" si="185"/>
        <v>0</v>
      </c>
      <c r="QMH29" s="64">
        <f t="shared" si="185"/>
        <v>0</v>
      </c>
      <c r="QMI29" s="64">
        <f t="shared" si="185"/>
        <v>0</v>
      </c>
      <c r="QMJ29" s="64">
        <f t="shared" si="185"/>
        <v>0</v>
      </c>
      <c r="QMK29" s="64">
        <f t="shared" si="185"/>
        <v>0</v>
      </c>
      <c r="QML29" s="64">
        <f t="shared" si="185"/>
        <v>0</v>
      </c>
      <c r="QMM29" s="64">
        <f t="shared" si="185"/>
        <v>0</v>
      </c>
      <c r="QMN29" s="64">
        <f t="shared" ref="QMN29:QOY29" si="186">SUM(QMN12:QMN27)</f>
        <v>0</v>
      </c>
      <c r="QMO29" s="64">
        <f t="shared" si="186"/>
        <v>0</v>
      </c>
      <c r="QMP29" s="64">
        <f t="shared" si="186"/>
        <v>0</v>
      </c>
      <c r="QMQ29" s="64">
        <f t="shared" si="186"/>
        <v>0</v>
      </c>
      <c r="QMR29" s="64">
        <f t="shared" si="186"/>
        <v>0</v>
      </c>
      <c r="QMS29" s="64">
        <f t="shared" si="186"/>
        <v>0</v>
      </c>
      <c r="QMT29" s="64">
        <f t="shared" si="186"/>
        <v>0</v>
      </c>
      <c r="QMU29" s="64">
        <f t="shared" si="186"/>
        <v>0</v>
      </c>
      <c r="QMV29" s="64">
        <f t="shared" si="186"/>
        <v>0</v>
      </c>
      <c r="QMW29" s="64">
        <f t="shared" si="186"/>
        <v>0</v>
      </c>
      <c r="QMX29" s="64">
        <f t="shared" si="186"/>
        <v>0</v>
      </c>
      <c r="QMY29" s="64">
        <f t="shared" si="186"/>
        <v>0</v>
      </c>
      <c r="QMZ29" s="64">
        <f t="shared" si="186"/>
        <v>0</v>
      </c>
      <c r="QNA29" s="64">
        <f t="shared" si="186"/>
        <v>0</v>
      </c>
      <c r="QNB29" s="64">
        <f t="shared" si="186"/>
        <v>0</v>
      </c>
      <c r="QNC29" s="64">
        <f t="shared" si="186"/>
        <v>0</v>
      </c>
      <c r="QND29" s="64">
        <f t="shared" si="186"/>
        <v>0</v>
      </c>
      <c r="QNE29" s="64">
        <f t="shared" si="186"/>
        <v>0</v>
      </c>
      <c r="QNF29" s="64">
        <f t="shared" si="186"/>
        <v>0</v>
      </c>
      <c r="QNG29" s="64">
        <f t="shared" si="186"/>
        <v>0</v>
      </c>
      <c r="QNH29" s="64">
        <f t="shared" si="186"/>
        <v>0</v>
      </c>
      <c r="QNI29" s="64">
        <f t="shared" si="186"/>
        <v>0</v>
      </c>
      <c r="QNJ29" s="64">
        <f t="shared" si="186"/>
        <v>0</v>
      </c>
      <c r="QNK29" s="64">
        <f t="shared" si="186"/>
        <v>0</v>
      </c>
      <c r="QNL29" s="64">
        <f t="shared" si="186"/>
        <v>0</v>
      </c>
      <c r="QNM29" s="64">
        <f t="shared" si="186"/>
        <v>0</v>
      </c>
      <c r="QNN29" s="64">
        <f t="shared" si="186"/>
        <v>0</v>
      </c>
      <c r="QNO29" s="64">
        <f t="shared" si="186"/>
        <v>0</v>
      </c>
      <c r="QNP29" s="64">
        <f t="shared" si="186"/>
        <v>0</v>
      </c>
      <c r="QNQ29" s="64">
        <f t="shared" si="186"/>
        <v>0</v>
      </c>
      <c r="QNR29" s="64">
        <f t="shared" si="186"/>
        <v>0</v>
      </c>
      <c r="QNS29" s="64">
        <f t="shared" si="186"/>
        <v>0</v>
      </c>
      <c r="QNT29" s="64">
        <f t="shared" si="186"/>
        <v>0</v>
      </c>
      <c r="QNU29" s="64">
        <f t="shared" si="186"/>
        <v>0</v>
      </c>
      <c r="QNV29" s="64">
        <f t="shared" si="186"/>
        <v>0</v>
      </c>
      <c r="QNW29" s="64">
        <f t="shared" si="186"/>
        <v>0</v>
      </c>
      <c r="QNX29" s="64">
        <f t="shared" si="186"/>
        <v>0</v>
      </c>
      <c r="QNY29" s="64">
        <f t="shared" si="186"/>
        <v>0</v>
      </c>
      <c r="QNZ29" s="64">
        <f t="shared" si="186"/>
        <v>0</v>
      </c>
      <c r="QOA29" s="64">
        <f t="shared" si="186"/>
        <v>0</v>
      </c>
      <c r="QOB29" s="64">
        <f t="shared" si="186"/>
        <v>0</v>
      </c>
      <c r="QOC29" s="64">
        <f t="shared" si="186"/>
        <v>0</v>
      </c>
      <c r="QOD29" s="64">
        <f t="shared" si="186"/>
        <v>0</v>
      </c>
      <c r="QOE29" s="64">
        <f t="shared" si="186"/>
        <v>0</v>
      </c>
      <c r="QOF29" s="64">
        <f t="shared" si="186"/>
        <v>0</v>
      </c>
      <c r="QOG29" s="64">
        <f t="shared" si="186"/>
        <v>0</v>
      </c>
      <c r="QOH29" s="64">
        <f t="shared" si="186"/>
        <v>0</v>
      </c>
      <c r="QOI29" s="64">
        <f t="shared" si="186"/>
        <v>0</v>
      </c>
      <c r="QOJ29" s="64">
        <f t="shared" si="186"/>
        <v>0</v>
      </c>
      <c r="QOK29" s="64">
        <f t="shared" si="186"/>
        <v>0</v>
      </c>
      <c r="QOL29" s="64">
        <f t="shared" si="186"/>
        <v>0</v>
      </c>
      <c r="QOM29" s="64">
        <f t="shared" si="186"/>
        <v>0</v>
      </c>
      <c r="QON29" s="64">
        <f t="shared" si="186"/>
        <v>0</v>
      </c>
      <c r="QOO29" s="64">
        <f t="shared" si="186"/>
        <v>0</v>
      </c>
      <c r="QOP29" s="64">
        <f t="shared" si="186"/>
        <v>0</v>
      </c>
      <c r="QOQ29" s="64">
        <f t="shared" si="186"/>
        <v>0</v>
      </c>
      <c r="QOR29" s="64">
        <f t="shared" si="186"/>
        <v>0</v>
      </c>
      <c r="QOS29" s="64">
        <f t="shared" si="186"/>
        <v>0</v>
      </c>
      <c r="QOT29" s="64">
        <f t="shared" si="186"/>
        <v>0</v>
      </c>
      <c r="QOU29" s="64">
        <f t="shared" si="186"/>
        <v>0</v>
      </c>
      <c r="QOV29" s="64">
        <f t="shared" si="186"/>
        <v>0</v>
      </c>
      <c r="QOW29" s="64">
        <f t="shared" si="186"/>
        <v>0</v>
      </c>
      <c r="QOX29" s="64">
        <f t="shared" si="186"/>
        <v>0</v>
      </c>
      <c r="QOY29" s="64">
        <f t="shared" si="186"/>
        <v>0</v>
      </c>
      <c r="QOZ29" s="64">
        <f t="shared" ref="QOZ29:QRK29" si="187">SUM(QOZ12:QOZ27)</f>
        <v>0</v>
      </c>
      <c r="QPA29" s="64">
        <f t="shared" si="187"/>
        <v>0</v>
      </c>
      <c r="QPB29" s="64">
        <f t="shared" si="187"/>
        <v>0</v>
      </c>
      <c r="QPC29" s="64">
        <f t="shared" si="187"/>
        <v>0</v>
      </c>
      <c r="QPD29" s="64">
        <f t="shared" si="187"/>
        <v>0</v>
      </c>
      <c r="QPE29" s="64">
        <f t="shared" si="187"/>
        <v>0</v>
      </c>
      <c r="QPF29" s="64">
        <f t="shared" si="187"/>
        <v>0</v>
      </c>
      <c r="QPG29" s="64">
        <f t="shared" si="187"/>
        <v>0</v>
      </c>
      <c r="QPH29" s="64">
        <f t="shared" si="187"/>
        <v>0</v>
      </c>
      <c r="QPI29" s="64">
        <f t="shared" si="187"/>
        <v>0</v>
      </c>
      <c r="QPJ29" s="64">
        <f t="shared" si="187"/>
        <v>0</v>
      </c>
      <c r="QPK29" s="64">
        <f t="shared" si="187"/>
        <v>0</v>
      </c>
      <c r="QPL29" s="64">
        <f t="shared" si="187"/>
        <v>0</v>
      </c>
      <c r="QPM29" s="64">
        <f t="shared" si="187"/>
        <v>0</v>
      </c>
      <c r="QPN29" s="64">
        <f t="shared" si="187"/>
        <v>0</v>
      </c>
      <c r="QPO29" s="64">
        <f t="shared" si="187"/>
        <v>0</v>
      </c>
      <c r="QPP29" s="64">
        <f t="shared" si="187"/>
        <v>0</v>
      </c>
      <c r="QPQ29" s="64">
        <f t="shared" si="187"/>
        <v>0</v>
      </c>
      <c r="QPR29" s="64">
        <f t="shared" si="187"/>
        <v>0</v>
      </c>
      <c r="QPS29" s="64">
        <f t="shared" si="187"/>
        <v>0</v>
      </c>
      <c r="QPT29" s="64">
        <f t="shared" si="187"/>
        <v>0</v>
      </c>
      <c r="QPU29" s="64">
        <f t="shared" si="187"/>
        <v>0</v>
      </c>
      <c r="QPV29" s="64">
        <f t="shared" si="187"/>
        <v>0</v>
      </c>
      <c r="QPW29" s="64">
        <f t="shared" si="187"/>
        <v>0</v>
      </c>
      <c r="QPX29" s="64">
        <f t="shared" si="187"/>
        <v>0</v>
      </c>
      <c r="QPY29" s="64">
        <f t="shared" si="187"/>
        <v>0</v>
      </c>
      <c r="QPZ29" s="64">
        <f t="shared" si="187"/>
        <v>0</v>
      </c>
      <c r="QQA29" s="64">
        <f t="shared" si="187"/>
        <v>0</v>
      </c>
      <c r="QQB29" s="64">
        <f t="shared" si="187"/>
        <v>0</v>
      </c>
      <c r="QQC29" s="64">
        <f t="shared" si="187"/>
        <v>0</v>
      </c>
      <c r="QQD29" s="64">
        <f t="shared" si="187"/>
        <v>0</v>
      </c>
      <c r="QQE29" s="64">
        <f t="shared" si="187"/>
        <v>0</v>
      </c>
      <c r="QQF29" s="64">
        <f t="shared" si="187"/>
        <v>0</v>
      </c>
      <c r="QQG29" s="64">
        <f t="shared" si="187"/>
        <v>0</v>
      </c>
      <c r="QQH29" s="64">
        <f t="shared" si="187"/>
        <v>0</v>
      </c>
      <c r="QQI29" s="64">
        <f t="shared" si="187"/>
        <v>0</v>
      </c>
      <c r="QQJ29" s="64">
        <f t="shared" si="187"/>
        <v>0</v>
      </c>
      <c r="QQK29" s="64">
        <f t="shared" si="187"/>
        <v>0</v>
      </c>
      <c r="QQL29" s="64">
        <f t="shared" si="187"/>
        <v>0</v>
      </c>
      <c r="QQM29" s="64">
        <f t="shared" si="187"/>
        <v>0</v>
      </c>
      <c r="QQN29" s="64">
        <f t="shared" si="187"/>
        <v>0</v>
      </c>
      <c r="QQO29" s="64">
        <f t="shared" si="187"/>
        <v>0</v>
      </c>
      <c r="QQP29" s="64">
        <f t="shared" si="187"/>
        <v>0</v>
      </c>
      <c r="QQQ29" s="64">
        <f t="shared" si="187"/>
        <v>0</v>
      </c>
      <c r="QQR29" s="64">
        <f t="shared" si="187"/>
        <v>0</v>
      </c>
      <c r="QQS29" s="64">
        <f t="shared" si="187"/>
        <v>0</v>
      </c>
      <c r="QQT29" s="64">
        <f t="shared" si="187"/>
        <v>0</v>
      </c>
      <c r="QQU29" s="64">
        <f t="shared" si="187"/>
        <v>0</v>
      </c>
      <c r="QQV29" s="64">
        <f t="shared" si="187"/>
        <v>0</v>
      </c>
      <c r="QQW29" s="64">
        <f t="shared" si="187"/>
        <v>0</v>
      </c>
      <c r="QQX29" s="64">
        <f t="shared" si="187"/>
        <v>0</v>
      </c>
      <c r="QQY29" s="64">
        <f t="shared" si="187"/>
        <v>0</v>
      </c>
      <c r="QQZ29" s="64">
        <f t="shared" si="187"/>
        <v>0</v>
      </c>
      <c r="QRA29" s="64">
        <f t="shared" si="187"/>
        <v>0</v>
      </c>
      <c r="QRB29" s="64">
        <f t="shared" si="187"/>
        <v>0</v>
      </c>
      <c r="QRC29" s="64">
        <f t="shared" si="187"/>
        <v>0</v>
      </c>
      <c r="QRD29" s="64">
        <f t="shared" si="187"/>
        <v>0</v>
      </c>
      <c r="QRE29" s="64">
        <f t="shared" si="187"/>
        <v>0</v>
      </c>
      <c r="QRF29" s="64">
        <f t="shared" si="187"/>
        <v>0</v>
      </c>
      <c r="QRG29" s="64">
        <f t="shared" si="187"/>
        <v>0</v>
      </c>
      <c r="QRH29" s="64">
        <f t="shared" si="187"/>
        <v>0</v>
      </c>
      <c r="QRI29" s="64">
        <f t="shared" si="187"/>
        <v>0</v>
      </c>
      <c r="QRJ29" s="64">
        <f t="shared" si="187"/>
        <v>0</v>
      </c>
      <c r="QRK29" s="64">
        <f t="shared" si="187"/>
        <v>0</v>
      </c>
      <c r="QRL29" s="64">
        <f t="shared" ref="QRL29:QTW29" si="188">SUM(QRL12:QRL27)</f>
        <v>0</v>
      </c>
      <c r="QRM29" s="64">
        <f t="shared" si="188"/>
        <v>0</v>
      </c>
      <c r="QRN29" s="64">
        <f t="shared" si="188"/>
        <v>0</v>
      </c>
      <c r="QRO29" s="64">
        <f t="shared" si="188"/>
        <v>0</v>
      </c>
      <c r="QRP29" s="64">
        <f t="shared" si="188"/>
        <v>0</v>
      </c>
      <c r="QRQ29" s="64">
        <f t="shared" si="188"/>
        <v>0</v>
      </c>
      <c r="QRR29" s="64">
        <f t="shared" si="188"/>
        <v>0</v>
      </c>
      <c r="QRS29" s="64">
        <f t="shared" si="188"/>
        <v>0</v>
      </c>
      <c r="QRT29" s="64">
        <f t="shared" si="188"/>
        <v>0</v>
      </c>
      <c r="QRU29" s="64">
        <f t="shared" si="188"/>
        <v>0</v>
      </c>
      <c r="QRV29" s="64">
        <f t="shared" si="188"/>
        <v>0</v>
      </c>
      <c r="QRW29" s="64">
        <f t="shared" si="188"/>
        <v>0</v>
      </c>
      <c r="QRX29" s="64">
        <f t="shared" si="188"/>
        <v>0</v>
      </c>
      <c r="QRY29" s="64">
        <f t="shared" si="188"/>
        <v>0</v>
      </c>
      <c r="QRZ29" s="64">
        <f t="shared" si="188"/>
        <v>0</v>
      </c>
      <c r="QSA29" s="64">
        <f t="shared" si="188"/>
        <v>0</v>
      </c>
      <c r="QSB29" s="64">
        <f t="shared" si="188"/>
        <v>0</v>
      </c>
      <c r="QSC29" s="64">
        <f t="shared" si="188"/>
        <v>0</v>
      </c>
      <c r="QSD29" s="64">
        <f t="shared" si="188"/>
        <v>0</v>
      </c>
      <c r="QSE29" s="64">
        <f t="shared" si="188"/>
        <v>0</v>
      </c>
      <c r="QSF29" s="64">
        <f t="shared" si="188"/>
        <v>0</v>
      </c>
      <c r="QSG29" s="64">
        <f t="shared" si="188"/>
        <v>0</v>
      </c>
      <c r="QSH29" s="64">
        <f t="shared" si="188"/>
        <v>0</v>
      </c>
      <c r="QSI29" s="64">
        <f t="shared" si="188"/>
        <v>0</v>
      </c>
      <c r="QSJ29" s="64">
        <f t="shared" si="188"/>
        <v>0</v>
      </c>
      <c r="QSK29" s="64">
        <f t="shared" si="188"/>
        <v>0</v>
      </c>
      <c r="QSL29" s="64">
        <f t="shared" si="188"/>
        <v>0</v>
      </c>
      <c r="QSM29" s="64">
        <f t="shared" si="188"/>
        <v>0</v>
      </c>
      <c r="QSN29" s="64">
        <f t="shared" si="188"/>
        <v>0</v>
      </c>
      <c r="QSO29" s="64">
        <f t="shared" si="188"/>
        <v>0</v>
      </c>
      <c r="QSP29" s="64">
        <f t="shared" si="188"/>
        <v>0</v>
      </c>
      <c r="QSQ29" s="64">
        <f t="shared" si="188"/>
        <v>0</v>
      </c>
      <c r="QSR29" s="64">
        <f t="shared" si="188"/>
        <v>0</v>
      </c>
      <c r="QSS29" s="64">
        <f t="shared" si="188"/>
        <v>0</v>
      </c>
      <c r="QST29" s="64">
        <f t="shared" si="188"/>
        <v>0</v>
      </c>
      <c r="QSU29" s="64">
        <f t="shared" si="188"/>
        <v>0</v>
      </c>
      <c r="QSV29" s="64">
        <f t="shared" si="188"/>
        <v>0</v>
      </c>
      <c r="QSW29" s="64">
        <f t="shared" si="188"/>
        <v>0</v>
      </c>
      <c r="QSX29" s="64">
        <f t="shared" si="188"/>
        <v>0</v>
      </c>
      <c r="QSY29" s="64">
        <f t="shared" si="188"/>
        <v>0</v>
      </c>
      <c r="QSZ29" s="64">
        <f t="shared" si="188"/>
        <v>0</v>
      </c>
      <c r="QTA29" s="64">
        <f t="shared" si="188"/>
        <v>0</v>
      </c>
      <c r="QTB29" s="64">
        <f t="shared" si="188"/>
        <v>0</v>
      </c>
      <c r="QTC29" s="64">
        <f t="shared" si="188"/>
        <v>0</v>
      </c>
      <c r="QTD29" s="64">
        <f t="shared" si="188"/>
        <v>0</v>
      </c>
      <c r="QTE29" s="64">
        <f t="shared" si="188"/>
        <v>0</v>
      </c>
      <c r="QTF29" s="64">
        <f t="shared" si="188"/>
        <v>0</v>
      </c>
      <c r="QTG29" s="64">
        <f t="shared" si="188"/>
        <v>0</v>
      </c>
      <c r="QTH29" s="64">
        <f t="shared" si="188"/>
        <v>0</v>
      </c>
      <c r="QTI29" s="64">
        <f t="shared" si="188"/>
        <v>0</v>
      </c>
      <c r="QTJ29" s="64">
        <f t="shared" si="188"/>
        <v>0</v>
      </c>
      <c r="QTK29" s="64">
        <f t="shared" si="188"/>
        <v>0</v>
      </c>
      <c r="QTL29" s="64">
        <f t="shared" si="188"/>
        <v>0</v>
      </c>
      <c r="QTM29" s="64">
        <f t="shared" si="188"/>
        <v>0</v>
      </c>
      <c r="QTN29" s="64">
        <f t="shared" si="188"/>
        <v>0</v>
      </c>
      <c r="QTO29" s="64">
        <f t="shared" si="188"/>
        <v>0</v>
      </c>
      <c r="QTP29" s="64">
        <f t="shared" si="188"/>
        <v>0</v>
      </c>
      <c r="QTQ29" s="64">
        <f t="shared" si="188"/>
        <v>0</v>
      </c>
      <c r="QTR29" s="64">
        <f t="shared" si="188"/>
        <v>0</v>
      </c>
      <c r="QTS29" s="64">
        <f t="shared" si="188"/>
        <v>0</v>
      </c>
      <c r="QTT29" s="64">
        <f t="shared" si="188"/>
        <v>0</v>
      </c>
      <c r="QTU29" s="64">
        <f t="shared" si="188"/>
        <v>0</v>
      </c>
      <c r="QTV29" s="64">
        <f t="shared" si="188"/>
        <v>0</v>
      </c>
      <c r="QTW29" s="64">
        <f t="shared" si="188"/>
        <v>0</v>
      </c>
      <c r="QTX29" s="64">
        <f t="shared" ref="QTX29:QWI29" si="189">SUM(QTX12:QTX27)</f>
        <v>0</v>
      </c>
      <c r="QTY29" s="64">
        <f t="shared" si="189"/>
        <v>0</v>
      </c>
      <c r="QTZ29" s="64">
        <f t="shared" si="189"/>
        <v>0</v>
      </c>
      <c r="QUA29" s="64">
        <f t="shared" si="189"/>
        <v>0</v>
      </c>
      <c r="QUB29" s="64">
        <f t="shared" si="189"/>
        <v>0</v>
      </c>
      <c r="QUC29" s="64">
        <f t="shared" si="189"/>
        <v>0</v>
      </c>
      <c r="QUD29" s="64">
        <f t="shared" si="189"/>
        <v>0</v>
      </c>
      <c r="QUE29" s="64">
        <f t="shared" si="189"/>
        <v>0</v>
      </c>
      <c r="QUF29" s="64">
        <f t="shared" si="189"/>
        <v>0</v>
      </c>
      <c r="QUG29" s="64">
        <f t="shared" si="189"/>
        <v>0</v>
      </c>
      <c r="QUH29" s="64">
        <f t="shared" si="189"/>
        <v>0</v>
      </c>
      <c r="QUI29" s="64">
        <f t="shared" si="189"/>
        <v>0</v>
      </c>
      <c r="QUJ29" s="64">
        <f t="shared" si="189"/>
        <v>0</v>
      </c>
      <c r="QUK29" s="64">
        <f t="shared" si="189"/>
        <v>0</v>
      </c>
      <c r="QUL29" s="64">
        <f t="shared" si="189"/>
        <v>0</v>
      </c>
      <c r="QUM29" s="64">
        <f t="shared" si="189"/>
        <v>0</v>
      </c>
      <c r="QUN29" s="64">
        <f t="shared" si="189"/>
        <v>0</v>
      </c>
      <c r="QUO29" s="64">
        <f t="shared" si="189"/>
        <v>0</v>
      </c>
      <c r="QUP29" s="64">
        <f t="shared" si="189"/>
        <v>0</v>
      </c>
      <c r="QUQ29" s="64">
        <f t="shared" si="189"/>
        <v>0</v>
      </c>
      <c r="QUR29" s="64">
        <f t="shared" si="189"/>
        <v>0</v>
      </c>
      <c r="QUS29" s="64">
        <f t="shared" si="189"/>
        <v>0</v>
      </c>
      <c r="QUT29" s="64">
        <f t="shared" si="189"/>
        <v>0</v>
      </c>
      <c r="QUU29" s="64">
        <f t="shared" si="189"/>
        <v>0</v>
      </c>
      <c r="QUV29" s="64">
        <f t="shared" si="189"/>
        <v>0</v>
      </c>
      <c r="QUW29" s="64">
        <f t="shared" si="189"/>
        <v>0</v>
      </c>
      <c r="QUX29" s="64">
        <f t="shared" si="189"/>
        <v>0</v>
      </c>
      <c r="QUY29" s="64">
        <f t="shared" si="189"/>
        <v>0</v>
      </c>
      <c r="QUZ29" s="64">
        <f t="shared" si="189"/>
        <v>0</v>
      </c>
      <c r="QVA29" s="64">
        <f t="shared" si="189"/>
        <v>0</v>
      </c>
      <c r="QVB29" s="64">
        <f t="shared" si="189"/>
        <v>0</v>
      </c>
      <c r="QVC29" s="64">
        <f t="shared" si="189"/>
        <v>0</v>
      </c>
      <c r="QVD29" s="64">
        <f t="shared" si="189"/>
        <v>0</v>
      </c>
      <c r="QVE29" s="64">
        <f t="shared" si="189"/>
        <v>0</v>
      </c>
      <c r="QVF29" s="64">
        <f t="shared" si="189"/>
        <v>0</v>
      </c>
      <c r="QVG29" s="64">
        <f t="shared" si="189"/>
        <v>0</v>
      </c>
      <c r="QVH29" s="64">
        <f t="shared" si="189"/>
        <v>0</v>
      </c>
      <c r="QVI29" s="64">
        <f t="shared" si="189"/>
        <v>0</v>
      </c>
      <c r="QVJ29" s="64">
        <f t="shared" si="189"/>
        <v>0</v>
      </c>
      <c r="QVK29" s="64">
        <f t="shared" si="189"/>
        <v>0</v>
      </c>
      <c r="QVL29" s="64">
        <f t="shared" si="189"/>
        <v>0</v>
      </c>
      <c r="QVM29" s="64">
        <f t="shared" si="189"/>
        <v>0</v>
      </c>
      <c r="QVN29" s="64">
        <f t="shared" si="189"/>
        <v>0</v>
      </c>
      <c r="QVO29" s="64">
        <f t="shared" si="189"/>
        <v>0</v>
      </c>
      <c r="QVP29" s="64">
        <f t="shared" si="189"/>
        <v>0</v>
      </c>
      <c r="QVQ29" s="64">
        <f t="shared" si="189"/>
        <v>0</v>
      </c>
      <c r="QVR29" s="64">
        <f t="shared" si="189"/>
        <v>0</v>
      </c>
      <c r="QVS29" s="64">
        <f t="shared" si="189"/>
        <v>0</v>
      </c>
      <c r="QVT29" s="64">
        <f t="shared" si="189"/>
        <v>0</v>
      </c>
      <c r="QVU29" s="64">
        <f t="shared" si="189"/>
        <v>0</v>
      </c>
      <c r="QVV29" s="64">
        <f t="shared" si="189"/>
        <v>0</v>
      </c>
      <c r="QVW29" s="64">
        <f t="shared" si="189"/>
        <v>0</v>
      </c>
      <c r="QVX29" s="64">
        <f t="shared" si="189"/>
        <v>0</v>
      </c>
      <c r="QVY29" s="64">
        <f t="shared" si="189"/>
        <v>0</v>
      </c>
      <c r="QVZ29" s="64">
        <f t="shared" si="189"/>
        <v>0</v>
      </c>
      <c r="QWA29" s="64">
        <f t="shared" si="189"/>
        <v>0</v>
      </c>
      <c r="QWB29" s="64">
        <f t="shared" si="189"/>
        <v>0</v>
      </c>
      <c r="QWC29" s="64">
        <f t="shared" si="189"/>
        <v>0</v>
      </c>
      <c r="QWD29" s="64">
        <f t="shared" si="189"/>
        <v>0</v>
      </c>
      <c r="QWE29" s="64">
        <f t="shared" si="189"/>
        <v>0</v>
      </c>
      <c r="QWF29" s="64">
        <f t="shared" si="189"/>
        <v>0</v>
      </c>
      <c r="QWG29" s="64">
        <f t="shared" si="189"/>
        <v>0</v>
      </c>
      <c r="QWH29" s="64">
        <f t="shared" si="189"/>
        <v>0</v>
      </c>
      <c r="QWI29" s="64">
        <f t="shared" si="189"/>
        <v>0</v>
      </c>
      <c r="QWJ29" s="64">
        <f t="shared" ref="QWJ29:QYU29" si="190">SUM(QWJ12:QWJ27)</f>
        <v>0</v>
      </c>
      <c r="QWK29" s="64">
        <f t="shared" si="190"/>
        <v>0</v>
      </c>
      <c r="QWL29" s="64">
        <f t="shared" si="190"/>
        <v>0</v>
      </c>
      <c r="QWM29" s="64">
        <f t="shared" si="190"/>
        <v>0</v>
      </c>
      <c r="QWN29" s="64">
        <f t="shared" si="190"/>
        <v>0</v>
      </c>
      <c r="QWO29" s="64">
        <f t="shared" si="190"/>
        <v>0</v>
      </c>
      <c r="QWP29" s="64">
        <f t="shared" si="190"/>
        <v>0</v>
      </c>
      <c r="QWQ29" s="64">
        <f t="shared" si="190"/>
        <v>0</v>
      </c>
      <c r="QWR29" s="64">
        <f t="shared" si="190"/>
        <v>0</v>
      </c>
      <c r="QWS29" s="64">
        <f t="shared" si="190"/>
        <v>0</v>
      </c>
      <c r="QWT29" s="64">
        <f t="shared" si="190"/>
        <v>0</v>
      </c>
      <c r="QWU29" s="64">
        <f t="shared" si="190"/>
        <v>0</v>
      </c>
      <c r="QWV29" s="64">
        <f t="shared" si="190"/>
        <v>0</v>
      </c>
      <c r="QWW29" s="64">
        <f t="shared" si="190"/>
        <v>0</v>
      </c>
      <c r="QWX29" s="64">
        <f t="shared" si="190"/>
        <v>0</v>
      </c>
      <c r="QWY29" s="64">
        <f t="shared" si="190"/>
        <v>0</v>
      </c>
      <c r="QWZ29" s="64">
        <f t="shared" si="190"/>
        <v>0</v>
      </c>
      <c r="QXA29" s="64">
        <f t="shared" si="190"/>
        <v>0</v>
      </c>
      <c r="QXB29" s="64">
        <f t="shared" si="190"/>
        <v>0</v>
      </c>
      <c r="QXC29" s="64">
        <f t="shared" si="190"/>
        <v>0</v>
      </c>
      <c r="QXD29" s="64">
        <f t="shared" si="190"/>
        <v>0</v>
      </c>
      <c r="QXE29" s="64">
        <f t="shared" si="190"/>
        <v>0</v>
      </c>
      <c r="QXF29" s="64">
        <f t="shared" si="190"/>
        <v>0</v>
      </c>
      <c r="QXG29" s="64">
        <f t="shared" si="190"/>
        <v>0</v>
      </c>
      <c r="QXH29" s="64">
        <f t="shared" si="190"/>
        <v>0</v>
      </c>
      <c r="QXI29" s="64">
        <f t="shared" si="190"/>
        <v>0</v>
      </c>
      <c r="QXJ29" s="64">
        <f t="shared" si="190"/>
        <v>0</v>
      </c>
      <c r="QXK29" s="64">
        <f t="shared" si="190"/>
        <v>0</v>
      </c>
      <c r="QXL29" s="64">
        <f t="shared" si="190"/>
        <v>0</v>
      </c>
      <c r="QXM29" s="64">
        <f t="shared" si="190"/>
        <v>0</v>
      </c>
      <c r="QXN29" s="64">
        <f t="shared" si="190"/>
        <v>0</v>
      </c>
      <c r="QXO29" s="64">
        <f t="shared" si="190"/>
        <v>0</v>
      </c>
      <c r="QXP29" s="64">
        <f t="shared" si="190"/>
        <v>0</v>
      </c>
      <c r="QXQ29" s="64">
        <f t="shared" si="190"/>
        <v>0</v>
      </c>
      <c r="QXR29" s="64">
        <f t="shared" si="190"/>
        <v>0</v>
      </c>
      <c r="QXS29" s="64">
        <f t="shared" si="190"/>
        <v>0</v>
      </c>
      <c r="QXT29" s="64">
        <f t="shared" si="190"/>
        <v>0</v>
      </c>
      <c r="QXU29" s="64">
        <f t="shared" si="190"/>
        <v>0</v>
      </c>
      <c r="QXV29" s="64">
        <f t="shared" si="190"/>
        <v>0</v>
      </c>
      <c r="QXW29" s="64">
        <f t="shared" si="190"/>
        <v>0</v>
      </c>
      <c r="QXX29" s="64">
        <f t="shared" si="190"/>
        <v>0</v>
      </c>
      <c r="QXY29" s="64">
        <f t="shared" si="190"/>
        <v>0</v>
      </c>
      <c r="QXZ29" s="64">
        <f t="shared" si="190"/>
        <v>0</v>
      </c>
      <c r="QYA29" s="64">
        <f t="shared" si="190"/>
        <v>0</v>
      </c>
      <c r="QYB29" s="64">
        <f t="shared" si="190"/>
        <v>0</v>
      </c>
      <c r="QYC29" s="64">
        <f t="shared" si="190"/>
        <v>0</v>
      </c>
      <c r="QYD29" s="64">
        <f t="shared" si="190"/>
        <v>0</v>
      </c>
      <c r="QYE29" s="64">
        <f t="shared" si="190"/>
        <v>0</v>
      </c>
      <c r="QYF29" s="64">
        <f t="shared" si="190"/>
        <v>0</v>
      </c>
      <c r="QYG29" s="64">
        <f t="shared" si="190"/>
        <v>0</v>
      </c>
      <c r="QYH29" s="64">
        <f t="shared" si="190"/>
        <v>0</v>
      </c>
      <c r="QYI29" s="64">
        <f t="shared" si="190"/>
        <v>0</v>
      </c>
      <c r="QYJ29" s="64">
        <f t="shared" si="190"/>
        <v>0</v>
      </c>
      <c r="QYK29" s="64">
        <f t="shared" si="190"/>
        <v>0</v>
      </c>
      <c r="QYL29" s="64">
        <f t="shared" si="190"/>
        <v>0</v>
      </c>
      <c r="QYM29" s="64">
        <f t="shared" si="190"/>
        <v>0</v>
      </c>
      <c r="QYN29" s="64">
        <f t="shared" si="190"/>
        <v>0</v>
      </c>
      <c r="QYO29" s="64">
        <f t="shared" si="190"/>
        <v>0</v>
      </c>
      <c r="QYP29" s="64">
        <f t="shared" si="190"/>
        <v>0</v>
      </c>
      <c r="QYQ29" s="64">
        <f t="shared" si="190"/>
        <v>0</v>
      </c>
      <c r="QYR29" s="64">
        <f t="shared" si="190"/>
        <v>0</v>
      </c>
      <c r="QYS29" s="64">
        <f t="shared" si="190"/>
        <v>0</v>
      </c>
      <c r="QYT29" s="64">
        <f t="shared" si="190"/>
        <v>0</v>
      </c>
      <c r="QYU29" s="64">
        <f t="shared" si="190"/>
        <v>0</v>
      </c>
      <c r="QYV29" s="64">
        <f t="shared" ref="QYV29:RBG29" si="191">SUM(QYV12:QYV27)</f>
        <v>0</v>
      </c>
      <c r="QYW29" s="64">
        <f t="shared" si="191"/>
        <v>0</v>
      </c>
      <c r="QYX29" s="64">
        <f t="shared" si="191"/>
        <v>0</v>
      </c>
      <c r="QYY29" s="64">
        <f t="shared" si="191"/>
        <v>0</v>
      </c>
      <c r="QYZ29" s="64">
        <f t="shared" si="191"/>
        <v>0</v>
      </c>
      <c r="QZA29" s="64">
        <f t="shared" si="191"/>
        <v>0</v>
      </c>
      <c r="QZB29" s="64">
        <f t="shared" si="191"/>
        <v>0</v>
      </c>
      <c r="QZC29" s="64">
        <f t="shared" si="191"/>
        <v>0</v>
      </c>
      <c r="QZD29" s="64">
        <f t="shared" si="191"/>
        <v>0</v>
      </c>
      <c r="QZE29" s="64">
        <f t="shared" si="191"/>
        <v>0</v>
      </c>
      <c r="QZF29" s="64">
        <f t="shared" si="191"/>
        <v>0</v>
      </c>
      <c r="QZG29" s="64">
        <f t="shared" si="191"/>
        <v>0</v>
      </c>
      <c r="QZH29" s="64">
        <f t="shared" si="191"/>
        <v>0</v>
      </c>
      <c r="QZI29" s="64">
        <f t="shared" si="191"/>
        <v>0</v>
      </c>
      <c r="QZJ29" s="64">
        <f t="shared" si="191"/>
        <v>0</v>
      </c>
      <c r="QZK29" s="64">
        <f t="shared" si="191"/>
        <v>0</v>
      </c>
      <c r="QZL29" s="64">
        <f t="shared" si="191"/>
        <v>0</v>
      </c>
      <c r="QZM29" s="64">
        <f t="shared" si="191"/>
        <v>0</v>
      </c>
      <c r="QZN29" s="64">
        <f t="shared" si="191"/>
        <v>0</v>
      </c>
      <c r="QZO29" s="64">
        <f t="shared" si="191"/>
        <v>0</v>
      </c>
      <c r="QZP29" s="64">
        <f t="shared" si="191"/>
        <v>0</v>
      </c>
      <c r="QZQ29" s="64">
        <f t="shared" si="191"/>
        <v>0</v>
      </c>
      <c r="QZR29" s="64">
        <f t="shared" si="191"/>
        <v>0</v>
      </c>
      <c r="QZS29" s="64">
        <f t="shared" si="191"/>
        <v>0</v>
      </c>
      <c r="QZT29" s="64">
        <f t="shared" si="191"/>
        <v>0</v>
      </c>
      <c r="QZU29" s="64">
        <f t="shared" si="191"/>
        <v>0</v>
      </c>
      <c r="QZV29" s="64">
        <f t="shared" si="191"/>
        <v>0</v>
      </c>
      <c r="QZW29" s="64">
        <f t="shared" si="191"/>
        <v>0</v>
      </c>
      <c r="QZX29" s="64">
        <f t="shared" si="191"/>
        <v>0</v>
      </c>
      <c r="QZY29" s="64">
        <f t="shared" si="191"/>
        <v>0</v>
      </c>
      <c r="QZZ29" s="64">
        <f t="shared" si="191"/>
        <v>0</v>
      </c>
      <c r="RAA29" s="64">
        <f t="shared" si="191"/>
        <v>0</v>
      </c>
      <c r="RAB29" s="64">
        <f t="shared" si="191"/>
        <v>0</v>
      </c>
      <c r="RAC29" s="64">
        <f t="shared" si="191"/>
        <v>0</v>
      </c>
      <c r="RAD29" s="64">
        <f t="shared" si="191"/>
        <v>0</v>
      </c>
      <c r="RAE29" s="64">
        <f t="shared" si="191"/>
        <v>0</v>
      </c>
      <c r="RAF29" s="64">
        <f t="shared" si="191"/>
        <v>0</v>
      </c>
      <c r="RAG29" s="64">
        <f t="shared" si="191"/>
        <v>0</v>
      </c>
      <c r="RAH29" s="64">
        <f t="shared" si="191"/>
        <v>0</v>
      </c>
      <c r="RAI29" s="64">
        <f t="shared" si="191"/>
        <v>0</v>
      </c>
      <c r="RAJ29" s="64">
        <f t="shared" si="191"/>
        <v>0</v>
      </c>
      <c r="RAK29" s="64">
        <f t="shared" si="191"/>
        <v>0</v>
      </c>
      <c r="RAL29" s="64">
        <f t="shared" si="191"/>
        <v>0</v>
      </c>
      <c r="RAM29" s="64">
        <f t="shared" si="191"/>
        <v>0</v>
      </c>
      <c r="RAN29" s="64">
        <f t="shared" si="191"/>
        <v>0</v>
      </c>
      <c r="RAO29" s="64">
        <f t="shared" si="191"/>
        <v>0</v>
      </c>
      <c r="RAP29" s="64">
        <f t="shared" si="191"/>
        <v>0</v>
      </c>
      <c r="RAQ29" s="64">
        <f t="shared" si="191"/>
        <v>0</v>
      </c>
      <c r="RAR29" s="64">
        <f t="shared" si="191"/>
        <v>0</v>
      </c>
      <c r="RAS29" s="64">
        <f t="shared" si="191"/>
        <v>0</v>
      </c>
      <c r="RAT29" s="64">
        <f t="shared" si="191"/>
        <v>0</v>
      </c>
      <c r="RAU29" s="64">
        <f t="shared" si="191"/>
        <v>0</v>
      </c>
      <c r="RAV29" s="64">
        <f t="shared" si="191"/>
        <v>0</v>
      </c>
      <c r="RAW29" s="64">
        <f t="shared" si="191"/>
        <v>0</v>
      </c>
      <c r="RAX29" s="64">
        <f t="shared" si="191"/>
        <v>0</v>
      </c>
      <c r="RAY29" s="64">
        <f t="shared" si="191"/>
        <v>0</v>
      </c>
      <c r="RAZ29" s="64">
        <f t="shared" si="191"/>
        <v>0</v>
      </c>
      <c r="RBA29" s="64">
        <f t="shared" si="191"/>
        <v>0</v>
      </c>
      <c r="RBB29" s="64">
        <f t="shared" si="191"/>
        <v>0</v>
      </c>
      <c r="RBC29" s="64">
        <f t="shared" si="191"/>
        <v>0</v>
      </c>
      <c r="RBD29" s="64">
        <f t="shared" si="191"/>
        <v>0</v>
      </c>
      <c r="RBE29" s="64">
        <f t="shared" si="191"/>
        <v>0</v>
      </c>
      <c r="RBF29" s="64">
        <f t="shared" si="191"/>
        <v>0</v>
      </c>
      <c r="RBG29" s="64">
        <f t="shared" si="191"/>
        <v>0</v>
      </c>
      <c r="RBH29" s="64">
        <f t="shared" ref="RBH29:RDS29" si="192">SUM(RBH12:RBH27)</f>
        <v>0</v>
      </c>
      <c r="RBI29" s="64">
        <f t="shared" si="192"/>
        <v>0</v>
      </c>
      <c r="RBJ29" s="64">
        <f t="shared" si="192"/>
        <v>0</v>
      </c>
      <c r="RBK29" s="64">
        <f t="shared" si="192"/>
        <v>0</v>
      </c>
      <c r="RBL29" s="64">
        <f t="shared" si="192"/>
        <v>0</v>
      </c>
      <c r="RBM29" s="64">
        <f t="shared" si="192"/>
        <v>0</v>
      </c>
      <c r="RBN29" s="64">
        <f t="shared" si="192"/>
        <v>0</v>
      </c>
      <c r="RBO29" s="64">
        <f t="shared" si="192"/>
        <v>0</v>
      </c>
      <c r="RBP29" s="64">
        <f t="shared" si="192"/>
        <v>0</v>
      </c>
      <c r="RBQ29" s="64">
        <f t="shared" si="192"/>
        <v>0</v>
      </c>
      <c r="RBR29" s="64">
        <f t="shared" si="192"/>
        <v>0</v>
      </c>
      <c r="RBS29" s="64">
        <f t="shared" si="192"/>
        <v>0</v>
      </c>
      <c r="RBT29" s="64">
        <f t="shared" si="192"/>
        <v>0</v>
      </c>
      <c r="RBU29" s="64">
        <f t="shared" si="192"/>
        <v>0</v>
      </c>
      <c r="RBV29" s="64">
        <f t="shared" si="192"/>
        <v>0</v>
      </c>
      <c r="RBW29" s="64">
        <f t="shared" si="192"/>
        <v>0</v>
      </c>
      <c r="RBX29" s="64">
        <f t="shared" si="192"/>
        <v>0</v>
      </c>
      <c r="RBY29" s="64">
        <f t="shared" si="192"/>
        <v>0</v>
      </c>
      <c r="RBZ29" s="64">
        <f t="shared" si="192"/>
        <v>0</v>
      </c>
      <c r="RCA29" s="64">
        <f t="shared" si="192"/>
        <v>0</v>
      </c>
      <c r="RCB29" s="64">
        <f t="shared" si="192"/>
        <v>0</v>
      </c>
      <c r="RCC29" s="64">
        <f t="shared" si="192"/>
        <v>0</v>
      </c>
      <c r="RCD29" s="64">
        <f t="shared" si="192"/>
        <v>0</v>
      </c>
      <c r="RCE29" s="64">
        <f t="shared" si="192"/>
        <v>0</v>
      </c>
      <c r="RCF29" s="64">
        <f t="shared" si="192"/>
        <v>0</v>
      </c>
      <c r="RCG29" s="64">
        <f t="shared" si="192"/>
        <v>0</v>
      </c>
      <c r="RCH29" s="64">
        <f t="shared" si="192"/>
        <v>0</v>
      </c>
      <c r="RCI29" s="64">
        <f t="shared" si="192"/>
        <v>0</v>
      </c>
      <c r="RCJ29" s="64">
        <f t="shared" si="192"/>
        <v>0</v>
      </c>
      <c r="RCK29" s="64">
        <f t="shared" si="192"/>
        <v>0</v>
      </c>
      <c r="RCL29" s="64">
        <f t="shared" si="192"/>
        <v>0</v>
      </c>
      <c r="RCM29" s="64">
        <f t="shared" si="192"/>
        <v>0</v>
      </c>
      <c r="RCN29" s="64">
        <f t="shared" si="192"/>
        <v>0</v>
      </c>
      <c r="RCO29" s="64">
        <f t="shared" si="192"/>
        <v>0</v>
      </c>
      <c r="RCP29" s="64">
        <f t="shared" si="192"/>
        <v>0</v>
      </c>
      <c r="RCQ29" s="64">
        <f t="shared" si="192"/>
        <v>0</v>
      </c>
      <c r="RCR29" s="64">
        <f t="shared" si="192"/>
        <v>0</v>
      </c>
      <c r="RCS29" s="64">
        <f t="shared" si="192"/>
        <v>0</v>
      </c>
      <c r="RCT29" s="64">
        <f t="shared" si="192"/>
        <v>0</v>
      </c>
      <c r="RCU29" s="64">
        <f t="shared" si="192"/>
        <v>0</v>
      </c>
      <c r="RCV29" s="64">
        <f t="shared" si="192"/>
        <v>0</v>
      </c>
      <c r="RCW29" s="64">
        <f t="shared" si="192"/>
        <v>0</v>
      </c>
      <c r="RCX29" s="64">
        <f t="shared" si="192"/>
        <v>0</v>
      </c>
      <c r="RCY29" s="64">
        <f t="shared" si="192"/>
        <v>0</v>
      </c>
      <c r="RCZ29" s="64">
        <f t="shared" si="192"/>
        <v>0</v>
      </c>
      <c r="RDA29" s="64">
        <f t="shared" si="192"/>
        <v>0</v>
      </c>
      <c r="RDB29" s="64">
        <f t="shared" si="192"/>
        <v>0</v>
      </c>
      <c r="RDC29" s="64">
        <f t="shared" si="192"/>
        <v>0</v>
      </c>
      <c r="RDD29" s="64">
        <f t="shared" si="192"/>
        <v>0</v>
      </c>
      <c r="RDE29" s="64">
        <f t="shared" si="192"/>
        <v>0</v>
      </c>
      <c r="RDF29" s="64">
        <f t="shared" si="192"/>
        <v>0</v>
      </c>
      <c r="RDG29" s="64">
        <f t="shared" si="192"/>
        <v>0</v>
      </c>
      <c r="RDH29" s="64">
        <f t="shared" si="192"/>
        <v>0</v>
      </c>
      <c r="RDI29" s="64">
        <f t="shared" si="192"/>
        <v>0</v>
      </c>
      <c r="RDJ29" s="64">
        <f t="shared" si="192"/>
        <v>0</v>
      </c>
      <c r="RDK29" s="64">
        <f t="shared" si="192"/>
        <v>0</v>
      </c>
      <c r="RDL29" s="64">
        <f t="shared" si="192"/>
        <v>0</v>
      </c>
      <c r="RDM29" s="64">
        <f t="shared" si="192"/>
        <v>0</v>
      </c>
      <c r="RDN29" s="64">
        <f t="shared" si="192"/>
        <v>0</v>
      </c>
      <c r="RDO29" s="64">
        <f t="shared" si="192"/>
        <v>0</v>
      </c>
      <c r="RDP29" s="64">
        <f t="shared" si="192"/>
        <v>0</v>
      </c>
      <c r="RDQ29" s="64">
        <f t="shared" si="192"/>
        <v>0</v>
      </c>
      <c r="RDR29" s="64">
        <f t="shared" si="192"/>
        <v>0</v>
      </c>
      <c r="RDS29" s="64">
        <f t="shared" si="192"/>
        <v>0</v>
      </c>
      <c r="RDT29" s="64">
        <f t="shared" ref="RDT29:RGE29" si="193">SUM(RDT12:RDT27)</f>
        <v>0</v>
      </c>
      <c r="RDU29" s="64">
        <f t="shared" si="193"/>
        <v>0</v>
      </c>
      <c r="RDV29" s="64">
        <f t="shared" si="193"/>
        <v>0</v>
      </c>
      <c r="RDW29" s="64">
        <f t="shared" si="193"/>
        <v>0</v>
      </c>
      <c r="RDX29" s="64">
        <f t="shared" si="193"/>
        <v>0</v>
      </c>
      <c r="RDY29" s="64">
        <f t="shared" si="193"/>
        <v>0</v>
      </c>
      <c r="RDZ29" s="64">
        <f t="shared" si="193"/>
        <v>0</v>
      </c>
      <c r="REA29" s="64">
        <f t="shared" si="193"/>
        <v>0</v>
      </c>
      <c r="REB29" s="64">
        <f t="shared" si="193"/>
        <v>0</v>
      </c>
      <c r="REC29" s="64">
        <f t="shared" si="193"/>
        <v>0</v>
      </c>
      <c r="RED29" s="64">
        <f t="shared" si="193"/>
        <v>0</v>
      </c>
      <c r="REE29" s="64">
        <f t="shared" si="193"/>
        <v>0</v>
      </c>
      <c r="REF29" s="64">
        <f t="shared" si="193"/>
        <v>0</v>
      </c>
      <c r="REG29" s="64">
        <f t="shared" si="193"/>
        <v>0</v>
      </c>
      <c r="REH29" s="64">
        <f t="shared" si="193"/>
        <v>0</v>
      </c>
      <c r="REI29" s="64">
        <f t="shared" si="193"/>
        <v>0</v>
      </c>
      <c r="REJ29" s="64">
        <f t="shared" si="193"/>
        <v>0</v>
      </c>
      <c r="REK29" s="64">
        <f t="shared" si="193"/>
        <v>0</v>
      </c>
      <c r="REL29" s="64">
        <f t="shared" si="193"/>
        <v>0</v>
      </c>
      <c r="REM29" s="64">
        <f t="shared" si="193"/>
        <v>0</v>
      </c>
      <c r="REN29" s="64">
        <f t="shared" si="193"/>
        <v>0</v>
      </c>
      <c r="REO29" s="64">
        <f t="shared" si="193"/>
        <v>0</v>
      </c>
      <c r="REP29" s="64">
        <f t="shared" si="193"/>
        <v>0</v>
      </c>
      <c r="REQ29" s="64">
        <f t="shared" si="193"/>
        <v>0</v>
      </c>
      <c r="RER29" s="64">
        <f t="shared" si="193"/>
        <v>0</v>
      </c>
      <c r="RES29" s="64">
        <f t="shared" si="193"/>
        <v>0</v>
      </c>
      <c r="RET29" s="64">
        <f t="shared" si="193"/>
        <v>0</v>
      </c>
      <c r="REU29" s="64">
        <f t="shared" si="193"/>
        <v>0</v>
      </c>
      <c r="REV29" s="64">
        <f t="shared" si="193"/>
        <v>0</v>
      </c>
      <c r="REW29" s="64">
        <f t="shared" si="193"/>
        <v>0</v>
      </c>
      <c r="REX29" s="64">
        <f t="shared" si="193"/>
        <v>0</v>
      </c>
      <c r="REY29" s="64">
        <f t="shared" si="193"/>
        <v>0</v>
      </c>
      <c r="REZ29" s="64">
        <f t="shared" si="193"/>
        <v>0</v>
      </c>
      <c r="RFA29" s="64">
        <f t="shared" si="193"/>
        <v>0</v>
      </c>
      <c r="RFB29" s="64">
        <f t="shared" si="193"/>
        <v>0</v>
      </c>
      <c r="RFC29" s="64">
        <f t="shared" si="193"/>
        <v>0</v>
      </c>
      <c r="RFD29" s="64">
        <f t="shared" si="193"/>
        <v>0</v>
      </c>
      <c r="RFE29" s="64">
        <f t="shared" si="193"/>
        <v>0</v>
      </c>
      <c r="RFF29" s="64">
        <f t="shared" si="193"/>
        <v>0</v>
      </c>
      <c r="RFG29" s="64">
        <f t="shared" si="193"/>
        <v>0</v>
      </c>
      <c r="RFH29" s="64">
        <f t="shared" si="193"/>
        <v>0</v>
      </c>
      <c r="RFI29" s="64">
        <f t="shared" si="193"/>
        <v>0</v>
      </c>
      <c r="RFJ29" s="64">
        <f t="shared" si="193"/>
        <v>0</v>
      </c>
      <c r="RFK29" s="64">
        <f t="shared" si="193"/>
        <v>0</v>
      </c>
      <c r="RFL29" s="64">
        <f t="shared" si="193"/>
        <v>0</v>
      </c>
      <c r="RFM29" s="64">
        <f t="shared" si="193"/>
        <v>0</v>
      </c>
      <c r="RFN29" s="64">
        <f t="shared" si="193"/>
        <v>0</v>
      </c>
      <c r="RFO29" s="64">
        <f t="shared" si="193"/>
        <v>0</v>
      </c>
      <c r="RFP29" s="64">
        <f t="shared" si="193"/>
        <v>0</v>
      </c>
      <c r="RFQ29" s="64">
        <f t="shared" si="193"/>
        <v>0</v>
      </c>
      <c r="RFR29" s="64">
        <f t="shared" si="193"/>
        <v>0</v>
      </c>
      <c r="RFS29" s="64">
        <f t="shared" si="193"/>
        <v>0</v>
      </c>
      <c r="RFT29" s="64">
        <f t="shared" si="193"/>
        <v>0</v>
      </c>
      <c r="RFU29" s="64">
        <f t="shared" si="193"/>
        <v>0</v>
      </c>
      <c r="RFV29" s="64">
        <f t="shared" si="193"/>
        <v>0</v>
      </c>
      <c r="RFW29" s="64">
        <f t="shared" si="193"/>
        <v>0</v>
      </c>
      <c r="RFX29" s="64">
        <f t="shared" si="193"/>
        <v>0</v>
      </c>
      <c r="RFY29" s="64">
        <f t="shared" si="193"/>
        <v>0</v>
      </c>
      <c r="RFZ29" s="64">
        <f t="shared" si="193"/>
        <v>0</v>
      </c>
      <c r="RGA29" s="64">
        <f t="shared" si="193"/>
        <v>0</v>
      </c>
      <c r="RGB29" s="64">
        <f t="shared" si="193"/>
        <v>0</v>
      </c>
      <c r="RGC29" s="64">
        <f t="shared" si="193"/>
        <v>0</v>
      </c>
      <c r="RGD29" s="64">
        <f t="shared" si="193"/>
        <v>0</v>
      </c>
      <c r="RGE29" s="64">
        <f t="shared" si="193"/>
        <v>0</v>
      </c>
      <c r="RGF29" s="64">
        <f t="shared" ref="RGF29:RIQ29" si="194">SUM(RGF12:RGF27)</f>
        <v>0</v>
      </c>
      <c r="RGG29" s="64">
        <f t="shared" si="194"/>
        <v>0</v>
      </c>
      <c r="RGH29" s="64">
        <f t="shared" si="194"/>
        <v>0</v>
      </c>
      <c r="RGI29" s="64">
        <f t="shared" si="194"/>
        <v>0</v>
      </c>
      <c r="RGJ29" s="64">
        <f t="shared" si="194"/>
        <v>0</v>
      </c>
      <c r="RGK29" s="64">
        <f t="shared" si="194"/>
        <v>0</v>
      </c>
      <c r="RGL29" s="64">
        <f t="shared" si="194"/>
        <v>0</v>
      </c>
      <c r="RGM29" s="64">
        <f t="shared" si="194"/>
        <v>0</v>
      </c>
      <c r="RGN29" s="64">
        <f t="shared" si="194"/>
        <v>0</v>
      </c>
      <c r="RGO29" s="64">
        <f t="shared" si="194"/>
        <v>0</v>
      </c>
      <c r="RGP29" s="64">
        <f t="shared" si="194"/>
        <v>0</v>
      </c>
      <c r="RGQ29" s="64">
        <f t="shared" si="194"/>
        <v>0</v>
      </c>
      <c r="RGR29" s="64">
        <f t="shared" si="194"/>
        <v>0</v>
      </c>
      <c r="RGS29" s="64">
        <f t="shared" si="194"/>
        <v>0</v>
      </c>
      <c r="RGT29" s="64">
        <f t="shared" si="194"/>
        <v>0</v>
      </c>
      <c r="RGU29" s="64">
        <f t="shared" si="194"/>
        <v>0</v>
      </c>
      <c r="RGV29" s="64">
        <f t="shared" si="194"/>
        <v>0</v>
      </c>
      <c r="RGW29" s="64">
        <f t="shared" si="194"/>
        <v>0</v>
      </c>
      <c r="RGX29" s="64">
        <f t="shared" si="194"/>
        <v>0</v>
      </c>
      <c r="RGY29" s="64">
        <f t="shared" si="194"/>
        <v>0</v>
      </c>
      <c r="RGZ29" s="64">
        <f t="shared" si="194"/>
        <v>0</v>
      </c>
      <c r="RHA29" s="64">
        <f t="shared" si="194"/>
        <v>0</v>
      </c>
      <c r="RHB29" s="64">
        <f t="shared" si="194"/>
        <v>0</v>
      </c>
      <c r="RHC29" s="64">
        <f t="shared" si="194"/>
        <v>0</v>
      </c>
      <c r="RHD29" s="64">
        <f t="shared" si="194"/>
        <v>0</v>
      </c>
      <c r="RHE29" s="64">
        <f t="shared" si="194"/>
        <v>0</v>
      </c>
      <c r="RHF29" s="64">
        <f t="shared" si="194"/>
        <v>0</v>
      </c>
      <c r="RHG29" s="64">
        <f t="shared" si="194"/>
        <v>0</v>
      </c>
      <c r="RHH29" s="64">
        <f t="shared" si="194"/>
        <v>0</v>
      </c>
      <c r="RHI29" s="64">
        <f t="shared" si="194"/>
        <v>0</v>
      </c>
      <c r="RHJ29" s="64">
        <f t="shared" si="194"/>
        <v>0</v>
      </c>
      <c r="RHK29" s="64">
        <f t="shared" si="194"/>
        <v>0</v>
      </c>
      <c r="RHL29" s="64">
        <f t="shared" si="194"/>
        <v>0</v>
      </c>
      <c r="RHM29" s="64">
        <f t="shared" si="194"/>
        <v>0</v>
      </c>
      <c r="RHN29" s="64">
        <f t="shared" si="194"/>
        <v>0</v>
      </c>
      <c r="RHO29" s="64">
        <f t="shared" si="194"/>
        <v>0</v>
      </c>
      <c r="RHP29" s="64">
        <f t="shared" si="194"/>
        <v>0</v>
      </c>
      <c r="RHQ29" s="64">
        <f t="shared" si="194"/>
        <v>0</v>
      </c>
      <c r="RHR29" s="64">
        <f t="shared" si="194"/>
        <v>0</v>
      </c>
      <c r="RHS29" s="64">
        <f t="shared" si="194"/>
        <v>0</v>
      </c>
      <c r="RHT29" s="64">
        <f t="shared" si="194"/>
        <v>0</v>
      </c>
      <c r="RHU29" s="64">
        <f t="shared" si="194"/>
        <v>0</v>
      </c>
      <c r="RHV29" s="64">
        <f t="shared" si="194"/>
        <v>0</v>
      </c>
      <c r="RHW29" s="64">
        <f t="shared" si="194"/>
        <v>0</v>
      </c>
      <c r="RHX29" s="64">
        <f t="shared" si="194"/>
        <v>0</v>
      </c>
      <c r="RHY29" s="64">
        <f t="shared" si="194"/>
        <v>0</v>
      </c>
      <c r="RHZ29" s="64">
        <f t="shared" si="194"/>
        <v>0</v>
      </c>
      <c r="RIA29" s="64">
        <f t="shared" si="194"/>
        <v>0</v>
      </c>
      <c r="RIB29" s="64">
        <f t="shared" si="194"/>
        <v>0</v>
      </c>
      <c r="RIC29" s="64">
        <f t="shared" si="194"/>
        <v>0</v>
      </c>
      <c r="RID29" s="64">
        <f t="shared" si="194"/>
        <v>0</v>
      </c>
      <c r="RIE29" s="64">
        <f t="shared" si="194"/>
        <v>0</v>
      </c>
      <c r="RIF29" s="64">
        <f t="shared" si="194"/>
        <v>0</v>
      </c>
      <c r="RIG29" s="64">
        <f t="shared" si="194"/>
        <v>0</v>
      </c>
      <c r="RIH29" s="64">
        <f t="shared" si="194"/>
        <v>0</v>
      </c>
      <c r="RII29" s="64">
        <f t="shared" si="194"/>
        <v>0</v>
      </c>
      <c r="RIJ29" s="64">
        <f t="shared" si="194"/>
        <v>0</v>
      </c>
      <c r="RIK29" s="64">
        <f t="shared" si="194"/>
        <v>0</v>
      </c>
      <c r="RIL29" s="64">
        <f t="shared" si="194"/>
        <v>0</v>
      </c>
      <c r="RIM29" s="64">
        <f t="shared" si="194"/>
        <v>0</v>
      </c>
      <c r="RIN29" s="64">
        <f t="shared" si="194"/>
        <v>0</v>
      </c>
      <c r="RIO29" s="64">
        <f t="shared" si="194"/>
        <v>0</v>
      </c>
      <c r="RIP29" s="64">
        <f t="shared" si="194"/>
        <v>0</v>
      </c>
      <c r="RIQ29" s="64">
        <f t="shared" si="194"/>
        <v>0</v>
      </c>
      <c r="RIR29" s="64">
        <f t="shared" ref="RIR29:RLC29" si="195">SUM(RIR12:RIR27)</f>
        <v>0</v>
      </c>
      <c r="RIS29" s="64">
        <f t="shared" si="195"/>
        <v>0</v>
      </c>
      <c r="RIT29" s="64">
        <f t="shared" si="195"/>
        <v>0</v>
      </c>
      <c r="RIU29" s="64">
        <f t="shared" si="195"/>
        <v>0</v>
      </c>
      <c r="RIV29" s="64">
        <f t="shared" si="195"/>
        <v>0</v>
      </c>
      <c r="RIW29" s="64">
        <f t="shared" si="195"/>
        <v>0</v>
      </c>
      <c r="RIX29" s="64">
        <f t="shared" si="195"/>
        <v>0</v>
      </c>
      <c r="RIY29" s="64">
        <f t="shared" si="195"/>
        <v>0</v>
      </c>
      <c r="RIZ29" s="64">
        <f t="shared" si="195"/>
        <v>0</v>
      </c>
      <c r="RJA29" s="64">
        <f t="shared" si="195"/>
        <v>0</v>
      </c>
      <c r="RJB29" s="64">
        <f t="shared" si="195"/>
        <v>0</v>
      </c>
      <c r="RJC29" s="64">
        <f t="shared" si="195"/>
        <v>0</v>
      </c>
      <c r="RJD29" s="64">
        <f t="shared" si="195"/>
        <v>0</v>
      </c>
      <c r="RJE29" s="64">
        <f t="shared" si="195"/>
        <v>0</v>
      </c>
      <c r="RJF29" s="64">
        <f t="shared" si="195"/>
        <v>0</v>
      </c>
      <c r="RJG29" s="64">
        <f t="shared" si="195"/>
        <v>0</v>
      </c>
      <c r="RJH29" s="64">
        <f t="shared" si="195"/>
        <v>0</v>
      </c>
      <c r="RJI29" s="64">
        <f t="shared" si="195"/>
        <v>0</v>
      </c>
      <c r="RJJ29" s="64">
        <f t="shared" si="195"/>
        <v>0</v>
      </c>
      <c r="RJK29" s="64">
        <f t="shared" si="195"/>
        <v>0</v>
      </c>
      <c r="RJL29" s="64">
        <f t="shared" si="195"/>
        <v>0</v>
      </c>
      <c r="RJM29" s="64">
        <f t="shared" si="195"/>
        <v>0</v>
      </c>
      <c r="RJN29" s="64">
        <f t="shared" si="195"/>
        <v>0</v>
      </c>
      <c r="RJO29" s="64">
        <f t="shared" si="195"/>
        <v>0</v>
      </c>
      <c r="RJP29" s="64">
        <f t="shared" si="195"/>
        <v>0</v>
      </c>
      <c r="RJQ29" s="64">
        <f t="shared" si="195"/>
        <v>0</v>
      </c>
      <c r="RJR29" s="64">
        <f t="shared" si="195"/>
        <v>0</v>
      </c>
      <c r="RJS29" s="64">
        <f t="shared" si="195"/>
        <v>0</v>
      </c>
      <c r="RJT29" s="64">
        <f t="shared" si="195"/>
        <v>0</v>
      </c>
      <c r="RJU29" s="64">
        <f t="shared" si="195"/>
        <v>0</v>
      </c>
      <c r="RJV29" s="64">
        <f t="shared" si="195"/>
        <v>0</v>
      </c>
      <c r="RJW29" s="64">
        <f t="shared" si="195"/>
        <v>0</v>
      </c>
      <c r="RJX29" s="64">
        <f t="shared" si="195"/>
        <v>0</v>
      </c>
      <c r="RJY29" s="64">
        <f t="shared" si="195"/>
        <v>0</v>
      </c>
      <c r="RJZ29" s="64">
        <f t="shared" si="195"/>
        <v>0</v>
      </c>
      <c r="RKA29" s="64">
        <f t="shared" si="195"/>
        <v>0</v>
      </c>
      <c r="RKB29" s="64">
        <f t="shared" si="195"/>
        <v>0</v>
      </c>
      <c r="RKC29" s="64">
        <f t="shared" si="195"/>
        <v>0</v>
      </c>
      <c r="RKD29" s="64">
        <f t="shared" si="195"/>
        <v>0</v>
      </c>
      <c r="RKE29" s="64">
        <f t="shared" si="195"/>
        <v>0</v>
      </c>
      <c r="RKF29" s="64">
        <f t="shared" si="195"/>
        <v>0</v>
      </c>
      <c r="RKG29" s="64">
        <f t="shared" si="195"/>
        <v>0</v>
      </c>
      <c r="RKH29" s="64">
        <f t="shared" si="195"/>
        <v>0</v>
      </c>
      <c r="RKI29" s="64">
        <f t="shared" si="195"/>
        <v>0</v>
      </c>
      <c r="RKJ29" s="64">
        <f t="shared" si="195"/>
        <v>0</v>
      </c>
      <c r="RKK29" s="64">
        <f t="shared" si="195"/>
        <v>0</v>
      </c>
      <c r="RKL29" s="64">
        <f t="shared" si="195"/>
        <v>0</v>
      </c>
      <c r="RKM29" s="64">
        <f t="shared" si="195"/>
        <v>0</v>
      </c>
      <c r="RKN29" s="64">
        <f t="shared" si="195"/>
        <v>0</v>
      </c>
      <c r="RKO29" s="64">
        <f t="shared" si="195"/>
        <v>0</v>
      </c>
      <c r="RKP29" s="64">
        <f t="shared" si="195"/>
        <v>0</v>
      </c>
      <c r="RKQ29" s="64">
        <f t="shared" si="195"/>
        <v>0</v>
      </c>
      <c r="RKR29" s="64">
        <f t="shared" si="195"/>
        <v>0</v>
      </c>
      <c r="RKS29" s="64">
        <f t="shared" si="195"/>
        <v>0</v>
      </c>
      <c r="RKT29" s="64">
        <f t="shared" si="195"/>
        <v>0</v>
      </c>
      <c r="RKU29" s="64">
        <f t="shared" si="195"/>
        <v>0</v>
      </c>
      <c r="RKV29" s="64">
        <f t="shared" si="195"/>
        <v>0</v>
      </c>
      <c r="RKW29" s="64">
        <f t="shared" si="195"/>
        <v>0</v>
      </c>
      <c r="RKX29" s="64">
        <f t="shared" si="195"/>
        <v>0</v>
      </c>
      <c r="RKY29" s="64">
        <f t="shared" si="195"/>
        <v>0</v>
      </c>
      <c r="RKZ29" s="64">
        <f t="shared" si="195"/>
        <v>0</v>
      </c>
      <c r="RLA29" s="64">
        <f t="shared" si="195"/>
        <v>0</v>
      </c>
      <c r="RLB29" s="64">
        <f t="shared" si="195"/>
        <v>0</v>
      </c>
      <c r="RLC29" s="64">
        <f t="shared" si="195"/>
        <v>0</v>
      </c>
      <c r="RLD29" s="64">
        <f t="shared" ref="RLD29:RNO29" si="196">SUM(RLD12:RLD27)</f>
        <v>0</v>
      </c>
      <c r="RLE29" s="64">
        <f t="shared" si="196"/>
        <v>0</v>
      </c>
      <c r="RLF29" s="64">
        <f t="shared" si="196"/>
        <v>0</v>
      </c>
      <c r="RLG29" s="64">
        <f t="shared" si="196"/>
        <v>0</v>
      </c>
      <c r="RLH29" s="64">
        <f t="shared" si="196"/>
        <v>0</v>
      </c>
      <c r="RLI29" s="64">
        <f t="shared" si="196"/>
        <v>0</v>
      </c>
      <c r="RLJ29" s="64">
        <f t="shared" si="196"/>
        <v>0</v>
      </c>
      <c r="RLK29" s="64">
        <f t="shared" si="196"/>
        <v>0</v>
      </c>
      <c r="RLL29" s="64">
        <f t="shared" si="196"/>
        <v>0</v>
      </c>
      <c r="RLM29" s="64">
        <f t="shared" si="196"/>
        <v>0</v>
      </c>
      <c r="RLN29" s="64">
        <f t="shared" si="196"/>
        <v>0</v>
      </c>
      <c r="RLO29" s="64">
        <f t="shared" si="196"/>
        <v>0</v>
      </c>
      <c r="RLP29" s="64">
        <f t="shared" si="196"/>
        <v>0</v>
      </c>
      <c r="RLQ29" s="64">
        <f t="shared" si="196"/>
        <v>0</v>
      </c>
      <c r="RLR29" s="64">
        <f t="shared" si="196"/>
        <v>0</v>
      </c>
      <c r="RLS29" s="64">
        <f t="shared" si="196"/>
        <v>0</v>
      </c>
      <c r="RLT29" s="64">
        <f t="shared" si="196"/>
        <v>0</v>
      </c>
      <c r="RLU29" s="64">
        <f t="shared" si="196"/>
        <v>0</v>
      </c>
      <c r="RLV29" s="64">
        <f t="shared" si="196"/>
        <v>0</v>
      </c>
      <c r="RLW29" s="64">
        <f t="shared" si="196"/>
        <v>0</v>
      </c>
      <c r="RLX29" s="64">
        <f t="shared" si="196"/>
        <v>0</v>
      </c>
      <c r="RLY29" s="64">
        <f t="shared" si="196"/>
        <v>0</v>
      </c>
      <c r="RLZ29" s="64">
        <f t="shared" si="196"/>
        <v>0</v>
      </c>
      <c r="RMA29" s="64">
        <f t="shared" si="196"/>
        <v>0</v>
      </c>
      <c r="RMB29" s="64">
        <f t="shared" si="196"/>
        <v>0</v>
      </c>
      <c r="RMC29" s="64">
        <f t="shared" si="196"/>
        <v>0</v>
      </c>
      <c r="RMD29" s="64">
        <f t="shared" si="196"/>
        <v>0</v>
      </c>
      <c r="RME29" s="64">
        <f t="shared" si="196"/>
        <v>0</v>
      </c>
      <c r="RMF29" s="64">
        <f t="shared" si="196"/>
        <v>0</v>
      </c>
      <c r="RMG29" s="64">
        <f t="shared" si="196"/>
        <v>0</v>
      </c>
      <c r="RMH29" s="64">
        <f t="shared" si="196"/>
        <v>0</v>
      </c>
      <c r="RMI29" s="64">
        <f t="shared" si="196"/>
        <v>0</v>
      </c>
      <c r="RMJ29" s="64">
        <f t="shared" si="196"/>
        <v>0</v>
      </c>
      <c r="RMK29" s="64">
        <f t="shared" si="196"/>
        <v>0</v>
      </c>
      <c r="RML29" s="64">
        <f t="shared" si="196"/>
        <v>0</v>
      </c>
      <c r="RMM29" s="64">
        <f t="shared" si="196"/>
        <v>0</v>
      </c>
      <c r="RMN29" s="64">
        <f t="shared" si="196"/>
        <v>0</v>
      </c>
      <c r="RMO29" s="64">
        <f t="shared" si="196"/>
        <v>0</v>
      </c>
      <c r="RMP29" s="64">
        <f t="shared" si="196"/>
        <v>0</v>
      </c>
      <c r="RMQ29" s="64">
        <f t="shared" si="196"/>
        <v>0</v>
      </c>
      <c r="RMR29" s="64">
        <f t="shared" si="196"/>
        <v>0</v>
      </c>
      <c r="RMS29" s="64">
        <f t="shared" si="196"/>
        <v>0</v>
      </c>
      <c r="RMT29" s="64">
        <f t="shared" si="196"/>
        <v>0</v>
      </c>
      <c r="RMU29" s="64">
        <f t="shared" si="196"/>
        <v>0</v>
      </c>
      <c r="RMV29" s="64">
        <f t="shared" si="196"/>
        <v>0</v>
      </c>
      <c r="RMW29" s="64">
        <f t="shared" si="196"/>
        <v>0</v>
      </c>
      <c r="RMX29" s="64">
        <f t="shared" si="196"/>
        <v>0</v>
      </c>
      <c r="RMY29" s="64">
        <f t="shared" si="196"/>
        <v>0</v>
      </c>
      <c r="RMZ29" s="64">
        <f t="shared" si="196"/>
        <v>0</v>
      </c>
      <c r="RNA29" s="64">
        <f t="shared" si="196"/>
        <v>0</v>
      </c>
      <c r="RNB29" s="64">
        <f t="shared" si="196"/>
        <v>0</v>
      </c>
      <c r="RNC29" s="64">
        <f t="shared" si="196"/>
        <v>0</v>
      </c>
      <c r="RND29" s="64">
        <f t="shared" si="196"/>
        <v>0</v>
      </c>
      <c r="RNE29" s="64">
        <f t="shared" si="196"/>
        <v>0</v>
      </c>
      <c r="RNF29" s="64">
        <f t="shared" si="196"/>
        <v>0</v>
      </c>
      <c r="RNG29" s="64">
        <f t="shared" si="196"/>
        <v>0</v>
      </c>
      <c r="RNH29" s="64">
        <f t="shared" si="196"/>
        <v>0</v>
      </c>
      <c r="RNI29" s="64">
        <f t="shared" si="196"/>
        <v>0</v>
      </c>
      <c r="RNJ29" s="64">
        <f t="shared" si="196"/>
        <v>0</v>
      </c>
      <c r="RNK29" s="64">
        <f t="shared" si="196"/>
        <v>0</v>
      </c>
      <c r="RNL29" s="64">
        <f t="shared" si="196"/>
        <v>0</v>
      </c>
      <c r="RNM29" s="64">
        <f t="shared" si="196"/>
        <v>0</v>
      </c>
      <c r="RNN29" s="64">
        <f t="shared" si="196"/>
        <v>0</v>
      </c>
      <c r="RNO29" s="64">
        <f t="shared" si="196"/>
        <v>0</v>
      </c>
      <c r="RNP29" s="64">
        <f t="shared" ref="RNP29:RQA29" si="197">SUM(RNP12:RNP27)</f>
        <v>0</v>
      </c>
      <c r="RNQ29" s="64">
        <f t="shared" si="197"/>
        <v>0</v>
      </c>
      <c r="RNR29" s="64">
        <f t="shared" si="197"/>
        <v>0</v>
      </c>
      <c r="RNS29" s="64">
        <f t="shared" si="197"/>
        <v>0</v>
      </c>
      <c r="RNT29" s="64">
        <f t="shared" si="197"/>
        <v>0</v>
      </c>
      <c r="RNU29" s="64">
        <f t="shared" si="197"/>
        <v>0</v>
      </c>
      <c r="RNV29" s="64">
        <f t="shared" si="197"/>
        <v>0</v>
      </c>
      <c r="RNW29" s="64">
        <f t="shared" si="197"/>
        <v>0</v>
      </c>
      <c r="RNX29" s="64">
        <f t="shared" si="197"/>
        <v>0</v>
      </c>
      <c r="RNY29" s="64">
        <f t="shared" si="197"/>
        <v>0</v>
      </c>
      <c r="RNZ29" s="64">
        <f t="shared" si="197"/>
        <v>0</v>
      </c>
      <c r="ROA29" s="64">
        <f t="shared" si="197"/>
        <v>0</v>
      </c>
      <c r="ROB29" s="64">
        <f t="shared" si="197"/>
        <v>0</v>
      </c>
      <c r="ROC29" s="64">
        <f t="shared" si="197"/>
        <v>0</v>
      </c>
      <c r="ROD29" s="64">
        <f t="shared" si="197"/>
        <v>0</v>
      </c>
      <c r="ROE29" s="64">
        <f t="shared" si="197"/>
        <v>0</v>
      </c>
      <c r="ROF29" s="64">
        <f t="shared" si="197"/>
        <v>0</v>
      </c>
      <c r="ROG29" s="64">
        <f t="shared" si="197"/>
        <v>0</v>
      </c>
      <c r="ROH29" s="64">
        <f t="shared" si="197"/>
        <v>0</v>
      </c>
      <c r="ROI29" s="64">
        <f t="shared" si="197"/>
        <v>0</v>
      </c>
      <c r="ROJ29" s="64">
        <f t="shared" si="197"/>
        <v>0</v>
      </c>
      <c r="ROK29" s="64">
        <f t="shared" si="197"/>
        <v>0</v>
      </c>
      <c r="ROL29" s="64">
        <f t="shared" si="197"/>
        <v>0</v>
      </c>
      <c r="ROM29" s="64">
        <f t="shared" si="197"/>
        <v>0</v>
      </c>
      <c r="RON29" s="64">
        <f t="shared" si="197"/>
        <v>0</v>
      </c>
      <c r="ROO29" s="64">
        <f t="shared" si="197"/>
        <v>0</v>
      </c>
      <c r="ROP29" s="64">
        <f t="shared" si="197"/>
        <v>0</v>
      </c>
      <c r="ROQ29" s="64">
        <f t="shared" si="197"/>
        <v>0</v>
      </c>
      <c r="ROR29" s="64">
        <f t="shared" si="197"/>
        <v>0</v>
      </c>
      <c r="ROS29" s="64">
        <f t="shared" si="197"/>
        <v>0</v>
      </c>
      <c r="ROT29" s="64">
        <f t="shared" si="197"/>
        <v>0</v>
      </c>
      <c r="ROU29" s="64">
        <f t="shared" si="197"/>
        <v>0</v>
      </c>
      <c r="ROV29" s="64">
        <f t="shared" si="197"/>
        <v>0</v>
      </c>
      <c r="ROW29" s="64">
        <f t="shared" si="197"/>
        <v>0</v>
      </c>
      <c r="ROX29" s="64">
        <f t="shared" si="197"/>
        <v>0</v>
      </c>
      <c r="ROY29" s="64">
        <f t="shared" si="197"/>
        <v>0</v>
      </c>
      <c r="ROZ29" s="64">
        <f t="shared" si="197"/>
        <v>0</v>
      </c>
      <c r="RPA29" s="64">
        <f t="shared" si="197"/>
        <v>0</v>
      </c>
      <c r="RPB29" s="64">
        <f t="shared" si="197"/>
        <v>0</v>
      </c>
      <c r="RPC29" s="64">
        <f t="shared" si="197"/>
        <v>0</v>
      </c>
      <c r="RPD29" s="64">
        <f t="shared" si="197"/>
        <v>0</v>
      </c>
      <c r="RPE29" s="64">
        <f t="shared" si="197"/>
        <v>0</v>
      </c>
      <c r="RPF29" s="64">
        <f t="shared" si="197"/>
        <v>0</v>
      </c>
      <c r="RPG29" s="64">
        <f t="shared" si="197"/>
        <v>0</v>
      </c>
      <c r="RPH29" s="64">
        <f t="shared" si="197"/>
        <v>0</v>
      </c>
      <c r="RPI29" s="64">
        <f t="shared" si="197"/>
        <v>0</v>
      </c>
      <c r="RPJ29" s="64">
        <f t="shared" si="197"/>
        <v>0</v>
      </c>
      <c r="RPK29" s="64">
        <f t="shared" si="197"/>
        <v>0</v>
      </c>
      <c r="RPL29" s="64">
        <f t="shared" si="197"/>
        <v>0</v>
      </c>
      <c r="RPM29" s="64">
        <f t="shared" si="197"/>
        <v>0</v>
      </c>
      <c r="RPN29" s="64">
        <f t="shared" si="197"/>
        <v>0</v>
      </c>
      <c r="RPO29" s="64">
        <f t="shared" si="197"/>
        <v>0</v>
      </c>
      <c r="RPP29" s="64">
        <f t="shared" si="197"/>
        <v>0</v>
      </c>
      <c r="RPQ29" s="64">
        <f t="shared" si="197"/>
        <v>0</v>
      </c>
      <c r="RPR29" s="64">
        <f t="shared" si="197"/>
        <v>0</v>
      </c>
      <c r="RPS29" s="64">
        <f t="shared" si="197"/>
        <v>0</v>
      </c>
      <c r="RPT29" s="64">
        <f t="shared" si="197"/>
        <v>0</v>
      </c>
      <c r="RPU29" s="64">
        <f t="shared" si="197"/>
        <v>0</v>
      </c>
      <c r="RPV29" s="64">
        <f t="shared" si="197"/>
        <v>0</v>
      </c>
      <c r="RPW29" s="64">
        <f t="shared" si="197"/>
        <v>0</v>
      </c>
      <c r="RPX29" s="64">
        <f t="shared" si="197"/>
        <v>0</v>
      </c>
      <c r="RPY29" s="64">
        <f t="shared" si="197"/>
        <v>0</v>
      </c>
      <c r="RPZ29" s="64">
        <f t="shared" si="197"/>
        <v>0</v>
      </c>
      <c r="RQA29" s="64">
        <f t="shared" si="197"/>
        <v>0</v>
      </c>
      <c r="RQB29" s="64">
        <f t="shared" ref="RQB29:RSM29" si="198">SUM(RQB12:RQB27)</f>
        <v>0</v>
      </c>
      <c r="RQC29" s="64">
        <f t="shared" si="198"/>
        <v>0</v>
      </c>
      <c r="RQD29" s="64">
        <f t="shared" si="198"/>
        <v>0</v>
      </c>
      <c r="RQE29" s="64">
        <f t="shared" si="198"/>
        <v>0</v>
      </c>
      <c r="RQF29" s="64">
        <f t="shared" si="198"/>
        <v>0</v>
      </c>
      <c r="RQG29" s="64">
        <f t="shared" si="198"/>
        <v>0</v>
      </c>
      <c r="RQH29" s="64">
        <f t="shared" si="198"/>
        <v>0</v>
      </c>
      <c r="RQI29" s="64">
        <f t="shared" si="198"/>
        <v>0</v>
      </c>
      <c r="RQJ29" s="64">
        <f t="shared" si="198"/>
        <v>0</v>
      </c>
      <c r="RQK29" s="64">
        <f t="shared" si="198"/>
        <v>0</v>
      </c>
      <c r="RQL29" s="64">
        <f t="shared" si="198"/>
        <v>0</v>
      </c>
      <c r="RQM29" s="64">
        <f t="shared" si="198"/>
        <v>0</v>
      </c>
      <c r="RQN29" s="64">
        <f t="shared" si="198"/>
        <v>0</v>
      </c>
      <c r="RQO29" s="64">
        <f t="shared" si="198"/>
        <v>0</v>
      </c>
      <c r="RQP29" s="64">
        <f t="shared" si="198"/>
        <v>0</v>
      </c>
      <c r="RQQ29" s="64">
        <f t="shared" si="198"/>
        <v>0</v>
      </c>
      <c r="RQR29" s="64">
        <f t="shared" si="198"/>
        <v>0</v>
      </c>
      <c r="RQS29" s="64">
        <f t="shared" si="198"/>
        <v>0</v>
      </c>
      <c r="RQT29" s="64">
        <f t="shared" si="198"/>
        <v>0</v>
      </c>
      <c r="RQU29" s="64">
        <f t="shared" si="198"/>
        <v>0</v>
      </c>
      <c r="RQV29" s="64">
        <f t="shared" si="198"/>
        <v>0</v>
      </c>
      <c r="RQW29" s="64">
        <f t="shared" si="198"/>
        <v>0</v>
      </c>
      <c r="RQX29" s="64">
        <f t="shared" si="198"/>
        <v>0</v>
      </c>
      <c r="RQY29" s="64">
        <f t="shared" si="198"/>
        <v>0</v>
      </c>
      <c r="RQZ29" s="64">
        <f t="shared" si="198"/>
        <v>0</v>
      </c>
      <c r="RRA29" s="64">
        <f t="shared" si="198"/>
        <v>0</v>
      </c>
      <c r="RRB29" s="64">
        <f t="shared" si="198"/>
        <v>0</v>
      </c>
      <c r="RRC29" s="64">
        <f t="shared" si="198"/>
        <v>0</v>
      </c>
      <c r="RRD29" s="64">
        <f t="shared" si="198"/>
        <v>0</v>
      </c>
      <c r="RRE29" s="64">
        <f t="shared" si="198"/>
        <v>0</v>
      </c>
      <c r="RRF29" s="64">
        <f t="shared" si="198"/>
        <v>0</v>
      </c>
      <c r="RRG29" s="64">
        <f t="shared" si="198"/>
        <v>0</v>
      </c>
      <c r="RRH29" s="64">
        <f t="shared" si="198"/>
        <v>0</v>
      </c>
      <c r="RRI29" s="64">
        <f t="shared" si="198"/>
        <v>0</v>
      </c>
      <c r="RRJ29" s="64">
        <f t="shared" si="198"/>
        <v>0</v>
      </c>
      <c r="RRK29" s="64">
        <f t="shared" si="198"/>
        <v>0</v>
      </c>
      <c r="RRL29" s="64">
        <f t="shared" si="198"/>
        <v>0</v>
      </c>
      <c r="RRM29" s="64">
        <f t="shared" si="198"/>
        <v>0</v>
      </c>
      <c r="RRN29" s="64">
        <f t="shared" si="198"/>
        <v>0</v>
      </c>
      <c r="RRO29" s="64">
        <f t="shared" si="198"/>
        <v>0</v>
      </c>
      <c r="RRP29" s="64">
        <f t="shared" si="198"/>
        <v>0</v>
      </c>
      <c r="RRQ29" s="64">
        <f t="shared" si="198"/>
        <v>0</v>
      </c>
      <c r="RRR29" s="64">
        <f t="shared" si="198"/>
        <v>0</v>
      </c>
      <c r="RRS29" s="64">
        <f t="shared" si="198"/>
        <v>0</v>
      </c>
      <c r="RRT29" s="64">
        <f t="shared" si="198"/>
        <v>0</v>
      </c>
      <c r="RRU29" s="64">
        <f t="shared" si="198"/>
        <v>0</v>
      </c>
      <c r="RRV29" s="64">
        <f t="shared" si="198"/>
        <v>0</v>
      </c>
      <c r="RRW29" s="64">
        <f t="shared" si="198"/>
        <v>0</v>
      </c>
      <c r="RRX29" s="64">
        <f t="shared" si="198"/>
        <v>0</v>
      </c>
      <c r="RRY29" s="64">
        <f t="shared" si="198"/>
        <v>0</v>
      </c>
      <c r="RRZ29" s="64">
        <f t="shared" si="198"/>
        <v>0</v>
      </c>
      <c r="RSA29" s="64">
        <f t="shared" si="198"/>
        <v>0</v>
      </c>
      <c r="RSB29" s="64">
        <f t="shared" si="198"/>
        <v>0</v>
      </c>
      <c r="RSC29" s="64">
        <f t="shared" si="198"/>
        <v>0</v>
      </c>
      <c r="RSD29" s="64">
        <f t="shared" si="198"/>
        <v>0</v>
      </c>
      <c r="RSE29" s="64">
        <f t="shared" si="198"/>
        <v>0</v>
      </c>
      <c r="RSF29" s="64">
        <f t="shared" si="198"/>
        <v>0</v>
      </c>
      <c r="RSG29" s="64">
        <f t="shared" si="198"/>
        <v>0</v>
      </c>
      <c r="RSH29" s="64">
        <f t="shared" si="198"/>
        <v>0</v>
      </c>
      <c r="RSI29" s="64">
        <f t="shared" si="198"/>
        <v>0</v>
      </c>
      <c r="RSJ29" s="64">
        <f t="shared" si="198"/>
        <v>0</v>
      </c>
      <c r="RSK29" s="64">
        <f t="shared" si="198"/>
        <v>0</v>
      </c>
      <c r="RSL29" s="64">
        <f t="shared" si="198"/>
        <v>0</v>
      </c>
      <c r="RSM29" s="64">
        <f t="shared" si="198"/>
        <v>0</v>
      </c>
      <c r="RSN29" s="64">
        <f t="shared" ref="RSN29:RUY29" si="199">SUM(RSN12:RSN27)</f>
        <v>0</v>
      </c>
      <c r="RSO29" s="64">
        <f t="shared" si="199"/>
        <v>0</v>
      </c>
      <c r="RSP29" s="64">
        <f t="shared" si="199"/>
        <v>0</v>
      </c>
      <c r="RSQ29" s="64">
        <f t="shared" si="199"/>
        <v>0</v>
      </c>
      <c r="RSR29" s="64">
        <f t="shared" si="199"/>
        <v>0</v>
      </c>
      <c r="RSS29" s="64">
        <f t="shared" si="199"/>
        <v>0</v>
      </c>
      <c r="RST29" s="64">
        <f t="shared" si="199"/>
        <v>0</v>
      </c>
      <c r="RSU29" s="64">
        <f t="shared" si="199"/>
        <v>0</v>
      </c>
      <c r="RSV29" s="64">
        <f t="shared" si="199"/>
        <v>0</v>
      </c>
      <c r="RSW29" s="64">
        <f t="shared" si="199"/>
        <v>0</v>
      </c>
      <c r="RSX29" s="64">
        <f t="shared" si="199"/>
        <v>0</v>
      </c>
      <c r="RSY29" s="64">
        <f t="shared" si="199"/>
        <v>0</v>
      </c>
      <c r="RSZ29" s="64">
        <f t="shared" si="199"/>
        <v>0</v>
      </c>
      <c r="RTA29" s="64">
        <f t="shared" si="199"/>
        <v>0</v>
      </c>
      <c r="RTB29" s="64">
        <f t="shared" si="199"/>
        <v>0</v>
      </c>
      <c r="RTC29" s="64">
        <f t="shared" si="199"/>
        <v>0</v>
      </c>
      <c r="RTD29" s="64">
        <f t="shared" si="199"/>
        <v>0</v>
      </c>
      <c r="RTE29" s="64">
        <f t="shared" si="199"/>
        <v>0</v>
      </c>
      <c r="RTF29" s="64">
        <f t="shared" si="199"/>
        <v>0</v>
      </c>
      <c r="RTG29" s="64">
        <f t="shared" si="199"/>
        <v>0</v>
      </c>
      <c r="RTH29" s="64">
        <f t="shared" si="199"/>
        <v>0</v>
      </c>
      <c r="RTI29" s="64">
        <f t="shared" si="199"/>
        <v>0</v>
      </c>
      <c r="RTJ29" s="64">
        <f t="shared" si="199"/>
        <v>0</v>
      </c>
      <c r="RTK29" s="64">
        <f t="shared" si="199"/>
        <v>0</v>
      </c>
      <c r="RTL29" s="64">
        <f t="shared" si="199"/>
        <v>0</v>
      </c>
      <c r="RTM29" s="64">
        <f t="shared" si="199"/>
        <v>0</v>
      </c>
      <c r="RTN29" s="64">
        <f t="shared" si="199"/>
        <v>0</v>
      </c>
      <c r="RTO29" s="64">
        <f t="shared" si="199"/>
        <v>0</v>
      </c>
      <c r="RTP29" s="64">
        <f t="shared" si="199"/>
        <v>0</v>
      </c>
      <c r="RTQ29" s="64">
        <f t="shared" si="199"/>
        <v>0</v>
      </c>
      <c r="RTR29" s="64">
        <f t="shared" si="199"/>
        <v>0</v>
      </c>
      <c r="RTS29" s="64">
        <f t="shared" si="199"/>
        <v>0</v>
      </c>
      <c r="RTT29" s="64">
        <f t="shared" si="199"/>
        <v>0</v>
      </c>
      <c r="RTU29" s="64">
        <f t="shared" si="199"/>
        <v>0</v>
      </c>
      <c r="RTV29" s="64">
        <f t="shared" si="199"/>
        <v>0</v>
      </c>
      <c r="RTW29" s="64">
        <f t="shared" si="199"/>
        <v>0</v>
      </c>
      <c r="RTX29" s="64">
        <f t="shared" si="199"/>
        <v>0</v>
      </c>
      <c r="RTY29" s="64">
        <f t="shared" si="199"/>
        <v>0</v>
      </c>
      <c r="RTZ29" s="64">
        <f t="shared" si="199"/>
        <v>0</v>
      </c>
      <c r="RUA29" s="64">
        <f t="shared" si="199"/>
        <v>0</v>
      </c>
      <c r="RUB29" s="64">
        <f t="shared" si="199"/>
        <v>0</v>
      </c>
      <c r="RUC29" s="64">
        <f t="shared" si="199"/>
        <v>0</v>
      </c>
      <c r="RUD29" s="64">
        <f t="shared" si="199"/>
        <v>0</v>
      </c>
      <c r="RUE29" s="64">
        <f t="shared" si="199"/>
        <v>0</v>
      </c>
      <c r="RUF29" s="64">
        <f t="shared" si="199"/>
        <v>0</v>
      </c>
      <c r="RUG29" s="64">
        <f t="shared" si="199"/>
        <v>0</v>
      </c>
      <c r="RUH29" s="64">
        <f t="shared" si="199"/>
        <v>0</v>
      </c>
      <c r="RUI29" s="64">
        <f t="shared" si="199"/>
        <v>0</v>
      </c>
      <c r="RUJ29" s="64">
        <f t="shared" si="199"/>
        <v>0</v>
      </c>
      <c r="RUK29" s="64">
        <f t="shared" si="199"/>
        <v>0</v>
      </c>
      <c r="RUL29" s="64">
        <f t="shared" si="199"/>
        <v>0</v>
      </c>
      <c r="RUM29" s="64">
        <f t="shared" si="199"/>
        <v>0</v>
      </c>
      <c r="RUN29" s="64">
        <f t="shared" si="199"/>
        <v>0</v>
      </c>
      <c r="RUO29" s="64">
        <f t="shared" si="199"/>
        <v>0</v>
      </c>
      <c r="RUP29" s="64">
        <f t="shared" si="199"/>
        <v>0</v>
      </c>
      <c r="RUQ29" s="64">
        <f t="shared" si="199"/>
        <v>0</v>
      </c>
      <c r="RUR29" s="64">
        <f t="shared" si="199"/>
        <v>0</v>
      </c>
      <c r="RUS29" s="64">
        <f t="shared" si="199"/>
        <v>0</v>
      </c>
      <c r="RUT29" s="64">
        <f t="shared" si="199"/>
        <v>0</v>
      </c>
      <c r="RUU29" s="64">
        <f t="shared" si="199"/>
        <v>0</v>
      </c>
      <c r="RUV29" s="64">
        <f t="shared" si="199"/>
        <v>0</v>
      </c>
      <c r="RUW29" s="64">
        <f t="shared" si="199"/>
        <v>0</v>
      </c>
      <c r="RUX29" s="64">
        <f t="shared" si="199"/>
        <v>0</v>
      </c>
      <c r="RUY29" s="64">
        <f t="shared" si="199"/>
        <v>0</v>
      </c>
      <c r="RUZ29" s="64">
        <f t="shared" ref="RUZ29:RXK29" si="200">SUM(RUZ12:RUZ27)</f>
        <v>0</v>
      </c>
      <c r="RVA29" s="64">
        <f t="shared" si="200"/>
        <v>0</v>
      </c>
      <c r="RVB29" s="64">
        <f t="shared" si="200"/>
        <v>0</v>
      </c>
      <c r="RVC29" s="64">
        <f t="shared" si="200"/>
        <v>0</v>
      </c>
      <c r="RVD29" s="64">
        <f t="shared" si="200"/>
        <v>0</v>
      </c>
      <c r="RVE29" s="64">
        <f t="shared" si="200"/>
        <v>0</v>
      </c>
      <c r="RVF29" s="64">
        <f t="shared" si="200"/>
        <v>0</v>
      </c>
      <c r="RVG29" s="64">
        <f t="shared" si="200"/>
        <v>0</v>
      </c>
      <c r="RVH29" s="64">
        <f t="shared" si="200"/>
        <v>0</v>
      </c>
      <c r="RVI29" s="64">
        <f t="shared" si="200"/>
        <v>0</v>
      </c>
      <c r="RVJ29" s="64">
        <f t="shared" si="200"/>
        <v>0</v>
      </c>
      <c r="RVK29" s="64">
        <f t="shared" si="200"/>
        <v>0</v>
      </c>
      <c r="RVL29" s="64">
        <f t="shared" si="200"/>
        <v>0</v>
      </c>
      <c r="RVM29" s="64">
        <f t="shared" si="200"/>
        <v>0</v>
      </c>
      <c r="RVN29" s="64">
        <f t="shared" si="200"/>
        <v>0</v>
      </c>
      <c r="RVO29" s="64">
        <f t="shared" si="200"/>
        <v>0</v>
      </c>
      <c r="RVP29" s="64">
        <f t="shared" si="200"/>
        <v>0</v>
      </c>
      <c r="RVQ29" s="64">
        <f t="shared" si="200"/>
        <v>0</v>
      </c>
      <c r="RVR29" s="64">
        <f t="shared" si="200"/>
        <v>0</v>
      </c>
      <c r="RVS29" s="64">
        <f t="shared" si="200"/>
        <v>0</v>
      </c>
      <c r="RVT29" s="64">
        <f t="shared" si="200"/>
        <v>0</v>
      </c>
      <c r="RVU29" s="64">
        <f t="shared" si="200"/>
        <v>0</v>
      </c>
      <c r="RVV29" s="64">
        <f t="shared" si="200"/>
        <v>0</v>
      </c>
      <c r="RVW29" s="64">
        <f t="shared" si="200"/>
        <v>0</v>
      </c>
      <c r="RVX29" s="64">
        <f t="shared" si="200"/>
        <v>0</v>
      </c>
      <c r="RVY29" s="64">
        <f t="shared" si="200"/>
        <v>0</v>
      </c>
      <c r="RVZ29" s="64">
        <f t="shared" si="200"/>
        <v>0</v>
      </c>
      <c r="RWA29" s="64">
        <f t="shared" si="200"/>
        <v>0</v>
      </c>
      <c r="RWB29" s="64">
        <f t="shared" si="200"/>
        <v>0</v>
      </c>
      <c r="RWC29" s="64">
        <f t="shared" si="200"/>
        <v>0</v>
      </c>
      <c r="RWD29" s="64">
        <f t="shared" si="200"/>
        <v>0</v>
      </c>
      <c r="RWE29" s="64">
        <f t="shared" si="200"/>
        <v>0</v>
      </c>
      <c r="RWF29" s="64">
        <f t="shared" si="200"/>
        <v>0</v>
      </c>
      <c r="RWG29" s="64">
        <f t="shared" si="200"/>
        <v>0</v>
      </c>
      <c r="RWH29" s="64">
        <f t="shared" si="200"/>
        <v>0</v>
      </c>
      <c r="RWI29" s="64">
        <f t="shared" si="200"/>
        <v>0</v>
      </c>
      <c r="RWJ29" s="64">
        <f t="shared" si="200"/>
        <v>0</v>
      </c>
      <c r="RWK29" s="64">
        <f t="shared" si="200"/>
        <v>0</v>
      </c>
      <c r="RWL29" s="64">
        <f t="shared" si="200"/>
        <v>0</v>
      </c>
      <c r="RWM29" s="64">
        <f t="shared" si="200"/>
        <v>0</v>
      </c>
      <c r="RWN29" s="64">
        <f t="shared" si="200"/>
        <v>0</v>
      </c>
      <c r="RWO29" s="64">
        <f t="shared" si="200"/>
        <v>0</v>
      </c>
      <c r="RWP29" s="64">
        <f t="shared" si="200"/>
        <v>0</v>
      </c>
      <c r="RWQ29" s="64">
        <f t="shared" si="200"/>
        <v>0</v>
      </c>
      <c r="RWR29" s="64">
        <f t="shared" si="200"/>
        <v>0</v>
      </c>
      <c r="RWS29" s="64">
        <f t="shared" si="200"/>
        <v>0</v>
      </c>
      <c r="RWT29" s="64">
        <f t="shared" si="200"/>
        <v>0</v>
      </c>
      <c r="RWU29" s="64">
        <f t="shared" si="200"/>
        <v>0</v>
      </c>
      <c r="RWV29" s="64">
        <f t="shared" si="200"/>
        <v>0</v>
      </c>
      <c r="RWW29" s="64">
        <f t="shared" si="200"/>
        <v>0</v>
      </c>
      <c r="RWX29" s="64">
        <f t="shared" si="200"/>
        <v>0</v>
      </c>
      <c r="RWY29" s="64">
        <f t="shared" si="200"/>
        <v>0</v>
      </c>
      <c r="RWZ29" s="64">
        <f t="shared" si="200"/>
        <v>0</v>
      </c>
      <c r="RXA29" s="64">
        <f t="shared" si="200"/>
        <v>0</v>
      </c>
      <c r="RXB29" s="64">
        <f t="shared" si="200"/>
        <v>0</v>
      </c>
      <c r="RXC29" s="64">
        <f t="shared" si="200"/>
        <v>0</v>
      </c>
      <c r="RXD29" s="64">
        <f t="shared" si="200"/>
        <v>0</v>
      </c>
      <c r="RXE29" s="64">
        <f t="shared" si="200"/>
        <v>0</v>
      </c>
      <c r="RXF29" s="64">
        <f t="shared" si="200"/>
        <v>0</v>
      </c>
      <c r="RXG29" s="64">
        <f t="shared" si="200"/>
        <v>0</v>
      </c>
      <c r="RXH29" s="64">
        <f t="shared" si="200"/>
        <v>0</v>
      </c>
      <c r="RXI29" s="64">
        <f t="shared" si="200"/>
        <v>0</v>
      </c>
      <c r="RXJ29" s="64">
        <f t="shared" si="200"/>
        <v>0</v>
      </c>
      <c r="RXK29" s="64">
        <f t="shared" si="200"/>
        <v>0</v>
      </c>
      <c r="RXL29" s="64">
        <f t="shared" ref="RXL29:RZW29" si="201">SUM(RXL12:RXL27)</f>
        <v>0</v>
      </c>
      <c r="RXM29" s="64">
        <f t="shared" si="201"/>
        <v>0</v>
      </c>
      <c r="RXN29" s="64">
        <f t="shared" si="201"/>
        <v>0</v>
      </c>
      <c r="RXO29" s="64">
        <f t="shared" si="201"/>
        <v>0</v>
      </c>
      <c r="RXP29" s="64">
        <f t="shared" si="201"/>
        <v>0</v>
      </c>
      <c r="RXQ29" s="64">
        <f t="shared" si="201"/>
        <v>0</v>
      </c>
      <c r="RXR29" s="64">
        <f t="shared" si="201"/>
        <v>0</v>
      </c>
      <c r="RXS29" s="64">
        <f t="shared" si="201"/>
        <v>0</v>
      </c>
      <c r="RXT29" s="64">
        <f t="shared" si="201"/>
        <v>0</v>
      </c>
      <c r="RXU29" s="64">
        <f t="shared" si="201"/>
        <v>0</v>
      </c>
      <c r="RXV29" s="64">
        <f t="shared" si="201"/>
        <v>0</v>
      </c>
      <c r="RXW29" s="64">
        <f t="shared" si="201"/>
        <v>0</v>
      </c>
      <c r="RXX29" s="64">
        <f t="shared" si="201"/>
        <v>0</v>
      </c>
      <c r="RXY29" s="64">
        <f t="shared" si="201"/>
        <v>0</v>
      </c>
      <c r="RXZ29" s="64">
        <f t="shared" si="201"/>
        <v>0</v>
      </c>
      <c r="RYA29" s="64">
        <f t="shared" si="201"/>
        <v>0</v>
      </c>
      <c r="RYB29" s="64">
        <f t="shared" si="201"/>
        <v>0</v>
      </c>
      <c r="RYC29" s="64">
        <f t="shared" si="201"/>
        <v>0</v>
      </c>
      <c r="RYD29" s="64">
        <f t="shared" si="201"/>
        <v>0</v>
      </c>
      <c r="RYE29" s="64">
        <f t="shared" si="201"/>
        <v>0</v>
      </c>
      <c r="RYF29" s="64">
        <f t="shared" si="201"/>
        <v>0</v>
      </c>
      <c r="RYG29" s="64">
        <f t="shared" si="201"/>
        <v>0</v>
      </c>
      <c r="RYH29" s="64">
        <f t="shared" si="201"/>
        <v>0</v>
      </c>
      <c r="RYI29" s="64">
        <f t="shared" si="201"/>
        <v>0</v>
      </c>
      <c r="RYJ29" s="64">
        <f t="shared" si="201"/>
        <v>0</v>
      </c>
      <c r="RYK29" s="64">
        <f t="shared" si="201"/>
        <v>0</v>
      </c>
      <c r="RYL29" s="64">
        <f t="shared" si="201"/>
        <v>0</v>
      </c>
      <c r="RYM29" s="64">
        <f t="shared" si="201"/>
        <v>0</v>
      </c>
      <c r="RYN29" s="64">
        <f t="shared" si="201"/>
        <v>0</v>
      </c>
      <c r="RYO29" s="64">
        <f t="shared" si="201"/>
        <v>0</v>
      </c>
      <c r="RYP29" s="64">
        <f t="shared" si="201"/>
        <v>0</v>
      </c>
      <c r="RYQ29" s="64">
        <f t="shared" si="201"/>
        <v>0</v>
      </c>
      <c r="RYR29" s="64">
        <f t="shared" si="201"/>
        <v>0</v>
      </c>
      <c r="RYS29" s="64">
        <f t="shared" si="201"/>
        <v>0</v>
      </c>
      <c r="RYT29" s="64">
        <f t="shared" si="201"/>
        <v>0</v>
      </c>
      <c r="RYU29" s="64">
        <f t="shared" si="201"/>
        <v>0</v>
      </c>
      <c r="RYV29" s="64">
        <f t="shared" si="201"/>
        <v>0</v>
      </c>
      <c r="RYW29" s="64">
        <f t="shared" si="201"/>
        <v>0</v>
      </c>
      <c r="RYX29" s="64">
        <f t="shared" si="201"/>
        <v>0</v>
      </c>
      <c r="RYY29" s="64">
        <f t="shared" si="201"/>
        <v>0</v>
      </c>
      <c r="RYZ29" s="64">
        <f t="shared" si="201"/>
        <v>0</v>
      </c>
      <c r="RZA29" s="64">
        <f t="shared" si="201"/>
        <v>0</v>
      </c>
      <c r="RZB29" s="64">
        <f t="shared" si="201"/>
        <v>0</v>
      </c>
      <c r="RZC29" s="64">
        <f t="shared" si="201"/>
        <v>0</v>
      </c>
      <c r="RZD29" s="64">
        <f t="shared" si="201"/>
        <v>0</v>
      </c>
      <c r="RZE29" s="64">
        <f t="shared" si="201"/>
        <v>0</v>
      </c>
      <c r="RZF29" s="64">
        <f t="shared" si="201"/>
        <v>0</v>
      </c>
      <c r="RZG29" s="64">
        <f t="shared" si="201"/>
        <v>0</v>
      </c>
      <c r="RZH29" s="64">
        <f t="shared" si="201"/>
        <v>0</v>
      </c>
      <c r="RZI29" s="64">
        <f t="shared" si="201"/>
        <v>0</v>
      </c>
      <c r="RZJ29" s="64">
        <f t="shared" si="201"/>
        <v>0</v>
      </c>
      <c r="RZK29" s="64">
        <f t="shared" si="201"/>
        <v>0</v>
      </c>
      <c r="RZL29" s="64">
        <f t="shared" si="201"/>
        <v>0</v>
      </c>
      <c r="RZM29" s="64">
        <f t="shared" si="201"/>
        <v>0</v>
      </c>
      <c r="RZN29" s="64">
        <f t="shared" si="201"/>
        <v>0</v>
      </c>
      <c r="RZO29" s="64">
        <f t="shared" si="201"/>
        <v>0</v>
      </c>
      <c r="RZP29" s="64">
        <f t="shared" si="201"/>
        <v>0</v>
      </c>
      <c r="RZQ29" s="64">
        <f t="shared" si="201"/>
        <v>0</v>
      </c>
      <c r="RZR29" s="64">
        <f t="shared" si="201"/>
        <v>0</v>
      </c>
      <c r="RZS29" s="64">
        <f t="shared" si="201"/>
        <v>0</v>
      </c>
      <c r="RZT29" s="64">
        <f t="shared" si="201"/>
        <v>0</v>
      </c>
      <c r="RZU29" s="64">
        <f t="shared" si="201"/>
        <v>0</v>
      </c>
      <c r="RZV29" s="64">
        <f t="shared" si="201"/>
        <v>0</v>
      </c>
      <c r="RZW29" s="64">
        <f t="shared" si="201"/>
        <v>0</v>
      </c>
      <c r="RZX29" s="64">
        <f t="shared" ref="RZX29:SCI29" si="202">SUM(RZX12:RZX27)</f>
        <v>0</v>
      </c>
      <c r="RZY29" s="64">
        <f t="shared" si="202"/>
        <v>0</v>
      </c>
      <c r="RZZ29" s="64">
        <f t="shared" si="202"/>
        <v>0</v>
      </c>
      <c r="SAA29" s="64">
        <f t="shared" si="202"/>
        <v>0</v>
      </c>
      <c r="SAB29" s="64">
        <f t="shared" si="202"/>
        <v>0</v>
      </c>
      <c r="SAC29" s="64">
        <f t="shared" si="202"/>
        <v>0</v>
      </c>
      <c r="SAD29" s="64">
        <f t="shared" si="202"/>
        <v>0</v>
      </c>
      <c r="SAE29" s="64">
        <f t="shared" si="202"/>
        <v>0</v>
      </c>
      <c r="SAF29" s="64">
        <f t="shared" si="202"/>
        <v>0</v>
      </c>
      <c r="SAG29" s="64">
        <f t="shared" si="202"/>
        <v>0</v>
      </c>
      <c r="SAH29" s="64">
        <f t="shared" si="202"/>
        <v>0</v>
      </c>
      <c r="SAI29" s="64">
        <f t="shared" si="202"/>
        <v>0</v>
      </c>
      <c r="SAJ29" s="64">
        <f t="shared" si="202"/>
        <v>0</v>
      </c>
      <c r="SAK29" s="64">
        <f t="shared" si="202"/>
        <v>0</v>
      </c>
      <c r="SAL29" s="64">
        <f t="shared" si="202"/>
        <v>0</v>
      </c>
      <c r="SAM29" s="64">
        <f t="shared" si="202"/>
        <v>0</v>
      </c>
      <c r="SAN29" s="64">
        <f t="shared" si="202"/>
        <v>0</v>
      </c>
      <c r="SAO29" s="64">
        <f t="shared" si="202"/>
        <v>0</v>
      </c>
      <c r="SAP29" s="64">
        <f t="shared" si="202"/>
        <v>0</v>
      </c>
      <c r="SAQ29" s="64">
        <f t="shared" si="202"/>
        <v>0</v>
      </c>
      <c r="SAR29" s="64">
        <f t="shared" si="202"/>
        <v>0</v>
      </c>
      <c r="SAS29" s="64">
        <f t="shared" si="202"/>
        <v>0</v>
      </c>
      <c r="SAT29" s="64">
        <f t="shared" si="202"/>
        <v>0</v>
      </c>
      <c r="SAU29" s="64">
        <f t="shared" si="202"/>
        <v>0</v>
      </c>
      <c r="SAV29" s="64">
        <f t="shared" si="202"/>
        <v>0</v>
      </c>
      <c r="SAW29" s="64">
        <f t="shared" si="202"/>
        <v>0</v>
      </c>
      <c r="SAX29" s="64">
        <f t="shared" si="202"/>
        <v>0</v>
      </c>
      <c r="SAY29" s="64">
        <f t="shared" si="202"/>
        <v>0</v>
      </c>
      <c r="SAZ29" s="64">
        <f t="shared" si="202"/>
        <v>0</v>
      </c>
      <c r="SBA29" s="64">
        <f t="shared" si="202"/>
        <v>0</v>
      </c>
      <c r="SBB29" s="64">
        <f t="shared" si="202"/>
        <v>0</v>
      </c>
      <c r="SBC29" s="64">
        <f t="shared" si="202"/>
        <v>0</v>
      </c>
      <c r="SBD29" s="64">
        <f t="shared" si="202"/>
        <v>0</v>
      </c>
      <c r="SBE29" s="64">
        <f t="shared" si="202"/>
        <v>0</v>
      </c>
      <c r="SBF29" s="64">
        <f t="shared" si="202"/>
        <v>0</v>
      </c>
      <c r="SBG29" s="64">
        <f t="shared" si="202"/>
        <v>0</v>
      </c>
      <c r="SBH29" s="64">
        <f t="shared" si="202"/>
        <v>0</v>
      </c>
      <c r="SBI29" s="64">
        <f t="shared" si="202"/>
        <v>0</v>
      </c>
      <c r="SBJ29" s="64">
        <f t="shared" si="202"/>
        <v>0</v>
      </c>
      <c r="SBK29" s="64">
        <f t="shared" si="202"/>
        <v>0</v>
      </c>
      <c r="SBL29" s="64">
        <f t="shared" si="202"/>
        <v>0</v>
      </c>
      <c r="SBM29" s="64">
        <f t="shared" si="202"/>
        <v>0</v>
      </c>
      <c r="SBN29" s="64">
        <f t="shared" si="202"/>
        <v>0</v>
      </c>
      <c r="SBO29" s="64">
        <f t="shared" si="202"/>
        <v>0</v>
      </c>
      <c r="SBP29" s="64">
        <f t="shared" si="202"/>
        <v>0</v>
      </c>
      <c r="SBQ29" s="64">
        <f t="shared" si="202"/>
        <v>0</v>
      </c>
      <c r="SBR29" s="64">
        <f t="shared" si="202"/>
        <v>0</v>
      </c>
      <c r="SBS29" s="64">
        <f t="shared" si="202"/>
        <v>0</v>
      </c>
      <c r="SBT29" s="64">
        <f t="shared" si="202"/>
        <v>0</v>
      </c>
      <c r="SBU29" s="64">
        <f t="shared" si="202"/>
        <v>0</v>
      </c>
      <c r="SBV29" s="64">
        <f t="shared" si="202"/>
        <v>0</v>
      </c>
      <c r="SBW29" s="64">
        <f t="shared" si="202"/>
        <v>0</v>
      </c>
      <c r="SBX29" s="64">
        <f t="shared" si="202"/>
        <v>0</v>
      </c>
      <c r="SBY29" s="64">
        <f t="shared" si="202"/>
        <v>0</v>
      </c>
      <c r="SBZ29" s="64">
        <f t="shared" si="202"/>
        <v>0</v>
      </c>
      <c r="SCA29" s="64">
        <f t="shared" si="202"/>
        <v>0</v>
      </c>
      <c r="SCB29" s="64">
        <f t="shared" si="202"/>
        <v>0</v>
      </c>
      <c r="SCC29" s="64">
        <f t="shared" si="202"/>
        <v>0</v>
      </c>
      <c r="SCD29" s="64">
        <f t="shared" si="202"/>
        <v>0</v>
      </c>
      <c r="SCE29" s="64">
        <f t="shared" si="202"/>
        <v>0</v>
      </c>
      <c r="SCF29" s="64">
        <f t="shared" si="202"/>
        <v>0</v>
      </c>
      <c r="SCG29" s="64">
        <f t="shared" si="202"/>
        <v>0</v>
      </c>
      <c r="SCH29" s="64">
        <f t="shared" si="202"/>
        <v>0</v>
      </c>
      <c r="SCI29" s="64">
        <f t="shared" si="202"/>
        <v>0</v>
      </c>
      <c r="SCJ29" s="64">
        <f t="shared" ref="SCJ29:SEU29" si="203">SUM(SCJ12:SCJ27)</f>
        <v>0</v>
      </c>
      <c r="SCK29" s="64">
        <f t="shared" si="203"/>
        <v>0</v>
      </c>
      <c r="SCL29" s="64">
        <f t="shared" si="203"/>
        <v>0</v>
      </c>
      <c r="SCM29" s="64">
        <f t="shared" si="203"/>
        <v>0</v>
      </c>
      <c r="SCN29" s="64">
        <f t="shared" si="203"/>
        <v>0</v>
      </c>
      <c r="SCO29" s="64">
        <f t="shared" si="203"/>
        <v>0</v>
      </c>
      <c r="SCP29" s="64">
        <f t="shared" si="203"/>
        <v>0</v>
      </c>
      <c r="SCQ29" s="64">
        <f t="shared" si="203"/>
        <v>0</v>
      </c>
      <c r="SCR29" s="64">
        <f t="shared" si="203"/>
        <v>0</v>
      </c>
      <c r="SCS29" s="64">
        <f t="shared" si="203"/>
        <v>0</v>
      </c>
      <c r="SCT29" s="64">
        <f t="shared" si="203"/>
        <v>0</v>
      </c>
      <c r="SCU29" s="64">
        <f t="shared" si="203"/>
        <v>0</v>
      </c>
      <c r="SCV29" s="64">
        <f t="shared" si="203"/>
        <v>0</v>
      </c>
      <c r="SCW29" s="64">
        <f t="shared" si="203"/>
        <v>0</v>
      </c>
      <c r="SCX29" s="64">
        <f t="shared" si="203"/>
        <v>0</v>
      </c>
      <c r="SCY29" s="64">
        <f t="shared" si="203"/>
        <v>0</v>
      </c>
      <c r="SCZ29" s="64">
        <f t="shared" si="203"/>
        <v>0</v>
      </c>
      <c r="SDA29" s="64">
        <f t="shared" si="203"/>
        <v>0</v>
      </c>
      <c r="SDB29" s="64">
        <f t="shared" si="203"/>
        <v>0</v>
      </c>
      <c r="SDC29" s="64">
        <f t="shared" si="203"/>
        <v>0</v>
      </c>
      <c r="SDD29" s="64">
        <f t="shared" si="203"/>
        <v>0</v>
      </c>
      <c r="SDE29" s="64">
        <f t="shared" si="203"/>
        <v>0</v>
      </c>
      <c r="SDF29" s="64">
        <f t="shared" si="203"/>
        <v>0</v>
      </c>
      <c r="SDG29" s="64">
        <f t="shared" si="203"/>
        <v>0</v>
      </c>
      <c r="SDH29" s="64">
        <f t="shared" si="203"/>
        <v>0</v>
      </c>
      <c r="SDI29" s="64">
        <f t="shared" si="203"/>
        <v>0</v>
      </c>
      <c r="SDJ29" s="64">
        <f t="shared" si="203"/>
        <v>0</v>
      </c>
      <c r="SDK29" s="64">
        <f t="shared" si="203"/>
        <v>0</v>
      </c>
      <c r="SDL29" s="64">
        <f t="shared" si="203"/>
        <v>0</v>
      </c>
      <c r="SDM29" s="64">
        <f t="shared" si="203"/>
        <v>0</v>
      </c>
      <c r="SDN29" s="64">
        <f t="shared" si="203"/>
        <v>0</v>
      </c>
      <c r="SDO29" s="64">
        <f t="shared" si="203"/>
        <v>0</v>
      </c>
      <c r="SDP29" s="64">
        <f t="shared" si="203"/>
        <v>0</v>
      </c>
      <c r="SDQ29" s="64">
        <f t="shared" si="203"/>
        <v>0</v>
      </c>
      <c r="SDR29" s="64">
        <f t="shared" si="203"/>
        <v>0</v>
      </c>
      <c r="SDS29" s="64">
        <f t="shared" si="203"/>
        <v>0</v>
      </c>
      <c r="SDT29" s="64">
        <f t="shared" si="203"/>
        <v>0</v>
      </c>
      <c r="SDU29" s="64">
        <f t="shared" si="203"/>
        <v>0</v>
      </c>
      <c r="SDV29" s="64">
        <f t="shared" si="203"/>
        <v>0</v>
      </c>
      <c r="SDW29" s="64">
        <f t="shared" si="203"/>
        <v>0</v>
      </c>
      <c r="SDX29" s="64">
        <f t="shared" si="203"/>
        <v>0</v>
      </c>
      <c r="SDY29" s="64">
        <f t="shared" si="203"/>
        <v>0</v>
      </c>
      <c r="SDZ29" s="64">
        <f t="shared" si="203"/>
        <v>0</v>
      </c>
      <c r="SEA29" s="64">
        <f t="shared" si="203"/>
        <v>0</v>
      </c>
      <c r="SEB29" s="64">
        <f t="shared" si="203"/>
        <v>0</v>
      </c>
      <c r="SEC29" s="64">
        <f t="shared" si="203"/>
        <v>0</v>
      </c>
      <c r="SED29" s="64">
        <f t="shared" si="203"/>
        <v>0</v>
      </c>
      <c r="SEE29" s="64">
        <f t="shared" si="203"/>
        <v>0</v>
      </c>
      <c r="SEF29" s="64">
        <f t="shared" si="203"/>
        <v>0</v>
      </c>
      <c r="SEG29" s="64">
        <f t="shared" si="203"/>
        <v>0</v>
      </c>
      <c r="SEH29" s="64">
        <f t="shared" si="203"/>
        <v>0</v>
      </c>
      <c r="SEI29" s="64">
        <f t="shared" si="203"/>
        <v>0</v>
      </c>
      <c r="SEJ29" s="64">
        <f t="shared" si="203"/>
        <v>0</v>
      </c>
      <c r="SEK29" s="64">
        <f t="shared" si="203"/>
        <v>0</v>
      </c>
      <c r="SEL29" s="64">
        <f t="shared" si="203"/>
        <v>0</v>
      </c>
      <c r="SEM29" s="64">
        <f t="shared" si="203"/>
        <v>0</v>
      </c>
      <c r="SEN29" s="64">
        <f t="shared" si="203"/>
        <v>0</v>
      </c>
      <c r="SEO29" s="64">
        <f t="shared" si="203"/>
        <v>0</v>
      </c>
      <c r="SEP29" s="64">
        <f t="shared" si="203"/>
        <v>0</v>
      </c>
      <c r="SEQ29" s="64">
        <f t="shared" si="203"/>
        <v>0</v>
      </c>
      <c r="SER29" s="64">
        <f t="shared" si="203"/>
        <v>0</v>
      </c>
      <c r="SES29" s="64">
        <f t="shared" si="203"/>
        <v>0</v>
      </c>
      <c r="SET29" s="64">
        <f t="shared" si="203"/>
        <v>0</v>
      </c>
      <c r="SEU29" s="64">
        <f t="shared" si="203"/>
        <v>0</v>
      </c>
      <c r="SEV29" s="64">
        <f t="shared" ref="SEV29:SHG29" si="204">SUM(SEV12:SEV27)</f>
        <v>0</v>
      </c>
      <c r="SEW29" s="64">
        <f t="shared" si="204"/>
        <v>0</v>
      </c>
      <c r="SEX29" s="64">
        <f t="shared" si="204"/>
        <v>0</v>
      </c>
      <c r="SEY29" s="64">
        <f t="shared" si="204"/>
        <v>0</v>
      </c>
      <c r="SEZ29" s="64">
        <f t="shared" si="204"/>
        <v>0</v>
      </c>
      <c r="SFA29" s="64">
        <f t="shared" si="204"/>
        <v>0</v>
      </c>
      <c r="SFB29" s="64">
        <f t="shared" si="204"/>
        <v>0</v>
      </c>
      <c r="SFC29" s="64">
        <f t="shared" si="204"/>
        <v>0</v>
      </c>
      <c r="SFD29" s="64">
        <f t="shared" si="204"/>
        <v>0</v>
      </c>
      <c r="SFE29" s="64">
        <f t="shared" si="204"/>
        <v>0</v>
      </c>
      <c r="SFF29" s="64">
        <f t="shared" si="204"/>
        <v>0</v>
      </c>
      <c r="SFG29" s="64">
        <f t="shared" si="204"/>
        <v>0</v>
      </c>
      <c r="SFH29" s="64">
        <f t="shared" si="204"/>
        <v>0</v>
      </c>
      <c r="SFI29" s="64">
        <f t="shared" si="204"/>
        <v>0</v>
      </c>
      <c r="SFJ29" s="64">
        <f t="shared" si="204"/>
        <v>0</v>
      </c>
      <c r="SFK29" s="64">
        <f t="shared" si="204"/>
        <v>0</v>
      </c>
      <c r="SFL29" s="64">
        <f t="shared" si="204"/>
        <v>0</v>
      </c>
      <c r="SFM29" s="64">
        <f t="shared" si="204"/>
        <v>0</v>
      </c>
      <c r="SFN29" s="64">
        <f t="shared" si="204"/>
        <v>0</v>
      </c>
      <c r="SFO29" s="64">
        <f t="shared" si="204"/>
        <v>0</v>
      </c>
      <c r="SFP29" s="64">
        <f t="shared" si="204"/>
        <v>0</v>
      </c>
      <c r="SFQ29" s="64">
        <f t="shared" si="204"/>
        <v>0</v>
      </c>
      <c r="SFR29" s="64">
        <f t="shared" si="204"/>
        <v>0</v>
      </c>
      <c r="SFS29" s="64">
        <f t="shared" si="204"/>
        <v>0</v>
      </c>
      <c r="SFT29" s="64">
        <f t="shared" si="204"/>
        <v>0</v>
      </c>
      <c r="SFU29" s="64">
        <f t="shared" si="204"/>
        <v>0</v>
      </c>
      <c r="SFV29" s="64">
        <f t="shared" si="204"/>
        <v>0</v>
      </c>
      <c r="SFW29" s="64">
        <f t="shared" si="204"/>
        <v>0</v>
      </c>
      <c r="SFX29" s="64">
        <f t="shared" si="204"/>
        <v>0</v>
      </c>
      <c r="SFY29" s="64">
        <f t="shared" si="204"/>
        <v>0</v>
      </c>
      <c r="SFZ29" s="64">
        <f t="shared" si="204"/>
        <v>0</v>
      </c>
      <c r="SGA29" s="64">
        <f t="shared" si="204"/>
        <v>0</v>
      </c>
      <c r="SGB29" s="64">
        <f t="shared" si="204"/>
        <v>0</v>
      </c>
      <c r="SGC29" s="64">
        <f t="shared" si="204"/>
        <v>0</v>
      </c>
      <c r="SGD29" s="64">
        <f t="shared" si="204"/>
        <v>0</v>
      </c>
      <c r="SGE29" s="64">
        <f t="shared" si="204"/>
        <v>0</v>
      </c>
      <c r="SGF29" s="64">
        <f t="shared" si="204"/>
        <v>0</v>
      </c>
      <c r="SGG29" s="64">
        <f t="shared" si="204"/>
        <v>0</v>
      </c>
      <c r="SGH29" s="64">
        <f t="shared" si="204"/>
        <v>0</v>
      </c>
      <c r="SGI29" s="64">
        <f t="shared" si="204"/>
        <v>0</v>
      </c>
      <c r="SGJ29" s="64">
        <f t="shared" si="204"/>
        <v>0</v>
      </c>
      <c r="SGK29" s="64">
        <f t="shared" si="204"/>
        <v>0</v>
      </c>
      <c r="SGL29" s="64">
        <f t="shared" si="204"/>
        <v>0</v>
      </c>
      <c r="SGM29" s="64">
        <f t="shared" si="204"/>
        <v>0</v>
      </c>
      <c r="SGN29" s="64">
        <f t="shared" si="204"/>
        <v>0</v>
      </c>
      <c r="SGO29" s="64">
        <f t="shared" si="204"/>
        <v>0</v>
      </c>
      <c r="SGP29" s="64">
        <f t="shared" si="204"/>
        <v>0</v>
      </c>
      <c r="SGQ29" s="64">
        <f t="shared" si="204"/>
        <v>0</v>
      </c>
      <c r="SGR29" s="64">
        <f t="shared" si="204"/>
        <v>0</v>
      </c>
      <c r="SGS29" s="64">
        <f t="shared" si="204"/>
        <v>0</v>
      </c>
      <c r="SGT29" s="64">
        <f t="shared" si="204"/>
        <v>0</v>
      </c>
      <c r="SGU29" s="64">
        <f t="shared" si="204"/>
        <v>0</v>
      </c>
      <c r="SGV29" s="64">
        <f t="shared" si="204"/>
        <v>0</v>
      </c>
      <c r="SGW29" s="64">
        <f t="shared" si="204"/>
        <v>0</v>
      </c>
      <c r="SGX29" s="64">
        <f t="shared" si="204"/>
        <v>0</v>
      </c>
      <c r="SGY29" s="64">
        <f t="shared" si="204"/>
        <v>0</v>
      </c>
      <c r="SGZ29" s="64">
        <f t="shared" si="204"/>
        <v>0</v>
      </c>
      <c r="SHA29" s="64">
        <f t="shared" si="204"/>
        <v>0</v>
      </c>
      <c r="SHB29" s="64">
        <f t="shared" si="204"/>
        <v>0</v>
      </c>
      <c r="SHC29" s="64">
        <f t="shared" si="204"/>
        <v>0</v>
      </c>
      <c r="SHD29" s="64">
        <f t="shared" si="204"/>
        <v>0</v>
      </c>
      <c r="SHE29" s="64">
        <f t="shared" si="204"/>
        <v>0</v>
      </c>
      <c r="SHF29" s="64">
        <f t="shared" si="204"/>
        <v>0</v>
      </c>
      <c r="SHG29" s="64">
        <f t="shared" si="204"/>
        <v>0</v>
      </c>
      <c r="SHH29" s="64">
        <f t="shared" ref="SHH29:SJS29" si="205">SUM(SHH12:SHH27)</f>
        <v>0</v>
      </c>
      <c r="SHI29" s="64">
        <f t="shared" si="205"/>
        <v>0</v>
      </c>
      <c r="SHJ29" s="64">
        <f t="shared" si="205"/>
        <v>0</v>
      </c>
      <c r="SHK29" s="64">
        <f t="shared" si="205"/>
        <v>0</v>
      </c>
      <c r="SHL29" s="64">
        <f t="shared" si="205"/>
        <v>0</v>
      </c>
      <c r="SHM29" s="64">
        <f t="shared" si="205"/>
        <v>0</v>
      </c>
      <c r="SHN29" s="64">
        <f t="shared" si="205"/>
        <v>0</v>
      </c>
      <c r="SHO29" s="64">
        <f t="shared" si="205"/>
        <v>0</v>
      </c>
      <c r="SHP29" s="64">
        <f t="shared" si="205"/>
        <v>0</v>
      </c>
      <c r="SHQ29" s="64">
        <f t="shared" si="205"/>
        <v>0</v>
      </c>
      <c r="SHR29" s="64">
        <f t="shared" si="205"/>
        <v>0</v>
      </c>
      <c r="SHS29" s="64">
        <f t="shared" si="205"/>
        <v>0</v>
      </c>
      <c r="SHT29" s="64">
        <f t="shared" si="205"/>
        <v>0</v>
      </c>
      <c r="SHU29" s="64">
        <f t="shared" si="205"/>
        <v>0</v>
      </c>
      <c r="SHV29" s="64">
        <f t="shared" si="205"/>
        <v>0</v>
      </c>
      <c r="SHW29" s="64">
        <f t="shared" si="205"/>
        <v>0</v>
      </c>
      <c r="SHX29" s="64">
        <f t="shared" si="205"/>
        <v>0</v>
      </c>
      <c r="SHY29" s="64">
        <f t="shared" si="205"/>
        <v>0</v>
      </c>
      <c r="SHZ29" s="64">
        <f t="shared" si="205"/>
        <v>0</v>
      </c>
      <c r="SIA29" s="64">
        <f t="shared" si="205"/>
        <v>0</v>
      </c>
      <c r="SIB29" s="64">
        <f t="shared" si="205"/>
        <v>0</v>
      </c>
      <c r="SIC29" s="64">
        <f t="shared" si="205"/>
        <v>0</v>
      </c>
      <c r="SID29" s="64">
        <f t="shared" si="205"/>
        <v>0</v>
      </c>
      <c r="SIE29" s="64">
        <f t="shared" si="205"/>
        <v>0</v>
      </c>
      <c r="SIF29" s="64">
        <f t="shared" si="205"/>
        <v>0</v>
      </c>
      <c r="SIG29" s="64">
        <f t="shared" si="205"/>
        <v>0</v>
      </c>
      <c r="SIH29" s="64">
        <f t="shared" si="205"/>
        <v>0</v>
      </c>
      <c r="SII29" s="64">
        <f t="shared" si="205"/>
        <v>0</v>
      </c>
      <c r="SIJ29" s="64">
        <f t="shared" si="205"/>
        <v>0</v>
      </c>
      <c r="SIK29" s="64">
        <f t="shared" si="205"/>
        <v>0</v>
      </c>
      <c r="SIL29" s="64">
        <f t="shared" si="205"/>
        <v>0</v>
      </c>
      <c r="SIM29" s="64">
        <f t="shared" si="205"/>
        <v>0</v>
      </c>
      <c r="SIN29" s="64">
        <f t="shared" si="205"/>
        <v>0</v>
      </c>
      <c r="SIO29" s="64">
        <f t="shared" si="205"/>
        <v>0</v>
      </c>
      <c r="SIP29" s="64">
        <f t="shared" si="205"/>
        <v>0</v>
      </c>
      <c r="SIQ29" s="64">
        <f t="shared" si="205"/>
        <v>0</v>
      </c>
      <c r="SIR29" s="64">
        <f t="shared" si="205"/>
        <v>0</v>
      </c>
      <c r="SIS29" s="64">
        <f t="shared" si="205"/>
        <v>0</v>
      </c>
      <c r="SIT29" s="64">
        <f t="shared" si="205"/>
        <v>0</v>
      </c>
      <c r="SIU29" s="64">
        <f t="shared" si="205"/>
        <v>0</v>
      </c>
      <c r="SIV29" s="64">
        <f t="shared" si="205"/>
        <v>0</v>
      </c>
      <c r="SIW29" s="64">
        <f t="shared" si="205"/>
        <v>0</v>
      </c>
      <c r="SIX29" s="64">
        <f t="shared" si="205"/>
        <v>0</v>
      </c>
      <c r="SIY29" s="64">
        <f t="shared" si="205"/>
        <v>0</v>
      </c>
      <c r="SIZ29" s="64">
        <f t="shared" si="205"/>
        <v>0</v>
      </c>
      <c r="SJA29" s="64">
        <f t="shared" si="205"/>
        <v>0</v>
      </c>
      <c r="SJB29" s="64">
        <f t="shared" si="205"/>
        <v>0</v>
      </c>
      <c r="SJC29" s="64">
        <f t="shared" si="205"/>
        <v>0</v>
      </c>
      <c r="SJD29" s="64">
        <f t="shared" si="205"/>
        <v>0</v>
      </c>
      <c r="SJE29" s="64">
        <f t="shared" si="205"/>
        <v>0</v>
      </c>
      <c r="SJF29" s="64">
        <f t="shared" si="205"/>
        <v>0</v>
      </c>
      <c r="SJG29" s="64">
        <f t="shared" si="205"/>
        <v>0</v>
      </c>
      <c r="SJH29" s="64">
        <f t="shared" si="205"/>
        <v>0</v>
      </c>
      <c r="SJI29" s="64">
        <f t="shared" si="205"/>
        <v>0</v>
      </c>
      <c r="SJJ29" s="64">
        <f t="shared" si="205"/>
        <v>0</v>
      </c>
      <c r="SJK29" s="64">
        <f t="shared" si="205"/>
        <v>0</v>
      </c>
      <c r="SJL29" s="64">
        <f t="shared" si="205"/>
        <v>0</v>
      </c>
      <c r="SJM29" s="64">
        <f t="shared" si="205"/>
        <v>0</v>
      </c>
      <c r="SJN29" s="64">
        <f t="shared" si="205"/>
        <v>0</v>
      </c>
      <c r="SJO29" s="64">
        <f t="shared" si="205"/>
        <v>0</v>
      </c>
      <c r="SJP29" s="64">
        <f t="shared" si="205"/>
        <v>0</v>
      </c>
      <c r="SJQ29" s="64">
        <f t="shared" si="205"/>
        <v>0</v>
      </c>
      <c r="SJR29" s="64">
        <f t="shared" si="205"/>
        <v>0</v>
      </c>
      <c r="SJS29" s="64">
        <f t="shared" si="205"/>
        <v>0</v>
      </c>
      <c r="SJT29" s="64">
        <f t="shared" ref="SJT29:SME29" si="206">SUM(SJT12:SJT27)</f>
        <v>0</v>
      </c>
      <c r="SJU29" s="64">
        <f t="shared" si="206"/>
        <v>0</v>
      </c>
      <c r="SJV29" s="64">
        <f t="shared" si="206"/>
        <v>0</v>
      </c>
      <c r="SJW29" s="64">
        <f t="shared" si="206"/>
        <v>0</v>
      </c>
      <c r="SJX29" s="64">
        <f t="shared" si="206"/>
        <v>0</v>
      </c>
      <c r="SJY29" s="64">
        <f t="shared" si="206"/>
        <v>0</v>
      </c>
      <c r="SJZ29" s="64">
        <f t="shared" si="206"/>
        <v>0</v>
      </c>
      <c r="SKA29" s="64">
        <f t="shared" si="206"/>
        <v>0</v>
      </c>
      <c r="SKB29" s="64">
        <f t="shared" si="206"/>
        <v>0</v>
      </c>
      <c r="SKC29" s="64">
        <f t="shared" si="206"/>
        <v>0</v>
      </c>
      <c r="SKD29" s="64">
        <f t="shared" si="206"/>
        <v>0</v>
      </c>
      <c r="SKE29" s="64">
        <f t="shared" si="206"/>
        <v>0</v>
      </c>
      <c r="SKF29" s="64">
        <f t="shared" si="206"/>
        <v>0</v>
      </c>
      <c r="SKG29" s="64">
        <f t="shared" si="206"/>
        <v>0</v>
      </c>
      <c r="SKH29" s="64">
        <f t="shared" si="206"/>
        <v>0</v>
      </c>
      <c r="SKI29" s="64">
        <f t="shared" si="206"/>
        <v>0</v>
      </c>
      <c r="SKJ29" s="64">
        <f t="shared" si="206"/>
        <v>0</v>
      </c>
      <c r="SKK29" s="64">
        <f t="shared" si="206"/>
        <v>0</v>
      </c>
      <c r="SKL29" s="64">
        <f t="shared" si="206"/>
        <v>0</v>
      </c>
      <c r="SKM29" s="64">
        <f t="shared" si="206"/>
        <v>0</v>
      </c>
      <c r="SKN29" s="64">
        <f t="shared" si="206"/>
        <v>0</v>
      </c>
      <c r="SKO29" s="64">
        <f t="shared" si="206"/>
        <v>0</v>
      </c>
      <c r="SKP29" s="64">
        <f t="shared" si="206"/>
        <v>0</v>
      </c>
      <c r="SKQ29" s="64">
        <f t="shared" si="206"/>
        <v>0</v>
      </c>
      <c r="SKR29" s="64">
        <f t="shared" si="206"/>
        <v>0</v>
      </c>
      <c r="SKS29" s="64">
        <f t="shared" si="206"/>
        <v>0</v>
      </c>
      <c r="SKT29" s="64">
        <f t="shared" si="206"/>
        <v>0</v>
      </c>
      <c r="SKU29" s="64">
        <f t="shared" si="206"/>
        <v>0</v>
      </c>
      <c r="SKV29" s="64">
        <f t="shared" si="206"/>
        <v>0</v>
      </c>
      <c r="SKW29" s="64">
        <f t="shared" si="206"/>
        <v>0</v>
      </c>
      <c r="SKX29" s="64">
        <f t="shared" si="206"/>
        <v>0</v>
      </c>
      <c r="SKY29" s="64">
        <f t="shared" si="206"/>
        <v>0</v>
      </c>
      <c r="SKZ29" s="64">
        <f t="shared" si="206"/>
        <v>0</v>
      </c>
      <c r="SLA29" s="64">
        <f t="shared" si="206"/>
        <v>0</v>
      </c>
      <c r="SLB29" s="64">
        <f t="shared" si="206"/>
        <v>0</v>
      </c>
      <c r="SLC29" s="64">
        <f t="shared" si="206"/>
        <v>0</v>
      </c>
      <c r="SLD29" s="64">
        <f t="shared" si="206"/>
        <v>0</v>
      </c>
      <c r="SLE29" s="64">
        <f t="shared" si="206"/>
        <v>0</v>
      </c>
      <c r="SLF29" s="64">
        <f t="shared" si="206"/>
        <v>0</v>
      </c>
      <c r="SLG29" s="64">
        <f t="shared" si="206"/>
        <v>0</v>
      </c>
      <c r="SLH29" s="64">
        <f t="shared" si="206"/>
        <v>0</v>
      </c>
      <c r="SLI29" s="64">
        <f t="shared" si="206"/>
        <v>0</v>
      </c>
      <c r="SLJ29" s="64">
        <f t="shared" si="206"/>
        <v>0</v>
      </c>
      <c r="SLK29" s="64">
        <f t="shared" si="206"/>
        <v>0</v>
      </c>
      <c r="SLL29" s="64">
        <f t="shared" si="206"/>
        <v>0</v>
      </c>
      <c r="SLM29" s="64">
        <f t="shared" si="206"/>
        <v>0</v>
      </c>
      <c r="SLN29" s="64">
        <f t="shared" si="206"/>
        <v>0</v>
      </c>
      <c r="SLO29" s="64">
        <f t="shared" si="206"/>
        <v>0</v>
      </c>
      <c r="SLP29" s="64">
        <f t="shared" si="206"/>
        <v>0</v>
      </c>
      <c r="SLQ29" s="64">
        <f t="shared" si="206"/>
        <v>0</v>
      </c>
      <c r="SLR29" s="64">
        <f t="shared" si="206"/>
        <v>0</v>
      </c>
      <c r="SLS29" s="64">
        <f t="shared" si="206"/>
        <v>0</v>
      </c>
      <c r="SLT29" s="64">
        <f t="shared" si="206"/>
        <v>0</v>
      </c>
      <c r="SLU29" s="64">
        <f t="shared" si="206"/>
        <v>0</v>
      </c>
      <c r="SLV29" s="64">
        <f t="shared" si="206"/>
        <v>0</v>
      </c>
      <c r="SLW29" s="64">
        <f t="shared" si="206"/>
        <v>0</v>
      </c>
      <c r="SLX29" s="64">
        <f t="shared" si="206"/>
        <v>0</v>
      </c>
      <c r="SLY29" s="64">
        <f t="shared" si="206"/>
        <v>0</v>
      </c>
      <c r="SLZ29" s="64">
        <f t="shared" si="206"/>
        <v>0</v>
      </c>
      <c r="SMA29" s="64">
        <f t="shared" si="206"/>
        <v>0</v>
      </c>
      <c r="SMB29" s="64">
        <f t="shared" si="206"/>
        <v>0</v>
      </c>
      <c r="SMC29" s="64">
        <f t="shared" si="206"/>
        <v>0</v>
      </c>
      <c r="SMD29" s="64">
        <f t="shared" si="206"/>
        <v>0</v>
      </c>
      <c r="SME29" s="64">
        <f t="shared" si="206"/>
        <v>0</v>
      </c>
      <c r="SMF29" s="64">
        <f t="shared" ref="SMF29:SOQ29" si="207">SUM(SMF12:SMF27)</f>
        <v>0</v>
      </c>
      <c r="SMG29" s="64">
        <f t="shared" si="207"/>
        <v>0</v>
      </c>
      <c r="SMH29" s="64">
        <f t="shared" si="207"/>
        <v>0</v>
      </c>
      <c r="SMI29" s="64">
        <f t="shared" si="207"/>
        <v>0</v>
      </c>
      <c r="SMJ29" s="64">
        <f t="shared" si="207"/>
        <v>0</v>
      </c>
      <c r="SMK29" s="64">
        <f t="shared" si="207"/>
        <v>0</v>
      </c>
      <c r="SML29" s="64">
        <f t="shared" si="207"/>
        <v>0</v>
      </c>
      <c r="SMM29" s="64">
        <f t="shared" si="207"/>
        <v>0</v>
      </c>
      <c r="SMN29" s="64">
        <f t="shared" si="207"/>
        <v>0</v>
      </c>
      <c r="SMO29" s="64">
        <f t="shared" si="207"/>
        <v>0</v>
      </c>
      <c r="SMP29" s="64">
        <f t="shared" si="207"/>
        <v>0</v>
      </c>
      <c r="SMQ29" s="64">
        <f t="shared" si="207"/>
        <v>0</v>
      </c>
      <c r="SMR29" s="64">
        <f t="shared" si="207"/>
        <v>0</v>
      </c>
      <c r="SMS29" s="64">
        <f t="shared" si="207"/>
        <v>0</v>
      </c>
      <c r="SMT29" s="64">
        <f t="shared" si="207"/>
        <v>0</v>
      </c>
      <c r="SMU29" s="64">
        <f t="shared" si="207"/>
        <v>0</v>
      </c>
      <c r="SMV29" s="64">
        <f t="shared" si="207"/>
        <v>0</v>
      </c>
      <c r="SMW29" s="64">
        <f t="shared" si="207"/>
        <v>0</v>
      </c>
      <c r="SMX29" s="64">
        <f t="shared" si="207"/>
        <v>0</v>
      </c>
      <c r="SMY29" s="64">
        <f t="shared" si="207"/>
        <v>0</v>
      </c>
      <c r="SMZ29" s="64">
        <f t="shared" si="207"/>
        <v>0</v>
      </c>
      <c r="SNA29" s="64">
        <f t="shared" si="207"/>
        <v>0</v>
      </c>
      <c r="SNB29" s="64">
        <f t="shared" si="207"/>
        <v>0</v>
      </c>
      <c r="SNC29" s="64">
        <f t="shared" si="207"/>
        <v>0</v>
      </c>
      <c r="SND29" s="64">
        <f t="shared" si="207"/>
        <v>0</v>
      </c>
      <c r="SNE29" s="64">
        <f t="shared" si="207"/>
        <v>0</v>
      </c>
      <c r="SNF29" s="64">
        <f t="shared" si="207"/>
        <v>0</v>
      </c>
      <c r="SNG29" s="64">
        <f t="shared" si="207"/>
        <v>0</v>
      </c>
      <c r="SNH29" s="64">
        <f t="shared" si="207"/>
        <v>0</v>
      </c>
      <c r="SNI29" s="64">
        <f t="shared" si="207"/>
        <v>0</v>
      </c>
      <c r="SNJ29" s="64">
        <f t="shared" si="207"/>
        <v>0</v>
      </c>
      <c r="SNK29" s="64">
        <f t="shared" si="207"/>
        <v>0</v>
      </c>
      <c r="SNL29" s="64">
        <f t="shared" si="207"/>
        <v>0</v>
      </c>
      <c r="SNM29" s="64">
        <f t="shared" si="207"/>
        <v>0</v>
      </c>
      <c r="SNN29" s="64">
        <f t="shared" si="207"/>
        <v>0</v>
      </c>
      <c r="SNO29" s="64">
        <f t="shared" si="207"/>
        <v>0</v>
      </c>
      <c r="SNP29" s="64">
        <f t="shared" si="207"/>
        <v>0</v>
      </c>
      <c r="SNQ29" s="64">
        <f t="shared" si="207"/>
        <v>0</v>
      </c>
      <c r="SNR29" s="64">
        <f t="shared" si="207"/>
        <v>0</v>
      </c>
      <c r="SNS29" s="64">
        <f t="shared" si="207"/>
        <v>0</v>
      </c>
      <c r="SNT29" s="64">
        <f t="shared" si="207"/>
        <v>0</v>
      </c>
      <c r="SNU29" s="64">
        <f t="shared" si="207"/>
        <v>0</v>
      </c>
      <c r="SNV29" s="64">
        <f t="shared" si="207"/>
        <v>0</v>
      </c>
      <c r="SNW29" s="64">
        <f t="shared" si="207"/>
        <v>0</v>
      </c>
      <c r="SNX29" s="64">
        <f t="shared" si="207"/>
        <v>0</v>
      </c>
      <c r="SNY29" s="64">
        <f t="shared" si="207"/>
        <v>0</v>
      </c>
      <c r="SNZ29" s="64">
        <f t="shared" si="207"/>
        <v>0</v>
      </c>
      <c r="SOA29" s="64">
        <f t="shared" si="207"/>
        <v>0</v>
      </c>
      <c r="SOB29" s="64">
        <f t="shared" si="207"/>
        <v>0</v>
      </c>
      <c r="SOC29" s="64">
        <f t="shared" si="207"/>
        <v>0</v>
      </c>
      <c r="SOD29" s="64">
        <f t="shared" si="207"/>
        <v>0</v>
      </c>
      <c r="SOE29" s="64">
        <f t="shared" si="207"/>
        <v>0</v>
      </c>
      <c r="SOF29" s="64">
        <f t="shared" si="207"/>
        <v>0</v>
      </c>
      <c r="SOG29" s="64">
        <f t="shared" si="207"/>
        <v>0</v>
      </c>
      <c r="SOH29" s="64">
        <f t="shared" si="207"/>
        <v>0</v>
      </c>
      <c r="SOI29" s="64">
        <f t="shared" si="207"/>
        <v>0</v>
      </c>
      <c r="SOJ29" s="64">
        <f t="shared" si="207"/>
        <v>0</v>
      </c>
      <c r="SOK29" s="64">
        <f t="shared" si="207"/>
        <v>0</v>
      </c>
      <c r="SOL29" s="64">
        <f t="shared" si="207"/>
        <v>0</v>
      </c>
      <c r="SOM29" s="64">
        <f t="shared" si="207"/>
        <v>0</v>
      </c>
      <c r="SON29" s="64">
        <f t="shared" si="207"/>
        <v>0</v>
      </c>
      <c r="SOO29" s="64">
        <f t="shared" si="207"/>
        <v>0</v>
      </c>
      <c r="SOP29" s="64">
        <f t="shared" si="207"/>
        <v>0</v>
      </c>
      <c r="SOQ29" s="64">
        <f t="shared" si="207"/>
        <v>0</v>
      </c>
      <c r="SOR29" s="64">
        <f t="shared" ref="SOR29:SRC29" si="208">SUM(SOR12:SOR27)</f>
        <v>0</v>
      </c>
      <c r="SOS29" s="64">
        <f t="shared" si="208"/>
        <v>0</v>
      </c>
      <c r="SOT29" s="64">
        <f t="shared" si="208"/>
        <v>0</v>
      </c>
      <c r="SOU29" s="64">
        <f t="shared" si="208"/>
        <v>0</v>
      </c>
      <c r="SOV29" s="64">
        <f t="shared" si="208"/>
        <v>0</v>
      </c>
      <c r="SOW29" s="64">
        <f t="shared" si="208"/>
        <v>0</v>
      </c>
      <c r="SOX29" s="64">
        <f t="shared" si="208"/>
        <v>0</v>
      </c>
      <c r="SOY29" s="64">
        <f t="shared" si="208"/>
        <v>0</v>
      </c>
      <c r="SOZ29" s="64">
        <f t="shared" si="208"/>
        <v>0</v>
      </c>
      <c r="SPA29" s="64">
        <f t="shared" si="208"/>
        <v>0</v>
      </c>
      <c r="SPB29" s="64">
        <f t="shared" si="208"/>
        <v>0</v>
      </c>
      <c r="SPC29" s="64">
        <f t="shared" si="208"/>
        <v>0</v>
      </c>
      <c r="SPD29" s="64">
        <f t="shared" si="208"/>
        <v>0</v>
      </c>
      <c r="SPE29" s="64">
        <f t="shared" si="208"/>
        <v>0</v>
      </c>
      <c r="SPF29" s="64">
        <f t="shared" si="208"/>
        <v>0</v>
      </c>
      <c r="SPG29" s="64">
        <f t="shared" si="208"/>
        <v>0</v>
      </c>
      <c r="SPH29" s="64">
        <f t="shared" si="208"/>
        <v>0</v>
      </c>
      <c r="SPI29" s="64">
        <f t="shared" si="208"/>
        <v>0</v>
      </c>
      <c r="SPJ29" s="64">
        <f t="shared" si="208"/>
        <v>0</v>
      </c>
      <c r="SPK29" s="64">
        <f t="shared" si="208"/>
        <v>0</v>
      </c>
      <c r="SPL29" s="64">
        <f t="shared" si="208"/>
        <v>0</v>
      </c>
      <c r="SPM29" s="64">
        <f t="shared" si="208"/>
        <v>0</v>
      </c>
      <c r="SPN29" s="64">
        <f t="shared" si="208"/>
        <v>0</v>
      </c>
      <c r="SPO29" s="64">
        <f t="shared" si="208"/>
        <v>0</v>
      </c>
      <c r="SPP29" s="64">
        <f t="shared" si="208"/>
        <v>0</v>
      </c>
      <c r="SPQ29" s="64">
        <f t="shared" si="208"/>
        <v>0</v>
      </c>
      <c r="SPR29" s="64">
        <f t="shared" si="208"/>
        <v>0</v>
      </c>
      <c r="SPS29" s="64">
        <f t="shared" si="208"/>
        <v>0</v>
      </c>
      <c r="SPT29" s="64">
        <f t="shared" si="208"/>
        <v>0</v>
      </c>
      <c r="SPU29" s="64">
        <f t="shared" si="208"/>
        <v>0</v>
      </c>
      <c r="SPV29" s="64">
        <f t="shared" si="208"/>
        <v>0</v>
      </c>
      <c r="SPW29" s="64">
        <f t="shared" si="208"/>
        <v>0</v>
      </c>
      <c r="SPX29" s="64">
        <f t="shared" si="208"/>
        <v>0</v>
      </c>
      <c r="SPY29" s="64">
        <f t="shared" si="208"/>
        <v>0</v>
      </c>
      <c r="SPZ29" s="64">
        <f t="shared" si="208"/>
        <v>0</v>
      </c>
      <c r="SQA29" s="64">
        <f t="shared" si="208"/>
        <v>0</v>
      </c>
      <c r="SQB29" s="64">
        <f t="shared" si="208"/>
        <v>0</v>
      </c>
      <c r="SQC29" s="64">
        <f t="shared" si="208"/>
        <v>0</v>
      </c>
      <c r="SQD29" s="64">
        <f t="shared" si="208"/>
        <v>0</v>
      </c>
      <c r="SQE29" s="64">
        <f t="shared" si="208"/>
        <v>0</v>
      </c>
      <c r="SQF29" s="64">
        <f t="shared" si="208"/>
        <v>0</v>
      </c>
      <c r="SQG29" s="64">
        <f t="shared" si="208"/>
        <v>0</v>
      </c>
      <c r="SQH29" s="64">
        <f t="shared" si="208"/>
        <v>0</v>
      </c>
      <c r="SQI29" s="64">
        <f t="shared" si="208"/>
        <v>0</v>
      </c>
      <c r="SQJ29" s="64">
        <f t="shared" si="208"/>
        <v>0</v>
      </c>
      <c r="SQK29" s="64">
        <f t="shared" si="208"/>
        <v>0</v>
      </c>
      <c r="SQL29" s="64">
        <f t="shared" si="208"/>
        <v>0</v>
      </c>
      <c r="SQM29" s="64">
        <f t="shared" si="208"/>
        <v>0</v>
      </c>
      <c r="SQN29" s="64">
        <f t="shared" si="208"/>
        <v>0</v>
      </c>
      <c r="SQO29" s="64">
        <f t="shared" si="208"/>
        <v>0</v>
      </c>
      <c r="SQP29" s="64">
        <f t="shared" si="208"/>
        <v>0</v>
      </c>
      <c r="SQQ29" s="64">
        <f t="shared" si="208"/>
        <v>0</v>
      </c>
      <c r="SQR29" s="64">
        <f t="shared" si="208"/>
        <v>0</v>
      </c>
      <c r="SQS29" s="64">
        <f t="shared" si="208"/>
        <v>0</v>
      </c>
      <c r="SQT29" s="64">
        <f t="shared" si="208"/>
        <v>0</v>
      </c>
      <c r="SQU29" s="64">
        <f t="shared" si="208"/>
        <v>0</v>
      </c>
      <c r="SQV29" s="64">
        <f t="shared" si="208"/>
        <v>0</v>
      </c>
      <c r="SQW29" s="64">
        <f t="shared" si="208"/>
        <v>0</v>
      </c>
      <c r="SQX29" s="64">
        <f t="shared" si="208"/>
        <v>0</v>
      </c>
      <c r="SQY29" s="64">
        <f t="shared" si="208"/>
        <v>0</v>
      </c>
      <c r="SQZ29" s="64">
        <f t="shared" si="208"/>
        <v>0</v>
      </c>
      <c r="SRA29" s="64">
        <f t="shared" si="208"/>
        <v>0</v>
      </c>
      <c r="SRB29" s="64">
        <f t="shared" si="208"/>
        <v>0</v>
      </c>
      <c r="SRC29" s="64">
        <f t="shared" si="208"/>
        <v>0</v>
      </c>
      <c r="SRD29" s="64">
        <f t="shared" ref="SRD29:STO29" si="209">SUM(SRD12:SRD27)</f>
        <v>0</v>
      </c>
      <c r="SRE29" s="64">
        <f t="shared" si="209"/>
        <v>0</v>
      </c>
      <c r="SRF29" s="64">
        <f t="shared" si="209"/>
        <v>0</v>
      </c>
      <c r="SRG29" s="64">
        <f t="shared" si="209"/>
        <v>0</v>
      </c>
      <c r="SRH29" s="64">
        <f t="shared" si="209"/>
        <v>0</v>
      </c>
      <c r="SRI29" s="64">
        <f t="shared" si="209"/>
        <v>0</v>
      </c>
      <c r="SRJ29" s="64">
        <f t="shared" si="209"/>
        <v>0</v>
      </c>
      <c r="SRK29" s="64">
        <f t="shared" si="209"/>
        <v>0</v>
      </c>
      <c r="SRL29" s="64">
        <f t="shared" si="209"/>
        <v>0</v>
      </c>
      <c r="SRM29" s="64">
        <f t="shared" si="209"/>
        <v>0</v>
      </c>
      <c r="SRN29" s="64">
        <f t="shared" si="209"/>
        <v>0</v>
      </c>
      <c r="SRO29" s="64">
        <f t="shared" si="209"/>
        <v>0</v>
      </c>
      <c r="SRP29" s="64">
        <f t="shared" si="209"/>
        <v>0</v>
      </c>
      <c r="SRQ29" s="64">
        <f t="shared" si="209"/>
        <v>0</v>
      </c>
      <c r="SRR29" s="64">
        <f t="shared" si="209"/>
        <v>0</v>
      </c>
      <c r="SRS29" s="64">
        <f t="shared" si="209"/>
        <v>0</v>
      </c>
      <c r="SRT29" s="64">
        <f t="shared" si="209"/>
        <v>0</v>
      </c>
      <c r="SRU29" s="64">
        <f t="shared" si="209"/>
        <v>0</v>
      </c>
      <c r="SRV29" s="64">
        <f t="shared" si="209"/>
        <v>0</v>
      </c>
      <c r="SRW29" s="64">
        <f t="shared" si="209"/>
        <v>0</v>
      </c>
      <c r="SRX29" s="64">
        <f t="shared" si="209"/>
        <v>0</v>
      </c>
      <c r="SRY29" s="64">
        <f t="shared" si="209"/>
        <v>0</v>
      </c>
      <c r="SRZ29" s="64">
        <f t="shared" si="209"/>
        <v>0</v>
      </c>
      <c r="SSA29" s="64">
        <f t="shared" si="209"/>
        <v>0</v>
      </c>
      <c r="SSB29" s="64">
        <f t="shared" si="209"/>
        <v>0</v>
      </c>
      <c r="SSC29" s="64">
        <f t="shared" si="209"/>
        <v>0</v>
      </c>
      <c r="SSD29" s="64">
        <f t="shared" si="209"/>
        <v>0</v>
      </c>
      <c r="SSE29" s="64">
        <f t="shared" si="209"/>
        <v>0</v>
      </c>
      <c r="SSF29" s="64">
        <f t="shared" si="209"/>
        <v>0</v>
      </c>
      <c r="SSG29" s="64">
        <f t="shared" si="209"/>
        <v>0</v>
      </c>
      <c r="SSH29" s="64">
        <f t="shared" si="209"/>
        <v>0</v>
      </c>
      <c r="SSI29" s="64">
        <f t="shared" si="209"/>
        <v>0</v>
      </c>
      <c r="SSJ29" s="64">
        <f t="shared" si="209"/>
        <v>0</v>
      </c>
      <c r="SSK29" s="64">
        <f t="shared" si="209"/>
        <v>0</v>
      </c>
      <c r="SSL29" s="64">
        <f t="shared" si="209"/>
        <v>0</v>
      </c>
      <c r="SSM29" s="64">
        <f t="shared" si="209"/>
        <v>0</v>
      </c>
      <c r="SSN29" s="64">
        <f t="shared" si="209"/>
        <v>0</v>
      </c>
      <c r="SSO29" s="64">
        <f t="shared" si="209"/>
        <v>0</v>
      </c>
      <c r="SSP29" s="64">
        <f t="shared" si="209"/>
        <v>0</v>
      </c>
      <c r="SSQ29" s="64">
        <f t="shared" si="209"/>
        <v>0</v>
      </c>
      <c r="SSR29" s="64">
        <f t="shared" si="209"/>
        <v>0</v>
      </c>
      <c r="SSS29" s="64">
        <f t="shared" si="209"/>
        <v>0</v>
      </c>
      <c r="SST29" s="64">
        <f t="shared" si="209"/>
        <v>0</v>
      </c>
      <c r="SSU29" s="64">
        <f t="shared" si="209"/>
        <v>0</v>
      </c>
      <c r="SSV29" s="64">
        <f t="shared" si="209"/>
        <v>0</v>
      </c>
      <c r="SSW29" s="64">
        <f t="shared" si="209"/>
        <v>0</v>
      </c>
      <c r="SSX29" s="64">
        <f t="shared" si="209"/>
        <v>0</v>
      </c>
      <c r="SSY29" s="64">
        <f t="shared" si="209"/>
        <v>0</v>
      </c>
      <c r="SSZ29" s="64">
        <f t="shared" si="209"/>
        <v>0</v>
      </c>
      <c r="STA29" s="64">
        <f t="shared" si="209"/>
        <v>0</v>
      </c>
      <c r="STB29" s="64">
        <f t="shared" si="209"/>
        <v>0</v>
      </c>
      <c r="STC29" s="64">
        <f t="shared" si="209"/>
        <v>0</v>
      </c>
      <c r="STD29" s="64">
        <f t="shared" si="209"/>
        <v>0</v>
      </c>
      <c r="STE29" s="64">
        <f t="shared" si="209"/>
        <v>0</v>
      </c>
      <c r="STF29" s="64">
        <f t="shared" si="209"/>
        <v>0</v>
      </c>
      <c r="STG29" s="64">
        <f t="shared" si="209"/>
        <v>0</v>
      </c>
      <c r="STH29" s="64">
        <f t="shared" si="209"/>
        <v>0</v>
      </c>
      <c r="STI29" s="64">
        <f t="shared" si="209"/>
        <v>0</v>
      </c>
      <c r="STJ29" s="64">
        <f t="shared" si="209"/>
        <v>0</v>
      </c>
      <c r="STK29" s="64">
        <f t="shared" si="209"/>
        <v>0</v>
      </c>
      <c r="STL29" s="64">
        <f t="shared" si="209"/>
        <v>0</v>
      </c>
      <c r="STM29" s="64">
        <f t="shared" si="209"/>
        <v>0</v>
      </c>
      <c r="STN29" s="64">
        <f t="shared" si="209"/>
        <v>0</v>
      </c>
      <c r="STO29" s="64">
        <f t="shared" si="209"/>
        <v>0</v>
      </c>
      <c r="STP29" s="64">
        <f t="shared" ref="STP29:SWA29" si="210">SUM(STP12:STP27)</f>
        <v>0</v>
      </c>
      <c r="STQ29" s="64">
        <f t="shared" si="210"/>
        <v>0</v>
      </c>
      <c r="STR29" s="64">
        <f t="shared" si="210"/>
        <v>0</v>
      </c>
      <c r="STS29" s="64">
        <f t="shared" si="210"/>
        <v>0</v>
      </c>
      <c r="STT29" s="64">
        <f t="shared" si="210"/>
        <v>0</v>
      </c>
      <c r="STU29" s="64">
        <f t="shared" si="210"/>
        <v>0</v>
      </c>
      <c r="STV29" s="64">
        <f t="shared" si="210"/>
        <v>0</v>
      </c>
      <c r="STW29" s="64">
        <f t="shared" si="210"/>
        <v>0</v>
      </c>
      <c r="STX29" s="64">
        <f t="shared" si="210"/>
        <v>0</v>
      </c>
      <c r="STY29" s="64">
        <f t="shared" si="210"/>
        <v>0</v>
      </c>
      <c r="STZ29" s="64">
        <f t="shared" si="210"/>
        <v>0</v>
      </c>
      <c r="SUA29" s="64">
        <f t="shared" si="210"/>
        <v>0</v>
      </c>
      <c r="SUB29" s="64">
        <f t="shared" si="210"/>
        <v>0</v>
      </c>
      <c r="SUC29" s="64">
        <f t="shared" si="210"/>
        <v>0</v>
      </c>
      <c r="SUD29" s="64">
        <f t="shared" si="210"/>
        <v>0</v>
      </c>
      <c r="SUE29" s="64">
        <f t="shared" si="210"/>
        <v>0</v>
      </c>
      <c r="SUF29" s="64">
        <f t="shared" si="210"/>
        <v>0</v>
      </c>
      <c r="SUG29" s="64">
        <f t="shared" si="210"/>
        <v>0</v>
      </c>
      <c r="SUH29" s="64">
        <f t="shared" si="210"/>
        <v>0</v>
      </c>
      <c r="SUI29" s="64">
        <f t="shared" si="210"/>
        <v>0</v>
      </c>
      <c r="SUJ29" s="64">
        <f t="shared" si="210"/>
        <v>0</v>
      </c>
      <c r="SUK29" s="64">
        <f t="shared" si="210"/>
        <v>0</v>
      </c>
      <c r="SUL29" s="64">
        <f t="shared" si="210"/>
        <v>0</v>
      </c>
      <c r="SUM29" s="64">
        <f t="shared" si="210"/>
        <v>0</v>
      </c>
      <c r="SUN29" s="64">
        <f t="shared" si="210"/>
        <v>0</v>
      </c>
      <c r="SUO29" s="64">
        <f t="shared" si="210"/>
        <v>0</v>
      </c>
      <c r="SUP29" s="64">
        <f t="shared" si="210"/>
        <v>0</v>
      </c>
      <c r="SUQ29" s="64">
        <f t="shared" si="210"/>
        <v>0</v>
      </c>
      <c r="SUR29" s="64">
        <f t="shared" si="210"/>
        <v>0</v>
      </c>
      <c r="SUS29" s="64">
        <f t="shared" si="210"/>
        <v>0</v>
      </c>
      <c r="SUT29" s="64">
        <f t="shared" si="210"/>
        <v>0</v>
      </c>
      <c r="SUU29" s="64">
        <f t="shared" si="210"/>
        <v>0</v>
      </c>
      <c r="SUV29" s="64">
        <f t="shared" si="210"/>
        <v>0</v>
      </c>
      <c r="SUW29" s="64">
        <f t="shared" si="210"/>
        <v>0</v>
      </c>
      <c r="SUX29" s="64">
        <f t="shared" si="210"/>
        <v>0</v>
      </c>
      <c r="SUY29" s="64">
        <f t="shared" si="210"/>
        <v>0</v>
      </c>
      <c r="SUZ29" s="64">
        <f t="shared" si="210"/>
        <v>0</v>
      </c>
      <c r="SVA29" s="64">
        <f t="shared" si="210"/>
        <v>0</v>
      </c>
      <c r="SVB29" s="64">
        <f t="shared" si="210"/>
        <v>0</v>
      </c>
      <c r="SVC29" s="64">
        <f t="shared" si="210"/>
        <v>0</v>
      </c>
      <c r="SVD29" s="64">
        <f t="shared" si="210"/>
        <v>0</v>
      </c>
      <c r="SVE29" s="64">
        <f t="shared" si="210"/>
        <v>0</v>
      </c>
      <c r="SVF29" s="64">
        <f t="shared" si="210"/>
        <v>0</v>
      </c>
      <c r="SVG29" s="64">
        <f t="shared" si="210"/>
        <v>0</v>
      </c>
      <c r="SVH29" s="64">
        <f t="shared" si="210"/>
        <v>0</v>
      </c>
      <c r="SVI29" s="64">
        <f t="shared" si="210"/>
        <v>0</v>
      </c>
      <c r="SVJ29" s="64">
        <f t="shared" si="210"/>
        <v>0</v>
      </c>
      <c r="SVK29" s="64">
        <f t="shared" si="210"/>
        <v>0</v>
      </c>
      <c r="SVL29" s="64">
        <f t="shared" si="210"/>
        <v>0</v>
      </c>
      <c r="SVM29" s="64">
        <f t="shared" si="210"/>
        <v>0</v>
      </c>
      <c r="SVN29" s="64">
        <f t="shared" si="210"/>
        <v>0</v>
      </c>
      <c r="SVO29" s="64">
        <f t="shared" si="210"/>
        <v>0</v>
      </c>
      <c r="SVP29" s="64">
        <f t="shared" si="210"/>
        <v>0</v>
      </c>
      <c r="SVQ29" s="64">
        <f t="shared" si="210"/>
        <v>0</v>
      </c>
      <c r="SVR29" s="64">
        <f t="shared" si="210"/>
        <v>0</v>
      </c>
      <c r="SVS29" s="64">
        <f t="shared" si="210"/>
        <v>0</v>
      </c>
      <c r="SVT29" s="64">
        <f t="shared" si="210"/>
        <v>0</v>
      </c>
      <c r="SVU29" s="64">
        <f t="shared" si="210"/>
        <v>0</v>
      </c>
      <c r="SVV29" s="64">
        <f t="shared" si="210"/>
        <v>0</v>
      </c>
      <c r="SVW29" s="64">
        <f t="shared" si="210"/>
        <v>0</v>
      </c>
      <c r="SVX29" s="64">
        <f t="shared" si="210"/>
        <v>0</v>
      </c>
      <c r="SVY29" s="64">
        <f t="shared" si="210"/>
        <v>0</v>
      </c>
      <c r="SVZ29" s="64">
        <f t="shared" si="210"/>
        <v>0</v>
      </c>
      <c r="SWA29" s="64">
        <f t="shared" si="210"/>
        <v>0</v>
      </c>
      <c r="SWB29" s="64">
        <f t="shared" ref="SWB29:SYM29" si="211">SUM(SWB12:SWB27)</f>
        <v>0</v>
      </c>
      <c r="SWC29" s="64">
        <f t="shared" si="211"/>
        <v>0</v>
      </c>
      <c r="SWD29" s="64">
        <f t="shared" si="211"/>
        <v>0</v>
      </c>
      <c r="SWE29" s="64">
        <f t="shared" si="211"/>
        <v>0</v>
      </c>
      <c r="SWF29" s="64">
        <f t="shared" si="211"/>
        <v>0</v>
      </c>
      <c r="SWG29" s="64">
        <f t="shared" si="211"/>
        <v>0</v>
      </c>
      <c r="SWH29" s="64">
        <f t="shared" si="211"/>
        <v>0</v>
      </c>
      <c r="SWI29" s="64">
        <f t="shared" si="211"/>
        <v>0</v>
      </c>
      <c r="SWJ29" s="64">
        <f t="shared" si="211"/>
        <v>0</v>
      </c>
      <c r="SWK29" s="64">
        <f t="shared" si="211"/>
        <v>0</v>
      </c>
      <c r="SWL29" s="64">
        <f t="shared" si="211"/>
        <v>0</v>
      </c>
      <c r="SWM29" s="64">
        <f t="shared" si="211"/>
        <v>0</v>
      </c>
      <c r="SWN29" s="64">
        <f t="shared" si="211"/>
        <v>0</v>
      </c>
      <c r="SWO29" s="64">
        <f t="shared" si="211"/>
        <v>0</v>
      </c>
      <c r="SWP29" s="64">
        <f t="shared" si="211"/>
        <v>0</v>
      </c>
      <c r="SWQ29" s="64">
        <f t="shared" si="211"/>
        <v>0</v>
      </c>
      <c r="SWR29" s="64">
        <f t="shared" si="211"/>
        <v>0</v>
      </c>
      <c r="SWS29" s="64">
        <f t="shared" si="211"/>
        <v>0</v>
      </c>
      <c r="SWT29" s="64">
        <f t="shared" si="211"/>
        <v>0</v>
      </c>
      <c r="SWU29" s="64">
        <f t="shared" si="211"/>
        <v>0</v>
      </c>
      <c r="SWV29" s="64">
        <f t="shared" si="211"/>
        <v>0</v>
      </c>
      <c r="SWW29" s="64">
        <f t="shared" si="211"/>
        <v>0</v>
      </c>
      <c r="SWX29" s="64">
        <f t="shared" si="211"/>
        <v>0</v>
      </c>
      <c r="SWY29" s="64">
        <f t="shared" si="211"/>
        <v>0</v>
      </c>
      <c r="SWZ29" s="64">
        <f t="shared" si="211"/>
        <v>0</v>
      </c>
      <c r="SXA29" s="64">
        <f t="shared" si="211"/>
        <v>0</v>
      </c>
      <c r="SXB29" s="64">
        <f t="shared" si="211"/>
        <v>0</v>
      </c>
      <c r="SXC29" s="64">
        <f t="shared" si="211"/>
        <v>0</v>
      </c>
      <c r="SXD29" s="64">
        <f t="shared" si="211"/>
        <v>0</v>
      </c>
      <c r="SXE29" s="64">
        <f t="shared" si="211"/>
        <v>0</v>
      </c>
      <c r="SXF29" s="64">
        <f t="shared" si="211"/>
        <v>0</v>
      </c>
      <c r="SXG29" s="64">
        <f t="shared" si="211"/>
        <v>0</v>
      </c>
      <c r="SXH29" s="64">
        <f t="shared" si="211"/>
        <v>0</v>
      </c>
      <c r="SXI29" s="64">
        <f t="shared" si="211"/>
        <v>0</v>
      </c>
      <c r="SXJ29" s="64">
        <f t="shared" si="211"/>
        <v>0</v>
      </c>
      <c r="SXK29" s="64">
        <f t="shared" si="211"/>
        <v>0</v>
      </c>
      <c r="SXL29" s="64">
        <f t="shared" si="211"/>
        <v>0</v>
      </c>
      <c r="SXM29" s="64">
        <f t="shared" si="211"/>
        <v>0</v>
      </c>
      <c r="SXN29" s="64">
        <f t="shared" si="211"/>
        <v>0</v>
      </c>
      <c r="SXO29" s="64">
        <f t="shared" si="211"/>
        <v>0</v>
      </c>
      <c r="SXP29" s="64">
        <f t="shared" si="211"/>
        <v>0</v>
      </c>
      <c r="SXQ29" s="64">
        <f t="shared" si="211"/>
        <v>0</v>
      </c>
      <c r="SXR29" s="64">
        <f t="shared" si="211"/>
        <v>0</v>
      </c>
      <c r="SXS29" s="64">
        <f t="shared" si="211"/>
        <v>0</v>
      </c>
      <c r="SXT29" s="64">
        <f t="shared" si="211"/>
        <v>0</v>
      </c>
      <c r="SXU29" s="64">
        <f t="shared" si="211"/>
        <v>0</v>
      </c>
      <c r="SXV29" s="64">
        <f t="shared" si="211"/>
        <v>0</v>
      </c>
      <c r="SXW29" s="64">
        <f t="shared" si="211"/>
        <v>0</v>
      </c>
      <c r="SXX29" s="64">
        <f t="shared" si="211"/>
        <v>0</v>
      </c>
      <c r="SXY29" s="64">
        <f t="shared" si="211"/>
        <v>0</v>
      </c>
      <c r="SXZ29" s="64">
        <f t="shared" si="211"/>
        <v>0</v>
      </c>
      <c r="SYA29" s="64">
        <f t="shared" si="211"/>
        <v>0</v>
      </c>
      <c r="SYB29" s="64">
        <f t="shared" si="211"/>
        <v>0</v>
      </c>
      <c r="SYC29" s="64">
        <f t="shared" si="211"/>
        <v>0</v>
      </c>
      <c r="SYD29" s="64">
        <f t="shared" si="211"/>
        <v>0</v>
      </c>
      <c r="SYE29" s="64">
        <f t="shared" si="211"/>
        <v>0</v>
      </c>
      <c r="SYF29" s="64">
        <f t="shared" si="211"/>
        <v>0</v>
      </c>
      <c r="SYG29" s="64">
        <f t="shared" si="211"/>
        <v>0</v>
      </c>
      <c r="SYH29" s="64">
        <f t="shared" si="211"/>
        <v>0</v>
      </c>
      <c r="SYI29" s="64">
        <f t="shared" si="211"/>
        <v>0</v>
      </c>
      <c r="SYJ29" s="64">
        <f t="shared" si="211"/>
        <v>0</v>
      </c>
      <c r="SYK29" s="64">
        <f t="shared" si="211"/>
        <v>0</v>
      </c>
      <c r="SYL29" s="64">
        <f t="shared" si="211"/>
        <v>0</v>
      </c>
      <c r="SYM29" s="64">
        <f t="shared" si="211"/>
        <v>0</v>
      </c>
      <c r="SYN29" s="64">
        <f t="shared" ref="SYN29:TAY29" si="212">SUM(SYN12:SYN27)</f>
        <v>0</v>
      </c>
      <c r="SYO29" s="64">
        <f t="shared" si="212"/>
        <v>0</v>
      </c>
      <c r="SYP29" s="64">
        <f t="shared" si="212"/>
        <v>0</v>
      </c>
      <c r="SYQ29" s="64">
        <f t="shared" si="212"/>
        <v>0</v>
      </c>
      <c r="SYR29" s="64">
        <f t="shared" si="212"/>
        <v>0</v>
      </c>
      <c r="SYS29" s="64">
        <f t="shared" si="212"/>
        <v>0</v>
      </c>
      <c r="SYT29" s="64">
        <f t="shared" si="212"/>
        <v>0</v>
      </c>
      <c r="SYU29" s="64">
        <f t="shared" si="212"/>
        <v>0</v>
      </c>
      <c r="SYV29" s="64">
        <f t="shared" si="212"/>
        <v>0</v>
      </c>
      <c r="SYW29" s="64">
        <f t="shared" si="212"/>
        <v>0</v>
      </c>
      <c r="SYX29" s="64">
        <f t="shared" si="212"/>
        <v>0</v>
      </c>
      <c r="SYY29" s="64">
        <f t="shared" si="212"/>
        <v>0</v>
      </c>
      <c r="SYZ29" s="64">
        <f t="shared" si="212"/>
        <v>0</v>
      </c>
      <c r="SZA29" s="64">
        <f t="shared" si="212"/>
        <v>0</v>
      </c>
      <c r="SZB29" s="64">
        <f t="shared" si="212"/>
        <v>0</v>
      </c>
      <c r="SZC29" s="64">
        <f t="shared" si="212"/>
        <v>0</v>
      </c>
      <c r="SZD29" s="64">
        <f t="shared" si="212"/>
        <v>0</v>
      </c>
      <c r="SZE29" s="64">
        <f t="shared" si="212"/>
        <v>0</v>
      </c>
      <c r="SZF29" s="64">
        <f t="shared" si="212"/>
        <v>0</v>
      </c>
      <c r="SZG29" s="64">
        <f t="shared" si="212"/>
        <v>0</v>
      </c>
      <c r="SZH29" s="64">
        <f t="shared" si="212"/>
        <v>0</v>
      </c>
      <c r="SZI29" s="64">
        <f t="shared" si="212"/>
        <v>0</v>
      </c>
      <c r="SZJ29" s="64">
        <f t="shared" si="212"/>
        <v>0</v>
      </c>
      <c r="SZK29" s="64">
        <f t="shared" si="212"/>
        <v>0</v>
      </c>
      <c r="SZL29" s="64">
        <f t="shared" si="212"/>
        <v>0</v>
      </c>
      <c r="SZM29" s="64">
        <f t="shared" si="212"/>
        <v>0</v>
      </c>
      <c r="SZN29" s="64">
        <f t="shared" si="212"/>
        <v>0</v>
      </c>
      <c r="SZO29" s="64">
        <f t="shared" si="212"/>
        <v>0</v>
      </c>
      <c r="SZP29" s="64">
        <f t="shared" si="212"/>
        <v>0</v>
      </c>
      <c r="SZQ29" s="64">
        <f t="shared" si="212"/>
        <v>0</v>
      </c>
      <c r="SZR29" s="64">
        <f t="shared" si="212"/>
        <v>0</v>
      </c>
      <c r="SZS29" s="64">
        <f t="shared" si="212"/>
        <v>0</v>
      </c>
      <c r="SZT29" s="64">
        <f t="shared" si="212"/>
        <v>0</v>
      </c>
      <c r="SZU29" s="64">
        <f t="shared" si="212"/>
        <v>0</v>
      </c>
      <c r="SZV29" s="64">
        <f t="shared" si="212"/>
        <v>0</v>
      </c>
      <c r="SZW29" s="64">
        <f t="shared" si="212"/>
        <v>0</v>
      </c>
      <c r="SZX29" s="64">
        <f t="shared" si="212"/>
        <v>0</v>
      </c>
      <c r="SZY29" s="64">
        <f t="shared" si="212"/>
        <v>0</v>
      </c>
      <c r="SZZ29" s="64">
        <f t="shared" si="212"/>
        <v>0</v>
      </c>
      <c r="TAA29" s="64">
        <f t="shared" si="212"/>
        <v>0</v>
      </c>
      <c r="TAB29" s="64">
        <f t="shared" si="212"/>
        <v>0</v>
      </c>
      <c r="TAC29" s="64">
        <f t="shared" si="212"/>
        <v>0</v>
      </c>
      <c r="TAD29" s="64">
        <f t="shared" si="212"/>
        <v>0</v>
      </c>
      <c r="TAE29" s="64">
        <f t="shared" si="212"/>
        <v>0</v>
      </c>
      <c r="TAF29" s="64">
        <f t="shared" si="212"/>
        <v>0</v>
      </c>
      <c r="TAG29" s="64">
        <f t="shared" si="212"/>
        <v>0</v>
      </c>
      <c r="TAH29" s="64">
        <f t="shared" si="212"/>
        <v>0</v>
      </c>
      <c r="TAI29" s="64">
        <f t="shared" si="212"/>
        <v>0</v>
      </c>
      <c r="TAJ29" s="64">
        <f t="shared" si="212"/>
        <v>0</v>
      </c>
      <c r="TAK29" s="64">
        <f t="shared" si="212"/>
        <v>0</v>
      </c>
      <c r="TAL29" s="64">
        <f t="shared" si="212"/>
        <v>0</v>
      </c>
      <c r="TAM29" s="64">
        <f t="shared" si="212"/>
        <v>0</v>
      </c>
      <c r="TAN29" s="64">
        <f t="shared" si="212"/>
        <v>0</v>
      </c>
      <c r="TAO29" s="64">
        <f t="shared" si="212"/>
        <v>0</v>
      </c>
      <c r="TAP29" s="64">
        <f t="shared" si="212"/>
        <v>0</v>
      </c>
      <c r="TAQ29" s="64">
        <f t="shared" si="212"/>
        <v>0</v>
      </c>
      <c r="TAR29" s="64">
        <f t="shared" si="212"/>
        <v>0</v>
      </c>
      <c r="TAS29" s="64">
        <f t="shared" si="212"/>
        <v>0</v>
      </c>
      <c r="TAT29" s="64">
        <f t="shared" si="212"/>
        <v>0</v>
      </c>
      <c r="TAU29" s="64">
        <f t="shared" si="212"/>
        <v>0</v>
      </c>
      <c r="TAV29" s="64">
        <f t="shared" si="212"/>
        <v>0</v>
      </c>
      <c r="TAW29" s="64">
        <f t="shared" si="212"/>
        <v>0</v>
      </c>
      <c r="TAX29" s="64">
        <f t="shared" si="212"/>
        <v>0</v>
      </c>
      <c r="TAY29" s="64">
        <f t="shared" si="212"/>
        <v>0</v>
      </c>
      <c r="TAZ29" s="64">
        <f t="shared" ref="TAZ29:TDK29" si="213">SUM(TAZ12:TAZ27)</f>
        <v>0</v>
      </c>
      <c r="TBA29" s="64">
        <f t="shared" si="213"/>
        <v>0</v>
      </c>
      <c r="TBB29" s="64">
        <f t="shared" si="213"/>
        <v>0</v>
      </c>
      <c r="TBC29" s="64">
        <f t="shared" si="213"/>
        <v>0</v>
      </c>
      <c r="TBD29" s="64">
        <f t="shared" si="213"/>
        <v>0</v>
      </c>
      <c r="TBE29" s="64">
        <f t="shared" si="213"/>
        <v>0</v>
      </c>
      <c r="TBF29" s="64">
        <f t="shared" si="213"/>
        <v>0</v>
      </c>
      <c r="TBG29" s="64">
        <f t="shared" si="213"/>
        <v>0</v>
      </c>
      <c r="TBH29" s="64">
        <f t="shared" si="213"/>
        <v>0</v>
      </c>
      <c r="TBI29" s="64">
        <f t="shared" si="213"/>
        <v>0</v>
      </c>
      <c r="TBJ29" s="64">
        <f t="shared" si="213"/>
        <v>0</v>
      </c>
      <c r="TBK29" s="64">
        <f t="shared" si="213"/>
        <v>0</v>
      </c>
      <c r="TBL29" s="64">
        <f t="shared" si="213"/>
        <v>0</v>
      </c>
      <c r="TBM29" s="64">
        <f t="shared" si="213"/>
        <v>0</v>
      </c>
      <c r="TBN29" s="64">
        <f t="shared" si="213"/>
        <v>0</v>
      </c>
      <c r="TBO29" s="64">
        <f t="shared" si="213"/>
        <v>0</v>
      </c>
      <c r="TBP29" s="64">
        <f t="shared" si="213"/>
        <v>0</v>
      </c>
      <c r="TBQ29" s="64">
        <f t="shared" si="213"/>
        <v>0</v>
      </c>
      <c r="TBR29" s="64">
        <f t="shared" si="213"/>
        <v>0</v>
      </c>
      <c r="TBS29" s="64">
        <f t="shared" si="213"/>
        <v>0</v>
      </c>
      <c r="TBT29" s="64">
        <f t="shared" si="213"/>
        <v>0</v>
      </c>
      <c r="TBU29" s="64">
        <f t="shared" si="213"/>
        <v>0</v>
      </c>
      <c r="TBV29" s="64">
        <f t="shared" si="213"/>
        <v>0</v>
      </c>
      <c r="TBW29" s="64">
        <f t="shared" si="213"/>
        <v>0</v>
      </c>
      <c r="TBX29" s="64">
        <f t="shared" si="213"/>
        <v>0</v>
      </c>
      <c r="TBY29" s="64">
        <f t="shared" si="213"/>
        <v>0</v>
      </c>
      <c r="TBZ29" s="64">
        <f t="shared" si="213"/>
        <v>0</v>
      </c>
      <c r="TCA29" s="64">
        <f t="shared" si="213"/>
        <v>0</v>
      </c>
      <c r="TCB29" s="64">
        <f t="shared" si="213"/>
        <v>0</v>
      </c>
      <c r="TCC29" s="64">
        <f t="shared" si="213"/>
        <v>0</v>
      </c>
      <c r="TCD29" s="64">
        <f t="shared" si="213"/>
        <v>0</v>
      </c>
      <c r="TCE29" s="64">
        <f t="shared" si="213"/>
        <v>0</v>
      </c>
      <c r="TCF29" s="64">
        <f t="shared" si="213"/>
        <v>0</v>
      </c>
      <c r="TCG29" s="64">
        <f t="shared" si="213"/>
        <v>0</v>
      </c>
      <c r="TCH29" s="64">
        <f t="shared" si="213"/>
        <v>0</v>
      </c>
      <c r="TCI29" s="64">
        <f t="shared" si="213"/>
        <v>0</v>
      </c>
      <c r="TCJ29" s="64">
        <f t="shared" si="213"/>
        <v>0</v>
      </c>
      <c r="TCK29" s="64">
        <f t="shared" si="213"/>
        <v>0</v>
      </c>
      <c r="TCL29" s="64">
        <f t="shared" si="213"/>
        <v>0</v>
      </c>
      <c r="TCM29" s="64">
        <f t="shared" si="213"/>
        <v>0</v>
      </c>
      <c r="TCN29" s="64">
        <f t="shared" si="213"/>
        <v>0</v>
      </c>
      <c r="TCO29" s="64">
        <f t="shared" si="213"/>
        <v>0</v>
      </c>
      <c r="TCP29" s="64">
        <f t="shared" si="213"/>
        <v>0</v>
      </c>
      <c r="TCQ29" s="64">
        <f t="shared" si="213"/>
        <v>0</v>
      </c>
      <c r="TCR29" s="64">
        <f t="shared" si="213"/>
        <v>0</v>
      </c>
      <c r="TCS29" s="64">
        <f t="shared" si="213"/>
        <v>0</v>
      </c>
      <c r="TCT29" s="64">
        <f t="shared" si="213"/>
        <v>0</v>
      </c>
      <c r="TCU29" s="64">
        <f t="shared" si="213"/>
        <v>0</v>
      </c>
      <c r="TCV29" s="64">
        <f t="shared" si="213"/>
        <v>0</v>
      </c>
      <c r="TCW29" s="64">
        <f t="shared" si="213"/>
        <v>0</v>
      </c>
      <c r="TCX29" s="64">
        <f t="shared" si="213"/>
        <v>0</v>
      </c>
      <c r="TCY29" s="64">
        <f t="shared" si="213"/>
        <v>0</v>
      </c>
      <c r="TCZ29" s="64">
        <f t="shared" si="213"/>
        <v>0</v>
      </c>
      <c r="TDA29" s="64">
        <f t="shared" si="213"/>
        <v>0</v>
      </c>
      <c r="TDB29" s="64">
        <f t="shared" si="213"/>
        <v>0</v>
      </c>
      <c r="TDC29" s="64">
        <f t="shared" si="213"/>
        <v>0</v>
      </c>
      <c r="TDD29" s="64">
        <f t="shared" si="213"/>
        <v>0</v>
      </c>
      <c r="TDE29" s="64">
        <f t="shared" si="213"/>
        <v>0</v>
      </c>
      <c r="TDF29" s="64">
        <f t="shared" si="213"/>
        <v>0</v>
      </c>
      <c r="TDG29" s="64">
        <f t="shared" si="213"/>
        <v>0</v>
      </c>
      <c r="TDH29" s="64">
        <f t="shared" si="213"/>
        <v>0</v>
      </c>
      <c r="TDI29" s="64">
        <f t="shared" si="213"/>
        <v>0</v>
      </c>
      <c r="TDJ29" s="64">
        <f t="shared" si="213"/>
        <v>0</v>
      </c>
      <c r="TDK29" s="64">
        <f t="shared" si="213"/>
        <v>0</v>
      </c>
      <c r="TDL29" s="64">
        <f t="shared" ref="TDL29:TFW29" si="214">SUM(TDL12:TDL27)</f>
        <v>0</v>
      </c>
      <c r="TDM29" s="64">
        <f t="shared" si="214"/>
        <v>0</v>
      </c>
      <c r="TDN29" s="64">
        <f t="shared" si="214"/>
        <v>0</v>
      </c>
      <c r="TDO29" s="64">
        <f t="shared" si="214"/>
        <v>0</v>
      </c>
      <c r="TDP29" s="64">
        <f t="shared" si="214"/>
        <v>0</v>
      </c>
      <c r="TDQ29" s="64">
        <f t="shared" si="214"/>
        <v>0</v>
      </c>
      <c r="TDR29" s="64">
        <f t="shared" si="214"/>
        <v>0</v>
      </c>
      <c r="TDS29" s="64">
        <f t="shared" si="214"/>
        <v>0</v>
      </c>
      <c r="TDT29" s="64">
        <f t="shared" si="214"/>
        <v>0</v>
      </c>
      <c r="TDU29" s="64">
        <f t="shared" si="214"/>
        <v>0</v>
      </c>
      <c r="TDV29" s="64">
        <f t="shared" si="214"/>
        <v>0</v>
      </c>
      <c r="TDW29" s="64">
        <f t="shared" si="214"/>
        <v>0</v>
      </c>
      <c r="TDX29" s="64">
        <f t="shared" si="214"/>
        <v>0</v>
      </c>
      <c r="TDY29" s="64">
        <f t="shared" si="214"/>
        <v>0</v>
      </c>
      <c r="TDZ29" s="64">
        <f t="shared" si="214"/>
        <v>0</v>
      </c>
      <c r="TEA29" s="64">
        <f t="shared" si="214"/>
        <v>0</v>
      </c>
      <c r="TEB29" s="64">
        <f t="shared" si="214"/>
        <v>0</v>
      </c>
      <c r="TEC29" s="64">
        <f t="shared" si="214"/>
        <v>0</v>
      </c>
      <c r="TED29" s="64">
        <f t="shared" si="214"/>
        <v>0</v>
      </c>
      <c r="TEE29" s="64">
        <f t="shared" si="214"/>
        <v>0</v>
      </c>
      <c r="TEF29" s="64">
        <f t="shared" si="214"/>
        <v>0</v>
      </c>
      <c r="TEG29" s="64">
        <f t="shared" si="214"/>
        <v>0</v>
      </c>
      <c r="TEH29" s="64">
        <f t="shared" si="214"/>
        <v>0</v>
      </c>
      <c r="TEI29" s="64">
        <f t="shared" si="214"/>
        <v>0</v>
      </c>
      <c r="TEJ29" s="64">
        <f t="shared" si="214"/>
        <v>0</v>
      </c>
      <c r="TEK29" s="64">
        <f t="shared" si="214"/>
        <v>0</v>
      </c>
      <c r="TEL29" s="64">
        <f t="shared" si="214"/>
        <v>0</v>
      </c>
      <c r="TEM29" s="64">
        <f t="shared" si="214"/>
        <v>0</v>
      </c>
      <c r="TEN29" s="64">
        <f t="shared" si="214"/>
        <v>0</v>
      </c>
      <c r="TEO29" s="64">
        <f t="shared" si="214"/>
        <v>0</v>
      </c>
      <c r="TEP29" s="64">
        <f t="shared" si="214"/>
        <v>0</v>
      </c>
      <c r="TEQ29" s="64">
        <f t="shared" si="214"/>
        <v>0</v>
      </c>
      <c r="TER29" s="64">
        <f t="shared" si="214"/>
        <v>0</v>
      </c>
      <c r="TES29" s="64">
        <f t="shared" si="214"/>
        <v>0</v>
      </c>
      <c r="TET29" s="64">
        <f t="shared" si="214"/>
        <v>0</v>
      </c>
      <c r="TEU29" s="64">
        <f t="shared" si="214"/>
        <v>0</v>
      </c>
      <c r="TEV29" s="64">
        <f t="shared" si="214"/>
        <v>0</v>
      </c>
      <c r="TEW29" s="64">
        <f t="shared" si="214"/>
        <v>0</v>
      </c>
      <c r="TEX29" s="64">
        <f t="shared" si="214"/>
        <v>0</v>
      </c>
      <c r="TEY29" s="64">
        <f t="shared" si="214"/>
        <v>0</v>
      </c>
      <c r="TEZ29" s="64">
        <f t="shared" si="214"/>
        <v>0</v>
      </c>
      <c r="TFA29" s="64">
        <f t="shared" si="214"/>
        <v>0</v>
      </c>
      <c r="TFB29" s="64">
        <f t="shared" si="214"/>
        <v>0</v>
      </c>
      <c r="TFC29" s="64">
        <f t="shared" si="214"/>
        <v>0</v>
      </c>
      <c r="TFD29" s="64">
        <f t="shared" si="214"/>
        <v>0</v>
      </c>
      <c r="TFE29" s="64">
        <f t="shared" si="214"/>
        <v>0</v>
      </c>
      <c r="TFF29" s="64">
        <f t="shared" si="214"/>
        <v>0</v>
      </c>
      <c r="TFG29" s="64">
        <f t="shared" si="214"/>
        <v>0</v>
      </c>
      <c r="TFH29" s="64">
        <f t="shared" si="214"/>
        <v>0</v>
      </c>
      <c r="TFI29" s="64">
        <f t="shared" si="214"/>
        <v>0</v>
      </c>
      <c r="TFJ29" s="64">
        <f t="shared" si="214"/>
        <v>0</v>
      </c>
      <c r="TFK29" s="64">
        <f t="shared" si="214"/>
        <v>0</v>
      </c>
      <c r="TFL29" s="64">
        <f t="shared" si="214"/>
        <v>0</v>
      </c>
      <c r="TFM29" s="64">
        <f t="shared" si="214"/>
        <v>0</v>
      </c>
      <c r="TFN29" s="64">
        <f t="shared" si="214"/>
        <v>0</v>
      </c>
      <c r="TFO29" s="64">
        <f t="shared" si="214"/>
        <v>0</v>
      </c>
      <c r="TFP29" s="64">
        <f t="shared" si="214"/>
        <v>0</v>
      </c>
      <c r="TFQ29" s="64">
        <f t="shared" si="214"/>
        <v>0</v>
      </c>
      <c r="TFR29" s="64">
        <f t="shared" si="214"/>
        <v>0</v>
      </c>
      <c r="TFS29" s="64">
        <f t="shared" si="214"/>
        <v>0</v>
      </c>
      <c r="TFT29" s="64">
        <f t="shared" si="214"/>
        <v>0</v>
      </c>
      <c r="TFU29" s="64">
        <f t="shared" si="214"/>
        <v>0</v>
      </c>
      <c r="TFV29" s="64">
        <f t="shared" si="214"/>
        <v>0</v>
      </c>
      <c r="TFW29" s="64">
        <f t="shared" si="214"/>
        <v>0</v>
      </c>
      <c r="TFX29" s="64">
        <f t="shared" ref="TFX29:TII29" si="215">SUM(TFX12:TFX27)</f>
        <v>0</v>
      </c>
      <c r="TFY29" s="64">
        <f t="shared" si="215"/>
        <v>0</v>
      </c>
      <c r="TFZ29" s="64">
        <f t="shared" si="215"/>
        <v>0</v>
      </c>
      <c r="TGA29" s="64">
        <f t="shared" si="215"/>
        <v>0</v>
      </c>
      <c r="TGB29" s="64">
        <f t="shared" si="215"/>
        <v>0</v>
      </c>
      <c r="TGC29" s="64">
        <f t="shared" si="215"/>
        <v>0</v>
      </c>
      <c r="TGD29" s="64">
        <f t="shared" si="215"/>
        <v>0</v>
      </c>
      <c r="TGE29" s="64">
        <f t="shared" si="215"/>
        <v>0</v>
      </c>
      <c r="TGF29" s="64">
        <f t="shared" si="215"/>
        <v>0</v>
      </c>
      <c r="TGG29" s="64">
        <f t="shared" si="215"/>
        <v>0</v>
      </c>
      <c r="TGH29" s="64">
        <f t="shared" si="215"/>
        <v>0</v>
      </c>
      <c r="TGI29" s="64">
        <f t="shared" si="215"/>
        <v>0</v>
      </c>
      <c r="TGJ29" s="64">
        <f t="shared" si="215"/>
        <v>0</v>
      </c>
      <c r="TGK29" s="64">
        <f t="shared" si="215"/>
        <v>0</v>
      </c>
      <c r="TGL29" s="64">
        <f t="shared" si="215"/>
        <v>0</v>
      </c>
      <c r="TGM29" s="64">
        <f t="shared" si="215"/>
        <v>0</v>
      </c>
      <c r="TGN29" s="64">
        <f t="shared" si="215"/>
        <v>0</v>
      </c>
      <c r="TGO29" s="64">
        <f t="shared" si="215"/>
        <v>0</v>
      </c>
      <c r="TGP29" s="64">
        <f t="shared" si="215"/>
        <v>0</v>
      </c>
      <c r="TGQ29" s="64">
        <f t="shared" si="215"/>
        <v>0</v>
      </c>
      <c r="TGR29" s="64">
        <f t="shared" si="215"/>
        <v>0</v>
      </c>
      <c r="TGS29" s="64">
        <f t="shared" si="215"/>
        <v>0</v>
      </c>
      <c r="TGT29" s="64">
        <f t="shared" si="215"/>
        <v>0</v>
      </c>
      <c r="TGU29" s="64">
        <f t="shared" si="215"/>
        <v>0</v>
      </c>
      <c r="TGV29" s="64">
        <f t="shared" si="215"/>
        <v>0</v>
      </c>
      <c r="TGW29" s="64">
        <f t="shared" si="215"/>
        <v>0</v>
      </c>
      <c r="TGX29" s="64">
        <f t="shared" si="215"/>
        <v>0</v>
      </c>
      <c r="TGY29" s="64">
        <f t="shared" si="215"/>
        <v>0</v>
      </c>
      <c r="TGZ29" s="64">
        <f t="shared" si="215"/>
        <v>0</v>
      </c>
      <c r="THA29" s="64">
        <f t="shared" si="215"/>
        <v>0</v>
      </c>
      <c r="THB29" s="64">
        <f t="shared" si="215"/>
        <v>0</v>
      </c>
      <c r="THC29" s="64">
        <f t="shared" si="215"/>
        <v>0</v>
      </c>
      <c r="THD29" s="64">
        <f t="shared" si="215"/>
        <v>0</v>
      </c>
      <c r="THE29" s="64">
        <f t="shared" si="215"/>
        <v>0</v>
      </c>
      <c r="THF29" s="64">
        <f t="shared" si="215"/>
        <v>0</v>
      </c>
      <c r="THG29" s="64">
        <f t="shared" si="215"/>
        <v>0</v>
      </c>
      <c r="THH29" s="64">
        <f t="shared" si="215"/>
        <v>0</v>
      </c>
      <c r="THI29" s="64">
        <f t="shared" si="215"/>
        <v>0</v>
      </c>
      <c r="THJ29" s="64">
        <f t="shared" si="215"/>
        <v>0</v>
      </c>
      <c r="THK29" s="64">
        <f t="shared" si="215"/>
        <v>0</v>
      </c>
      <c r="THL29" s="64">
        <f t="shared" si="215"/>
        <v>0</v>
      </c>
      <c r="THM29" s="64">
        <f t="shared" si="215"/>
        <v>0</v>
      </c>
      <c r="THN29" s="64">
        <f t="shared" si="215"/>
        <v>0</v>
      </c>
      <c r="THO29" s="64">
        <f t="shared" si="215"/>
        <v>0</v>
      </c>
      <c r="THP29" s="64">
        <f t="shared" si="215"/>
        <v>0</v>
      </c>
      <c r="THQ29" s="64">
        <f t="shared" si="215"/>
        <v>0</v>
      </c>
      <c r="THR29" s="64">
        <f t="shared" si="215"/>
        <v>0</v>
      </c>
      <c r="THS29" s="64">
        <f t="shared" si="215"/>
        <v>0</v>
      </c>
      <c r="THT29" s="64">
        <f t="shared" si="215"/>
        <v>0</v>
      </c>
      <c r="THU29" s="64">
        <f t="shared" si="215"/>
        <v>0</v>
      </c>
      <c r="THV29" s="64">
        <f t="shared" si="215"/>
        <v>0</v>
      </c>
      <c r="THW29" s="64">
        <f t="shared" si="215"/>
        <v>0</v>
      </c>
      <c r="THX29" s="64">
        <f t="shared" si="215"/>
        <v>0</v>
      </c>
      <c r="THY29" s="64">
        <f t="shared" si="215"/>
        <v>0</v>
      </c>
      <c r="THZ29" s="64">
        <f t="shared" si="215"/>
        <v>0</v>
      </c>
      <c r="TIA29" s="64">
        <f t="shared" si="215"/>
        <v>0</v>
      </c>
      <c r="TIB29" s="64">
        <f t="shared" si="215"/>
        <v>0</v>
      </c>
      <c r="TIC29" s="64">
        <f t="shared" si="215"/>
        <v>0</v>
      </c>
      <c r="TID29" s="64">
        <f t="shared" si="215"/>
        <v>0</v>
      </c>
      <c r="TIE29" s="64">
        <f t="shared" si="215"/>
        <v>0</v>
      </c>
      <c r="TIF29" s="64">
        <f t="shared" si="215"/>
        <v>0</v>
      </c>
      <c r="TIG29" s="64">
        <f t="shared" si="215"/>
        <v>0</v>
      </c>
      <c r="TIH29" s="64">
        <f t="shared" si="215"/>
        <v>0</v>
      </c>
      <c r="TII29" s="64">
        <f t="shared" si="215"/>
        <v>0</v>
      </c>
      <c r="TIJ29" s="64">
        <f t="shared" ref="TIJ29:TKU29" si="216">SUM(TIJ12:TIJ27)</f>
        <v>0</v>
      </c>
      <c r="TIK29" s="64">
        <f t="shared" si="216"/>
        <v>0</v>
      </c>
      <c r="TIL29" s="64">
        <f t="shared" si="216"/>
        <v>0</v>
      </c>
      <c r="TIM29" s="64">
        <f t="shared" si="216"/>
        <v>0</v>
      </c>
      <c r="TIN29" s="64">
        <f t="shared" si="216"/>
        <v>0</v>
      </c>
      <c r="TIO29" s="64">
        <f t="shared" si="216"/>
        <v>0</v>
      </c>
      <c r="TIP29" s="64">
        <f t="shared" si="216"/>
        <v>0</v>
      </c>
      <c r="TIQ29" s="64">
        <f t="shared" si="216"/>
        <v>0</v>
      </c>
      <c r="TIR29" s="64">
        <f t="shared" si="216"/>
        <v>0</v>
      </c>
      <c r="TIS29" s="64">
        <f t="shared" si="216"/>
        <v>0</v>
      </c>
      <c r="TIT29" s="64">
        <f t="shared" si="216"/>
        <v>0</v>
      </c>
      <c r="TIU29" s="64">
        <f t="shared" si="216"/>
        <v>0</v>
      </c>
      <c r="TIV29" s="64">
        <f t="shared" si="216"/>
        <v>0</v>
      </c>
      <c r="TIW29" s="64">
        <f t="shared" si="216"/>
        <v>0</v>
      </c>
      <c r="TIX29" s="64">
        <f t="shared" si="216"/>
        <v>0</v>
      </c>
      <c r="TIY29" s="64">
        <f t="shared" si="216"/>
        <v>0</v>
      </c>
      <c r="TIZ29" s="64">
        <f t="shared" si="216"/>
        <v>0</v>
      </c>
      <c r="TJA29" s="64">
        <f t="shared" si="216"/>
        <v>0</v>
      </c>
      <c r="TJB29" s="64">
        <f t="shared" si="216"/>
        <v>0</v>
      </c>
      <c r="TJC29" s="64">
        <f t="shared" si="216"/>
        <v>0</v>
      </c>
      <c r="TJD29" s="64">
        <f t="shared" si="216"/>
        <v>0</v>
      </c>
      <c r="TJE29" s="64">
        <f t="shared" si="216"/>
        <v>0</v>
      </c>
      <c r="TJF29" s="64">
        <f t="shared" si="216"/>
        <v>0</v>
      </c>
      <c r="TJG29" s="64">
        <f t="shared" si="216"/>
        <v>0</v>
      </c>
      <c r="TJH29" s="64">
        <f t="shared" si="216"/>
        <v>0</v>
      </c>
      <c r="TJI29" s="64">
        <f t="shared" si="216"/>
        <v>0</v>
      </c>
      <c r="TJJ29" s="64">
        <f t="shared" si="216"/>
        <v>0</v>
      </c>
      <c r="TJK29" s="64">
        <f t="shared" si="216"/>
        <v>0</v>
      </c>
      <c r="TJL29" s="64">
        <f t="shared" si="216"/>
        <v>0</v>
      </c>
      <c r="TJM29" s="64">
        <f t="shared" si="216"/>
        <v>0</v>
      </c>
      <c r="TJN29" s="64">
        <f t="shared" si="216"/>
        <v>0</v>
      </c>
      <c r="TJO29" s="64">
        <f t="shared" si="216"/>
        <v>0</v>
      </c>
      <c r="TJP29" s="64">
        <f t="shared" si="216"/>
        <v>0</v>
      </c>
      <c r="TJQ29" s="64">
        <f t="shared" si="216"/>
        <v>0</v>
      </c>
      <c r="TJR29" s="64">
        <f t="shared" si="216"/>
        <v>0</v>
      </c>
      <c r="TJS29" s="64">
        <f t="shared" si="216"/>
        <v>0</v>
      </c>
      <c r="TJT29" s="64">
        <f t="shared" si="216"/>
        <v>0</v>
      </c>
      <c r="TJU29" s="64">
        <f t="shared" si="216"/>
        <v>0</v>
      </c>
      <c r="TJV29" s="64">
        <f t="shared" si="216"/>
        <v>0</v>
      </c>
      <c r="TJW29" s="64">
        <f t="shared" si="216"/>
        <v>0</v>
      </c>
      <c r="TJX29" s="64">
        <f t="shared" si="216"/>
        <v>0</v>
      </c>
      <c r="TJY29" s="64">
        <f t="shared" si="216"/>
        <v>0</v>
      </c>
      <c r="TJZ29" s="64">
        <f t="shared" si="216"/>
        <v>0</v>
      </c>
      <c r="TKA29" s="64">
        <f t="shared" si="216"/>
        <v>0</v>
      </c>
      <c r="TKB29" s="64">
        <f t="shared" si="216"/>
        <v>0</v>
      </c>
      <c r="TKC29" s="64">
        <f t="shared" si="216"/>
        <v>0</v>
      </c>
      <c r="TKD29" s="64">
        <f t="shared" si="216"/>
        <v>0</v>
      </c>
      <c r="TKE29" s="64">
        <f t="shared" si="216"/>
        <v>0</v>
      </c>
      <c r="TKF29" s="64">
        <f t="shared" si="216"/>
        <v>0</v>
      </c>
      <c r="TKG29" s="64">
        <f t="shared" si="216"/>
        <v>0</v>
      </c>
      <c r="TKH29" s="64">
        <f t="shared" si="216"/>
        <v>0</v>
      </c>
      <c r="TKI29" s="64">
        <f t="shared" si="216"/>
        <v>0</v>
      </c>
      <c r="TKJ29" s="64">
        <f t="shared" si="216"/>
        <v>0</v>
      </c>
      <c r="TKK29" s="64">
        <f t="shared" si="216"/>
        <v>0</v>
      </c>
      <c r="TKL29" s="64">
        <f t="shared" si="216"/>
        <v>0</v>
      </c>
      <c r="TKM29" s="64">
        <f t="shared" si="216"/>
        <v>0</v>
      </c>
      <c r="TKN29" s="64">
        <f t="shared" si="216"/>
        <v>0</v>
      </c>
      <c r="TKO29" s="64">
        <f t="shared" si="216"/>
        <v>0</v>
      </c>
      <c r="TKP29" s="64">
        <f t="shared" si="216"/>
        <v>0</v>
      </c>
      <c r="TKQ29" s="64">
        <f t="shared" si="216"/>
        <v>0</v>
      </c>
      <c r="TKR29" s="64">
        <f t="shared" si="216"/>
        <v>0</v>
      </c>
      <c r="TKS29" s="64">
        <f t="shared" si="216"/>
        <v>0</v>
      </c>
      <c r="TKT29" s="64">
        <f t="shared" si="216"/>
        <v>0</v>
      </c>
      <c r="TKU29" s="64">
        <f t="shared" si="216"/>
        <v>0</v>
      </c>
      <c r="TKV29" s="64">
        <f t="shared" ref="TKV29:TNG29" si="217">SUM(TKV12:TKV27)</f>
        <v>0</v>
      </c>
      <c r="TKW29" s="64">
        <f t="shared" si="217"/>
        <v>0</v>
      </c>
      <c r="TKX29" s="64">
        <f t="shared" si="217"/>
        <v>0</v>
      </c>
      <c r="TKY29" s="64">
        <f t="shared" si="217"/>
        <v>0</v>
      </c>
      <c r="TKZ29" s="64">
        <f t="shared" si="217"/>
        <v>0</v>
      </c>
      <c r="TLA29" s="64">
        <f t="shared" si="217"/>
        <v>0</v>
      </c>
      <c r="TLB29" s="64">
        <f t="shared" si="217"/>
        <v>0</v>
      </c>
      <c r="TLC29" s="64">
        <f t="shared" si="217"/>
        <v>0</v>
      </c>
      <c r="TLD29" s="64">
        <f t="shared" si="217"/>
        <v>0</v>
      </c>
      <c r="TLE29" s="64">
        <f t="shared" si="217"/>
        <v>0</v>
      </c>
      <c r="TLF29" s="64">
        <f t="shared" si="217"/>
        <v>0</v>
      </c>
      <c r="TLG29" s="64">
        <f t="shared" si="217"/>
        <v>0</v>
      </c>
      <c r="TLH29" s="64">
        <f t="shared" si="217"/>
        <v>0</v>
      </c>
      <c r="TLI29" s="64">
        <f t="shared" si="217"/>
        <v>0</v>
      </c>
      <c r="TLJ29" s="64">
        <f t="shared" si="217"/>
        <v>0</v>
      </c>
      <c r="TLK29" s="64">
        <f t="shared" si="217"/>
        <v>0</v>
      </c>
      <c r="TLL29" s="64">
        <f t="shared" si="217"/>
        <v>0</v>
      </c>
      <c r="TLM29" s="64">
        <f t="shared" si="217"/>
        <v>0</v>
      </c>
      <c r="TLN29" s="64">
        <f t="shared" si="217"/>
        <v>0</v>
      </c>
      <c r="TLO29" s="64">
        <f t="shared" si="217"/>
        <v>0</v>
      </c>
      <c r="TLP29" s="64">
        <f t="shared" si="217"/>
        <v>0</v>
      </c>
      <c r="TLQ29" s="64">
        <f t="shared" si="217"/>
        <v>0</v>
      </c>
      <c r="TLR29" s="64">
        <f t="shared" si="217"/>
        <v>0</v>
      </c>
      <c r="TLS29" s="64">
        <f t="shared" si="217"/>
        <v>0</v>
      </c>
      <c r="TLT29" s="64">
        <f t="shared" si="217"/>
        <v>0</v>
      </c>
      <c r="TLU29" s="64">
        <f t="shared" si="217"/>
        <v>0</v>
      </c>
      <c r="TLV29" s="64">
        <f t="shared" si="217"/>
        <v>0</v>
      </c>
      <c r="TLW29" s="64">
        <f t="shared" si="217"/>
        <v>0</v>
      </c>
      <c r="TLX29" s="64">
        <f t="shared" si="217"/>
        <v>0</v>
      </c>
      <c r="TLY29" s="64">
        <f t="shared" si="217"/>
        <v>0</v>
      </c>
      <c r="TLZ29" s="64">
        <f t="shared" si="217"/>
        <v>0</v>
      </c>
      <c r="TMA29" s="64">
        <f t="shared" si="217"/>
        <v>0</v>
      </c>
      <c r="TMB29" s="64">
        <f t="shared" si="217"/>
        <v>0</v>
      </c>
      <c r="TMC29" s="64">
        <f t="shared" si="217"/>
        <v>0</v>
      </c>
      <c r="TMD29" s="64">
        <f t="shared" si="217"/>
        <v>0</v>
      </c>
      <c r="TME29" s="64">
        <f t="shared" si="217"/>
        <v>0</v>
      </c>
      <c r="TMF29" s="64">
        <f t="shared" si="217"/>
        <v>0</v>
      </c>
      <c r="TMG29" s="64">
        <f t="shared" si="217"/>
        <v>0</v>
      </c>
      <c r="TMH29" s="64">
        <f t="shared" si="217"/>
        <v>0</v>
      </c>
      <c r="TMI29" s="64">
        <f t="shared" si="217"/>
        <v>0</v>
      </c>
      <c r="TMJ29" s="64">
        <f t="shared" si="217"/>
        <v>0</v>
      </c>
      <c r="TMK29" s="64">
        <f t="shared" si="217"/>
        <v>0</v>
      </c>
      <c r="TML29" s="64">
        <f t="shared" si="217"/>
        <v>0</v>
      </c>
      <c r="TMM29" s="64">
        <f t="shared" si="217"/>
        <v>0</v>
      </c>
      <c r="TMN29" s="64">
        <f t="shared" si="217"/>
        <v>0</v>
      </c>
      <c r="TMO29" s="64">
        <f t="shared" si="217"/>
        <v>0</v>
      </c>
      <c r="TMP29" s="64">
        <f t="shared" si="217"/>
        <v>0</v>
      </c>
      <c r="TMQ29" s="64">
        <f t="shared" si="217"/>
        <v>0</v>
      </c>
      <c r="TMR29" s="64">
        <f t="shared" si="217"/>
        <v>0</v>
      </c>
      <c r="TMS29" s="64">
        <f t="shared" si="217"/>
        <v>0</v>
      </c>
      <c r="TMT29" s="64">
        <f t="shared" si="217"/>
        <v>0</v>
      </c>
      <c r="TMU29" s="64">
        <f t="shared" si="217"/>
        <v>0</v>
      </c>
      <c r="TMV29" s="64">
        <f t="shared" si="217"/>
        <v>0</v>
      </c>
      <c r="TMW29" s="64">
        <f t="shared" si="217"/>
        <v>0</v>
      </c>
      <c r="TMX29" s="64">
        <f t="shared" si="217"/>
        <v>0</v>
      </c>
      <c r="TMY29" s="64">
        <f t="shared" si="217"/>
        <v>0</v>
      </c>
      <c r="TMZ29" s="64">
        <f t="shared" si="217"/>
        <v>0</v>
      </c>
      <c r="TNA29" s="64">
        <f t="shared" si="217"/>
        <v>0</v>
      </c>
      <c r="TNB29" s="64">
        <f t="shared" si="217"/>
        <v>0</v>
      </c>
      <c r="TNC29" s="64">
        <f t="shared" si="217"/>
        <v>0</v>
      </c>
      <c r="TND29" s="64">
        <f t="shared" si="217"/>
        <v>0</v>
      </c>
      <c r="TNE29" s="64">
        <f t="shared" si="217"/>
        <v>0</v>
      </c>
      <c r="TNF29" s="64">
        <f t="shared" si="217"/>
        <v>0</v>
      </c>
      <c r="TNG29" s="64">
        <f t="shared" si="217"/>
        <v>0</v>
      </c>
      <c r="TNH29" s="64">
        <f t="shared" ref="TNH29:TPS29" si="218">SUM(TNH12:TNH27)</f>
        <v>0</v>
      </c>
      <c r="TNI29" s="64">
        <f t="shared" si="218"/>
        <v>0</v>
      </c>
      <c r="TNJ29" s="64">
        <f t="shared" si="218"/>
        <v>0</v>
      </c>
      <c r="TNK29" s="64">
        <f t="shared" si="218"/>
        <v>0</v>
      </c>
      <c r="TNL29" s="64">
        <f t="shared" si="218"/>
        <v>0</v>
      </c>
      <c r="TNM29" s="64">
        <f t="shared" si="218"/>
        <v>0</v>
      </c>
      <c r="TNN29" s="64">
        <f t="shared" si="218"/>
        <v>0</v>
      </c>
      <c r="TNO29" s="64">
        <f t="shared" si="218"/>
        <v>0</v>
      </c>
      <c r="TNP29" s="64">
        <f t="shared" si="218"/>
        <v>0</v>
      </c>
      <c r="TNQ29" s="64">
        <f t="shared" si="218"/>
        <v>0</v>
      </c>
      <c r="TNR29" s="64">
        <f t="shared" si="218"/>
        <v>0</v>
      </c>
      <c r="TNS29" s="64">
        <f t="shared" si="218"/>
        <v>0</v>
      </c>
      <c r="TNT29" s="64">
        <f t="shared" si="218"/>
        <v>0</v>
      </c>
      <c r="TNU29" s="64">
        <f t="shared" si="218"/>
        <v>0</v>
      </c>
      <c r="TNV29" s="64">
        <f t="shared" si="218"/>
        <v>0</v>
      </c>
      <c r="TNW29" s="64">
        <f t="shared" si="218"/>
        <v>0</v>
      </c>
      <c r="TNX29" s="64">
        <f t="shared" si="218"/>
        <v>0</v>
      </c>
      <c r="TNY29" s="64">
        <f t="shared" si="218"/>
        <v>0</v>
      </c>
      <c r="TNZ29" s="64">
        <f t="shared" si="218"/>
        <v>0</v>
      </c>
      <c r="TOA29" s="64">
        <f t="shared" si="218"/>
        <v>0</v>
      </c>
      <c r="TOB29" s="64">
        <f t="shared" si="218"/>
        <v>0</v>
      </c>
      <c r="TOC29" s="64">
        <f t="shared" si="218"/>
        <v>0</v>
      </c>
      <c r="TOD29" s="64">
        <f t="shared" si="218"/>
        <v>0</v>
      </c>
      <c r="TOE29" s="64">
        <f t="shared" si="218"/>
        <v>0</v>
      </c>
      <c r="TOF29" s="64">
        <f t="shared" si="218"/>
        <v>0</v>
      </c>
      <c r="TOG29" s="64">
        <f t="shared" si="218"/>
        <v>0</v>
      </c>
      <c r="TOH29" s="64">
        <f t="shared" si="218"/>
        <v>0</v>
      </c>
      <c r="TOI29" s="64">
        <f t="shared" si="218"/>
        <v>0</v>
      </c>
      <c r="TOJ29" s="64">
        <f t="shared" si="218"/>
        <v>0</v>
      </c>
      <c r="TOK29" s="64">
        <f t="shared" si="218"/>
        <v>0</v>
      </c>
      <c r="TOL29" s="64">
        <f t="shared" si="218"/>
        <v>0</v>
      </c>
      <c r="TOM29" s="64">
        <f t="shared" si="218"/>
        <v>0</v>
      </c>
      <c r="TON29" s="64">
        <f t="shared" si="218"/>
        <v>0</v>
      </c>
      <c r="TOO29" s="64">
        <f t="shared" si="218"/>
        <v>0</v>
      </c>
      <c r="TOP29" s="64">
        <f t="shared" si="218"/>
        <v>0</v>
      </c>
      <c r="TOQ29" s="64">
        <f t="shared" si="218"/>
        <v>0</v>
      </c>
      <c r="TOR29" s="64">
        <f t="shared" si="218"/>
        <v>0</v>
      </c>
      <c r="TOS29" s="64">
        <f t="shared" si="218"/>
        <v>0</v>
      </c>
      <c r="TOT29" s="64">
        <f t="shared" si="218"/>
        <v>0</v>
      </c>
      <c r="TOU29" s="64">
        <f t="shared" si="218"/>
        <v>0</v>
      </c>
      <c r="TOV29" s="64">
        <f t="shared" si="218"/>
        <v>0</v>
      </c>
      <c r="TOW29" s="64">
        <f t="shared" si="218"/>
        <v>0</v>
      </c>
      <c r="TOX29" s="64">
        <f t="shared" si="218"/>
        <v>0</v>
      </c>
      <c r="TOY29" s="64">
        <f t="shared" si="218"/>
        <v>0</v>
      </c>
      <c r="TOZ29" s="64">
        <f t="shared" si="218"/>
        <v>0</v>
      </c>
      <c r="TPA29" s="64">
        <f t="shared" si="218"/>
        <v>0</v>
      </c>
      <c r="TPB29" s="64">
        <f t="shared" si="218"/>
        <v>0</v>
      </c>
      <c r="TPC29" s="64">
        <f t="shared" si="218"/>
        <v>0</v>
      </c>
      <c r="TPD29" s="64">
        <f t="shared" si="218"/>
        <v>0</v>
      </c>
      <c r="TPE29" s="64">
        <f t="shared" si="218"/>
        <v>0</v>
      </c>
      <c r="TPF29" s="64">
        <f t="shared" si="218"/>
        <v>0</v>
      </c>
      <c r="TPG29" s="64">
        <f t="shared" si="218"/>
        <v>0</v>
      </c>
      <c r="TPH29" s="64">
        <f t="shared" si="218"/>
        <v>0</v>
      </c>
      <c r="TPI29" s="64">
        <f t="shared" si="218"/>
        <v>0</v>
      </c>
      <c r="TPJ29" s="64">
        <f t="shared" si="218"/>
        <v>0</v>
      </c>
      <c r="TPK29" s="64">
        <f t="shared" si="218"/>
        <v>0</v>
      </c>
      <c r="TPL29" s="64">
        <f t="shared" si="218"/>
        <v>0</v>
      </c>
      <c r="TPM29" s="64">
        <f t="shared" si="218"/>
        <v>0</v>
      </c>
      <c r="TPN29" s="64">
        <f t="shared" si="218"/>
        <v>0</v>
      </c>
      <c r="TPO29" s="64">
        <f t="shared" si="218"/>
        <v>0</v>
      </c>
      <c r="TPP29" s="64">
        <f t="shared" si="218"/>
        <v>0</v>
      </c>
      <c r="TPQ29" s="64">
        <f t="shared" si="218"/>
        <v>0</v>
      </c>
      <c r="TPR29" s="64">
        <f t="shared" si="218"/>
        <v>0</v>
      </c>
      <c r="TPS29" s="64">
        <f t="shared" si="218"/>
        <v>0</v>
      </c>
      <c r="TPT29" s="64">
        <f t="shared" ref="TPT29:TSE29" si="219">SUM(TPT12:TPT27)</f>
        <v>0</v>
      </c>
      <c r="TPU29" s="64">
        <f t="shared" si="219"/>
        <v>0</v>
      </c>
      <c r="TPV29" s="64">
        <f t="shared" si="219"/>
        <v>0</v>
      </c>
      <c r="TPW29" s="64">
        <f t="shared" si="219"/>
        <v>0</v>
      </c>
      <c r="TPX29" s="64">
        <f t="shared" si="219"/>
        <v>0</v>
      </c>
      <c r="TPY29" s="64">
        <f t="shared" si="219"/>
        <v>0</v>
      </c>
      <c r="TPZ29" s="64">
        <f t="shared" si="219"/>
        <v>0</v>
      </c>
      <c r="TQA29" s="64">
        <f t="shared" si="219"/>
        <v>0</v>
      </c>
      <c r="TQB29" s="64">
        <f t="shared" si="219"/>
        <v>0</v>
      </c>
      <c r="TQC29" s="64">
        <f t="shared" si="219"/>
        <v>0</v>
      </c>
      <c r="TQD29" s="64">
        <f t="shared" si="219"/>
        <v>0</v>
      </c>
      <c r="TQE29" s="64">
        <f t="shared" si="219"/>
        <v>0</v>
      </c>
      <c r="TQF29" s="64">
        <f t="shared" si="219"/>
        <v>0</v>
      </c>
      <c r="TQG29" s="64">
        <f t="shared" si="219"/>
        <v>0</v>
      </c>
      <c r="TQH29" s="64">
        <f t="shared" si="219"/>
        <v>0</v>
      </c>
      <c r="TQI29" s="64">
        <f t="shared" si="219"/>
        <v>0</v>
      </c>
      <c r="TQJ29" s="64">
        <f t="shared" si="219"/>
        <v>0</v>
      </c>
      <c r="TQK29" s="64">
        <f t="shared" si="219"/>
        <v>0</v>
      </c>
      <c r="TQL29" s="64">
        <f t="shared" si="219"/>
        <v>0</v>
      </c>
      <c r="TQM29" s="64">
        <f t="shared" si="219"/>
        <v>0</v>
      </c>
      <c r="TQN29" s="64">
        <f t="shared" si="219"/>
        <v>0</v>
      </c>
      <c r="TQO29" s="64">
        <f t="shared" si="219"/>
        <v>0</v>
      </c>
      <c r="TQP29" s="64">
        <f t="shared" si="219"/>
        <v>0</v>
      </c>
      <c r="TQQ29" s="64">
        <f t="shared" si="219"/>
        <v>0</v>
      </c>
      <c r="TQR29" s="64">
        <f t="shared" si="219"/>
        <v>0</v>
      </c>
      <c r="TQS29" s="64">
        <f t="shared" si="219"/>
        <v>0</v>
      </c>
      <c r="TQT29" s="64">
        <f t="shared" si="219"/>
        <v>0</v>
      </c>
      <c r="TQU29" s="64">
        <f t="shared" si="219"/>
        <v>0</v>
      </c>
      <c r="TQV29" s="64">
        <f t="shared" si="219"/>
        <v>0</v>
      </c>
      <c r="TQW29" s="64">
        <f t="shared" si="219"/>
        <v>0</v>
      </c>
      <c r="TQX29" s="64">
        <f t="shared" si="219"/>
        <v>0</v>
      </c>
      <c r="TQY29" s="64">
        <f t="shared" si="219"/>
        <v>0</v>
      </c>
      <c r="TQZ29" s="64">
        <f t="shared" si="219"/>
        <v>0</v>
      </c>
      <c r="TRA29" s="64">
        <f t="shared" si="219"/>
        <v>0</v>
      </c>
      <c r="TRB29" s="64">
        <f t="shared" si="219"/>
        <v>0</v>
      </c>
      <c r="TRC29" s="64">
        <f t="shared" si="219"/>
        <v>0</v>
      </c>
      <c r="TRD29" s="64">
        <f t="shared" si="219"/>
        <v>0</v>
      </c>
      <c r="TRE29" s="64">
        <f t="shared" si="219"/>
        <v>0</v>
      </c>
      <c r="TRF29" s="64">
        <f t="shared" si="219"/>
        <v>0</v>
      </c>
      <c r="TRG29" s="64">
        <f t="shared" si="219"/>
        <v>0</v>
      </c>
      <c r="TRH29" s="64">
        <f t="shared" si="219"/>
        <v>0</v>
      </c>
      <c r="TRI29" s="64">
        <f t="shared" si="219"/>
        <v>0</v>
      </c>
      <c r="TRJ29" s="64">
        <f t="shared" si="219"/>
        <v>0</v>
      </c>
      <c r="TRK29" s="64">
        <f t="shared" si="219"/>
        <v>0</v>
      </c>
      <c r="TRL29" s="64">
        <f t="shared" si="219"/>
        <v>0</v>
      </c>
      <c r="TRM29" s="64">
        <f t="shared" si="219"/>
        <v>0</v>
      </c>
      <c r="TRN29" s="64">
        <f t="shared" si="219"/>
        <v>0</v>
      </c>
      <c r="TRO29" s="64">
        <f t="shared" si="219"/>
        <v>0</v>
      </c>
      <c r="TRP29" s="64">
        <f t="shared" si="219"/>
        <v>0</v>
      </c>
      <c r="TRQ29" s="64">
        <f t="shared" si="219"/>
        <v>0</v>
      </c>
      <c r="TRR29" s="64">
        <f t="shared" si="219"/>
        <v>0</v>
      </c>
      <c r="TRS29" s="64">
        <f t="shared" si="219"/>
        <v>0</v>
      </c>
      <c r="TRT29" s="64">
        <f t="shared" si="219"/>
        <v>0</v>
      </c>
      <c r="TRU29" s="64">
        <f t="shared" si="219"/>
        <v>0</v>
      </c>
      <c r="TRV29" s="64">
        <f t="shared" si="219"/>
        <v>0</v>
      </c>
      <c r="TRW29" s="64">
        <f t="shared" si="219"/>
        <v>0</v>
      </c>
      <c r="TRX29" s="64">
        <f t="shared" si="219"/>
        <v>0</v>
      </c>
      <c r="TRY29" s="64">
        <f t="shared" si="219"/>
        <v>0</v>
      </c>
      <c r="TRZ29" s="64">
        <f t="shared" si="219"/>
        <v>0</v>
      </c>
      <c r="TSA29" s="64">
        <f t="shared" si="219"/>
        <v>0</v>
      </c>
      <c r="TSB29" s="64">
        <f t="shared" si="219"/>
        <v>0</v>
      </c>
      <c r="TSC29" s="64">
        <f t="shared" si="219"/>
        <v>0</v>
      </c>
      <c r="TSD29" s="64">
        <f t="shared" si="219"/>
        <v>0</v>
      </c>
      <c r="TSE29" s="64">
        <f t="shared" si="219"/>
        <v>0</v>
      </c>
      <c r="TSF29" s="64">
        <f t="shared" ref="TSF29:TUQ29" si="220">SUM(TSF12:TSF27)</f>
        <v>0</v>
      </c>
      <c r="TSG29" s="64">
        <f t="shared" si="220"/>
        <v>0</v>
      </c>
      <c r="TSH29" s="64">
        <f t="shared" si="220"/>
        <v>0</v>
      </c>
      <c r="TSI29" s="64">
        <f t="shared" si="220"/>
        <v>0</v>
      </c>
      <c r="TSJ29" s="64">
        <f t="shared" si="220"/>
        <v>0</v>
      </c>
      <c r="TSK29" s="64">
        <f t="shared" si="220"/>
        <v>0</v>
      </c>
      <c r="TSL29" s="64">
        <f t="shared" si="220"/>
        <v>0</v>
      </c>
      <c r="TSM29" s="64">
        <f t="shared" si="220"/>
        <v>0</v>
      </c>
      <c r="TSN29" s="64">
        <f t="shared" si="220"/>
        <v>0</v>
      </c>
      <c r="TSO29" s="64">
        <f t="shared" si="220"/>
        <v>0</v>
      </c>
      <c r="TSP29" s="64">
        <f t="shared" si="220"/>
        <v>0</v>
      </c>
      <c r="TSQ29" s="64">
        <f t="shared" si="220"/>
        <v>0</v>
      </c>
      <c r="TSR29" s="64">
        <f t="shared" si="220"/>
        <v>0</v>
      </c>
      <c r="TSS29" s="64">
        <f t="shared" si="220"/>
        <v>0</v>
      </c>
      <c r="TST29" s="64">
        <f t="shared" si="220"/>
        <v>0</v>
      </c>
      <c r="TSU29" s="64">
        <f t="shared" si="220"/>
        <v>0</v>
      </c>
      <c r="TSV29" s="64">
        <f t="shared" si="220"/>
        <v>0</v>
      </c>
      <c r="TSW29" s="64">
        <f t="shared" si="220"/>
        <v>0</v>
      </c>
      <c r="TSX29" s="64">
        <f t="shared" si="220"/>
        <v>0</v>
      </c>
      <c r="TSY29" s="64">
        <f t="shared" si="220"/>
        <v>0</v>
      </c>
      <c r="TSZ29" s="64">
        <f t="shared" si="220"/>
        <v>0</v>
      </c>
      <c r="TTA29" s="64">
        <f t="shared" si="220"/>
        <v>0</v>
      </c>
      <c r="TTB29" s="64">
        <f t="shared" si="220"/>
        <v>0</v>
      </c>
      <c r="TTC29" s="64">
        <f t="shared" si="220"/>
        <v>0</v>
      </c>
      <c r="TTD29" s="64">
        <f t="shared" si="220"/>
        <v>0</v>
      </c>
      <c r="TTE29" s="64">
        <f t="shared" si="220"/>
        <v>0</v>
      </c>
      <c r="TTF29" s="64">
        <f t="shared" si="220"/>
        <v>0</v>
      </c>
      <c r="TTG29" s="64">
        <f t="shared" si="220"/>
        <v>0</v>
      </c>
      <c r="TTH29" s="64">
        <f t="shared" si="220"/>
        <v>0</v>
      </c>
      <c r="TTI29" s="64">
        <f t="shared" si="220"/>
        <v>0</v>
      </c>
      <c r="TTJ29" s="64">
        <f t="shared" si="220"/>
        <v>0</v>
      </c>
      <c r="TTK29" s="64">
        <f t="shared" si="220"/>
        <v>0</v>
      </c>
      <c r="TTL29" s="64">
        <f t="shared" si="220"/>
        <v>0</v>
      </c>
      <c r="TTM29" s="64">
        <f t="shared" si="220"/>
        <v>0</v>
      </c>
      <c r="TTN29" s="64">
        <f t="shared" si="220"/>
        <v>0</v>
      </c>
      <c r="TTO29" s="64">
        <f t="shared" si="220"/>
        <v>0</v>
      </c>
      <c r="TTP29" s="64">
        <f t="shared" si="220"/>
        <v>0</v>
      </c>
      <c r="TTQ29" s="64">
        <f t="shared" si="220"/>
        <v>0</v>
      </c>
      <c r="TTR29" s="64">
        <f t="shared" si="220"/>
        <v>0</v>
      </c>
      <c r="TTS29" s="64">
        <f t="shared" si="220"/>
        <v>0</v>
      </c>
      <c r="TTT29" s="64">
        <f t="shared" si="220"/>
        <v>0</v>
      </c>
      <c r="TTU29" s="64">
        <f t="shared" si="220"/>
        <v>0</v>
      </c>
      <c r="TTV29" s="64">
        <f t="shared" si="220"/>
        <v>0</v>
      </c>
      <c r="TTW29" s="64">
        <f t="shared" si="220"/>
        <v>0</v>
      </c>
      <c r="TTX29" s="64">
        <f t="shared" si="220"/>
        <v>0</v>
      </c>
      <c r="TTY29" s="64">
        <f t="shared" si="220"/>
        <v>0</v>
      </c>
      <c r="TTZ29" s="64">
        <f t="shared" si="220"/>
        <v>0</v>
      </c>
      <c r="TUA29" s="64">
        <f t="shared" si="220"/>
        <v>0</v>
      </c>
      <c r="TUB29" s="64">
        <f t="shared" si="220"/>
        <v>0</v>
      </c>
      <c r="TUC29" s="64">
        <f t="shared" si="220"/>
        <v>0</v>
      </c>
      <c r="TUD29" s="64">
        <f t="shared" si="220"/>
        <v>0</v>
      </c>
      <c r="TUE29" s="64">
        <f t="shared" si="220"/>
        <v>0</v>
      </c>
      <c r="TUF29" s="64">
        <f t="shared" si="220"/>
        <v>0</v>
      </c>
      <c r="TUG29" s="64">
        <f t="shared" si="220"/>
        <v>0</v>
      </c>
      <c r="TUH29" s="64">
        <f t="shared" si="220"/>
        <v>0</v>
      </c>
      <c r="TUI29" s="64">
        <f t="shared" si="220"/>
        <v>0</v>
      </c>
      <c r="TUJ29" s="64">
        <f t="shared" si="220"/>
        <v>0</v>
      </c>
      <c r="TUK29" s="64">
        <f t="shared" si="220"/>
        <v>0</v>
      </c>
      <c r="TUL29" s="64">
        <f t="shared" si="220"/>
        <v>0</v>
      </c>
      <c r="TUM29" s="64">
        <f t="shared" si="220"/>
        <v>0</v>
      </c>
      <c r="TUN29" s="64">
        <f t="shared" si="220"/>
        <v>0</v>
      </c>
      <c r="TUO29" s="64">
        <f t="shared" si="220"/>
        <v>0</v>
      </c>
      <c r="TUP29" s="64">
        <f t="shared" si="220"/>
        <v>0</v>
      </c>
      <c r="TUQ29" s="64">
        <f t="shared" si="220"/>
        <v>0</v>
      </c>
      <c r="TUR29" s="64">
        <f t="shared" ref="TUR29:TXC29" si="221">SUM(TUR12:TUR27)</f>
        <v>0</v>
      </c>
      <c r="TUS29" s="64">
        <f t="shared" si="221"/>
        <v>0</v>
      </c>
      <c r="TUT29" s="64">
        <f t="shared" si="221"/>
        <v>0</v>
      </c>
      <c r="TUU29" s="64">
        <f t="shared" si="221"/>
        <v>0</v>
      </c>
      <c r="TUV29" s="64">
        <f t="shared" si="221"/>
        <v>0</v>
      </c>
      <c r="TUW29" s="64">
        <f t="shared" si="221"/>
        <v>0</v>
      </c>
      <c r="TUX29" s="64">
        <f t="shared" si="221"/>
        <v>0</v>
      </c>
      <c r="TUY29" s="64">
        <f t="shared" si="221"/>
        <v>0</v>
      </c>
      <c r="TUZ29" s="64">
        <f t="shared" si="221"/>
        <v>0</v>
      </c>
      <c r="TVA29" s="64">
        <f t="shared" si="221"/>
        <v>0</v>
      </c>
      <c r="TVB29" s="64">
        <f t="shared" si="221"/>
        <v>0</v>
      </c>
      <c r="TVC29" s="64">
        <f t="shared" si="221"/>
        <v>0</v>
      </c>
      <c r="TVD29" s="64">
        <f t="shared" si="221"/>
        <v>0</v>
      </c>
      <c r="TVE29" s="64">
        <f t="shared" si="221"/>
        <v>0</v>
      </c>
      <c r="TVF29" s="64">
        <f t="shared" si="221"/>
        <v>0</v>
      </c>
      <c r="TVG29" s="64">
        <f t="shared" si="221"/>
        <v>0</v>
      </c>
      <c r="TVH29" s="64">
        <f t="shared" si="221"/>
        <v>0</v>
      </c>
      <c r="TVI29" s="64">
        <f t="shared" si="221"/>
        <v>0</v>
      </c>
      <c r="TVJ29" s="64">
        <f t="shared" si="221"/>
        <v>0</v>
      </c>
      <c r="TVK29" s="64">
        <f t="shared" si="221"/>
        <v>0</v>
      </c>
      <c r="TVL29" s="64">
        <f t="shared" si="221"/>
        <v>0</v>
      </c>
      <c r="TVM29" s="64">
        <f t="shared" si="221"/>
        <v>0</v>
      </c>
      <c r="TVN29" s="64">
        <f t="shared" si="221"/>
        <v>0</v>
      </c>
      <c r="TVO29" s="64">
        <f t="shared" si="221"/>
        <v>0</v>
      </c>
      <c r="TVP29" s="64">
        <f t="shared" si="221"/>
        <v>0</v>
      </c>
      <c r="TVQ29" s="64">
        <f t="shared" si="221"/>
        <v>0</v>
      </c>
      <c r="TVR29" s="64">
        <f t="shared" si="221"/>
        <v>0</v>
      </c>
      <c r="TVS29" s="64">
        <f t="shared" si="221"/>
        <v>0</v>
      </c>
      <c r="TVT29" s="64">
        <f t="shared" si="221"/>
        <v>0</v>
      </c>
      <c r="TVU29" s="64">
        <f t="shared" si="221"/>
        <v>0</v>
      </c>
      <c r="TVV29" s="64">
        <f t="shared" si="221"/>
        <v>0</v>
      </c>
      <c r="TVW29" s="64">
        <f t="shared" si="221"/>
        <v>0</v>
      </c>
      <c r="TVX29" s="64">
        <f t="shared" si="221"/>
        <v>0</v>
      </c>
      <c r="TVY29" s="64">
        <f t="shared" si="221"/>
        <v>0</v>
      </c>
      <c r="TVZ29" s="64">
        <f t="shared" si="221"/>
        <v>0</v>
      </c>
      <c r="TWA29" s="64">
        <f t="shared" si="221"/>
        <v>0</v>
      </c>
      <c r="TWB29" s="64">
        <f t="shared" si="221"/>
        <v>0</v>
      </c>
      <c r="TWC29" s="64">
        <f t="shared" si="221"/>
        <v>0</v>
      </c>
      <c r="TWD29" s="64">
        <f t="shared" si="221"/>
        <v>0</v>
      </c>
      <c r="TWE29" s="64">
        <f t="shared" si="221"/>
        <v>0</v>
      </c>
      <c r="TWF29" s="64">
        <f t="shared" si="221"/>
        <v>0</v>
      </c>
      <c r="TWG29" s="64">
        <f t="shared" si="221"/>
        <v>0</v>
      </c>
      <c r="TWH29" s="64">
        <f t="shared" si="221"/>
        <v>0</v>
      </c>
      <c r="TWI29" s="64">
        <f t="shared" si="221"/>
        <v>0</v>
      </c>
      <c r="TWJ29" s="64">
        <f t="shared" si="221"/>
        <v>0</v>
      </c>
      <c r="TWK29" s="64">
        <f t="shared" si="221"/>
        <v>0</v>
      </c>
      <c r="TWL29" s="64">
        <f t="shared" si="221"/>
        <v>0</v>
      </c>
      <c r="TWM29" s="64">
        <f t="shared" si="221"/>
        <v>0</v>
      </c>
      <c r="TWN29" s="64">
        <f t="shared" si="221"/>
        <v>0</v>
      </c>
      <c r="TWO29" s="64">
        <f t="shared" si="221"/>
        <v>0</v>
      </c>
      <c r="TWP29" s="64">
        <f t="shared" si="221"/>
        <v>0</v>
      </c>
      <c r="TWQ29" s="64">
        <f t="shared" si="221"/>
        <v>0</v>
      </c>
      <c r="TWR29" s="64">
        <f t="shared" si="221"/>
        <v>0</v>
      </c>
      <c r="TWS29" s="64">
        <f t="shared" si="221"/>
        <v>0</v>
      </c>
      <c r="TWT29" s="64">
        <f t="shared" si="221"/>
        <v>0</v>
      </c>
      <c r="TWU29" s="64">
        <f t="shared" si="221"/>
        <v>0</v>
      </c>
      <c r="TWV29" s="64">
        <f t="shared" si="221"/>
        <v>0</v>
      </c>
      <c r="TWW29" s="64">
        <f t="shared" si="221"/>
        <v>0</v>
      </c>
      <c r="TWX29" s="64">
        <f t="shared" si="221"/>
        <v>0</v>
      </c>
      <c r="TWY29" s="64">
        <f t="shared" si="221"/>
        <v>0</v>
      </c>
      <c r="TWZ29" s="64">
        <f t="shared" si="221"/>
        <v>0</v>
      </c>
      <c r="TXA29" s="64">
        <f t="shared" si="221"/>
        <v>0</v>
      </c>
      <c r="TXB29" s="64">
        <f t="shared" si="221"/>
        <v>0</v>
      </c>
      <c r="TXC29" s="64">
        <f t="shared" si="221"/>
        <v>0</v>
      </c>
      <c r="TXD29" s="64">
        <f t="shared" ref="TXD29:TZO29" si="222">SUM(TXD12:TXD27)</f>
        <v>0</v>
      </c>
      <c r="TXE29" s="64">
        <f t="shared" si="222"/>
        <v>0</v>
      </c>
      <c r="TXF29" s="64">
        <f t="shared" si="222"/>
        <v>0</v>
      </c>
      <c r="TXG29" s="64">
        <f t="shared" si="222"/>
        <v>0</v>
      </c>
      <c r="TXH29" s="64">
        <f t="shared" si="222"/>
        <v>0</v>
      </c>
      <c r="TXI29" s="64">
        <f t="shared" si="222"/>
        <v>0</v>
      </c>
      <c r="TXJ29" s="64">
        <f t="shared" si="222"/>
        <v>0</v>
      </c>
      <c r="TXK29" s="64">
        <f t="shared" si="222"/>
        <v>0</v>
      </c>
      <c r="TXL29" s="64">
        <f t="shared" si="222"/>
        <v>0</v>
      </c>
      <c r="TXM29" s="64">
        <f t="shared" si="222"/>
        <v>0</v>
      </c>
      <c r="TXN29" s="64">
        <f t="shared" si="222"/>
        <v>0</v>
      </c>
      <c r="TXO29" s="64">
        <f t="shared" si="222"/>
        <v>0</v>
      </c>
      <c r="TXP29" s="64">
        <f t="shared" si="222"/>
        <v>0</v>
      </c>
      <c r="TXQ29" s="64">
        <f t="shared" si="222"/>
        <v>0</v>
      </c>
      <c r="TXR29" s="64">
        <f t="shared" si="222"/>
        <v>0</v>
      </c>
      <c r="TXS29" s="64">
        <f t="shared" si="222"/>
        <v>0</v>
      </c>
      <c r="TXT29" s="64">
        <f t="shared" si="222"/>
        <v>0</v>
      </c>
      <c r="TXU29" s="64">
        <f t="shared" si="222"/>
        <v>0</v>
      </c>
      <c r="TXV29" s="64">
        <f t="shared" si="222"/>
        <v>0</v>
      </c>
      <c r="TXW29" s="64">
        <f t="shared" si="222"/>
        <v>0</v>
      </c>
      <c r="TXX29" s="64">
        <f t="shared" si="222"/>
        <v>0</v>
      </c>
      <c r="TXY29" s="64">
        <f t="shared" si="222"/>
        <v>0</v>
      </c>
      <c r="TXZ29" s="64">
        <f t="shared" si="222"/>
        <v>0</v>
      </c>
      <c r="TYA29" s="64">
        <f t="shared" si="222"/>
        <v>0</v>
      </c>
      <c r="TYB29" s="64">
        <f t="shared" si="222"/>
        <v>0</v>
      </c>
      <c r="TYC29" s="64">
        <f t="shared" si="222"/>
        <v>0</v>
      </c>
      <c r="TYD29" s="64">
        <f t="shared" si="222"/>
        <v>0</v>
      </c>
      <c r="TYE29" s="64">
        <f t="shared" si="222"/>
        <v>0</v>
      </c>
      <c r="TYF29" s="64">
        <f t="shared" si="222"/>
        <v>0</v>
      </c>
      <c r="TYG29" s="64">
        <f t="shared" si="222"/>
        <v>0</v>
      </c>
      <c r="TYH29" s="64">
        <f t="shared" si="222"/>
        <v>0</v>
      </c>
      <c r="TYI29" s="64">
        <f t="shared" si="222"/>
        <v>0</v>
      </c>
      <c r="TYJ29" s="64">
        <f t="shared" si="222"/>
        <v>0</v>
      </c>
      <c r="TYK29" s="64">
        <f t="shared" si="222"/>
        <v>0</v>
      </c>
      <c r="TYL29" s="64">
        <f t="shared" si="222"/>
        <v>0</v>
      </c>
      <c r="TYM29" s="64">
        <f t="shared" si="222"/>
        <v>0</v>
      </c>
      <c r="TYN29" s="64">
        <f t="shared" si="222"/>
        <v>0</v>
      </c>
      <c r="TYO29" s="64">
        <f t="shared" si="222"/>
        <v>0</v>
      </c>
      <c r="TYP29" s="64">
        <f t="shared" si="222"/>
        <v>0</v>
      </c>
      <c r="TYQ29" s="64">
        <f t="shared" si="222"/>
        <v>0</v>
      </c>
      <c r="TYR29" s="64">
        <f t="shared" si="222"/>
        <v>0</v>
      </c>
      <c r="TYS29" s="64">
        <f t="shared" si="222"/>
        <v>0</v>
      </c>
      <c r="TYT29" s="64">
        <f t="shared" si="222"/>
        <v>0</v>
      </c>
      <c r="TYU29" s="64">
        <f t="shared" si="222"/>
        <v>0</v>
      </c>
      <c r="TYV29" s="64">
        <f t="shared" si="222"/>
        <v>0</v>
      </c>
      <c r="TYW29" s="64">
        <f t="shared" si="222"/>
        <v>0</v>
      </c>
      <c r="TYX29" s="64">
        <f t="shared" si="222"/>
        <v>0</v>
      </c>
      <c r="TYY29" s="64">
        <f t="shared" si="222"/>
        <v>0</v>
      </c>
      <c r="TYZ29" s="64">
        <f t="shared" si="222"/>
        <v>0</v>
      </c>
      <c r="TZA29" s="64">
        <f t="shared" si="222"/>
        <v>0</v>
      </c>
      <c r="TZB29" s="64">
        <f t="shared" si="222"/>
        <v>0</v>
      </c>
      <c r="TZC29" s="64">
        <f t="shared" si="222"/>
        <v>0</v>
      </c>
      <c r="TZD29" s="64">
        <f t="shared" si="222"/>
        <v>0</v>
      </c>
      <c r="TZE29" s="64">
        <f t="shared" si="222"/>
        <v>0</v>
      </c>
      <c r="TZF29" s="64">
        <f t="shared" si="222"/>
        <v>0</v>
      </c>
      <c r="TZG29" s="64">
        <f t="shared" si="222"/>
        <v>0</v>
      </c>
      <c r="TZH29" s="64">
        <f t="shared" si="222"/>
        <v>0</v>
      </c>
      <c r="TZI29" s="64">
        <f t="shared" si="222"/>
        <v>0</v>
      </c>
      <c r="TZJ29" s="64">
        <f t="shared" si="222"/>
        <v>0</v>
      </c>
      <c r="TZK29" s="64">
        <f t="shared" si="222"/>
        <v>0</v>
      </c>
      <c r="TZL29" s="64">
        <f t="shared" si="222"/>
        <v>0</v>
      </c>
      <c r="TZM29" s="64">
        <f t="shared" si="222"/>
        <v>0</v>
      </c>
      <c r="TZN29" s="64">
        <f t="shared" si="222"/>
        <v>0</v>
      </c>
      <c r="TZO29" s="64">
        <f t="shared" si="222"/>
        <v>0</v>
      </c>
      <c r="TZP29" s="64">
        <f t="shared" ref="TZP29:UCA29" si="223">SUM(TZP12:TZP27)</f>
        <v>0</v>
      </c>
      <c r="TZQ29" s="64">
        <f t="shared" si="223"/>
        <v>0</v>
      </c>
      <c r="TZR29" s="64">
        <f t="shared" si="223"/>
        <v>0</v>
      </c>
      <c r="TZS29" s="64">
        <f t="shared" si="223"/>
        <v>0</v>
      </c>
      <c r="TZT29" s="64">
        <f t="shared" si="223"/>
        <v>0</v>
      </c>
      <c r="TZU29" s="64">
        <f t="shared" si="223"/>
        <v>0</v>
      </c>
      <c r="TZV29" s="64">
        <f t="shared" si="223"/>
        <v>0</v>
      </c>
      <c r="TZW29" s="64">
        <f t="shared" si="223"/>
        <v>0</v>
      </c>
      <c r="TZX29" s="64">
        <f t="shared" si="223"/>
        <v>0</v>
      </c>
      <c r="TZY29" s="64">
        <f t="shared" si="223"/>
        <v>0</v>
      </c>
      <c r="TZZ29" s="64">
        <f t="shared" si="223"/>
        <v>0</v>
      </c>
      <c r="UAA29" s="64">
        <f t="shared" si="223"/>
        <v>0</v>
      </c>
      <c r="UAB29" s="64">
        <f t="shared" si="223"/>
        <v>0</v>
      </c>
      <c r="UAC29" s="64">
        <f t="shared" si="223"/>
        <v>0</v>
      </c>
      <c r="UAD29" s="64">
        <f t="shared" si="223"/>
        <v>0</v>
      </c>
      <c r="UAE29" s="64">
        <f t="shared" si="223"/>
        <v>0</v>
      </c>
      <c r="UAF29" s="64">
        <f t="shared" si="223"/>
        <v>0</v>
      </c>
      <c r="UAG29" s="64">
        <f t="shared" si="223"/>
        <v>0</v>
      </c>
      <c r="UAH29" s="64">
        <f t="shared" si="223"/>
        <v>0</v>
      </c>
      <c r="UAI29" s="64">
        <f t="shared" si="223"/>
        <v>0</v>
      </c>
      <c r="UAJ29" s="64">
        <f t="shared" si="223"/>
        <v>0</v>
      </c>
      <c r="UAK29" s="64">
        <f t="shared" si="223"/>
        <v>0</v>
      </c>
      <c r="UAL29" s="64">
        <f t="shared" si="223"/>
        <v>0</v>
      </c>
      <c r="UAM29" s="64">
        <f t="shared" si="223"/>
        <v>0</v>
      </c>
      <c r="UAN29" s="64">
        <f t="shared" si="223"/>
        <v>0</v>
      </c>
      <c r="UAO29" s="64">
        <f t="shared" si="223"/>
        <v>0</v>
      </c>
      <c r="UAP29" s="64">
        <f t="shared" si="223"/>
        <v>0</v>
      </c>
      <c r="UAQ29" s="64">
        <f t="shared" si="223"/>
        <v>0</v>
      </c>
      <c r="UAR29" s="64">
        <f t="shared" si="223"/>
        <v>0</v>
      </c>
      <c r="UAS29" s="64">
        <f t="shared" si="223"/>
        <v>0</v>
      </c>
      <c r="UAT29" s="64">
        <f t="shared" si="223"/>
        <v>0</v>
      </c>
      <c r="UAU29" s="64">
        <f t="shared" si="223"/>
        <v>0</v>
      </c>
      <c r="UAV29" s="64">
        <f t="shared" si="223"/>
        <v>0</v>
      </c>
      <c r="UAW29" s="64">
        <f t="shared" si="223"/>
        <v>0</v>
      </c>
      <c r="UAX29" s="64">
        <f t="shared" si="223"/>
        <v>0</v>
      </c>
      <c r="UAY29" s="64">
        <f t="shared" si="223"/>
        <v>0</v>
      </c>
      <c r="UAZ29" s="64">
        <f t="shared" si="223"/>
        <v>0</v>
      </c>
      <c r="UBA29" s="64">
        <f t="shared" si="223"/>
        <v>0</v>
      </c>
      <c r="UBB29" s="64">
        <f t="shared" si="223"/>
        <v>0</v>
      </c>
      <c r="UBC29" s="64">
        <f t="shared" si="223"/>
        <v>0</v>
      </c>
      <c r="UBD29" s="64">
        <f t="shared" si="223"/>
        <v>0</v>
      </c>
      <c r="UBE29" s="64">
        <f t="shared" si="223"/>
        <v>0</v>
      </c>
      <c r="UBF29" s="64">
        <f t="shared" si="223"/>
        <v>0</v>
      </c>
      <c r="UBG29" s="64">
        <f t="shared" si="223"/>
        <v>0</v>
      </c>
      <c r="UBH29" s="64">
        <f t="shared" si="223"/>
        <v>0</v>
      </c>
      <c r="UBI29" s="64">
        <f t="shared" si="223"/>
        <v>0</v>
      </c>
      <c r="UBJ29" s="64">
        <f t="shared" si="223"/>
        <v>0</v>
      </c>
      <c r="UBK29" s="64">
        <f t="shared" si="223"/>
        <v>0</v>
      </c>
      <c r="UBL29" s="64">
        <f t="shared" si="223"/>
        <v>0</v>
      </c>
      <c r="UBM29" s="64">
        <f t="shared" si="223"/>
        <v>0</v>
      </c>
      <c r="UBN29" s="64">
        <f t="shared" si="223"/>
        <v>0</v>
      </c>
      <c r="UBO29" s="64">
        <f t="shared" si="223"/>
        <v>0</v>
      </c>
      <c r="UBP29" s="64">
        <f t="shared" si="223"/>
        <v>0</v>
      </c>
      <c r="UBQ29" s="64">
        <f t="shared" si="223"/>
        <v>0</v>
      </c>
      <c r="UBR29" s="64">
        <f t="shared" si="223"/>
        <v>0</v>
      </c>
      <c r="UBS29" s="64">
        <f t="shared" si="223"/>
        <v>0</v>
      </c>
      <c r="UBT29" s="64">
        <f t="shared" si="223"/>
        <v>0</v>
      </c>
      <c r="UBU29" s="64">
        <f t="shared" si="223"/>
        <v>0</v>
      </c>
      <c r="UBV29" s="64">
        <f t="shared" si="223"/>
        <v>0</v>
      </c>
      <c r="UBW29" s="64">
        <f t="shared" si="223"/>
        <v>0</v>
      </c>
      <c r="UBX29" s="64">
        <f t="shared" si="223"/>
        <v>0</v>
      </c>
      <c r="UBY29" s="64">
        <f t="shared" si="223"/>
        <v>0</v>
      </c>
      <c r="UBZ29" s="64">
        <f t="shared" si="223"/>
        <v>0</v>
      </c>
      <c r="UCA29" s="64">
        <f t="shared" si="223"/>
        <v>0</v>
      </c>
      <c r="UCB29" s="64">
        <f t="shared" ref="UCB29:UEM29" si="224">SUM(UCB12:UCB27)</f>
        <v>0</v>
      </c>
      <c r="UCC29" s="64">
        <f t="shared" si="224"/>
        <v>0</v>
      </c>
      <c r="UCD29" s="64">
        <f t="shared" si="224"/>
        <v>0</v>
      </c>
      <c r="UCE29" s="64">
        <f t="shared" si="224"/>
        <v>0</v>
      </c>
      <c r="UCF29" s="64">
        <f t="shared" si="224"/>
        <v>0</v>
      </c>
      <c r="UCG29" s="64">
        <f t="shared" si="224"/>
        <v>0</v>
      </c>
      <c r="UCH29" s="64">
        <f t="shared" si="224"/>
        <v>0</v>
      </c>
      <c r="UCI29" s="64">
        <f t="shared" si="224"/>
        <v>0</v>
      </c>
      <c r="UCJ29" s="64">
        <f t="shared" si="224"/>
        <v>0</v>
      </c>
      <c r="UCK29" s="64">
        <f t="shared" si="224"/>
        <v>0</v>
      </c>
      <c r="UCL29" s="64">
        <f t="shared" si="224"/>
        <v>0</v>
      </c>
      <c r="UCM29" s="64">
        <f t="shared" si="224"/>
        <v>0</v>
      </c>
      <c r="UCN29" s="64">
        <f t="shared" si="224"/>
        <v>0</v>
      </c>
      <c r="UCO29" s="64">
        <f t="shared" si="224"/>
        <v>0</v>
      </c>
      <c r="UCP29" s="64">
        <f t="shared" si="224"/>
        <v>0</v>
      </c>
      <c r="UCQ29" s="64">
        <f t="shared" si="224"/>
        <v>0</v>
      </c>
      <c r="UCR29" s="64">
        <f t="shared" si="224"/>
        <v>0</v>
      </c>
      <c r="UCS29" s="64">
        <f t="shared" si="224"/>
        <v>0</v>
      </c>
      <c r="UCT29" s="64">
        <f t="shared" si="224"/>
        <v>0</v>
      </c>
      <c r="UCU29" s="64">
        <f t="shared" si="224"/>
        <v>0</v>
      </c>
      <c r="UCV29" s="64">
        <f t="shared" si="224"/>
        <v>0</v>
      </c>
      <c r="UCW29" s="64">
        <f t="shared" si="224"/>
        <v>0</v>
      </c>
      <c r="UCX29" s="64">
        <f t="shared" si="224"/>
        <v>0</v>
      </c>
      <c r="UCY29" s="64">
        <f t="shared" si="224"/>
        <v>0</v>
      </c>
      <c r="UCZ29" s="64">
        <f t="shared" si="224"/>
        <v>0</v>
      </c>
      <c r="UDA29" s="64">
        <f t="shared" si="224"/>
        <v>0</v>
      </c>
      <c r="UDB29" s="64">
        <f t="shared" si="224"/>
        <v>0</v>
      </c>
      <c r="UDC29" s="64">
        <f t="shared" si="224"/>
        <v>0</v>
      </c>
      <c r="UDD29" s="64">
        <f t="shared" si="224"/>
        <v>0</v>
      </c>
      <c r="UDE29" s="64">
        <f t="shared" si="224"/>
        <v>0</v>
      </c>
      <c r="UDF29" s="64">
        <f t="shared" si="224"/>
        <v>0</v>
      </c>
      <c r="UDG29" s="64">
        <f t="shared" si="224"/>
        <v>0</v>
      </c>
      <c r="UDH29" s="64">
        <f t="shared" si="224"/>
        <v>0</v>
      </c>
      <c r="UDI29" s="64">
        <f t="shared" si="224"/>
        <v>0</v>
      </c>
      <c r="UDJ29" s="64">
        <f t="shared" si="224"/>
        <v>0</v>
      </c>
      <c r="UDK29" s="64">
        <f t="shared" si="224"/>
        <v>0</v>
      </c>
      <c r="UDL29" s="64">
        <f t="shared" si="224"/>
        <v>0</v>
      </c>
      <c r="UDM29" s="64">
        <f t="shared" si="224"/>
        <v>0</v>
      </c>
      <c r="UDN29" s="64">
        <f t="shared" si="224"/>
        <v>0</v>
      </c>
      <c r="UDO29" s="64">
        <f t="shared" si="224"/>
        <v>0</v>
      </c>
      <c r="UDP29" s="64">
        <f t="shared" si="224"/>
        <v>0</v>
      </c>
      <c r="UDQ29" s="64">
        <f t="shared" si="224"/>
        <v>0</v>
      </c>
      <c r="UDR29" s="64">
        <f t="shared" si="224"/>
        <v>0</v>
      </c>
      <c r="UDS29" s="64">
        <f t="shared" si="224"/>
        <v>0</v>
      </c>
      <c r="UDT29" s="64">
        <f t="shared" si="224"/>
        <v>0</v>
      </c>
      <c r="UDU29" s="64">
        <f t="shared" si="224"/>
        <v>0</v>
      </c>
      <c r="UDV29" s="64">
        <f t="shared" si="224"/>
        <v>0</v>
      </c>
      <c r="UDW29" s="64">
        <f t="shared" si="224"/>
        <v>0</v>
      </c>
      <c r="UDX29" s="64">
        <f t="shared" si="224"/>
        <v>0</v>
      </c>
      <c r="UDY29" s="64">
        <f t="shared" si="224"/>
        <v>0</v>
      </c>
      <c r="UDZ29" s="64">
        <f t="shared" si="224"/>
        <v>0</v>
      </c>
      <c r="UEA29" s="64">
        <f t="shared" si="224"/>
        <v>0</v>
      </c>
      <c r="UEB29" s="64">
        <f t="shared" si="224"/>
        <v>0</v>
      </c>
      <c r="UEC29" s="64">
        <f t="shared" si="224"/>
        <v>0</v>
      </c>
      <c r="UED29" s="64">
        <f t="shared" si="224"/>
        <v>0</v>
      </c>
      <c r="UEE29" s="64">
        <f t="shared" si="224"/>
        <v>0</v>
      </c>
      <c r="UEF29" s="64">
        <f t="shared" si="224"/>
        <v>0</v>
      </c>
      <c r="UEG29" s="64">
        <f t="shared" si="224"/>
        <v>0</v>
      </c>
      <c r="UEH29" s="64">
        <f t="shared" si="224"/>
        <v>0</v>
      </c>
      <c r="UEI29" s="64">
        <f t="shared" si="224"/>
        <v>0</v>
      </c>
      <c r="UEJ29" s="64">
        <f t="shared" si="224"/>
        <v>0</v>
      </c>
      <c r="UEK29" s="64">
        <f t="shared" si="224"/>
        <v>0</v>
      </c>
      <c r="UEL29" s="64">
        <f t="shared" si="224"/>
        <v>0</v>
      </c>
      <c r="UEM29" s="64">
        <f t="shared" si="224"/>
        <v>0</v>
      </c>
      <c r="UEN29" s="64">
        <f t="shared" ref="UEN29:UGY29" si="225">SUM(UEN12:UEN27)</f>
        <v>0</v>
      </c>
      <c r="UEO29" s="64">
        <f t="shared" si="225"/>
        <v>0</v>
      </c>
      <c r="UEP29" s="64">
        <f t="shared" si="225"/>
        <v>0</v>
      </c>
      <c r="UEQ29" s="64">
        <f t="shared" si="225"/>
        <v>0</v>
      </c>
      <c r="UER29" s="64">
        <f t="shared" si="225"/>
        <v>0</v>
      </c>
      <c r="UES29" s="64">
        <f t="shared" si="225"/>
        <v>0</v>
      </c>
      <c r="UET29" s="64">
        <f t="shared" si="225"/>
        <v>0</v>
      </c>
      <c r="UEU29" s="64">
        <f t="shared" si="225"/>
        <v>0</v>
      </c>
      <c r="UEV29" s="64">
        <f t="shared" si="225"/>
        <v>0</v>
      </c>
      <c r="UEW29" s="64">
        <f t="shared" si="225"/>
        <v>0</v>
      </c>
      <c r="UEX29" s="64">
        <f t="shared" si="225"/>
        <v>0</v>
      </c>
      <c r="UEY29" s="64">
        <f t="shared" si="225"/>
        <v>0</v>
      </c>
      <c r="UEZ29" s="64">
        <f t="shared" si="225"/>
        <v>0</v>
      </c>
      <c r="UFA29" s="64">
        <f t="shared" si="225"/>
        <v>0</v>
      </c>
      <c r="UFB29" s="64">
        <f t="shared" si="225"/>
        <v>0</v>
      </c>
      <c r="UFC29" s="64">
        <f t="shared" si="225"/>
        <v>0</v>
      </c>
      <c r="UFD29" s="64">
        <f t="shared" si="225"/>
        <v>0</v>
      </c>
      <c r="UFE29" s="64">
        <f t="shared" si="225"/>
        <v>0</v>
      </c>
      <c r="UFF29" s="64">
        <f t="shared" si="225"/>
        <v>0</v>
      </c>
      <c r="UFG29" s="64">
        <f t="shared" si="225"/>
        <v>0</v>
      </c>
      <c r="UFH29" s="64">
        <f t="shared" si="225"/>
        <v>0</v>
      </c>
      <c r="UFI29" s="64">
        <f t="shared" si="225"/>
        <v>0</v>
      </c>
      <c r="UFJ29" s="64">
        <f t="shared" si="225"/>
        <v>0</v>
      </c>
      <c r="UFK29" s="64">
        <f t="shared" si="225"/>
        <v>0</v>
      </c>
      <c r="UFL29" s="64">
        <f t="shared" si="225"/>
        <v>0</v>
      </c>
      <c r="UFM29" s="64">
        <f t="shared" si="225"/>
        <v>0</v>
      </c>
      <c r="UFN29" s="64">
        <f t="shared" si="225"/>
        <v>0</v>
      </c>
      <c r="UFO29" s="64">
        <f t="shared" si="225"/>
        <v>0</v>
      </c>
      <c r="UFP29" s="64">
        <f t="shared" si="225"/>
        <v>0</v>
      </c>
      <c r="UFQ29" s="64">
        <f t="shared" si="225"/>
        <v>0</v>
      </c>
      <c r="UFR29" s="64">
        <f t="shared" si="225"/>
        <v>0</v>
      </c>
      <c r="UFS29" s="64">
        <f t="shared" si="225"/>
        <v>0</v>
      </c>
      <c r="UFT29" s="64">
        <f t="shared" si="225"/>
        <v>0</v>
      </c>
      <c r="UFU29" s="64">
        <f t="shared" si="225"/>
        <v>0</v>
      </c>
      <c r="UFV29" s="64">
        <f t="shared" si="225"/>
        <v>0</v>
      </c>
      <c r="UFW29" s="64">
        <f t="shared" si="225"/>
        <v>0</v>
      </c>
      <c r="UFX29" s="64">
        <f t="shared" si="225"/>
        <v>0</v>
      </c>
      <c r="UFY29" s="64">
        <f t="shared" si="225"/>
        <v>0</v>
      </c>
      <c r="UFZ29" s="64">
        <f t="shared" si="225"/>
        <v>0</v>
      </c>
      <c r="UGA29" s="64">
        <f t="shared" si="225"/>
        <v>0</v>
      </c>
      <c r="UGB29" s="64">
        <f t="shared" si="225"/>
        <v>0</v>
      </c>
      <c r="UGC29" s="64">
        <f t="shared" si="225"/>
        <v>0</v>
      </c>
      <c r="UGD29" s="64">
        <f t="shared" si="225"/>
        <v>0</v>
      </c>
      <c r="UGE29" s="64">
        <f t="shared" si="225"/>
        <v>0</v>
      </c>
      <c r="UGF29" s="64">
        <f t="shared" si="225"/>
        <v>0</v>
      </c>
      <c r="UGG29" s="64">
        <f t="shared" si="225"/>
        <v>0</v>
      </c>
      <c r="UGH29" s="64">
        <f t="shared" si="225"/>
        <v>0</v>
      </c>
      <c r="UGI29" s="64">
        <f t="shared" si="225"/>
        <v>0</v>
      </c>
      <c r="UGJ29" s="64">
        <f t="shared" si="225"/>
        <v>0</v>
      </c>
      <c r="UGK29" s="64">
        <f t="shared" si="225"/>
        <v>0</v>
      </c>
      <c r="UGL29" s="64">
        <f t="shared" si="225"/>
        <v>0</v>
      </c>
      <c r="UGM29" s="64">
        <f t="shared" si="225"/>
        <v>0</v>
      </c>
      <c r="UGN29" s="64">
        <f t="shared" si="225"/>
        <v>0</v>
      </c>
      <c r="UGO29" s="64">
        <f t="shared" si="225"/>
        <v>0</v>
      </c>
      <c r="UGP29" s="64">
        <f t="shared" si="225"/>
        <v>0</v>
      </c>
      <c r="UGQ29" s="64">
        <f t="shared" si="225"/>
        <v>0</v>
      </c>
      <c r="UGR29" s="64">
        <f t="shared" si="225"/>
        <v>0</v>
      </c>
      <c r="UGS29" s="64">
        <f t="shared" si="225"/>
        <v>0</v>
      </c>
      <c r="UGT29" s="64">
        <f t="shared" si="225"/>
        <v>0</v>
      </c>
      <c r="UGU29" s="64">
        <f t="shared" si="225"/>
        <v>0</v>
      </c>
      <c r="UGV29" s="64">
        <f t="shared" si="225"/>
        <v>0</v>
      </c>
      <c r="UGW29" s="64">
        <f t="shared" si="225"/>
        <v>0</v>
      </c>
      <c r="UGX29" s="64">
        <f t="shared" si="225"/>
        <v>0</v>
      </c>
      <c r="UGY29" s="64">
        <f t="shared" si="225"/>
        <v>0</v>
      </c>
      <c r="UGZ29" s="64">
        <f t="shared" ref="UGZ29:UJK29" si="226">SUM(UGZ12:UGZ27)</f>
        <v>0</v>
      </c>
      <c r="UHA29" s="64">
        <f t="shared" si="226"/>
        <v>0</v>
      </c>
      <c r="UHB29" s="64">
        <f t="shared" si="226"/>
        <v>0</v>
      </c>
      <c r="UHC29" s="64">
        <f t="shared" si="226"/>
        <v>0</v>
      </c>
      <c r="UHD29" s="64">
        <f t="shared" si="226"/>
        <v>0</v>
      </c>
      <c r="UHE29" s="64">
        <f t="shared" si="226"/>
        <v>0</v>
      </c>
      <c r="UHF29" s="64">
        <f t="shared" si="226"/>
        <v>0</v>
      </c>
      <c r="UHG29" s="64">
        <f t="shared" si="226"/>
        <v>0</v>
      </c>
      <c r="UHH29" s="64">
        <f t="shared" si="226"/>
        <v>0</v>
      </c>
      <c r="UHI29" s="64">
        <f t="shared" si="226"/>
        <v>0</v>
      </c>
      <c r="UHJ29" s="64">
        <f t="shared" si="226"/>
        <v>0</v>
      </c>
      <c r="UHK29" s="64">
        <f t="shared" si="226"/>
        <v>0</v>
      </c>
      <c r="UHL29" s="64">
        <f t="shared" si="226"/>
        <v>0</v>
      </c>
      <c r="UHM29" s="64">
        <f t="shared" si="226"/>
        <v>0</v>
      </c>
      <c r="UHN29" s="64">
        <f t="shared" si="226"/>
        <v>0</v>
      </c>
      <c r="UHO29" s="64">
        <f t="shared" si="226"/>
        <v>0</v>
      </c>
      <c r="UHP29" s="64">
        <f t="shared" si="226"/>
        <v>0</v>
      </c>
      <c r="UHQ29" s="64">
        <f t="shared" si="226"/>
        <v>0</v>
      </c>
      <c r="UHR29" s="64">
        <f t="shared" si="226"/>
        <v>0</v>
      </c>
      <c r="UHS29" s="64">
        <f t="shared" si="226"/>
        <v>0</v>
      </c>
      <c r="UHT29" s="64">
        <f t="shared" si="226"/>
        <v>0</v>
      </c>
      <c r="UHU29" s="64">
        <f t="shared" si="226"/>
        <v>0</v>
      </c>
      <c r="UHV29" s="64">
        <f t="shared" si="226"/>
        <v>0</v>
      </c>
      <c r="UHW29" s="64">
        <f t="shared" si="226"/>
        <v>0</v>
      </c>
      <c r="UHX29" s="64">
        <f t="shared" si="226"/>
        <v>0</v>
      </c>
      <c r="UHY29" s="64">
        <f t="shared" si="226"/>
        <v>0</v>
      </c>
      <c r="UHZ29" s="64">
        <f t="shared" si="226"/>
        <v>0</v>
      </c>
      <c r="UIA29" s="64">
        <f t="shared" si="226"/>
        <v>0</v>
      </c>
      <c r="UIB29" s="64">
        <f t="shared" si="226"/>
        <v>0</v>
      </c>
      <c r="UIC29" s="64">
        <f t="shared" si="226"/>
        <v>0</v>
      </c>
      <c r="UID29" s="64">
        <f t="shared" si="226"/>
        <v>0</v>
      </c>
      <c r="UIE29" s="64">
        <f t="shared" si="226"/>
        <v>0</v>
      </c>
      <c r="UIF29" s="64">
        <f t="shared" si="226"/>
        <v>0</v>
      </c>
      <c r="UIG29" s="64">
        <f t="shared" si="226"/>
        <v>0</v>
      </c>
      <c r="UIH29" s="64">
        <f t="shared" si="226"/>
        <v>0</v>
      </c>
      <c r="UII29" s="64">
        <f t="shared" si="226"/>
        <v>0</v>
      </c>
      <c r="UIJ29" s="64">
        <f t="shared" si="226"/>
        <v>0</v>
      </c>
      <c r="UIK29" s="64">
        <f t="shared" si="226"/>
        <v>0</v>
      </c>
      <c r="UIL29" s="64">
        <f t="shared" si="226"/>
        <v>0</v>
      </c>
      <c r="UIM29" s="64">
        <f t="shared" si="226"/>
        <v>0</v>
      </c>
      <c r="UIN29" s="64">
        <f t="shared" si="226"/>
        <v>0</v>
      </c>
      <c r="UIO29" s="64">
        <f t="shared" si="226"/>
        <v>0</v>
      </c>
      <c r="UIP29" s="64">
        <f t="shared" si="226"/>
        <v>0</v>
      </c>
      <c r="UIQ29" s="64">
        <f t="shared" si="226"/>
        <v>0</v>
      </c>
      <c r="UIR29" s="64">
        <f t="shared" si="226"/>
        <v>0</v>
      </c>
      <c r="UIS29" s="64">
        <f t="shared" si="226"/>
        <v>0</v>
      </c>
      <c r="UIT29" s="64">
        <f t="shared" si="226"/>
        <v>0</v>
      </c>
      <c r="UIU29" s="64">
        <f t="shared" si="226"/>
        <v>0</v>
      </c>
      <c r="UIV29" s="64">
        <f t="shared" si="226"/>
        <v>0</v>
      </c>
      <c r="UIW29" s="64">
        <f t="shared" si="226"/>
        <v>0</v>
      </c>
      <c r="UIX29" s="64">
        <f t="shared" si="226"/>
        <v>0</v>
      </c>
      <c r="UIY29" s="64">
        <f t="shared" si="226"/>
        <v>0</v>
      </c>
      <c r="UIZ29" s="64">
        <f t="shared" si="226"/>
        <v>0</v>
      </c>
      <c r="UJA29" s="64">
        <f t="shared" si="226"/>
        <v>0</v>
      </c>
      <c r="UJB29" s="64">
        <f t="shared" si="226"/>
        <v>0</v>
      </c>
      <c r="UJC29" s="64">
        <f t="shared" si="226"/>
        <v>0</v>
      </c>
      <c r="UJD29" s="64">
        <f t="shared" si="226"/>
        <v>0</v>
      </c>
      <c r="UJE29" s="64">
        <f t="shared" si="226"/>
        <v>0</v>
      </c>
      <c r="UJF29" s="64">
        <f t="shared" si="226"/>
        <v>0</v>
      </c>
      <c r="UJG29" s="64">
        <f t="shared" si="226"/>
        <v>0</v>
      </c>
      <c r="UJH29" s="64">
        <f t="shared" si="226"/>
        <v>0</v>
      </c>
      <c r="UJI29" s="64">
        <f t="shared" si="226"/>
        <v>0</v>
      </c>
      <c r="UJJ29" s="64">
        <f t="shared" si="226"/>
        <v>0</v>
      </c>
      <c r="UJK29" s="64">
        <f t="shared" si="226"/>
        <v>0</v>
      </c>
      <c r="UJL29" s="64">
        <f t="shared" ref="UJL29:ULW29" si="227">SUM(UJL12:UJL27)</f>
        <v>0</v>
      </c>
      <c r="UJM29" s="64">
        <f t="shared" si="227"/>
        <v>0</v>
      </c>
      <c r="UJN29" s="64">
        <f t="shared" si="227"/>
        <v>0</v>
      </c>
      <c r="UJO29" s="64">
        <f t="shared" si="227"/>
        <v>0</v>
      </c>
      <c r="UJP29" s="64">
        <f t="shared" si="227"/>
        <v>0</v>
      </c>
      <c r="UJQ29" s="64">
        <f t="shared" si="227"/>
        <v>0</v>
      </c>
      <c r="UJR29" s="64">
        <f t="shared" si="227"/>
        <v>0</v>
      </c>
      <c r="UJS29" s="64">
        <f t="shared" si="227"/>
        <v>0</v>
      </c>
      <c r="UJT29" s="64">
        <f t="shared" si="227"/>
        <v>0</v>
      </c>
      <c r="UJU29" s="64">
        <f t="shared" si="227"/>
        <v>0</v>
      </c>
      <c r="UJV29" s="64">
        <f t="shared" si="227"/>
        <v>0</v>
      </c>
      <c r="UJW29" s="64">
        <f t="shared" si="227"/>
        <v>0</v>
      </c>
      <c r="UJX29" s="64">
        <f t="shared" si="227"/>
        <v>0</v>
      </c>
      <c r="UJY29" s="64">
        <f t="shared" si="227"/>
        <v>0</v>
      </c>
      <c r="UJZ29" s="64">
        <f t="shared" si="227"/>
        <v>0</v>
      </c>
      <c r="UKA29" s="64">
        <f t="shared" si="227"/>
        <v>0</v>
      </c>
      <c r="UKB29" s="64">
        <f t="shared" si="227"/>
        <v>0</v>
      </c>
      <c r="UKC29" s="64">
        <f t="shared" si="227"/>
        <v>0</v>
      </c>
      <c r="UKD29" s="64">
        <f t="shared" si="227"/>
        <v>0</v>
      </c>
      <c r="UKE29" s="64">
        <f t="shared" si="227"/>
        <v>0</v>
      </c>
      <c r="UKF29" s="64">
        <f t="shared" si="227"/>
        <v>0</v>
      </c>
      <c r="UKG29" s="64">
        <f t="shared" si="227"/>
        <v>0</v>
      </c>
      <c r="UKH29" s="64">
        <f t="shared" si="227"/>
        <v>0</v>
      </c>
      <c r="UKI29" s="64">
        <f t="shared" si="227"/>
        <v>0</v>
      </c>
      <c r="UKJ29" s="64">
        <f t="shared" si="227"/>
        <v>0</v>
      </c>
      <c r="UKK29" s="64">
        <f t="shared" si="227"/>
        <v>0</v>
      </c>
      <c r="UKL29" s="64">
        <f t="shared" si="227"/>
        <v>0</v>
      </c>
      <c r="UKM29" s="64">
        <f t="shared" si="227"/>
        <v>0</v>
      </c>
      <c r="UKN29" s="64">
        <f t="shared" si="227"/>
        <v>0</v>
      </c>
      <c r="UKO29" s="64">
        <f t="shared" si="227"/>
        <v>0</v>
      </c>
      <c r="UKP29" s="64">
        <f t="shared" si="227"/>
        <v>0</v>
      </c>
      <c r="UKQ29" s="64">
        <f t="shared" si="227"/>
        <v>0</v>
      </c>
      <c r="UKR29" s="64">
        <f t="shared" si="227"/>
        <v>0</v>
      </c>
      <c r="UKS29" s="64">
        <f t="shared" si="227"/>
        <v>0</v>
      </c>
      <c r="UKT29" s="64">
        <f t="shared" si="227"/>
        <v>0</v>
      </c>
      <c r="UKU29" s="64">
        <f t="shared" si="227"/>
        <v>0</v>
      </c>
      <c r="UKV29" s="64">
        <f t="shared" si="227"/>
        <v>0</v>
      </c>
      <c r="UKW29" s="64">
        <f t="shared" si="227"/>
        <v>0</v>
      </c>
      <c r="UKX29" s="64">
        <f t="shared" si="227"/>
        <v>0</v>
      </c>
      <c r="UKY29" s="64">
        <f t="shared" si="227"/>
        <v>0</v>
      </c>
      <c r="UKZ29" s="64">
        <f t="shared" si="227"/>
        <v>0</v>
      </c>
      <c r="ULA29" s="64">
        <f t="shared" si="227"/>
        <v>0</v>
      </c>
      <c r="ULB29" s="64">
        <f t="shared" si="227"/>
        <v>0</v>
      </c>
      <c r="ULC29" s="64">
        <f t="shared" si="227"/>
        <v>0</v>
      </c>
      <c r="ULD29" s="64">
        <f t="shared" si="227"/>
        <v>0</v>
      </c>
      <c r="ULE29" s="64">
        <f t="shared" si="227"/>
        <v>0</v>
      </c>
      <c r="ULF29" s="64">
        <f t="shared" si="227"/>
        <v>0</v>
      </c>
      <c r="ULG29" s="64">
        <f t="shared" si="227"/>
        <v>0</v>
      </c>
      <c r="ULH29" s="64">
        <f t="shared" si="227"/>
        <v>0</v>
      </c>
      <c r="ULI29" s="64">
        <f t="shared" si="227"/>
        <v>0</v>
      </c>
      <c r="ULJ29" s="64">
        <f t="shared" si="227"/>
        <v>0</v>
      </c>
      <c r="ULK29" s="64">
        <f t="shared" si="227"/>
        <v>0</v>
      </c>
      <c r="ULL29" s="64">
        <f t="shared" si="227"/>
        <v>0</v>
      </c>
      <c r="ULM29" s="64">
        <f t="shared" si="227"/>
        <v>0</v>
      </c>
      <c r="ULN29" s="64">
        <f t="shared" si="227"/>
        <v>0</v>
      </c>
      <c r="ULO29" s="64">
        <f t="shared" si="227"/>
        <v>0</v>
      </c>
      <c r="ULP29" s="64">
        <f t="shared" si="227"/>
        <v>0</v>
      </c>
      <c r="ULQ29" s="64">
        <f t="shared" si="227"/>
        <v>0</v>
      </c>
      <c r="ULR29" s="64">
        <f t="shared" si="227"/>
        <v>0</v>
      </c>
      <c r="ULS29" s="64">
        <f t="shared" si="227"/>
        <v>0</v>
      </c>
      <c r="ULT29" s="64">
        <f t="shared" si="227"/>
        <v>0</v>
      </c>
      <c r="ULU29" s="64">
        <f t="shared" si="227"/>
        <v>0</v>
      </c>
      <c r="ULV29" s="64">
        <f t="shared" si="227"/>
        <v>0</v>
      </c>
      <c r="ULW29" s="64">
        <f t="shared" si="227"/>
        <v>0</v>
      </c>
      <c r="ULX29" s="64">
        <f t="shared" ref="ULX29:UOI29" si="228">SUM(ULX12:ULX27)</f>
        <v>0</v>
      </c>
      <c r="ULY29" s="64">
        <f t="shared" si="228"/>
        <v>0</v>
      </c>
      <c r="ULZ29" s="64">
        <f t="shared" si="228"/>
        <v>0</v>
      </c>
      <c r="UMA29" s="64">
        <f t="shared" si="228"/>
        <v>0</v>
      </c>
      <c r="UMB29" s="64">
        <f t="shared" si="228"/>
        <v>0</v>
      </c>
      <c r="UMC29" s="64">
        <f t="shared" si="228"/>
        <v>0</v>
      </c>
      <c r="UMD29" s="64">
        <f t="shared" si="228"/>
        <v>0</v>
      </c>
      <c r="UME29" s="64">
        <f t="shared" si="228"/>
        <v>0</v>
      </c>
      <c r="UMF29" s="64">
        <f t="shared" si="228"/>
        <v>0</v>
      </c>
      <c r="UMG29" s="64">
        <f t="shared" si="228"/>
        <v>0</v>
      </c>
      <c r="UMH29" s="64">
        <f t="shared" si="228"/>
        <v>0</v>
      </c>
      <c r="UMI29" s="64">
        <f t="shared" si="228"/>
        <v>0</v>
      </c>
      <c r="UMJ29" s="64">
        <f t="shared" si="228"/>
        <v>0</v>
      </c>
      <c r="UMK29" s="64">
        <f t="shared" si="228"/>
        <v>0</v>
      </c>
      <c r="UML29" s="64">
        <f t="shared" si="228"/>
        <v>0</v>
      </c>
      <c r="UMM29" s="64">
        <f t="shared" si="228"/>
        <v>0</v>
      </c>
      <c r="UMN29" s="64">
        <f t="shared" si="228"/>
        <v>0</v>
      </c>
      <c r="UMO29" s="64">
        <f t="shared" si="228"/>
        <v>0</v>
      </c>
      <c r="UMP29" s="64">
        <f t="shared" si="228"/>
        <v>0</v>
      </c>
      <c r="UMQ29" s="64">
        <f t="shared" si="228"/>
        <v>0</v>
      </c>
      <c r="UMR29" s="64">
        <f t="shared" si="228"/>
        <v>0</v>
      </c>
      <c r="UMS29" s="64">
        <f t="shared" si="228"/>
        <v>0</v>
      </c>
      <c r="UMT29" s="64">
        <f t="shared" si="228"/>
        <v>0</v>
      </c>
      <c r="UMU29" s="64">
        <f t="shared" si="228"/>
        <v>0</v>
      </c>
      <c r="UMV29" s="64">
        <f t="shared" si="228"/>
        <v>0</v>
      </c>
      <c r="UMW29" s="64">
        <f t="shared" si="228"/>
        <v>0</v>
      </c>
      <c r="UMX29" s="64">
        <f t="shared" si="228"/>
        <v>0</v>
      </c>
      <c r="UMY29" s="64">
        <f t="shared" si="228"/>
        <v>0</v>
      </c>
      <c r="UMZ29" s="64">
        <f t="shared" si="228"/>
        <v>0</v>
      </c>
      <c r="UNA29" s="64">
        <f t="shared" si="228"/>
        <v>0</v>
      </c>
      <c r="UNB29" s="64">
        <f t="shared" si="228"/>
        <v>0</v>
      </c>
      <c r="UNC29" s="64">
        <f t="shared" si="228"/>
        <v>0</v>
      </c>
      <c r="UND29" s="64">
        <f t="shared" si="228"/>
        <v>0</v>
      </c>
      <c r="UNE29" s="64">
        <f t="shared" si="228"/>
        <v>0</v>
      </c>
      <c r="UNF29" s="64">
        <f t="shared" si="228"/>
        <v>0</v>
      </c>
      <c r="UNG29" s="64">
        <f t="shared" si="228"/>
        <v>0</v>
      </c>
      <c r="UNH29" s="64">
        <f t="shared" si="228"/>
        <v>0</v>
      </c>
      <c r="UNI29" s="64">
        <f t="shared" si="228"/>
        <v>0</v>
      </c>
      <c r="UNJ29" s="64">
        <f t="shared" si="228"/>
        <v>0</v>
      </c>
      <c r="UNK29" s="64">
        <f t="shared" si="228"/>
        <v>0</v>
      </c>
      <c r="UNL29" s="64">
        <f t="shared" si="228"/>
        <v>0</v>
      </c>
      <c r="UNM29" s="64">
        <f t="shared" si="228"/>
        <v>0</v>
      </c>
      <c r="UNN29" s="64">
        <f t="shared" si="228"/>
        <v>0</v>
      </c>
      <c r="UNO29" s="64">
        <f t="shared" si="228"/>
        <v>0</v>
      </c>
      <c r="UNP29" s="64">
        <f t="shared" si="228"/>
        <v>0</v>
      </c>
      <c r="UNQ29" s="64">
        <f t="shared" si="228"/>
        <v>0</v>
      </c>
      <c r="UNR29" s="64">
        <f t="shared" si="228"/>
        <v>0</v>
      </c>
      <c r="UNS29" s="64">
        <f t="shared" si="228"/>
        <v>0</v>
      </c>
      <c r="UNT29" s="64">
        <f t="shared" si="228"/>
        <v>0</v>
      </c>
      <c r="UNU29" s="64">
        <f t="shared" si="228"/>
        <v>0</v>
      </c>
      <c r="UNV29" s="64">
        <f t="shared" si="228"/>
        <v>0</v>
      </c>
      <c r="UNW29" s="64">
        <f t="shared" si="228"/>
        <v>0</v>
      </c>
      <c r="UNX29" s="64">
        <f t="shared" si="228"/>
        <v>0</v>
      </c>
      <c r="UNY29" s="64">
        <f t="shared" si="228"/>
        <v>0</v>
      </c>
      <c r="UNZ29" s="64">
        <f t="shared" si="228"/>
        <v>0</v>
      </c>
      <c r="UOA29" s="64">
        <f t="shared" si="228"/>
        <v>0</v>
      </c>
      <c r="UOB29" s="64">
        <f t="shared" si="228"/>
        <v>0</v>
      </c>
      <c r="UOC29" s="64">
        <f t="shared" si="228"/>
        <v>0</v>
      </c>
      <c r="UOD29" s="64">
        <f t="shared" si="228"/>
        <v>0</v>
      </c>
      <c r="UOE29" s="64">
        <f t="shared" si="228"/>
        <v>0</v>
      </c>
      <c r="UOF29" s="64">
        <f t="shared" si="228"/>
        <v>0</v>
      </c>
      <c r="UOG29" s="64">
        <f t="shared" si="228"/>
        <v>0</v>
      </c>
      <c r="UOH29" s="64">
        <f t="shared" si="228"/>
        <v>0</v>
      </c>
      <c r="UOI29" s="64">
        <f t="shared" si="228"/>
        <v>0</v>
      </c>
      <c r="UOJ29" s="64">
        <f t="shared" ref="UOJ29:UQU29" si="229">SUM(UOJ12:UOJ27)</f>
        <v>0</v>
      </c>
      <c r="UOK29" s="64">
        <f t="shared" si="229"/>
        <v>0</v>
      </c>
      <c r="UOL29" s="64">
        <f t="shared" si="229"/>
        <v>0</v>
      </c>
      <c r="UOM29" s="64">
        <f t="shared" si="229"/>
        <v>0</v>
      </c>
      <c r="UON29" s="64">
        <f t="shared" si="229"/>
        <v>0</v>
      </c>
      <c r="UOO29" s="64">
        <f t="shared" si="229"/>
        <v>0</v>
      </c>
      <c r="UOP29" s="64">
        <f t="shared" si="229"/>
        <v>0</v>
      </c>
      <c r="UOQ29" s="64">
        <f t="shared" si="229"/>
        <v>0</v>
      </c>
      <c r="UOR29" s="64">
        <f t="shared" si="229"/>
        <v>0</v>
      </c>
      <c r="UOS29" s="64">
        <f t="shared" si="229"/>
        <v>0</v>
      </c>
      <c r="UOT29" s="64">
        <f t="shared" si="229"/>
        <v>0</v>
      </c>
      <c r="UOU29" s="64">
        <f t="shared" si="229"/>
        <v>0</v>
      </c>
      <c r="UOV29" s="64">
        <f t="shared" si="229"/>
        <v>0</v>
      </c>
      <c r="UOW29" s="64">
        <f t="shared" si="229"/>
        <v>0</v>
      </c>
      <c r="UOX29" s="64">
        <f t="shared" si="229"/>
        <v>0</v>
      </c>
      <c r="UOY29" s="64">
        <f t="shared" si="229"/>
        <v>0</v>
      </c>
      <c r="UOZ29" s="64">
        <f t="shared" si="229"/>
        <v>0</v>
      </c>
      <c r="UPA29" s="64">
        <f t="shared" si="229"/>
        <v>0</v>
      </c>
      <c r="UPB29" s="64">
        <f t="shared" si="229"/>
        <v>0</v>
      </c>
      <c r="UPC29" s="64">
        <f t="shared" si="229"/>
        <v>0</v>
      </c>
      <c r="UPD29" s="64">
        <f t="shared" si="229"/>
        <v>0</v>
      </c>
      <c r="UPE29" s="64">
        <f t="shared" si="229"/>
        <v>0</v>
      </c>
      <c r="UPF29" s="64">
        <f t="shared" si="229"/>
        <v>0</v>
      </c>
      <c r="UPG29" s="64">
        <f t="shared" si="229"/>
        <v>0</v>
      </c>
      <c r="UPH29" s="64">
        <f t="shared" si="229"/>
        <v>0</v>
      </c>
      <c r="UPI29" s="64">
        <f t="shared" si="229"/>
        <v>0</v>
      </c>
      <c r="UPJ29" s="64">
        <f t="shared" si="229"/>
        <v>0</v>
      </c>
      <c r="UPK29" s="64">
        <f t="shared" si="229"/>
        <v>0</v>
      </c>
      <c r="UPL29" s="64">
        <f t="shared" si="229"/>
        <v>0</v>
      </c>
      <c r="UPM29" s="64">
        <f t="shared" si="229"/>
        <v>0</v>
      </c>
      <c r="UPN29" s="64">
        <f t="shared" si="229"/>
        <v>0</v>
      </c>
      <c r="UPO29" s="64">
        <f t="shared" si="229"/>
        <v>0</v>
      </c>
      <c r="UPP29" s="64">
        <f t="shared" si="229"/>
        <v>0</v>
      </c>
      <c r="UPQ29" s="64">
        <f t="shared" si="229"/>
        <v>0</v>
      </c>
      <c r="UPR29" s="64">
        <f t="shared" si="229"/>
        <v>0</v>
      </c>
      <c r="UPS29" s="64">
        <f t="shared" si="229"/>
        <v>0</v>
      </c>
      <c r="UPT29" s="64">
        <f t="shared" si="229"/>
        <v>0</v>
      </c>
      <c r="UPU29" s="64">
        <f t="shared" si="229"/>
        <v>0</v>
      </c>
      <c r="UPV29" s="64">
        <f t="shared" si="229"/>
        <v>0</v>
      </c>
      <c r="UPW29" s="64">
        <f t="shared" si="229"/>
        <v>0</v>
      </c>
      <c r="UPX29" s="64">
        <f t="shared" si="229"/>
        <v>0</v>
      </c>
      <c r="UPY29" s="64">
        <f t="shared" si="229"/>
        <v>0</v>
      </c>
      <c r="UPZ29" s="64">
        <f t="shared" si="229"/>
        <v>0</v>
      </c>
      <c r="UQA29" s="64">
        <f t="shared" si="229"/>
        <v>0</v>
      </c>
      <c r="UQB29" s="64">
        <f t="shared" si="229"/>
        <v>0</v>
      </c>
      <c r="UQC29" s="64">
        <f t="shared" si="229"/>
        <v>0</v>
      </c>
      <c r="UQD29" s="64">
        <f t="shared" si="229"/>
        <v>0</v>
      </c>
      <c r="UQE29" s="64">
        <f t="shared" si="229"/>
        <v>0</v>
      </c>
      <c r="UQF29" s="64">
        <f t="shared" si="229"/>
        <v>0</v>
      </c>
      <c r="UQG29" s="64">
        <f t="shared" si="229"/>
        <v>0</v>
      </c>
      <c r="UQH29" s="64">
        <f t="shared" si="229"/>
        <v>0</v>
      </c>
      <c r="UQI29" s="64">
        <f t="shared" si="229"/>
        <v>0</v>
      </c>
      <c r="UQJ29" s="64">
        <f t="shared" si="229"/>
        <v>0</v>
      </c>
      <c r="UQK29" s="64">
        <f t="shared" si="229"/>
        <v>0</v>
      </c>
      <c r="UQL29" s="64">
        <f t="shared" si="229"/>
        <v>0</v>
      </c>
      <c r="UQM29" s="64">
        <f t="shared" si="229"/>
        <v>0</v>
      </c>
      <c r="UQN29" s="64">
        <f t="shared" si="229"/>
        <v>0</v>
      </c>
      <c r="UQO29" s="64">
        <f t="shared" si="229"/>
        <v>0</v>
      </c>
      <c r="UQP29" s="64">
        <f t="shared" si="229"/>
        <v>0</v>
      </c>
      <c r="UQQ29" s="64">
        <f t="shared" si="229"/>
        <v>0</v>
      </c>
      <c r="UQR29" s="64">
        <f t="shared" si="229"/>
        <v>0</v>
      </c>
      <c r="UQS29" s="64">
        <f t="shared" si="229"/>
        <v>0</v>
      </c>
      <c r="UQT29" s="64">
        <f t="shared" si="229"/>
        <v>0</v>
      </c>
      <c r="UQU29" s="64">
        <f t="shared" si="229"/>
        <v>0</v>
      </c>
      <c r="UQV29" s="64">
        <f t="shared" ref="UQV29:UTG29" si="230">SUM(UQV12:UQV27)</f>
        <v>0</v>
      </c>
      <c r="UQW29" s="64">
        <f t="shared" si="230"/>
        <v>0</v>
      </c>
      <c r="UQX29" s="64">
        <f t="shared" si="230"/>
        <v>0</v>
      </c>
      <c r="UQY29" s="64">
        <f t="shared" si="230"/>
        <v>0</v>
      </c>
      <c r="UQZ29" s="64">
        <f t="shared" si="230"/>
        <v>0</v>
      </c>
      <c r="URA29" s="64">
        <f t="shared" si="230"/>
        <v>0</v>
      </c>
      <c r="URB29" s="64">
        <f t="shared" si="230"/>
        <v>0</v>
      </c>
      <c r="URC29" s="64">
        <f t="shared" si="230"/>
        <v>0</v>
      </c>
      <c r="URD29" s="64">
        <f t="shared" si="230"/>
        <v>0</v>
      </c>
      <c r="URE29" s="64">
        <f t="shared" si="230"/>
        <v>0</v>
      </c>
      <c r="URF29" s="64">
        <f t="shared" si="230"/>
        <v>0</v>
      </c>
      <c r="URG29" s="64">
        <f t="shared" si="230"/>
        <v>0</v>
      </c>
      <c r="URH29" s="64">
        <f t="shared" si="230"/>
        <v>0</v>
      </c>
      <c r="URI29" s="64">
        <f t="shared" si="230"/>
        <v>0</v>
      </c>
      <c r="URJ29" s="64">
        <f t="shared" si="230"/>
        <v>0</v>
      </c>
      <c r="URK29" s="64">
        <f t="shared" si="230"/>
        <v>0</v>
      </c>
      <c r="URL29" s="64">
        <f t="shared" si="230"/>
        <v>0</v>
      </c>
      <c r="URM29" s="64">
        <f t="shared" si="230"/>
        <v>0</v>
      </c>
      <c r="URN29" s="64">
        <f t="shared" si="230"/>
        <v>0</v>
      </c>
      <c r="URO29" s="64">
        <f t="shared" si="230"/>
        <v>0</v>
      </c>
      <c r="URP29" s="64">
        <f t="shared" si="230"/>
        <v>0</v>
      </c>
      <c r="URQ29" s="64">
        <f t="shared" si="230"/>
        <v>0</v>
      </c>
      <c r="URR29" s="64">
        <f t="shared" si="230"/>
        <v>0</v>
      </c>
      <c r="URS29" s="64">
        <f t="shared" si="230"/>
        <v>0</v>
      </c>
      <c r="URT29" s="64">
        <f t="shared" si="230"/>
        <v>0</v>
      </c>
      <c r="URU29" s="64">
        <f t="shared" si="230"/>
        <v>0</v>
      </c>
      <c r="URV29" s="64">
        <f t="shared" si="230"/>
        <v>0</v>
      </c>
      <c r="URW29" s="64">
        <f t="shared" si="230"/>
        <v>0</v>
      </c>
      <c r="URX29" s="64">
        <f t="shared" si="230"/>
        <v>0</v>
      </c>
      <c r="URY29" s="64">
        <f t="shared" si="230"/>
        <v>0</v>
      </c>
      <c r="URZ29" s="64">
        <f t="shared" si="230"/>
        <v>0</v>
      </c>
      <c r="USA29" s="64">
        <f t="shared" si="230"/>
        <v>0</v>
      </c>
      <c r="USB29" s="64">
        <f t="shared" si="230"/>
        <v>0</v>
      </c>
      <c r="USC29" s="64">
        <f t="shared" si="230"/>
        <v>0</v>
      </c>
      <c r="USD29" s="64">
        <f t="shared" si="230"/>
        <v>0</v>
      </c>
      <c r="USE29" s="64">
        <f t="shared" si="230"/>
        <v>0</v>
      </c>
      <c r="USF29" s="64">
        <f t="shared" si="230"/>
        <v>0</v>
      </c>
      <c r="USG29" s="64">
        <f t="shared" si="230"/>
        <v>0</v>
      </c>
      <c r="USH29" s="64">
        <f t="shared" si="230"/>
        <v>0</v>
      </c>
      <c r="USI29" s="64">
        <f t="shared" si="230"/>
        <v>0</v>
      </c>
      <c r="USJ29" s="64">
        <f t="shared" si="230"/>
        <v>0</v>
      </c>
      <c r="USK29" s="64">
        <f t="shared" si="230"/>
        <v>0</v>
      </c>
      <c r="USL29" s="64">
        <f t="shared" si="230"/>
        <v>0</v>
      </c>
      <c r="USM29" s="64">
        <f t="shared" si="230"/>
        <v>0</v>
      </c>
      <c r="USN29" s="64">
        <f t="shared" si="230"/>
        <v>0</v>
      </c>
      <c r="USO29" s="64">
        <f t="shared" si="230"/>
        <v>0</v>
      </c>
      <c r="USP29" s="64">
        <f t="shared" si="230"/>
        <v>0</v>
      </c>
      <c r="USQ29" s="64">
        <f t="shared" si="230"/>
        <v>0</v>
      </c>
      <c r="USR29" s="64">
        <f t="shared" si="230"/>
        <v>0</v>
      </c>
      <c r="USS29" s="64">
        <f t="shared" si="230"/>
        <v>0</v>
      </c>
      <c r="UST29" s="64">
        <f t="shared" si="230"/>
        <v>0</v>
      </c>
      <c r="USU29" s="64">
        <f t="shared" si="230"/>
        <v>0</v>
      </c>
      <c r="USV29" s="64">
        <f t="shared" si="230"/>
        <v>0</v>
      </c>
      <c r="USW29" s="64">
        <f t="shared" si="230"/>
        <v>0</v>
      </c>
      <c r="USX29" s="64">
        <f t="shared" si="230"/>
        <v>0</v>
      </c>
      <c r="USY29" s="64">
        <f t="shared" si="230"/>
        <v>0</v>
      </c>
      <c r="USZ29" s="64">
        <f t="shared" si="230"/>
        <v>0</v>
      </c>
      <c r="UTA29" s="64">
        <f t="shared" si="230"/>
        <v>0</v>
      </c>
      <c r="UTB29" s="64">
        <f t="shared" si="230"/>
        <v>0</v>
      </c>
      <c r="UTC29" s="64">
        <f t="shared" si="230"/>
        <v>0</v>
      </c>
      <c r="UTD29" s="64">
        <f t="shared" si="230"/>
        <v>0</v>
      </c>
      <c r="UTE29" s="64">
        <f t="shared" si="230"/>
        <v>0</v>
      </c>
      <c r="UTF29" s="64">
        <f t="shared" si="230"/>
        <v>0</v>
      </c>
      <c r="UTG29" s="64">
        <f t="shared" si="230"/>
        <v>0</v>
      </c>
      <c r="UTH29" s="64">
        <f t="shared" ref="UTH29:UVS29" si="231">SUM(UTH12:UTH27)</f>
        <v>0</v>
      </c>
      <c r="UTI29" s="64">
        <f t="shared" si="231"/>
        <v>0</v>
      </c>
      <c r="UTJ29" s="64">
        <f t="shared" si="231"/>
        <v>0</v>
      </c>
      <c r="UTK29" s="64">
        <f t="shared" si="231"/>
        <v>0</v>
      </c>
      <c r="UTL29" s="64">
        <f t="shared" si="231"/>
        <v>0</v>
      </c>
      <c r="UTM29" s="64">
        <f t="shared" si="231"/>
        <v>0</v>
      </c>
      <c r="UTN29" s="64">
        <f t="shared" si="231"/>
        <v>0</v>
      </c>
      <c r="UTO29" s="64">
        <f t="shared" si="231"/>
        <v>0</v>
      </c>
      <c r="UTP29" s="64">
        <f t="shared" si="231"/>
        <v>0</v>
      </c>
      <c r="UTQ29" s="64">
        <f t="shared" si="231"/>
        <v>0</v>
      </c>
      <c r="UTR29" s="64">
        <f t="shared" si="231"/>
        <v>0</v>
      </c>
      <c r="UTS29" s="64">
        <f t="shared" si="231"/>
        <v>0</v>
      </c>
      <c r="UTT29" s="64">
        <f t="shared" si="231"/>
        <v>0</v>
      </c>
      <c r="UTU29" s="64">
        <f t="shared" si="231"/>
        <v>0</v>
      </c>
      <c r="UTV29" s="64">
        <f t="shared" si="231"/>
        <v>0</v>
      </c>
      <c r="UTW29" s="64">
        <f t="shared" si="231"/>
        <v>0</v>
      </c>
      <c r="UTX29" s="64">
        <f t="shared" si="231"/>
        <v>0</v>
      </c>
      <c r="UTY29" s="64">
        <f t="shared" si="231"/>
        <v>0</v>
      </c>
      <c r="UTZ29" s="64">
        <f t="shared" si="231"/>
        <v>0</v>
      </c>
      <c r="UUA29" s="64">
        <f t="shared" si="231"/>
        <v>0</v>
      </c>
      <c r="UUB29" s="64">
        <f t="shared" si="231"/>
        <v>0</v>
      </c>
      <c r="UUC29" s="64">
        <f t="shared" si="231"/>
        <v>0</v>
      </c>
      <c r="UUD29" s="64">
        <f t="shared" si="231"/>
        <v>0</v>
      </c>
      <c r="UUE29" s="64">
        <f t="shared" si="231"/>
        <v>0</v>
      </c>
      <c r="UUF29" s="64">
        <f t="shared" si="231"/>
        <v>0</v>
      </c>
      <c r="UUG29" s="64">
        <f t="shared" si="231"/>
        <v>0</v>
      </c>
      <c r="UUH29" s="64">
        <f t="shared" si="231"/>
        <v>0</v>
      </c>
      <c r="UUI29" s="64">
        <f t="shared" si="231"/>
        <v>0</v>
      </c>
      <c r="UUJ29" s="64">
        <f t="shared" si="231"/>
        <v>0</v>
      </c>
      <c r="UUK29" s="64">
        <f t="shared" si="231"/>
        <v>0</v>
      </c>
      <c r="UUL29" s="64">
        <f t="shared" si="231"/>
        <v>0</v>
      </c>
      <c r="UUM29" s="64">
        <f t="shared" si="231"/>
        <v>0</v>
      </c>
      <c r="UUN29" s="64">
        <f t="shared" si="231"/>
        <v>0</v>
      </c>
      <c r="UUO29" s="64">
        <f t="shared" si="231"/>
        <v>0</v>
      </c>
      <c r="UUP29" s="64">
        <f t="shared" si="231"/>
        <v>0</v>
      </c>
      <c r="UUQ29" s="64">
        <f t="shared" si="231"/>
        <v>0</v>
      </c>
      <c r="UUR29" s="64">
        <f t="shared" si="231"/>
        <v>0</v>
      </c>
      <c r="UUS29" s="64">
        <f t="shared" si="231"/>
        <v>0</v>
      </c>
      <c r="UUT29" s="64">
        <f t="shared" si="231"/>
        <v>0</v>
      </c>
      <c r="UUU29" s="64">
        <f t="shared" si="231"/>
        <v>0</v>
      </c>
      <c r="UUV29" s="64">
        <f t="shared" si="231"/>
        <v>0</v>
      </c>
      <c r="UUW29" s="64">
        <f t="shared" si="231"/>
        <v>0</v>
      </c>
      <c r="UUX29" s="64">
        <f t="shared" si="231"/>
        <v>0</v>
      </c>
      <c r="UUY29" s="64">
        <f t="shared" si="231"/>
        <v>0</v>
      </c>
      <c r="UUZ29" s="64">
        <f t="shared" si="231"/>
        <v>0</v>
      </c>
      <c r="UVA29" s="64">
        <f t="shared" si="231"/>
        <v>0</v>
      </c>
      <c r="UVB29" s="64">
        <f t="shared" si="231"/>
        <v>0</v>
      </c>
      <c r="UVC29" s="64">
        <f t="shared" si="231"/>
        <v>0</v>
      </c>
      <c r="UVD29" s="64">
        <f t="shared" si="231"/>
        <v>0</v>
      </c>
      <c r="UVE29" s="64">
        <f t="shared" si="231"/>
        <v>0</v>
      </c>
      <c r="UVF29" s="64">
        <f t="shared" si="231"/>
        <v>0</v>
      </c>
      <c r="UVG29" s="64">
        <f t="shared" si="231"/>
        <v>0</v>
      </c>
      <c r="UVH29" s="64">
        <f t="shared" si="231"/>
        <v>0</v>
      </c>
      <c r="UVI29" s="64">
        <f t="shared" si="231"/>
        <v>0</v>
      </c>
      <c r="UVJ29" s="64">
        <f t="shared" si="231"/>
        <v>0</v>
      </c>
      <c r="UVK29" s="64">
        <f t="shared" si="231"/>
        <v>0</v>
      </c>
      <c r="UVL29" s="64">
        <f t="shared" si="231"/>
        <v>0</v>
      </c>
      <c r="UVM29" s="64">
        <f t="shared" si="231"/>
        <v>0</v>
      </c>
      <c r="UVN29" s="64">
        <f t="shared" si="231"/>
        <v>0</v>
      </c>
      <c r="UVO29" s="64">
        <f t="shared" si="231"/>
        <v>0</v>
      </c>
      <c r="UVP29" s="64">
        <f t="shared" si="231"/>
        <v>0</v>
      </c>
      <c r="UVQ29" s="64">
        <f t="shared" si="231"/>
        <v>0</v>
      </c>
      <c r="UVR29" s="64">
        <f t="shared" si="231"/>
        <v>0</v>
      </c>
      <c r="UVS29" s="64">
        <f t="shared" si="231"/>
        <v>0</v>
      </c>
      <c r="UVT29" s="64">
        <f t="shared" ref="UVT29:UYE29" si="232">SUM(UVT12:UVT27)</f>
        <v>0</v>
      </c>
      <c r="UVU29" s="64">
        <f t="shared" si="232"/>
        <v>0</v>
      </c>
      <c r="UVV29" s="64">
        <f t="shared" si="232"/>
        <v>0</v>
      </c>
      <c r="UVW29" s="64">
        <f t="shared" si="232"/>
        <v>0</v>
      </c>
      <c r="UVX29" s="64">
        <f t="shared" si="232"/>
        <v>0</v>
      </c>
      <c r="UVY29" s="64">
        <f t="shared" si="232"/>
        <v>0</v>
      </c>
      <c r="UVZ29" s="64">
        <f t="shared" si="232"/>
        <v>0</v>
      </c>
      <c r="UWA29" s="64">
        <f t="shared" si="232"/>
        <v>0</v>
      </c>
      <c r="UWB29" s="64">
        <f t="shared" si="232"/>
        <v>0</v>
      </c>
      <c r="UWC29" s="64">
        <f t="shared" si="232"/>
        <v>0</v>
      </c>
      <c r="UWD29" s="64">
        <f t="shared" si="232"/>
        <v>0</v>
      </c>
      <c r="UWE29" s="64">
        <f t="shared" si="232"/>
        <v>0</v>
      </c>
      <c r="UWF29" s="64">
        <f t="shared" si="232"/>
        <v>0</v>
      </c>
      <c r="UWG29" s="64">
        <f t="shared" si="232"/>
        <v>0</v>
      </c>
      <c r="UWH29" s="64">
        <f t="shared" si="232"/>
        <v>0</v>
      </c>
      <c r="UWI29" s="64">
        <f t="shared" si="232"/>
        <v>0</v>
      </c>
      <c r="UWJ29" s="64">
        <f t="shared" si="232"/>
        <v>0</v>
      </c>
      <c r="UWK29" s="64">
        <f t="shared" si="232"/>
        <v>0</v>
      </c>
      <c r="UWL29" s="64">
        <f t="shared" si="232"/>
        <v>0</v>
      </c>
      <c r="UWM29" s="64">
        <f t="shared" si="232"/>
        <v>0</v>
      </c>
      <c r="UWN29" s="64">
        <f t="shared" si="232"/>
        <v>0</v>
      </c>
      <c r="UWO29" s="64">
        <f t="shared" si="232"/>
        <v>0</v>
      </c>
      <c r="UWP29" s="64">
        <f t="shared" si="232"/>
        <v>0</v>
      </c>
      <c r="UWQ29" s="64">
        <f t="shared" si="232"/>
        <v>0</v>
      </c>
      <c r="UWR29" s="64">
        <f t="shared" si="232"/>
        <v>0</v>
      </c>
      <c r="UWS29" s="64">
        <f t="shared" si="232"/>
        <v>0</v>
      </c>
      <c r="UWT29" s="64">
        <f t="shared" si="232"/>
        <v>0</v>
      </c>
      <c r="UWU29" s="64">
        <f t="shared" si="232"/>
        <v>0</v>
      </c>
      <c r="UWV29" s="64">
        <f t="shared" si="232"/>
        <v>0</v>
      </c>
      <c r="UWW29" s="64">
        <f t="shared" si="232"/>
        <v>0</v>
      </c>
      <c r="UWX29" s="64">
        <f t="shared" si="232"/>
        <v>0</v>
      </c>
      <c r="UWY29" s="64">
        <f t="shared" si="232"/>
        <v>0</v>
      </c>
      <c r="UWZ29" s="64">
        <f t="shared" si="232"/>
        <v>0</v>
      </c>
      <c r="UXA29" s="64">
        <f t="shared" si="232"/>
        <v>0</v>
      </c>
      <c r="UXB29" s="64">
        <f t="shared" si="232"/>
        <v>0</v>
      </c>
      <c r="UXC29" s="64">
        <f t="shared" si="232"/>
        <v>0</v>
      </c>
      <c r="UXD29" s="64">
        <f t="shared" si="232"/>
        <v>0</v>
      </c>
      <c r="UXE29" s="64">
        <f t="shared" si="232"/>
        <v>0</v>
      </c>
      <c r="UXF29" s="64">
        <f t="shared" si="232"/>
        <v>0</v>
      </c>
      <c r="UXG29" s="64">
        <f t="shared" si="232"/>
        <v>0</v>
      </c>
      <c r="UXH29" s="64">
        <f t="shared" si="232"/>
        <v>0</v>
      </c>
      <c r="UXI29" s="64">
        <f t="shared" si="232"/>
        <v>0</v>
      </c>
      <c r="UXJ29" s="64">
        <f t="shared" si="232"/>
        <v>0</v>
      </c>
      <c r="UXK29" s="64">
        <f t="shared" si="232"/>
        <v>0</v>
      </c>
      <c r="UXL29" s="64">
        <f t="shared" si="232"/>
        <v>0</v>
      </c>
      <c r="UXM29" s="64">
        <f t="shared" si="232"/>
        <v>0</v>
      </c>
      <c r="UXN29" s="64">
        <f t="shared" si="232"/>
        <v>0</v>
      </c>
      <c r="UXO29" s="64">
        <f t="shared" si="232"/>
        <v>0</v>
      </c>
      <c r="UXP29" s="64">
        <f t="shared" si="232"/>
        <v>0</v>
      </c>
      <c r="UXQ29" s="64">
        <f t="shared" si="232"/>
        <v>0</v>
      </c>
      <c r="UXR29" s="64">
        <f t="shared" si="232"/>
        <v>0</v>
      </c>
      <c r="UXS29" s="64">
        <f t="shared" si="232"/>
        <v>0</v>
      </c>
      <c r="UXT29" s="64">
        <f t="shared" si="232"/>
        <v>0</v>
      </c>
      <c r="UXU29" s="64">
        <f t="shared" si="232"/>
        <v>0</v>
      </c>
      <c r="UXV29" s="64">
        <f t="shared" si="232"/>
        <v>0</v>
      </c>
      <c r="UXW29" s="64">
        <f t="shared" si="232"/>
        <v>0</v>
      </c>
      <c r="UXX29" s="64">
        <f t="shared" si="232"/>
        <v>0</v>
      </c>
      <c r="UXY29" s="64">
        <f t="shared" si="232"/>
        <v>0</v>
      </c>
      <c r="UXZ29" s="64">
        <f t="shared" si="232"/>
        <v>0</v>
      </c>
      <c r="UYA29" s="64">
        <f t="shared" si="232"/>
        <v>0</v>
      </c>
      <c r="UYB29" s="64">
        <f t="shared" si="232"/>
        <v>0</v>
      </c>
      <c r="UYC29" s="64">
        <f t="shared" si="232"/>
        <v>0</v>
      </c>
      <c r="UYD29" s="64">
        <f t="shared" si="232"/>
        <v>0</v>
      </c>
      <c r="UYE29" s="64">
        <f t="shared" si="232"/>
        <v>0</v>
      </c>
      <c r="UYF29" s="64">
        <f t="shared" ref="UYF29:VAQ29" si="233">SUM(UYF12:UYF27)</f>
        <v>0</v>
      </c>
      <c r="UYG29" s="64">
        <f t="shared" si="233"/>
        <v>0</v>
      </c>
      <c r="UYH29" s="64">
        <f t="shared" si="233"/>
        <v>0</v>
      </c>
      <c r="UYI29" s="64">
        <f t="shared" si="233"/>
        <v>0</v>
      </c>
      <c r="UYJ29" s="64">
        <f t="shared" si="233"/>
        <v>0</v>
      </c>
      <c r="UYK29" s="64">
        <f t="shared" si="233"/>
        <v>0</v>
      </c>
      <c r="UYL29" s="64">
        <f t="shared" si="233"/>
        <v>0</v>
      </c>
      <c r="UYM29" s="64">
        <f t="shared" si="233"/>
        <v>0</v>
      </c>
      <c r="UYN29" s="64">
        <f t="shared" si="233"/>
        <v>0</v>
      </c>
      <c r="UYO29" s="64">
        <f t="shared" si="233"/>
        <v>0</v>
      </c>
      <c r="UYP29" s="64">
        <f t="shared" si="233"/>
        <v>0</v>
      </c>
      <c r="UYQ29" s="64">
        <f t="shared" si="233"/>
        <v>0</v>
      </c>
      <c r="UYR29" s="64">
        <f t="shared" si="233"/>
        <v>0</v>
      </c>
      <c r="UYS29" s="64">
        <f t="shared" si="233"/>
        <v>0</v>
      </c>
      <c r="UYT29" s="64">
        <f t="shared" si="233"/>
        <v>0</v>
      </c>
      <c r="UYU29" s="64">
        <f t="shared" si="233"/>
        <v>0</v>
      </c>
      <c r="UYV29" s="64">
        <f t="shared" si="233"/>
        <v>0</v>
      </c>
      <c r="UYW29" s="64">
        <f t="shared" si="233"/>
        <v>0</v>
      </c>
      <c r="UYX29" s="64">
        <f t="shared" si="233"/>
        <v>0</v>
      </c>
      <c r="UYY29" s="64">
        <f t="shared" si="233"/>
        <v>0</v>
      </c>
      <c r="UYZ29" s="64">
        <f t="shared" si="233"/>
        <v>0</v>
      </c>
      <c r="UZA29" s="64">
        <f t="shared" si="233"/>
        <v>0</v>
      </c>
      <c r="UZB29" s="64">
        <f t="shared" si="233"/>
        <v>0</v>
      </c>
      <c r="UZC29" s="64">
        <f t="shared" si="233"/>
        <v>0</v>
      </c>
      <c r="UZD29" s="64">
        <f t="shared" si="233"/>
        <v>0</v>
      </c>
      <c r="UZE29" s="64">
        <f t="shared" si="233"/>
        <v>0</v>
      </c>
      <c r="UZF29" s="64">
        <f t="shared" si="233"/>
        <v>0</v>
      </c>
      <c r="UZG29" s="64">
        <f t="shared" si="233"/>
        <v>0</v>
      </c>
      <c r="UZH29" s="64">
        <f t="shared" si="233"/>
        <v>0</v>
      </c>
      <c r="UZI29" s="64">
        <f t="shared" si="233"/>
        <v>0</v>
      </c>
      <c r="UZJ29" s="64">
        <f t="shared" si="233"/>
        <v>0</v>
      </c>
      <c r="UZK29" s="64">
        <f t="shared" si="233"/>
        <v>0</v>
      </c>
      <c r="UZL29" s="64">
        <f t="shared" si="233"/>
        <v>0</v>
      </c>
      <c r="UZM29" s="64">
        <f t="shared" si="233"/>
        <v>0</v>
      </c>
      <c r="UZN29" s="64">
        <f t="shared" si="233"/>
        <v>0</v>
      </c>
      <c r="UZO29" s="64">
        <f t="shared" si="233"/>
        <v>0</v>
      </c>
      <c r="UZP29" s="64">
        <f t="shared" si="233"/>
        <v>0</v>
      </c>
      <c r="UZQ29" s="64">
        <f t="shared" si="233"/>
        <v>0</v>
      </c>
      <c r="UZR29" s="64">
        <f t="shared" si="233"/>
        <v>0</v>
      </c>
      <c r="UZS29" s="64">
        <f t="shared" si="233"/>
        <v>0</v>
      </c>
      <c r="UZT29" s="64">
        <f t="shared" si="233"/>
        <v>0</v>
      </c>
      <c r="UZU29" s="64">
        <f t="shared" si="233"/>
        <v>0</v>
      </c>
      <c r="UZV29" s="64">
        <f t="shared" si="233"/>
        <v>0</v>
      </c>
      <c r="UZW29" s="64">
        <f t="shared" si="233"/>
        <v>0</v>
      </c>
      <c r="UZX29" s="64">
        <f t="shared" si="233"/>
        <v>0</v>
      </c>
      <c r="UZY29" s="64">
        <f t="shared" si="233"/>
        <v>0</v>
      </c>
      <c r="UZZ29" s="64">
        <f t="shared" si="233"/>
        <v>0</v>
      </c>
      <c r="VAA29" s="64">
        <f t="shared" si="233"/>
        <v>0</v>
      </c>
      <c r="VAB29" s="64">
        <f t="shared" si="233"/>
        <v>0</v>
      </c>
      <c r="VAC29" s="64">
        <f t="shared" si="233"/>
        <v>0</v>
      </c>
      <c r="VAD29" s="64">
        <f t="shared" si="233"/>
        <v>0</v>
      </c>
      <c r="VAE29" s="64">
        <f t="shared" si="233"/>
        <v>0</v>
      </c>
      <c r="VAF29" s="64">
        <f t="shared" si="233"/>
        <v>0</v>
      </c>
      <c r="VAG29" s="64">
        <f t="shared" si="233"/>
        <v>0</v>
      </c>
      <c r="VAH29" s="64">
        <f t="shared" si="233"/>
        <v>0</v>
      </c>
      <c r="VAI29" s="64">
        <f t="shared" si="233"/>
        <v>0</v>
      </c>
      <c r="VAJ29" s="64">
        <f t="shared" si="233"/>
        <v>0</v>
      </c>
      <c r="VAK29" s="64">
        <f t="shared" si="233"/>
        <v>0</v>
      </c>
      <c r="VAL29" s="64">
        <f t="shared" si="233"/>
        <v>0</v>
      </c>
      <c r="VAM29" s="64">
        <f t="shared" si="233"/>
        <v>0</v>
      </c>
      <c r="VAN29" s="64">
        <f t="shared" si="233"/>
        <v>0</v>
      </c>
      <c r="VAO29" s="64">
        <f t="shared" si="233"/>
        <v>0</v>
      </c>
      <c r="VAP29" s="64">
        <f t="shared" si="233"/>
        <v>0</v>
      </c>
      <c r="VAQ29" s="64">
        <f t="shared" si="233"/>
        <v>0</v>
      </c>
      <c r="VAR29" s="64">
        <f t="shared" ref="VAR29:VDC29" si="234">SUM(VAR12:VAR27)</f>
        <v>0</v>
      </c>
      <c r="VAS29" s="64">
        <f t="shared" si="234"/>
        <v>0</v>
      </c>
      <c r="VAT29" s="64">
        <f t="shared" si="234"/>
        <v>0</v>
      </c>
      <c r="VAU29" s="64">
        <f t="shared" si="234"/>
        <v>0</v>
      </c>
      <c r="VAV29" s="64">
        <f t="shared" si="234"/>
        <v>0</v>
      </c>
      <c r="VAW29" s="64">
        <f t="shared" si="234"/>
        <v>0</v>
      </c>
      <c r="VAX29" s="64">
        <f t="shared" si="234"/>
        <v>0</v>
      </c>
      <c r="VAY29" s="64">
        <f t="shared" si="234"/>
        <v>0</v>
      </c>
      <c r="VAZ29" s="64">
        <f t="shared" si="234"/>
        <v>0</v>
      </c>
      <c r="VBA29" s="64">
        <f t="shared" si="234"/>
        <v>0</v>
      </c>
      <c r="VBB29" s="64">
        <f t="shared" si="234"/>
        <v>0</v>
      </c>
      <c r="VBC29" s="64">
        <f t="shared" si="234"/>
        <v>0</v>
      </c>
      <c r="VBD29" s="64">
        <f t="shared" si="234"/>
        <v>0</v>
      </c>
      <c r="VBE29" s="64">
        <f t="shared" si="234"/>
        <v>0</v>
      </c>
      <c r="VBF29" s="64">
        <f t="shared" si="234"/>
        <v>0</v>
      </c>
      <c r="VBG29" s="64">
        <f t="shared" si="234"/>
        <v>0</v>
      </c>
      <c r="VBH29" s="64">
        <f t="shared" si="234"/>
        <v>0</v>
      </c>
      <c r="VBI29" s="64">
        <f t="shared" si="234"/>
        <v>0</v>
      </c>
      <c r="VBJ29" s="64">
        <f t="shared" si="234"/>
        <v>0</v>
      </c>
      <c r="VBK29" s="64">
        <f t="shared" si="234"/>
        <v>0</v>
      </c>
      <c r="VBL29" s="64">
        <f t="shared" si="234"/>
        <v>0</v>
      </c>
      <c r="VBM29" s="64">
        <f t="shared" si="234"/>
        <v>0</v>
      </c>
      <c r="VBN29" s="64">
        <f t="shared" si="234"/>
        <v>0</v>
      </c>
      <c r="VBO29" s="64">
        <f t="shared" si="234"/>
        <v>0</v>
      </c>
      <c r="VBP29" s="64">
        <f t="shared" si="234"/>
        <v>0</v>
      </c>
      <c r="VBQ29" s="64">
        <f t="shared" si="234"/>
        <v>0</v>
      </c>
      <c r="VBR29" s="64">
        <f t="shared" si="234"/>
        <v>0</v>
      </c>
      <c r="VBS29" s="64">
        <f t="shared" si="234"/>
        <v>0</v>
      </c>
      <c r="VBT29" s="64">
        <f t="shared" si="234"/>
        <v>0</v>
      </c>
      <c r="VBU29" s="64">
        <f t="shared" si="234"/>
        <v>0</v>
      </c>
      <c r="VBV29" s="64">
        <f t="shared" si="234"/>
        <v>0</v>
      </c>
      <c r="VBW29" s="64">
        <f t="shared" si="234"/>
        <v>0</v>
      </c>
      <c r="VBX29" s="64">
        <f t="shared" si="234"/>
        <v>0</v>
      </c>
      <c r="VBY29" s="64">
        <f t="shared" si="234"/>
        <v>0</v>
      </c>
      <c r="VBZ29" s="64">
        <f t="shared" si="234"/>
        <v>0</v>
      </c>
      <c r="VCA29" s="64">
        <f t="shared" si="234"/>
        <v>0</v>
      </c>
      <c r="VCB29" s="64">
        <f t="shared" si="234"/>
        <v>0</v>
      </c>
      <c r="VCC29" s="64">
        <f t="shared" si="234"/>
        <v>0</v>
      </c>
      <c r="VCD29" s="64">
        <f t="shared" si="234"/>
        <v>0</v>
      </c>
      <c r="VCE29" s="64">
        <f t="shared" si="234"/>
        <v>0</v>
      </c>
      <c r="VCF29" s="64">
        <f t="shared" si="234"/>
        <v>0</v>
      </c>
      <c r="VCG29" s="64">
        <f t="shared" si="234"/>
        <v>0</v>
      </c>
      <c r="VCH29" s="64">
        <f t="shared" si="234"/>
        <v>0</v>
      </c>
      <c r="VCI29" s="64">
        <f t="shared" si="234"/>
        <v>0</v>
      </c>
      <c r="VCJ29" s="64">
        <f t="shared" si="234"/>
        <v>0</v>
      </c>
      <c r="VCK29" s="64">
        <f t="shared" si="234"/>
        <v>0</v>
      </c>
      <c r="VCL29" s="64">
        <f t="shared" si="234"/>
        <v>0</v>
      </c>
      <c r="VCM29" s="64">
        <f t="shared" si="234"/>
        <v>0</v>
      </c>
      <c r="VCN29" s="64">
        <f t="shared" si="234"/>
        <v>0</v>
      </c>
      <c r="VCO29" s="64">
        <f t="shared" si="234"/>
        <v>0</v>
      </c>
      <c r="VCP29" s="64">
        <f t="shared" si="234"/>
        <v>0</v>
      </c>
      <c r="VCQ29" s="64">
        <f t="shared" si="234"/>
        <v>0</v>
      </c>
      <c r="VCR29" s="64">
        <f t="shared" si="234"/>
        <v>0</v>
      </c>
      <c r="VCS29" s="64">
        <f t="shared" si="234"/>
        <v>0</v>
      </c>
      <c r="VCT29" s="64">
        <f t="shared" si="234"/>
        <v>0</v>
      </c>
      <c r="VCU29" s="64">
        <f t="shared" si="234"/>
        <v>0</v>
      </c>
      <c r="VCV29" s="64">
        <f t="shared" si="234"/>
        <v>0</v>
      </c>
      <c r="VCW29" s="64">
        <f t="shared" si="234"/>
        <v>0</v>
      </c>
      <c r="VCX29" s="64">
        <f t="shared" si="234"/>
        <v>0</v>
      </c>
      <c r="VCY29" s="64">
        <f t="shared" si="234"/>
        <v>0</v>
      </c>
      <c r="VCZ29" s="64">
        <f t="shared" si="234"/>
        <v>0</v>
      </c>
      <c r="VDA29" s="64">
        <f t="shared" si="234"/>
        <v>0</v>
      </c>
      <c r="VDB29" s="64">
        <f t="shared" si="234"/>
        <v>0</v>
      </c>
      <c r="VDC29" s="64">
        <f t="shared" si="234"/>
        <v>0</v>
      </c>
      <c r="VDD29" s="64">
        <f t="shared" ref="VDD29:VFO29" si="235">SUM(VDD12:VDD27)</f>
        <v>0</v>
      </c>
      <c r="VDE29" s="64">
        <f t="shared" si="235"/>
        <v>0</v>
      </c>
      <c r="VDF29" s="64">
        <f t="shared" si="235"/>
        <v>0</v>
      </c>
      <c r="VDG29" s="64">
        <f t="shared" si="235"/>
        <v>0</v>
      </c>
      <c r="VDH29" s="64">
        <f t="shared" si="235"/>
        <v>0</v>
      </c>
      <c r="VDI29" s="64">
        <f t="shared" si="235"/>
        <v>0</v>
      </c>
      <c r="VDJ29" s="64">
        <f t="shared" si="235"/>
        <v>0</v>
      </c>
      <c r="VDK29" s="64">
        <f t="shared" si="235"/>
        <v>0</v>
      </c>
      <c r="VDL29" s="64">
        <f t="shared" si="235"/>
        <v>0</v>
      </c>
      <c r="VDM29" s="64">
        <f t="shared" si="235"/>
        <v>0</v>
      </c>
      <c r="VDN29" s="64">
        <f t="shared" si="235"/>
        <v>0</v>
      </c>
      <c r="VDO29" s="64">
        <f t="shared" si="235"/>
        <v>0</v>
      </c>
      <c r="VDP29" s="64">
        <f t="shared" si="235"/>
        <v>0</v>
      </c>
      <c r="VDQ29" s="64">
        <f t="shared" si="235"/>
        <v>0</v>
      </c>
      <c r="VDR29" s="64">
        <f t="shared" si="235"/>
        <v>0</v>
      </c>
      <c r="VDS29" s="64">
        <f t="shared" si="235"/>
        <v>0</v>
      </c>
      <c r="VDT29" s="64">
        <f t="shared" si="235"/>
        <v>0</v>
      </c>
      <c r="VDU29" s="64">
        <f t="shared" si="235"/>
        <v>0</v>
      </c>
      <c r="VDV29" s="64">
        <f t="shared" si="235"/>
        <v>0</v>
      </c>
      <c r="VDW29" s="64">
        <f t="shared" si="235"/>
        <v>0</v>
      </c>
      <c r="VDX29" s="64">
        <f t="shared" si="235"/>
        <v>0</v>
      </c>
      <c r="VDY29" s="64">
        <f t="shared" si="235"/>
        <v>0</v>
      </c>
      <c r="VDZ29" s="64">
        <f t="shared" si="235"/>
        <v>0</v>
      </c>
      <c r="VEA29" s="64">
        <f t="shared" si="235"/>
        <v>0</v>
      </c>
      <c r="VEB29" s="64">
        <f t="shared" si="235"/>
        <v>0</v>
      </c>
      <c r="VEC29" s="64">
        <f t="shared" si="235"/>
        <v>0</v>
      </c>
      <c r="VED29" s="64">
        <f t="shared" si="235"/>
        <v>0</v>
      </c>
      <c r="VEE29" s="64">
        <f t="shared" si="235"/>
        <v>0</v>
      </c>
      <c r="VEF29" s="64">
        <f t="shared" si="235"/>
        <v>0</v>
      </c>
      <c r="VEG29" s="64">
        <f t="shared" si="235"/>
        <v>0</v>
      </c>
      <c r="VEH29" s="64">
        <f t="shared" si="235"/>
        <v>0</v>
      </c>
      <c r="VEI29" s="64">
        <f t="shared" si="235"/>
        <v>0</v>
      </c>
      <c r="VEJ29" s="64">
        <f t="shared" si="235"/>
        <v>0</v>
      </c>
      <c r="VEK29" s="64">
        <f t="shared" si="235"/>
        <v>0</v>
      </c>
      <c r="VEL29" s="64">
        <f t="shared" si="235"/>
        <v>0</v>
      </c>
      <c r="VEM29" s="64">
        <f t="shared" si="235"/>
        <v>0</v>
      </c>
      <c r="VEN29" s="64">
        <f t="shared" si="235"/>
        <v>0</v>
      </c>
      <c r="VEO29" s="64">
        <f t="shared" si="235"/>
        <v>0</v>
      </c>
      <c r="VEP29" s="64">
        <f t="shared" si="235"/>
        <v>0</v>
      </c>
      <c r="VEQ29" s="64">
        <f t="shared" si="235"/>
        <v>0</v>
      </c>
      <c r="VER29" s="64">
        <f t="shared" si="235"/>
        <v>0</v>
      </c>
      <c r="VES29" s="64">
        <f t="shared" si="235"/>
        <v>0</v>
      </c>
      <c r="VET29" s="64">
        <f t="shared" si="235"/>
        <v>0</v>
      </c>
      <c r="VEU29" s="64">
        <f t="shared" si="235"/>
        <v>0</v>
      </c>
      <c r="VEV29" s="64">
        <f t="shared" si="235"/>
        <v>0</v>
      </c>
      <c r="VEW29" s="64">
        <f t="shared" si="235"/>
        <v>0</v>
      </c>
      <c r="VEX29" s="64">
        <f t="shared" si="235"/>
        <v>0</v>
      </c>
      <c r="VEY29" s="64">
        <f t="shared" si="235"/>
        <v>0</v>
      </c>
      <c r="VEZ29" s="64">
        <f t="shared" si="235"/>
        <v>0</v>
      </c>
      <c r="VFA29" s="64">
        <f t="shared" si="235"/>
        <v>0</v>
      </c>
      <c r="VFB29" s="64">
        <f t="shared" si="235"/>
        <v>0</v>
      </c>
      <c r="VFC29" s="64">
        <f t="shared" si="235"/>
        <v>0</v>
      </c>
      <c r="VFD29" s="64">
        <f t="shared" si="235"/>
        <v>0</v>
      </c>
      <c r="VFE29" s="64">
        <f t="shared" si="235"/>
        <v>0</v>
      </c>
      <c r="VFF29" s="64">
        <f t="shared" si="235"/>
        <v>0</v>
      </c>
      <c r="VFG29" s="64">
        <f t="shared" si="235"/>
        <v>0</v>
      </c>
      <c r="VFH29" s="64">
        <f t="shared" si="235"/>
        <v>0</v>
      </c>
      <c r="VFI29" s="64">
        <f t="shared" si="235"/>
        <v>0</v>
      </c>
      <c r="VFJ29" s="64">
        <f t="shared" si="235"/>
        <v>0</v>
      </c>
      <c r="VFK29" s="64">
        <f t="shared" si="235"/>
        <v>0</v>
      </c>
      <c r="VFL29" s="64">
        <f t="shared" si="235"/>
        <v>0</v>
      </c>
      <c r="VFM29" s="64">
        <f t="shared" si="235"/>
        <v>0</v>
      </c>
      <c r="VFN29" s="64">
        <f t="shared" si="235"/>
        <v>0</v>
      </c>
      <c r="VFO29" s="64">
        <f t="shared" si="235"/>
        <v>0</v>
      </c>
      <c r="VFP29" s="64">
        <f t="shared" ref="VFP29:VIA29" si="236">SUM(VFP12:VFP27)</f>
        <v>0</v>
      </c>
      <c r="VFQ29" s="64">
        <f t="shared" si="236"/>
        <v>0</v>
      </c>
      <c r="VFR29" s="64">
        <f t="shared" si="236"/>
        <v>0</v>
      </c>
      <c r="VFS29" s="64">
        <f t="shared" si="236"/>
        <v>0</v>
      </c>
      <c r="VFT29" s="64">
        <f t="shared" si="236"/>
        <v>0</v>
      </c>
      <c r="VFU29" s="64">
        <f t="shared" si="236"/>
        <v>0</v>
      </c>
      <c r="VFV29" s="64">
        <f t="shared" si="236"/>
        <v>0</v>
      </c>
      <c r="VFW29" s="64">
        <f t="shared" si="236"/>
        <v>0</v>
      </c>
      <c r="VFX29" s="64">
        <f t="shared" si="236"/>
        <v>0</v>
      </c>
      <c r="VFY29" s="64">
        <f t="shared" si="236"/>
        <v>0</v>
      </c>
      <c r="VFZ29" s="64">
        <f t="shared" si="236"/>
        <v>0</v>
      </c>
      <c r="VGA29" s="64">
        <f t="shared" si="236"/>
        <v>0</v>
      </c>
      <c r="VGB29" s="64">
        <f t="shared" si="236"/>
        <v>0</v>
      </c>
      <c r="VGC29" s="64">
        <f t="shared" si="236"/>
        <v>0</v>
      </c>
      <c r="VGD29" s="64">
        <f t="shared" si="236"/>
        <v>0</v>
      </c>
      <c r="VGE29" s="64">
        <f t="shared" si="236"/>
        <v>0</v>
      </c>
      <c r="VGF29" s="64">
        <f t="shared" si="236"/>
        <v>0</v>
      </c>
      <c r="VGG29" s="64">
        <f t="shared" si="236"/>
        <v>0</v>
      </c>
      <c r="VGH29" s="64">
        <f t="shared" si="236"/>
        <v>0</v>
      </c>
      <c r="VGI29" s="64">
        <f t="shared" si="236"/>
        <v>0</v>
      </c>
      <c r="VGJ29" s="64">
        <f t="shared" si="236"/>
        <v>0</v>
      </c>
      <c r="VGK29" s="64">
        <f t="shared" si="236"/>
        <v>0</v>
      </c>
      <c r="VGL29" s="64">
        <f t="shared" si="236"/>
        <v>0</v>
      </c>
      <c r="VGM29" s="64">
        <f t="shared" si="236"/>
        <v>0</v>
      </c>
      <c r="VGN29" s="64">
        <f t="shared" si="236"/>
        <v>0</v>
      </c>
      <c r="VGO29" s="64">
        <f t="shared" si="236"/>
        <v>0</v>
      </c>
      <c r="VGP29" s="64">
        <f t="shared" si="236"/>
        <v>0</v>
      </c>
      <c r="VGQ29" s="64">
        <f t="shared" si="236"/>
        <v>0</v>
      </c>
      <c r="VGR29" s="64">
        <f t="shared" si="236"/>
        <v>0</v>
      </c>
      <c r="VGS29" s="64">
        <f t="shared" si="236"/>
        <v>0</v>
      </c>
      <c r="VGT29" s="64">
        <f t="shared" si="236"/>
        <v>0</v>
      </c>
      <c r="VGU29" s="64">
        <f t="shared" si="236"/>
        <v>0</v>
      </c>
      <c r="VGV29" s="64">
        <f t="shared" si="236"/>
        <v>0</v>
      </c>
      <c r="VGW29" s="64">
        <f t="shared" si="236"/>
        <v>0</v>
      </c>
      <c r="VGX29" s="64">
        <f t="shared" si="236"/>
        <v>0</v>
      </c>
      <c r="VGY29" s="64">
        <f t="shared" si="236"/>
        <v>0</v>
      </c>
      <c r="VGZ29" s="64">
        <f t="shared" si="236"/>
        <v>0</v>
      </c>
      <c r="VHA29" s="64">
        <f t="shared" si="236"/>
        <v>0</v>
      </c>
      <c r="VHB29" s="64">
        <f t="shared" si="236"/>
        <v>0</v>
      </c>
      <c r="VHC29" s="64">
        <f t="shared" si="236"/>
        <v>0</v>
      </c>
      <c r="VHD29" s="64">
        <f t="shared" si="236"/>
        <v>0</v>
      </c>
      <c r="VHE29" s="64">
        <f t="shared" si="236"/>
        <v>0</v>
      </c>
      <c r="VHF29" s="64">
        <f t="shared" si="236"/>
        <v>0</v>
      </c>
      <c r="VHG29" s="64">
        <f t="shared" si="236"/>
        <v>0</v>
      </c>
      <c r="VHH29" s="64">
        <f t="shared" si="236"/>
        <v>0</v>
      </c>
      <c r="VHI29" s="64">
        <f t="shared" si="236"/>
        <v>0</v>
      </c>
      <c r="VHJ29" s="64">
        <f t="shared" si="236"/>
        <v>0</v>
      </c>
      <c r="VHK29" s="64">
        <f t="shared" si="236"/>
        <v>0</v>
      </c>
      <c r="VHL29" s="64">
        <f t="shared" si="236"/>
        <v>0</v>
      </c>
      <c r="VHM29" s="64">
        <f t="shared" si="236"/>
        <v>0</v>
      </c>
      <c r="VHN29" s="64">
        <f t="shared" si="236"/>
        <v>0</v>
      </c>
      <c r="VHO29" s="64">
        <f t="shared" si="236"/>
        <v>0</v>
      </c>
      <c r="VHP29" s="64">
        <f t="shared" si="236"/>
        <v>0</v>
      </c>
      <c r="VHQ29" s="64">
        <f t="shared" si="236"/>
        <v>0</v>
      </c>
      <c r="VHR29" s="64">
        <f t="shared" si="236"/>
        <v>0</v>
      </c>
      <c r="VHS29" s="64">
        <f t="shared" si="236"/>
        <v>0</v>
      </c>
      <c r="VHT29" s="64">
        <f t="shared" si="236"/>
        <v>0</v>
      </c>
      <c r="VHU29" s="64">
        <f t="shared" si="236"/>
        <v>0</v>
      </c>
      <c r="VHV29" s="64">
        <f t="shared" si="236"/>
        <v>0</v>
      </c>
      <c r="VHW29" s="64">
        <f t="shared" si="236"/>
        <v>0</v>
      </c>
      <c r="VHX29" s="64">
        <f t="shared" si="236"/>
        <v>0</v>
      </c>
      <c r="VHY29" s="64">
        <f t="shared" si="236"/>
        <v>0</v>
      </c>
      <c r="VHZ29" s="64">
        <f t="shared" si="236"/>
        <v>0</v>
      </c>
      <c r="VIA29" s="64">
        <f t="shared" si="236"/>
        <v>0</v>
      </c>
      <c r="VIB29" s="64">
        <f t="shared" ref="VIB29:VKM29" si="237">SUM(VIB12:VIB27)</f>
        <v>0</v>
      </c>
      <c r="VIC29" s="64">
        <f t="shared" si="237"/>
        <v>0</v>
      </c>
      <c r="VID29" s="64">
        <f t="shared" si="237"/>
        <v>0</v>
      </c>
      <c r="VIE29" s="64">
        <f t="shared" si="237"/>
        <v>0</v>
      </c>
      <c r="VIF29" s="64">
        <f t="shared" si="237"/>
        <v>0</v>
      </c>
      <c r="VIG29" s="64">
        <f t="shared" si="237"/>
        <v>0</v>
      </c>
      <c r="VIH29" s="64">
        <f t="shared" si="237"/>
        <v>0</v>
      </c>
      <c r="VII29" s="64">
        <f t="shared" si="237"/>
        <v>0</v>
      </c>
      <c r="VIJ29" s="64">
        <f t="shared" si="237"/>
        <v>0</v>
      </c>
      <c r="VIK29" s="64">
        <f t="shared" si="237"/>
        <v>0</v>
      </c>
      <c r="VIL29" s="64">
        <f t="shared" si="237"/>
        <v>0</v>
      </c>
      <c r="VIM29" s="64">
        <f t="shared" si="237"/>
        <v>0</v>
      </c>
      <c r="VIN29" s="64">
        <f t="shared" si="237"/>
        <v>0</v>
      </c>
      <c r="VIO29" s="64">
        <f t="shared" si="237"/>
        <v>0</v>
      </c>
      <c r="VIP29" s="64">
        <f t="shared" si="237"/>
        <v>0</v>
      </c>
      <c r="VIQ29" s="64">
        <f t="shared" si="237"/>
        <v>0</v>
      </c>
      <c r="VIR29" s="64">
        <f t="shared" si="237"/>
        <v>0</v>
      </c>
      <c r="VIS29" s="64">
        <f t="shared" si="237"/>
        <v>0</v>
      </c>
      <c r="VIT29" s="64">
        <f t="shared" si="237"/>
        <v>0</v>
      </c>
      <c r="VIU29" s="64">
        <f t="shared" si="237"/>
        <v>0</v>
      </c>
      <c r="VIV29" s="64">
        <f t="shared" si="237"/>
        <v>0</v>
      </c>
      <c r="VIW29" s="64">
        <f t="shared" si="237"/>
        <v>0</v>
      </c>
      <c r="VIX29" s="64">
        <f t="shared" si="237"/>
        <v>0</v>
      </c>
      <c r="VIY29" s="64">
        <f t="shared" si="237"/>
        <v>0</v>
      </c>
      <c r="VIZ29" s="64">
        <f t="shared" si="237"/>
        <v>0</v>
      </c>
      <c r="VJA29" s="64">
        <f t="shared" si="237"/>
        <v>0</v>
      </c>
      <c r="VJB29" s="64">
        <f t="shared" si="237"/>
        <v>0</v>
      </c>
      <c r="VJC29" s="64">
        <f t="shared" si="237"/>
        <v>0</v>
      </c>
      <c r="VJD29" s="64">
        <f t="shared" si="237"/>
        <v>0</v>
      </c>
      <c r="VJE29" s="64">
        <f t="shared" si="237"/>
        <v>0</v>
      </c>
      <c r="VJF29" s="64">
        <f t="shared" si="237"/>
        <v>0</v>
      </c>
      <c r="VJG29" s="64">
        <f t="shared" si="237"/>
        <v>0</v>
      </c>
      <c r="VJH29" s="64">
        <f t="shared" si="237"/>
        <v>0</v>
      </c>
      <c r="VJI29" s="64">
        <f t="shared" si="237"/>
        <v>0</v>
      </c>
      <c r="VJJ29" s="64">
        <f t="shared" si="237"/>
        <v>0</v>
      </c>
      <c r="VJK29" s="64">
        <f t="shared" si="237"/>
        <v>0</v>
      </c>
      <c r="VJL29" s="64">
        <f t="shared" si="237"/>
        <v>0</v>
      </c>
      <c r="VJM29" s="64">
        <f t="shared" si="237"/>
        <v>0</v>
      </c>
      <c r="VJN29" s="64">
        <f t="shared" si="237"/>
        <v>0</v>
      </c>
      <c r="VJO29" s="64">
        <f t="shared" si="237"/>
        <v>0</v>
      </c>
      <c r="VJP29" s="64">
        <f t="shared" si="237"/>
        <v>0</v>
      </c>
      <c r="VJQ29" s="64">
        <f t="shared" si="237"/>
        <v>0</v>
      </c>
      <c r="VJR29" s="64">
        <f t="shared" si="237"/>
        <v>0</v>
      </c>
      <c r="VJS29" s="64">
        <f t="shared" si="237"/>
        <v>0</v>
      </c>
      <c r="VJT29" s="64">
        <f t="shared" si="237"/>
        <v>0</v>
      </c>
      <c r="VJU29" s="64">
        <f t="shared" si="237"/>
        <v>0</v>
      </c>
      <c r="VJV29" s="64">
        <f t="shared" si="237"/>
        <v>0</v>
      </c>
      <c r="VJW29" s="64">
        <f t="shared" si="237"/>
        <v>0</v>
      </c>
      <c r="VJX29" s="64">
        <f t="shared" si="237"/>
        <v>0</v>
      </c>
      <c r="VJY29" s="64">
        <f t="shared" si="237"/>
        <v>0</v>
      </c>
      <c r="VJZ29" s="64">
        <f t="shared" si="237"/>
        <v>0</v>
      </c>
      <c r="VKA29" s="64">
        <f t="shared" si="237"/>
        <v>0</v>
      </c>
      <c r="VKB29" s="64">
        <f t="shared" si="237"/>
        <v>0</v>
      </c>
      <c r="VKC29" s="64">
        <f t="shared" si="237"/>
        <v>0</v>
      </c>
      <c r="VKD29" s="64">
        <f t="shared" si="237"/>
        <v>0</v>
      </c>
      <c r="VKE29" s="64">
        <f t="shared" si="237"/>
        <v>0</v>
      </c>
      <c r="VKF29" s="64">
        <f t="shared" si="237"/>
        <v>0</v>
      </c>
      <c r="VKG29" s="64">
        <f t="shared" si="237"/>
        <v>0</v>
      </c>
      <c r="VKH29" s="64">
        <f t="shared" si="237"/>
        <v>0</v>
      </c>
      <c r="VKI29" s="64">
        <f t="shared" si="237"/>
        <v>0</v>
      </c>
      <c r="VKJ29" s="64">
        <f t="shared" si="237"/>
        <v>0</v>
      </c>
      <c r="VKK29" s="64">
        <f t="shared" si="237"/>
        <v>0</v>
      </c>
      <c r="VKL29" s="64">
        <f t="shared" si="237"/>
        <v>0</v>
      </c>
      <c r="VKM29" s="64">
        <f t="shared" si="237"/>
        <v>0</v>
      </c>
      <c r="VKN29" s="64">
        <f t="shared" ref="VKN29:VMY29" si="238">SUM(VKN12:VKN27)</f>
        <v>0</v>
      </c>
      <c r="VKO29" s="64">
        <f t="shared" si="238"/>
        <v>0</v>
      </c>
      <c r="VKP29" s="64">
        <f t="shared" si="238"/>
        <v>0</v>
      </c>
      <c r="VKQ29" s="64">
        <f t="shared" si="238"/>
        <v>0</v>
      </c>
      <c r="VKR29" s="64">
        <f t="shared" si="238"/>
        <v>0</v>
      </c>
      <c r="VKS29" s="64">
        <f t="shared" si="238"/>
        <v>0</v>
      </c>
      <c r="VKT29" s="64">
        <f t="shared" si="238"/>
        <v>0</v>
      </c>
      <c r="VKU29" s="64">
        <f t="shared" si="238"/>
        <v>0</v>
      </c>
      <c r="VKV29" s="64">
        <f t="shared" si="238"/>
        <v>0</v>
      </c>
      <c r="VKW29" s="64">
        <f t="shared" si="238"/>
        <v>0</v>
      </c>
      <c r="VKX29" s="64">
        <f t="shared" si="238"/>
        <v>0</v>
      </c>
      <c r="VKY29" s="64">
        <f t="shared" si="238"/>
        <v>0</v>
      </c>
      <c r="VKZ29" s="64">
        <f t="shared" si="238"/>
        <v>0</v>
      </c>
      <c r="VLA29" s="64">
        <f t="shared" si="238"/>
        <v>0</v>
      </c>
      <c r="VLB29" s="64">
        <f t="shared" si="238"/>
        <v>0</v>
      </c>
      <c r="VLC29" s="64">
        <f t="shared" si="238"/>
        <v>0</v>
      </c>
      <c r="VLD29" s="64">
        <f t="shared" si="238"/>
        <v>0</v>
      </c>
      <c r="VLE29" s="64">
        <f t="shared" si="238"/>
        <v>0</v>
      </c>
      <c r="VLF29" s="64">
        <f t="shared" si="238"/>
        <v>0</v>
      </c>
      <c r="VLG29" s="64">
        <f t="shared" si="238"/>
        <v>0</v>
      </c>
      <c r="VLH29" s="64">
        <f t="shared" si="238"/>
        <v>0</v>
      </c>
      <c r="VLI29" s="64">
        <f t="shared" si="238"/>
        <v>0</v>
      </c>
      <c r="VLJ29" s="64">
        <f t="shared" si="238"/>
        <v>0</v>
      </c>
      <c r="VLK29" s="64">
        <f t="shared" si="238"/>
        <v>0</v>
      </c>
      <c r="VLL29" s="64">
        <f t="shared" si="238"/>
        <v>0</v>
      </c>
      <c r="VLM29" s="64">
        <f t="shared" si="238"/>
        <v>0</v>
      </c>
      <c r="VLN29" s="64">
        <f t="shared" si="238"/>
        <v>0</v>
      </c>
      <c r="VLO29" s="64">
        <f t="shared" si="238"/>
        <v>0</v>
      </c>
      <c r="VLP29" s="64">
        <f t="shared" si="238"/>
        <v>0</v>
      </c>
      <c r="VLQ29" s="64">
        <f t="shared" si="238"/>
        <v>0</v>
      </c>
      <c r="VLR29" s="64">
        <f t="shared" si="238"/>
        <v>0</v>
      </c>
      <c r="VLS29" s="64">
        <f t="shared" si="238"/>
        <v>0</v>
      </c>
      <c r="VLT29" s="64">
        <f t="shared" si="238"/>
        <v>0</v>
      </c>
      <c r="VLU29" s="64">
        <f t="shared" si="238"/>
        <v>0</v>
      </c>
      <c r="VLV29" s="64">
        <f t="shared" si="238"/>
        <v>0</v>
      </c>
      <c r="VLW29" s="64">
        <f t="shared" si="238"/>
        <v>0</v>
      </c>
      <c r="VLX29" s="64">
        <f t="shared" si="238"/>
        <v>0</v>
      </c>
      <c r="VLY29" s="64">
        <f t="shared" si="238"/>
        <v>0</v>
      </c>
      <c r="VLZ29" s="64">
        <f t="shared" si="238"/>
        <v>0</v>
      </c>
      <c r="VMA29" s="64">
        <f t="shared" si="238"/>
        <v>0</v>
      </c>
      <c r="VMB29" s="64">
        <f t="shared" si="238"/>
        <v>0</v>
      </c>
      <c r="VMC29" s="64">
        <f t="shared" si="238"/>
        <v>0</v>
      </c>
      <c r="VMD29" s="64">
        <f t="shared" si="238"/>
        <v>0</v>
      </c>
      <c r="VME29" s="64">
        <f t="shared" si="238"/>
        <v>0</v>
      </c>
      <c r="VMF29" s="64">
        <f t="shared" si="238"/>
        <v>0</v>
      </c>
      <c r="VMG29" s="64">
        <f t="shared" si="238"/>
        <v>0</v>
      </c>
      <c r="VMH29" s="64">
        <f t="shared" si="238"/>
        <v>0</v>
      </c>
      <c r="VMI29" s="64">
        <f t="shared" si="238"/>
        <v>0</v>
      </c>
      <c r="VMJ29" s="64">
        <f t="shared" si="238"/>
        <v>0</v>
      </c>
      <c r="VMK29" s="64">
        <f t="shared" si="238"/>
        <v>0</v>
      </c>
      <c r="VML29" s="64">
        <f t="shared" si="238"/>
        <v>0</v>
      </c>
      <c r="VMM29" s="64">
        <f t="shared" si="238"/>
        <v>0</v>
      </c>
      <c r="VMN29" s="64">
        <f t="shared" si="238"/>
        <v>0</v>
      </c>
      <c r="VMO29" s="64">
        <f t="shared" si="238"/>
        <v>0</v>
      </c>
      <c r="VMP29" s="64">
        <f t="shared" si="238"/>
        <v>0</v>
      </c>
      <c r="VMQ29" s="64">
        <f t="shared" si="238"/>
        <v>0</v>
      </c>
      <c r="VMR29" s="64">
        <f t="shared" si="238"/>
        <v>0</v>
      </c>
      <c r="VMS29" s="64">
        <f t="shared" si="238"/>
        <v>0</v>
      </c>
      <c r="VMT29" s="64">
        <f t="shared" si="238"/>
        <v>0</v>
      </c>
      <c r="VMU29" s="64">
        <f t="shared" si="238"/>
        <v>0</v>
      </c>
      <c r="VMV29" s="64">
        <f t="shared" si="238"/>
        <v>0</v>
      </c>
      <c r="VMW29" s="64">
        <f t="shared" si="238"/>
        <v>0</v>
      </c>
      <c r="VMX29" s="64">
        <f t="shared" si="238"/>
        <v>0</v>
      </c>
      <c r="VMY29" s="64">
        <f t="shared" si="238"/>
        <v>0</v>
      </c>
      <c r="VMZ29" s="64">
        <f t="shared" ref="VMZ29:VPK29" si="239">SUM(VMZ12:VMZ27)</f>
        <v>0</v>
      </c>
      <c r="VNA29" s="64">
        <f t="shared" si="239"/>
        <v>0</v>
      </c>
      <c r="VNB29" s="64">
        <f t="shared" si="239"/>
        <v>0</v>
      </c>
      <c r="VNC29" s="64">
        <f t="shared" si="239"/>
        <v>0</v>
      </c>
      <c r="VND29" s="64">
        <f t="shared" si="239"/>
        <v>0</v>
      </c>
      <c r="VNE29" s="64">
        <f t="shared" si="239"/>
        <v>0</v>
      </c>
      <c r="VNF29" s="64">
        <f t="shared" si="239"/>
        <v>0</v>
      </c>
      <c r="VNG29" s="64">
        <f t="shared" si="239"/>
        <v>0</v>
      </c>
      <c r="VNH29" s="64">
        <f t="shared" si="239"/>
        <v>0</v>
      </c>
      <c r="VNI29" s="64">
        <f t="shared" si="239"/>
        <v>0</v>
      </c>
      <c r="VNJ29" s="64">
        <f t="shared" si="239"/>
        <v>0</v>
      </c>
      <c r="VNK29" s="64">
        <f t="shared" si="239"/>
        <v>0</v>
      </c>
      <c r="VNL29" s="64">
        <f t="shared" si="239"/>
        <v>0</v>
      </c>
      <c r="VNM29" s="64">
        <f t="shared" si="239"/>
        <v>0</v>
      </c>
      <c r="VNN29" s="64">
        <f t="shared" si="239"/>
        <v>0</v>
      </c>
      <c r="VNO29" s="64">
        <f t="shared" si="239"/>
        <v>0</v>
      </c>
      <c r="VNP29" s="64">
        <f t="shared" si="239"/>
        <v>0</v>
      </c>
      <c r="VNQ29" s="64">
        <f t="shared" si="239"/>
        <v>0</v>
      </c>
      <c r="VNR29" s="64">
        <f t="shared" si="239"/>
        <v>0</v>
      </c>
      <c r="VNS29" s="64">
        <f t="shared" si="239"/>
        <v>0</v>
      </c>
      <c r="VNT29" s="64">
        <f t="shared" si="239"/>
        <v>0</v>
      </c>
      <c r="VNU29" s="64">
        <f t="shared" si="239"/>
        <v>0</v>
      </c>
      <c r="VNV29" s="64">
        <f t="shared" si="239"/>
        <v>0</v>
      </c>
      <c r="VNW29" s="64">
        <f t="shared" si="239"/>
        <v>0</v>
      </c>
      <c r="VNX29" s="64">
        <f t="shared" si="239"/>
        <v>0</v>
      </c>
      <c r="VNY29" s="64">
        <f t="shared" si="239"/>
        <v>0</v>
      </c>
      <c r="VNZ29" s="64">
        <f t="shared" si="239"/>
        <v>0</v>
      </c>
      <c r="VOA29" s="64">
        <f t="shared" si="239"/>
        <v>0</v>
      </c>
      <c r="VOB29" s="64">
        <f t="shared" si="239"/>
        <v>0</v>
      </c>
      <c r="VOC29" s="64">
        <f t="shared" si="239"/>
        <v>0</v>
      </c>
      <c r="VOD29" s="64">
        <f t="shared" si="239"/>
        <v>0</v>
      </c>
      <c r="VOE29" s="64">
        <f t="shared" si="239"/>
        <v>0</v>
      </c>
      <c r="VOF29" s="64">
        <f t="shared" si="239"/>
        <v>0</v>
      </c>
      <c r="VOG29" s="64">
        <f t="shared" si="239"/>
        <v>0</v>
      </c>
      <c r="VOH29" s="64">
        <f t="shared" si="239"/>
        <v>0</v>
      </c>
      <c r="VOI29" s="64">
        <f t="shared" si="239"/>
        <v>0</v>
      </c>
      <c r="VOJ29" s="64">
        <f t="shared" si="239"/>
        <v>0</v>
      </c>
      <c r="VOK29" s="64">
        <f t="shared" si="239"/>
        <v>0</v>
      </c>
      <c r="VOL29" s="64">
        <f t="shared" si="239"/>
        <v>0</v>
      </c>
      <c r="VOM29" s="64">
        <f t="shared" si="239"/>
        <v>0</v>
      </c>
      <c r="VON29" s="64">
        <f t="shared" si="239"/>
        <v>0</v>
      </c>
      <c r="VOO29" s="64">
        <f t="shared" si="239"/>
        <v>0</v>
      </c>
      <c r="VOP29" s="64">
        <f t="shared" si="239"/>
        <v>0</v>
      </c>
      <c r="VOQ29" s="64">
        <f t="shared" si="239"/>
        <v>0</v>
      </c>
      <c r="VOR29" s="64">
        <f t="shared" si="239"/>
        <v>0</v>
      </c>
      <c r="VOS29" s="64">
        <f t="shared" si="239"/>
        <v>0</v>
      </c>
      <c r="VOT29" s="64">
        <f t="shared" si="239"/>
        <v>0</v>
      </c>
      <c r="VOU29" s="64">
        <f t="shared" si="239"/>
        <v>0</v>
      </c>
      <c r="VOV29" s="64">
        <f t="shared" si="239"/>
        <v>0</v>
      </c>
      <c r="VOW29" s="64">
        <f t="shared" si="239"/>
        <v>0</v>
      </c>
      <c r="VOX29" s="64">
        <f t="shared" si="239"/>
        <v>0</v>
      </c>
      <c r="VOY29" s="64">
        <f t="shared" si="239"/>
        <v>0</v>
      </c>
      <c r="VOZ29" s="64">
        <f t="shared" si="239"/>
        <v>0</v>
      </c>
      <c r="VPA29" s="64">
        <f t="shared" si="239"/>
        <v>0</v>
      </c>
      <c r="VPB29" s="64">
        <f t="shared" si="239"/>
        <v>0</v>
      </c>
      <c r="VPC29" s="64">
        <f t="shared" si="239"/>
        <v>0</v>
      </c>
      <c r="VPD29" s="64">
        <f t="shared" si="239"/>
        <v>0</v>
      </c>
      <c r="VPE29" s="64">
        <f t="shared" si="239"/>
        <v>0</v>
      </c>
      <c r="VPF29" s="64">
        <f t="shared" si="239"/>
        <v>0</v>
      </c>
      <c r="VPG29" s="64">
        <f t="shared" si="239"/>
        <v>0</v>
      </c>
      <c r="VPH29" s="64">
        <f t="shared" si="239"/>
        <v>0</v>
      </c>
      <c r="VPI29" s="64">
        <f t="shared" si="239"/>
        <v>0</v>
      </c>
      <c r="VPJ29" s="64">
        <f t="shared" si="239"/>
        <v>0</v>
      </c>
      <c r="VPK29" s="64">
        <f t="shared" si="239"/>
        <v>0</v>
      </c>
      <c r="VPL29" s="64">
        <f t="shared" ref="VPL29:VRW29" si="240">SUM(VPL12:VPL27)</f>
        <v>0</v>
      </c>
      <c r="VPM29" s="64">
        <f t="shared" si="240"/>
        <v>0</v>
      </c>
      <c r="VPN29" s="64">
        <f t="shared" si="240"/>
        <v>0</v>
      </c>
      <c r="VPO29" s="64">
        <f t="shared" si="240"/>
        <v>0</v>
      </c>
      <c r="VPP29" s="64">
        <f t="shared" si="240"/>
        <v>0</v>
      </c>
      <c r="VPQ29" s="64">
        <f t="shared" si="240"/>
        <v>0</v>
      </c>
      <c r="VPR29" s="64">
        <f t="shared" si="240"/>
        <v>0</v>
      </c>
      <c r="VPS29" s="64">
        <f t="shared" si="240"/>
        <v>0</v>
      </c>
      <c r="VPT29" s="64">
        <f t="shared" si="240"/>
        <v>0</v>
      </c>
      <c r="VPU29" s="64">
        <f t="shared" si="240"/>
        <v>0</v>
      </c>
      <c r="VPV29" s="64">
        <f t="shared" si="240"/>
        <v>0</v>
      </c>
      <c r="VPW29" s="64">
        <f t="shared" si="240"/>
        <v>0</v>
      </c>
      <c r="VPX29" s="64">
        <f t="shared" si="240"/>
        <v>0</v>
      </c>
      <c r="VPY29" s="64">
        <f t="shared" si="240"/>
        <v>0</v>
      </c>
      <c r="VPZ29" s="64">
        <f t="shared" si="240"/>
        <v>0</v>
      </c>
      <c r="VQA29" s="64">
        <f t="shared" si="240"/>
        <v>0</v>
      </c>
      <c r="VQB29" s="64">
        <f t="shared" si="240"/>
        <v>0</v>
      </c>
      <c r="VQC29" s="64">
        <f t="shared" si="240"/>
        <v>0</v>
      </c>
      <c r="VQD29" s="64">
        <f t="shared" si="240"/>
        <v>0</v>
      </c>
      <c r="VQE29" s="64">
        <f t="shared" si="240"/>
        <v>0</v>
      </c>
      <c r="VQF29" s="64">
        <f t="shared" si="240"/>
        <v>0</v>
      </c>
      <c r="VQG29" s="64">
        <f t="shared" si="240"/>
        <v>0</v>
      </c>
      <c r="VQH29" s="64">
        <f t="shared" si="240"/>
        <v>0</v>
      </c>
      <c r="VQI29" s="64">
        <f t="shared" si="240"/>
        <v>0</v>
      </c>
      <c r="VQJ29" s="64">
        <f t="shared" si="240"/>
        <v>0</v>
      </c>
      <c r="VQK29" s="64">
        <f t="shared" si="240"/>
        <v>0</v>
      </c>
      <c r="VQL29" s="64">
        <f t="shared" si="240"/>
        <v>0</v>
      </c>
      <c r="VQM29" s="64">
        <f t="shared" si="240"/>
        <v>0</v>
      </c>
      <c r="VQN29" s="64">
        <f t="shared" si="240"/>
        <v>0</v>
      </c>
      <c r="VQO29" s="64">
        <f t="shared" si="240"/>
        <v>0</v>
      </c>
      <c r="VQP29" s="64">
        <f t="shared" si="240"/>
        <v>0</v>
      </c>
      <c r="VQQ29" s="64">
        <f t="shared" si="240"/>
        <v>0</v>
      </c>
      <c r="VQR29" s="64">
        <f t="shared" si="240"/>
        <v>0</v>
      </c>
      <c r="VQS29" s="64">
        <f t="shared" si="240"/>
        <v>0</v>
      </c>
      <c r="VQT29" s="64">
        <f t="shared" si="240"/>
        <v>0</v>
      </c>
      <c r="VQU29" s="64">
        <f t="shared" si="240"/>
        <v>0</v>
      </c>
      <c r="VQV29" s="64">
        <f t="shared" si="240"/>
        <v>0</v>
      </c>
      <c r="VQW29" s="64">
        <f t="shared" si="240"/>
        <v>0</v>
      </c>
      <c r="VQX29" s="64">
        <f t="shared" si="240"/>
        <v>0</v>
      </c>
      <c r="VQY29" s="64">
        <f t="shared" si="240"/>
        <v>0</v>
      </c>
      <c r="VQZ29" s="64">
        <f t="shared" si="240"/>
        <v>0</v>
      </c>
      <c r="VRA29" s="64">
        <f t="shared" si="240"/>
        <v>0</v>
      </c>
      <c r="VRB29" s="64">
        <f t="shared" si="240"/>
        <v>0</v>
      </c>
      <c r="VRC29" s="64">
        <f t="shared" si="240"/>
        <v>0</v>
      </c>
      <c r="VRD29" s="64">
        <f t="shared" si="240"/>
        <v>0</v>
      </c>
      <c r="VRE29" s="64">
        <f t="shared" si="240"/>
        <v>0</v>
      </c>
      <c r="VRF29" s="64">
        <f t="shared" si="240"/>
        <v>0</v>
      </c>
      <c r="VRG29" s="64">
        <f t="shared" si="240"/>
        <v>0</v>
      </c>
      <c r="VRH29" s="64">
        <f t="shared" si="240"/>
        <v>0</v>
      </c>
      <c r="VRI29" s="64">
        <f t="shared" si="240"/>
        <v>0</v>
      </c>
      <c r="VRJ29" s="64">
        <f t="shared" si="240"/>
        <v>0</v>
      </c>
      <c r="VRK29" s="64">
        <f t="shared" si="240"/>
        <v>0</v>
      </c>
      <c r="VRL29" s="64">
        <f t="shared" si="240"/>
        <v>0</v>
      </c>
      <c r="VRM29" s="64">
        <f t="shared" si="240"/>
        <v>0</v>
      </c>
      <c r="VRN29" s="64">
        <f t="shared" si="240"/>
        <v>0</v>
      </c>
      <c r="VRO29" s="64">
        <f t="shared" si="240"/>
        <v>0</v>
      </c>
      <c r="VRP29" s="64">
        <f t="shared" si="240"/>
        <v>0</v>
      </c>
      <c r="VRQ29" s="64">
        <f t="shared" si="240"/>
        <v>0</v>
      </c>
      <c r="VRR29" s="64">
        <f t="shared" si="240"/>
        <v>0</v>
      </c>
      <c r="VRS29" s="64">
        <f t="shared" si="240"/>
        <v>0</v>
      </c>
      <c r="VRT29" s="64">
        <f t="shared" si="240"/>
        <v>0</v>
      </c>
      <c r="VRU29" s="64">
        <f t="shared" si="240"/>
        <v>0</v>
      </c>
      <c r="VRV29" s="64">
        <f t="shared" si="240"/>
        <v>0</v>
      </c>
      <c r="VRW29" s="64">
        <f t="shared" si="240"/>
        <v>0</v>
      </c>
      <c r="VRX29" s="64">
        <f t="shared" ref="VRX29:VUI29" si="241">SUM(VRX12:VRX27)</f>
        <v>0</v>
      </c>
      <c r="VRY29" s="64">
        <f t="shared" si="241"/>
        <v>0</v>
      </c>
      <c r="VRZ29" s="64">
        <f t="shared" si="241"/>
        <v>0</v>
      </c>
      <c r="VSA29" s="64">
        <f t="shared" si="241"/>
        <v>0</v>
      </c>
      <c r="VSB29" s="64">
        <f t="shared" si="241"/>
        <v>0</v>
      </c>
      <c r="VSC29" s="64">
        <f t="shared" si="241"/>
        <v>0</v>
      </c>
      <c r="VSD29" s="64">
        <f t="shared" si="241"/>
        <v>0</v>
      </c>
      <c r="VSE29" s="64">
        <f t="shared" si="241"/>
        <v>0</v>
      </c>
      <c r="VSF29" s="64">
        <f t="shared" si="241"/>
        <v>0</v>
      </c>
      <c r="VSG29" s="64">
        <f t="shared" si="241"/>
        <v>0</v>
      </c>
      <c r="VSH29" s="64">
        <f t="shared" si="241"/>
        <v>0</v>
      </c>
      <c r="VSI29" s="64">
        <f t="shared" si="241"/>
        <v>0</v>
      </c>
      <c r="VSJ29" s="64">
        <f t="shared" si="241"/>
        <v>0</v>
      </c>
      <c r="VSK29" s="64">
        <f t="shared" si="241"/>
        <v>0</v>
      </c>
      <c r="VSL29" s="64">
        <f t="shared" si="241"/>
        <v>0</v>
      </c>
      <c r="VSM29" s="64">
        <f t="shared" si="241"/>
        <v>0</v>
      </c>
      <c r="VSN29" s="64">
        <f t="shared" si="241"/>
        <v>0</v>
      </c>
      <c r="VSO29" s="64">
        <f t="shared" si="241"/>
        <v>0</v>
      </c>
      <c r="VSP29" s="64">
        <f t="shared" si="241"/>
        <v>0</v>
      </c>
      <c r="VSQ29" s="64">
        <f t="shared" si="241"/>
        <v>0</v>
      </c>
      <c r="VSR29" s="64">
        <f t="shared" si="241"/>
        <v>0</v>
      </c>
      <c r="VSS29" s="64">
        <f t="shared" si="241"/>
        <v>0</v>
      </c>
      <c r="VST29" s="64">
        <f t="shared" si="241"/>
        <v>0</v>
      </c>
      <c r="VSU29" s="64">
        <f t="shared" si="241"/>
        <v>0</v>
      </c>
      <c r="VSV29" s="64">
        <f t="shared" si="241"/>
        <v>0</v>
      </c>
      <c r="VSW29" s="64">
        <f t="shared" si="241"/>
        <v>0</v>
      </c>
      <c r="VSX29" s="64">
        <f t="shared" si="241"/>
        <v>0</v>
      </c>
      <c r="VSY29" s="64">
        <f t="shared" si="241"/>
        <v>0</v>
      </c>
      <c r="VSZ29" s="64">
        <f t="shared" si="241"/>
        <v>0</v>
      </c>
      <c r="VTA29" s="64">
        <f t="shared" si="241"/>
        <v>0</v>
      </c>
      <c r="VTB29" s="64">
        <f t="shared" si="241"/>
        <v>0</v>
      </c>
      <c r="VTC29" s="64">
        <f t="shared" si="241"/>
        <v>0</v>
      </c>
      <c r="VTD29" s="64">
        <f t="shared" si="241"/>
        <v>0</v>
      </c>
      <c r="VTE29" s="64">
        <f t="shared" si="241"/>
        <v>0</v>
      </c>
      <c r="VTF29" s="64">
        <f t="shared" si="241"/>
        <v>0</v>
      </c>
      <c r="VTG29" s="64">
        <f t="shared" si="241"/>
        <v>0</v>
      </c>
      <c r="VTH29" s="64">
        <f t="shared" si="241"/>
        <v>0</v>
      </c>
      <c r="VTI29" s="64">
        <f t="shared" si="241"/>
        <v>0</v>
      </c>
      <c r="VTJ29" s="64">
        <f t="shared" si="241"/>
        <v>0</v>
      </c>
      <c r="VTK29" s="64">
        <f t="shared" si="241"/>
        <v>0</v>
      </c>
      <c r="VTL29" s="64">
        <f t="shared" si="241"/>
        <v>0</v>
      </c>
      <c r="VTM29" s="64">
        <f t="shared" si="241"/>
        <v>0</v>
      </c>
      <c r="VTN29" s="64">
        <f t="shared" si="241"/>
        <v>0</v>
      </c>
      <c r="VTO29" s="64">
        <f t="shared" si="241"/>
        <v>0</v>
      </c>
      <c r="VTP29" s="64">
        <f t="shared" si="241"/>
        <v>0</v>
      </c>
      <c r="VTQ29" s="64">
        <f t="shared" si="241"/>
        <v>0</v>
      </c>
      <c r="VTR29" s="64">
        <f t="shared" si="241"/>
        <v>0</v>
      </c>
      <c r="VTS29" s="64">
        <f t="shared" si="241"/>
        <v>0</v>
      </c>
      <c r="VTT29" s="64">
        <f t="shared" si="241"/>
        <v>0</v>
      </c>
      <c r="VTU29" s="64">
        <f t="shared" si="241"/>
        <v>0</v>
      </c>
      <c r="VTV29" s="64">
        <f t="shared" si="241"/>
        <v>0</v>
      </c>
      <c r="VTW29" s="64">
        <f t="shared" si="241"/>
        <v>0</v>
      </c>
      <c r="VTX29" s="64">
        <f t="shared" si="241"/>
        <v>0</v>
      </c>
      <c r="VTY29" s="64">
        <f t="shared" si="241"/>
        <v>0</v>
      </c>
      <c r="VTZ29" s="64">
        <f t="shared" si="241"/>
        <v>0</v>
      </c>
      <c r="VUA29" s="64">
        <f t="shared" si="241"/>
        <v>0</v>
      </c>
      <c r="VUB29" s="64">
        <f t="shared" si="241"/>
        <v>0</v>
      </c>
      <c r="VUC29" s="64">
        <f t="shared" si="241"/>
        <v>0</v>
      </c>
      <c r="VUD29" s="64">
        <f t="shared" si="241"/>
        <v>0</v>
      </c>
      <c r="VUE29" s="64">
        <f t="shared" si="241"/>
        <v>0</v>
      </c>
      <c r="VUF29" s="64">
        <f t="shared" si="241"/>
        <v>0</v>
      </c>
      <c r="VUG29" s="64">
        <f t="shared" si="241"/>
        <v>0</v>
      </c>
      <c r="VUH29" s="64">
        <f t="shared" si="241"/>
        <v>0</v>
      </c>
      <c r="VUI29" s="64">
        <f t="shared" si="241"/>
        <v>0</v>
      </c>
      <c r="VUJ29" s="64">
        <f t="shared" ref="VUJ29:VWU29" si="242">SUM(VUJ12:VUJ27)</f>
        <v>0</v>
      </c>
      <c r="VUK29" s="64">
        <f t="shared" si="242"/>
        <v>0</v>
      </c>
      <c r="VUL29" s="64">
        <f t="shared" si="242"/>
        <v>0</v>
      </c>
      <c r="VUM29" s="64">
        <f t="shared" si="242"/>
        <v>0</v>
      </c>
      <c r="VUN29" s="64">
        <f t="shared" si="242"/>
        <v>0</v>
      </c>
      <c r="VUO29" s="64">
        <f t="shared" si="242"/>
        <v>0</v>
      </c>
      <c r="VUP29" s="64">
        <f t="shared" si="242"/>
        <v>0</v>
      </c>
      <c r="VUQ29" s="64">
        <f t="shared" si="242"/>
        <v>0</v>
      </c>
      <c r="VUR29" s="64">
        <f t="shared" si="242"/>
        <v>0</v>
      </c>
      <c r="VUS29" s="64">
        <f t="shared" si="242"/>
        <v>0</v>
      </c>
      <c r="VUT29" s="64">
        <f t="shared" si="242"/>
        <v>0</v>
      </c>
      <c r="VUU29" s="64">
        <f t="shared" si="242"/>
        <v>0</v>
      </c>
      <c r="VUV29" s="64">
        <f t="shared" si="242"/>
        <v>0</v>
      </c>
      <c r="VUW29" s="64">
        <f t="shared" si="242"/>
        <v>0</v>
      </c>
      <c r="VUX29" s="64">
        <f t="shared" si="242"/>
        <v>0</v>
      </c>
      <c r="VUY29" s="64">
        <f t="shared" si="242"/>
        <v>0</v>
      </c>
      <c r="VUZ29" s="64">
        <f t="shared" si="242"/>
        <v>0</v>
      </c>
      <c r="VVA29" s="64">
        <f t="shared" si="242"/>
        <v>0</v>
      </c>
      <c r="VVB29" s="64">
        <f t="shared" si="242"/>
        <v>0</v>
      </c>
      <c r="VVC29" s="64">
        <f t="shared" si="242"/>
        <v>0</v>
      </c>
      <c r="VVD29" s="64">
        <f t="shared" si="242"/>
        <v>0</v>
      </c>
      <c r="VVE29" s="64">
        <f t="shared" si="242"/>
        <v>0</v>
      </c>
      <c r="VVF29" s="64">
        <f t="shared" si="242"/>
        <v>0</v>
      </c>
      <c r="VVG29" s="64">
        <f t="shared" si="242"/>
        <v>0</v>
      </c>
      <c r="VVH29" s="64">
        <f t="shared" si="242"/>
        <v>0</v>
      </c>
      <c r="VVI29" s="64">
        <f t="shared" si="242"/>
        <v>0</v>
      </c>
      <c r="VVJ29" s="64">
        <f t="shared" si="242"/>
        <v>0</v>
      </c>
      <c r="VVK29" s="64">
        <f t="shared" si="242"/>
        <v>0</v>
      </c>
      <c r="VVL29" s="64">
        <f t="shared" si="242"/>
        <v>0</v>
      </c>
      <c r="VVM29" s="64">
        <f t="shared" si="242"/>
        <v>0</v>
      </c>
      <c r="VVN29" s="64">
        <f t="shared" si="242"/>
        <v>0</v>
      </c>
      <c r="VVO29" s="64">
        <f t="shared" si="242"/>
        <v>0</v>
      </c>
      <c r="VVP29" s="64">
        <f t="shared" si="242"/>
        <v>0</v>
      </c>
      <c r="VVQ29" s="64">
        <f t="shared" si="242"/>
        <v>0</v>
      </c>
      <c r="VVR29" s="64">
        <f t="shared" si="242"/>
        <v>0</v>
      </c>
      <c r="VVS29" s="64">
        <f t="shared" si="242"/>
        <v>0</v>
      </c>
      <c r="VVT29" s="64">
        <f t="shared" si="242"/>
        <v>0</v>
      </c>
      <c r="VVU29" s="64">
        <f t="shared" si="242"/>
        <v>0</v>
      </c>
      <c r="VVV29" s="64">
        <f t="shared" si="242"/>
        <v>0</v>
      </c>
      <c r="VVW29" s="64">
        <f t="shared" si="242"/>
        <v>0</v>
      </c>
      <c r="VVX29" s="64">
        <f t="shared" si="242"/>
        <v>0</v>
      </c>
      <c r="VVY29" s="64">
        <f t="shared" si="242"/>
        <v>0</v>
      </c>
      <c r="VVZ29" s="64">
        <f t="shared" si="242"/>
        <v>0</v>
      </c>
      <c r="VWA29" s="64">
        <f t="shared" si="242"/>
        <v>0</v>
      </c>
      <c r="VWB29" s="64">
        <f t="shared" si="242"/>
        <v>0</v>
      </c>
      <c r="VWC29" s="64">
        <f t="shared" si="242"/>
        <v>0</v>
      </c>
      <c r="VWD29" s="64">
        <f t="shared" si="242"/>
        <v>0</v>
      </c>
      <c r="VWE29" s="64">
        <f t="shared" si="242"/>
        <v>0</v>
      </c>
      <c r="VWF29" s="64">
        <f t="shared" si="242"/>
        <v>0</v>
      </c>
      <c r="VWG29" s="64">
        <f t="shared" si="242"/>
        <v>0</v>
      </c>
      <c r="VWH29" s="64">
        <f t="shared" si="242"/>
        <v>0</v>
      </c>
      <c r="VWI29" s="64">
        <f t="shared" si="242"/>
        <v>0</v>
      </c>
      <c r="VWJ29" s="64">
        <f t="shared" si="242"/>
        <v>0</v>
      </c>
      <c r="VWK29" s="64">
        <f t="shared" si="242"/>
        <v>0</v>
      </c>
      <c r="VWL29" s="64">
        <f t="shared" si="242"/>
        <v>0</v>
      </c>
      <c r="VWM29" s="64">
        <f t="shared" si="242"/>
        <v>0</v>
      </c>
      <c r="VWN29" s="64">
        <f t="shared" si="242"/>
        <v>0</v>
      </c>
      <c r="VWO29" s="64">
        <f t="shared" si="242"/>
        <v>0</v>
      </c>
      <c r="VWP29" s="64">
        <f t="shared" si="242"/>
        <v>0</v>
      </c>
      <c r="VWQ29" s="64">
        <f t="shared" si="242"/>
        <v>0</v>
      </c>
      <c r="VWR29" s="64">
        <f t="shared" si="242"/>
        <v>0</v>
      </c>
      <c r="VWS29" s="64">
        <f t="shared" si="242"/>
        <v>0</v>
      </c>
      <c r="VWT29" s="64">
        <f t="shared" si="242"/>
        <v>0</v>
      </c>
      <c r="VWU29" s="64">
        <f t="shared" si="242"/>
        <v>0</v>
      </c>
      <c r="VWV29" s="64">
        <f t="shared" ref="VWV29:VZG29" si="243">SUM(VWV12:VWV27)</f>
        <v>0</v>
      </c>
      <c r="VWW29" s="64">
        <f t="shared" si="243"/>
        <v>0</v>
      </c>
      <c r="VWX29" s="64">
        <f t="shared" si="243"/>
        <v>0</v>
      </c>
      <c r="VWY29" s="64">
        <f t="shared" si="243"/>
        <v>0</v>
      </c>
      <c r="VWZ29" s="64">
        <f t="shared" si="243"/>
        <v>0</v>
      </c>
      <c r="VXA29" s="64">
        <f t="shared" si="243"/>
        <v>0</v>
      </c>
      <c r="VXB29" s="64">
        <f t="shared" si="243"/>
        <v>0</v>
      </c>
      <c r="VXC29" s="64">
        <f t="shared" si="243"/>
        <v>0</v>
      </c>
      <c r="VXD29" s="64">
        <f t="shared" si="243"/>
        <v>0</v>
      </c>
      <c r="VXE29" s="64">
        <f t="shared" si="243"/>
        <v>0</v>
      </c>
      <c r="VXF29" s="64">
        <f t="shared" si="243"/>
        <v>0</v>
      </c>
      <c r="VXG29" s="64">
        <f t="shared" si="243"/>
        <v>0</v>
      </c>
      <c r="VXH29" s="64">
        <f t="shared" si="243"/>
        <v>0</v>
      </c>
      <c r="VXI29" s="64">
        <f t="shared" si="243"/>
        <v>0</v>
      </c>
      <c r="VXJ29" s="64">
        <f t="shared" si="243"/>
        <v>0</v>
      </c>
      <c r="VXK29" s="64">
        <f t="shared" si="243"/>
        <v>0</v>
      </c>
      <c r="VXL29" s="64">
        <f t="shared" si="243"/>
        <v>0</v>
      </c>
      <c r="VXM29" s="64">
        <f t="shared" si="243"/>
        <v>0</v>
      </c>
      <c r="VXN29" s="64">
        <f t="shared" si="243"/>
        <v>0</v>
      </c>
      <c r="VXO29" s="64">
        <f t="shared" si="243"/>
        <v>0</v>
      </c>
      <c r="VXP29" s="64">
        <f t="shared" si="243"/>
        <v>0</v>
      </c>
      <c r="VXQ29" s="64">
        <f t="shared" si="243"/>
        <v>0</v>
      </c>
      <c r="VXR29" s="64">
        <f t="shared" si="243"/>
        <v>0</v>
      </c>
      <c r="VXS29" s="64">
        <f t="shared" si="243"/>
        <v>0</v>
      </c>
      <c r="VXT29" s="64">
        <f t="shared" si="243"/>
        <v>0</v>
      </c>
      <c r="VXU29" s="64">
        <f t="shared" si="243"/>
        <v>0</v>
      </c>
      <c r="VXV29" s="64">
        <f t="shared" si="243"/>
        <v>0</v>
      </c>
      <c r="VXW29" s="64">
        <f t="shared" si="243"/>
        <v>0</v>
      </c>
      <c r="VXX29" s="64">
        <f t="shared" si="243"/>
        <v>0</v>
      </c>
      <c r="VXY29" s="64">
        <f t="shared" si="243"/>
        <v>0</v>
      </c>
      <c r="VXZ29" s="64">
        <f t="shared" si="243"/>
        <v>0</v>
      </c>
      <c r="VYA29" s="64">
        <f t="shared" si="243"/>
        <v>0</v>
      </c>
      <c r="VYB29" s="64">
        <f t="shared" si="243"/>
        <v>0</v>
      </c>
      <c r="VYC29" s="64">
        <f t="shared" si="243"/>
        <v>0</v>
      </c>
      <c r="VYD29" s="64">
        <f t="shared" si="243"/>
        <v>0</v>
      </c>
      <c r="VYE29" s="64">
        <f t="shared" si="243"/>
        <v>0</v>
      </c>
      <c r="VYF29" s="64">
        <f t="shared" si="243"/>
        <v>0</v>
      </c>
      <c r="VYG29" s="64">
        <f t="shared" si="243"/>
        <v>0</v>
      </c>
      <c r="VYH29" s="64">
        <f t="shared" si="243"/>
        <v>0</v>
      </c>
      <c r="VYI29" s="64">
        <f t="shared" si="243"/>
        <v>0</v>
      </c>
      <c r="VYJ29" s="64">
        <f t="shared" si="243"/>
        <v>0</v>
      </c>
      <c r="VYK29" s="64">
        <f t="shared" si="243"/>
        <v>0</v>
      </c>
      <c r="VYL29" s="64">
        <f t="shared" si="243"/>
        <v>0</v>
      </c>
      <c r="VYM29" s="64">
        <f t="shared" si="243"/>
        <v>0</v>
      </c>
      <c r="VYN29" s="64">
        <f t="shared" si="243"/>
        <v>0</v>
      </c>
      <c r="VYO29" s="64">
        <f t="shared" si="243"/>
        <v>0</v>
      </c>
      <c r="VYP29" s="64">
        <f t="shared" si="243"/>
        <v>0</v>
      </c>
      <c r="VYQ29" s="64">
        <f t="shared" si="243"/>
        <v>0</v>
      </c>
      <c r="VYR29" s="64">
        <f t="shared" si="243"/>
        <v>0</v>
      </c>
      <c r="VYS29" s="64">
        <f t="shared" si="243"/>
        <v>0</v>
      </c>
      <c r="VYT29" s="64">
        <f t="shared" si="243"/>
        <v>0</v>
      </c>
      <c r="VYU29" s="64">
        <f t="shared" si="243"/>
        <v>0</v>
      </c>
      <c r="VYV29" s="64">
        <f t="shared" si="243"/>
        <v>0</v>
      </c>
      <c r="VYW29" s="64">
        <f t="shared" si="243"/>
        <v>0</v>
      </c>
      <c r="VYX29" s="64">
        <f t="shared" si="243"/>
        <v>0</v>
      </c>
      <c r="VYY29" s="64">
        <f t="shared" si="243"/>
        <v>0</v>
      </c>
      <c r="VYZ29" s="64">
        <f t="shared" si="243"/>
        <v>0</v>
      </c>
      <c r="VZA29" s="64">
        <f t="shared" si="243"/>
        <v>0</v>
      </c>
      <c r="VZB29" s="64">
        <f t="shared" si="243"/>
        <v>0</v>
      </c>
      <c r="VZC29" s="64">
        <f t="shared" si="243"/>
        <v>0</v>
      </c>
      <c r="VZD29" s="64">
        <f t="shared" si="243"/>
        <v>0</v>
      </c>
      <c r="VZE29" s="64">
        <f t="shared" si="243"/>
        <v>0</v>
      </c>
      <c r="VZF29" s="64">
        <f t="shared" si="243"/>
        <v>0</v>
      </c>
      <c r="VZG29" s="64">
        <f t="shared" si="243"/>
        <v>0</v>
      </c>
      <c r="VZH29" s="64">
        <f t="shared" ref="VZH29:WBS29" si="244">SUM(VZH12:VZH27)</f>
        <v>0</v>
      </c>
      <c r="VZI29" s="64">
        <f t="shared" si="244"/>
        <v>0</v>
      </c>
      <c r="VZJ29" s="64">
        <f t="shared" si="244"/>
        <v>0</v>
      </c>
      <c r="VZK29" s="64">
        <f t="shared" si="244"/>
        <v>0</v>
      </c>
      <c r="VZL29" s="64">
        <f t="shared" si="244"/>
        <v>0</v>
      </c>
      <c r="VZM29" s="64">
        <f t="shared" si="244"/>
        <v>0</v>
      </c>
      <c r="VZN29" s="64">
        <f t="shared" si="244"/>
        <v>0</v>
      </c>
      <c r="VZO29" s="64">
        <f t="shared" si="244"/>
        <v>0</v>
      </c>
      <c r="VZP29" s="64">
        <f t="shared" si="244"/>
        <v>0</v>
      </c>
      <c r="VZQ29" s="64">
        <f t="shared" si="244"/>
        <v>0</v>
      </c>
      <c r="VZR29" s="64">
        <f t="shared" si="244"/>
        <v>0</v>
      </c>
      <c r="VZS29" s="64">
        <f t="shared" si="244"/>
        <v>0</v>
      </c>
      <c r="VZT29" s="64">
        <f t="shared" si="244"/>
        <v>0</v>
      </c>
      <c r="VZU29" s="64">
        <f t="shared" si="244"/>
        <v>0</v>
      </c>
      <c r="VZV29" s="64">
        <f t="shared" si="244"/>
        <v>0</v>
      </c>
      <c r="VZW29" s="64">
        <f t="shared" si="244"/>
        <v>0</v>
      </c>
      <c r="VZX29" s="64">
        <f t="shared" si="244"/>
        <v>0</v>
      </c>
      <c r="VZY29" s="64">
        <f t="shared" si="244"/>
        <v>0</v>
      </c>
      <c r="VZZ29" s="64">
        <f t="shared" si="244"/>
        <v>0</v>
      </c>
      <c r="WAA29" s="64">
        <f t="shared" si="244"/>
        <v>0</v>
      </c>
      <c r="WAB29" s="64">
        <f t="shared" si="244"/>
        <v>0</v>
      </c>
      <c r="WAC29" s="64">
        <f t="shared" si="244"/>
        <v>0</v>
      </c>
      <c r="WAD29" s="64">
        <f t="shared" si="244"/>
        <v>0</v>
      </c>
      <c r="WAE29" s="64">
        <f t="shared" si="244"/>
        <v>0</v>
      </c>
      <c r="WAF29" s="64">
        <f t="shared" si="244"/>
        <v>0</v>
      </c>
      <c r="WAG29" s="64">
        <f t="shared" si="244"/>
        <v>0</v>
      </c>
      <c r="WAH29" s="64">
        <f t="shared" si="244"/>
        <v>0</v>
      </c>
      <c r="WAI29" s="64">
        <f t="shared" si="244"/>
        <v>0</v>
      </c>
      <c r="WAJ29" s="64">
        <f t="shared" si="244"/>
        <v>0</v>
      </c>
      <c r="WAK29" s="64">
        <f t="shared" si="244"/>
        <v>0</v>
      </c>
      <c r="WAL29" s="64">
        <f t="shared" si="244"/>
        <v>0</v>
      </c>
      <c r="WAM29" s="64">
        <f t="shared" si="244"/>
        <v>0</v>
      </c>
      <c r="WAN29" s="64">
        <f t="shared" si="244"/>
        <v>0</v>
      </c>
      <c r="WAO29" s="64">
        <f t="shared" si="244"/>
        <v>0</v>
      </c>
      <c r="WAP29" s="64">
        <f t="shared" si="244"/>
        <v>0</v>
      </c>
      <c r="WAQ29" s="64">
        <f t="shared" si="244"/>
        <v>0</v>
      </c>
      <c r="WAR29" s="64">
        <f t="shared" si="244"/>
        <v>0</v>
      </c>
      <c r="WAS29" s="64">
        <f t="shared" si="244"/>
        <v>0</v>
      </c>
      <c r="WAT29" s="64">
        <f t="shared" si="244"/>
        <v>0</v>
      </c>
      <c r="WAU29" s="64">
        <f t="shared" si="244"/>
        <v>0</v>
      </c>
      <c r="WAV29" s="64">
        <f t="shared" si="244"/>
        <v>0</v>
      </c>
      <c r="WAW29" s="64">
        <f t="shared" si="244"/>
        <v>0</v>
      </c>
      <c r="WAX29" s="64">
        <f t="shared" si="244"/>
        <v>0</v>
      </c>
      <c r="WAY29" s="64">
        <f t="shared" si="244"/>
        <v>0</v>
      </c>
      <c r="WAZ29" s="64">
        <f t="shared" si="244"/>
        <v>0</v>
      </c>
      <c r="WBA29" s="64">
        <f t="shared" si="244"/>
        <v>0</v>
      </c>
      <c r="WBB29" s="64">
        <f t="shared" si="244"/>
        <v>0</v>
      </c>
      <c r="WBC29" s="64">
        <f t="shared" si="244"/>
        <v>0</v>
      </c>
      <c r="WBD29" s="64">
        <f t="shared" si="244"/>
        <v>0</v>
      </c>
      <c r="WBE29" s="64">
        <f t="shared" si="244"/>
        <v>0</v>
      </c>
      <c r="WBF29" s="64">
        <f t="shared" si="244"/>
        <v>0</v>
      </c>
      <c r="WBG29" s="64">
        <f t="shared" si="244"/>
        <v>0</v>
      </c>
      <c r="WBH29" s="64">
        <f t="shared" si="244"/>
        <v>0</v>
      </c>
      <c r="WBI29" s="64">
        <f t="shared" si="244"/>
        <v>0</v>
      </c>
      <c r="WBJ29" s="64">
        <f t="shared" si="244"/>
        <v>0</v>
      </c>
      <c r="WBK29" s="64">
        <f t="shared" si="244"/>
        <v>0</v>
      </c>
      <c r="WBL29" s="64">
        <f t="shared" si="244"/>
        <v>0</v>
      </c>
      <c r="WBM29" s="64">
        <f t="shared" si="244"/>
        <v>0</v>
      </c>
      <c r="WBN29" s="64">
        <f t="shared" si="244"/>
        <v>0</v>
      </c>
      <c r="WBO29" s="64">
        <f t="shared" si="244"/>
        <v>0</v>
      </c>
      <c r="WBP29" s="64">
        <f t="shared" si="244"/>
        <v>0</v>
      </c>
      <c r="WBQ29" s="64">
        <f t="shared" si="244"/>
        <v>0</v>
      </c>
      <c r="WBR29" s="64">
        <f t="shared" si="244"/>
        <v>0</v>
      </c>
      <c r="WBS29" s="64">
        <f t="shared" si="244"/>
        <v>0</v>
      </c>
      <c r="WBT29" s="64">
        <f t="shared" ref="WBT29:WEE29" si="245">SUM(WBT12:WBT27)</f>
        <v>0</v>
      </c>
      <c r="WBU29" s="64">
        <f t="shared" si="245"/>
        <v>0</v>
      </c>
      <c r="WBV29" s="64">
        <f t="shared" si="245"/>
        <v>0</v>
      </c>
      <c r="WBW29" s="64">
        <f t="shared" si="245"/>
        <v>0</v>
      </c>
      <c r="WBX29" s="64">
        <f t="shared" si="245"/>
        <v>0</v>
      </c>
      <c r="WBY29" s="64">
        <f t="shared" si="245"/>
        <v>0</v>
      </c>
      <c r="WBZ29" s="64">
        <f t="shared" si="245"/>
        <v>0</v>
      </c>
      <c r="WCA29" s="64">
        <f t="shared" si="245"/>
        <v>0</v>
      </c>
      <c r="WCB29" s="64">
        <f t="shared" si="245"/>
        <v>0</v>
      </c>
      <c r="WCC29" s="64">
        <f t="shared" si="245"/>
        <v>0</v>
      </c>
      <c r="WCD29" s="64">
        <f t="shared" si="245"/>
        <v>0</v>
      </c>
      <c r="WCE29" s="64">
        <f t="shared" si="245"/>
        <v>0</v>
      </c>
      <c r="WCF29" s="64">
        <f t="shared" si="245"/>
        <v>0</v>
      </c>
      <c r="WCG29" s="64">
        <f t="shared" si="245"/>
        <v>0</v>
      </c>
      <c r="WCH29" s="64">
        <f t="shared" si="245"/>
        <v>0</v>
      </c>
      <c r="WCI29" s="64">
        <f t="shared" si="245"/>
        <v>0</v>
      </c>
      <c r="WCJ29" s="64">
        <f t="shared" si="245"/>
        <v>0</v>
      </c>
      <c r="WCK29" s="64">
        <f t="shared" si="245"/>
        <v>0</v>
      </c>
      <c r="WCL29" s="64">
        <f t="shared" si="245"/>
        <v>0</v>
      </c>
      <c r="WCM29" s="64">
        <f t="shared" si="245"/>
        <v>0</v>
      </c>
      <c r="WCN29" s="64">
        <f t="shared" si="245"/>
        <v>0</v>
      </c>
      <c r="WCO29" s="64">
        <f t="shared" si="245"/>
        <v>0</v>
      </c>
      <c r="WCP29" s="64">
        <f t="shared" si="245"/>
        <v>0</v>
      </c>
      <c r="WCQ29" s="64">
        <f t="shared" si="245"/>
        <v>0</v>
      </c>
      <c r="WCR29" s="64">
        <f t="shared" si="245"/>
        <v>0</v>
      </c>
      <c r="WCS29" s="64">
        <f t="shared" si="245"/>
        <v>0</v>
      </c>
      <c r="WCT29" s="64">
        <f t="shared" si="245"/>
        <v>0</v>
      </c>
      <c r="WCU29" s="64">
        <f t="shared" si="245"/>
        <v>0</v>
      </c>
      <c r="WCV29" s="64">
        <f t="shared" si="245"/>
        <v>0</v>
      </c>
      <c r="WCW29" s="64">
        <f t="shared" si="245"/>
        <v>0</v>
      </c>
      <c r="WCX29" s="64">
        <f t="shared" si="245"/>
        <v>0</v>
      </c>
      <c r="WCY29" s="64">
        <f t="shared" si="245"/>
        <v>0</v>
      </c>
      <c r="WCZ29" s="64">
        <f t="shared" si="245"/>
        <v>0</v>
      </c>
      <c r="WDA29" s="64">
        <f t="shared" si="245"/>
        <v>0</v>
      </c>
      <c r="WDB29" s="64">
        <f t="shared" si="245"/>
        <v>0</v>
      </c>
      <c r="WDC29" s="64">
        <f t="shared" si="245"/>
        <v>0</v>
      </c>
      <c r="WDD29" s="64">
        <f t="shared" si="245"/>
        <v>0</v>
      </c>
      <c r="WDE29" s="64">
        <f t="shared" si="245"/>
        <v>0</v>
      </c>
      <c r="WDF29" s="64">
        <f t="shared" si="245"/>
        <v>0</v>
      </c>
      <c r="WDG29" s="64">
        <f t="shared" si="245"/>
        <v>0</v>
      </c>
      <c r="WDH29" s="64">
        <f t="shared" si="245"/>
        <v>0</v>
      </c>
      <c r="WDI29" s="64">
        <f t="shared" si="245"/>
        <v>0</v>
      </c>
      <c r="WDJ29" s="64">
        <f t="shared" si="245"/>
        <v>0</v>
      </c>
      <c r="WDK29" s="64">
        <f t="shared" si="245"/>
        <v>0</v>
      </c>
      <c r="WDL29" s="64">
        <f t="shared" si="245"/>
        <v>0</v>
      </c>
      <c r="WDM29" s="64">
        <f t="shared" si="245"/>
        <v>0</v>
      </c>
      <c r="WDN29" s="64">
        <f t="shared" si="245"/>
        <v>0</v>
      </c>
      <c r="WDO29" s="64">
        <f t="shared" si="245"/>
        <v>0</v>
      </c>
      <c r="WDP29" s="64">
        <f t="shared" si="245"/>
        <v>0</v>
      </c>
      <c r="WDQ29" s="64">
        <f t="shared" si="245"/>
        <v>0</v>
      </c>
      <c r="WDR29" s="64">
        <f t="shared" si="245"/>
        <v>0</v>
      </c>
      <c r="WDS29" s="64">
        <f t="shared" si="245"/>
        <v>0</v>
      </c>
      <c r="WDT29" s="64">
        <f t="shared" si="245"/>
        <v>0</v>
      </c>
      <c r="WDU29" s="64">
        <f t="shared" si="245"/>
        <v>0</v>
      </c>
      <c r="WDV29" s="64">
        <f t="shared" si="245"/>
        <v>0</v>
      </c>
      <c r="WDW29" s="64">
        <f t="shared" si="245"/>
        <v>0</v>
      </c>
      <c r="WDX29" s="64">
        <f t="shared" si="245"/>
        <v>0</v>
      </c>
      <c r="WDY29" s="64">
        <f t="shared" si="245"/>
        <v>0</v>
      </c>
      <c r="WDZ29" s="64">
        <f t="shared" si="245"/>
        <v>0</v>
      </c>
      <c r="WEA29" s="64">
        <f t="shared" si="245"/>
        <v>0</v>
      </c>
      <c r="WEB29" s="64">
        <f t="shared" si="245"/>
        <v>0</v>
      </c>
      <c r="WEC29" s="64">
        <f t="shared" si="245"/>
        <v>0</v>
      </c>
      <c r="WED29" s="64">
        <f t="shared" si="245"/>
        <v>0</v>
      </c>
      <c r="WEE29" s="64">
        <f t="shared" si="245"/>
        <v>0</v>
      </c>
      <c r="WEF29" s="64">
        <f t="shared" ref="WEF29:WGQ29" si="246">SUM(WEF12:WEF27)</f>
        <v>0</v>
      </c>
      <c r="WEG29" s="64">
        <f t="shared" si="246"/>
        <v>0</v>
      </c>
      <c r="WEH29" s="64">
        <f t="shared" si="246"/>
        <v>0</v>
      </c>
      <c r="WEI29" s="64">
        <f t="shared" si="246"/>
        <v>0</v>
      </c>
      <c r="WEJ29" s="64">
        <f t="shared" si="246"/>
        <v>0</v>
      </c>
      <c r="WEK29" s="64">
        <f t="shared" si="246"/>
        <v>0</v>
      </c>
      <c r="WEL29" s="64">
        <f t="shared" si="246"/>
        <v>0</v>
      </c>
      <c r="WEM29" s="64">
        <f t="shared" si="246"/>
        <v>0</v>
      </c>
      <c r="WEN29" s="64">
        <f t="shared" si="246"/>
        <v>0</v>
      </c>
      <c r="WEO29" s="64">
        <f t="shared" si="246"/>
        <v>0</v>
      </c>
      <c r="WEP29" s="64">
        <f t="shared" si="246"/>
        <v>0</v>
      </c>
      <c r="WEQ29" s="64">
        <f t="shared" si="246"/>
        <v>0</v>
      </c>
      <c r="WER29" s="64">
        <f t="shared" si="246"/>
        <v>0</v>
      </c>
      <c r="WES29" s="64">
        <f t="shared" si="246"/>
        <v>0</v>
      </c>
      <c r="WET29" s="64">
        <f t="shared" si="246"/>
        <v>0</v>
      </c>
      <c r="WEU29" s="64">
        <f t="shared" si="246"/>
        <v>0</v>
      </c>
      <c r="WEV29" s="64">
        <f t="shared" si="246"/>
        <v>0</v>
      </c>
      <c r="WEW29" s="64">
        <f t="shared" si="246"/>
        <v>0</v>
      </c>
      <c r="WEX29" s="64">
        <f t="shared" si="246"/>
        <v>0</v>
      </c>
      <c r="WEY29" s="64">
        <f t="shared" si="246"/>
        <v>0</v>
      </c>
      <c r="WEZ29" s="64">
        <f t="shared" si="246"/>
        <v>0</v>
      </c>
      <c r="WFA29" s="64">
        <f t="shared" si="246"/>
        <v>0</v>
      </c>
      <c r="WFB29" s="64">
        <f t="shared" si="246"/>
        <v>0</v>
      </c>
      <c r="WFC29" s="64">
        <f t="shared" si="246"/>
        <v>0</v>
      </c>
      <c r="WFD29" s="64">
        <f t="shared" si="246"/>
        <v>0</v>
      </c>
      <c r="WFE29" s="64">
        <f t="shared" si="246"/>
        <v>0</v>
      </c>
      <c r="WFF29" s="64">
        <f t="shared" si="246"/>
        <v>0</v>
      </c>
      <c r="WFG29" s="64">
        <f t="shared" si="246"/>
        <v>0</v>
      </c>
      <c r="WFH29" s="64">
        <f t="shared" si="246"/>
        <v>0</v>
      </c>
      <c r="WFI29" s="64">
        <f t="shared" si="246"/>
        <v>0</v>
      </c>
      <c r="WFJ29" s="64">
        <f t="shared" si="246"/>
        <v>0</v>
      </c>
      <c r="WFK29" s="64">
        <f t="shared" si="246"/>
        <v>0</v>
      </c>
      <c r="WFL29" s="64">
        <f t="shared" si="246"/>
        <v>0</v>
      </c>
      <c r="WFM29" s="64">
        <f t="shared" si="246"/>
        <v>0</v>
      </c>
      <c r="WFN29" s="64">
        <f t="shared" si="246"/>
        <v>0</v>
      </c>
      <c r="WFO29" s="64">
        <f t="shared" si="246"/>
        <v>0</v>
      </c>
      <c r="WFP29" s="64">
        <f t="shared" si="246"/>
        <v>0</v>
      </c>
      <c r="WFQ29" s="64">
        <f t="shared" si="246"/>
        <v>0</v>
      </c>
      <c r="WFR29" s="64">
        <f t="shared" si="246"/>
        <v>0</v>
      </c>
      <c r="WFS29" s="64">
        <f t="shared" si="246"/>
        <v>0</v>
      </c>
      <c r="WFT29" s="64">
        <f t="shared" si="246"/>
        <v>0</v>
      </c>
      <c r="WFU29" s="64">
        <f t="shared" si="246"/>
        <v>0</v>
      </c>
      <c r="WFV29" s="64">
        <f t="shared" si="246"/>
        <v>0</v>
      </c>
      <c r="WFW29" s="64">
        <f t="shared" si="246"/>
        <v>0</v>
      </c>
      <c r="WFX29" s="64">
        <f t="shared" si="246"/>
        <v>0</v>
      </c>
      <c r="WFY29" s="64">
        <f t="shared" si="246"/>
        <v>0</v>
      </c>
      <c r="WFZ29" s="64">
        <f t="shared" si="246"/>
        <v>0</v>
      </c>
      <c r="WGA29" s="64">
        <f t="shared" si="246"/>
        <v>0</v>
      </c>
      <c r="WGB29" s="64">
        <f t="shared" si="246"/>
        <v>0</v>
      </c>
      <c r="WGC29" s="64">
        <f t="shared" si="246"/>
        <v>0</v>
      </c>
      <c r="WGD29" s="64">
        <f t="shared" si="246"/>
        <v>0</v>
      </c>
      <c r="WGE29" s="64">
        <f t="shared" si="246"/>
        <v>0</v>
      </c>
      <c r="WGF29" s="64">
        <f t="shared" si="246"/>
        <v>0</v>
      </c>
      <c r="WGG29" s="64">
        <f t="shared" si="246"/>
        <v>0</v>
      </c>
      <c r="WGH29" s="64">
        <f t="shared" si="246"/>
        <v>0</v>
      </c>
      <c r="WGI29" s="64">
        <f t="shared" si="246"/>
        <v>0</v>
      </c>
      <c r="WGJ29" s="64">
        <f t="shared" si="246"/>
        <v>0</v>
      </c>
      <c r="WGK29" s="64">
        <f t="shared" si="246"/>
        <v>0</v>
      </c>
      <c r="WGL29" s="64">
        <f t="shared" si="246"/>
        <v>0</v>
      </c>
      <c r="WGM29" s="64">
        <f t="shared" si="246"/>
        <v>0</v>
      </c>
      <c r="WGN29" s="64">
        <f t="shared" si="246"/>
        <v>0</v>
      </c>
      <c r="WGO29" s="64">
        <f t="shared" si="246"/>
        <v>0</v>
      </c>
      <c r="WGP29" s="64">
        <f t="shared" si="246"/>
        <v>0</v>
      </c>
      <c r="WGQ29" s="64">
        <f t="shared" si="246"/>
        <v>0</v>
      </c>
      <c r="WGR29" s="64">
        <f t="shared" ref="WGR29:WJC29" si="247">SUM(WGR12:WGR27)</f>
        <v>0</v>
      </c>
      <c r="WGS29" s="64">
        <f t="shared" si="247"/>
        <v>0</v>
      </c>
      <c r="WGT29" s="64">
        <f t="shared" si="247"/>
        <v>0</v>
      </c>
      <c r="WGU29" s="64">
        <f t="shared" si="247"/>
        <v>0</v>
      </c>
      <c r="WGV29" s="64">
        <f t="shared" si="247"/>
        <v>0</v>
      </c>
      <c r="WGW29" s="64">
        <f t="shared" si="247"/>
        <v>0</v>
      </c>
      <c r="WGX29" s="64">
        <f t="shared" si="247"/>
        <v>0</v>
      </c>
      <c r="WGY29" s="64">
        <f t="shared" si="247"/>
        <v>0</v>
      </c>
      <c r="WGZ29" s="64">
        <f t="shared" si="247"/>
        <v>0</v>
      </c>
      <c r="WHA29" s="64">
        <f t="shared" si="247"/>
        <v>0</v>
      </c>
      <c r="WHB29" s="64">
        <f t="shared" si="247"/>
        <v>0</v>
      </c>
      <c r="WHC29" s="64">
        <f t="shared" si="247"/>
        <v>0</v>
      </c>
      <c r="WHD29" s="64">
        <f t="shared" si="247"/>
        <v>0</v>
      </c>
      <c r="WHE29" s="64">
        <f t="shared" si="247"/>
        <v>0</v>
      </c>
      <c r="WHF29" s="64">
        <f t="shared" si="247"/>
        <v>0</v>
      </c>
      <c r="WHG29" s="64">
        <f t="shared" si="247"/>
        <v>0</v>
      </c>
      <c r="WHH29" s="64">
        <f t="shared" si="247"/>
        <v>0</v>
      </c>
      <c r="WHI29" s="64">
        <f t="shared" si="247"/>
        <v>0</v>
      </c>
      <c r="WHJ29" s="64">
        <f t="shared" si="247"/>
        <v>0</v>
      </c>
      <c r="WHK29" s="64">
        <f t="shared" si="247"/>
        <v>0</v>
      </c>
      <c r="WHL29" s="64">
        <f t="shared" si="247"/>
        <v>0</v>
      </c>
      <c r="WHM29" s="64">
        <f t="shared" si="247"/>
        <v>0</v>
      </c>
      <c r="WHN29" s="64">
        <f t="shared" si="247"/>
        <v>0</v>
      </c>
      <c r="WHO29" s="64">
        <f t="shared" si="247"/>
        <v>0</v>
      </c>
      <c r="WHP29" s="64">
        <f t="shared" si="247"/>
        <v>0</v>
      </c>
      <c r="WHQ29" s="64">
        <f t="shared" si="247"/>
        <v>0</v>
      </c>
      <c r="WHR29" s="64">
        <f t="shared" si="247"/>
        <v>0</v>
      </c>
      <c r="WHS29" s="64">
        <f t="shared" si="247"/>
        <v>0</v>
      </c>
      <c r="WHT29" s="64">
        <f t="shared" si="247"/>
        <v>0</v>
      </c>
      <c r="WHU29" s="64">
        <f t="shared" si="247"/>
        <v>0</v>
      </c>
      <c r="WHV29" s="64">
        <f t="shared" si="247"/>
        <v>0</v>
      </c>
      <c r="WHW29" s="64">
        <f t="shared" si="247"/>
        <v>0</v>
      </c>
      <c r="WHX29" s="64">
        <f t="shared" si="247"/>
        <v>0</v>
      </c>
      <c r="WHY29" s="64">
        <f t="shared" si="247"/>
        <v>0</v>
      </c>
      <c r="WHZ29" s="64">
        <f t="shared" si="247"/>
        <v>0</v>
      </c>
      <c r="WIA29" s="64">
        <f t="shared" si="247"/>
        <v>0</v>
      </c>
      <c r="WIB29" s="64">
        <f t="shared" si="247"/>
        <v>0</v>
      </c>
      <c r="WIC29" s="64">
        <f t="shared" si="247"/>
        <v>0</v>
      </c>
      <c r="WID29" s="64">
        <f t="shared" si="247"/>
        <v>0</v>
      </c>
      <c r="WIE29" s="64">
        <f t="shared" si="247"/>
        <v>0</v>
      </c>
      <c r="WIF29" s="64">
        <f t="shared" si="247"/>
        <v>0</v>
      </c>
      <c r="WIG29" s="64">
        <f t="shared" si="247"/>
        <v>0</v>
      </c>
      <c r="WIH29" s="64">
        <f t="shared" si="247"/>
        <v>0</v>
      </c>
      <c r="WII29" s="64">
        <f t="shared" si="247"/>
        <v>0</v>
      </c>
      <c r="WIJ29" s="64">
        <f t="shared" si="247"/>
        <v>0</v>
      </c>
      <c r="WIK29" s="64">
        <f t="shared" si="247"/>
        <v>0</v>
      </c>
      <c r="WIL29" s="64">
        <f t="shared" si="247"/>
        <v>0</v>
      </c>
      <c r="WIM29" s="64">
        <f t="shared" si="247"/>
        <v>0</v>
      </c>
      <c r="WIN29" s="64">
        <f t="shared" si="247"/>
        <v>0</v>
      </c>
      <c r="WIO29" s="64">
        <f t="shared" si="247"/>
        <v>0</v>
      </c>
      <c r="WIP29" s="64">
        <f t="shared" si="247"/>
        <v>0</v>
      </c>
      <c r="WIQ29" s="64">
        <f t="shared" si="247"/>
        <v>0</v>
      </c>
      <c r="WIR29" s="64">
        <f t="shared" si="247"/>
        <v>0</v>
      </c>
      <c r="WIS29" s="64">
        <f t="shared" si="247"/>
        <v>0</v>
      </c>
      <c r="WIT29" s="64">
        <f t="shared" si="247"/>
        <v>0</v>
      </c>
      <c r="WIU29" s="64">
        <f t="shared" si="247"/>
        <v>0</v>
      </c>
      <c r="WIV29" s="64">
        <f t="shared" si="247"/>
        <v>0</v>
      </c>
      <c r="WIW29" s="64">
        <f t="shared" si="247"/>
        <v>0</v>
      </c>
      <c r="WIX29" s="64">
        <f t="shared" si="247"/>
        <v>0</v>
      </c>
      <c r="WIY29" s="64">
        <f t="shared" si="247"/>
        <v>0</v>
      </c>
      <c r="WIZ29" s="64">
        <f t="shared" si="247"/>
        <v>0</v>
      </c>
      <c r="WJA29" s="64">
        <f t="shared" si="247"/>
        <v>0</v>
      </c>
      <c r="WJB29" s="64">
        <f t="shared" si="247"/>
        <v>0</v>
      </c>
      <c r="WJC29" s="64">
        <f t="shared" si="247"/>
        <v>0</v>
      </c>
      <c r="WJD29" s="64">
        <f t="shared" ref="WJD29:WLO29" si="248">SUM(WJD12:WJD27)</f>
        <v>0</v>
      </c>
      <c r="WJE29" s="64">
        <f t="shared" si="248"/>
        <v>0</v>
      </c>
      <c r="WJF29" s="64">
        <f t="shared" si="248"/>
        <v>0</v>
      </c>
      <c r="WJG29" s="64">
        <f t="shared" si="248"/>
        <v>0</v>
      </c>
      <c r="WJH29" s="64">
        <f t="shared" si="248"/>
        <v>0</v>
      </c>
      <c r="WJI29" s="64">
        <f t="shared" si="248"/>
        <v>0</v>
      </c>
      <c r="WJJ29" s="64">
        <f t="shared" si="248"/>
        <v>0</v>
      </c>
      <c r="WJK29" s="64">
        <f t="shared" si="248"/>
        <v>0</v>
      </c>
      <c r="WJL29" s="64">
        <f t="shared" si="248"/>
        <v>0</v>
      </c>
      <c r="WJM29" s="64">
        <f t="shared" si="248"/>
        <v>0</v>
      </c>
      <c r="WJN29" s="64">
        <f t="shared" si="248"/>
        <v>0</v>
      </c>
      <c r="WJO29" s="64">
        <f t="shared" si="248"/>
        <v>0</v>
      </c>
      <c r="WJP29" s="64">
        <f t="shared" si="248"/>
        <v>0</v>
      </c>
      <c r="WJQ29" s="64">
        <f t="shared" si="248"/>
        <v>0</v>
      </c>
      <c r="WJR29" s="64">
        <f t="shared" si="248"/>
        <v>0</v>
      </c>
      <c r="WJS29" s="64">
        <f t="shared" si="248"/>
        <v>0</v>
      </c>
      <c r="WJT29" s="64">
        <f t="shared" si="248"/>
        <v>0</v>
      </c>
      <c r="WJU29" s="64">
        <f t="shared" si="248"/>
        <v>0</v>
      </c>
      <c r="WJV29" s="64">
        <f t="shared" si="248"/>
        <v>0</v>
      </c>
      <c r="WJW29" s="64">
        <f t="shared" si="248"/>
        <v>0</v>
      </c>
      <c r="WJX29" s="64">
        <f t="shared" si="248"/>
        <v>0</v>
      </c>
      <c r="WJY29" s="64">
        <f t="shared" si="248"/>
        <v>0</v>
      </c>
      <c r="WJZ29" s="64">
        <f t="shared" si="248"/>
        <v>0</v>
      </c>
      <c r="WKA29" s="64">
        <f t="shared" si="248"/>
        <v>0</v>
      </c>
      <c r="WKB29" s="64">
        <f t="shared" si="248"/>
        <v>0</v>
      </c>
      <c r="WKC29" s="64">
        <f t="shared" si="248"/>
        <v>0</v>
      </c>
      <c r="WKD29" s="64">
        <f t="shared" si="248"/>
        <v>0</v>
      </c>
      <c r="WKE29" s="64">
        <f t="shared" si="248"/>
        <v>0</v>
      </c>
      <c r="WKF29" s="64">
        <f t="shared" si="248"/>
        <v>0</v>
      </c>
      <c r="WKG29" s="64">
        <f t="shared" si="248"/>
        <v>0</v>
      </c>
      <c r="WKH29" s="64">
        <f t="shared" si="248"/>
        <v>0</v>
      </c>
      <c r="WKI29" s="64">
        <f t="shared" si="248"/>
        <v>0</v>
      </c>
      <c r="WKJ29" s="64">
        <f t="shared" si="248"/>
        <v>0</v>
      </c>
      <c r="WKK29" s="64">
        <f t="shared" si="248"/>
        <v>0</v>
      </c>
      <c r="WKL29" s="64">
        <f t="shared" si="248"/>
        <v>0</v>
      </c>
      <c r="WKM29" s="64">
        <f t="shared" si="248"/>
        <v>0</v>
      </c>
      <c r="WKN29" s="64">
        <f t="shared" si="248"/>
        <v>0</v>
      </c>
      <c r="WKO29" s="64">
        <f t="shared" si="248"/>
        <v>0</v>
      </c>
      <c r="WKP29" s="64">
        <f t="shared" si="248"/>
        <v>0</v>
      </c>
      <c r="WKQ29" s="64">
        <f t="shared" si="248"/>
        <v>0</v>
      </c>
      <c r="WKR29" s="64">
        <f t="shared" si="248"/>
        <v>0</v>
      </c>
      <c r="WKS29" s="64">
        <f t="shared" si="248"/>
        <v>0</v>
      </c>
      <c r="WKT29" s="64">
        <f t="shared" si="248"/>
        <v>0</v>
      </c>
      <c r="WKU29" s="64">
        <f t="shared" si="248"/>
        <v>0</v>
      </c>
      <c r="WKV29" s="64">
        <f t="shared" si="248"/>
        <v>0</v>
      </c>
      <c r="WKW29" s="64">
        <f t="shared" si="248"/>
        <v>0</v>
      </c>
      <c r="WKX29" s="64">
        <f t="shared" si="248"/>
        <v>0</v>
      </c>
      <c r="WKY29" s="64">
        <f t="shared" si="248"/>
        <v>0</v>
      </c>
      <c r="WKZ29" s="64">
        <f t="shared" si="248"/>
        <v>0</v>
      </c>
      <c r="WLA29" s="64">
        <f t="shared" si="248"/>
        <v>0</v>
      </c>
      <c r="WLB29" s="64">
        <f t="shared" si="248"/>
        <v>0</v>
      </c>
      <c r="WLC29" s="64">
        <f t="shared" si="248"/>
        <v>0</v>
      </c>
      <c r="WLD29" s="64">
        <f t="shared" si="248"/>
        <v>0</v>
      </c>
      <c r="WLE29" s="64">
        <f t="shared" si="248"/>
        <v>0</v>
      </c>
      <c r="WLF29" s="64">
        <f t="shared" si="248"/>
        <v>0</v>
      </c>
      <c r="WLG29" s="64">
        <f t="shared" si="248"/>
        <v>0</v>
      </c>
      <c r="WLH29" s="64">
        <f t="shared" si="248"/>
        <v>0</v>
      </c>
      <c r="WLI29" s="64">
        <f t="shared" si="248"/>
        <v>0</v>
      </c>
      <c r="WLJ29" s="64">
        <f t="shared" si="248"/>
        <v>0</v>
      </c>
      <c r="WLK29" s="64">
        <f t="shared" si="248"/>
        <v>0</v>
      </c>
      <c r="WLL29" s="64">
        <f t="shared" si="248"/>
        <v>0</v>
      </c>
      <c r="WLM29" s="64">
        <f t="shared" si="248"/>
        <v>0</v>
      </c>
      <c r="WLN29" s="64">
        <f t="shared" si="248"/>
        <v>0</v>
      </c>
      <c r="WLO29" s="64">
        <f t="shared" si="248"/>
        <v>0</v>
      </c>
      <c r="WLP29" s="64">
        <f t="shared" ref="WLP29:WOA29" si="249">SUM(WLP12:WLP27)</f>
        <v>0</v>
      </c>
      <c r="WLQ29" s="64">
        <f t="shared" si="249"/>
        <v>0</v>
      </c>
      <c r="WLR29" s="64">
        <f t="shared" si="249"/>
        <v>0</v>
      </c>
      <c r="WLS29" s="64">
        <f t="shared" si="249"/>
        <v>0</v>
      </c>
      <c r="WLT29" s="64">
        <f t="shared" si="249"/>
        <v>0</v>
      </c>
      <c r="WLU29" s="64">
        <f t="shared" si="249"/>
        <v>0</v>
      </c>
      <c r="WLV29" s="64">
        <f t="shared" si="249"/>
        <v>0</v>
      </c>
      <c r="WLW29" s="64">
        <f t="shared" si="249"/>
        <v>0</v>
      </c>
      <c r="WLX29" s="64">
        <f t="shared" si="249"/>
        <v>0</v>
      </c>
      <c r="WLY29" s="64">
        <f t="shared" si="249"/>
        <v>0</v>
      </c>
      <c r="WLZ29" s="64">
        <f t="shared" si="249"/>
        <v>0</v>
      </c>
      <c r="WMA29" s="64">
        <f t="shared" si="249"/>
        <v>0</v>
      </c>
      <c r="WMB29" s="64">
        <f t="shared" si="249"/>
        <v>0</v>
      </c>
      <c r="WMC29" s="64">
        <f t="shared" si="249"/>
        <v>0</v>
      </c>
      <c r="WMD29" s="64">
        <f t="shared" si="249"/>
        <v>0</v>
      </c>
      <c r="WME29" s="64">
        <f t="shared" si="249"/>
        <v>0</v>
      </c>
      <c r="WMF29" s="64">
        <f t="shared" si="249"/>
        <v>0</v>
      </c>
      <c r="WMG29" s="64">
        <f t="shared" si="249"/>
        <v>0</v>
      </c>
      <c r="WMH29" s="64">
        <f t="shared" si="249"/>
        <v>0</v>
      </c>
      <c r="WMI29" s="64">
        <f t="shared" si="249"/>
        <v>0</v>
      </c>
      <c r="WMJ29" s="64">
        <f t="shared" si="249"/>
        <v>0</v>
      </c>
      <c r="WMK29" s="64">
        <f t="shared" si="249"/>
        <v>0</v>
      </c>
      <c r="WML29" s="64">
        <f t="shared" si="249"/>
        <v>0</v>
      </c>
      <c r="WMM29" s="64">
        <f t="shared" si="249"/>
        <v>0</v>
      </c>
      <c r="WMN29" s="64">
        <f t="shared" si="249"/>
        <v>0</v>
      </c>
      <c r="WMO29" s="64">
        <f t="shared" si="249"/>
        <v>0</v>
      </c>
      <c r="WMP29" s="64">
        <f t="shared" si="249"/>
        <v>0</v>
      </c>
      <c r="WMQ29" s="64">
        <f t="shared" si="249"/>
        <v>0</v>
      </c>
      <c r="WMR29" s="64">
        <f t="shared" si="249"/>
        <v>0</v>
      </c>
      <c r="WMS29" s="64">
        <f t="shared" si="249"/>
        <v>0</v>
      </c>
      <c r="WMT29" s="64">
        <f t="shared" si="249"/>
        <v>0</v>
      </c>
      <c r="WMU29" s="64">
        <f t="shared" si="249"/>
        <v>0</v>
      </c>
      <c r="WMV29" s="64">
        <f t="shared" si="249"/>
        <v>0</v>
      </c>
      <c r="WMW29" s="64">
        <f t="shared" si="249"/>
        <v>0</v>
      </c>
      <c r="WMX29" s="64">
        <f t="shared" si="249"/>
        <v>0</v>
      </c>
      <c r="WMY29" s="64">
        <f t="shared" si="249"/>
        <v>0</v>
      </c>
      <c r="WMZ29" s="64">
        <f t="shared" si="249"/>
        <v>0</v>
      </c>
      <c r="WNA29" s="64">
        <f t="shared" si="249"/>
        <v>0</v>
      </c>
      <c r="WNB29" s="64">
        <f t="shared" si="249"/>
        <v>0</v>
      </c>
      <c r="WNC29" s="64">
        <f t="shared" si="249"/>
        <v>0</v>
      </c>
      <c r="WND29" s="64">
        <f t="shared" si="249"/>
        <v>0</v>
      </c>
      <c r="WNE29" s="64">
        <f t="shared" si="249"/>
        <v>0</v>
      </c>
      <c r="WNF29" s="64">
        <f t="shared" si="249"/>
        <v>0</v>
      </c>
      <c r="WNG29" s="64">
        <f t="shared" si="249"/>
        <v>0</v>
      </c>
      <c r="WNH29" s="64">
        <f t="shared" si="249"/>
        <v>0</v>
      </c>
      <c r="WNI29" s="64">
        <f t="shared" si="249"/>
        <v>0</v>
      </c>
      <c r="WNJ29" s="64">
        <f t="shared" si="249"/>
        <v>0</v>
      </c>
      <c r="WNK29" s="64">
        <f t="shared" si="249"/>
        <v>0</v>
      </c>
      <c r="WNL29" s="64">
        <f t="shared" si="249"/>
        <v>0</v>
      </c>
      <c r="WNM29" s="64">
        <f t="shared" si="249"/>
        <v>0</v>
      </c>
      <c r="WNN29" s="64">
        <f t="shared" si="249"/>
        <v>0</v>
      </c>
      <c r="WNO29" s="64">
        <f t="shared" si="249"/>
        <v>0</v>
      </c>
      <c r="WNP29" s="64">
        <f t="shared" si="249"/>
        <v>0</v>
      </c>
      <c r="WNQ29" s="64">
        <f t="shared" si="249"/>
        <v>0</v>
      </c>
      <c r="WNR29" s="64">
        <f t="shared" si="249"/>
        <v>0</v>
      </c>
      <c r="WNS29" s="64">
        <f t="shared" si="249"/>
        <v>0</v>
      </c>
      <c r="WNT29" s="64">
        <f t="shared" si="249"/>
        <v>0</v>
      </c>
      <c r="WNU29" s="64">
        <f t="shared" si="249"/>
        <v>0</v>
      </c>
      <c r="WNV29" s="64">
        <f t="shared" si="249"/>
        <v>0</v>
      </c>
      <c r="WNW29" s="64">
        <f t="shared" si="249"/>
        <v>0</v>
      </c>
      <c r="WNX29" s="64">
        <f t="shared" si="249"/>
        <v>0</v>
      </c>
      <c r="WNY29" s="64">
        <f t="shared" si="249"/>
        <v>0</v>
      </c>
      <c r="WNZ29" s="64">
        <f t="shared" si="249"/>
        <v>0</v>
      </c>
      <c r="WOA29" s="64">
        <f t="shared" si="249"/>
        <v>0</v>
      </c>
      <c r="WOB29" s="64">
        <f t="shared" ref="WOB29:WQM29" si="250">SUM(WOB12:WOB27)</f>
        <v>0</v>
      </c>
      <c r="WOC29" s="64">
        <f t="shared" si="250"/>
        <v>0</v>
      </c>
      <c r="WOD29" s="64">
        <f t="shared" si="250"/>
        <v>0</v>
      </c>
      <c r="WOE29" s="64">
        <f t="shared" si="250"/>
        <v>0</v>
      </c>
      <c r="WOF29" s="64">
        <f t="shared" si="250"/>
        <v>0</v>
      </c>
      <c r="WOG29" s="64">
        <f t="shared" si="250"/>
        <v>0</v>
      </c>
      <c r="WOH29" s="64">
        <f t="shared" si="250"/>
        <v>0</v>
      </c>
      <c r="WOI29" s="64">
        <f t="shared" si="250"/>
        <v>0</v>
      </c>
      <c r="WOJ29" s="64">
        <f t="shared" si="250"/>
        <v>0</v>
      </c>
      <c r="WOK29" s="64">
        <f t="shared" si="250"/>
        <v>0</v>
      </c>
      <c r="WOL29" s="64">
        <f t="shared" si="250"/>
        <v>0</v>
      </c>
      <c r="WOM29" s="64">
        <f t="shared" si="250"/>
        <v>0</v>
      </c>
      <c r="WON29" s="64">
        <f t="shared" si="250"/>
        <v>0</v>
      </c>
      <c r="WOO29" s="64">
        <f t="shared" si="250"/>
        <v>0</v>
      </c>
      <c r="WOP29" s="64">
        <f t="shared" si="250"/>
        <v>0</v>
      </c>
      <c r="WOQ29" s="64">
        <f t="shared" si="250"/>
        <v>0</v>
      </c>
      <c r="WOR29" s="64">
        <f t="shared" si="250"/>
        <v>0</v>
      </c>
      <c r="WOS29" s="64">
        <f t="shared" si="250"/>
        <v>0</v>
      </c>
      <c r="WOT29" s="64">
        <f t="shared" si="250"/>
        <v>0</v>
      </c>
      <c r="WOU29" s="64">
        <f t="shared" si="250"/>
        <v>0</v>
      </c>
      <c r="WOV29" s="64">
        <f t="shared" si="250"/>
        <v>0</v>
      </c>
      <c r="WOW29" s="64">
        <f t="shared" si="250"/>
        <v>0</v>
      </c>
      <c r="WOX29" s="64">
        <f t="shared" si="250"/>
        <v>0</v>
      </c>
      <c r="WOY29" s="64">
        <f t="shared" si="250"/>
        <v>0</v>
      </c>
      <c r="WOZ29" s="64">
        <f t="shared" si="250"/>
        <v>0</v>
      </c>
      <c r="WPA29" s="64">
        <f t="shared" si="250"/>
        <v>0</v>
      </c>
      <c r="WPB29" s="64">
        <f t="shared" si="250"/>
        <v>0</v>
      </c>
      <c r="WPC29" s="64">
        <f t="shared" si="250"/>
        <v>0</v>
      </c>
      <c r="WPD29" s="64">
        <f t="shared" si="250"/>
        <v>0</v>
      </c>
      <c r="WPE29" s="64">
        <f t="shared" si="250"/>
        <v>0</v>
      </c>
      <c r="WPF29" s="64">
        <f t="shared" si="250"/>
        <v>0</v>
      </c>
      <c r="WPG29" s="64">
        <f t="shared" si="250"/>
        <v>0</v>
      </c>
      <c r="WPH29" s="64">
        <f t="shared" si="250"/>
        <v>0</v>
      </c>
      <c r="WPI29" s="64">
        <f t="shared" si="250"/>
        <v>0</v>
      </c>
      <c r="WPJ29" s="64">
        <f t="shared" si="250"/>
        <v>0</v>
      </c>
      <c r="WPK29" s="64">
        <f t="shared" si="250"/>
        <v>0</v>
      </c>
      <c r="WPL29" s="64">
        <f t="shared" si="250"/>
        <v>0</v>
      </c>
      <c r="WPM29" s="64">
        <f t="shared" si="250"/>
        <v>0</v>
      </c>
      <c r="WPN29" s="64">
        <f t="shared" si="250"/>
        <v>0</v>
      </c>
      <c r="WPO29" s="64">
        <f t="shared" si="250"/>
        <v>0</v>
      </c>
      <c r="WPP29" s="64">
        <f t="shared" si="250"/>
        <v>0</v>
      </c>
      <c r="WPQ29" s="64">
        <f t="shared" si="250"/>
        <v>0</v>
      </c>
      <c r="WPR29" s="64">
        <f t="shared" si="250"/>
        <v>0</v>
      </c>
      <c r="WPS29" s="64">
        <f t="shared" si="250"/>
        <v>0</v>
      </c>
      <c r="WPT29" s="64">
        <f t="shared" si="250"/>
        <v>0</v>
      </c>
      <c r="WPU29" s="64">
        <f t="shared" si="250"/>
        <v>0</v>
      </c>
      <c r="WPV29" s="64">
        <f t="shared" si="250"/>
        <v>0</v>
      </c>
      <c r="WPW29" s="64">
        <f t="shared" si="250"/>
        <v>0</v>
      </c>
      <c r="WPX29" s="64">
        <f t="shared" si="250"/>
        <v>0</v>
      </c>
      <c r="WPY29" s="64">
        <f t="shared" si="250"/>
        <v>0</v>
      </c>
      <c r="WPZ29" s="64">
        <f t="shared" si="250"/>
        <v>0</v>
      </c>
      <c r="WQA29" s="64">
        <f t="shared" si="250"/>
        <v>0</v>
      </c>
      <c r="WQB29" s="64">
        <f t="shared" si="250"/>
        <v>0</v>
      </c>
      <c r="WQC29" s="64">
        <f t="shared" si="250"/>
        <v>0</v>
      </c>
      <c r="WQD29" s="64">
        <f t="shared" si="250"/>
        <v>0</v>
      </c>
      <c r="WQE29" s="64">
        <f t="shared" si="250"/>
        <v>0</v>
      </c>
      <c r="WQF29" s="64">
        <f t="shared" si="250"/>
        <v>0</v>
      </c>
      <c r="WQG29" s="64">
        <f t="shared" si="250"/>
        <v>0</v>
      </c>
      <c r="WQH29" s="64">
        <f t="shared" si="250"/>
        <v>0</v>
      </c>
      <c r="WQI29" s="64">
        <f t="shared" si="250"/>
        <v>0</v>
      </c>
      <c r="WQJ29" s="64">
        <f t="shared" si="250"/>
        <v>0</v>
      </c>
      <c r="WQK29" s="64">
        <f t="shared" si="250"/>
        <v>0</v>
      </c>
      <c r="WQL29" s="64">
        <f t="shared" si="250"/>
        <v>0</v>
      </c>
      <c r="WQM29" s="64">
        <f t="shared" si="250"/>
        <v>0</v>
      </c>
      <c r="WQN29" s="64">
        <f t="shared" ref="WQN29:WSY29" si="251">SUM(WQN12:WQN27)</f>
        <v>0</v>
      </c>
      <c r="WQO29" s="64">
        <f t="shared" si="251"/>
        <v>0</v>
      </c>
      <c r="WQP29" s="64">
        <f t="shared" si="251"/>
        <v>0</v>
      </c>
      <c r="WQQ29" s="64">
        <f t="shared" si="251"/>
        <v>0</v>
      </c>
      <c r="WQR29" s="64">
        <f t="shared" si="251"/>
        <v>0</v>
      </c>
      <c r="WQS29" s="64">
        <f t="shared" si="251"/>
        <v>0</v>
      </c>
      <c r="WQT29" s="64">
        <f t="shared" si="251"/>
        <v>0</v>
      </c>
      <c r="WQU29" s="64">
        <f t="shared" si="251"/>
        <v>0</v>
      </c>
      <c r="WQV29" s="64">
        <f t="shared" si="251"/>
        <v>0</v>
      </c>
      <c r="WQW29" s="64">
        <f t="shared" si="251"/>
        <v>0</v>
      </c>
      <c r="WQX29" s="64">
        <f t="shared" si="251"/>
        <v>0</v>
      </c>
      <c r="WQY29" s="64">
        <f t="shared" si="251"/>
        <v>0</v>
      </c>
      <c r="WQZ29" s="64">
        <f t="shared" si="251"/>
        <v>0</v>
      </c>
      <c r="WRA29" s="64">
        <f t="shared" si="251"/>
        <v>0</v>
      </c>
      <c r="WRB29" s="64">
        <f t="shared" si="251"/>
        <v>0</v>
      </c>
      <c r="WRC29" s="64">
        <f t="shared" si="251"/>
        <v>0</v>
      </c>
      <c r="WRD29" s="64">
        <f t="shared" si="251"/>
        <v>0</v>
      </c>
      <c r="WRE29" s="64">
        <f t="shared" si="251"/>
        <v>0</v>
      </c>
      <c r="WRF29" s="64">
        <f t="shared" si="251"/>
        <v>0</v>
      </c>
      <c r="WRG29" s="64">
        <f t="shared" si="251"/>
        <v>0</v>
      </c>
      <c r="WRH29" s="64">
        <f t="shared" si="251"/>
        <v>0</v>
      </c>
      <c r="WRI29" s="64">
        <f t="shared" si="251"/>
        <v>0</v>
      </c>
      <c r="WRJ29" s="64">
        <f t="shared" si="251"/>
        <v>0</v>
      </c>
      <c r="WRK29" s="64">
        <f t="shared" si="251"/>
        <v>0</v>
      </c>
      <c r="WRL29" s="64">
        <f t="shared" si="251"/>
        <v>0</v>
      </c>
      <c r="WRM29" s="64">
        <f t="shared" si="251"/>
        <v>0</v>
      </c>
      <c r="WRN29" s="64">
        <f t="shared" si="251"/>
        <v>0</v>
      </c>
      <c r="WRO29" s="64">
        <f t="shared" si="251"/>
        <v>0</v>
      </c>
      <c r="WRP29" s="64">
        <f t="shared" si="251"/>
        <v>0</v>
      </c>
      <c r="WRQ29" s="64">
        <f t="shared" si="251"/>
        <v>0</v>
      </c>
      <c r="WRR29" s="64">
        <f t="shared" si="251"/>
        <v>0</v>
      </c>
      <c r="WRS29" s="64">
        <f t="shared" si="251"/>
        <v>0</v>
      </c>
      <c r="WRT29" s="64">
        <f t="shared" si="251"/>
        <v>0</v>
      </c>
      <c r="WRU29" s="64">
        <f t="shared" si="251"/>
        <v>0</v>
      </c>
      <c r="WRV29" s="64">
        <f t="shared" si="251"/>
        <v>0</v>
      </c>
      <c r="WRW29" s="64">
        <f t="shared" si="251"/>
        <v>0</v>
      </c>
      <c r="WRX29" s="64">
        <f t="shared" si="251"/>
        <v>0</v>
      </c>
      <c r="WRY29" s="64">
        <f t="shared" si="251"/>
        <v>0</v>
      </c>
      <c r="WRZ29" s="64">
        <f t="shared" si="251"/>
        <v>0</v>
      </c>
      <c r="WSA29" s="64">
        <f t="shared" si="251"/>
        <v>0</v>
      </c>
      <c r="WSB29" s="64">
        <f t="shared" si="251"/>
        <v>0</v>
      </c>
      <c r="WSC29" s="64">
        <f t="shared" si="251"/>
        <v>0</v>
      </c>
      <c r="WSD29" s="64">
        <f t="shared" si="251"/>
        <v>0</v>
      </c>
      <c r="WSE29" s="64">
        <f t="shared" si="251"/>
        <v>0</v>
      </c>
      <c r="WSF29" s="64">
        <f t="shared" si="251"/>
        <v>0</v>
      </c>
      <c r="WSG29" s="64">
        <f t="shared" si="251"/>
        <v>0</v>
      </c>
      <c r="WSH29" s="64">
        <f t="shared" si="251"/>
        <v>0</v>
      </c>
      <c r="WSI29" s="64">
        <f t="shared" si="251"/>
        <v>0</v>
      </c>
      <c r="WSJ29" s="64">
        <f t="shared" si="251"/>
        <v>0</v>
      </c>
      <c r="WSK29" s="64">
        <f t="shared" si="251"/>
        <v>0</v>
      </c>
      <c r="WSL29" s="64">
        <f t="shared" si="251"/>
        <v>0</v>
      </c>
      <c r="WSM29" s="64">
        <f t="shared" si="251"/>
        <v>0</v>
      </c>
      <c r="WSN29" s="64">
        <f t="shared" si="251"/>
        <v>0</v>
      </c>
      <c r="WSO29" s="64">
        <f t="shared" si="251"/>
        <v>0</v>
      </c>
      <c r="WSP29" s="64">
        <f t="shared" si="251"/>
        <v>0</v>
      </c>
      <c r="WSQ29" s="64">
        <f t="shared" si="251"/>
        <v>0</v>
      </c>
      <c r="WSR29" s="64">
        <f t="shared" si="251"/>
        <v>0</v>
      </c>
      <c r="WSS29" s="64">
        <f t="shared" si="251"/>
        <v>0</v>
      </c>
      <c r="WST29" s="64">
        <f t="shared" si="251"/>
        <v>0</v>
      </c>
      <c r="WSU29" s="64">
        <f t="shared" si="251"/>
        <v>0</v>
      </c>
      <c r="WSV29" s="64">
        <f t="shared" si="251"/>
        <v>0</v>
      </c>
      <c r="WSW29" s="64">
        <f t="shared" si="251"/>
        <v>0</v>
      </c>
      <c r="WSX29" s="64">
        <f t="shared" si="251"/>
        <v>0</v>
      </c>
      <c r="WSY29" s="64">
        <f t="shared" si="251"/>
        <v>0</v>
      </c>
      <c r="WSZ29" s="64">
        <f t="shared" ref="WSZ29:WVK29" si="252">SUM(WSZ12:WSZ27)</f>
        <v>0</v>
      </c>
      <c r="WTA29" s="64">
        <f t="shared" si="252"/>
        <v>0</v>
      </c>
      <c r="WTB29" s="64">
        <f t="shared" si="252"/>
        <v>0</v>
      </c>
      <c r="WTC29" s="64">
        <f t="shared" si="252"/>
        <v>0</v>
      </c>
      <c r="WTD29" s="64">
        <f t="shared" si="252"/>
        <v>0</v>
      </c>
      <c r="WTE29" s="64">
        <f t="shared" si="252"/>
        <v>0</v>
      </c>
      <c r="WTF29" s="64">
        <f t="shared" si="252"/>
        <v>0</v>
      </c>
      <c r="WTG29" s="64">
        <f t="shared" si="252"/>
        <v>0</v>
      </c>
      <c r="WTH29" s="64">
        <f t="shared" si="252"/>
        <v>0</v>
      </c>
      <c r="WTI29" s="64">
        <f t="shared" si="252"/>
        <v>0</v>
      </c>
      <c r="WTJ29" s="64">
        <f t="shared" si="252"/>
        <v>0</v>
      </c>
      <c r="WTK29" s="64">
        <f t="shared" si="252"/>
        <v>0</v>
      </c>
      <c r="WTL29" s="64">
        <f t="shared" si="252"/>
        <v>0</v>
      </c>
      <c r="WTM29" s="64">
        <f t="shared" si="252"/>
        <v>0</v>
      </c>
      <c r="WTN29" s="64">
        <f t="shared" si="252"/>
        <v>0</v>
      </c>
      <c r="WTO29" s="64">
        <f t="shared" si="252"/>
        <v>0</v>
      </c>
      <c r="WTP29" s="64">
        <f t="shared" si="252"/>
        <v>0</v>
      </c>
      <c r="WTQ29" s="64">
        <f t="shared" si="252"/>
        <v>0</v>
      </c>
      <c r="WTR29" s="64">
        <f t="shared" si="252"/>
        <v>0</v>
      </c>
      <c r="WTS29" s="64">
        <f t="shared" si="252"/>
        <v>0</v>
      </c>
      <c r="WTT29" s="64">
        <f t="shared" si="252"/>
        <v>0</v>
      </c>
      <c r="WTU29" s="64">
        <f t="shared" si="252"/>
        <v>0</v>
      </c>
      <c r="WTV29" s="64">
        <f t="shared" si="252"/>
        <v>0</v>
      </c>
      <c r="WTW29" s="64">
        <f t="shared" si="252"/>
        <v>0</v>
      </c>
      <c r="WTX29" s="64">
        <f t="shared" si="252"/>
        <v>0</v>
      </c>
      <c r="WTY29" s="64">
        <f t="shared" si="252"/>
        <v>0</v>
      </c>
      <c r="WTZ29" s="64">
        <f t="shared" si="252"/>
        <v>0</v>
      </c>
      <c r="WUA29" s="64">
        <f t="shared" si="252"/>
        <v>0</v>
      </c>
      <c r="WUB29" s="64">
        <f t="shared" si="252"/>
        <v>0</v>
      </c>
      <c r="WUC29" s="64">
        <f t="shared" si="252"/>
        <v>0</v>
      </c>
      <c r="WUD29" s="64">
        <f t="shared" si="252"/>
        <v>0</v>
      </c>
      <c r="WUE29" s="64">
        <f t="shared" si="252"/>
        <v>0</v>
      </c>
      <c r="WUF29" s="64">
        <f t="shared" si="252"/>
        <v>0</v>
      </c>
      <c r="WUG29" s="64">
        <f t="shared" si="252"/>
        <v>0</v>
      </c>
      <c r="WUH29" s="64">
        <f t="shared" si="252"/>
        <v>0</v>
      </c>
      <c r="WUI29" s="64">
        <f t="shared" si="252"/>
        <v>0</v>
      </c>
      <c r="WUJ29" s="64">
        <f t="shared" si="252"/>
        <v>0</v>
      </c>
      <c r="WUK29" s="64">
        <f t="shared" si="252"/>
        <v>0</v>
      </c>
      <c r="WUL29" s="64">
        <f t="shared" si="252"/>
        <v>0</v>
      </c>
      <c r="WUM29" s="64">
        <f t="shared" si="252"/>
        <v>0</v>
      </c>
      <c r="WUN29" s="64">
        <f t="shared" si="252"/>
        <v>0</v>
      </c>
      <c r="WUO29" s="64">
        <f t="shared" si="252"/>
        <v>0</v>
      </c>
      <c r="WUP29" s="64">
        <f t="shared" si="252"/>
        <v>0</v>
      </c>
      <c r="WUQ29" s="64">
        <f t="shared" si="252"/>
        <v>0</v>
      </c>
      <c r="WUR29" s="64">
        <f t="shared" si="252"/>
        <v>0</v>
      </c>
      <c r="WUS29" s="64">
        <f t="shared" si="252"/>
        <v>0</v>
      </c>
      <c r="WUT29" s="64">
        <f t="shared" si="252"/>
        <v>0</v>
      </c>
      <c r="WUU29" s="64">
        <f t="shared" si="252"/>
        <v>0</v>
      </c>
      <c r="WUV29" s="64">
        <f t="shared" si="252"/>
        <v>0</v>
      </c>
      <c r="WUW29" s="64">
        <f t="shared" si="252"/>
        <v>0</v>
      </c>
      <c r="WUX29" s="64">
        <f t="shared" si="252"/>
        <v>0</v>
      </c>
      <c r="WUY29" s="64">
        <f t="shared" si="252"/>
        <v>0</v>
      </c>
      <c r="WUZ29" s="64">
        <f t="shared" si="252"/>
        <v>0</v>
      </c>
      <c r="WVA29" s="64">
        <f t="shared" si="252"/>
        <v>0</v>
      </c>
      <c r="WVB29" s="64">
        <f t="shared" si="252"/>
        <v>0</v>
      </c>
      <c r="WVC29" s="64">
        <f t="shared" si="252"/>
        <v>0</v>
      </c>
      <c r="WVD29" s="64">
        <f t="shared" si="252"/>
        <v>0</v>
      </c>
      <c r="WVE29" s="64">
        <f t="shared" si="252"/>
        <v>0</v>
      </c>
      <c r="WVF29" s="64">
        <f t="shared" si="252"/>
        <v>0</v>
      </c>
      <c r="WVG29" s="64">
        <f t="shared" si="252"/>
        <v>0</v>
      </c>
      <c r="WVH29" s="64">
        <f t="shared" si="252"/>
        <v>0</v>
      </c>
      <c r="WVI29" s="64">
        <f t="shared" si="252"/>
        <v>0</v>
      </c>
      <c r="WVJ29" s="64">
        <f t="shared" si="252"/>
        <v>0</v>
      </c>
      <c r="WVK29" s="64">
        <f t="shared" si="252"/>
        <v>0</v>
      </c>
      <c r="WVL29" s="64">
        <f t="shared" ref="WVL29:WXW29" si="253">SUM(WVL12:WVL27)</f>
        <v>0</v>
      </c>
      <c r="WVM29" s="64">
        <f t="shared" si="253"/>
        <v>0</v>
      </c>
      <c r="WVN29" s="64">
        <f t="shared" si="253"/>
        <v>0</v>
      </c>
      <c r="WVO29" s="64">
        <f t="shared" si="253"/>
        <v>0</v>
      </c>
      <c r="WVP29" s="64">
        <f t="shared" si="253"/>
        <v>0</v>
      </c>
      <c r="WVQ29" s="64">
        <f t="shared" si="253"/>
        <v>0</v>
      </c>
      <c r="WVR29" s="64">
        <f t="shared" si="253"/>
        <v>0</v>
      </c>
      <c r="WVS29" s="64">
        <f t="shared" si="253"/>
        <v>0</v>
      </c>
      <c r="WVT29" s="64">
        <f t="shared" si="253"/>
        <v>0</v>
      </c>
      <c r="WVU29" s="64">
        <f t="shared" si="253"/>
        <v>0</v>
      </c>
      <c r="WVV29" s="64">
        <f t="shared" si="253"/>
        <v>0</v>
      </c>
      <c r="WVW29" s="64">
        <f t="shared" si="253"/>
        <v>0</v>
      </c>
      <c r="WVX29" s="64">
        <f t="shared" si="253"/>
        <v>0</v>
      </c>
      <c r="WVY29" s="64">
        <f t="shared" si="253"/>
        <v>0</v>
      </c>
      <c r="WVZ29" s="64">
        <f t="shared" si="253"/>
        <v>0</v>
      </c>
      <c r="WWA29" s="64">
        <f t="shared" si="253"/>
        <v>0</v>
      </c>
      <c r="WWB29" s="64">
        <f t="shared" si="253"/>
        <v>0</v>
      </c>
      <c r="WWC29" s="64">
        <f t="shared" si="253"/>
        <v>0</v>
      </c>
      <c r="WWD29" s="64">
        <f t="shared" si="253"/>
        <v>0</v>
      </c>
      <c r="WWE29" s="64">
        <f t="shared" si="253"/>
        <v>0</v>
      </c>
      <c r="WWF29" s="64">
        <f t="shared" si="253"/>
        <v>0</v>
      </c>
      <c r="WWG29" s="64">
        <f t="shared" si="253"/>
        <v>0</v>
      </c>
      <c r="WWH29" s="64">
        <f t="shared" si="253"/>
        <v>0</v>
      </c>
      <c r="WWI29" s="64">
        <f t="shared" si="253"/>
        <v>0</v>
      </c>
      <c r="WWJ29" s="64">
        <f t="shared" si="253"/>
        <v>0</v>
      </c>
      <c r="WWK29" s="64">
        <f t="shared" si="253"/>
        <v>0</v>
      </c>
      <c r="WWL29" s="64">
        <f t="shared" si="253"/>
        <v>0</v>
      </c>
      <c r="WWM29" s="64">
        <f t="shared" si="253"/>
        <v>0</v>
      </c>
      <c r="WWN29" s="64">
        <f t="shared" si="253"/>
        <v>0</v>
      </c>
      <c r="WWO29" s="64">
        <f t="shared" si="253"/>
        <v>0</v>
      </c>
      <c r="WWP29" s="64">
        <f t="shared" si="253"/>
        <v>0</v>
      </c>
      <c r="WWQ29" s="64">
        <f t="shared" si="253"/>
        <v>0</v>
      </c>
      <c r="WWR29" s="64">
        <f t="shared" si="253"/>
        <v>0</v>
      </c>
      <c r="WWS29" s="64">
        <f t="shared" si="253"/>
        <v>0</v>
      </c>
      <c r="WWT29" s="64">
        <f t="shared" si="253"/>
        <v>0</v>
      </c>
      <c r="WWU29" s="64">
        <f t="shared" si="253"/>
        <v>0</v>
      </c>
      <c r="WWV29" s="64">
        <f t="shared" si="253"/>
        <v>0</v>
      </c>
      <c r="WWW29" s="64">
        <f t="shared" si="253"/>
        <v>0</v>
      </c>
      <c r="WWX29" s="64">
        <f t="shared" si="253"/>
        <v>0</v>
      </c>
      <c r="WWY29" s="64">
        <f t="shared" si="253"/>
        <v>0</v>
      </c>
      <c r="WWZ29" s="64">
        <f t="shared" si="253"/>
        <v>0</v>
      </c>
      <c r="WXA29" s="64">
        <f t="shared" si="253"/>
        <v>0</v>
      </c>
      <c r="WXB29" s="64">
        <f t="shared" si="253"/>
        <v>0</v>
      </c>
      <c r="WXC29" s="64">
        <f t="shared" si="253"/>
        <v>0</v>
      </c>
      <c r="WXD29" s="64">
        <f t="shared" si="253"/>
        <v>0</v>
      </c>
      <c r="WXE29" s="64">
        <f t="shared" si="253"/>
        <v>0</v>
      </c>
      <c r="WXF29" s="64">
        <f t="shared" si="253"/>
        <v>0</v>
      </c>
      <c r="WXG29" s="64">
        <f t="shared" si="253"/>
        <v>0</v>
      </c>
      <c r="WXH29" s="64">
        <f t="shared" si="253"/>
        <v>0</v>
      </c>
      <c r="WXI29" s="64">
        <f t="shared" si="253"/>
        <v>0</v>
      </c>
      <c r="WXJ29" s="64">
        <f t="shared" si="253"/>
        <v>0</v>
      </c>
      <c r="WXK29" s="64">
        <f t="shared" si="253"/>
        <v>0</v>
      </c>
      <c r="WXL29" s="64">
        <f t="shared" si="253"/>
        <v>0</v>
      </c>
      <c r="WXM29" s="64">
        <f t="shared" si="253"/>
        <v>0</v>
      </c>
      <c r="WXN29" s="64">
        <f t="shared" si="253"/>
        <v>0</v>
      </c>
      <c r="WXO29" s="64">
        <f t="shared" si="253"/>
        <v>0</v>
      </c>
      <c r="WXP29" s="64">
        <f t="shared" si="253"/>
        <v>0</v>
      </c>
      <c r="WXQ29" s="64">
        <f t="shared" si="253"/>
        <v>0</v>
      </c>
      <c r="WXR29" s="64">
        <f t="shared" si="253"/>
        <v>0</v>
      </c>
      <c r="WXS29" s="64">
        <f t="shared" si="253"/>
        <v>0</v>
      </c>
      <c r="WXT29" s="64">
        <f t="shared" si="253"/>
        <v>0</v>
      </c>
      <c r="WXU29" s="64">
        <f t="shared" si="253"/>
        <v>0</v>
      </c>
      <c r="WXV29" s="64">
        <f t="shared" si="253"/>
        <v>0</v>
      </c>
      <c r="WXW29" s="64">
        <f t="shared" si="253"/>
        <v>0</v>
      </c>
      <c r="WXX29" s="64">
        <f t="shared" ref="WXX29:XAI29" si="254">SUM(WXX12:WXX27)</f>
        <v>0</v>
      </c>
      <c r="WXY29" s="64">
        <f t="shared" si="254"/>
        <v>0</v>
      </c>
      <c r="WXZ29" s="64">
        <f t="shared" si="254"/>
        <v>0</v>
      </c>
      <c r="WYA29" s="64">
        <f t="shared" si="254"/>
        <v>0</v>
      </c>
      <c r="WYB29" s="64">
        <f t="shared" si="254"/>
        <v>0</v>
      </c>
      <c r="WYC29" s="64">
        <f t="shared" si="254"/>
        <v>0</v>
      </c>
      <c r="WYD29" s="64">
        <f t="shared" si="254"/>
        <v>0</v>
      </c>
      <c r="WYE29" s="64">
        <f t="shared" si="254"/>
        <v>0</v>
      </c>
      <c r="WYF29" s="64">
        <f t="shared" si="254"/>
        <v>0</v>
      </c>
      <c r="WYG29" s="64">
        <f t="shared" si="254"/>
        <v>0</v>
      </c>
      <c r="WYH29" s="64">
        <f t="shared" si="254"/>
        <v>0</v>
      </c>
      <c r="WYI29" s="64">
        <f t="shared" si="254"/>
        <v>0</v>
      </c>
      <c r="WYJ29" s="64">
        <f t="shared" si="254"/>
        <v>0</v>
      </c>
      <c r="WYK29" s="64">
        <f t="shared" si="254"/>
        <v>0</v>
      </c>
      <c r="WYL29" s="64">
        <f t="shared" si="254"/>
        <v>0</v>
      </c>
      <c r="WYM29" s="64">
        <f t="shared" si="254"/>
        <v>0</v>
      </c>
      <c r="WYN29" s="64">
        <f t="shared" si="254"/>
        <v>0</v>
      </c>
      <c r="WYO29" s="64">
        <f t="shared" si="254"/>
        <v>0</v>
      </c>
      <c r="WYP29" s="64">
        <f t="shared" si="254"/>
        <v>0</v>
      </c>
      <c r="WYQ29" s="64">
        <f t="shared" si="254"/>
        <v>0</v>
      </c>
      <c r="WYR29" s="64">
        <f t="shared" si="254"/>
        <v>0</v>
      </c>
      <c r="WYS29" s="64">
        <f t="shared" si="254"/>
        <v>0</v>
      </c>
      <c r="WYT29" s="64">
        <f t="shared" si="254"/>
        <v>0</v>
      </c>
      <c r="WYU29" s="64">
        <f t="shared" si="254"/>
        <v>0</v>
      </c>
      <c r="WYV29" s="64">
        <f t="shared" si="254"/>
        <v>0</v>
      </c>
      <c r="WYW29" s="64">
        <f t="shared" si="254"/>
        <v>0</v>
      </c>
      <c r="WYX29" s="64">
        <f t="shared" si="254"/>
        <v>0</v>
      </c>
      <c r="WYY29" s="64">
        <f t="shared" si="254"/>
        <v>0</v>
      </c>
      <c r="WYZ29" s="64">
        <f t="shared" si="254"/>
        <v>0</v>
      </c>
      <c r="WZA29" s="64">
        <f t="shared" si="254"/>
        <v>0</v>
      </c>
      <c r="WZB29" s="64">
        <f t="shared" si="254"/>
        <v>0</v>
      </c>
      <c r="WZC29" s="64">
        <f t="shared" si="254"/>
        <v>0</v>
      </c>
      <c r="WZD29" s="64">
        <f t="shared" si="254"/>
        <v>0</v>
      </c>
      <c r="WZE29" s="64">
        <f t="shared" si="254"/>
        <v>0</v>
      </c>
      <c r="WZF29" s="64">
        <f t="shared" si="254"/>
        <v>0</v>
      </c>
      <c r="WZG29" s="64">
        <f t="shared" si="254"/>
        <v>0</v>
      </c>
      <c r="WZH29" s="64">
        <f t="shared" si="254"/>
        <v>0</v>
      </c>
      <c r="WZI29" s="64">
        <f t="shared" si="254"/>
        <v>0</v>
      </c>
      <c r="WZJ29" s="64">
        <f t="shared" si="254"/>
        <v>0</v>
      </c>
      <c r="WZK29" s="64">
        <f t="shared" si="254"/>
        <v>0</v>
      </c>
      <c r="WZL29" s="64">
        <f t="shared" si="254"/>
        <v>0</v>
      </c>
      <c r="WZM29" s="64">
        <f t="shared" si="254"/>
        <v>0</v>
      </c>
      <c r="WZN29" s="64">
        <f t="shared" si="254"/>
        <v>0</v>
      </c>
      <c r="WZO29" s="64">
        <f t="shared" si="254"/>
        <v>0</v>
      </c>
      <c r="WZP29" s="64">
        <f t="shared" si="254"/>
        <v>0</v>
      </c>
      <c r="WZQ29" s="64">
        <f t="shared" si="254"/>
        <v>0</v>
      </c>
      <c r="WZR29" s="64">
        <f t="shared" si="254"/>
        <v>0</v>
      </c>
      <c r="WZS29" s="64">
        <f t="shared" si="254"/>
        <v>0</v>
      </c>
      <c r="WZT29" s="64">
        <f t="shared" si="254"/>
        <v>0</v>
      </c>
      <c r="WZU29" s="64">
        <f t="shared" si="254"/>
        <v>0</v>
      </c>
      <c r="WZV29" s="64">
        <f t="shared" si="254"/>
        <v>0</v>
      </c>
      <c r="WZW29" s="64">
        <f t="shared" si="254"/>
        <v>0</v>
      </c>
      <c r="WZX29" s="64">
        <f t="shared" si="254"/>
        <v>0</v>
      </c>
      <c r="WZY29" s="64">
        <f t="shared" si="254"/>
        <v>0</v>
      </c>
      <c r="WZZ29" s="64">
        <f t="shared" si="254"/>
        <v>0</v>
      </c>
      <c r="XAA29" s="64">
        <f t="shared" si="254"/>
        <v>0</v>
      </c>
      <c r="XAB29" s="64">
        <f t="shared" si="254"/>
        <v>0</v>
      </c>
      <c r="XAC29" s="64">
        <f t="shared" si="254"/>
        <v>0</v>
      </c>
      <c r="XAD29" s="64">
        <f t="shared" si="254"/>
        <v>0</v>
      </c>
      <c r="XAE29" s="64">
        <f t="shared" si="254"/>
        <v>0</v>
      </c>
      <c r="XAF29" s="64">
        <f t="shared" si="254"/>
        <v>0</v>
      </c>
      <c r="XAG29" s="64">
        <f t="shared" si="254"/>
        <v>0</v>
      </c>
      <c r="XAH29" s="64">
        <f t="shared" si="254"/>
        <v>0</v>
      </c>
      <c r="XAI29" s="64">
        <f t="shared" si="254"/>
        <v>0</v>
      </c>
      <c r="XAJ29" s="64">
        <f t="shared" ref="XAJ29:XCU29" si="255">SUM(XAJ12:XAJ27)</f>
        <v>0</v>
      </c>
      <c r="XAK29" s="64">
        <f t="shared" si="255"/>
        <v>0</v>
      </c>
      <c r="XAL29" s="64">
        <f t="shared" si="255"/>
        <v>0</v>
      </c>
      <c r="XAM29" s="64">
        <f t="shared" si="255"/>
        <v>0</v>
      </c>
      <c r="XAN29" s="64">
        <f t="shared" si="255"/>
        <v>0</v>
      </c>
      <c r="XAO29" s="64">
        <f t="shared" si="255"/>
        <v>0</v>
      </c>
      <c r="XAP29" s="64">
        <f t="shared" si="255"/>
        <v>0</v>
      </c>
      <c r="XAQ29" s="64">
        <f t="shared" si="255"/>
        <v>0</v>
      </c>
      <c r="XAR29" s="64">
        <f t="shared" si="255"/>
        <v>0</v>
      </c>
      <c r="XAS29" s="64">
        <f t="shared" si="255"/>
        <v>0</v>
      </c>
      <c r="XAT29" s="64">
        <f t="shared" si="255"/>
        <v>0</v>
      </c>
      <c r="XAU29" s="64">
        <f t="shared" si="255"/>
        <v>0</v>
      </c>
      <c r="XAV29" s="64">
        <f t="shared" si="255"/>
        <v>0</v>
      </c>
      <c r="XAW29" s="64">
        <f t="shared" si="255"/>
        <v>0</v>
      </c>
      <c r="XAX29" s="64">
        <f t="shared" si="255"/>
        <v>0</v>
      </c>
      <c r="XAY29" s="64">
        <f t="shared" si="255"/>
        <v>0</v>
      </c>
      <c r="XAZ29" s="64">
        <f t="shared" si="255"/>
        <v>0</v>
      </c>
      <c r="XBA29" s="64">
        <f t="shared" si="255"/>
        <v>0</v>
      </c>
      <c r="XBB29" s="64">
        <f t="shared" si="255"/>
        <v>0</v>
      </c>
      <c r="XBC29" s="64">
        <f t="shared" si="255"/>
        <v>0</v>
      </c>
      <c r="XBD29" s="64">
        <f t="shared" si="255"/>
        <v>0</v>
      </c>
      <c r="XBE29" s="64">
        <f t="shared" si="255"/>
        <v>0</v>
      </c>
      <c r="XBF29" s="64">
        <f t="shared" si="255"/>
        <v>0</v>
      </c>
      <c r="XBG29" s="64">
        <f t="shared" si="255"/>
        <v>0</v>
      </c>
      <c r="XBH29" s="64">
        <f t="shared" si="255"/>
        <v>0</v>
      </c>
      <c r="XBI29" s="64">
        <f t="shared" si="255"/>
        <v>0</v>
      </c>
      <c r="XBJ29" s="64">
        <f t="shared" si="255"/>
        <v>0</v>
      </c>
      <c r="XBK29" s="64">
        <f t="shared" si="255"/>
        <v>0</v>
      </c>
      <c r="XBL29" s="64">
        <f t="shared" si="255"/>
        <v>0</v>
      </c>
      <c r="XBM29" s="64">
        <f t="shared" si="255"/>
        <v>0</v>
      </c>
      <c r="XBN29" s="64">
        <f t="shared" si="255"/>
        <v>0</v>
      </c>
      <c r="XBO29" s="64">
        <f t="shared" si="255"/>
        <v>0</v>
      </c>
      <c r="XBP29" s="64">
        <f t="shared" si="255"/>
        <v>0</v>
      </c>
      <c r="XBQ29" s="64">
        <f t="shared" si="255"/>
        <v>0</v>
      </c>
      <c r="XBR29" s="64">
        <f t="shared" si="255"/>
        <v>0</v>
      </c>
      <c r="XBS29" s="64">
        <f t="shared" si="255"/>
        <v>0</v>
      </c>
      <c r="XBT29" s="64">
        <f t="shared" si="255"/>
        <v>0</v>
      </c>
      <c r="XBU29" s="64">
        <f t="shared" si="255"/>
        <v>0</v>
      </c>
      <c r="XBV29" s="64">
        <f t="shared" si="255"/>
        <v>0</v>
      </c>
      <c r="XBW29" s="64">
        <f t="shared" si="255"/>
        <v>0</v>
      </c>
      <c r="XBX29" s="64">
        <f t="shared" si="255"/>
        <v>0</v>
      </c>
      <c r="XBY29" s="64">
        <f t="shared" si="255"/>
        <v>0</v>
      </c>
      <c r="XBZ29" s="64">
        <f t="shared" si="255"/>
        <v>0</v>
      </c>
      <c r="XCA29" s="64">
        <f t="shared" si="255"/>
        <v>0</v>
      </c>
      <c r="XCB29" s="64">
        <f t="shared" si="255"/>
        <v>0</v>
      </c>
      <c r="XCC29" s="64">
        <f t="shared" si="255"/>
        <v>0</v>
      </c>
      <c r="XCD29" s="64">
        <f t="shared" si="255"/>
        <v>0</v>
      </c>
      <c r="XCE29" s="64">
        <f t="shared" si="255"/>
        <v>0</v>
      </c>
      <c r="XCF29" s="64">
        <f t="shared" si="255"/>
        <v>0</v>
      </c>
      <c r="XCG29" s="64">
        <f t="shared" si="255"/>
        <v>0</v>
      </c>
      <c r="XCH29" s="64">
        <f t="shared" si="255"/>
        <v>0</v>
      </c>
      <c r="XCI29" s="64">
        <f t="shared" si="255"/>
        <v>0</v>
      </c>
      <c r="XCJ29" s="64">
        <f t="shared" si="255"/>
        <v>0</v>
      </c>
      <c r="XCK29" s="64">
        <f t="shared" si="255"/>
        <v>0</v>
      </c>
      <c r="XCL29" s="64">
        <f t="shared" si="255"/>
        <v>0</v>
      </c>
      <c r="XCM29" s="64">
        <f t="shared" si="255"/>
        <v>0</v>
      </c>
      <c r="XCN29" s="64">
        <f t="shared" si="255"/>
        <v>0</v>
      </c>
      <c r="XCO29" s="64">
        <f t="shared" si="255"/>
        <v>0</v>
      </c>
      <c r="XCP29" s="64">
        <f t="shared" si="255"/>
        <v>0</v>
      </c>
      <c r="XCQ29" s="64">
        <f t="shared" si="255"/>
        <v>0</v>
      </c>
      <c r="XCR29" s="64">
        <f t="shared" si="255"/>
        <v>0</v>
      </c>
      <c r="XCS29" s="64">
        <f t="shared" si="255"/>
        <v>0</v>
      </c>
      <c r="XCT29" s="64">
        <f t="shared" si="255"/>
        <v>0</v>
      </c>
      <c r="XCU29" s="64">
        <f t="shared" si="255"/>
        <v>0</v>
      </c>
      <c r="XCV29" s="64">
        <f t="shared" ref="XCV29:XEI29" si="256">SUM(XCV12:XCV27)</f>
        <v>0</v>
      </c>
      <c r="XCW29" s="64">
        <f t="shared" si="256"/>
        <v>0</v>
      </c>
      <c r="XCX29" s="64">
        <f t="shared" si="256"/>
        <v>0</v>
      </c>
      <c r="XCY29" s="64">
        <f t="shared" si="256"/>
        <v>0</v>
      </c>
      <c r="XCZ29" s="64">
        <f t="shared" si="256"/>
        <v>0</v>
      </c>
      <c r="XDA29" s="64">
        <f t="shared" si="256"/>
        <v>0</v>
      </c>
      <c r="XDB29" s="64">
        <f t="shared" si="256"/>
        <v>0</v>
      </c>
      <c r="XDC29" s="64">
        <f t="shared" si="256"/>
        <v>0</v>
      </c>
      <c r="XDD29" s="64">
        <f t="shared" si="256"/>
        <v>0</v>
      </c>
      <c r="XDE29" s="64">
        <f t="shared" si="256"/>
        <v>0</v>
      </c>
      <c r="XDF29" s="64">
        <f t="shared" si="256"/>
        <v>0</v>
      </c>
      <c r="XDG29" s="64">
        <f t="shared" si="256"/>
        <v>0</v>
      </c>
      <c r="XDH29" s="64">
        <f t="shared" si="256"/>
        <v>0</v>
      </c>
      <c r="XDI29" s="64">
        <f t="shared" si="256"/>
        <v>0</v>
      </c>
      <c r="XDJ29" s="64">
        <f t="shared" si="256"/>
        <v>0</v>
      </c>
      <c r="XDK29" s="64">
        <f t="shared" si="256"/>
        <v>0</v>
      </c>
      <c r="XDL29" s="64">
        <f t="shared" si="256"/>
        <v>0</v>
      </c>
      <c r="XDM29" s="64">
        <f t="shared" si="256"/>
        <v>0</v>
      </c>
      <c r="XDN29" s="64">
        <f t="shared" si="256"/>
        <v>0</v>
      </c>
      <c r="XDO29" s="64">
        <f t="shared" si="256"/>
        <v>0</v>
      </c>
      <c r="XDP29" s="64">
        <f t="shared" si="256"/>
        <v>0</v>
      </c>
      <c r="XDQ29" s="64">
        <f t="shared" si="256"/>
        <v>0</v>
      </c>
      <c r="XDR29" s="64">
        <f t="shared" si="256"/>
        <v>0</v>
      </c>
      <c r="XDS29" s="64">
        <f t="shared" si="256"/>
        <v>0</v>
      </c>
      <c r="XDT29" s="64">
        <f t="shared" si="256"/>
        <v>0</v>
      </c>
      <c r="XDU29" s="64">
        <f t="shared" si="256"/>
        <v>0</v>
      </c>
      <c r="XDV29" s="64">
        <f t="shared" si="256"/>
        <v>0</v>
      </c>
      <c r="XDW29" s="64">
        <f t="shared" si="256"/>
        <v>0</v>
      </c>
      <c r="XDX29" s="64">
        <f t="shared" si="256"/>
        <v>0</v>
      </c>
      <c r="XDY29" s="64">
        <f t="shared" si="256"/>
        <v>0</v>
      </c>
      <c r="XDZ29" s="64">
        <f t="shared" si="256"/>
        <v>0</v>
      </c>
      <c r="XEA29" s="64">
        <f t="shared" si="256"/>
        <v>0</v>
      </c>
      <c r="XEB29" s="64">
        <f t="shared" si="256"/>
        <v>0</v>
      </c>
      <c r="XEC29" s="64">
        <f t="shared" si="256"/>
        <v>0</v>
      </c>
      <c r="XED29" s="64">
        <f t="shared" si="256"/>
        <v>0</v>
      </c>
      <c r="XEE29" s="64">
        <f t="shared" si="256"/>
        <v>0</v>
      </c>
      <c r="XEF29" s="64">
        <f t="shared" si="256"/>
        <v>0</v>
      </c>
      <c r="XEG29" s="64">
        <f t="shared" si="256"/>
        <v>0</v>
      </c>
      <c r="XEH29" s="64">
        <f t="shared" si="256"/>
        <v>0</v>
      </c>
      <c r="XEI29" s="64">
        <f t="shared" si="256"/>
        <v>0</v>
      </c>
    </row>
    <row r="32" spans="1:16384" s="6" customFormat="1" ht="15" x14ac:dyDescent="0.25">
      <c r="A32" s="34"/>
      <c r="B32" s="180" t="s">
        <v>574</v>
      </c>
      <c r="C32" s="89"/>
      <c r="XEJ32" s="179"/>
      <c r="XEK32" s="179"/>
      <c r="XEL32" s="179"/>
      <c r="XEM32" s="179"/>
      <c r="XEN32" s="179"/>
      <c r="XEO32" s="179"/>
      <c r="XEP32" s="179"/>
      <c r="XEQ32" s="179"/>
      <c r="XER32" s="179"/>
      <c r="XES32" s="179"/>
      <c r="XET32" s="179"/>
      <c r="XEU32" s="179"/>
      <c r="XEV32" s="179"/>
      <c r="XEW32" s="179"/>
      <c r="XEX32" s="179"/>
      <c r="XEY32" s="179"/>
      <c r="XEZ32" s="179"/>
      <c r="XFA32" s="179"/>
      <c r="XFB32" s="179"/>
      <c r="XFC32" s="179"/>
      <c r="XFD32" s="179"/>
    </row>
    <row r="33" spans="1:16384" ht="25.5" x14ac:dyDescent="0.2">
      <c r="B33" s="9" t="s">
        <v>375</v>
      </c>
      <c r="C33" s="9" t="str">
        <f>Questions!C10</f>
        <v>Include in Scheme</v>
      </c>
      <c r="D33" s="129" t="s">
        <v>622</v>
      </c>
      <c r="E33" s="58" t="s">
        <v>575</v>
      </c>
      <c r="F33" s="58" t="s">
        <v>575</v>
      </c>
      <c r="G33" s="58" t="s">
        <v>575</v>
      </c>
      <c r="H33" s="58" t="s">
        <v>575</v>
      </c>
      <c r="I33" s="58" t="s">
        <v>575</v>
      </c>
      <c r="J33" s="58" t="s">
        <v>575</v>
      </c>
      <c r="K33" s="58" t="s">
        <v>575</v>
      </c>
      <c r="L33" s="58" t="s">
        <v>575</v>
      </c>
      <c r="M33" s="58" t="s">
        <v>575</v>
      </c>
      <c r="N33" s="58" t="s">
        <v>575</v>
      </c>
      <c r="O33" s="58" t="s">
        <v>575</v>
      </c>
      <c r="P33" s="58" t="s">
        <v>575</v>
      </c>
      <c r="Q33" s="58" t="s">
        <v>575</v>
      </c>
      <c r="R33" s="58" t="s">
        <v>575</v>
      </c>
      <c r="S33" s="58" t="s">
        <v>575</v>
      </c>
      <c r="T33" s="58" t="s">
        <v>575</v>
      </c>
      <c r="U33" s="58" t="s">
        <v>575</v>
      </c>
      <c r="V33" s="58" t="s">
        <v>575</v>
      </c>
      <c r="W33" s="58" t="s">
        <v>575</v>
      </c>
      <c r="X33" s="58" t="s">
        <v>575</v>
      </c>
      <c r="Y33" s="58" t="s">
        <v>575</v>
      </c>
      <c r="Z33" s="58" t="s">
        <v>575</v>
      </c>
      <c r="AA33" s="58" t="s">
        <v>575</v>
      </c>
      <c r="AB33" s="58" t="s">
        <v>575</v>
      </c>
      <c r="AC33" s="58" t="s">
        <v>575</v>
      </c>
      <c r="AD33" s="58" t="s">
        <v>575</v>
      </c>
      <c r="AE33" s="58" t="s">
        <v>575</v>
      </c>
      <c r="AF33" s="58" t="s">
        <v>575</v>
      </c>
      <c r="AG33" s="58" t="s">
        <v>575</v>
      </c>
      <c r="AH33" s="58" t="s">
        <v>575</v>
      </c>
      <c r="AI33" s="58" t="s">
        <v>575</v>
      </c>
      <c r="AJ33" s="58" t="s">
        <v>575</v>
      </c>
      <c r="AK33" s="58" t="s">
        <v>575</v>
      </c>
      <c r="AL33" s="58" t="s">
        <v>575</v>
      </c>
      <c r="AM33" s="58" t="s">
        <v>575</v>
      </c>
      <c r="AN33" s="58" t="s">
        <v>575</v>
      </c>
      <c r="AO33" s="58" t="s">
        <v>575</v>
      </c>
      <c r="AP33" s="58" t="s">
        <v>575</v>
      </c>
      <c r="AQ33" s="58" t="s">
        <v>575</v>
      </c>
      <c r="AR33" s="58" t="s">
        <v>575</v>
      </c>
      <c r="AS33" s="58" t="s">
        <v>575</v>
      </c>
      <c r="AT33" s="58" t="s">
        <v>575</v>
      </c>
      <c r="AU33" s="58" t="s">
        <v>575</v>
      </c>
      <c r="AV33" s="58" t="s">
        <v>575</v>
      </c>
      <c r="AW33" s="58" t="s">
        <v>575</v>
      </c>
      <c r="AX33" s="58" t="s">
        <v>575</v>
      </c>
      <c r="AY33" s="58" t="s">
        <v>575</v>
      </c>
      <c r="AZ33" s="58" t="s">
        <v>575</v>
      </c>
      <c r="BA33" s="58" t="s">
        <v>575</v>
      </c>
      <c r="BB33" s="58" t="s">
        <v>575</v>
      </c>
      <c r="BC33" s="58" t="s">
        <v>575</v>
      </c>
      <c r="BD33" s="58" t="s">
        <v>575</v>
      </c>
      <c r="BE33" s="58" t="s">
        <v>575</v>
      </c>
      <c r="BF33" s="58" t="s">
        <v>575</v>
      </c>
      <c r="BG33" s="58" t="s">
        <v>575</v>
      </c>
      <c r="BH33" s="58" t="s">
        <v>575</v>
      </c>
      <c r="BI33" s="58" t="s">
        <v>575</v>
      </c>
      <c r="BJ33" s="58" t="s">
        <v>575</v>
      </c>
      <c r="BK33" s="58" t="s">
        <v>575</v>
      </c>
      <c r="BL33" s="58" t="s">
        <v>575</v>
      </c>
      <c r="BM33" s="58" t="s">
        <v>575</v>
      </c>
      <c r="BN33" s="58" t="s">
        <v>575</v>
      </c>
      <c r="BO33" s="58" t="s">
        <v>575</v>
      </c>
      <c r="BP33" s="58" t="s">
        <v>575</v>
      </c>
      <c r="BQ33" s="58" t="s">
        <v>575</v>
      </c>
      <c r="BR33" s="58" t="s">
        <v>575</v>
      </c>
      <c r="BS33" s="58" t="s">
        <v>575</v>
      </c>
      <c r="BT33" s="58" t="s">
        <v>575</v>
      </c>
      <c r="BU33" s="58" t="s">
        <v>575</v>
      </c>
      <c r="BV33" s="58" t="s">
        <v>575</v>
      </c>
      <c r="BW33" s="58" t="s">
        <v>575</v>
      </c>
      <c r="BX33" s="58" t="s">
        <v>575</v>
      </c>
      <c r="BY33" s="58" t="s">
        <v>575</v>
      </c>
      <c r="BZ33" s="58" t="s">
        <v>575</v>
      </c>
      <c r="CA33" s="58" t="s">
        <v>575</v>
      </c>
      <c r="CB33" s="58" t="s">
        <v>575</v>
      </c>
      <c r="CC33" s="58" t="s">
        <v>575</v>
      </c>
      <c r="CD33" s="58" t="s">
        <v>575</v>
      </c>
      <c r="CE33" s="58" t="s">
        <v>575</v>
      </c>
      <c r="CF33" s="58" t="s">
        <v>575</v>
      </c>
      <c r="CG33" s="58" t="s">
        <v>575</v>
      </c>
      <c r="CH33" s="58" t="s">
        <v>575</v>
      </c>
      <c r="CI33" s="58" t="s">
        <v>575</v>
      </c>
      <c r="CJ33" s="58" t="s">
        <v>575</v>
      </c>
      <c r="CK33" s="58" t="s">
        <v>575</v>
      </c>
      <c r="CL33" s="58" t="s">
        <v>575</v>
      </c>
      <c r="CM33" s="58" t="s">
        <v>575</v>
      </c>
      <c r="CN33" s="58" t="s">
        <v>575</v>
      </c>
      <c r="CO33" s="58" t="s">
        <v>575</v>
      </c>
      <c r="CP33" s="58" t="s">
        <v>575</v>
      </c>
      <c r="CQ33" s="58" t="s">
        <v>575</v>
      </c>
      <c r="CR33" s="58" t="s">
        <v>575</v>
      </c>
      <c r="CS33" s="58" t="s">
        <v>575</v>
      </c>
      <c r="CT33" s="58" t="s">
        <v>575</v>
      </c>
      <c r="CU33" s="58" t="s">
        <v>575</v>
      </c>
      <c r="CV33" s="58" t="s">
        <v>575</v>
      </c>
      <c r="CW33" s="58" t="s">
        <v>575</v>
      </c>
      <c r="CX33" s="58" t="s">
        <v>575</v>
      </c>
      <c r="CY33" s="58" t="s">
        <v>575</v>
      </c>
      <c r="CZ33" s="58" t="s">
        <v>575</v>
      </c>
      <c r="DA33" s="58" t="s">
        <v>575</v>
      </c>
      <c r="DB33" s="58" t="s">
        <v>575</v>
      </c>
      <c r="DC33" s="58" t="s">
        <v>575</v>
      </c>
      <c r="DD33" s="58" t="s">
        <v>575</v>
      </c>
      <c r="DE33" s="58" t="s">
        <v>575</v>
      </c>
      <c r="DF33" s="58" t="s">
        <v>575</v>
      </c>
      <c r="DG33" s="58" t="s">
        <v>575</v>
      </c>
      <c r="DH33" s="58" t="s">
        <v>575</v>
      </c>
      <c r="DI33" s="58" t="s">
        <v>575</v>
      </c>
      <c r="DJ33" s="58" t="s">
        <v>575</v>
      </c>
      <c r="DK33" s="58" t="s">
        <v>575</v>
      </c>
      <c r="DL33" s="58" t="s">
        <v>575</v>
      </c>
      <c r="DM33" s="58" t="s">
        <v>575</v>
      </c>
      <c r="DN33" s="58" t="s">
        <v>575</v>
      </c>
      <c r="DO33" s="58" t="s">
        <v>575</v>
      </c>
      <c r="DP33" s="58" t="s">
        <v>575</v>
      </c>
      <c r="DQ33" s="58" t="s">
        <v>575</v>
      </c>
      <c r="DR33" s="58" t="s">
        <v>575</v>
      </c>
      <c r="DS33" s="58" t="s">
        <v>575</v>
      </c>
      <c r="DT33" s="58" t="s">
        <v>575</v>
      </c>
      <c r="DU33" s="58" t="s">
        <v>575</v>
      </c>
      <c r="DV33" s="58" t="s">
        <v>575</v>
      </c>
      <c r="DW33" s="58" t="s">
        <v>575</v>
      </c>
      <c r="DX33" s="58" t="s">
        <v>575</v>
      </c>
      <c r="DY33" s="58" t="s">
        <v>575</v>
      </c>
      <c r="DZ33" s="58" t="s">
        <v>575</v>
      </c>
      <c r="EA33" s="58" t="s">
        <v>575</v>
      </c>
      <c r="EB33" s="58" t="s">
        <v>575</v>
      </c>
      <c r="EC33" s="58" t="s">
        <v>575</v>
      </c>
      <c r="ED33" s="58" t="s">
        <v>575</v>
      </c>
      <c r="EE33" s="58" t="s">
        <v>575</v>
      </c>
      <c r="EF33" s="58" t="s">
        <v>575</v>
      </c>
      <c r="EG33" s="58" t="s">
        <v>575</v>
      </c>
      <c r="EH33" s="58" t="s">
        <v>575</v>
      </c>
      <c r="EI33" s="58" t="s">
        <v>575</v>
      </c>
      <c r="EJ33" s="58" t="s">
        <v>575</v>
      </c>
      <c r="EK33" s="58" t="s">
        <v>575</v>
      </c>
      <c r="EL33" s="58" t="s">
        <v>575</v>
      </c>
      <c r="EM33" s="58" t="s">
        <v>575</v>
      </c>
      <c r="EN33" s="58" t="s">
        <v>575</v>
      </c>
      <c r="EO33" s="58" t="s">
        <v>575</v>
      </c>
      <c r="EP33" s="58" t="s">
        <v>575</v>
      </c>
      <c r="EQ33" s="58" t="s">
        <v>575</v>
      </c>
      <c r="ER33" s="58" t="s">
        <v>575</v>
      </c>
      <c r="ES33" s="58" t="s">
        <v>575</v>
      </c>
      <c r="ET33" s="58" t="s">
        <v>575</v>
      </c>
      <c r="EU33" s="58" t="s">
        <v>575</v>
      </c>
      <c r="EV33" s="58" t="s">
        <v>575</v>
      </c>
      <c r="EW33" s="58" t="s">
        <v>575</v>
      </c>
      <c r="EX33" s="58" t="s">
        <v>575</v>
      </c>
      <c r="EY33" s="58" t="s">
        <v>575</v>
      </c>
      <c r="EZ33" s="58" t="s">
        <v>575</v>
      </c>
      <c r="FA33" s="58" t="s">
        <v>575</v>
      </c>
      <c r="FB33" s="58" t="s">
        <v>575</v>
      </c>
      <c r="FC33" s="58" t="s">
        <v>575</v>
      </c>
      <c r="FD33" s="58" t="s">
        <v>575</v>
      </c>
      <c r="FE33" s="58" t="s">
        <v>575</v>
      </c>
      <c r="FF33" s="58" t="s">
        <v>575</v>
      </c>
      <c r="FG33" s="58" t="s">
        <v>575</v>
      </c>
      <c r="FH33" s="58" t="s">
        <v>575</v>
      </c>
      <c r="FI33" s="58" t="s">
        <v>575</v>
      </c>
      <c r="FJ33" s="58" t="s">
        <v>575</v>
      </c>
      <c r="FK33" s="58" t="s">
        <v>575</v>
      </c>
      <c r="FL33" s="58" t="s">
        <v>575</v>
      </c>
      <c r="FM33" s="58" t="s">
        <v>575</v>
      </c>
      <c r="FN33" s="58" t="s">
        <v>575</v>
      </c>
      <c r="FO33" s="58" t="s">
        <v>575</v>
      </c>
      <c r="FP33" s="58" t="s">
        <v>575</v>
      </c>
      <c r="FQ33" s="58" t="s">
        <v>575</v>
      </c>
      <c r="FR33" s="58" t="s">
        <v>575</v>
      </c>
      <c r="FS33" s="58" t="s">
        <v>575</v>
      </c>
      <c r="FT33" s="58" t="s">
        <v>575</v>
      </c>
      <c r="FU33" s="58" t="s">
        <v>575</v>
      </c>
      <c r="FV33" s="58" t="s">
        <v>575</v>
      </c>
      <c r="FW33" s="58" t="s">
        <v>575</v>
      </c>
      <c r="FX33" s="58" t="s">
        <v>575</v>
      </c>
      <c r="FY33" s="58" t="s">
        <v>575</v>
      </c>
      <c r="FZ33" s="58" t="s">
        <v>575</v>
      </c>
      <c r="GA33" s="58" t="s">
        <v>575</v>
      </c>
      <c r="GB33" s="58" t="s">
        <v>575</v>
      </c>
      <c r="GC33" s="58" t="s">
        <v>575</v>
      </c>
      <c r="GD33" s="58" t="s">
        <v>575</v>
      </c>
      <c r="GE33" s="58" t="s">
        <v>575</v>
      </c>
      <c r="GF33" s="58" t="s">
        <v>575</v>
      </c>
      <c r="GG33" s="58" t="s">
        <v>575</v>
      </c>
      <c r="GH33" s="58" t="s">
        <v>575</v>
      </c>
      <c r="GI33" s="58" t="s">
        <v>575</v>
      </c>
      <c r="GJ33" s="58" t="s">
        <v>575</v>
      </c>
      <c r="GK33" s="58" t="s">
        <v>575</v>
      </c>
      <c r="GL33" s="58" t="s">
        <v>575</v>
      </c>
      <c r="GM33" s="58" t="s">
        <v>575</v>
      </c>
      <c r="GN33" s="58" t="s">
        <v>575</v>
      </c>
      <c r="GO33" s="58" t="s">
        <v>575</v>
      </c>
      <c r="GP33" s="58" t="s">
        <v>575</v>
      </c>
      <c r="GQ33" s="58" t="s">
        <v>575</v>
      </c>
      <c r="GR33" s="58" t="s">
        <v>575</v>
      </c>
      <c r="GS33" s="58" t="s">
        <v>575</v>
      </c>
      <c r="GT33" s="58" t="s">
        <v>575</v>
      </c>
      <c r="GU33" s="58" t="s">
        <v>575</v>
      </c>
      <c r="GV33" s="58" t="s">
        <v>575</v>
      </c>
      <c r="GW33" s="58" t="s">
        <v>575</v>
      </c>
      <c r="GX33" s="58" t="s">
        <v>575</v>
      </c>
      <c r="GY33" s="58" t="s">
        <v>575</v>
      </c>
      <c r="GZ33" s="58" t="s">
        <v>575</v>
      </c>
      <c r="HA33" s="58" t="s">
        <v>575</v>
      </c>
      <c r="HB33" s="58" t="s">
        <v>575</v>
      </c>
      <c r="HC33" s="58" t="s">
        <v>575</v>
      </c>
      <c r="HD33" s="58" t="s">
        <v>575</v>
      </c>
      <c r="HE33" s="58" t="s">
        <v>575</v>
      </c>
      <c r="HF33" s="58" t="s">
        <v>575</v>
      </c>
      <c r="HG33" s="58" t="s">
        <v>575</v>
      </c>
      <c r="HH33" s="58" t="s">
        <v>575</v>
      </c>
      <c r="HI33" s="58" t="s">
        <v>575</v>
      </c>
      <c r="HJ33" s="58" t="s">
        <v>575</v>
      </c>
      <c r="HK33" s="58" t="s">
        <v>575</v>
      </c>
      <c r="HL33" s="58" t="s">
        <v>575</v>
      </c>
      <c r="HM33" s="58" t="s">
        <v>575</v>
      </c>
      <c r="HN33" s="58" t="s">
        <v>575</v>
      </c>
      <c r="HO33" s="58" t="s">
        <v>575</v>
      </c>
      <c r="HP33" s="58" t="s">
        <v>575</v>
      </c>
      <c r="HQ33" s="58" t="s">
        <v>575</v>
      </c>
      <c r="HR33" s="58" t="s">
        <v>575</v>
      </c>
      <c r="HS33" s="58" t="s">
        <v>575</v>
      </c>
      <c r="HT33" s="58" t="s">
        <v>575</v>
      </c>
      <c r="HU33" s="58" t="s">
        <v>575</v>
      </c>
      <c r="HV33" s="58" t="s">
        <v>575</v>
      </c>
      <c r="HW33" s="58" t="s">
        <v>575</v>
      </c>
      <c r="HX33" s="58" t="s">
        <v>575</v>
      </c>
      <c r="HY33" s="58" t="s">
        <v>575</v>
      </c>
      <c r="HZ33" s="58" t="s">
        <v>575</v>
      </c>
      <c r="IA33" s="58" t="s">
        <v>575</v>
      </c>
      <c r="IB33" s="58" t="s">
        <v>575</v>
      </c>
      <c r="IC33" s="58" t="s">
        <v>575</v>
      </c>
      <c r="ID33" s="58" t="s">
        <v>575</v>
      </c>
      <c r="IE33" s="58" t="s">
        <v>575</v>
      </c>
      <c r="IF33" s="58" t="s">
        <v>575</v>
      </c>
      <c r="IG33" s="58" t="s">
        <v>575</v>
      </c>
      <c r="IH33" s="58" t="s">
        <v>575</v>
      </c>
      <c r="II33" s="58" t="s">
        <v>575</v>
      </c>
      <c r="IJ33" s="58" t="s">
        <v>575</v>
      </c>
      <c r="IK33" s="58" t="s">
        <v>575</v>
      </c>
      <c r="IL33" s="58" t="s">
        <v>575</v>
      </c>
      <c r="IM33" s="58" t="s">
        <v>575</v>
      </c>
      <c r="IN33" s="58" t="s">
        <v>575</v>
      </c>
      <c r="IO33" s="58" t="s">
        <v>575</v>
      </c>
      <c r="IP33" s="58" t="s">
        <v>575</v>
      </c>
      <c r="IQ33" s="58" t="s">
        <v>575</v>
      </c>
      <c r="IR33" s="58" t="s">
        <v>575</v>
      </c>
      <c r="IS33" s="58" t="s">
        <v>575</v>
      </c>
      <c r="IT33" s="58" t="s">
        <v>575</v>
      </c>
      <c r="IU33" s="58" t="s">
        <v>575</v>
      </c>
      <c r="IV33" s="58" t="s">
        <v>575</v>
      </c>
      <c r="IW33" s="58" t="s">
        <v>575</v>
      </c>
      <c r="IX33" s="58" t="s">
        <v>575</v>
      </c>
      <c r="IY33" s="58" t="s">
        <v>575</v>
      </c>
      <c r="IZ33" s="58" t="s">
        <v>575</v>
      </c>
      <c r="JA33" s="58" t="s">
        <v>575</v>
      </c>
      <c r="JB33" s="58" t="s">
        <v>575</v>
      </c>
      <c r="JC33" s="58" t="s">
        <v>575</v>
      </c>
      <c r="JD33" s="58" t="s">
        <v>575</v>
      </c>
      <c r="JE33" s="58" t="s">
        <v>575</v>
      </c>
      <c r="JF33" s="58" t="s">
        <v>575</v>
      </c>
      <c r="JG33" s="58" t="s">
        <v>575</v>
      </c>
      <c r="JH33" s="58" t="s">
        <v>575</v>
      </c>
      <c r="JI33" s="58" t="s">
        <v>575</v>
      </c>
      <c r="JJ33" s="58" t="s">
        <v>575</v>
      </c>
      <c r="JK33" s="58" t="s">
        <v>575</v>
      </c>
      <c r="JL33" s="58" t="s">
        <v>575</v>
      </c>
      <c r="JM33" s="58" t="s">
        <v>575</v>
      </c>
      <c r="JN33" s="58" t="s">
        <v>575</v>
      </c>
      <c r="JO33" s="58" t="s">
        <v>575</v>
      </c>
      <c r="JP33" s="58" t="s">
        <v>575</v>
      </c>
      <c r="JQ33" s="58" t="s">
        <v>575</v>
      </c>
      <c r="JR33" s="58" t="s">
        <v>575</v>
      </c>
      <c r="JS33" s="58" t="s">
        <v>575</v>
      </c>
      <c r="JT33" s="58" t="s">
        <v>575</v>
      </c>
      <c r="JU33" s="58" t="s">
        <v>575</v>
      </c>
      <c r="JV33" s="58" t="s">
        <v>575</v>
      </c>
      <c r="JW33" s="58" t="s">
        <v>575</v>
      </c>
      <c r="JX33" s="58" t="s">
        <v>575</v>
      </c>
      <c r="JY33" s="58" t="s">
        <v>575</v>
      </c>
      <c r="JZ33" s="58" t="s">
        <v>575</v>
      </c>
      <c r="KA33" s="58" t="s">
        <v>575</v>
      </c>
      <c r="KB33" s="58" t="s">
        <v>575</v>
      </c>
      <c r="KC33" s="58" t="s">
        <v>575</v>
      </c>
      <c r="KD33" s="58" t="s">
        <v>575</v>
      </c>
      <c r="KE33" s="58" t="s">
        <v>575</v>
      </c>
      <c r="KF33" s="58" t="s">
        <v>575</v>
      </c>
      <c r="KG33" s="58" t="s">
        <v>575</v>
      </c>
      <c r="KH33" s="58" t="s">
        <v>575</v>
      </c>
      <c r="KI33" s="58" t="s">
        <v>575</v>
      </c>
      <c r="KJ33" s="58" t="s">
        <v>575</v>
      </c>
      <c r="KK33" s="58" t="s">
        <v>575</v>
      </c>
      <c r="KL33" s="58" t="s">
        <v>575</v>
      </c>
      <c r="KM33" s="58" t="s">
        <v>575</v>
      </c>
      <c r="KN33" s="58" t="s">
        <v>575</v>
      </c>
      <c r="KO33" s="58" t="s">
        <v>575</v>
      </c>
      <c r="KP33" s="58" t="s">
        <v>575</v>
      </c>
      <c r="KQ33" s="58" t="s">
        <v>575</v>
      </c>
      <c r="KR33" s="58" t="s">
        <v>575</v>
      </c>
      <c r="KS33" s="58" t="s">
        <v>575</v>
      </c>
      <c r="KT33" s="58" t="s">
        <v>575</v>
      </c>
      <c r="KU33" s="58" t="s">
        <v>575</v>
      </c>
      <c r="KV33" s="58" t="s">
        <v>575</v>
      </c>
      <c r="KW33" s="58" t="s">
        <v>575</v>
      </c>
      <c r="KX33" s="58" t="s">
        <v>575</v>
      </c>
      <c r="KY33" s="58" t="s">
        <v>575</v>
      </c>
      <c r="KZ33" s="58" t="s">
        <v>575</v>
      </c>
      <c r="LA33" s="58" t="s">
        <v>575</v>
      </c>
      <c r="LB33" s="58" t="s">
        <v>575</v>
      </c>
      <c r="LC33" s="58" t="s">
        <v>575</v>
      </c>
      <c r="LD33" s="58" t="s">
        <v>575</v>
      </c>
      <c r="LE33" s="58" t="s">
        <v>575</v>
      </c>
      <c r="LF33" s="58" t="s">
        <v>575</v>
      </c>
      <c r="LG33" s="58" t="s">
        <v>575</v>
      </c>
      <c r="LH33" s="58" t="s">
        <v>575</v>
      </c>
      <c r="LI33" s="58" t="s">
        <v>575</v>
      </c>
      <c r="LJ33" s="58" t="s">
        <v>575</v>
      </c>
      <c r="LK33" s="58" t="s">
        <v>575</v>
      </c>
      <c r="LL33" s="58" t="s">
        <v>575</v>
      </c>
      <c r="LM33" s="58" t="s">
        <v>575</v>
      </c>
      <c r="LN33" s="58" t="s">
        <v>575</v>
      </c>
      <c r="LO33" s="58" t="s">
        <v>575</v>
      </c>
      <c r="LP33" s="58" t="s">
        <v>575</v>
      </c>
      <c r="LQ33" s="58" t="s">
        <v>575</v>
      </c>
      <c r="LR33" s="58" t="s">
        <v>575</v>
      </c>
      <c r="LS33" s="58" t="s">
        <v>575</v>
      </c>
      <c r="LT33" s="58" t="s">
        <v>575</v>
      </c>
      <c r="LU33" s="58" t="s">
        <v>575</v>
      </c>
      <c r="LV33" s="58" t="s">
        <v>575</v>
      </c>
      <c r="LW33" s="58" t="s">
        <v>575</v>
      </c>
      <c r="LX33" s="58" t="s">
        <v>575</v>
      </c>
      <c r="LY33" s="58" t="s">
        <v>575</v>
      </c>
      <c r="LZ33" s="58" t="s">
        <v>575</v>
      </c>
      <c r="MA33" s="58" t="s">
        <v>575</v>
      </c>
      <c r="MB33" s="58" t="s">
        <v>575</v>
      </c>
      <c r="MC33" s="58" t="s">
        <v>575</v>
      </c>
      <c r="MD33" s="58" t="s">
        <v>575</v>
      </c>
      <c r="ME33" s="58" t="s">
        <v>575</v>
      </c>
      <c r="MF33" s="58" t="s">
        <v>575</v>
      </c>
      <c r="MG33" s="58" t="s">
        <v>575</v>
      </c>
      <c r="MH33" s="58" t="s">
        <v>575</v>
      </c>
      <c r="MI33" s="58" t="s">
        <v>575</v>
      </c>
      <c r="MJ33" s="58" t="s">
        <v>575</v>
      </c>
      <c r="MK33" s="58" t="s">
        <v>575</v>
      </c>
      <c r="ML33" s="58" t="s">
        <v>575</v>
      </c>
      <c r="MM33" s="58" t="s">
        <v>575</v>
      </c>
      <c r="MN33" s="58" t="s">
        <v>575</v>
      </c>
      <c r="MO33" s="58" t="s">
        <v>575</v>
      </c>
      <c r="MP33" s="58" t="s">
        <v>575</v>
      </c>
      <c r="MQ33" s="58" t="s">
        <v>575</v>
      </c>
      <c r="MR33" s="58" t="s">
        <v>575</v>
      </c>
      <c r="MS33" s="58" t="s">
        <v>575</v>
      </c>
      <c r="MT33" s="58" t="s">
        <v>575</v>
      </c>
      <c r="MU33" s="58" t="s">
        <v>575</v>
      </c>
      <c r="MV33" s="58" t="s">
        <v>575</v>
      </c>
      <c r="MW33" s="58" t="s">
        <v>575</v>
      </c>
      <c r="MX33" s="58" t="s">
        <v>575</v>
      </c>
      <c r="MY33" s="58" t="s">
        <v>575</v>
      </c>
      <c r="MZ33" s="58" t="s">
        <v>575</v>
      </c>
      <c r="NA33" s="58" t="s">
        <v>575</v>
      </c>
      <c r="NB33" s="58" t="s">
        <v>575</v>
      </c>
      <c r="NC33" s="58" t="s">
        <v>575</v>
      </c>
      <c r="ND33" s="58" t="s">
        <v>575</v>
      </c>
      <c r="NE33" s="58" t="s">
        <v>575</v>
      </c>
      <c r="NF33" s="58" t="s">
        <v>575</v>
      </c>
      <c r="NG33" s="58" t="s">
        <v>575</v>
      </c>
      <c r="NH33" s="58" t="s">
        <v>575</v>
      </c>
      <c r="NI33" s="58" t="s">
        <v>575</v>
      </c>
      <c r="NJ33" s="58" t="s">
        <v>575</v>
      </c>
      <c r="NK33" s="58" t="s">
        <v>575</v>
      </c>
      <c r="NL33" s="58" t="s">
        <v>575</v>
      </c>
      <c r="NM33" s="58" t="s">
        <v>575</v>
      </c>
      <c r="NN33" s="58" t="s">
        <v>575</v>
      </c>
      <c r="NO33" s="58" t="s">
        <v>575</v>
      </c>
      <c r="NP33" s="58" t="s">
        <v>575</v>
      </c>
      <c r="NQ33" s="58" t="s">
        <v>575</v>
      </c>
      <c r="NR33" s="58" t="s">
        <v>575</v>
      </c>
      <c r="NS33" s="58" t="s">
        <v>575</v>
      </c>
      <c r="NT33" s="58" t="s">
        <v>575</v>
      </c>
      <c r="NU33" s="58" t="s">
        <v>575</v>
      </c>
      <c r="NV33" s="58" t="s">
        <v>575</v>
      </c>
      <c r="NW33" s="58" t="s">
        <v>575</v>
      </c>
      <c r="NX33" s="58" t="s">
        <v>575</v>
      </c>
      <c r="NY33" s="58" t="s">
        <v>575</v>
      </c>
      <c r="NZ33" s="58" t="s">
        <v>575</v>
      </c>
      <c r="OA33" s="58" t="s">
        <v>575</v>
      </c>
      <c r="OB33" s="58" t="s">
        <v>575</v>
      </c>
      <c r="OC33" s="58" t="s">
        <v>575</v>
      </c>
      <c r="OD33" s="58" t="s">
        <v>575</v>
      </c>
      <c r="OE33" s="58" t="s">
        <v>575</v>
      </c>
      <c r="OF33" s="58" t="s">
        <v>575</v>
      </c>
      <c r="OG33" s="58" t="s">
        <v>575</v>
      </c>
      <c r="OH33" s="58" t="s">
        <v>575</v>
      </c>
      <c r="OI33" s="58" t="s">
        <v>575</v>
      </c>
      <c r="OJ33" s="58" t="s">
        <v>575</v>
      </c>
      <c r="OK33" s="58" t="s">
        <v>575</v>
      </c>
      <c r="OL33" s="58" t="s">
        <v>575</v>
      </c>
      <c r="OM33" s="58" t="s">
        <v>575</v>
      </c>
      <c r="ON33" s="58" t="s">
        <v>575</v>
      </c>
      <c r="OO33" s="58" t="s">
        <v>575</v>
      </c>
      <c r="OP33" s="58" t="s">
        <v>575</v>
      </c>
      <c r="OQ33" s="58" t="s">
        <v>575</v>
      </c>
      <c r="OR33" s="58" t="s">
        <v>575</v>
      </c>
      <c r="OS33" s="58" t="s">
        <v>575</v>
      </c>
      <c r="OT33" s="58" t="s">
        <v>575</v>
      </c>
      <c r="OU33" s="58" t="s">
        <v>575</v>
      </c>
      <c r="OV33" s="58" t="s">
        <v>575</v>
      </c>
      <c r="OW33" s="58" t="s">
        <v>575</v>
      </c>
      <c r="OX33" s="58" t="s">
        <v>575</v>
      </c>
      <c r="OY33" s="58" t="s">
        <v>575</v>
      </c>
      <c r="OZ33" s="58" t="s">
        <v>575</v>
      </c>
      <c r="PA33" s="58" t="s">
        <v>575</v>
      </c>
      <c r="PB33" s="58" t="s">
        <v>575</v>
      </c>
      <c r="PC33" s="58" t="s">
        <v>575</v>
      </c>
      <c r="PD33" s="58" t="s">
        <v>575</v>
      </c>
      <c r="PE33" s="58" t="s">
        <v>575</v>
      </c>
      <c r="PF33" s="58" t="s">
        <v>575</v>
      </c>
      <c r="PG33" s="58" t="s">
        <v>575</v>
      </c>
      <c r="PH33" s="58" t="s">
        <v>575</v>
      </c>
      <c r="PI33" s="58" t="s">
        <v>575</v>
      </c>
      <c r="PJ33" s="58" t="s">
        <v>575</v>
      </c>
      <c r="PK33" s="58" t="s">
        <v>575</v>
      </c>
      <c r="PL33" s="58" t="s">
        <v>575</v>
      </c>
      <c r="PM33" s="58" t="s">
        <v>575</v>
      </c>
      <c r="PN33" s="58" t="s">
        <v>575</v>
      </c>
      <c r="PO33" s="58" t="s">
        <v>575</v>
      </c>
      <c r="PP33" s="58" t="s">
        <v>575</v>
      </c>
      <c r="PQ33" s="58" t="s">
        <v>575</v>
      </c>
      <c r="PR33" s="58" t="s">
        <v>575</v>
      </c>
      <c r="PS33" s="58" t="s">
        <v>575</v>
      </c>
      <c r="PT33" s="58" t="s">
        <v>575</v>
      </c>
      <c r="PU33" s="58" t="s">
        <v>575</v>
      </c>
      <c r="PV33" s="58" t="s">
        <v>575</v>
      </c>
      <c r="PW33" s="58" t="s">
        <v>575</v>
      </c>
      <c r="PX33" s="58" t="s">
        <v>575</v>
      </c>
      <c r="PY33" s="58" t="s">
        <v>575</v>
      </c>
      <c r="PZ33" s="58" t="s">
        <v>575</v>
      </c>
      <c r="QA33" s="58" t="s">
        <v>575</v>
      </c>
      <c r="QB33" s="58" t="s">
        <v>575</v>
      </c>
      <c r="QC33" s="58" t="s">
        <v>575</v>
      </c>
      <c r="QD33" s="58" t="s">
        <v>575</v>
      </c>
      <c r="QE33" s="58" t="s">
        <v>575</v>
      </c>
      <c r="QF33" s="58" t="s">
        <v>575</v>
      </c>
      <c r="QG33" s="58" t="s">
        <v>575</v>
      </c>
      <c r="QH33" s="58" t="s">
        <v>575</v>
      </c>
      <c r="QI33" s="58" t="s">
        <v>575</v>
      </c>
      <c r="QJ33" s="58" t="s">
        <v>575</v>
      </c>
      <c r="QK33" s="58" t="s">
        <v>575</v>
      </c>
      <c r="QL33" s="58" t="s">
        <v>575</v>
      </c>
      <c r="QM33" s="58" t="s">
        <v>575</v>
      </c>
      <c r="QN33" s="58" t="s">
        <v>575</v>
      </c>
      <c r="QO33" s="58" t="s">
        <v>575</v>
      </c>
      <c r="QP33" s="58" t="s">
        <v>575</v>
      </c>
      <c r="QQ33" s="58" t="s">
        <v>575</v>
      </c>
      <c r="QR33" s="58" t="s">
        <v>575</v>
      </c>
      <c r="QS33" s="58" t="s">
        <v>575</v>
      </c>
      <c r="QT33" s="58" t="s">
        <v>575</v>
      </c>
      <c r="QU33" s="58" t="s">
        <v>575</v>
      </c>
      <c r="QV33" s="58" t="s">
        <v>575</v>
      </c>
      <c r="QW33" s="58" t="s">
        <v>575</v>
      </c>
      <c r="QX33" s="58" t="s">
        <v>575</v>
      </c>
      <c r="QY33" s="58" t="s">
        <v>575</v>
      </c>
      <c r="QZ33" s="58" t="s">
        <v>575</v>
      </c>
      <c r="RA33" s="58" t="s">
        <v>575</v>
      </c>
      <c r="RB33" s="58" t="s">
        <v>575</v>
      </c>
      <c r="RC33" s="58" t="s">
        <v>575</v>
      </c>
      <c r="RD33" s="58" t="s">
        <v>575</v>
      </c>
      <c r="RE33" s="58" t="s">
        <v>575</v>
      </c>
      <c r="RF33" s="58" t="s">
        <v>575</v>
      </c>
      <c r="RG33" s="58" t="s">
        <v>575</v>
      </c>
      <c r="RH33" s="58" t="s">
        <v>575</v>
      </c>
      <c r="RI33" s="58" t="s">
        <v>575</v>
      </c>
      <c r="RJ33" s="58" t="s">
        <v>575</v>
      </c>
      <c r="RK33" s="58" t="s">
        <v>575</v>
      </c>
      <c r="RL33" s="58" t="s">
        <v>575</v>
      </c>
      <c r="RM33" s="58" t="s">
        <v>575</v>
      </c>
      <c r="RN33" s="58" t="s">
        <v>575</v>
      </c>
      <c r="RO33" s="58" t="s">
        <v>575</v>
      </c>
      <c r="RP33" s="58" t="s">
        <v>575</v>
      </c>
      <c r="RQ33" s="58" t="s">
        <v>575</v>
      </c>
      <c r="RR33" s="58" t="s">
        <v>575</v>
      </c>
      <c r="RS33" s="58" t="s">
        <v>575</v>
      </c>
      <c r="RT33" s="58" t="s">
        <v>575</v>
      </c>
      <c r="RU33" s="58" t="s">
        <v>575</v>
      </c>
      <c r="RV33" s="58" t="s">
        <v>575</v>
      </c>
      <c r="RW33" s="58" t="s">
        <v>575</v>
      </c>
      <c r="RX33" s="58" t="s">
        <v>575</v>
      </c>
      <c r="RY33" s="58" t="s">
        <v>575</v>
      </c>
      <c r="RZ33" s="58" t="s">
        <v>575</v>
      </c>
      <c r="SA33" s="58" t="s">
        <v>575</v>
      </c>
      <c r="SB33" s="58" t="s">
        <v>575</v>
      </c>
      <c r="SC33" s="58" t="s">
        <v>575</v>
      </c>
      <c r="SD33" s="58" t="s">
        <v>575</v>
      </c>
      <c r="SE33" s="58" t="s">
        <v>575</v>
      </c>
      <c r="SF33" s="58" t="s">
        <v>575</v>
      </c>
      <c r="SG33" s="58" t="s">
        <v>575</v>
      </c>
      <c r="SH33" s="58" t="s">
        <v>575</v>
      </c>
      <c r="SI33" s="58" t="s">
        <v>575</v>
      </c>
      <c r="SJ33" s="58" t="s">
        <v>575</v>
      </c>
      <c r="SK33" s="58" t="s">
        <v>575</v>
      </c>
      <c r="SL33" s="58" t="s">
        <v>575</v>
      </c>
      <c r="SM33" s="58" t="s">
        <v>575</v>
      </c>
      <c r="SN33" s="58" t="s">
        <v>575</v>
      </c>
      <c r="SO33" s="58" t="s">
        <v>575</v>
      </c>
      <c r="SP33" s="58" t="s">
        <v>575</v>
      </c>
      <c r="SQ33" s="58" t="s">
        <v>575</v>
      </c>
      <c r="SR33" s="58" t="s">
        <v>575</v>
      </c>
      <c r="SS33" s="58" t="s">
        <v>575</v>
      </c>
      <c r="ST33" s="58" t="s">
        <v>575</v>
      </c>
      <c r="SU33" s="58" t="s">
        <v>575</v>
      </c>
      <c r="SV33" s="58" t="s">
        <v>575</v>
      </c>
      <c r="SW33" s="58" t="s">
        <v>575</v>
      </c>
      <c r="SX33" s="58" t="s">
        <v>575</v>
      </c>
      <c r="SY33" s="58" t="s">
        <v>575</v>
      </c>
      <c r="SZ33" s="58" t="s">
        <v>575</v>
      </c>
      <c r="TA33" s="58" t="s">
        <v>575</v>
      </c>
      <c r="TB33" s="58" t="s">
        <v>575</v>
      </c>
      <c r="TC33" s="58" t="s">
        <v>575</v>
      </c>
      <c r="TD33" s="58" t="s">
        <v>575</v>
      </c>
      <c r="TE33" s="58" t="s">
        <v>575</v>
      </c>
      <c r="TF33" s="58" t="s">
        <v>575</v>
      </c>
      <c r="TG33" s="58" t="s">
        <v>575</v>
      </c>
      <c r="TH33" s="58" t="s">
        <v>575</v>
      </c>
      <c r="TI33" s="58" t="s">
        <v>575</v>
      </c>
      <c r="TJ33" s="58" t="s">
        <v>575</v>
      </c>
      <c r="TK33" s="58" t="s">
        <v>575</v>
      </c>
      <c r="TL33" s="58" t="s">
        <v>575</v>
      </c>
      <c r="TM33" s="58" t="s">
        <v>575</v>
      </c>
      <c r="TN33" s="58" t="s">
        <v>575</v>
      </c>
      <c r="TO33" s="58" t="s">
        <v>575</v>
      </c>
      <c r="TP33" s="58" t="s">
        <v>575</v>
      </c>
      <c r="TQ33" s="58" t="s">
        <v>575</v>
      </c>
      <c r="TR33" s="58" t="s">
        <v>575</v>
      </c>
      <c r="TS33" s="58" t="s">
        <v>575</v>
      </c>
      <c r="TT33" s="58" t="s">
        <v>575</v>
      </c>
      <c r="TU33" s="58" t="s">
        <v>575</v>
      </c>
      <c r="TV33" s="58" t="s">
        <v>575</v>
      </c>
      <c r="TW33" s="58" t="s">
        <v>575</v>
      </c>
      <c r="TX33" s="58" t="s">
        <v>575</v>
      </c>
      <c r="TY33" s="58" t="s">
        <v>575</v>
      </c>
      <c r="TZ33" s="58" t="s">
        <v>575</v>
      </c>
      <c r="UA33" s="58" t="s">
        <v>575</v>
      </c>
      <c r="UB33" s="58" t="s">
        <v>575</v>
      </c>
      <c r="UC33" s="58" t="s">
        <v>575</v>
      </c>
      <c r="UD33" s="58" t="s">
        <v>575</v>
      </c>
      <c r="UE33" s="58" t="s">
        <v>575</v>
      </c>
      <c r="UF33" s="58" t="s">
        <v>575</v>
      </c>
      <c r="UG33" s="58" t="s">
        <v>575</v>
      </c>
      <c r="UH33" s="58" t="s">
        <v>575</v>
      </c>
      <c r="UI33" s="58" t="s">
        <v>575</v>
      </c>
      <c r="UJ33" s="58" t="s">
        <v>575</v>
      </c>
      <c r="UK33" s="58" t="s">
        <v>575</v>
      </c>
      <c r="UL33" s="58" t="s">
        <v>575</v>
      </c>
      <c r="UM33" s="58" t="s">
        <v>575</v>
      </c>
      <c r="UN33" s="58" t="s">
        <v>575</v>
      </c>
      <c r="UO33" s="58" t="s">
        <v>575</v>
      </c>
      <c r="UP33" s="58" t="s">
        <v>575</v>
      </c>
      <c r="UQ33" s="58" t="s">
        <v>575</v>
      </c>
      <c r="UR33" s="58" t="s">
        <v>575</v>
      </c>
      <c r="US33" s="58" t="s">
        <v>575</v>
      </c>
      <c r="UT33" s="58" t="s">
        <v>575</v>
      </c>
      <c r="UU33" s="58" t="s">
        <v>575</v>
      </c>
      <c r="UV33" s="58" t="s">
        <v>575</v>
      </c>
      <c r="UW33" s="58" t="s">
        <v>575</v>
      </c>
      <c r="UX33" s="58" t="s">
        <v>575</v>
      </c>
      <c r="UY33" s="58" t="s">
        <v>575</v>
      </c>
      <c r="UZ33" s="58" t="s">
        <v>575</v>
      </c>
      <c r="VA33" s="58" t="s">
        <v>575</v>
      </c>
      <c r="VB33" s="58" t="s">
        <v>575</v>
      </c>
      <c r="VC33" s="58" t="s">
        <v>575</v>
      </c>
      <c r="VD33" s="58" t="s">
        <v>575</v>
      </c>
      <c r="VE33" s="58" t="s">
        <v>575</v>
      </c>
      <c r="VF33" s="58" t="s">
        <v>575</v>
      </c>
      <c r="VG33" s="58" t="s">
        <v>575</v>
      </c>
      <c r="VH33" s="58" t="s">
        <v>575</v>
      </c>
      <c r="VI33" s="58" t="s">
        <v>575</v>
      </c>
      <c r="VJ33" s="58" t="s">
        <v>575</v>
      </c>
      <c r="VK33" s="58" t="s">
        <v>575</v>
      </c>
      <c r="VL33" s="58" t="s">
        <v>575</v>
      </c>
      <c r="VM33" s="58" t="s">
        <v>575</v>
      </c>
      <c r="VN33" s="58" t="s">
        <v>575</v>
      </c>
      <c r="VO33" s="58" t="s">
        <v>575</v>
      </c>
      <c r="VP33" s="58" t="s">
        <v>575</v>
      </c>
      <c r="VQ33" s="58" t="s">
        <v>575</v>
      </c>
      <c r="VR33" s="58" t="s">
        <v>575</v>
      </c>
      <c r="VS33" s="58" t="s">
        <v>575</v>
      </c>
      <c r="VT33" s="58" t="s">
        <v>575</v>
      </c>
      <c r="VU33" s="58" t="s">
        <v>575</v>
      </c>
      <c r="VV33" s="58" t="s">
        <v>575</v>
      </c>
      <c r="VW33" s="58" t="s">
        <v>575</v>
      </c>
      <c r="VX33" s="58" t="s">
        <v>575</v>
      </c>
      <c r="VY33" s="58" t="s">
        <v>575</v>
      </c>
      <c r="VZ33" s="58" t="s">
        <v>575</v>
      </c>
      <c r="WA33" s="58" t="s">
        <v>575</v>
      </c>
      <c r="WB33" s="58" t="s">
        <v>575</v>
      </c>
      <c r="WC33" s="58" t="s">
        <v>575</v>
      </c>
      <c r="WD33" s="58" t="s">
        <v>575</v>
      </c>
      <c r="WE33" s="58" t="s">
        <v>575</v>
      </c>
      <c r="WF33" s="58" t="s">
        <v>575</v>
      </c>
      <c r="WG33" s="58" t="s">
        <v>575</v>
      </c>
      <c r="WH33" s="58" t="s">
        <v>575</v>
      </c>
      <c r="WI33" s="58" t="s">
        <v>575</v>
      </c>
      <c r="WJ33" s="58" t="s">
        <v>575</v>
      </c>
      <c r="WK33" s="58" t="s">
        <v>575</v>
      </c>
      <c r="WL33" s="58" t="s">
        <v>575</v>
      </c>
      <c r="WM33" s="58" t="s">
        <v>575</v>
      </c>
      <c r="WN33" s="58" t="s">
        <v>575</v>
      </c>
      <c r="WO33" s="58" t="s">
        <v>575</v>
      </c>
      <c r="WP33" s="58" t="s">
        <v>575</v>
      </c>
      <c r="WQ33" s="58" t="s">
        <v>575</v>
      </c>
      <c r="WR33" s="58" t="s">
        <v>575</v>
      </c>
      <c r="WS33" s="58" t="s">
        <v>575</v>
      </c>
      <c r="WT33" s="58" t="s">
        <v>575</v>
      </c>
      <c r="WU33" s="58" t="s">
        <v>575</v>
      </c>
      <c r="WV33" s="58" t="s">
        <v>575</v>
      </c>
      <c r="WW33" s="58" t="s">
        <v>575</v>
      </c>
      <c r="WX33" s="58" t="s">
        <v>575</v>
      </c>
      <c r="WY33" s="58" t="s">
        <v>575</v>
      </c>
      <c r="WZ33" s="58" t="s">
        <v>575</v>
      </c>
      <c r="XA33" s="58" t="s">
        <v>575</v>
      </c>
      <c r="XB33" s="58" t="s">
        <v>575</v>
      </c>
      <c r="XC33" s="58" t="s">
        <v>575</v>
      </c>
      <c r="XD33" s="58" t="s">
        <v>575</v>
      </c>
      <c r="XE33" s="58" t="s">
        <v>575</v>
      </c>
      <c r="XF33" s="58" t="s">
        <v>575</v>
      </c>
      <c r="XG33" s="58" t="s">
        <v>575</v>
      </c>
      <c r="XH33" s="58" t="s">
        <v>575</v>
      </c>
      <c r="XI33" s="58" t="s">
        <v>575</v>
      </c>
      <c r="XJ33" s="58" t="s">
        <v>575</v>
      </c>
      <c r="XK33" s="58" t="s">
        <v>575</v>
      </c>
      <c r="XL33" s="58" t="s">
        <v>575</v>
      </c>
      <c r="XM33" s="58" t="s">
        <v>575</v>
      </c>
      <c r="XN33" s="58" t="s">
        <v>575</v>
      </c>
      <c r="XO33" s="58" t="s">
        <v>575</v>
      </c>
      <c r="XP33" s="58" t="s">
        <v>575</v>
      </c>
      <c r="XQ33" s="58" t="s">
        <v>575</v>
      </c>
      <c r="XR33" s="58" t="s">
        <v>575</v>
      </c>
      <c r="XS33" s="58" t="s">
        <v>575</v>
      </c>
      <c r="XT33" s="58" t="s">
        <v>575</v>
      </c>
      <c r="XU33" s="58" t="s">
        <v>575</v>
      </c>
      <c r="XV33" s="58" t="s">
        <v>575</v>
      </c>
      <c r="XW33" s="58" t="s">
        <v>575</v>
      </c>
      <c r="XX33" s="58" t="s">
        <v>575</v>
      </c>
      <c r="XY33" s="58" t="s">
        <v>575</v>
      </c>
      <c r="XZ33" s="58" t="s">
        <v>575</v>
      </c>
      <c r="YA33" s="58" t="s">
        <v>575</v>
      </c>
      <c r="YB33" s="58" t="s">
        <v>575</v>
      </c>
      <c r="YC33" s="58" t="s">
        <v>575</v>
      </c>
      <c r="YD33" s="58" t="s">
        <v>575</v>
      </c>
      <c r="YE33" s="58" t="s">
        <v>575</v>
      </c>
      <c r="YF33" s="58" t="s">
        <v>575</v>
      </c>
      <c r="YG33" s="58" t="s">
        <v>575</v>
      </c>
      <c r="YH33" s="58" t="s">
        <v>575</v>
      </c>
      <c r="YI33" s="58" t="s">
        <v>575</v>
      </c>
      <c r="YJ33" s="58" t="s">
        <v>575</v>
      </c>
      <c r="YK33" s="58" t="s">
        <v>575</v>
      </c>
      <c r="YL33" s="58" t="s">
        <v>575</v>
      </c>
      <c r="YM33" s="58" t="s">
        <v>575</v>
      </c>
      <c r="YN33" s="58" t="s">
        <v>575</v>
      </c>
      <c r="YO33" s="58" t="s">
        <v>575</v>
      </c>
      <c r="YP33" s="58" t="s">
        <v>575</v>
      </c>
      <c r="YQ33" s="58" t="s">
        <v>575</v>
      </c>
      <c r="YR33" s="58" t="s">
        <v>575</v>
      </c>
      <c r="YS33" s="58" t="s">
        <v>575</v>
      </c>
      <c r="YT33" s="58" t="s">
        <v>575</v>
      </c>
      <c r="YU33" s="58" t="s">
        <v>575</v>
      </c>
      <c r="YV33" s="58" t="s">
        <v>575</v>
      </c>
      <c r="YW33" s="58" t="s">
        <v>575</v>
      </c>
      <c r="YX33" s="58" t="s">
        <v>575</v>
      </c>
      <c r="YY33" s="58" t="s">
        <v>575</v>
      </c>
      <c r="YZ33" s="58" t="s">
        <v>575</v>
      </c>
      <c r="ZA33" s="58" t="s">
        <v>575</v>
      </c>
      <c r="ZB33" s="58" t="s">
        <v>575</v>
      </c>
      <c r="ZC33" s="58" t="s">
        <v>575</v>
      </c>
      <c r="ZD33" s="58" t="s">
        <v>575</v>
      </c>
      <c r="ZE33" s="58" t="s">
        <v>575</v>
      </c>
      <c r="ZF33" s="58" t="s">
        <v>575</v>
      </c>
      <c r="ZG33" s="58" t="s">
        <v>575</v>
      </c>
      <c r="ZH33" s="58" t="s">
        <v>575</v>
      </c>
      <c r="ZI33" s="58" t="s">
        <v>575</v>
      </c>
      <c r="ZJ33" s="58" t="s">
        <v>575</v>
      </c>
      <c r="ZK33" s="58" t="s">
        <v>575</v>
      </c>
      <c r="ZL33" s="58" t="s">
        <v>575</v>
      </c>
      <c r="ZM33" s="58" t="s">
        <v>575</v>
      </c>
      <c r="ZN33" s="58" t="s">
        <v>575</v>
      </c>
      <c r="ZO33" s="58" t="s">
        <v>575</v>
      </c>
      <c r="ZP33" s="58" t="s">
        <v>575</v>
      </c>
      <c r="ZQ33" s="58" t="s">
        <v>575</v>
      </c>
      <c r="ZR33" s="58" t="s">
        <v>575</v>
      </c>
      <c r="ZS33" s="58" t="s">
        <v>575</v>
      </c>
      <c r="ZT33" s="58" t="s">
        <v>575</v>
      </c>
      <c r="ZU33" s="58" t="s">
        <v>575</v>
      </c>
      <c r="ZV33" s="58" t="s">
        <v>575</v>
      </c>
      <c r="ZW33" s="58" t="s">
        <v>575</v>
      </c>
      <c r="ZX33" s="58" t="s">
        <v>575</v>
      </c>
      <c r="ZY33" s="58" t="s">
        <v>575</v>
      </c>
      <c r="ZZ33" s="58" t="s">
        <v>575</v>
      </c>
      <c r="AAA33" s="58" t="s">
        <v>575</v>
      </c>
      <c r="AAB33" s="58" t="s">
        <v>575</v>
      </c>
      <c r="AAC33" s="58" t="s">
        <v>575</v>
      </c>
      <c r="AAD33" s="58" t="s">
        <v>575</v>
      </c>
      <c r="AAE33" s="58" t="s">
        <v>575</v>
      </c>
      <c r="AAF33" s="58" t="s">
        <v>575</v>
      </c>
      <c r="AAG33" s="58" t="s">
        <v>575</v>
      </c>
      <c r="AAH33" s="58" t="s">
        <v>575</v>
      </c>
      <c r="AAI33" s="58" t="s">
        <v>575</v>
      </c>
      <c r="AAJ33" s="58" t="s">
        <v>575</v>
      </c>
      <c r="AAK33" s="58" t="s">
        <v>575</v>
      </c>
      <c r="AAL33" s="58" t="s">
        <v>575</v>
      </c>
      <c r="AAM33" s="58" t="s">
        <v>575</v>
      </c>
      <c r="AAN33" s="58" t="s">
        <v>575</v>
      </c>
      <c r="AAO33" s="58" t="s">
        <v>575</v>
      </c>
      <c r="AAP33" s="58" t="s">
        <v>575</v>
      </c>
      <c r="AAQ33" s="58" t="s">
        <v>575</v>
      </c>
      <c r="AAR33" s="58" t="s">
        <v>575</v>
      </c>
      <c r="AAS33" s="58" t="s">
        <v>575</v>
      </c>
      <c r="AAT33" s="58" t="s">
        <v>575</v>
      </c>
      <c r="AAU33" s="58" t="s">
        <v>575</v>
      </c>
      <c r="AAV33" s="58" t="s">
        <v>575</v>
      </c>
      <c r="AAW33" s="58" t="s">
        <v>575</v>
      </c>
      <c r="AAX33" s="58" t="s">
        <v>575</v>
      </c>
      <c r="AAY33" s="58" t="s">
        <v>575</v>
      </c>
      <c r="AAZ33" s="58" t="s">
        <v>575</v>
      </c>
      <c r="ABA33" s="58" t="s">
        <v>575</v>
      </c>
      <c r="ABB33" s="58" t="s">
        <v>575</v>
      </c>
      <c r="ABC33" s="58" t="s">
        <v>575</v>
      </c>
      <c r="ABD33" s="58" t="s">
        <v>575</v>
      </c>
      <c r="ABE33" s="58" t="s">
        <v>575</v>
      </c>
      <c r="ABF33" s="58" t="s">
        <v>575</v>
      </c>
      <c r="ABG33" s="58" t="s">
        <v>575</v>
      </c>
      <c r="ABH33" s="58" t="s">
        <v>575</v>
      </c>
      <c r="ABI33" s="58" t="s">
        <v>575</v>
      </c>
      <c r="ABJ33" s="58" t="s">
        <v>575</v>
      </c>
      <c r="ABK33" s="58" t="s">
        <v>575</v>
      </c>
      <c r="ABL33" s="58" t="s">
        <v>575</v>
      </c>
      <c r="ABM33" s="58" t="s">
        <v>575</v>
      </c>
      <c r="ABN33" s="58" t="s">
        <v>575</v>
      </c>
      <c r="ABO33" s="58" t="s">
        <v>575</v>
      </c>
      <c r="ABP33" s="58" t="s">
        <v>575</v>
      </c>
      <c r="ABQ33" s="58" t="s">
        <v>575</v>
      </c>
      <c r="ABR33" s="58" t="s">
        <v>575</v>
      </c>
      <c r="ABS33" s="58" t="s">
        <v>575</v>
      </c>
      <c r="ABT33" s="58" t="s">
        <v>575</v>
      </c>
      <c r="ABU33" s="58" t="s">
        <v>575</v>
      </c>
      <c r="ABV33" s="58" t="s">
        <v>575</v>
      </c>
      <c r="ABW33" s="58" t="s">
        <v>575</v>
      </c>
      <c r="ABX33" s="58" t="s">
        <v>575</v>
      </c>
      <c r="ABY33" s="58" t="s">
        <v>575</v>
      </c>
      <c r="ABZ33" s="58" t="s">
        <v>575</v>
      </c>
      <c r="ACA33" s="58" t="s">
        <v>575</v>
      </c>
      <c r="ACB33" s="58" t="s">
        <v>575</v>
      </c>
      <c r="ACC33" s="58" t="s">
        <v>575</v>
      </c>
      <c r="ACD33" s="58" t="s">
        <v>575</v>
      </c>
      <c r="ACE33" s="58" t="s">
        <v>575</v>
      </c>
      <c r="ACF33" s="58" t="s">
        <v>575</v>
      </c>
      <c r="ACG33" s="58" t="s">
        <v>575</v>
      </c>
      <c r="ACH33" s="58" t="s">
        <v>575</v>
      </c>
      <c r="ACI33" s="58" t="s">
        <v>575</v>
      </c>
      <c r="ACJ33" s="58" t="s">
        <v>575</v>
      </c>
      <c r="ACK33" s="58" t="s">
        <v>575</v>
      </c>
      <c r="ACL33" s="58" t="s">
        <v>575</v>
      </c>
      <c r="ACM33" s="58" t="s">
        <v>575</v>
      </c>
      <c r="ACN33" s="58" t="s">
        <v>575</v>
      </c>
      <c r="ACO33" s="58" t="s">
        <v>575</v>
      </c>
      <c r="ACP33" s="58" t="s">
        <v>575</v>
      </c>
      <c r="ACQ33" s="58" t="s">
        <v>575</v>
      </c>
      <c r="ACR33" s="58" t="s">
        <v>575</v>
      </c>
      <c r="ACS33" s="58" t="s">
        <v>575</v>
      </c>
      <c r="ACT33" s="58" t="s">
        <v>575</v>
      </c>
      <c r="ACU33" s="58" t="s">
        <v>575</v>
      </c>
      <c r="ACV33" s="58" t="s">
        <v>575</v>
      </c>
      <c r="ACW33" s="58" t="s">
        <v>575</v>
      </c>
      <c r="ACX33" s="58" t="s">
        <v>575</v>
      </c>
      <c r="ACY33" s="58" t="s">
        <v>575</v>
      </c>
      <c r="ACZ33" s="58" t="s">
        <v>575</v>
      </c>
      <c r="ADA33" s="58" t="s">
        <v>575</v>
      </c>
      <c r="ADB33" s="58" t="s">
        <v>575</v>
      </c>
      <c r="ADC33" s="58" t="s">
        <v>575</v>
      </c>
      <c r="ADD33" s="58" t="s">
        <v>575</v>
      </c>
      <c r="ADE33" s="58" t="s">
        <v>575</v>
      </c>
      <c r="ADF33" s="58" t="s">
        <v>575</v>
      </c>
      <c r="ADG33" s="58" t="s">
        <v>575</v>
      </c>
      <c r="ADH33" s="58" t="s">
        <v>575</v>
      </c>
      <c r="ADI33" s="58" t="s">
        <v>575</v>
      </c>
      <c r="ADJ33" s="58" t="s">
        <v>575</v>
      </c>
      <c r="ADK33" s="58" t="s">
        <v>575</v>
      </c>
      <c r="ADL33" s="58" t="s">
        <v>575</v>
      </c>
      <c r="ADM33" s="58" t="s">
        <v>575</v>
      </c>
      <c r="ADN33" s="58" t="s">
        <v>575</v>
      </c>
      <c r="ADO33" s="58" t="s">
        <v>575</v>
      </c>
      <c r="ADP33" s="58" t="s">
        <v>575</v>
      </c>
      <c r="ADQ33" s="58" t="s">
        <v>575</v>
      </c>
      <c r="ADR33" s="58" t="s">
        <v>575</v>
      </c>
      <c r="ADS33" s="58" t="s">
        <v>575</v>
      </c>
      <c r="ADT33" s="58" t="s">
        <v>575</v>
      </c>
      <c r="ADU33" s="58" t="s">
        <v>575</v>
      </c>
      <c r="ADV33" s="58" t="s">
        <v>575</v>
      </c>
      <c r="ADW33" s="58" t="s">
        <v>575</v>
      </c>
      <c r="ADX33" s="58" t="s">
        <v>575</v>
      </c>
      <c r="ADY33" s="58" t="s">
        <v>575</v>
      </c>
      <c r="ADZ33" s="58" t="s">
        <v>575</v>
      </c>
      <c r="AEA33" s="58" t="s">
        <v>575</v>
      </c>
      <c r="AEB33" s="58" t="s">
        <v>575</v>
      </c>
      <c r="AEC33" s="58" t="s">
        <v>575</v>
      </c>
      <c r="AED33" s="58" t="s">
        <v>575</v>
      </c>
      <c r="AEE33" s="58" t="s">
        <v>575</v>
      </c>
      <c r="AEF33" s="58" t="s">
        <v>575</v>
      </c>
      <c r="AEG33" s="58" t="s">
        <v>575</v>
      </c>
      <c r="AEH33" s="58" t="s">
        <v>575</v>
      </c>
      <c r="AEI33" s="58" t="s">
        <v>575</v>
      </c>
      <c r="AEJ33" s="58" t="s">
        <v>575</v>
      </c>
      <c r="AEK33" s="58" t="s">
        <v>575</v>
      </c>
      <c r="AEL33" s="58" t="s">
        <v>575</v>
      </c>
      <c r="AEM33" s="58" t="s">
        <v>575</v>
      </c>
      <c r="AEN33" s="58" t="s">
        <v>575</v>
      </c>
      <c r="AEO33" s="58" t="s">
        <v>575</v>
      </c>
      <c r="AEP33" s="58" t="s">
        <v>575</v>
      </c>
      <c r="AEQ33" s="58" t="s">
        <v>575</v>
      </c>
      <c r="AER33" s="58" t="s">
        <v>575</v>
      </c>
      <c r="AES33" s="58" t="s">
        <v>575</v>
      </c>
      <c r="AET33" s="58" t="s">
        <v>575</v>
      </c>
      <c r="AEU33" s="58" t="s">
        <v>575</v>
      </c>
      <c r="AEV33" s="58" t="s">
        <v>575</v>
      </c>
      <c r="AEW33" s="58" t="s">
        <v>575</v>
      </c>
      <c r="AEX33" s="58" t="s">
        <v>575</v>
      </c>
      <c r="AEY33" s="58" t="s">
        <v>575</v>
      </c>
      <c r="AEZ33" s="58" t="s">
        <v>575</v>
      </c>
      <c r="AFA33" s="58" t="s">
        <v>575</v>
      </c>
      <c r="AFB33" s="58" t="s">
        <v>575</v>
      </c>
      <c r="AFC33" s="58" t="s">
        <v>575</v>
      </c>
      <c r="AFD33" s="58" t="s">
        <v>575</v>
      </c>
      <c r="AFE33" s="58" t="s">
        <v>575</v>
      </c>
      <c r="AFF33" s="58" t="s">
        <v>575</v>
      </c>
      <c r="AFG33" s="58" t="s">
        <v>575</v>
      </c>
      <c r="AFH33" s="58" t="s">
        <v>575</v>
      </c>
      <c r="AFI33" s="58" t="s">
        <v>575</v>
      </c>
      <c r="AFJ33" s="58" t="s">
        <v>575</v>
      </c>
      <c r="AFK33" s="58" t="s">
        <v>575</v>
      </c>
      <c r="AFL33" s="58" t="s">
        <v>575</v>
      </c>
      <c r="AFM33" s="58" t="s">
        <v>575</v>
      </c>
      <c r="AFN33" s="58" t="s">
        <v>575</v>
      </c>
      <c r="AFO33" s="58" t="s">
        <v>575</v>
      </c>
      <c r="AFP33" s="58" t="s">
        <v>575</v>
      </c>
      <c r="AFQ33" s="58" t="s">
        <v>575</v>
      </c>
      <c r="AFR33" s="58" t="s">
        <v>575</v>
      </c>
      <c r="AFS33" s="58" t="s">
        <v>575</v>
      </c>
      <c r="AFT33" s="58" t="s">
        <v>575</v>
      </c>
      <c r="AFU33" s="58" t="s">
        <v>575</v>
      </c>
      <c r="AFV33" s="58" t="s">
        <v>575</v>
      </c>
      <c r="AFW33" s="58" t="s">
        <v>575</v>
      </c>
      <c r="AFX33" s="58" t="s">
        <v>575</v>
      </c>
      <c r="AFY33" s="58" t="s">
        <v>575</v>
      </c>
      <c r="AFZ33" s="58" t="s">
        <v>575</v>
      </c>
      <c r="AGA33" s="58" t="s">
        <v>575</v>
      </c>
      <c r="AGB33" s="58" t="s">
        <v>575</v>
      </c>
      <c r="AGC33" s="58" t="s">
        <v>575</v>
      </c>
      <c r="AGD33" s="58" t="s">
        <v>575</v>
      </c>
      <c r="AGE33" s="58" t="s">
        <v>575</v>
      </c>
      <c r="AGF33" s="58" t="s">
        <v>575</v>
      </c>
      <c r="AGG33" s="58" t="s">
        <v>575</v>
      </c>
      <c r="AGH33" s="58" t="s">
        <v>575</v>
      </c>
      <c r="AGI33" s="58" t="s">
        <v>575</v>
      </c>
      <c r="AGJ33" s="58" t="s">
        <v>575</v>
      </c>
      <c r="AGK33" s="58" t="s">
        <v>575</v>
      </c>
      <c r="AGL33" s="58" t="s">
        <v>575</v>
      </c>
      <c r="AGM33" s="58" t="s">
        <v>575</v>
      </c>
      <c r="AGN33" s="58" t="s">
        <v>575</v>
      </c>
      <c r="AGO33" s="58" t="s">
        <v>575</v>
      </c>
      <c r="AGP33" s="58" t="s">
        <v>575</v>
      </c>
      <c r="AGQ33" s="58" t="s">
        <v>575</v>
      </c>
      <c r="AGR33" s="58" t="s">
        <v>575</v>
      </c>
      <c r="AGS33" s="58" t="s">
        <v>575</v>
      </c>
      <c r="AGT33" s="58" t="s">
        <v>575</v>
      </c>
      <c r="AGU33" s="58" t="s">
        <v>575</v>
      </c>
      <c r="AGV33" s="58" t="s">
        <v>575</v>
      </c>
      <c r="AGW33" s="58" t="s">
        <v>575</v>
      </c>
      <c r="AGX33" s="58" t="s">
        <v>575</v>
      </c>
      <c r="AGY33" s="58" t="s">
        <v>575</v>
      </c>
      <c r="AGZ33" s="58" t="s">
        <v>575</v>
      </c>
      <c r="AHA33" s="58" t="s">
        <v>575</v>
      </c>
      <c r="AHB33" s="58" t="s">
        <v>575</v>
      </c>
      <c r="AHC33" s="58" t="s">
        <v>575</v>
      </c>
      <c r="AHD33" s="58" t="s">
        <v>575</v>
      </c>
      <c r="AHE33" s="58" t="s">
        <v>575</v>
      </c>
      <c r="AHF33" s="58" t="s">
        <v>575</v>
      </c>
      <c r="AHG33" s="58" t="s">
        <v>575</v>
      </c>
      <c r="AHH33" s="58" t="s">
        <v>575</v>
      </c>
      <c r="AHI33" s="58" t="s">
        <v>575</v>
      </c>
      <c r="AHJ33" s="58" t="s">
        <v>575</v>
      </c>
      <c r="AHK33" s="58" t="s">
        <v>575</v>
      </c>
      <c r="AHL33" s="58" t="s">
        <v>575</v>
      </c>
      <c r="AHM33" s="58" t="s">
        <v>575</v>
      </c>
      <c r="AHN33" s="58" t="s">
        <v>575</v>
      </c>
      <c r="AHO33" s="58" t="s">
        <v>575</v>
      </c>
      <c r="AHP33" s="58" t="s">
        <v>575</v>
      </c>
      <c r="AHQ33" s="58" t="s">
        <v>575</v>
      </c>
      <c r="AHR33" s="58" t="s">
        <v>575</v>
      </c>
      <c r="AHS33" s="58" t="s">
        <v>575</v>
      </c>
      <c r="AHT33" s="58" t="s">
        <v>575</v>
      </c>
      <c r="AHU33" s="58" t="s">
        <v>575</v>
      </c>
      <c r="AHV33" s="58" t="s">
        <v>575</v>
      </c>
      <c r="AHW33" s="58" t="s">
        <v>575</v>
      </c>
      <c r="AHX33" s="58" t="s">
        <v>575</v>
      </c>
      <c r="AHY33" s="58" t="s">
        <v>575</v>
      </c>
      <c r="AHZ33" s="58" t="s">
        <v>575</v>
      </c>
      <c r="AIA33" s="58" t="s">
        <v>575</v>
      </c>
      <c r="AIB33" s="58" t="s">
        <v>575</v>
      </c>
      <c r="AIC33" s="58" t="s">
        <v>575</v>
      </c>
      <c r="AID33" s="58" t="s">
        <v>575</v>
      </c>
      <c r="AIE33" s="58" t="s">
        <v>575</v>
      </c>
      <c r="AIF33" s="58" t="s">
        <v>575</v>
      </c>
      <c r="AIG33" s="58" t="s">
        <v>575</v>
      </c>
      <c r="AIH33" s="58" t="s">
        <v>575</v>
      </c>
      <c r="AII33" s="58" t="s">
        <v>575</v>
      </c>
      <c r="AIJ33" s="58" t="s">
        <v>575</v>
      </c>
      <c r="AIK33" s="58" t="s">
        <v>575</v>
      </c>
      <c r="AIL33" s="58" t="s">
        <v>575</v>
      </c>
      <c r="AIM33" s="58" t="s">
        <v>575</v>
      </c>
      <c r="AIN33" s="58" t="s">
        <v>575</v>
      </c>
      <c r="AIO33" s="58" t="s">
        <v>575</v>
      </c>
      <c r="AIP33" s="58" t="s">
        <v>575</v>
      </c>
      <c r="AIQ33" s="58" t="s">
        <v>575</v>
      </c>
      <c r="AIR33" s="58" t="s">
        <v>575</v>
      </c>
      <c r="AIS33" s="58" t="s">
        <v>575</v>
      </c>
      <c r="AIT33" s="58" t="s">
        <v>575</v>
      </c>
      <c r="AIU33" s="58" t="s">
        <v>575</v>
      </c>
      <c r="AIV33" s="58" t="s">
        <v>575</v>
      </c>
      <c r="AIW33" s="58" t="s">
        <v>575</v>
      </c>
      <c r="AIX33" s="58" t="s">
        <v>575</v>
      </c>
      <c r="AIY33" s="58" t="s">
        <v>575</v>
      </c>
      <c r="AIZ33" s="58" t="s">
        <v>575</v>
      </c>
      <c r="AJA33" s="58" t="s">
        <v>575</v>
      </c>
      <c r="AJB33" s="58" t="s">
        <v>575</v>
      </c>
      <c r="AJC33" s="58" t="s">
        <v>575</v>
      </c>
      <c r="AJD33" s="58" t="s">
        <v>575</v>
      </c>
      <c r="AJE33" s="58" t="s">
        <v>575</v>
      </c>
      <c r="AJF33" s="58" t="s">
        <v>575</v>
      </c>
      <c r="AJG33" s="58" t="s">
        <v>575</v>
      </c>
      <c r="AJH33" s="58" t="s">
        <v>575</v>
      </c>
      <c r="AJI33" s="58" t="s">
        <v>575</v>
      </c>
      <c r="AJJ33" s="58" t="s">
        <v>575</v>
      </c>
      <c r="AJK33" s="58" t="s">
        <v>575</v>
      </c>
      <c r="AJL33" s="58" t="s">
        <v>575</v>
      </c>
      <c r="AJM33" s="58" t="s">
        <v>575</v>
      </c>
      <c r="AJN33" s="58" t="s">
        <v>575</v>
      </c>
      <c r="AJO33" s="58" t="s">
        <v>575</v>
      </c>
      <c r="AJP33" s="58" t="s">
        <v>575</v>
      </c>
      <c r="AJQ33" s="58" t="s">
        <v>575</v>
      </c>
      <c r="AJR33" s="58" t="s">
        <v>575</v>
      </c>
      <c r="AJS33" s="58" t="s">
        <v>575</v>
      </c>
      <c r="AJT33" s="58" t="s">
        <v>575</v>
      </c>
      <c r="AJU33" s="58" t="s">
        <v>575</v>
      </c>
      <c r="AJV33" s="58" t="s">
        <v>575</v>
      </c>
      <c r="AJW33" s="58" t="s">
        <v>575</v>
      </c>
      <c r="AJX33" s="58" t="s">
        <v>575</v>
      </c>
      <c r="AJY33" s="58" t="s">
        <v>575</v>
      </c>
      <c r="AJZ33" s="58" t="s">
        <v>575</v>
      </c>
      <c r="AKA33" s="58" t="s">
        <v>575</v>
      </c>
      <c r="AKB33" s="58" t="s">
        <v>575</v>
      </c>
      <c r="AKC33" s="58" t="s">
        <v>575</v>
      </c>
      <c r="AKD33" s="58" t="s">
        <v>575</v>
      </c>
      <c r="AKE33" s="58" t="s">
        <v>575</v>
      </c>
      <c r="AKF33" s="58" t="s">
        <v>575</v>
      </c>
      <c r="AKG33" s="58" t="s">
        <v>575</v>
      </c>
      <c r="AKH33" s="58" t="s">
        <v>575</v>
      </c>
      <c r="AKI33" s="58" t="s">
        <v>575</v>
      </c>
      <c r="AKJ33" s="58" t="s">
        <v>575</v>
      </c>
      <c r="AKK33" s="58" t="s">
        <v>575</v>
      </c>
      <c r="AKL33" s="58" t="s">
        <v>575</v>
      </c>
      <c r="AKM33" s="58" t="s">
        <v>575</v>
      </c>
      <c r="AKN33" s="58" t="s">
        <v>575</v>
      </c>
      <c r="AKO33" s="58" t="s">
        <v>575</v>
      </c>
      <c r="AKP33" s="58" t="s">
        <v>575</v>
      </c>
      <c r="AKQ33" s="58" t="s">
        <v>575</v>
      </c>
      <c r="AKR33" s="58" t="s">
        <v>575</v>
      </c>
      <c r="AKS33" s="58" t="s">
        <v>575</v>
      </c>
      <c r="AKT33" s="58" t="s">
        <v>575</v>
      </c>
      <c r="AKU33" s="58" t="s">
        <v>575</v>
      </c>
      <c r="AKV33" s="58" t="s">
        <v>575</v>
      </c>
      <c r="AKW33" s="58" t="s">
        <v>575</v>
      </c>
      <c r="AKX33" s="58" t="s">
        <v>575</v>
      </c>
      <c r="AKY33" s="58" t="s">
        <v>575</v>
      </c>
      <c r="AKZ33" s="58" t="s">
        <v>575</v>
      </c>
      <c r="ALA33" s="58" t="s">
        <v>575</v>
      </c>
      <c r="ALB33" s="58" t="s">
        <v>575</v>
      </c>
      <c r="ALC33" s="58" t="s">
        <v>575</v>
      </c>
      <c r="ALD33" s="58" t="s">
        <v>575</v>
      </c>
      <c r="ALE33" s="58" t="s">
        <v>575</v>
      </c>
      <c r="ALF33" s="58" t="s">
        <v>575</v>
      </c>
      <c r="ALG33" s="58" t="s">
        <v>575</v>
      </c>
      <c r="ALH33" s="58" t="s">
        <v>575</v>
      </c>
      <c r="ALI33" s="58" t="s">
        <v>575</v>
      </c>
      <c r="ALJ33" s="58" t="s">
        <v>575</v>
      </c>
      <c r="ALK33" s="58" t="s">
        <v>575</v>
      </c>
      <c r="ALL33" s="58" t="s">
        <v>575</v>
      </c>
      <c r="ALM33" s="58" t="s">
        <v>575</v>
      </c>
      <c r="ALN33" s="58" t="s">
        <v>575</v>
      </c>
      <c r="ALO33" s="58" t="s">
        <v>575</v>
      </c>
      <c r="ALP33" s="58" t="s">
        <v>575</v>
      </c>
      <c r="ALQ33" s="58" t="s">
        <v>575</v>
      </c>
      <c r="ALR33" s="58" t="s">
        <v>575</v>
      </c>
      <c r="ALS33" s="58" t="s">
        <v>575</v>
      </c>
      <c r="ALT33" s="58" t="s">
        <v>575</v>
      </c>
      <c r="ALU33" s="58" t="s">
        <v>575</v>
      </c>
      <c r="ALV33" s="58" t="s">
        <v>575</v>
      </c>
      <c r="ALW33" s="58" t="s">
        <v>575</v>
      </c>
      <c r="ALX33" s="58" t="s">
        <v>575</v>
      </c>
      <c r="ALY33" s="58" t="s">
        <v>575</v>
      </c>
      <c r="ALZ33" s="58" t="s">
        <v>575</v>
      </c>
      <c r="AMA33" s="58" t="s">
        <v>575</v>
      </c>
      <c r="AMB33" s="58" t="s">
        <v>575</v>
      </c>
      <c r="AMC33" s="58" t="s">
        <v>575</v>
      </c>
      <c r="AMD33" s="58" t="s">
        <v>575</v>
      </c>
      <c r="AME33" s="58" t="s">
        <v>575</v>
      </c>
      <c r="AMF33" s="58" t="s">
        <v>575</v>
      </c>
      <c r="AMG33" s="58" t="s">
        <v>575</v>
      </c>
      <c r="AMH33" s="58" t="s">
        <v>575</v>
      </c>
      <c r="AMI33" s="58" t="s">
        <v>575</v>
      </c>
      <c r="AMJ33" s="58" t="s">
        <v>575</v>
      </c>
      <c r="AMK33" s="58" t="s">
        <v>575</v>
      </c>
      <c r="AML33" s="58" t="s">
        <v>575</v>
      </c>
      <c r="AMM33" s="58" t="s">
        <v>575</v>
      </c>
      <c r="AMN33" s="58" t="s">
        <v>575</v>
      </c>
      <c r="AMO33" s="58" t="s">
        <v>575</v>
      </c>
      <c r="AMP33" s="58" t="s">
        <v>575</v>
      </c>
      <c r="AMQ33" s="58" t="s">
        <v>575</v>
      </c>
      <c r="AMR33" s="58" t="s">
        <v>575</v>
      </c>
      <c r="AMS33" s="58" t="s">
        <v>575</v>
      </c>
      <c r="AMT33" s="58" t="s">
        <v>575</v>
      </c>
      <c r="AMU33" s="58" t="s">
        <v>575</v>
      </c>
      <c r="AMV33" s="58" t="s">
        <v>575</v>
      </c>
      <c r="AMW33" s="58" t="s">
        <v>575</v>
      </c>
      <c r="AMX33" s="58" t="s">
        <v>575</v>
      </c>
      <c r="AMY33" s="58" t="s">
        <v>575</v>
      </c>
      <c r="AMZ33" s="58" t="s">
        <v>575</v>
      </c>
      <c r="ANA33" s="58" t="s">
        <v>575</v>
      </c>
      <c r="ANB33" s="58" t="s">
        <v>575</v>
      </c>
      <c r="ANC33" s="58" t="s">
        <v>575</v>
      </c>
      <c r="AND33" s="58" t="s">
        <v>575</v>
      </c>
      <c r="ANE33" s="58" t="s">
        <v>575</v>
      </c>
      <c r="ANF33" s="58" t="s">
        <v>575</v>
      </c>
      <c r="ANG33" s="58" t="s">
        <v>575</v>
      </c>
      <c r="ANH33" s="58" t="s">
        <v>575</v>
      </c>
      <c r="ANI33" s="58" t="s">
        <v>575</v>
      </c>
      <c r="ANJ33" s="58" t="s">
        <v>575</v>
      </c>
      <c r="ANK33" s="58" t="s">
        <v>575</v>
      </c>
      <c r="ANL33" s="58" t="s">
        <v>575</v>
      </c>
      <c r="ANM33" s="58" t="s">
        <v>575</v>
      </c>
      <c r="ANN33" s="58" t="s">
        <v>575</v>
      </c>
      <c r="ANO33" s="58" t="s">
        <v>575</v>
      </c>
      <c r="ANP33" s="58" t="s">
        <v>575</v>
      </c>
      <c r="ANQ33" s="58" t="s">
        <v>575</v>
      </c>
      <c r="ANR33" s="58" t="s">
        <v>575</v>
      </c>
      <c r="ANS33" s="58" t="s">
        <v>575</v>
      </c>
      <c r="ANT33" s="58" t="s">
        <v>575</v>
      </c>
      <c r="ANU33" s="58" t="s">
        <v>575</v>
      </c>
      <c r="ANV33" s="58" t="s">
        <v>575</v>
      </c>
      <c r="ANW33" s="58" t="s">
        <v>575</v>
      </c>
      <c r="ANX33" s="58" t="s">
        <v>575</v>
      </c>
      <c r="ANY33" s="58" t="s">
        <v>575</v>
      </c>
      <c r="ANZ33" s="58" t="s">
        <v>575</v>
      </c>
      <c r="AOA33" s="58" t="s">
        <v>575</v>
      </c>
      <c r="AOB33" s="58" t="s">
        <v>575</v>
      </c>
      <c r="AOC33" s="58" t="s">
        <v>575</v>
      </c>
      <c r="AOD33" s="58" t="s">
        <v>575</v>
      </c>
      <c r="AOE33" s="58" t="s">
        <v>575</v>
      </c>
      <c r="AOF33" s="58" t="s">
        <v>575</v>
      </c>
      <c r="AOG33" s="58" t="s">
        <v>575</v>
      </c>
      <c r="AOH33" s="58" t="s">
        <v>575</v>
      </c>
      <c r="AOI33" s="58" t="s">
        <v>575</v>
      </c>
      <c r="AOJ33" s="58" t="s">
        <v>575</v>
      </c>
      <c r="AOK33" s="58" t="s">
        <v>575</v>
      </c>
      <c r="AOL33" s="58" t="s">
        <v>575</v>
      </c>
      <c r="AOM33" s="58" t="s">
        <v>575</v>
      </c>
      <c r="AON33" s="58" t="s">
        <v>575</v>
      </c>
      <c r="AOO33" s="58" t="s">
        <v>575</v>
      </c>
      <c r="AOP33" s="58" t="s">
        <v>575</v>
      </c>
      <c r="AOQ33" s="58" t="s">
        <v>575</v>
      </c>
      <c r="AOR33" s="58" t="s">
        <v>575</v>
      </c>
      <c r="AOS33" s="58" t="s">
        <v>575</v>
      </c>
      <c r="AOT33" s="58" t="s">
        <v>575</v>
      </c>
      <c r="AOU33" s="58" t="s">
        <v>575</v>
      </c>
      <c r="AOV33" s="58" t="s">
        <v>575</v>
      </c>
      <c r="AOW33" s="58" t="s">
        <v>575</v>
      </c>
      <c r="AOX33" s="58" t="s">
        <v>575</v>
      </c>
      <c r="AOY33" s="58" t="s">
        <v>575</v>
      </c>
      <c r="AOZ33" s="58" t="s">
        <v>575</v>
      </c>
      <c r="APA33" s="58" t="s">
        <v>575</v>
      </c>
      <c r="APB33" s="58" t="s">
        <v>575</v>
      </c>
      <c r="APC33" s="58" t="s">
        <v>575</v>
      </c>
      <c r="APD33" s="58" t="s">
        <v>575</v>
      </c>
      <c r="APE33" s="58" t="s">
        <v>575</v>
      </c>
      <c r="APF33" s="58" t="s">
        <v>575</v>
      </c>
      <c r="APG33" s="58" t="s">
        <v>575</v>
      </c>
      <c r="APH33" s="58" t="s">
        <v>575</v>
      </c>
      <c r="API33" s="58" t="s">
        <v>575</v>
      </c>
      <c r="APJ33" s="58" t="s">
        <v>575</v>
      </c>
      <c r="APK33" s="58" t="s">
        <v>575</v>
      </c>
      <c r="APL33" s="58" t="s">
        <v>575</v>
      </c>
      <c r="APM33" s="58" t="s">
        <v>575</v>
      </c>
      <c r="APN33" s="58" t="s">
        <v>575</v>
      </c>
      <c r="APO33" s="58" t="s">
        <v>575</v>
      </c>
      <c r="APP33" s="58" t="s">
        <v>575</v>
      </c>
      <c r="APQ33" s="58" t="s">
        <v>575</v>
      </c>
      <c r="APR33" s="58" t="s">
        <v>575</v>
      </c>
      <c r="APS33" s="58" t="s">
        <v>575</v>
      </c>
      <c r="APT33" s="58" t="s">
        <v>575</v>
      </c>
      <c r="APU33" s="58" t="s">
        <v>575</v>
      </c>
      <c r="APV33" s="58" t="s">
        <v>575</v>
      </c>
      <c r="APW33" s="58" t="s">
        <v>575</v>
      </c>
      <c r="APX33" s="58" t="s">
        <v>575</v>
      </c>
      <c r="APY33" s="58" t="s">
        <v>575</v>
      </c>
      <c r="APZ33" s="58" t="s">
        <v>575</v>
      </c>
      <c r="AQA33" s="58" t="s">
        <v>575</v>
      </c>
      <c r="AQB33" s="58" t="s">
        <v>575</v>
      </c>
      <c r="AQC33" s="58" t="s">
        <v>575</v>
      </c>
      <c r="AQD33" s="58" t="s">
        <v>575</v>
      </c>
      <c r="AQE33" s="58" t="s">
        <v>575</v>
      </c>
      <c r="AQF33" s="58" t="s">
        <v>575</v>
      </c>
      <c r="AQG33" s="58" t="s">
        <v>575</v>
      </c>
      <c r="AQH33" s="58" t="s">
        <v>575</v>
      </c>
      <c r="AQI33" s="58" t="s">
        <v>575</v>
      </c>
      <c r="AQJ33" s="58" t="s">
        <v>575</v>
      </c>
      <c r="AQK33" s="58" t="s">
        <v>575</v>
      </c>
      <c r="AQL33" s="58" t="s">
        <v>575</v>
      </c>
      <c r="AQM33" s="58" t="s">
        <v>575</v>
      </c>
      <c r="AQN33" s="58" t="s">
        <v>575</v>
      </c>
      <c r="AQO33" s="58" t="s">
        <v>575</v>
      </c>
      <c r="AQP33" s="58" t="s">
        <v>575</v>
      </c>
      <c r="AQQ33" s="58" t="s">
        <v>575</v>
      </c>
      <c r="AQR33" s="58" t="s">
        <v>575</v>
      </c>
      <c r="AQS33" s="58" t="s">
        <v>575</v>
      </c>
      <c r="AQT33" s="58" t="s">
        <v>575</v>
      </c>
      <c r="AQU33" s="58" t="s">
        <v>575</v>
      </c>
      <c r="AQV33" s="58" t="s">
        <v>575</v>
      </c>
      <c r="AQW33" s="58" t="s">
        <v>575</v>
      </c>
      <c r="AQX33" s="58" t="s">
        <v>575</v>
      </c>
      <c r="AQY33" s="58" t="s">
        <v>575</v>
      </c>
      <c r="AQZ33" s="58" t="s">
        <v>575</v>
      </c>
      <c r="ARA33" s="58" t="s">
        <v>575</v>
      </c>
      <c r="ARB33" s="58" t="s">
        <v>575</v>
      </c>
      <c r="ARC33" s="58" t="s">
        <v>575</v>
      </c>
      <c r="ARD33" s="58" t="s">
        <v>575</v>
      </c>
      <c r="ARE33" s="58" t="s">
        <v>575</v>
      </c>
      <c r="ARF33" s="58" t="s">
        <v>575</v>
      </c>
      <c r="ARG33" s="58" t="s">
        <v>575</v>
      </c>
      <c r="ARH33" s="58" t="s">
        <v>575</v>
      </c>
      <c r="ARI33" s="58" t="s">
        <v>575</v>
      </c>
      <c r="ARJ33" s="58" t="s">
        <v>575</v>
      </c>
      <c r="ARK33" s="58" t="s">
        <v>575</v>
      </c>
      <c r="ARL33" s="58" t="s">
        <v>575</v>
      </c>
      <c r="ARM33" s="58" t="s">
        <v>575</v>
      </c>
      <c r="ARN33" s="58" t="s">
        <v>575</v>
      </c>
      <c r="ARO33" s="58" t="s">
        <v>575</v>
      </c>
      <c r="ARP33" s="58" t="s">
        <v>575</v>
      </c>
      <c r="ARQ33" s="58" t="s">
        <v>575</v>
      </c>
      <c r="ARR33" s="58" t="s">
        <v>575</v>
      </c>
      <c r="ARS33" s="58" t="s">
        <v>575</v>
      </c>
      <c r="ART33" s="58" t="s">
        <v>575</v>
      </c>
      <c r="ARU33" s="58" t="s">
        <v>575</v>
      </c>
      <c r="ARV33" s="58" t="s">
        <v>575</v>
      </c>
      <c r="ARW33" s="58" t="s">
        <v>575</v>
      </c>
      <c r="ARX33" s="58" t="s">
        <v>575</v>
      </c>
      <c r="ARY33" s="58" t="s">
        <v>575</v>
      </c>
      <c r="ARZ33" s="58" t="s">
        <v>575</v>
      </c>
      <c r="ASA33" s="58" t="s">
        <v>575</v>
      </c>
      <c r="ASB33" s="58" t="s">
        <v>575</v>
      </c>
      <c r="ASC33" s="58" t="s">
        <v>575</v>
      </c>
      <c r="ASD33" s="58" t="s">
        <v>575</v>
      </c>
      <c r="ASE33" s="58" t="s">
        <v>575</v>
      </c>
      <c r="ASF33" s="58" t="s">
        <v>575</v>
      </c>
      <c r="ASG33" s="58" t="s">
        <v>575</v>
      </c>
      <c r="ASH33" s="58" t="s">
        <v>575</v>
      </c>
      <c r="ASI33" s="58" t="s">
        <v>575</v>
      </c>
      <c r="ASJ33" s="58" t="s">
        <v>575</v>
      </c>
      <c r="ASK33" s="58" t="s">
        <v>575</v>
      </c>
      <c r="ASL33" s="58" t="s">
        <v>575</v>
      </c>
      <c r="ASM33" s="58" t="s">
        <v>575</v>
      </c>
      <c r="ASN33" s="58" t="s">
        <v>575</v>
      </c>
      <c r="ASO33" s="58" t="s">
        <v>575</v>
      </c>
      <c r="ASP33" s="58" t="s">
        <v>575</v>
      </c>
      <c r="ASQ33" s="58" t="s">
        <v>575</v>
      </c>
      <c r="ASR33" s="58" t="s">
        <v>575</v>
      </c>
      <c r="ASS33" s="58" t="s">
        <v>575</v>
      </c>
      <c r="AST33" s="58" t="s">
        <v>575</v>
      </c>
      <c r="ASU33" s="58" t="s">
        <v>575</v>
      </c>
      <c r="ASV33" s="58" t="s">
        <v>575</v>
      </c>
      <c r="ASW33" s="58" t="s">
        <v>575</v>
      </c>
      <c r="ASX33" s="58" t="s">
        <v>575</v>
      </c>
      <c r="ASY33" s="58" t="s">
        <v>575</v>
      </c>
      <c r="ASZ33" s="58" t="s">
        <v>575</v>
      </c>
      <c r="ATA33" s="58" t="s">
        <v>575</v>
      </c>
      <c r="ATB33" s="58" t="s">
        <v>575</v>
      </c>
      <c r="ATC33" s="58" t="s">
        <v>575</v>
      </c>
      <c r="ATD33" s="58" t="s">
        <v>575</v>
      </c>
      <c r="ATE33" s="58" t="s">
        <v>575</v>
      </c>
      <c r="ATF33" s="58" t="s">
        <v>575</v>
      </c>
      <c r="ATG33" s="58" t="s">
        <v>575</v>
      </c>
      <c r="ATH33" s="58" t="s">
        <v>575</v>
      </c>
      <c r="ATI33" s="58" t="s">
        <v>575</v>
      </c>
      <c r="ATJ33" s="58" t="s">
        <v>575</v>
      </c>
      <c r="ATK33" s="58" t="s">
        <v>575</v>
      </c>
      <c r="ATL33" s="58" t="s">
        <v>575</v>
      </c>
      <c r="ATM33" s="58" t="s">
        <v>575</v>
      </c>
      <c r="ATN33" s="58" t="s">
        <v>575</v>
      </c>
      <c r="ATO33" s="58" t="s">
        <v>575</v>
      </c>
      <c r="ATP33" s="58" t="s">
        <v>575</v>
      </c>
      <c r="ATQ33" s="58" t="s">
        <v>575</v>
      </c>
      <c r="ATR33" s="58" t="s">
        <v>575</v>
      </c>
      <c r="ATS33" s="58" t="s">
        <v>575</v>
      </c>
      <c r="ATT33" s="58" t="s">
        <v>575</v>
      </c>
      <c r="ATU33" s="58" t="s">
        <v>575</v>
      </c>
      <c r="ATV33" s="58" t="s">
        <v>575</v>
      </c>
      <c r="ATW33" s="58" t="s">
        <v>575</v>
      </c>
      <c r="ATX33" s="58" t="s">
        <v>575</v>
      </c>
      <c r="ATY33" s="58" t="s">
        <v>575</v>
      </c>
      <c r="ATZ33" s="58" t="s">
        <v>575</v>
      </c>
      <c r="AUA33" s="58" t="s">
        <v>575</v>
      </c>
      <c r="AUB33" s="58" t="s">
        <v>575</v>
      </c>
      <c r="AUC33" s="58" t="s">
        <v>575</v>
      </c>
      <c r="AUD33" s="58" t="s">
        <v>575</v>
      </c>
      <c r="AUE33" s="58" t="s">
        <v>575</v>
      </c>
      <c r="AUF33" s="58" t="s">
        <v>575</v>
      </c>
      <c r="AUG33" s="58" t="s">
        <v>575</v>
      </c>
      <c r="AUH33" s="58" t="s">
        <v>575</v>
      </c>
      <c r="AUI33" s="58" t="s">
        <v>575</v>
      </c>
      <c r="AUJ33" s="58" t="s">
        <v>575</v>
      </c>
      <c r="AUK33" s="58" t="s">
        <v>575</v>
      </c>
      <c r="AUL33" s="58" t="s">
        <v>575</v>
      </c>
      <c r="AUM33" s="58" t="s">
        <v>575</v>
      </c>
      <c r="AUN33" s="58" t="s">
        <v>575</v>
      </c>
      <c r="AUO33" s="58" t="s">
        <v>575</v>
      </c>
      <c r="AUP33" s="58" t="s">
        <v>575</v>
      </c>
      <c r="AUQ33" s="58" t="s">
        <v>575</v>
      </c>
      <c r="AUR33" s="58" t="s">
        <v>575</v>
      </c>
      <c r="AUS33" s="58" t="s">
        <v>575</v>
      </c>
      <c r="AUT33" s="58" t="s">
        <v>575</v>
      </c>
      <c r="AUU33" s="58" t="s">
        <v>575</v>
      </c>
      <c r="AUV33" s="58" t="s">
        <v>575</v>
      </c>
      <c r="AUW33" s="58" t="s">
        <v>575</v>
      </c>
      <c r="AUX33" s="58" t="s">
        <v>575</v>
      </c>
      <c r="AUY33" s="58" t="s">
        <v>575</v>
      </c>
      <c r="AUZ33" s="58" t="s">
        <v>575</v>
      </c>
      <c r="AVA33" s="58" t="s">
        <v>575</v>
      </c>
      <c r="AVB33" s="58" t="s">
        <v>575</v>
      </c>
      <c r="AVC33" s="58" t="s">
        <v>575</v>
      </c>
      <c r="AVD33" s="58" t="s">
        <v>575</v>
      </c>
      <c r="AVE33" s="58" t="s">
        <v>575</v>
      </c>
      <c r="AVF33" s="58" t="s">
        <v>575</v>
      </c>
      <c r="AVG33" s="58" t="s">
        <v>575</v>
      </c>
      <c r="AVH33" s="58" t="s">
        <v>575</v>
      </c>
      <c r="AVI33" s="58" t="s">
        <v>575</v>
      </c>
      <c r="AVJ33" s="58" t="s">
        <v>575</v>
      </c>
      <c r="AVK33" s="58" t="s">
        <v>575</v>
      </c>
      <c r="AVL33" s="58" t="s">
        <v>575</v>
      </c>
      <c r="AVM33" s="58" t="s">
        <v>575</v>
      </c>
      <c r="AVN33" s="58" t="s">
        <v>575</v>
      </c>
      <c r="AVO33" s="58" t="s">
        <v>575</v>
      </c>
      <c r="AVP33" s="58" t="s">
        <v>575</v>
      </c>
      <c r="AVQ33" s="58" t="s">
        <v>575</v>
      </c>
      <c r="AVR33" s="58" t="s">
        <v>575</v>
      </c>
      <c r="AVS33" s="58" t="s">
        <v>575</v>
      </c>
      <c r="AVT33" s="58" t="s">
        <v>575</v>
      </c>
      <c r="AVU33" s="58" t="s">
        <v>575</v>
      </c>
      <c r="AVV33" s="58" t="s">
        <v>575</v>
      </c>
      <c r="AVW33" s="58" t="s">
        <v>575</v>
      </c>
      <c r="AVX33" s="58" t="s">
        <v>575</v>
      </c>
      <c r="AVY33" s="58" t="s">
        <v>575</v>
      </c>
      <c r="AVZ33" s="58" t="s">
        <v>575</v>
      </c>
      <c r="AWA33" s="58" t="s">
        <v>575</v>
      </c>
      <c r="AWB33" s="58" t="s">
        <v>575</v>
      </c>
      <c r="AWC33" s="58" t="s">
        <v>575</v>
      </c>
      <c r="AWD33" s="58" t="s">
        <v>575</v>
      </c>
      <c r="AWE33" s="58" t="s">
        <v>575</v>
      </c>
      <c r="AWF33" s="58" t="s">
        <v>575</v>
      </c>
      <c r="AWG33" s="58" t="s">
        <v>575</v>
      </c>
      <c r="AWH33" s="58" t="s">
        <v>575</v>
      </c>
      <c r="AWI33" s="58" t="s">
        <v>575</v>
      </c>
      <c r="AWJ33" s="58" t="s">
        <v>575</v>
      </c>
      <c r="AWK33" s="58" t="s">
        <v>575</v>
      </c>
      <c r="AWL33" s="58" t="s">
        <v>575</v>
      </c>
      <c r="AWM33" s="58" t="s">
        <v>575</v>
      </c>
      <c r="AWN33" s="58" t="s">
        <v>575</v>
      </c>
      <c r="AWO33" s="58" t="s">
        <v>575</v>
      </c>
      <c r="AWP33" s="58" t="s">
        <v>575</v>
      </c>
      <c r="AWQ33" s="58" t="s">
        <v>575</v>
      </c>
      <c r="AWR33" s="58" t="s">
        <v>575</v>
      </c>
      <c r="AWS33" s="58" t="s">
        <v>575</v>
      </c>
      <c r="AWT33" s="58" t="s">
        <v>575</v>
      </c>
      <c r="AWU33" s="58" t="s">
        <v>575</v>
      </c>
      <c r="AWV33" s="58" t="s">
        <v>575</v>
      </c>
      <c r="AWW33" s="58" t="s">
        <v>575</v>
      </c>
      <c r="AWX33" s="58" t="s">
        <v>575</v>
      </c>
      <c r="AWY33" s="58" t="s">
        <v>575</v>
      </c>
      <c r="AWZ33" s="58" t="s">
        <v>575</v>
      </c>
      <c r="AXA33" s="58" t="s">
        <v>575</v>
      </c>
      <c r="AXB33" s="58" t="s">
        <v>575</v>
      </c>
      <c r="AXC33" s="58" t="s">
        <v>575</v>
      </c>
      <c r="AXD33" s="58" t="s">
        <v>575</v>
      </c>
      <c r="AXE33" s="58" t="s">
        <v>575</v>
      </c>
      <c r="AXF33" s="58" t="s">
        <v>575</v>
      </c>
      <c r="AXG33" s="58" t="s">
        <v>575</v>
      </c>
      <c r="AXH33" s="58" t="s">
        <v>575</v>
      </c>
      <c r="AXI33" s="58" t="s">
        <v>575</v>
      </c>
      <c r="AXJ33" s="58" t="s">
        <v>575</v>
      </c>
      <c r="AXK33" s="58" t="s">
        <v>575</v>
      </c>
      <c r="AXL33" s="58" t="s">
        <v>575</v>
      </c>
      <c r="AXM33" s="58" t="s">
        <v>575</v>
      </c>
      <c r="AXN33" s="58" t="s">
        <v>575</v>
      </c>
      <c r="AXO33" s="58" t="s">
        <v>575</v>
      </c>
      <c r="AXP33" s="58" t="s">
        <v>575</v>
      </c>
      <c r="AXQ33" s="58" t="s">
        <v>575</v>
      </c>
      <c r="AXR33" s="58" t="s">
        <v>575</v>
      </c>
      <c r="AXS33" s="58" t="s">
        <v>575</v>
      </c>
      <c r="AXT33" s="58" t="s">
        <v>575</v>
      </c>
      <c r="AXU33" s="58" t="s">
        <v>575</v>
      </c>
      <c r="AXV33" s="58" t="s">
        <v>575</v>
      </c>
      <c r="AXW33" s="58" t="s">
        <v>575</v>
      </c>
      <c r="AXX33" s="58" t="s">
        <v>575</v>
      </c>
      <c r="AXY33" s="58" t="s">
        <v>575</v>
      </c>
      <c r="AXZ33" s="58" t="s">
        <v>575</v>
      </c>
      <c r="AYA33" s="58" t="s">
        <v>575</v>
      </c>
      <c r="AYB33" s="58" t="s">
        <v>575</v>
      </c>
      <c r="AYC33" s="58" t="s">
        <v>575</v>
      </c>
      <c r="AYD33" s="58" t="s">
        <v>575</v>
      </c>
      <c r="AYE33" s="58" t="s">
        <v>575</v>
      </c>
      <c r="AYF33" s="58" t="s">
        <v>575</v>
      </c>
      <c r="AYG33" s="58" t="s">
        <v>575</v>
      </c>
      <c r="AYH33" s="58" t="s">
        <v>575</v>
      </c>
      <c r="AYI33" s="58" t="s">
        <v>575</v>
      </c>
      <c r="AYJ33" s="58" t="s">
        <v>575</v>
      </c>
      <c r="AYK33" s="58" t="s">
        <v>575</v>
      </c>
      <c r="AYL33" s="58" t="s">
        <v>575</v>
      </c>
      <c r="AYM33" s="58" t="s">
        <v>575</v>
      </c>
      <c r="AYN33" s="58" t="s">
        <v>575</v>
      </c>
      <c r="AYO33" s="58" t="s">
        <v>575</v>
      </c>
      <c r="AYP33" s="58" t="s">
        <v>575</v>
      </c>
      <c r="AYQ33" s="58" t="s">
        <v>575</v>
      </c>
      <c r="AYR33" s="58" t="s">
        <v>575</v>
      </c>
      <c r="AYS33" s="58" t="s">
        <v>575</v>
      </c>
      <c r="AYT33" s="58" t="s">
        <v>575</v>
      </c>
      <c r="AYU33" s="58" t="s">
        <v>575</v>
      </c>
      <c r="AYV33" s="58" t="s">
        <v>575</v>
      </c>
      <c r="AYW33" s="58" t="s">
        <v>575</v>
      </c>
      <c r="AYX33" s="58" t="s">
        <v>575</v>
      </c>
      <c r="AYY33" s="58" t="s">
        <v>575</v>
      </c>
      <c r="AYZ33" s="58" t="s">
        <v>575</v>
      </c>
      <c r="AZA33" s="58" t="s">
        <v>575</v>
      </c>
      <c r="AZB33" s="58" t="s">
        <v>575</v>
      </c>
      <c r="AZC33" s="58" t="s">
        <v>575</v>
      </c>
      <c r="AZD33" s="58" t="s">
        <v>575</v>
      </c>
      <c r="AZE33" s="58" t="s">
        <v>575</v>
      </c>
      <c r="AZF33" s="58" t="s">
        <v>575</v>
      </c>
      <c r="AZG33" s="58" t="s">
        <v>575</v>
      </c>
      <c r="AZH33" s="58" t="s">
        <v>575</v>
      </c>
      <c r="AZI33" s="58" t="s">
        <v>575</v>
      </c>
      <c r="AZJ33" s="58" t="s">
        <v>575</v>
      </c>
      <c r="AZK33" s="58" t="s">
        <v>575</v>
      </c>
      <c r="AZL33" s="58" t="s">
        <v>575</v>
      </c>
      <c r="AZM33" s="58" t="s">
        <v>575</v>
      </c>
      <c r="AZN33" s="58" t="s">
        <v>575</v>
      </c>
      <c r="AZO33" s="58" t="s">
        <v>575</v>
      </c>
      <c r="AZP33" s="58" t="s">
        <v>575</v>
      </c>
      <c r="AZQ33" s="58" t="s">
        <v>575</v>
      </c>
      <c r="AZR33" s="58" t="s">
        <v>575</v>
      </c>
      <c r="AZS33" s="58" t="s">
        <v>575</v>
      </c>
      <c r="AZT33" s="58" t="s">
        <v>575</v>
      </c>
      <c r="AZU33" s="58" t="s">
        <v>575</v>
      </c>
      <c r="AZV33" s="58" t="s">
        <v>575</v>
      </c>
      <c r="AZW33" s="58" t="s">
        <v>575</v>
      </c>
      <c r="AZX33" s="58" t="s">
        <v>575</v>
      </c>
      <c r="AZY33" s="58" t="s">
        <v>575</v>
      </c>
      <c r="AZZ33" s="58" t="s">
        <v>575</v>
      </c>
      <c r="BAA33" s="58" t="s">
        <v>575</v>
      </c>
      <c r="BAB33" s="58" t="s">
        <v>575</v>
      </c>
      <c r="BAC33" s="58" t="s">
        <v>575</v>
      </c>
      <c r="BAD33" s="58" t="s">
        <v>575</v>
      </c>
      <c r="BAE33" s="58" t="s">
        <v>575</v>
      </c>
      <c r="BAF33" s="58" t="s">
        <v>575</v>
      </c>
      <c r="BAG33" s="58" t="s">
        <v>575</v>
      </c>
      <c r="BAH33" s="58" t="s">
        <v>575</v>
      </c>
      <c r="BAI33" s="58" t="s">
        <v>575</v>
      </c>
      <c r="BAJ33" s="58" t="s">
        <v>575</v>
      </c>
      <c r="BAK33" s="58" t="s">
        <v>575</v>
      </c>
      <c r="BAL33" s="58" t="s">
        <v>575</v>
      </c>
      <c r="BAM33" s="58" t="s">
        <v>575</v>
      </c>
      <c r="BAN33" s="58" t="s">
        <v>575</v>
      </c>
      <c r="BAO33" s="58" t="s">
        <v>575</v>
      </c>
      <c r="BAP33" s="58" t="s">
        <v>575</v>
      </c>
      <c r="BAQ33" s="58" t="s">
        <v>575</v>
      </c>
      <c r="BAR33" s="58" t="s">
        <v>575</v>
      </c>
      <c r="BAS33" s="58" t="s">
        <v>575</v>
      </c>
      <c r="BAT33" s="58" t="s">
        <v>575</v>
      </c>
      <c r="BAU33" s="58" t="s">
        <v>575</v>
      </c>
      <c r="BAV33" s="58" t="s">
        <v>575</v>
      </c>
      <c r="BAW33" s="58" t="s">
        <v>575</v>
      </c>
      <c r="BAX33" s="58" t="s">
        <v>575</v>
      </c>
      <c r="BAY33" s="58" t="s">
        <v>575</v>
      </c>
      <c r="BAZ33" s="58" t="s">
        <v>575</v>
      </c>
      <c r="BBA33" s="58" t="s">
        <v>575</v>
      </c>
      <c r="BBB33" s="58" t="s">
        <v>575</v>
      </c>
      <c r="BBC33" s="58" t="s">
        <v>575</v>
      </c>
      <c r="BBD33" s="58" t="s">
        <v>575</v>
      </c>
      <c r="BBE33" s="58" t="s">
        <v>575</v>
      </c>
      <c r="BBF33" s="58" t="s">
        <v>575</v>
      </c>
      <c r="BBG33" s="58" t="s">
        <v>575</v>
      </c>
      <c r="BBH33" s="58" t="s">
        <v>575</v>
      </c>
      <c r="BBI33" s="58" t="s">
        <v>575</v>
      </c>
      <c r="BBJ33" s="58" t="s">
        <v>575</v>
      </c>
      <c r="BBK33" s="58" t="s">
        <v>575</v>
      </c>
      <c r="BBL33" s="58" t="s">
        <v>575</v>
      </c>
      <c r="BBM33" s="58" t="s">
        <v>575</v>
      </c>
      <c r="BBN33" s="58" t="s">
        <v>575</v>
      </c>
      <c r="BBO33" s="58" t="s">
        <v>575</v>
      </c>
      <c r="BBP33" s="58" t="s">
        <v>575</v>
      </c>
      <c r="BBQ33" s="58" t="s">
        <v>575</v>
      </c>
      <c r="BBR33" s="58" t="s">
        <v>575</v>
      </c>
      <c r="BBS33" s="58" t="s">
        <v>575</v>
      </c>
      <c r="BBT33" s="58" t="s">
        <v>575</v>
      </c>
      <c r="BBU33" s="58" t="s">
        <v>575</v>
      </c>
      <c r="BBV33" s="58" t="s">
        <v>575</v>
      </c>
      <c r="BBW33" s="58" t="s">
        <v>575</v>
      </c>
      <c r="BBX33" s="58" t="s">
        <v>575</v>
      </c>
      <c r="BBY33" s="58" t="s">
        <v>575</v>
      </c>
      <c r="BBZ33" s="58" t="s">
        <v>575</v>
      </c>
      <c r="BCA33" s="58" t="s">
        <v>575</v>
      </c>
      <c r="BCB33" s="58" t="s">
        <v>575</v>
      </c>
      <c r="BCC33" s="58" t="s">
        <v>575</v>
      </c>
      <c r="BCD33" s="58" t="s">
        <v>575</v>
      </c>
      <c r="BCE33" s="58" t="s">
        <v>575</v>
      </c>
      <c r="BCF33" s="58" t="s">
        <v>575</v>
      </c>
      <c r="BCG33" s="58" t="s">
        <v>575</v>
      </c>
      <c r="BCH33" s="58" t="s">
        <v>575</v>
      </c>
      <c r="BCI33" s="58" t="s">
        <v>575</v>
      </c>
      <c r="BCJ33" s="58" t="s">
        <v>575</v>
      </c>
      <c r="BCK33" s="58" t="s">
        <v>575</v>
      </c>
      <c r="BCL33" s="58" t="s">
        <v>575</v>
      </c>
      <c r="BCM33" s="58" t="s">
        <v>575</v>
      </c>
      <c r="BCN33" s="58" t="s">
        <v>575</v>
      </c>
      <c r="BCO33" s="58" t="s">
        <v>575</v>
      </c>
      <c r="BCP33" s="58" t="s">
        <v>575</v>
      </c>
      <c r="BCQ33" s="58" t="s">
        <v>575</v>
      </c>
      <c r="BCR33" s="58" t="s">
        <v>575</v>
      </c>
      <c r="BCS33" s="58" t="s">
        <v>575</v>
      </c>
      <c r="BCT33" s="58" t="s">
        <v>575</v>
      </c>
      <c r="BCU33" s="58" t="s">
        <v>575</v>
      </c>
      <c r="BCV33" s="58" t="s">
        <v>575</v>
      </c>
      <c r="BCW33" s="58" t="s">
        <v>575</v>
      </c>
      <c r="BCX33" s="58" t="s">
        <v>575</v>
      </c>
      <c r="BCY33" s="58" t="s">
        <v>575</v>
      </c>
      <c r="BCZ33" s="58" t="s">
        <v>575</v>
      </c>
      <c r="BDA33" s="58" t="s">
        <v>575</v>
      </c>
      <c r="BDB33" s="58" t="s">
        <v>575</v>
      </c>
      <c r="BDC33" s="58" t="s">
        <v>575</v>
      </c>
      <c r="BDD33" s="58" t="s">
        <v>575</v>
      </c>
      <c r="BDE33" s="58" t="s">
        <v>575</v>
      </c>
      <c r="BDF33" s="58" t="s">
        <v>575</v>
      </c>
      <c r="BDG33" s="58" t="s">
        <v>575</v>
      </c>
      <c r="BDH33" s="58" t="s">
        <v>575</v>
      </c>
      <c r="BDI33" s="58" t="s">
        <v>575</v>
      </c>
      <c r="BDJ33" s="58" t="s">
        <v>575</v>
      </c>
      <c r="BDK33" s="58" t="s">
        <v>575</v>
      </c>
      <c r="BDL33" s="58" t="s">
        <v>575</v>
      </c>
      <c r="BDM33" s="58" t="s">
        <v>575</v>
      </c>
      <c r="BDN33" s="58" t="s">
        <v>575</v>
      </c>
      <c r="BDO33" s="58" t="s">
        <v>575</v>
      </c>
      <c r="BDP33" s="58" t="s">
        <v>575</v>
      </c>
      <c r="BDQ33" s="58" t="s">
        <v>575</v>
      </c>
      <c r="BDR33" s="58" t="s">
        <v>575</v>
      </c>
      <c r="BDS33" s="58" t="s">
        <v>575</v>
      </c>
      <c r="BDT33" s="58" t="s">
        <v>575</v>
      </c>
      <c r="BDU33" s="58" t="s">
        <v>575</v>
      </c>
      <c r="BDV33" s="58" t="s">
        <v>575</v>
      </c>
      <c r="BDW33" s="58" t="s">
        <v>575</v>
      </c>
      <c r="BDX33" s="58" t="s">
        <v>575</v>
      </c>
      <c r="BDY33" s="58" t="s">
        <v>575</v>
      </c>
      <c r="BDZ33" s="58" t="s">
        <v>575</v>
      </c>
      <c r="BEA33" s="58" t="s">
        <v>575</v>
      </c>
      <c r="BEB33" s="58" t="s">
        <v>575</v>
      </c>
      <c r="BEC33" s="58" t="s">
        <v>575</v>
      </c>
      <c r="BED33" s="58" t="s">
        <v>575</v>
      </c>
      <c r="BEE33" s="58" t="s">
        <v>575</v>
      </c>
      <c r="BEF33" s="58" t="s">
        <v>575</v>
      </c>
      <c r="BEG33" s="58" t="s">
        <v>575</v>
      </c>
      <c r="BEH33" s="58" t="s">
        <v>575</v>
      </c>
      <c r="BEI33" s="58" t="s">
        <v>575</v>
      </c>
      <c r="BEJ33" s="58" t="s">
        <v>575</v>
      </c>
      <c r="BEK33" s="58" t="s">
        <v>575</v>
      </c>
      <c r="BEL33" s="58" t="s">
        <v>575</v>
      </c>
      <c r="BEM33" s="58" t="s">
        <v>575</v>
      </c>
      <c r="BEN33" s="58" t="s">
        <v>575</v>
      </c>
      <c r="BEO33" s="58" t="s">
        <v>575</v>
      </c>
      <c r="BEP33" s="58" t="s">
        <v>575</v>
      </c>
      <c r="BEQ33" s="58" t="s">
        <v>575</v>
      </c>
      <c r="BER33" s="58" t="s">
        <v>575</v>
      </c>
      <c r="BES33" s="58" t="s">
        <v>575</v>
      </c>
      <c r="BET33" s="58" t="s">
        <v>575</v>
      </c>
      <c r="BEU33" s="58" t="s">
        <v>575</v>
      </c>
      <c r="BEV33" s="58" t="s">
        <v>575</v>
      </c>
      <c r="BEW33" s="58" t="s">
        <v>575</v>
      </c>
      <c r="BEX33" s="58" t="s">
        <v>575</v>
      </c>
      <c r="BEY33" s="58" t="s">
        <v>575</v>
      </c>
      <c r="BEZ33" s="58" t="s">
        <v>575</v>
      </c>
      <c r="BFA33" s="58" t="s">
        <v>575</v>
      </c>
      <c r="BFB33" s="58" t="s">
        <v>575</v>
      </c>
      <c r="BFC33" s="58" t="s">
        <v>575</v>
      </c>
      <c r="BFD33" s="58" t="s">
        <v>575</v>
      </c>
      <c r="BFE33" s="58" t="s">
        <v>575</v>
      </c>
      <c r="BFF33" s="58" t="s">
        <v>575</v>
      </c>
      <c r="BFG33" s="58" t="s">
        <v>575</v>
      </c>
      <c r="BFH33" s="58" t="s">
        <v>575</v>
      </c>
      <c r="BFI33" s="58" t="s">
        <v>575</v>
      </c>
      <c r="BFJ33" s="58" t="s">
        <v>575</v>
      </c>
      <c r="BFK33" s="58" t="s">
        <v>575</v>
      </c>
      <c r="BFL33" s="58" t="s">
        <v>575</v>
      </c>
      <c r="BFM33" s="58" t="s">
        <v>575</v>
      </c>
      <c r="BFN33" s="58" t="s">
        <v>575</v>
      </c>
      <c r="BFO33" s="58" t="s">
        <v>575</v>
      </c>
      <c r="BFP33" s="58" t="s">
        <v>575</v>
      </c>
      <c r="BFQ33" s="58" t="s">
        <v>575</v>
      </c>
      <c r="BFR33" s="58" t="s">
        <v>575</v>
      </c>
      <c r="BFS33" s="58" t="s">
        <v>575</v>
      </c>
      <c r="BFT33" s="58" t="s">
        <v>575</v>
      </c>
      <c r="BFU33" s="58" t="s">
        <v>575</v>
      </c>
      <c r="BFV33" s="58" t="s">
        <v>575</v>
      </c>
      <c r="BFW33" s="58" t="s">
        <v>575</v>
      </c>
      <c r="BFX33" s="58" t="s">
        <v>575</v>
      </c>
      <c r="BFY33" s="58" t="s">
        <v>575</v>
      </c>
      <c r="BFZ33" s="58" t="s">
        <v>575</v>
      </c>
      <c r="BGA33" s="58" t="s">
        <v>575</v>
      </c>
      <c r="BGB33" s="58" t="s">
        <v>575</v>
      </c>
      <c r="BGC33" s="58" t="s">
        <v>575</v>
      </c>
      <c r="BGD33" s="58" t="s">
        <v>575</v>
      </c>
      <c r="BGE33" s="58" t="s">
        <v>575</v>
      </c>
      <c r="BGF33" s="58" t="s">
        <v>575</v>
      </c>
      <c r="BGG33" s="58" t="s">
        <v>575</v>
      </c>
      <c r="BGH33" s="58" t="s">
        <v>575</v>
      </c>
      <c r="BGI33" s="58" t="s">
        <v>575</v>
      </c>
      <c r="BGJ33" s="58" t="s">
        <v>575</v>
      </c>
      <c r="BGK33" s="58" t="s">
        <v>575</v>
      </c>
      <c r="BGL33" s="58" t="s">
        <v>575</v>
      </c>
      <c r="BGM33" s="58" t="s">
        <v>575</v>
      </c>
      <c r="BGN33" s="58" t="s">
        <v>575</v>
      </c>
      <c r="BGO33" s="58" t="s">
        <v>575</v>
      </c>
      <c r="BGP33" s="58" t="s">
        <v>575</v>
      </c>
      <c r="BGQ33" s="58" t="s">
        <v>575</v>
      </c>
      <c r="BGR33" s="58" t="s">
        <v>575</v>
      </c>
      <c r="BGS33" s="58" t="s">
        <v>575</v>
      </c>
      <c r="BGT33" s="58" t="s">
        <v>575</v>
      </c>
      <c r="BGU33" s="58" t="s">
        <v>575</v>
      </c>
      <c r="BGV33" s="58" t="s">
        <v>575</v>
      </c>
      <c r="BGW33" s="58" t="s">
        <v>575</v>
      </c>
      <c r="BGX33" s="58" t="s">
        <v>575</v>
      </c>
      <c r="BGY33" s="58" t="s">
        <v>575</v>
      </c>
      <c r="BGZ33" s="58" t="s">
        <v>575</v>
      </c>
      <c r="BHA33" s="58" t="s">
        <v>575</v>
      </c>
      <c r="BHB33" s="58" t="s">
        <v>575</v>
      </c>
      <c r="BHC33" s="58" t="s">
        <v>575</v>
      </c>
      <c r="BHD33" s="58" t="s">
        <v>575</v>
      </c>
      <c r="BHE33" s="58" t="s">
        <v>575</v>
      </c>
      <c r="BHF33" s="58" t="s">
        <v>575</v>
      </c>
      <c r="BHG33" s="58" t="s">
        <v>575</v>
      </c>
      <c r="BHH33" s="58" t="s">
        <v>575</v>
      </c>
      <c r="BHI33" s="58" t="s">
        <v>575</v>
      </c>
      <c r="BHJ33" s="58" t="s">
        <v>575</v>
      </c>
      <c r="BHK33" s="58" t="s">
        <v>575</v>
      </c>
      <c r="BHL33" s="58" t="s">
        <v>575</v>
      </c>
      <c r="BHM33" s="58" t="s">
        <v>575</v>
      </c>
      <c r="BHN33" s="58" t="s">
        <v>575</v>
      </c>
      <c r="BHO33" s="58" t="s">
        <v>575</v>
      </c>
      <c r="BHP33" s="58" t="s">
        <v>575</v>
      </c>
      <c r="BHQ33" s="58" t="s">
        <v>575</v>
      </c>
      <c r="BHR33" s="58" t="s">
        <v>575</v>
      </c>
      <c r="BHS33" s="58" t="s">
        <v>575</v>
      </c>
      <c r="BHT33" s="58" t="s">
        <v>575</v>
      </c>
      <c r="BHU33" s="58" t="s">
        <v>575</v>
      </c>
      <c r="BHV33" s="58" t="s">
        <v>575</v>
      </c>
      <c r="BHW33" s="58" t="s">
        <v>575</v>
      </c>
      <c r="BHX33" s="58" t="s">
        <v>575</v>
      </c>
      <c r="BHY33" s="58" t="s">
        <v>575</v>
      </c>
      <c r="BHZ33" s="58" t="s">
        <v>575</v>
      </c>
      <c r="BIA33" s="58" t="s">
        <v>575</v>
      </c>
      <c r="BIB33" s="58" t="s">
        <v>575</v>
      </c>
      <c r="BIC33" s="58" t="s">
        <v>575</v>
      </c>
      <c r="BID33" s="58" t="s">
        <v>575</v>
      </c>
      <c r="BIE33" s="58" t="s">
        <v>575</v>
      </c>
      <c r="BIF33" s="58" t="s">
        <v>575</v>
      </c>
      <c r="BIG33" s="58" t="s">
        <v>575</v>
      </c>
      <c r="BIH33" s="58" t="s">
        <v>575</v>
      </c>
      <c r="BII33" s="58" t="s">
        <v>575</v>
      </c>
      <c r="BIJ33" s="58" t="s">
        <v>575</v>
      </c>
      <c r="BIK33" s="58" t="s">
        <v>575</v>
      </c>
      <c r="BIL33" s="58" t="s">
        <v>575</v>
      </c>
      <c r="BIM33" s="58" t="s">
        <v>575</v>
      </c>
      <c r="BIN33" s="58" t="s">
        <v>575</v>
      </c>
      <c r="BIO33" s="58" t="s">
        <v>575</v>
      </c>
      <c r="BIP33" s="58" t="s">
        <v>575</v>
      </c>
      <c r="BIQ33" s="58" t="s">
        <v>575</v>
      </c>
      <c r="BIR33" s="58" t="s">
        <v>575</v>
      </c>
      <c r="BIS33" s="58" t="s">
        <v>575</v>
      </c>
      <c r="BIT33" s="58" t="s">
        <v>575</v>
      </c>
      <c r="BIU33" s="58" t="s">
        <v>575</v>
      </c>
      <c r="BIV33" s="58" t="s">
        <v>575</v>
      </c>
      <c r="BIW33" s="58" t="s">
        <v>575</v>
      </c>
      <c r="BIX33" s="58" t="s">
        <v>575</v>
      </c>
      <c r="BIY33" s="58" t="s">
        <v>575</v>
      </c>
      <c r="BIZ33" s="58" t="s">
        <v>575</v>
      </c>
      <c r="BJA33" s="58" t="s">
        <v>575</v>
      </c>
      <c r="BJB33" s="58" t="s">
        <v>575</v>
      </c>
      <c r="BJC33" s="58" t="s">
        <v>575</v>
      </c>
      <c r="BJD33" s="58" t="s">
        <v>575</v>
      </c>
      <c r="BJE33" s="58" t="s">
        <v>575</v>
      </c>
      <c r="BJF33" s="58" t="s">
        <v>575</v>
      </c>
      <c r="BJG33" s="58" t="s">
        <v>575</v>
      </c>
      <c r="BJH33" s="58" t="s">
        <v>575</v>
      </c>
      <c r="BJI33" s="58" t="s">
        <v>575</v>
      </c>
      <c r="BJJ33" s="58" t="s">
        <v>575</v>
      </c>
      <c r="BJK33" s="58" t="s">
        <v>575</v>
      </c>
      <c r="BJL33" s="58" t="s">
        <v>575</v>
      </c>
      <c r="BJM33" s="58" t="s">
        <v>575</v>
      </c>
      <c r="BJN33" s="58" t="s">
        <v>575</v>
      </c>
      <c r="BJO33" s="58" t="s">
        <v>575</v>
      </c>
      <c r="BJP33" s="58" t="s">
        <v>575</v>
      </c>
      <c r="BJQ33" s="58" t="s">
        <v>575</v>
      </c>
      <c r="BJR33" s="58" t="s">
        <v>575</v>
      </c>
      <c r="BJS33" s="58" t="s">
        <v>575</v>
      </c>
      <c r="BJT33" s="58" t="s">
        <v>575</v>
      </c>
      <c r="BJU33" s="58" t="s">
        <v>575</v>
      </c>
      <c r="BJV33" s="58" t="s">
        <v>575</v>
      </c>
      <c r="BJW33" s="58" t="s">
        <v>575</v>
      </c>
      <c r="BJX33" s="58" t="s">
        <v>575</v>
      </c>
      <c r="BJY33" s="58" t="s">
        <v>575</v>
      </c>
      <c r="BJZ33" s="58" t="s">
        <v>575</v>
      </c>
      <c r="BKA33" s="58" t="s">
        <v>575</v>
      </c>
      <c r="BKB33" s="58" t="s">
        <v>575</v>
      </c>
      <c r="BKC33" s="58" t="s">
        <v>575</v>
      </c>
      <c r="BKD33" s="58" t="s">
        <v>575</v>
      </c>
      <c r="BKE33" s="58" t="s">
        <v>575</v>
      </c>
      <c r="BKF33" s="58" t="s">
        <v>575</v>
      </c>
      <c r="BKG33" s="58" t="s">
        <v>575</v>
      </c>
      <c r="BKH33" s="58" t="s">
        <v>575</v>
      </c>
      <c r="BKI33" s="58" t="s">
        <v>575</v>
      </c>
      <c r="BKJ33" s="58" t="s">
        <v>575</v>
      </c>
      <c r="BKK33" s="58" t="s">
        <v>575</v>
      </c>
      <c r="BKL33" s="58" t="s">
        <v>575</v>
      </c>
      <c r="BKM33" s="58" t="s">
        <v>575</v>
      </c>
      <c r="BKN33" s="58" t="s">
        <v>575</v>
      </c>
      <c r="BKO33" s="58" t="s">
        <v>575</v>
      </c>
      <c r="BKP33" s="58" t="s">
        <v>575</v>
      </c>
      <c r="BKQ33" s="58" t="s">
        <v>575</v>
      </c>
      <c r="BKR33" s="58" t="s">
        <v>575</v>
      </c>
      <c r="BKS33" s="58" t="s">
        <v>575</v>
      </c>
      <c r="BKT33" s="58" t="s">
        <v>575</v>
      </c>
      <c r="BKU33" s="58" t="s">
        <v>575</v>
      </c>
      <c r="BKV33" s="58" t="s">
        <v>575</v>
      </c>
      <c r="BKW33" s="58" t="s">
        <v>575</v>
      </c>
      <c r="BKX33" s="58" t="s">
        <v>575</v>
      </c>
      <c r="BKY33" s="58" t="s">
        <v>575</v>
      </c>
      <c r="BKZ33" s="58" t="s">
        <v>575</v>
      </c>
      <c r="BLA33" s="58" t="s">
        <v>575</v>
      </c>
      <c r="BLB33" s="58" t="s">
        <v>575</v>
      </c>
      <c r="BLC33" s="58" t="s">
        <v>575</v>
      </c>
      <c r="BLD33" s="58" t="s">
        <v>575</v>
      </c>
      <c r="BLE33" s="58" t="s">
        <v>575</v>
      </c>
      <c r="BLF33" s="58" t="s">
        <v>575</v>
      </c>
      <c r="BLG33" s="58" t="s">
        <v>575</v>
      </c>
      <c r="BLH33" s="58" t="s">
        <v>575</v>
      </c>
      <c r="BLI33" s="58" t="s">
        <v>575</v>
      </c>
      <c r="BLJ33" s="58" t="s">
        <v>575</v>
      </c>
      <c r="BLK33" s="58" t="s">
        <v>575</v>
      </c>
      <c r="BLL33" s="58" t="s">
        <v>575</v>
      </c>
      <c r="BLM33" s="58" t="s">
        <v>575</v>
      </c>
      <c r="BLN33" s="58" t="s">
        <v>575</v>
      </c>
      <c r="BLO33" s="58" t="s">
        <v>575</v>
      </c>
      <c r="BLP33" s="58" t="s">
        <v>575</v>
      </c>
      <c r="BLQ33" s="58" t="s">
        <v>575</v>
      </c>
      <c r="BLR33" s="58" t="s">
        <v>575</v>
      </c>
      <c r="BLS33" s="58" t="s">
        <v>575</v>
      </c>
      <c r="BLT33" s="58" t="s">
        <v>575</v>
      </c>
      <c r="BLU33" s="58" t="s">
        <v>575</v>
      </c>
      <c r="BLV33" s="58" t="s">
        <v>575</v>
      </c>
      <c r="BLW33" s="58" t="s">
        <v>575</v>
      </c>
      <c r="BLX33" s="58" t="s">
        <v>575</v>
      </c>
      <c r="BLY33" s="58" t="s">
        <v>575</v>
      </c>
      <c r="BLZ33" s="58" t="s">
        <v>575</v>
      </c>
      <c r="BMA33" s="58" t="s">
        <v>575</v>
      </c>
      <c r="BMB33" s="58" t="s">
        <v>575</v>
      </c>
      <c r="BMC33" s="58" t="s">
        <v>575</v>
      </c>
      <c r="BMD33" s="58" t="s">
        <v>575</v>
      </c>
      <c r="BME33" s="58" t="s">
        <v>575</v>
      </c>
      <c r="BMF33" s="58" t="s">
        <v>575</v>
      </c>
      <c r="BMG33" s="58" t="s">
        <v>575</v>
      </c>
      <c r="BMH33" s="58" t="s">
        <v>575</v>
      </c>
      <c r="BMI33" s="58" t="s">
        <v>575</v>
      </c>
      <c r="BMJ33" s="58" t="s">
        <v>575</v>
      </c>
      <c r="BMK33" s="58" t="s">
        <v>575</v>
      </c>
      <c r="BML33" s="58" t="s">
        <v>575</v>
      </c>
      <c r="BMM33" s="58" t="s">
        <v>575</v>
      </c>
      <c r="BMN33" s="58" t="s">
        <v>575</v>
      </c>
      <c r="BMO33" s="58" t="s">
        <v>575</v>
      </c>
      <c r="BMP33" s="58" t="s">
        <v>575</v>
      </c>
      <c r="BMQ33" s="58" t="s">
        <v>575</v>
      </c>
      <c r="BMR33" s="58" t="s">
        <v>575</v>
      </c>
      <c r="BMS33" s="58" t="s">
        <v>575</v>
      </c>
      <c r="BMT33" s="58" t="s">
        <v>575</v>
      </c>
      <c r="BMU33" s="58" t="s">
        <v>575</v>
      </c>
      <c r="BMV33" s="58" t="s">
        <v>575</v>
      </c>
      <c r="BMW33" s="58" t="s">
        <v>575</v>
      </c>
      <c r="BMX33" s="58" t="s">
        <v>575</v>
      </c>
      <c r="BMY33" s="58" t="s">
        <v>575</v>
      </c>
      <c r="BMZ33" s="58" t="s">
        <v>575</v>
      </c>
      <c r="BNA33" s="58" t="s">
        <v>575</v>
      </c>
      <c r="BNB33" s="58" t="s">
        <v>575</v>
      </c>
      <c r="BNC33" s="58" t="s">
        <v>575</v>
      </c>
      <c r="BND33" s="58" t="s">
        <v>575</v>
      </c>
      <c r="BNE33" s="58" t="s">
        <v>575</v>
      </c>
      <c r="BNF33" s="58" t="s">
        <v>575</v>
      </c>
      <c r="BNG33" s="58" t="s">
        <v>575</v>
      </c>
      <c r="BNH33" s="58" t="s">
        <v>575</v>
      </c>
      <c r="BNI33" s="58" t="s">
        <v>575</v>
      </c>
      <c r="BNJ33" s="58" t="s">
        <v>575</v>
      </c>
      <c r="BNK33" s="58" t="s">
        <v>575</v>
      </c>
      <c r="BNL33" s="58" t="s">
        <v>575</v>
      </c>
      <c r="BNM33" s="58" t="s">
        <v>575</v>
      </c>
      <c r="BNN33" s="58" t="s">
        <v>575</v>
      </c>
      <c r="BNO33" s="58" t="s">
        <v>575</v>
      </c>
      <c r="BNP33" s="58" t="s">
        <v>575</v>
      </c>
      <c r="BNQ33" s="58" t="s">
        <v>575</v>
      </c>
      <c r="BNR33" s="58" t="s">
        <v>575</v>
      </c>
      <c r="BNS33" s="58" t="s">
        <v>575</v>
      </c>
      <c r="BNT33" s="58" t="s">
        <v>575</v>
      </c>
      <c r="BNU33" s="58" t="s">
        <v>575</v>
      </c>
      <c r="BNV33" s="58" t="s">
        <v>575</v>
      </c>
      <c r="BNW33" s="58" t="s">
        <v>575</v>
      </c>
      <c r="BNX33" s="58" t="s">
        <v>575</v>
      </c>
      <c r="BNY33" s="58" t="s">
        <v>575</v>
      </c>
      <c r="BNZ33" s="58" t="s">
        <v>575</v>
      </c>
      <c r="BOA33" s="58" t="s">
        <v>575</v>
      </c>
      <c r="BOB33" s="58" t="s">
        <v>575</v>
      </c>
      <c r="BOC33" s="58" t="s">
        <v>575</v>
      </c>
      <c r="BOD33" s="58" t="s">
        <v>575</v>
      </c>
      <c r="BOE33" s="58" t="s">
        <v>575</v>
      </c>
      <c r="BOF33" s="58" t="s">
        <v>575</v>
      </c>
      <c r="BOG33" s="58" t="s">
        <v>575</v>
      </c>
      <c r="BOH33" s="58" t="s">
        <v>575</v>
      </c>
      <c r="BOI33" s="58" t="s">
        <v>575</v>
      </c>
      <c r="BOJ33" s="58" t="s">
        <v>575</v>
      </c>
      <c r="BOK33" s="58" t="s">
        <v>575</v>
      </c>
      <c r="BOL33" s="58" t="s">
        <v>575</v>
      </c>
      <c r="BOM33" s="58" t="s">
        <v>575</v>
      </c>
      <c r="BON33" s="58" t="s">
        <v>575</v>
      </c>
      <c r="BOO33" s="58" t="s">
        <v>575</v>
      </c>
      <c r="BOP33" s="58" t="s">
        <v>575</v>
      </c>
      <c r="BOQ33" s="58" t="s">
        <v>575</v>
      </c>
      <c r="BOR33" s="58" t="s">
        <v>575</v>
      </c>
      <c r="BOS33" s="58" t="s">
        <v>575</v>
      </c>
      <c r="BOT33" s="58" t="s">
        <v>575</v>
      </c>
      <c r="BOU33" s="58" t="s">
        <v>575</v>
      </c>
      <c r="BOV33" s="58" t="s">
        <v>575</v>
      </c>
      <c r="BOW33" s="58" t="s">
        <v>575</v>
      </c>
      <c r="BOX33" s="58" t="s">
        <v>575</v>
      </c>
      <c r="BOY33" s="58" t="s">
        <v>575</v>
      </c>
      <c r="BOZ33" s="58" t="s">
        <v>575</v>
      </c>
      <c r="BPA33" s="58" t="s">
        <v>575</v>
      </c>
      <c r="BPB33" s="58" t="s">
        <v>575</v>
      </c>
      <c r="BPC33" s="58" t="s">
        <v>575</v>
      </c>
      <c r="BPD33" s="58" t="s">
        <v>575</v>
      </c>
      <c r="BPE33" s="58" t="s">
        <v>575</v>
      </c>
      <c r="BPF33" s="58" t="s">
        <v>575</v>
      </c>
      <c r="BPG33" s="58" t="s">
        <v>575</v>
      </c>
      <c r="BPH33" s="58" t="s">
        <v>575</v>
      </c>
      <c r="BPI33" s="58" t="s">
        <v>575</v>
      </c>
      <c r="BPJ33" s="58" t="s">
        <v>575</v>
      </c>
      <c r="BPK33" s="58" t="s">
        <v>575</v>
      </c>
      <c r="BPL33" s="58" t="s">
        <v>575</v>
      </c>
      <c r="BPM33" s="58" t="s">
        <v>575</v>
      </c>
      <c r="BPN33" s="58" t="s">
        <v>575</v>
      </c>
      <c r="BPO33" s="58" t="s">
        <v>575</v>
      </c>
      <c r="BPP33" s="58" t="s">
        <v>575</v>
      </c>
      <c r="BPQ33" s="58" t="s">
        <v>575</v>
      </c>
      <c r="BPR33" s="58" t="s">
        <v>575</v>
      </c>
      <c r="BPS33" s="58" t="s">
        <v>575</v>
      </c>
      <c r="BPT33" s="58" t="s">
        <v>575</v>
      </c>
      <c r="BPU33" s="58" t="s">
        <v>575</v>
      </c>
      <c r="BPV33" s="58" t="s">
        <v>575</v>
      </c>
      <c r="BPW33" s="58" t="s">
        <v>575</v>
      </c>
      <c r="BPX33" s="58" t="s">
        <v>575</v>
      </c>
      <c r="BPY33" s="58" t="s">
        <v>575</v>
      </c>
      <c r="BPZ33" s="58" t="s">
        <v>575</v>
      </c>
      <c r="BQA33" s="58" t="s">
        <v>575</v>
      </c>
      <c r="BQB33" s="58" t="s">
        <v>575</v>
      </c>
      <c r="BQC33" s="58" t="s">
        <v>575</v>
      </c>
      <c r="BQD33" s="58" t="s">
        <v>575</v>
      </c>
      <c r="BQE33" s="58" t="s">
        <v>575</v>
      </c>
      <c r="BQF33" s="58" t="s">
        <v>575</v>
      </c>
      <c r="BQG33" s="58" t="s">
        <v>575</v>
      </c>
      <c r="BQH33" s="58" t="s">
        <v>575</v>
      </c>
      <c r="BQI33" s="58" t="s">
        <v>575</v>
      </c>
      <c r="BQJ33" s="58" t="s">
        <v>575</v>
      </c>
      <c r="BQK33" s="58" t="s">
        <v>575</v>
      </c>
      <c r="BQL33" s="58" t="s">
        <v>575</v>
      </c>
      <c r="BQM33" s="58" t="s">
        <v>575</v>
      </c>
      <c r="BQN33" s="58" t="s">
        <v>575</v>
      </c>
      <c r="BQO33" s="58" t="s">
        <v>575</v>
      </c>
      <c r="BQP33" s="58" t="s">
        <v>575</v>
      </c>
      <c r="BQQ33" s="58" t="s">
        <v>575</v>
      </c>
      <c r="BQR33" s="58" t="s">
        <v>575</v>
      </c>
      <c r="BQS33" s="58" t="s">
        <v>575</v>
      </c>
      <c r="BQT33" s="58" t="s">
        <v>575</v>
      </c>
      <c r="BQU33" s="58" t="s">
        <v>575</v>
      </c>
      <c r="BQV33" s="58" t="s">
        <v>575</v>
      </c>
      <c r="BQW33" s="58" t="s">
        <v>575</v>
      </c>
      <c r="BQX33" s="58" t="s">
        <v>575</v>
      </c>
      <c r="BQY33" s="58" t="s">
        <v>575</v>
      </c>
      <c r="BQZ33" s="58" t="s">
        <v>575</v>
      </c>
      <c r="BRA33" s="58" t="s">
        <v>575</v>
      </c>
      <c r="BRB33" s="58" t="s">
        <v>575</v>
      </c>
      <c r="BRC33" s="58" t="s">
        <v>575</v>
      </c>
      <c r="BRD33" s="58" t="s">
        <v>575</v>
      </c>
      <c r="BRE33" s="58" t="s">
        <v>575</v>
      </c>
      <c r="BRF33" s="58" t="s">
        <v>575</v>
      </c>
      <c r="BRG33" s="58" t="s">
        <v>575</v>
      </c>
      <c r="BRH33" s="58" t="s">
        <v>575</v>
      </c>
      <c r="BRI33" s="58" t="s">
        <v>575</v>
      </c>
      <c r="BRJ33" s="58" t="s">
        <v>575</v>
      </c>
      <c r="BRK33" s="58" t="s">
        <v>575</v>
      </c>
      <c r="BRL33" s="58" t="s">
        <v>575</v>
      </c>
      <c r="BRM33" s="58" t="s">
        <v>575</v>
      </c>
      <c r="BRN33" s="58" t="s">
        <v>575</v>
      </c>
      <c r="BRO33" s="58" t="s">
        <v>575</v>
      </c>
      <c r="BRP33" s="58" t="s">
        <v>575</v>
      </c>
      <c r="BRQ33" s="58" t="s">
        <v>575</v>
      </c>
      <c r="BRR33" s="58" t="s">
        <v>575</v>
      </c>
      <c r="BRS33" s="58" t="s">
        <v>575</v>
      </c>
      <c r="BRT33" s="58" t="s">
        <v>575</v>
      </c>
      <c r="BRU33" s="58" t="s">
        <v>575</v>
      </c>
      <c r="BRV33" s="58" t="s">
        <v>575</v>
      </c>
      <c r="BRW33" s="58" t="s">
        <v>575</v>
      </c>
      <c r="BRX33" s="58" t="s">
        <v>575</v>
      </c>
      <c r="BRY33" s="58" t="s">
        <v>575</v>
      </c>
      <c r="BRZ33" s="58" t="s">
        <v>575</v>
      </c>
      <c r="BSA33" s="58" t="s">
        <v>575</v>
      </c>
      <c r="BSB33" s="58" t="s">
        <v>575</v>
      </c>
      <c r="BSC33" s="58" t="s">
        <v>575</v>
      </c>
      <c r="BSD33" s="58" t="s">
        <v>575</v>
      </c>
      <c r="BSE33" s="58" t="s">
        <v>575</v>
      </c>
      <c r="BSF33" s="58" t="s">
        <v>575</v>
      </c>
      <c r="BSG33" s="58" t="s">
        <v>575</v>
      </c>
      <c r="BSH33" s="58" t="s">
        <v>575</v>
      </c>
      <c r="BSI33" s="58" t="s">
        <v>575</v>
      </c>
      <c r="BSJ33" s="58" t="s">
        <v>575</v>
      </c>
      <c r="BSK33" s="58" t="s">
        <v>575</v>
      </c>
      <c r="BSL33" s="58" t="s">
        <v>575</v>
      </c>
      <c r="BSM33" s="58" t="s">
        <v>575</v>
      </c>
      <c r="BSN33" s="58" t="s">
        <v>575</v>
      </c>
      <c r="BSO33" s="58" t="s">
        <v>575</v>
      </c>
      <c r="BSP33" s="58" t="s">
        <v>575</v>
      </c>
      <c r="BSQ33" s="58" t="s">
        <v>575</v>
      </c>
      <c r="BSR33" s="58" t="s">
        <v>575</v>
      </c>
      <c r="BSS33" s="58" t="s">
        <v>575</v>
      </c>
      <c r="BST33" s="58" t="s">
        <v>575</v>
      </c>
      <c r="BSU33" s="58" t="s">
        <v>575</v>
      </c>
      <c r="BSV33" s="58" t="s">
        <v>575</v>
      </c>
      <c r="BSW33" s="58" t="s">
        <v>575</v>
      </c>
      <c r="BSX33" s="58" t="s">
        <v>575</v>
      </c>
      <c r="BSY33" s="58" t="s">
        <v>575</v>
      </c>
      <c r="BSZ33" s="58" t="s">
        <v>575</v>
      </c>
      <c r="BTA33" s="58" t="s">
        <v>575</v>
      </c>
      <c r="BTB33" s="58" t="s">
        <v>575</v>
      </c>
      <c r="BTC33" s="58" t="s">
        <v>575</v>
      </c>
      <c r="BTD33" s="58" t="s">
        <v>575</v>
      </c>
      <c r="BTE33" s="58" t="s">
        <v>575</v>
      </c>
      <c r="BTF33" s="58" t="s">
        <v>575</v>
      </c>
      <c r="BTG33" s="58" t="s">
        <v>575</v>
      </c>
      <c r="BTH33" s="58" t="s">
        <v>575</v>
      </c>
      <c r="BTI33" s="58" t="s">
        <v>575</v>
      </c>
      <c r="BTJ33" s="58" t="s">
        <v>575</v>
      </c>
      <c r="BTK33" s="58" t="s">
        <v>575</v>
      </c>
      <c r="BTL33" s="58" t="s">
        <v>575</v>
      </c>
      <c r="BTM33" s="58" t="s">
        <v>575</v>
      </c>
      <c r="BTN33" s="58" t="s">
        <v>575</v>
      </c>
      <c r="BTO33" s="58" t="s">
        <v>575</v>
      </c>
      <c r="BTP33" s="58" t="s">
        <v>575</v>
      </c>
      <c r="BTQ33" s="58" t="s">
        <v>575</v>
      </c>
      <c r="BTR33" s="58" t="s">
        <v>575</v>
      </c>
      <c r="BTS33" s="58" t="s">
        <v>575</v>
      </c>
      <c r="BTT33" s="58" t="s">
        <v>575</v>
      </c>
      <c r="BTU33" s="58" t="s">
        <v>575</v>
      </c>
      <c r="BTV33" s="58" t="s">
        <v>575</v>
      </c>
      <c r="BTW33" s="58" t="s">
        <v>575</v>
      </c>
      <c r="BTX33" s="58" t="s">
        <v>575</v>
      </c>
      <c r="BTY33" s="58" t="s">
        <v>575</v>
      </c>
      <c r="BTZ33" s="58" t="s">
        <v>575</v>
      </c>
      <c r="BUA33" s="58" t="s">
        <v>575</v>
      </c>
      <c r="BUB33" s="58" t="s">
        <v>575</v>
      </c>
      <c r="BUC33" s="58" t="s">
        <v>575</v>
      </c>
      <c r="BUD33" s="58" t="s">
        <v>575</v>
      </c>
      <c r="BUE33" s="58" t="s">
        <v>575</v>
      </c>
      <c r="BUF33" s="58" t="s">
        <v>575</v>
      </c>
      <c r="BUG33" s="58" t="s">
        <v>575</v>
      </c>
      <c r="BUH33" s="58" t="s">
        <v>575</v>
      </c>
      <c r="BUI33" s="58" t="s">
        <v>575</v>
      </c>
      <c r="BUJ33" s="58" t="s">
        <v>575</v>
      </c>
      <c r="BUK33" s="58" t="s">
        <v>575</v>
      </c>
      <c r="BUL33" s="58" t="s">
        <v>575</v>
      </c>
      <c r="BUM33" s="58" t="s">
        <v>575</v>
      </c>
      <c r="BUN33" s="58" t="s">
        <v>575</v>
      </c>
      <c r="BUO33" s="58" t="s">
        <v>575</v>
      </c>
      <c r="BUP33" s="58" t="s">
        <v>575</v>
      </c>
      <c r="BUQ33" s="58" t="s">
        <v>575</v>
      </c>
      <c r="BUR33" s="58" t="s">
        <v>575</v>
      </c>
      <c r="BUS33" s="58" t="s">
        <v>575</v>
      </c>
      <c r="BUT33" s="58" t="s">
        <v>575</v>
      </c>
      <c r="BUU33" s="58" t="s">
        <v>575</v>
      </c>
      <c r="BUV33" s="58" t="s">
        <v>575</v>
      </c>
      <c r="BUW33" s="58" t="s">
        <v>575</v>
      </c>
      <c r="BUX33" s="58" t="s">
        <v>575</v>
      </c>
      <c r="BUY33" s="58" t="s">
        <v>575</v>
      </c>
      <c r="BUZ33" s="58" t="s">
        <v>575</v>
      </c>
      <c r="BVA33" s="58" t="s">
        <v>575</v>
      </c>
      <c r="BVB33" s="58" t="s">
        <v>575</v>
      </c>
      <c r="BVC33" s="58" t="s">
        <v>575</v>
      </c>
      <c r="BVD33" s="58" t="s">
        <v>575</v>
      </c>
      <c r="BVE33" s="58" t="s">
        <v>575</v>
      </c>
      <c r="BVF33" s="58" t="s">
        <v>575</v>
      </c>
      <c r="BVG33" s="58" t="s">
        <v>575</v>
      </c>
      <c r="BVH33" s="58" t="s">
        <v>575</v>
      </c>
      <c r="BVI33" s="58" t="s">
        <v>575</v>
      </c>
      <c r="BVJ33" s="58" t="s">
        <v>575</v>
      </c>
      <c r="BVK33" s="58" t="s">
        <v>575</v>
      </c>
      <c r="BVL33" s="58" t="s">
        <v>575</v>
      </c>
      <c r="BVM33" s="58" t="s">
        <v>575</v>
      </c>
      <c r="BVN33" s="58" t="s">
        <v>575</v>
      </c>
      <c r="BVO33" s="58" t="s">
        <v>575</v>
      </c>
      <c r="BVP33" s="58" t="s">
        <v>575</v>
      </c>
      <c r="BVQ33" s="58" t="s">
        <v>575</v>
      </c>
      <c r="BVR33" s="58" t="s">
        <v>575</v>
      </c>
      <c r="BVS33" s="58" t="s">
        <v>575</v>
      </c>
      <c r="BVT33" s="58" t="s">
        <v>575</v>
      </c>
      <c r="BVU33" s="58" t="s">
        <v>575</v>
      </c>
      <c r="BVV33" s="58" t="s">
        <v>575</v>
      </c>
      <c r="BVW33" s="58" t="s">
        <v>575</v>
      </c>
      <c r="BVX33" s="58" t="s">
        <v>575</v>
      </c>
      <c r="BVY33" s="58" t="s">
        <v>575</v>
      </c>
      <c r="BVZ33" s="58" t="s">
        <v>575</v>
      </c>
      <c r="BWA33" s="58" t="s">
        <v>575</v>
      </c>
      <c r="BWB33" s="58" t="s">
        <v>575</v>
      </c>
      <c r="BWC33" s="58" t="s">
        <v>575</v>
      </c>
      <c r="BWD33" s="58" t="s">
        <v>575</v>
      </c>
      <c r="BWE33" s="58" t="s">
        <v>575</v>
      </c>
      <c r="BWF33" s="58" t="s">
        <v>575</v>
      </c>
      <c r="BWG33" s="58" t="s">
        <v>575</v>
      </c>
      <c r="BWH33" s="58" t="s">
        <v>575</v>
      </c>
      <c r="BWI33" s="58" t="s">
        <v>575</v>
      </c>
      <c r="BWJ33" s="58" t="s">
        <v>575</v>
      </c>
      <c r="BWK33" s="58" t="s">
        <v>575</v>
      </c>
      <c r="BWL33" s="58" t="s">
        <v>575</v>
      </c>
      <c r="BWM33" s="58" t="s">
        <v>575</v>
      </c>
      <c r="BWN33" s="58" t="s">
        <v>575</v>
      </c>
      <c r="BWO33" s="58" t="s">
        <v>575</v>
      </c>
      <c r="BWP33" s="58" t="s">
        <v>575</v>
      </c>
      <c r="BWQ33" s="58" t="s">
        <v>575</v>
      </c>
      <c r="BWR33" s="58" t="s">
        <v>575</v>
      </c>
      <c r="BWS33" s="58" t="s">
        <v>575</v>
      </c>
      <c r="BWT33" s="58" t="s">
        <v>575</v>
      </c>
      <c r="BWU33" s="58" t="s">
        <v>575</v>
      </c>
      <c r="BWV33" s="58" t="s">
        <v>575</v>
      </c>
      <c r="BWW33" s="58" t="s">
        <v>575</v>
      </c>
      <c r="BWX33" s="58" t="s">
        <v>575</v>
      </c>
      <c r="BWY33" s="58" t="s">
        <v>575</v>
      </c>
      <c r="BWZ33" s="58" t="s">
        <v>575</v>
      </c>
      <c r="BXA33" s="58" t="s">
        <v>575</v>
      </c>
      <c r="BXB33" s="58" t="s">
        <v>575</v>
      </c>
      <c r="BXC33" s="58" t="s">
        <v>575</v>
      </c>
      <c r="BXD33" s="58" t="s">
        <v>575</v>
      </c>
      <c r="BXE33" s="58" t="s">
        <v>575</v>
      </c>
      <c r="BXF33" s="58" t="s">
        <v>575</v>
      </c>
      <c r="BXG33" s="58" t="s">
        <v>575</v>
      </c>
      <c r="BXH33" s="58" t="s">
        <v>575</v>
      </c>
      <c r="BXI33" s="58" t="s">
        <v>575</v>
      </c>
      <c r="BXJ33" s="58" t="s">
        <v>575</v>
      </c>
      <c r="BXK33" s="58" t="s">
        <v>575</v>
      </c>
      <c r="BXL33" s="58" t="s">
        <v>575</v>
      </c>
      <c r="BXM33" s="58" t="s">
        <v>575</v>
      </c>
      <c r="BXN33" s="58" t="s">
        <v>575</v>
      </c>
      <c r="BXO33" s="58" t="s">
        <v>575</v>
      </c>
      <c r="BXP33" s="58" t="s">
        <v>575</v>
      </c>
      <c r="BXQ33" s="58" t="s">
        <v>575</v>
      </c>
      <c r="BXR33" s="58" t="s">
        <v>575</v>
      </c>
      <c r="BXS33" s="58" t="s">
        <v>575</v>
      </c>
      <c r="BXT33" s="58" t="s">
        <v>575</v>
      </c>
      <c r="BXU33" s="58" t="s">
        <v>575</v>
      </c>
      <c r="BXV33" s="58" t="s">
        <v>575</v>
      </c>
      <c r="BXW33" s="58" t="s">
        <v>575</v>
      </c>
      <c r="BXX33" s="58" t="s">
        <v>575</v>
      </c>
      <c r="BXY33" s="58" t="s">
        <v>575</v>
      </c>
      <c r="BXZ33" s="58" t="s">
        <v>575</v>
      </c>
      <c r="BYA33" s="58" t="s">
        <v>575</v>
      </c>
      <c r="BYB33" s="58" t="s">
        <v>575</v>
      </c>
      <c r="BYC33" s="58" t="s">
        <v>575</v>
      </c>
      <c r="BYD33" s="58" t="s">
        <v>575</v>
      </c>
      <c r="BYE33" s="58" t="s">
        <v>575</v>
      </c>
      <c r="BYF33" s="58" t="s">
        <v>575</v>
      </c>
      <c r="BYG33" s="58" t="s">
        <v>575</v>
      </c>
      <c r="BYH33" s="58" t="s">
        <v>575</v>
      </c>
      <c r="BYI33" s="58" t="s">
        <v>575</v>
      </c>
      <c r="BYJ33" s="58" t="s">
        <v>575</v>
      </c>
      <c r="BYK33" s="58" t="s">
        <v>575</v>
      </c>
      <c r="BYL33" s="58" t="s">
        <v>575</v>
      </c>
      <c r="BYM33" s="58" t="s">
        <v>575</v>
      </c>
      <c r="BYN33" s="58" t="s">
        <v>575</v>
      </c>
      <c r="BYO33" s="58" t="s">
        <v>575</v>
      </c>
      <c r="BYP33" s="58" t="s">
        <v>575</v>
      </c>
      <c r="BYQ33" s="58" t="s">
        <v>575</v>
      </c>
      <c r="BYR33" s="58" t="s">
        <v>575</v>
      </c>
      <c r="BYS33" s="58" t="s">
        <v>575</v>
      </c>
      <c r="BYT33" s="58" t="s">
        <v>575</v>
      </c>
      <c r="BYU33" s="58" t="s">
        <v>575</v>
      </c>
      <c r="BYV33" s="58" t="s">
        <v>575</v>
      </c>
      <c r="BYW33" s="58" t="s">
        <v>575</v>
      </c>
      <c r="BYX33" s="58" t="s">
        <v>575</v>
      </c>
      <c r="BYY33" s="58" t="s">
        <v>575</v>
      </c>
      <c r="BYZ33" s="58" t="s">
        <v>575</v>
      </c>
      <c r="BZA33" s="58" t="s">
        <v>575</v>
      </c>
      <c r="BZB33" s="58" t="s">
        <v>575</v>
      </c>
      <c r="BZC33" s="58" t="s">
        <v>575</v>
      </c>
      <c r="BZD33" s="58" t="s">
        <v>575</v>
      </c>
      <c r="BZE33" s="58" t="s">
        <v>575</v>
      </c>
      <c r="BZF33" s="58" t="s">
        <v>575</v>
      </c>
      <c r="BZG33" s="58" t="s">
        <v>575</v>
      </c>
      <c r="BZH33" s="58" t="s">
        <v>575</v>
      </c>
      <c r="BZI33" s="58" t="s">
        <v>575</v>
      </c>
      <c r="BZJ33" s="58" t="s">
        <v>575</v>
      </c>
      <c r="BZK33" s="58" t="s">
        <v>575</v>
      </c>
      <c r="BZL33" s="58" t="s">
        <v>575</v>
      </c>
      <c r="BZM33" s="58" t="s">
        <v>575</v>
      </c>
      <c r="BZN33" s="58" t="s">
        <v>575</v>
      </c>
      <c r="BZO33" s="58" t="s">
        <v>575</v>
      </c>
      <c r="BZP33" s="58" t="s">
        <v>575</v>
      </c>
      <c r="BZQ33" s="58" t="s">
        <v>575</v>
      </c>
      <c r="BZR33" s="58" t="s">
        <v>575</v>
      </c>
      <c r="BZS33" s="58" t="s">
        <v>575</v>
      </c>
      <c r="BZT33" s="58" t="s">
        <v>575</v>
      </c>
      <c r="BZU33" s="58" t="s">
        <v>575</v>
      </c>
      <c r="BZV33" s="58" t="s">
        <v>575</v>
      </c>
      <c r="BZW33" s="58" t="s">
        <v>575</v>
      </c>
      <c r="BZX33" s="58" t="s">
        <v>575</v>
      </c>
      <c r="BZY33" s="58" t="s">
        <v>575</v>
      </c>
      <c r="BZZ33" s="58" t="s">
        <v>575</v>
      </c>
      <c r="CAA33" s="58" t="s">
        <v>575</v>
      </c>
      <c r="CAB33" s="58" t="s">
        <v>575</v>
      </c>
      <c r="CAC33" s="58" t="s">
        <v>575</v>
      </c>
      <c r="CAD33" s="58" t="s">
        <v>575</v>
      </c>
      <c r="CAE33" s="58" t="s">
        <v>575</v>
      </c>
      <c r="CAF33" s="58" t="s">
        <v>575</v>
      </c>
      <c r="CAG33" s="58" t="s">
        <v>575</v>
      </c>
      <c r="CAH33" s="58" t="s">
        <v>575</v>
      </c>
      <c r="CAI33" s="58" t="s">
        <v>575</v>
      </c>
      <c r="CAJ33" s="58" t="s">
        <v>575</v>
      </c>
      <c r="CAK33" s="58" t="s">
        <v>575</v>
      </c>
      <c r="CAL33" s="58" t="s">
        <v>575</v>
      </c>
      <c r="CAM33" s="58" t="s">
        <v>575</v>
      </c>
      <c r="CAN33" s="58" t="s">
        <v>575</v>
      </c>
      <c r="CAO33" s="58" t="s">
        <v>575</v>
      </c>
      <c r="CAP33" s="58" t="s">
        <v>575</v>
      </c>
      <c r="CAQ33" s="58" t="s">
        <v>575</v>
      </c>
      <c r="CAR33" s="58" t="s">
        <v>575</v>
      </c>
      <c r="CAS33" s="58" t="s">
        <v>575</v>
      </c>
      <c r="CAT33" s="58" t="s">
        <v>575</v>
      </c>
      <c r="CAU33" s="58" t="s">
        <v>575</v>
      </c>
      <c r="CAV33" s="58" t="s">
        <v>575</v>
      </c>
      <c r="CAW33" s="58" t="s">
        <v>575</v>
      </c>
      <c r="CAX33" s="58" t="s">
        <v>575</v>
      </c>
      <c r="CAY33" s="58" t="s">
        <v>575</v>
      </c>
      <c r="CAZ33" s="58" t="s">
        <v>575</v>
      </c>
      <c r="CBA33" s="58" t="s">
        <v>575</v>
      </c>
      <c r="CBB33" s="58" t="s">
        <v>575</v>
      </c>
      <c r="CBC33" s="58" t="s">
        <v>575</v>
      </c>
      <c r="CBD33" s="58" t="s">
        <v>575</v>
      </c>
      <c r="CBE33" s="58" t="s">
        <v>575</v>
      </c>
      <c r="CBF33" s="58" t="s">
        <v>575</v>
      </c>
      <c r="CBG33" s="58" t="s">
        <v>575</v>
      </c>
      <c r="CBH33" s="58" t="s">
        <v>575</v>
      </c>
      <c r="CBI33" s="58" t="s">
        <v>575</v>
      </c>
      <c r="CBJ33" s="58" t="s">
        <v>575</v>
      </c>
      <c r="CBK33" s="58" t="s">
        <v>575</v>
      </c>
      <c r="CBL33" s="58" t="s">
        <v>575</v>
      </c>
      <c r="CBM33" s="58" t="s">
        <v>575</v>
      </c>
      <c r="CBN33" s="58" t="s">
        <v>575</v>
      </c>
      <c r="CBO33" s="58" t="s">
        <v>575</v>
      </c>
      <c r="CBP33" s="58" t="s">
        <v>575</v>
      </c>
      <c r="CBQ33" s="58" t="s">
        <v>575</v>
      </c>
      <c r="CBR33" s="58" t="s">
        <v>575</v>
      </c>
      <c r="CBS33" s="58" t="s">
        <v>575</v>
      </c>
      <c r="CBT33" s="58" t="s">
        <v>575</v>
      </c>
      <c r="CBU33" s="58" t="s">
        <v>575</v>
      </c>
      <c r="CBV33" s="58" t="s">
        <v>575</v>
      </c>
      <c r="CBW33" s="58" t="s">
        <v>575</v>
      </c>
      <c r="CBX33" s="58" t="s">
        <v>575</v>
      </c>
      <c r="CBY33" s="58" t="s">
        <v>575</v>
      </c>
      <c r="CBZ33" s="58" t="s">
        <v>575</v>
      </c>
      <c r="CCA33" s="58" t="s">
        <v>575</v>
      </c>
      <c r="CCB33" s="58" t="s">
        <v>575</v>
      </c>
      <c r="CCC33" s="58" t="s">
        <v>575</v>
      </c>
      <c r="CCD33" s="58" t="s">
        <v>575</v>
      </c>
      <c r="CCE33" s="58" t="s">
        <v>575</v>
      </c>
      <c r="CCF33" s="58" t="s">
        <v>575</v>
      </c>
      <c r="CCG33" s="58" t="s">
        <v>575</v>
      </c>
      <c r="CCH33" s="58" t="s">
        <v>575</v>
      </c>
      <c r="CCI33" s="58" t="s">
        <v>575</v>
      </c>
      <c r="CCJ33" s="58" t="s">
        <v>575</v>
      </c>
      <c r="CCK33" s="58" t="s">
        <v>575</v>
      </c>
      <c r="CCL33" s="58" t="s">
        <v>575</v>
      </c>
      <c r="CCM33" s="58" t="s">
        <v>575</v>
      </c>
      <c r="CCN33" s="58" t="s">
        <v>575</v>
      </c>
      <c r="CCO33" s="58" t="s">
        <v>575</v>
      </c>
      <c r="CCP33" s="58" t="s">
        <v>575</v>
      </c>
      <c r="CCQ33" s="58" t="s">
        <v>575</v>
      </c>
      <c r="CCR33" s="58" t="s">
        <v>575</v>
      </c>
      <c r="CCS33" s="58" t="s">
        <v>575</v>
      </c>
      <c r="CCT33" s="58" t="s">
        <v>575</v>
      </c>
      <c r="CCU33" s="58" t="s">
        <v>575</v>
      </c>
      <c r="CCV33" s="58" t="s">
        <v>575</v>
      </c>
      <c r="CCW33" s="58" t="s">
        <v>575</v>
      </c>
      <c r="CCX33" s="58" t="s">
        <v>575</v>
      </c>
      <c r="CCY33" s="58" t="s">
        <v>575</v>
      </c>
      <c r="CCZ33" s="58" t="s">
        <v>575</v>
      </c>
      <c r="CDA33" s="58" t="s">
        <v>575</v>
      </c>
      <c r="CDB33" s="58" t="s">
        <v>575</v>
      </c>
      <c r="CDC33" s="58" t="s">
        <v>575</v>
      </c>
      <c r="CDD33" s="58" t="s">
        <v>575</v>
      </c>
      <c r="CDE33" s="58" t="s">
        <v>575</v>
      </c>
      <c r="CDF33" s="58" t="s">
        <v>575</v>
      </c>
      <c r="CDG33" s="58" t="s">
        <v>575</v>
      </c>
      <c r="CDH33" s="58" t="s">
        <v>575</v>
      </c>
      <c r="CDI33" s="58" t="s">
        <v>575</v>
      </c>
      <c r="CDJ33" s="58" t="s">
        <v>575</v>
      </c>
      <c r="CDK33" s="58" t="s">
        <v>575</v>
      </c>
      <c r="CDL33" s="58" t="s">
        <v>575</v>
      </c>
      <c r="CDM33" s="58" t="s">
        <v>575</v>
      </c>
      <c r="CDN33" s="58" t="s">
        <v>575</v>
      </c>
      <c r="CDO33" s="58" t="s">
        <v>575</v>
      </c>
      <c r="CDP33" s="58" t="s">
        <v>575</v>
      </c>
      <c r="CDQ33" s="58" t="s">
        <v>575</v>
      </c>
      <c r="CDR33" s="58" t="s">
        <v>575</v>
      </c>
      <c r="CDS33" s="58" t="s">
        <v>575</v>
      </c>
      <c r="CDT33" s="58" t="s">
        <v>575</v>
      </c>
      <c r="CDU33" s="58" t="s">
        <v>575</v>
      </c>
      <c r="CDV33" s="58" t="s">
        <v>575</v>
      </c>
      <c r="CDW33" s="58" t="s">
        <v>575</v>
      </c>
      <c r="CDX33" s="58" t="s">
        <v>575</v>
      </c>
      <c r="CDY33" s="58" t="s">
        <v>575</v>
      </c>
      <c r="CDZ33" s="58" t="s">
        <v>575</v>
      </c>
      <c r="CEA33" s="58" t="s">
        <v>575</v>
      </c>
      <c r="CEB33" s="58" t="s">
        <v>575</v>
      </c>
      <c r="CEC33" s="58" t="s">
        <v>575</v>
      </c>
      <c r="CED33" s="58" t="s">
        <v>575</v>
      </c>
      <c r="CEE33" s="58" t="s">
        <v>575</v>
      </c>
      <c r="CEF33" s="58" t="s">
        <v>575</v>
      </c>
      <c r="CEG33" s="58" t="s">
        <v>575</v>
      </c>
      <c r="CEH33" s="58" t="s">
        <v>575</v>
      </c>
      <c r="CEI33" s="58" t="s">
        <v>575</v>
      </c>
      <c r="CEJ33" s="58" t="s">
        <v>575</v>
      </c>
      <c r="CEK33" s="58" t="s">
        <v>575</v>
      </c>
      <c r="CEL33" s="58" t="s">
        <v>575</v>
      </c>
      <c r="CEM33" s="58" t="s">
        <v>575</v>
      </c>
      <c r="CEN33" s="58" t="s">
        <v>575</v>
      </c>
      <c r="CEO33" s="58" t="s">
        <v>575</v>
      </c>
      <c r="CEP33" s="58" t="s">
        <v>575</v>
      </c>
      <c r="CEQ33" s="58" t="s">
        <v>575</v>
      </c>
      <c r="CER33" s="58" t="s">
        <v>575</v>
      </c>
      <c r="CES33" s="58" t="s">
        <v>575</v>
      </c>
      <c r="CET33" s="58" t="s">
        <v>575</v>
      </c>
      <c r="CEU33" s="58" t="s">
        <v>575</v>
      </c>
      <c r="CEV33" s="58" t="s">
        <v>575</v>
      </c>
      <c r="CEW33" s="58" t="s">
        <v>575</v>
      </c>
      <c r="CEX33" s="58" t="s">
        <v>575</v>
      </c>
      <c r="CEY33" s="58" t="s">
        <v>575</v>
      </c>
      <c r="CEZ33" s="58" t="s">
        <v>575</v>
      </c>
      <c r="CFA33" s="58" t="s">
        <v>575</v>
      </c>
      <c r="CFB33" s="58" t="s">
        <v>575</v>
      </c>
      <c r="CFC33" s="58" t="s">
        <v>575</v>
      </c>
      <c r="CFD33" s="58" t="s">
        <v>575</v>
      </c>
      <c r="CFE33" s="58" t="s">
        <v>575</v>
      </c>
      <c r="CFF33" s="58" t="s">
        <v>575</v>
      </c>
      <c r="CFG33" s="58" t="s">
        <v>575</v>
      </c>
      <c r="CFH33" s="58" t="s">
        <v>575</v>
      </c>
      <c r="CFI33" s="58" t="s">
        <v>575</v>
      </c>
      <c r="CFJ33" s="58" t="s">
        <v>575</v>
      </c>
      <c r="CFK33" s="58" t="s">
        <v>575</v>
      </c>
      <c r="CFL33" s="58" t="s">
        <v>575</v>
      </c>
      <c r="CFM33" s="58" t="s">
        <v>575</v>
      </c>
      <c r="CFN33" s="58" t="s">
        <v>575</v>
      </c>
      <c r="CFO33" s="58" t="s">
        <v>575</v>
      </c>
      <c r="CFP33" s="58" t="s">
        <v>575</v>
      </c>
      <c r="CFQ33" s="58" t="s">
        <v>575</v>
      </c>
      <c r="CFR33" s="58" t="s">
        <v>575</v>
      </c>
      <c r="CFS33" s="58" t="s">
        <v>575</v>
      </c>
      <c r="CFT33" s="58" t="s">
        <v>575</v>
      </c>
      <c r="CFU33" s="58" t="s">
        <v>575</v>
      </c>
      <c r="CFV33" s="58" t="s">
        <v>575</v>
      </c>
      <c r="CFW33" s="58" t="s">
        <v>575</v>
      </c>
      <c r="CFX33" s="58" t="s">
        <v>575</v>
      </c>
      <c r="CFY33" s="58" t="s">
        <v>575</v>
      </c>
      <c r="CFZ33" s="58" t="s">
        <v>575</v>
      </c>
      <c r="CGA33" s="58" t="s">
        <v>575</v>
      </c>
      <c r="CGB33" s="58" t="s">
        <v>575</v>
      </c>
      <c r="CGC33" s="58" t="s">
        <v>575</v>
      </c>
      <c r="CGD33" s="58" t="s">
        <v>575</v>
      </c>
      <c r="CGE33" s="58" t="s">
        <v>575</v>
      </c>
      <c r="CGF33" s="58" t="s">
        <v>575</v>
      </c>
      <c r="CGG33" s="58" t="s">
        <v>575</v>
      </c>
      <c r="CGH33" s="58" t="s">
        <v>575</v>
      </c>
      <c r="CGI33" s="58" t="s">
        <v>575</v>
      </c>
      <c r="CGJ33" s="58" t="s">
        <v>575</v>
      </c>
      <c r="CGK33" s="58" t="s">
        <v>575</v>
      </c>
      <c r="CGL33" s="58" t="s">
        <v>575</v>
      </c>
      <c r="CGM33" s="58" t="s">
        <v>575</v>
      </c>
      <c r="CGN33" s="58" t="s">
        <v>575</v>
      </c>
      <c r="CGO33" s="58" t="s">
        <v>575</v>
      </c>
      <c r="CGP33" s="58" t="s">
        <v>575</v>
      </c>
      <c r="CGQ33" s="58" t="s">
        <v>575</v>
      </c>
      <c r="CGR33" s="58" t="s">
        <v>575</v>
      </c>
      <c r="CGS33" s="58" t="s">
        <v>575</v>
      </c>
      <c r="CGT33" s="58" t="s">
        <v>575</v>
      </c>
      <c r="CGU33" s="58" t="s">
        <v>575</v>
      </c>
      <c r="CGV33" s="58" t="s">
        <v>575</v>
      </c>
      <c r="CGW33" s="58" t="s">
        <v>575</v>
      </c>
      <c r="CGX33" s="58" t="s">
        <v>575</v>
      </c>
      <c r="CGY33" s="58" t="s">
        <v>575</v>
      </c>
      <c r="CGZ33" s="58" t="s">
        <v>575</v>
      </c>
      <c r="CHA33" s="58" t="s">
        <v>575</v>
      </c>
      <c r="CHB33" s="58" t="s">
        <v>575</v>
      </c>
      <c r="CHC33" s="58" t="s">
        <v>575</v>
      </c>
      <c r="CHD33" s="58" t="s">
        <v>575</v>
      </c>
      <c r="CHE33" s="58" t="s">
        <v>575</v>
      </c>
      <c r="CHF33" s="58" t="s">
        <v>575</v>
      </c>
      <c r="CHG33" s="58" t="s">
        <v>575</v>
      </c>
      <c r="CHH33" s="58" t="s">
        <v>575</v>
      </c>
      <c r="CHI33" s="58" t="s">
        <v>575</v>
      </c>
      <c r="CHJ33" s="58" t="s">
        <v>575</v>
      </c>
      <c r="CHK33" s="58" t="s">
        <v>575</v>
      </c>
      <c r="CHL33" s="58" t="s">
        <v>575</v>
      </c>
      <c r="CHM33" s="58" t="s">
        <v>575</v>
      </c>
      <c r="CHN33" s="58" t="s">
        <v>575</v>
      </c>
      <c r="CHO33" s="58" t="s">
        <v>575</v>
      </c>
      <c r="CHP33" s="58" t="s">
        <v>575</v>
      </c>
      <c r="CHQ33" s="58" t="s">
        <v>575</v>
      </c>
      <c r="CHR33" s="58" t="s">
        <v>575</v>
      </c>
      <c r="CHS33" s="58" t="s">
        <v>575</v>
      </c>
      <c r="CHT33" s="58" t="s">
        <v>575</v>
      </c>
      <c r="CHU33" s="58" t="s">
        <v>575</v>
      </c>
      <c r="CHV33" s="58" t="s">
        <v>575</v>
      </c>
      <c r="CHW33" s="58" t="s">
        <v>575</v>
      </c>
      <c r="CHX33" s="58" t="s">
        <v>575</v>
      </c>
      <c r="CHY33" s="58" t="s">
        <v>575</v>
      </c>
      <c r="CHZ33" s="58" t="s">
        <v>575</v>
      </c>
      <c r="CIA33" s="58" t="s">
        <v>575</v>
      </c>
      <c r="CIB33" s="58" t="s">
        <v>575</v>
      </c>
      <c r="CIC33" s="58" t="s">
        <v>575</v>
      </c>
      <c r="CID33" s="58" t="s">
        <v>575</v>
      </c>
      <c r="CIE33" s="58" t="s">
        <v>575</v>
      </c>
      <c r="CIF33" s="58" t="s">
        <v>575</v>
      </c>
      <c r="CIG33" s="58" t="s">
        <v>575</v>
      </c>
      <c r="CIH33" s="58" t="s">
        <v>575</v>
      </c>
      <c r="CII33" s="58" t="s">
        <v>575</v>
      </c>
      <c r="CIJ33" s="58" t="s">
        <v>575</v>
      </c>
      <c r="CIK33" s="58" t="s">
        <v>575</v>
      </c>
      <c r="CIL33" s="58" t="s">
        <v>575</v>
      </c>
      <c r="CIM33" s="58" t="s">
        <v>575</v>
      </c>
      <c r="CIN33" s="58" t="s">
        <v>575</v>
      </c>
      <c r="CIO33" s="58" t="s">
        <v>575</v>
      </c>
      <c r="CIP33" s="58" t="s">
        <v>575</v>
      </c>
      <c r="CIQ33" s="58" t="s">
        <v>575</v>
      </c>
      <c r="CIR33" s="58" t="s">
        <v>575</v>
      </c>
      <c r="CIS33" s="58" t="s">
        <v>575</v>
      </c>
      <c r="CIT33" s="58" t="s">
        <v>575</v>
      </c>
      <c r="CIU33" s="58" t="s">
        <v>575</v>
      </c>
      <c r="CIV33" s="58" t="s">
        <v>575</v>
      </c>
      <c r="CIW33" s="58" t="s">
        <v>575</v>
      </c>
      <c r="CIX33" s="58" t="s">
        <v>575</v>
      </c>
      <c r="CIY33" s="58" t="s">
        <v>575</v>
      </c>
      <c r="CIZ33" s="58" t="s">
        <v>575</v>
      </c>
      <c r="CJA33" s="58" t="s">
        <v>575</v>
      </c>
      <c r="CJB33" s="58" t="s">
        <v>575</v>
      </c>
      <c r="CJC33" s="58" t="s">
        <v>575</v>
      </c>
      <c r="CJD33" s="58" t="s">
        <v>575</v>
      </c>
      <c r="CJE33" s="58" t="s">
        <v>575</v>
      </c>
      <c r="CJF33" s="58" t="s">
        <v>575</v>
      </c>
      <c r="CJG33" s="58" t="s">
        <v>575</v>
      </c>
      <c r="CJH33" s="58" t="s">
        <v>575</v>
      </c>
      <c r="CJI33" s="58" t="s">
        <v>575</v>
      </c>
      <c r="CJJ33" s="58" t="s">
        <v>575</v>
      </c>
      <c r="CJK33" s="58" t="s">
        <v>575</v>
      </c>
      <c r="CJL33" s="58" t="s">
        <v>575</v>
      </c>
      <c r="CJM33" s="58" t="s">
        <v>575</v>
      </c>
      <c r="CJN33" s="58" t="s">
        <v>575</v>
      </c>
      <c r="CJO33" s="58" t="s">
        <v>575</v>
      </c>
      <c r="CJP33" s="58" t="s">
        <v>575</v>
      </c>
      <c r="CJQ33" s="58" t="s">
        <v>575</v>
      </c>
      <c r="CJR33" s="58" t="s">
        <v>575</v>
      </c>
      <c r="CJS33" s="58" t="s">
        <v>575</v>
      </c>
      <c r="CJT33" s="58" t="s">
        <v>575</v>
      </c>
      <c r="CJU33" s="58" t="s">
        <v>575</v>
      </c>
      <c r="CJV33" s="58" t="s">
        <v>575</v>
      </c>
      <c r="CJW33" s="58" t="s">
        <v>575</v>
      </c>
      <c r="CJX33" s="58" t="s">
        <v>575</v>
      </c>
      <c r="CJY33" s="58" t="s">
        <v>575</v>
      </c>
      <c r="CJZ33" s="58" t="s">
        <v>575</v>
      </c>
      <c r="CKA33" s="58" t="s">
        <v>575</v>
      </c>
      <c r="CKB33" s="58" t="s">
        <v>575</v>
      </c>
      <c r="CKC33" s="58" t="s">
        <v>575</v>
      </c>
      <c r="CKD33" s="58" t="s">
        <v>575</v>
      </c>
      <c r="CKE33" s="58" t="s">
        <v>575</v>
      </c>
      <c r="CKF33" s="58" t="s">
        <v>575</v>
      </c>
      <c r="CKG33" s="58" t="s">
        <v>575</v>
      </c>
      <c r="CKH33" s="58" t="s">
        <v>575</v>
      </c>
      <c r="CKI33" s="58" t="s">
        <v>575</v>
      </c>
      <c r="CKJ33" s="58" t="s">
        <v>575</v>
      </c>
      <c r="CKK33" s="58" t="s">
        <v>575</v>
      </c>
      <c r="CKL33" s="58" t="s">
        <v>575</v>
      </c>
      <c r="CKM33" s="58" t="s">
        <v>575</v>
      </c>
      <c r="CKN33" s="58" t="s">
        <v>575</v>
      </c>
      <c r="CKO33" s="58" t="s">
        <v>575</v>
      </c>
      <c r="CKP33" s="58" t="s">
        <v>575</v>
      </c>
      <c r="CKQ33" s="58" t="s">
        <v>575</v>
      </c>
      <c r="CKR33" s="58" t="s">
        <v>575</v>
      </c>
      <c r="CKS33" s="58" t="s">
        <v>575</v>
      </c>
      <c r="CKT33" s="58" t="s">
        <v>575</v>
      </c>
      <c r="CKU33" s="58" t="s">
        <v>575</v>
      </c>
      <c r="CKV33" s="58" t="s">
        <v>575</v>
      </c>
      <c r="CKW33" s="58" t="s">
        <v>575</v>
      </c>
      <c r="CKX33" s="58" t="s">
        <v>575</v>
      </c>
      <c r="CKY33" s="58" t="s">
        <v>575</v>
      </c>
      <c r="CKZ33" s="58" t="s">
        <v>575</v>
      </c>
      <c r="CLA33" s="58" t="s">
        <v>575</v>
      </c>
      <c r="CLB33" s="58" t="s">
        <v>575</v>
      </c>
      <c r="CLC33" s="58" t="s">
        <v>575</v>
      </c>
      <c r="CLD33" s="58" t="s">
        <v>575</v>
      </c>
      <c r="CLE33" s="58" t="s">
        <v>575</v>
      </c>
      <c r="CLF33" s="58" t="s">
        <v>575</v>
      </c>
      <c r="CLG33" s="58" t="s">
        <v>575</v>
      </c>
      <c r="CLH33" s="58" t="s">
        <v>575</v>
      </c>
      <c r="CLI33" s="58" t="s">
        <v>575</v>
      </c>
      <c r="CLJ33" s="58" t="s">
        <v>575</v>
      </c>
      <c r="CLK33" s="58" t="s">
        <v>575</v>
      </c>
      <c r="CLL33" s="58" t="s">
        <v>575</v>
      </c>
      <c r="CLM33" s="58" t="s">
        <v>575</v>
      </c>
      <c r="CLN33" s="58" t="s">
        <v>575</v>
      </c>
      <c r="CLO33" s="58" t="s">
        <v>575</v>
      </c>
      <c r="CLP33" s="58" t="s">
        <v>575</v>
      </c>
      <c r="CLQ33" s="58" t="s">
        <v>575</v>
      </c>
      <c r="CLR33" s="58" t="s">
        <v>575</v>
      </c>
      <c r="CLS33" s="58" t="s">
        <v>575</v>
      </c>
      <c r="CLT33" s="58" t="s">
        <v>575</v>
      </c>
      <c r="CLU33" s="58" t="s">
        <v>575</v>
      </c>
      <c r="CLV33" s="58" t="s">
        <v>575</v>
      </c>
      <c r="CLW33" s="58" t="s">
        <v>575</v>
      </c>
      <c r="CLX33" s="58" t="s">
        <v>575</v>
      </c>
      <c r="CLY33" s="58" t="s">
        <v>575</v>
      </c>
      <c r="CLZ33" s="58" t="s">
        <v>575</v>
      </c>
      <c r="CMA33" s="58" t="s">
        <v>575</v>
      </c>
      <c r="CMB33" s="58" t="s">
        <v>575</v>
      </c>
      <c r="CMC33" s="58" t="s">
        <v>575</v>
      </c>
      <c r="CMD33" s="58" t="s">
        <v>575</v>
      </c>
      <c r="CME33" s="58" t="s">
        <v>575</v>
      </c>
      <c r="CMF33" s="58" t="s">
        <v>575</v>
      </c>
      <c r="CMG33" s="58" t="s">
        <v>575</v>
      </c>
      <c r="CMH33" s="58" t="s">
        <v>575</v>
      </c>
      <c r="CMI33" s="58" t="s">
        <v>575</v>
      </c>
      <c r="CMJ33" s="58" t="s">
        <v>575</v>
      </c>
      <c r="CMK33" s="58" t="s">
        <v>575</v>
      </c>
      <c r="CML33" s="58" t="s">
        <v>575</v>
      </c>
      <c r="CMM33" s="58" t="s">
        <v>575</v>
      </c>
      <c r="CMN33" s="58" t="s">
        <v>575</v>
      </c>
      <c r="CMO33" s="58" t="s">
        <v>575</v>
      </c>
      <c r="CMP33" s="58" t="s">
        <v>575</v>
      </c>
      <c r="CMQ33" s="58" t="s">
        <v>575</v>
      </c>
      <c r="CMR33" s="58" t="s">
        <v>575</v>
      </c>
      <c r="CMS33" s="58" t="s">
        <v>575</v>
      </c>
      <c r="CMT33" s="58" t="s">
        <v>575</v>
      </c>
      <c r="CMU33" s="58" t="s">
        <v>575</v>
      </c>
      <c r="CMV33" s="58" t="s">
        <v>575</v>
      </c>
      <c r="CMW33" s="58" t="s">
        <v>575</v>
      </c>
      <c r="CMX33" s="58" t="s">
        <v>575</v>
      </c>
      <c r="CMY33" s="58" t="s">
        <v>575</v>
      </c>
      <c r="CMZ33" s="58" t="s">
        <v>575</v>
      </c>
      <c r="CNA33" s="58" t="s">
        <v>575</v>
      </c>
      <c r="CNB33" s="58" t="s">
        <v>575</v>
      </c>
      <c r="CNC33" s="58" t="s">
        <v>575</v>
      </c>
      <c r="CND33" s="58" t="s">
        <v>575</v>
      </c>
      <c r="CNE33" s="58" t="s">
        <v>575</v>
      </c>
      <c r="CNF33" s="58" t="s">
        <v>575</v>
      </c>
      <c r="CNG33" s="58" t="s">
        <v>575</v>
      </c>
      <c r="CNH33" s="58" t="s">
        <v>575</v>
      </c>
      <c r="CNI33" s="58" t="s">
        <v>575</v>
      </c>
      <c r="CNJ33" s="58" t="s">
        <v>575</v>
      </c>
      <c r="CNK33" s="58" t="s">
        <v>575</v>
      </c>
      <c r="CNL33" s="58" t="s">
        <v>575</v>
      </c>
      <c r="CNM33" s="58" t="s">
        <v>575</v>
      </c>
      <c r="CNN33" s="58" t="s">
        <v>575</v>
      </c>
      <c r="CNO33" s="58" t="s">
        <v>575</v>
      </c>
      <c r="CNP33" s="58" t="s">
        <v>575</v>
      </c>
      <c r="CNQ33" s="58" t="s">
        <v>575</v>
      </c>
      <c r="CNR33" s="58" t="s">
        <v>575</v>
      </c>
      <c r="CNS33" s="58" t="s">
        <v>575</v>
      </c>
      <c r="CNT33" s="58" t="s">
        <v>575</v>
      </c>
      <c r="CNU33" s="58" t="s">
        <v>575</v>
      </c>
      <c r="CNV33" s="58" t="s">
        <v>575</v>
      </c>
      <c r="CNW33" s="58" t="s">
        <v>575</v>
      </c>
      <c r="CNX33" s="58" t="s">
        <v>575</v>
      </c>
      <c r="CNY33" s="58" t="s">
        <v>575</v>
      </c>
      <c r="CNZ33" s="58" t="s">
        <v>575</v>
      </c>
      <c r="COA33" s="58" t="s">
        <v>575</v>
      </c>
      <c r="COB33" s="58" t="s">
        <v>575</v>
      </c>
      <c r="COC33" s="58" t="s">
        <v>575</v>
      </c>
      <c r="COD33" s="58" t="s">
        <v>575</v>
      </c>
      <c r="COE33" s="58" t="s">
        <v>575</v>
      </c>
      <c r="COF33" s="58" t="s">
        <v>575</v>
      </c>
      <c r="COG33" s="58" t="s">
        <v>575</v>
      </c>
      <c r="COH33" s="58" t="s">
        <v>575</v>
      </c>
      <c r="COI33" s="58" t="s">
        <v>575</v>
      </c>
      <c r="COJ33" s="58" t="s">
        <v>575</v>
      </c>
      <c r="COK33" s="58" t="s">
        <v>575</v>
      </c>
      <c r="COL33" s="58" t="s">
        <v>575</v>
      </c>
      <c r="COM33" s="58" t="s">
        <v>575</v>
      </c>
      <c r="CON33" s="58" t="s">
        <v>575</v>
      </c>
      <c r="COO33" s="58" t="s">
        <v>575</v>
      </c>
      <c r="COP33" s="58" t="s">
        <v>575</v>
      </c>
      <c r="COQ33" s="58" t="s">
        <v>575</v>
      </c>
      <c r="COR33" s="58" t="s">
        <v>575</v>
      </c>
      <c r="COS33" s="58" t="s">
        <v>575</v>
      </c>
      <c r="COT33" s="58" t="s">
        <v>575</v>
      </c>
      <c r="COU33" s="58" t="s">
        <v>575</v>
      </c>
      <c r="COV33" s="58" t="s">
        <v>575</v>
      </c>
      <c r="COW33" s="58" t="s">
        <v>575</v>
      </c>
      <c r="COX33" s="58" t="s">
        <v>575</v>
      </c>
      <c r="COY33" s="58" t="s">
        <v>575</v>
      </c>
      <c r="COZ33" s="58" t="s">
        <v>575</v>
      </c>
      <c r="CPA33" s="58" t="s">
        <v>575</v>
      </c>
      <c r="CPB33" s="58" t="s">
        <v>575</v>
      </c>
      <c r="CPC33" s="58" t="s">
        <v>575</v>
      </c>
      <c r="CPD33" s="58" t="s">
        <v>575</v>
      </c>
      <c r="CPE33" s="58" t="s">
        <v>575</v>
      </c>
      <c r="CPF33" s="58" t="s">
        <v>575</v>
      </c>
      <c r="CPG33" s="58" t="s">
        <v>575</v>
      </c>
      <c r="CPH33" s="58" t="s">
        <v>575</v>
      </c>
      <c r="CPI33" s="58" t="s">
        <v>575</v>
      </c>
      <c r="CPJ33" s="58" t="s">
        <v>575</v>
      </c>
      <c r="CPK33" s="58" t="s">
        <v>575</v>
      </c>
      <c r="CPL33" s="58" t="s">
        <v>575</v>
      </c>
      <c r="CPM33" s="58" t="s">
        <v>575</v>
      </c>
      <c r="CPN33" s="58" t="s">
        <v>575</v>
      </c>
      <c r="CPO33" s="58" t="s">
        <v>575</v>
      </c>
      <c r="CPP33" s="58" t="s">
        <v>575</v>
      </c>
      <c r="CPQ33" s="58" t="s">
        <v>575</v>
      </c>
      <c r="CPR33" s="58" t="s">
        <v>575</v>
      </c>
      <c r="CPS33" s="58" t="s">
        <v>575</v>
      </c>
      <c r="CPT33" s="58" t="s">
        <v>575</v>
      </c>
      <c r="CPU33" s="58" t="s">
        <v>575</v>
      </c>
      <c r="CPV33" s="58" t="s">
        <v>575</v>
      </c>
      <c r="CPW33" s="58" t="s">
        <v>575</v>
      </c>
      <c r="CPX33" s="58" t="s">
        <v>575</v>
      </c>
      <c r="CPY33" s="58" t="s">
        <v>575</v>
      </c>
      <c r="CPZ33" s="58" t="s">
        <v>575</v>
      </c>
      <c r="CQA33" s="58" t="s">
        <v>575</v>
      </c>
      <c r="CQB33" s="58" t="s">
        <v>575</v>
      </c>
      <c r="CQC33" s="58" t="s">
        <v>575</v>
      </c>
      <c r="CQD33" s="58" t="s">
        <v>575</v>
      </c>
      <c r="CQE33" s="58" t="s">
        <v>575</v>
      </c>
      <c r="CQF33" s="58" t="s">
        <v>575</v>
      </c>
      <c r="CQG33" s="58" t="s">
        <v>575</v>
      </c>
      <c r="CQH33" s="58" t="s">
        <v>575</v>
      </c>
      <c r="CQI33" s="58" t="s">
        <v>575</v>
      </c>
      <c r="CQJ33" s="58" t="s">
        <v>575</v>
      </c>
      <c r="CQK33" s="58" t="s">
        <v>575</v>
      </c>
      <c r="CQL33" s="58" t="s">
        <v>575</v>
      </c>
      <c r="CQM33" s="58" t="s">
        <v>575</v>
      </c>
      <c r="CQN33" s="58" t="s">
        <v>575</v>
      </c>
      <c r="CQO33" s="58" t="s">
        <v>575</v>
      </c>
      <c r="CQP33" s="58" t="s">
        <v>575</v>
      </c>
      <c r="CQQ33" s="58" t="s">
        <v>575</v>
      </c>
      <c r="CQR33" s="58" t="s">
        <v>575</v>
      </c>
      <c r="CQS33" s="58" t="s">
        <v>575</v>
      </c>
      <c r="CQT33" s="58" t="s">
        <v>575</v>
      </c>
      <c r="CQU33" s="58" t="s">
        <v>575</v>
      </c>
      <c r="CQV33" s="58" t="s">
        <v>575</v>
      </c>
      <c r="CQW33" s="58" t="s">
        <v>575</v>
      </c>
      <c r="CQX33" s="58" t="s">
        <v>575</v>
      </c>
      <c r="CQY33" s="58" t="s">
        <v>575</v>
      </c>
      <c r="CQZ33" s="58" t="s">
        <v>575</v>
      </c>
      <c r="CRA33" s="58" t="s">
        <v>575</v>
      </c>
      <c r="CRB33" s="58" t="s">
        <v>575</v>
      </c>
      <c r="CRC33" s="58" t="s">
        <v>575</v>
      </c>
      <c r="CRD33" s="58" t="s">
        <v>575</v>
      </c>
      <c r="CRE33" s="58" t="s">
        <v>575</v>
      </c>
      <c r="CRF33" s="58" t="s">
        <v>575</v>
      </c>
      <c r="CRG33" s="58" t="s">
        <v>575</v>
      </c>
      <c r="CRH33" s="58" t="s">
        <v>575</v>
      </c>
      <c r="CRI33" s="58" t="s">
        <v>575</v>
      </c>
      <c r="CRJ33" s="58" t="s">
        <v>575</v>
      </c>
      <c r="CRK33" s="58" t="s">
        <v>575</v>
      </c>
      <c r="CRL33" s="58" t="s">
        <v>575</v>
      </c>
      <c r="CRM33" s="58" t="s">
        <v>575</v>
      </c>
      <c r="CRN33" s="58" t="s">
        <v>575</v>
      </c>
      <c r="CRO33" s="58" t="s">
        <v>575</v>
      </c>
      <c r="CRP33" s="58" t="s">
        <v>575</v>
      </c>
      <c r="CRQ33" s="58" t="s">
        <v>575</v>
      </c>
      <c r="CRR33" s="58" t="s">
        <v>575</v>
      </c>
      <c r="CRS33" s="58" t="s">
        <v>575</v>
      </c>
      <c r="CRT33" s="58" t="s">
        <v>575</v>
      </c>
      <c r="CRU33" s="58" t="s">
        <v>575</v>
      </c>
      <c r="CRV33" s="58" t="s">
        <v>575</v>
      </c>
      <c r="CRW33" s="58" t="s">
        <v>575</v>
      </c>
      <c r="CRX33" s="58" t="s">
        <v>575</v>
      </c>
      <c r="CRY33" s="58" t="s">
        <v>575</v>
      </c>
      <c r="CRZ33" s="58" t="s">
        <v>575</v>
      </c>
      <c r="CSA33" s="58" t="s">
        <v>575</v>
      </c>
      <c r="CSB33" s="58" t="s">
        <v>575</v>
      </c>
      <c r="CSC33" s="58" t="s">
        <v>575</v>
      </c>
      <c r="CSD33" s="58" t="s">
        <v>575</v>
      </c>
      <c r="CSE33" s="58" t="s">
        <v>575</v>
      </c>
      <c r="CSF33" s="58" t="s">
        <v>575</v>
      </c>
      <c r="CSG33" s="58" t="s">
        <v>575</v>
      </c>
      <c r="CSH33" s="58" t="s">
        <v>575</v>
      </c>
      <c r="CSI33" s="58" t="s">
        <v>575</v>
      </c>
      <c r="CSJ33" s="58" t="s">
        <v>575</v>
      </c>
      <c r="CSK33" s="58" t="s">
        <v>575</v>
      </c>
      <c r="CSL33" s="58" t="s">
        <v>575</v>
      </c>
      <c r="CSM33" s="58" t="s">
        <v>575</v>
      </c>
      <c r="CSN33" s="58" t="s">
        <v>575</v>
      </c>
      <c r="CSO33" s="58" t="s">
        <v>575</v>
      </c>
      <c r="CSP33" s="58" t="s">
        <v>575</v>
      </c>
      <c r="CSQ33" s="58" t="s">
        <v>575</v>
      </c>
      <c r="CSR33" s="58" t="s">
        <v>575</v>
      </c>
      <c r="CSS33" s="58" t="s">
        <v>575</v>
      </c>
      <c r="CST33" s="58" t="s">
        <v>575</v>
      </c>
      <c r="CSU33" s="58" t="s">
        <v>575</v>
      </c>
      <c r="CSV33" s="58" t="s">
        <v>575</v>
      </c>
      <c r="CSW33" s="58" t="s">
        <v>575</v>
      </c>
      <c r="CSX33" s="58" t="s">
        <v>575</v>
      </c>
      <c r="CSY33" s="58" t="s">
        <v>575</v>
      </c>
      <c r="CSZ33" s="58" t="s">
        <v>575</v>
      </c>
      <c r="CTA33" s="58" t="s">
        <v>575</v>
      </c>
      <c r="CTB33" s="58" t="s">
        <v>575</v>
      </c>
      <c r="CTC33" s="58" t="s">
        <v>575</v>
      </c>
      <c r="CTD33" s="58" t="s">
        <v>575</v>
      </c>
      <c r="CTE33" s="58" t="s">
        <v>575</v>
      </c>
      <c r="CTF33" s="58" t="s">
        <v>575</v>
      </c>
      <c r="CTG33" s="58" t="s">
        <v>575</v>
      </c>
      <c r="CTH33" s="58" t="s">
        <v>575</v>
      </c>
      <c r="CTI33" s="58" t="s">
        <v>575</v>
      </c>
      <c r="CTJ33" s="58" t="s">
        <v>575</v>
      </c>
      <c r="CTK33" s="58" t="s">
        <v>575</v>
      </c>
      <c r="CTL33" s="58" t="s">
        <v>575</v>
      </c>
      <c r="CTM33" s="58" t="s">
        <v>575</v>
      </c>
      <c r="CTN33" s="58" t="s">
        <v>575</v>
      </c>
      <c r="CTO33" s="58" t="s">
        <v>575</v>
      </c>
      <c r="CTP33" s="58" t="s">
        <v>575</v>
      </c>
      <c r="CTQ33" s="58" t="s">
        <v>575</v>
      </c>
      <c r="CTR33" s="58" t="s">
        <v>575</v>
      </c>
      <c r="CTS33" s="58" t="s">
        <v>575</v>
      </c>
      <c r="CTT33" s="58" t="s">
        <v>575</v>
      </c>
      <c r="CTU33" s="58" t="s">
        <v>575</v>
      </c>
      <c r="CTV33" s="58" t="s">
        <v>575</v>
      </c>
      <c r="CTW33" s="58" t="s">
        <v>575</v>
      </c>
      <c r="CTX33" s="58" t="s">
        <v>575</v>
      </c>
      <c r="CTY33" s="58" t="s">
        <v>575</v>
      </c>
      <c r="CTZ33" s="58" t="s">
        <v>575</v>
      </c>
      <c r="CUA33" s="58" t="s">
        <v>575</v>
      </c>
      <c r="CUB33" s="58" t="s">
        <v>575</v>
      </c>
      <c r="CUC33" s="58" t="s">
        <v>575</v>
      </c>
      <c r="CUD33" s="58" t="s">
        <v>575</v>
      </c>
      <c r="CUE33" s="58" t="s">
        <v>575</v>
      </c>
      <c r="CUF33" s="58" t="s">
        <v>575</v>
      </c>
      <c r="CUG33" s="58" t="s">
        <v>575</v>
      </c>
      <c r="CUH33" s="58" t="s">
        <v>575</v>
      </c>
      <c r="CUI33" s="58" t="s">
        <v>575</v>
      </c>
      <c r="CUJ33" s="58" t="s">
        <v>575</v>
      </c>
      <c r="CUK33" s="58" t="s">
        <v>575</v>
      </c>
      <c r="CUL33" s="58" t="s">
        <v>575</v>
      </c>
      <c r="CUM33" s="58" t="s">
        <v>575</v>
      </c>
      <c r="CUN33" s="58" t="s">
        <v>575</v>
      </c>
      <c r="CUO33" s="58" t="s">
        <v>575</v>
      </c>
      <c r="CUP33" s="58" t="s">
        <v>575</v>
      </c>
      <c r="CUQ33" s="58" t="s">
        <v>575</v>
      </c>
      <c r="CUR33" s="58" t="s">
        <v>575</v>
      </c>
      <c r="CUS33" s="58" t="s">
        <v>575</v>
      </c>
      <c r="CUT33" s="58" t="s">
        <v>575</v>
      </c>
      <c r="CUU33" s="58" t="s">
        <v>575</v>
      </c>
      <c r="CUV33" s="58" t="s">
        <v>575</v>
      </c>
      <c r="CUW33" s="58" t="s">
        <v>575</v>
      </c>
      <c r="CUX33" s="58" t="s">
        <v>575</v>
      </c>
      <c r="CUY33" s="58" t="s">
        <v>575</v>
      </c>
      <c r="CUZ33" s="58" t="s">
        <v>575</v>
      </c>
      <c r="CVA33" s="58" t="s">
        <v>575</v>
      </c>
      <c r="CVB33" s="58" t="s">
        <v>575</v>
      </c>
      <c r="CVC33" s="58" t="s">
        <v>575</v>
      </c>
      <c r="CVD33" s="58" t="s">
        <v>575</v>
      </c>
      <c r="CVE33" s="58" t="s">
        <v>575</v>
      </c>
      <c r="CVF33" s="58" t="s">
        <v>575</v>
      </c>
      <c r="CVG33" s="58" t="s">
        <v>575</v>
      </c>
      <c r="CVH33" s="58" t="s">
        <v>575</v>
      </c>
      <c r="CVI33" s="58" t="s">
        <v>575</v>
      </c>
      <c r="CVJ33" s="58" t="s">
        <v>575</v>
      </c>
      <c r="CVK33" s="58" t="s">
        <v>575</v>
      </c>
      <c r="CVL33" s="58" t="s">
        <v>575</v>
      </c>
      <c r="CVM33" s="58" t="s">
        <v>575</v>
      </c>
      <c r="CVN33" s="58" t="s">
        <v>575</v>
      </c>
      <c r="CVO33" s="58" t="s">
        <v>575</v>
      </c>
      <c r="CVP33" s="58" t="s">
        <v>575</v>
      </c>
      <c r="CVQ33" s="58" t="s">
        <v>575</v>
      </c>
      <c r="CVR33" s="58" t="s">
        <v>575</v>
      </c>
      <c r="CVS33" s="58" t="s">
        <v>575</v>
      </c>
      <c r="CVT33" s="58" t="s">
        <v>575</v>
      </c>
      <c r="CVU33" s="58" t="s">
        <v>575</v>
      </c>
      <c r="CVV33" s="58" t="s">
        <v>575</v>
      </c>
      <c r="CVW33" s="58" t="s">
        <v>575</v>
      </c>
      <c r="CVX33" s="58" t="s">
        <v>575</v>
      </c>
      <c r="CVY33" s="58" t="s">
        <v>575</v>
      </c>
      <c r="CVZ33" s="58" t="s">
        <v>575</v>
      </c>
      <c r="CWA33" s="58" t="s">
        <v>575</v>
      </c>
      <c r="CWB33" s="58" t="s">
        <v>575</v>
      </c>
      <c r="CWC33" s="58" t="s">
        <v>575</v>
      </c>
      <c r="CWD33" s="58" t="s">
        <v>575</v>
      </c>
      <c r="CWE33" s="58" t="s">
        <v>575</v>
      </c>
      <c r="CWF33" s="58" t="s">
        <v>575</v>
      </c>
      <c r="CWG33" s="58" t="s">
        <v>575</v>
      </c>
      <c r="CWH33" s="58" t="s">
        <v>575</v>
      </c>
      <c r="CWI33" s="58" t="s">
        <v>575</v>
      </c>
      <c r="CWJ33" s="58" t="s">
        <v>575</v>
      </c>
      <c r="CWK33" s="58" t="s">
        <v>575</v>
      </c>
      <c r="CWL33" s="58" t="s">
        <v>575</v>
      </c>
      <c r="CWM33" s="58" t="s">
        <v>575</v>
      </c>
      <c r="CWN33" s="58" t="s">
        <v>575</v>
      </c>
      <c r="CWO33" s="58" t="s">
        <v>575</v>
      </c>
      <c r="CWP33" s="58" t="s">
        <v>575</v>
      </c>
      <c r="CWQ33" s="58" t="s">
        <v>575</v>
      </c>
      <c r="CWR33" s="58" t="s">
        <v>575</v>
      </c>
      <c r="CWS33" s="58" t="s">
        <v>575</v>
      </c>
      <c r="CWT33" s="58" t="s">
        <v>575</v>
      </c>
      <c r="CWU33" s="58" t="s">
        <v>575</v>
      </c>
      <c r="CWV33" s="58" t="s">
        <v>575</v>
      </c>
      <c r="CWW33" s="58" t="s">
        <v>575</v>
      </c>
      <c r="CWX33" s="58" t="s">
        <v>575</v>
      </c>
      <c r="CWY33" s="58" t="s">
        <v>575</v>
      </c>
      <c r="CWZ33" s="58" t="s">
        <v>575</v>
      </c>
      <c r="CXA33" s="58" t="s">
        <v>575</v>
      </c>
      <c r="CXB33" s="58" t="s">
        <v>575</v>
      </c>
      <c r="CXC33" s="58" t="s">
        <v>575</v>
      </c>
      <c r="CXD33" s="58" t="s">
        <v>575</v>
      </c>
      <c r="CXE33" s="58" t="s">
        <v>575</v>
      </c>
      <c r="CXF33" s="58" t="s">
        <v>575</v>
      </c>
      <c r="CXG33" s="58" t="s">
        <v>575</v>
      </c>
      <c r="CXH33" s="58" t="s">
        <v>575</v>
      </c>
      <c r="CXI33" s="58" t="s">
        <v>575</v>
      </c>
      <c r="CXJ33" s="58" t="s">
        <v>575</v>
      </c>
      <c r="CXK33" s="58" t="s">
        <v>575</v>
      </c>
      <c r="CXL33" s="58" t="s">
        <v>575</v>
      </c>
      <c r="CXM33" s="58" t="s">
        <v>575</v>
      </c>
      <c r="CXN33" s="58" t="s">
        <v>575</v>
      </c>
      <c r="CXO33" s="58" t="s">
        <v>575</v>
      </c>
      <c r="CXP33" s="58" t="s">
        <v>575</v>
      </c>
      <c r="CXQ33" s="58" t="s">
        <v>575</v>
      </c>
      <c r="CXR33" s="58" t="s">
        <v>575</v>
      </c>
      <c r="CXS33" s="58" t="s">
        <v>575</v>
      </c>
      <c r="CXT33" s="58" t="s">
        <v>575</v>
      </c>
      <c r="CXU33" s="58" t="s">
        <v>575</v>
      </c>
      <c r="CXV33" s="58" t="s">
        <v>575</v>
      </c>
      <c r="CXW33" s="58" t="s">
        <v>575</v>
      </c>
      <c r="CXX33" s="58" t="s">
        <v>575</v>
      </c>
      <c r="CXY33" s="58" t="s">
        <v>575</v>
      </c>
      <c r="CXZ33" s="58" t="s">
        <v>575</v>
      </c>
      <c r="CYA33" s="58" t="s">
        <v>575</v>
      </c>
      <c r="CYB33" s="58" t="s">
        <v>575</v>
      </c>
      <c r="CYC33" s="58" t="s">
        <v>575</v>
      </c>
      <c r="CYD33" s="58" t="s">
        <v>575</v>
      </c>
      <c r="CYE33" s="58" t="s">
        <v>575</v>
      </c>
      <c r="CYF33" s="58" t="s">
        <v>575</v>
      </c>
      <c r="CYG33" s="58" t="s">
        <v>575</v>
      </c>
      <c r="CYH33" s="58" t="s">
        <v>575</v>
      </c>
      <c r="CYI33" s="58" t="s">
        <v>575</v>
      </c>
      <c r="CYJ33" s="58" t="s">
        <v>575</v>
      </c>
      <c r="CYK33" s="58" t="s">
        <v>575</v>
      </c>
      <c r="CYL33" s="58" t="s">
        <v>575</v>
      </c>
      <c r="CYM33" s="58" t="s">
        <v>575</v>
      </c>
      <c r="CYN33" s="58" t="s">
        <v>575</v>
      </c>
      <c r="CYO33" s="58" t="s">
        <v>575</v>
      </c>
      <c r="CYP33" s="58" t="s">
        <v>575</v>
      </c>
      <c r="CYQ33" s="58" t="s">
        <v>575</v>
      </c>
      <c r="CYR33" s="58" t="s">
        <v>575</v>
      </c>
      <c r="CYS33" s="58" t="s">
        <v>575</v>
      </c>
      <c r="CYT33" s="58" t="s">
        <v>575</v>
      </c>
      <c r="CYU33" s="58" t="s">
        <v>575</v>
      </c>
      <c r="CYV33" s="58" t="s">
        <v>575</v>
      </c>
      <c r="CYW33" s="58" t="s">
        <v>575</v>
      </c>
      <c r="CYX33" s="58" t="s">
        <v>575</v>
      </c>
      <c r="CYY33" s="58" t="s">
        <v>575</v>
      </c>
      <c r="CYZ33" s="58" t="s">
        <v>575</v>
      </c>
      <c r="CZA33" s="58" t="s">
        <v>575</v>
      </c>
      <c r="CZB33" s="58" t="s">
        <v>575</v>
      </c>
      <c r="CZC33" s="58" t="s">
        <v>575</v>
      </c>
      <c r="CZD33" s="58" t="s">
        <v>575</v>
      </c>
      <c r="CZE33" s="58" t="s">
        <v>575</v>
      </c>
      <c r="CZF33" s="58" t="s">
        <v>575</v>
      </c>
      <c r="CZG33" s="58" t="s">
        <v>575</v>
      </c>
      <c r="CZH33" s="58" t="s">
        <v>575</v>
      </c>
      <c r="CZI33" s="58" t="s">
        <v>575</v>
      </c>
      <c r="CZJ33" s="58" t="s">
        <v>575</v>
      </c>
      <c r="CZK33" s="58" t="s">
        <v>575</v>
      </c>
      <c r="CZL33" s="58" t="s">
        <v>575</v>
      </c>
      <c r="CZM33" s="58" t="s">
        <v>575</v>
      </c>
      <c r="CZN33" s="58" t="s">
        <v>575</v>
      </c>
      <c r="CZO33" s="58" t="s">
        <v>575</v>
      </c>
      <c r="CZP33" s="58" t="s">
        <v>575</v>
      </c>
      <c r="CZQ33" s="58" t="s">
        <v>575</v>
      </c>
      <c r="CZR33" s="58" t="s">
        <v>575</v>
      </c>
      <c r="CZS33" s="58" t="s">
        <v>575</v>
      </c>
      <c r="CZT33" s="58" t="s">
        <v>575</v>
      </c>
      <c r="CZU33" s="58" t="s">
        <v>575</v>
      </c>
      <c r="CZV33" s="58" t="s">
        <v>575</v>
      </c>
      <c r="CZW33" s="58" t="s">
        <v>575</v>
      </c>
      <c r="CZX33" s="58" t="s">
        <v>575</v>
      </c>
      <c r="CZY33" s="58" t="s">
        <v>575</v>
      </c>
      <c r="CZZ33" s="58" t="s">
        <v>575</v>
      </c>
      <c r="DAA33" s="58" t="s">
        <v>575</v>
      </c>
      <c r="DAB33" s="58" t="s">
        <v>575</v>
      </c>
      <c r="DAC33" s="58" t="s">
        <v>575</v>
      </c>
      <c r="DAD33" s="58" t="s">
        <v>575</v>
      </c>
      <c r="DAE33" s="58" t="s">
        <v>575</v>
      </c>
      <c r="DAF33" s="58" t="s">
        <v>575</v>
      </c>
      <c r="DAG33" s="58" t="s">
        <v>575</v>
      </c>
      <c r="DAH33" s="58" t="s">
        <v>575</v>
      </c>
      <c r="DAI33" s="58" t="s">
        <v>575</v>
      </c>
      <c r="DAJ33" s="58" t="s">
        <v>575</v>
      </c>
      <c r="DAK33" s="58" t="s">
        <v>575</v>
      </c>
      <c r="DAL33" s="58" t="s">
        <v>575</v>
      </c>
      <c r="DAM33" s="58" t="s">
        <v>575</v>
      </c>
      <c r="DAN33" s="58" t="s">
        <v>575</v>
      </c>
      <c r="DAO33" s="58" t="s">
        <v>575</v>
      </c>
      <c r="DAP33" s="58" t="s">
        <v>575</v>
      </c>
      <c r="DAQ33" s="58" t="s">
        <v>575</v>
      </c>
      <c r="DAR33" s="58" t="s">
        <v>575</v>
      </c>
      <c r="DAS33" s="58" t="s">
        <v>575</v>
      </c>
      <c r="DAT33" s="58" t="s">
        <v>575</v>
      </c>
      <c r="DAU33" s="58" t="s">
        <v>575</v>
      </c>
      <c r="DAV33" s="58" t="s">
        <v>575</v>
      </c>
      <c r="DAW33" s="58" t="s">
        <v>575</v>
      </c>
      <c r="DAX33" s="58" t="s">
        <v>575</v>
      </c>
      <c r="DAY33" s="58" t="s">
        <v>575</v>
      </c>
      <c r="DAZ33" s="58" t="s">
        <v>575</v>
      </c>
      <c r="DBA33" s="58" t="s">
        <v>575</v>
      </c>
      <c r="DBB33" s="58" t="s">
        <v>575</v>
      </c>
      <c r="DBC33" s="58" t="s">
        <v>575</v>
      </c>
      <c r="DBD33" s="58" t="s">
        <v>575</v>
      </c>
      <c r="DBE33" s="58" t="s">
        <v>575</v>
      </c>
      <c r="DBF33" s="58" t="s">
        <v>575</v>
      </c>
      <c r="DBG33" s="58" t="s">
        <v>575</v>
      </c>
      <c r="DBH33" s="58" t="s">
        <v>575</v>
      </c>
      <c r="DBI33" s="58" t="s">
        <v>575</v>
      </c>
      <c r="DBJ33" s="58" t="s">
        <v>575</v>
      </c>
      <c r="DBK33" s="58" t="s">
        <v>575</v>
      </c>
      <c r="DBL33" s="58" t="s">
        <v>575</v>
      </c>
      <c r="DBM33" s="58" t="s">
        <v>575</v>
      </c>
      <c r="DBN33" s="58" t="s">
        <v>575</v>
      </c>
      <c r="DBO33" s="58" t="s">
        <v>575</v>
      </c>
      <c r="DBP33" s="58" t="s">
        <v>575</v>
      </c>
      <c r="DBQ33" s="58" t="s">
        <v>575</v>
      </c>
      <c r="DBR33" s="58" t="s">
        <v>575</v>
      </c>
      <c r="DBS33" s="58" t="s">
        <v>575</v>
      </c>
      <c r="DBT33" s="58" t="s">
        <v>575</v>
      </c>
      <c r="DBU33" s="58" t="s">
        <v>575</v>
      </c>
      <c r="DBV33" s="58" t="s">
        <v>575</v>
      </c>
      <c r="DBW33" s="58" t="s">
        <v>575</v>
      </c>
      <c r="DBX33" s="58" t="s">
        <v>575</v>
      </c>
      <c r="DBY33" s="58" t="s">
        <v>575</v>
      </c>
      <c r="DBZ33" s="58" t="s">
        <v>575</v>
      </c>
      <c r="DCA33" s="58" t="s">
        <v>575</v>
      </c>
      <c r="DCB33" s="58" t="s">
        <v>575</v>
      </c>
      <c r="DCC33" s="58" t="s">
        <v>575</v>
      </c>
      <c r="DCD33" s="58" t="s">
        <v>575</v>
      </c>
      <c r="DCE33" s="58" t="s">
        <v>575</v>
      </c>
      <c r="DCF33" s="58" t="s">
        <v>575</v>
      </c>
      <c r="DCG33" s="58" t="s">
        <v>575</v>
      </c>
      <c r="DCH33" s="58" t="s">
        <v>575</v>
      </c>
      <c r="DCI33" s="58" t="s">
        <v>575</v>
      </c>
      <c r="DCJ33" s="58" t="s">
        <v>575</v>
      </c>
      <c r="DCK33" s="58" t="s">
        <v>575</v>
      </c>
      <c r="DCL33" s="58" t="s">
        <v>575</v>
      </c>
      <c r="DCM33" s="58" t="s">
        <v>575</v>
      </c>
      <c r="DCN33" s="58" t="s">
        <v>575</v>
      </c>
      <c r="DCO33" s="58" t="s">
        <v>575</v>
      </c>
      <c r="DCP33" s="58" t="s">
        <v>575</v>
      </c>
      <c r="DCQ33" s="58" t="s">
        <v>575</v>
      </c>
      <c r="DCR33" s="58" t="s">
        <v>575</v>
      </c>
      <c r="DCS33" s="58" t="s">
        <v>575</v>
      </c>
      <c r="DCT33" s="58" t="s">
        <v>575</v>
      </c>
      <c r="DCU33" s="58" t="s">
        <v>575</v>
      </c>
      <c r="DCV33" s="58" t="s">
        <v>575</v>
      </c>
      <c r="DCW33" s="58" t="s">
        <v>575</v>
      </c>
      <c r="DCX33" s="58" t="s">
        <v>575</v>
      </c>
      <c r="DCY33" s="58" t="s">
        <v>575</v>
      </c>
      <c r="DCZ33" s="58" t="s">
        <v>575</v>
      </c>
      <c r="DDA33" s="58" t="s">
        <v>575</v>
      </c>
      <c r="DDB33" s="58" t="s">
        <v>575</v>
      </c>
      <c r="DDC33" s="58" t="s">
        <v>575</v>
      </c>
      <c r="DDD33" s="58" t="s">
        <v>575</v>
      </c>
      <c r="DDE33" s="58" t="s">
        <v>575</v>
      </c>
      <c r="DDF33" s="58" t="s">
        <v>575</v>
      </c>
      <c r="DDG33" s="58" t="s">
        <v>575</v>
      </c>
      <c r="DDH33" s="58" t="s">
        <v>575</v>
      </c>
      <c r="DDI33" s="58" t="s">
        <v>575</v>
      </c>
      <c r="DDJ33" s="58" t="s">
        <v>575</v>
      </c>
      <c r="DDK33" s="58" t="s">
        <v>575</v>
      </c>
      <c r="DDL33" s="58" t="s">
        <v>575</v>
      </c>
      <c r="DDM33" s="58" t="s">
        <v>575</v>
      </c>
      <c r="DDN33" s="58" t="s">
        <v>575</v>
      </c>
      <c r="DDO33" s="58" t="s">
        <v>575</v>
      </c>
      <c r="DDP33" s="58" t="s">
        <v>575</v>
      </c>
      <c r="DDQ33" s="58" t="s">
        <v>575</v>
      </c>
      <c r="DDR33" s="58" t="s">
        <v>575</v>
      </c>
      <c r="DDS33" s="58" t="s">
        <v>575</v>
      </c>
      <c r="DDT33" s="58" t="s">
        <v>575</v>
      </c>
      <c r="DDU33" s="58" t="s">
        <v>575</v>
      </c>
      <c r="DDV33" s="58" t="s">
        <v>575</v>
      </c>
      <c r="DDW33" s="58" t="s">
        <v>575</v>
      </c>
      <c r="DDX33" s="58" t="s">
        <v>575</v>
      </c>
      <c r="DDY33" s="58" t="s">
        <v>575</v>
      </c>
      <c r="DDZ33" s="58" t="s">
        <v>575</v>
      </c>
      <c r="DEA33" s="58" t="s">
        <v>575</v>
      </c>
      <c r="DEB33" s="58" t="s">
        <v>575</v>
      </c>
      <c r="DEC33" s="58" t="s">
        <v>575</v>
      </c>
      <c r="DED33" s="58" t="s">
        <v>575</v>
      </c>
      <c r="DEE33" s="58" t="s">
        <v>575</v>
      </c>
      <c r="DEF33" s="58" t="s">
        <v>575</v>
      </c>
      <c r="DEG33" s="58" t="s">
        <v>575</v>
      </c>
      <c r="DEH33" s="58" t="s">
        <v>575</v>
      </c>
      <c r="DEI33" s="58" t="s">
        <v>575</v>
      </c>
      <c r="DEJ33" s="58" t="s">
        <v>575</v>
      </c>
      <c r="DEK33" s="58" t="s">
        <v>575</v>
      </c>
      <c r="DEL33" s="58" t="s">
        <v>575</v>
      </c>
      <c r="DEM33" s="58" t="s">
        <v>575</v>
      </c>
      <c r="DEN33" s="58" t="s">
        <v>575</v>
      </c>
      <c r="DEO33" s="58" t="s">
        <v>575</v>
      </c>
      <c r="DEP33" s="58" t="s">
        <v>575</v>
      </c>
      <c r="DEQ33" s="58" t="s">
        <v>575</v>
      </c>
      <c r="DER33" s="58" t="s">
        <v>575</v>
      </c>
      <c r="DES33" s="58" t="s">
        <v>575</v>
      </c>
      <c r="DET33" s="58" t="s">
        <v>575</v>
      </c>
      <c r="DEU33" s="58" t="s">
        <v>575</v>
      </c>
      <c r="DEV33" s="58" t="s">
        <v>575</v>
      </c>
      <c r="DEW33" s="58" t="s">
        <v>575</v>
      </c>
      <c r="DEX33" s="58" t="s">
        <v>575</v>
      </c>
      <c r="DEY33" s="58" t="s">
        <v>575</v>
      </c>
      <c r="DEZ33" s="58" t="s">
        <v>575</v>
      </c>
      <c r="DFA33" s="58" t="s">
        <v>575</v>
      </c>
      <c r="DFB33" s="58" t="s">
        <v>575</v>
      </c>
      <c r="DFC33" s="58" t="s">
        <v>575</v>
      </c>
      <c r="DFD33" s="58" t="s">
        <v>575</v>
      </c>
      <c r="DFE33" s="58" t="s">
        <v>575</v>
      </c>
      <c r="DFF33" s="58" t="s">
        <v>575</v>
      </c>
      <c r="DFG33" s="58" t="s">
        <v>575</v>
      </c>
      <c r="DFH33" s="58" t="s">
        <v>575</v>
      </c>
      <c r="DFI33" s="58" t="s">
        <v>575</v>
      </c>
      <c r="DFJ33" s="58" t="s">
        <v>575</v>
      </c>
      <c r="DFK33" s="58" t="s">
        <v>575</v>
      </c>
      <c r="DFL33" s="58" t="s">
        <v>575</v>
      </c>
      <c r="DFM33" s="58" t="s">
        <v>575</v>
      </c>
      <c r="DFN33" s="58" t="s">
        <v>575</v>
      </c>
      <c r="DFO33" s="58" t="s">
        <v>575</v>
      </c>
      <c r="DFP33" s="58" t="s">
        <v>575</v>
      </c>
      <c r="DFQ33" s="58" t="s">
        <v>575</v>
      </c>
      <c r="DFR33" s="58" t="s">
        <v>575</v>
      </c>
      <c r="DFS33" s="58" t="s">
        <v>575</v>
      </c>
      <c r="DFT33" s="58" t="s">
        <v>575</v>
      </c>
      <c r="DFU33" s="58" t="s">
        <v>575</v>
      </c>
      <c r="DFV33" s="58" t="s">
        <v>575</v>
      </c>
      <c r="DFW33" s="58" t="s">
        <v>575</v>
      </c>
      <c r="DFX33" s="58" t="s">
        <v>575</v>
      </c>
      <c r="DFY33" s="58" t="s">
        <v>575</v>
      </c>
      <c r="DFZ33" s="58" t="s">
        <v>575</v>
      </c>
      <c r="DGA33" s="58" t="s">
        <v>575</v>
      </c>
      <c r="DGB33" s="58" t="s">
        <v>575</v>
      </c>
      <c r="DGC33" s="58" t="s">
        <v>575</v>
      </c>
      <c r="DGD33" s="58" t="s">
        <v>575</v>
      </c>
      <c r="DGE33" s="58" t="s">
        <v>575</v>
      </c>
      <c r="DGF33" s="58" t="s">
        <v>575</v>
      </c>
      <c r="DGG33" s="58" t="s">
        <v>575</v>
      </c>
      <c r="DGH33" s="58" t="s">
        <v>575</v>
      </c>
      <c r="DGI33" s="58" t="s">
        <v>575</v>
      </c>
      <c r="DGJ33" s="58" t="s">
        <v>575</v>
      </c>
      <c r="DGK33" s="58" t="s">
        <v>575</v>
      </c>
      <c r="DGL33" s="58" t="s">
        <v>575</v>
      </c>
      <c r="DGM33" s="58" t="s">
        <v>575</v>
      </c>
      <c r="DGN33" s="58" t="s">
        <v>575</v>
      </c>
      <c r="DGO33" s="58" t="s">
        <v>575</v>
      </c>
      <c r="DGP33" s="58" t="s">
        <v>575</v>
      </c>
      <c r="DGQ33" s="58" t="s">
        <v>575</v>
      </c>
      <c r="DGR33" s="58" t="s">
        <v>575</v>
      </c>
      <c r="DGS33" s="58" t="s">
        <v>575</v>
      </c>
      <c r="DGT33" s="58" t="s">
        <v>575</v>
      </c>
      <c r="DGU33" s="58" t="s">
        <v>575</v>
      </c>
      <c r="DGV33" s="58" t="s">
        <v>575</v>
      </c>
      <c r="DGW33" s="58" t="s">
        <v>575</v>
      </c>
      <c r="DGX33" s="58" t="s">
        <v>575</v>
      </c>
      <c r="DGY33" s="58" t="s">
        <v>575</v>
      </c>
      <c r="DGZ33" s="58" t="s">
        <v>575</v>
      </c>
      <c r="DHA33" s="58" t="s">
        <v>575</v>
      </c>
      <c r="DHB33" s="58" t="s">
        <v>575</v>
      </c>
      <c r="DHC33" s="58" t="s">
        <v>575</v>
      </c>
      <c r="DHD33" s="58" t="s">
        <v>575</v>
      </c>
      <c r="DHE33" s="58" t="s">
        <v>575</v>
      </c>
      <c r="DHF33" s="58" t="s">
        <v>575</v>
      </c>
      <c r="DHG33" s="58" t="s">
        <v>575</v>
      </c>
      <c r="DHH33" s="58" t="s">
        <v>575</v>
      </c>
      <c r="DHI33" s="58" t="s">
        <v>575</v>
      </c>
      <c r="DHJ33" s="58" t="s">
        <v>575</v>
      </c>
      <c r="DHK33" s="58" t="s">
        <v>575</v>
      </c>
      <c r="DHL33" s="58" t="s">
        <v>575</v>
      </c>
      <c r="DHM33" s="58" t="s">
        <v>575</v>
      </c>
      <c r="DHN33" s="58" t="s">
        <v>575</v>
      </c>
      <c r="DHO33" s="58" t="s">
        <v>575</v>
      </c>
      <c r="DHP33" s="58" t="s">
        <v>575</v>
      </c>
      <c r="DHQ33" s="58" t="s">
        <v>575</v>
      </c>
      <c r="DHR33" s="58" t="s">
        <v>575</v>
      </c>
      <c r="DHS33" s="58" t="s">
        <v>575</v>
      </c>
      <c r="DHT33" s="58" t="s">
        <v>575</v>
      </c>
      <c r="DHU33" s="58" t="s">
        <v>575</v>
      </c>
      <c r="DHV33" s="58" t="s">
        <v>575</v>
      </c>
      <c r="DHW33" s="58" t="s">
        <v>575</v>
      </c>
      <c r="DHX33" s="58" t="s">
        <v>575</v>
      </c>
      <c r="DHY33" s="58" t="s">
        <v>575</v>
      </c>
      <c r="DHZ33" s="58" t="s">
        <v>575</v>
      </c>
      <c r="DIA33" s="58" t="s">
        <v>575</v>
      </c>
      <c r="DIB33" s="58" t="s">
        <v>575</v>
      </c>
      <c r="DIC33" s="58" t="s">
        <v>575</v>
      </c>
      <c r="DID33" s="58" t="s">
        <v>575</v>
      </c>
      <c r="DIE33" s="58" t="s">
        <v>575</v>
      </c>
      <c r="DIF33" s="58" t="s">
        <v>575</v>
      </c>
      <c r="DIG33" s="58" t="s">
        <v>575</v>
      </c>
      <c r="DIH33" s="58" t="s">
        <v>575</v>
      </c>
      <c r="DII33" s="58" t="s">
        <v>575</v>
      </c>
      <c r="DIJ33" s="58" t="s">
        <v>575</v>
      </c>
      <c r="DIK33" s="58" t="s">
        <v>575</v>
      </c>
      <c r="DIL33" s="58" t="s">
        <v>575</v>
      </c>
      <c r="DIM33" s="58" t="s">
        <v>575</v>
      </c>
      <c r="DIN33" s="58" t="s">
        <v>575</v>
      </c>
      <c r="DIO33" s="58" t="s">
        <v>575</v>
      </c>
      <c r="DIP33" s="58" t="s">
        <v>575</v>
      </c>
      <c r="DIQ33" s="58" t="s">
        <v>575</v>
      </c>
      <c r="DIR33" s="58" t="s">
        <v>575</v>
      </c>
      <c r="DIS33" s="58" t="s">
        <v>575</v>
      </c>
      <c r="DIT33" s="58" t="s">
        <v>575</v>
      </c>
      <c r="DIU33" s="58" t="s">
        <v>575</v>
      </c>
      <c r="DIV33" s="58" t="s">
        <v>575</v>
      </c>
      <c r="DIW33" s="58" t="s">
        <v>575</v>
      </c>
      <c r="DIX33" s="58" t="s">
        <v>575</v>
      </c>
      <c r="DIY33" s="58" t="s">
        <v>575</v>
      </c>
      <c r="DIZ33" s="58" t="s">
        <v>575</v>
      </c>
      <c r="DJA33" s="58" t="s">
        <v>575</v>
      </c>
      <c r="DJB33" s="58" t="s">
        <v>575</v>
      </c>
      <c r="DJC33" s="58" t="s">
        <v>575</v>
      </c>
      <c r="DJD33" s="58" t="s">
        <v>575</v>
      </c>
      <c r="DJE33" s="58" t="s">
        <v>575</v>
      </c>
      <c r="DJF33" s="58" t="s">
        <v>575</v>
      </c>
      <c r="DJG33" s="58" t="s">
        <v>575</v>
      </c>
      <c r="DJH33" s="58" t="s">
        <v>575</v>
      </c>
      <c r="DJI33" s="58" t="s">
        <v>575</v>
      </c>
      <c r="DJJ33" s="58" t="s">
        <v>575</v>
      </c>
      <c r="DJK33" s="58" t="s">
        <v>575</v>
      </c>
      <c r="DJL33" s="58" t="s">
        <v>575</v>
      </c>
      <c r="DJM33" s="58" t="s">
        <v>575</v>
      </c>
      <c r="DJN33" s="58" t="s">
        <v>575</v>
      </c>
      <c r="DJO33" s="58" t="s">
        <v>575</v>
      </c>
      <c r="DJP33" s="58" t="s">
        <v>575</v>
      </c>
      <c r="DJQ33" s="58" t="s">
        <v>575</v>
      </c>
      <c r="DJR33" s="58" t="s">
        <v>575</v>
      </c>
      <c r="DJS33" s="58" t="s">
        <v>575</v>
      </c>
      <c r="DJT33" s="58" t="s">
        <v>575</v>
      </c>
      <c r="DJU33" s="58" t="s">
        <v>575</v>
      </c>
      <c r="DJV33" s="58" t="s">
        <v>575</v>
      </c>
      <c r="DJW33" s="58" t="s">
        <v>575</v>
      </c>
      <c r="DJX33" s="58" t="s">
        <v>575</v>
      </c>
      <c r="DJY33" s="58" t="s">
        <v>575</v>
      </c>
      <c r="DJZ33" s="58" t="s">
        <v>575</v>
      </c>
      <c r="DKA33" s="58" t="s">
        <v>575</v>
      </c>
      <c r="DKB33" s="58" t="s">
        <v>575</v>
      </c>
      <c r="DKC33" s="58" t="s">
        <v>575</v>
      </c>
      <c r="DKD33" s="58" t="s">
        <v>575</v>
      </c>
      <c r="DKE33" s="58" t="s">
        <v>575</v>
      </c>
      <c r="DKF33" s="58" t="s">
        <v>575</v>
      </c>
      <c r="DKG33" s="58" t="s">
        <v>575</v>
      </c>
      <c r="DKH33" s="58" t="s">
        <v>575</v>
      </c>
      <c r="DKI33" s="58" t="s">
        <v>575</v>
      </c>
      <c r="DKJ33" s="58" t="s">
        <v>575</v>
      </c>
      <c r="DKK33" s="58" t="s">
        <v>575</v>
      </c>
      <c r="DKL33" s="58" t="s">
        <v>575</v>
      </c>
      <c r="DKM33" s="58" t="s">
        <v>575</v>
      </c>
      <c r="DKN33" s="58" t="s">
        <v>575</v>
      </c>
      <c r="DKO33" s="58" t="s">
        <v>575</v>
      </c>
      <c r="DKP33" s="58" t="s">
        <v>575</v>
      </c>
      <c r="DKQ33" s="58" t="s">
        <v>575</v>
      </c>
      <c r="DKR33" s="58" t="s">
        <v>575</v>
      </c>
      <c r="DKS33" s="58" t="s">
        <v>575</v>
      </c>
      <c r="DKT33" s="58" t="s">
        <v>575</v>
      </c>
      <c r="DKU33" s="58" t="s">
        <v>575</v>
      </c>
      <c r="DKV33" s="58" t="s">
        <v>575</v>
      </c>
      <c r="DKW33" s="58" t="s">
        <v>575</v>
      </c>
      <c r="DKX33" s="58" t="s">
        <v>575</v>
      </c>
      <c r="DKY33" s="58" t="s">
        <v>575</v>
      </c>
      <c r="DKZ33" s="58" t="s">
        <v>575</v>
      </c>
      <c r="DLA33" s="58" t="s">
        <v>575</v>
      </c>
      <c r="DLB33" s="58" t="s">
        <v>575</v>
      </c>
      <c r="DLC33" s="58" t="s">
        <v>575</v>
      </c>
      <c r="DLD33" s="58" t="s">
        <v>575</v>
      </c>
      <c r="DLE33" s="58" t="s">
        <v>575</v>
      </c>
      <c r="DLF33" s="58" t="s">
        <v>575</v>
      </c>
      <c r="DLG33" s="58" t="s">
        <v>575</v>
      </c>
      <c r="DLH33" s="58" t="s">
        <v>575</v>
      </c>
      <c r="DLI33" s="58" t="s">
        <v>575</v>
      </c>
      <c r="DLJ33" s="58" t="s">
        <v>575</v>
      </c>
      <c r="DLK33" s="58" t="s">
        <v>575</v>
      </c>
      <c r="DLL33" s="58" t="s">
        <v>575</v>
      </c>
      <c r="DLM33" s="58" t="s">
        <v>575</v>
      </c>
      <c r="DLN33" s="58" t="s">
        <v>575</v>
      </c>
      <c r="DLO33" s="58" t="s">
        <v>575</v>
      </c>
      <c r="DLP33" s="58" t="s">
        <v>575</v>
      </c>
      <c r="DLQ33" s="58" t="s">
        <v>575</v>
      </c>
      <c r="DLR33" s="58" t="s">
        <v>575</v>
      </c>
      <c r="DLS33" s="58" t="s">
        <v>575</v>
      </c>
      <c r="DLT33" s="58" t="s">
        <v>575</v>
      </c>
      <c r="DLU33" s="58" t="s">
        <v>575</v>
      </c>
      <c r="DLV33" s="58" t="s">
        <v>575</v>
      </c>
      <c r="DLW33" s="58" t="s">
        <v>575</v>
      </c>
      <c r="DLX33" s="58" t="s">
        <v>575</v>
      </c>
      <c r="DLY33" s="58" t="s">
        <v>575</v>
      </c>
      <c r="DLZ33" s="58" t="s">
        <v>575</v>
      </c>
      <c r="DMA33" s="58" t="s">
        <v>575</v>
      </c>
      <c r="DMB33" s="58" t="s">
        <v>575</v>
      </c>
      <c r="DMC33" s="58" t="s">
        <v>575</v>
      </c>
      <c r="DMD33" s="58" t="s">
        <v>575</v>
      </c>
      <c r="DME33" s="58" t="s">
        <v>575</v>
      </c>
      <c r="DMF33" s="58" t="s">
        <v>575</v>
      </c>
      <c r="DMG33" s="58" t="s">
        <v>575</v>
      </c>
      <c r="DMH33" s="58" t="s">
        <v>575</v>
      </c>
      <c r="DMI33" s="58" t="s">
        <v>575</v>
      </c>
      <c r="DMJ33" s="58" t="s">
        <v>575</v>
      </c>
      <c r="DMK33" s="58" t="s">
        <v>575</v>
      </c>
      <c r="DML33" s="58" t="s">
        <v>575</v>
      </c>
      <c r="DMM33" s="58" t="s">
        <v>575</v>
      </c>
      <c r="DMN33" s="58" t="s">
        <v>575</v>
      </c>
      <c r="DMO33" s="58" t="s">
        <v>575</v>
      </c>
      <c r="DMP33" s="58" t="s">
        <v>575</v>
      </c>
      <c r="DMQ33" s="58" t="s">
        <v>575</v>
      </c>
      <c r="DMR33" s="58" t="s">
        <v>575</v>
      </c>
      <c r="DMS33" s="58" t="s">
        <v>575</v>
      </c>
      <c r="DMT33" s="58" t="s">
        <v>575</v>
      </c>
      <c r="DMU33" s="58" t="s">
        <v>575</v>
      </c>
      <c r="DMV33" s="58" t="s">
        <v>575</v>
      </c>
      <c r="DMW33" s="58" t="s">
        <v>575</v>
      </c>
      <c r="DMX33" s="58" t="s">
        <v>575</v>
      </c>
      <c r="DMY33" s="58" t="s">
        <v>575</v>
      </c>
      <c r="DMZ33" s="58" t="s">
        <v>575</v>
      </c>
      <c r="DNA33" s="58" t="s">
        <v>575</v>
      </c>
      <c r="DNB33" s="58" t="s">
        <v>575</v>
      </c>
      <c r="DNC33" s="58" t="s">
        <v>575</v>
      </c>
      <c r="DND33" s="58" t="s">
        <v>575</v>
      </c>
      <c r="DNE33" s="58" t="s">
        <v>575</v>
      </c>
      <c r="DNF33" s="58" t="s">
        <v>575</v>
      </c>
      <c r="DNG33" s="58" t="s">
        <v>575</v>
      </c>
      <c r="DNH33" s="58" t="s">
        <v>575</v>
      </c>
      <c r="DNI33" s="58" t="s">
        <v>575</v>
      </c>
      <c r="DNJ33" s="58" t="s">
        <v>575</v>
      </c>
      <c r="DNK33" s="58" t="s">
        <v>575</v>
      </c>
      <c r="DNL33" s="58" t="s">
        <v>575</v>
      </c>
      <c r="DNM33" s="58" t="s">
        <v>575</v>
      </c>
      <c r="DNN33" s="58" t="s">
        <v>575</v>
      </c>
      <c r="DNO33" s="58" t="s">
        <v>575</v>
      </c>
      <c r="DNP33" s="58" t="s">
        <v>575</v>
      </c>
      <c r="DNQ33" s="58" t="s">
        <v>575</v>
      </c>
      <c r="DNR33" s="58" t="s">
        <v>575</v>
      </c>
      <c r="DNS33" s="58" t="s">
        <v>575</v>
      </c>
      <c r="DNT33" s="58" t="s">
        <v>575</v>
      </c>
      <c r="DNU33" s="58" t="s">
        <v>575</v>
      </c>
      <c r="DNV33" s="58" t="s">
        <v>575</v>
      </c>
      <c r="DNW33" s="58" t="s">
        <v>575</v>
      </c>
      <c r="DNX33" s="58" t="s">
        <v>575</v>
      </c>
      <c r="DNY33" s="58" t="s">
        <v>575</v>
      </c>
      <c r="DNZ33" s="58" t="s">
        <v>575</v>
      </c>
      <c r="DOA33" s="58" t="s">
        <v>575</v>
      </c>
      <c r="DOB33" s="58" t="s">
        <v>575</v>
      </c>
      <c r="DOC33" s="58" t="s">
        <v>575</v>
      </c>
      <c r="DOD33" s="58" t="s">
        <v>575</v>
      </c>
      <c r="DOE33" s="58" t="s">
        <v>575</v>
      </c>
      <c r="DOF33" s="58" t="s">
        <v>575</v>
      </c>
      <c r="DOG33" s="58" t="s">
        <v>575</v>
      </c>
      <c r="DOH33" s="58" t="s">
        <v>575</v>
      </c>
      <c r="DOI33" s="58" t="s">
        <v>575</v>
      </c>
      <c r="DOJ33" s="58" t="s">
        <v>575</v>
      </c>
      <c r="DOK33" s="58" t="s">
        <v>575</v>
      </c>
      <c r="DOL33" s="58" t="s">
        <v>575</v>
      </c>
      <c r="DOM33" s="58" t="s">
        <v>575</v>
      </c>
      <c r="DON33" s="58" t="s">
        <v>575</v>
      </c>
      <c r="DOO33" s="58" t="s">
        <v>575</v>
      </c>
      <c r="DOP33" s="58" t="s">
        <v>575</v>
      </c>
      <c r="DOQ33" s="58" t="s">
        <v>575</v>
      </c>
      <c r="DOR33" s="58" t="s">
        <v>575</v>
      </c>
      <c r="DOS33" s="58" t="s">
        <v>575</v>
      </c>
      <c r="DOT33" s="58" t="s">
        <v>575</v>
      </c>
      <c r="DOU33" s="58" t="s">
        <v>575</v>
      </c>
      <c r="DOV33" s="58" t="s">
        <v>575</v>
      </c>
      <c r="DOW33" s="58" t="s">
        <v>575</v>
      </c>
      <c r="DOX33" s="58" t="s">
        <v>575</v>
      </c>
      <c r="DOY33" s="58" t="s">
        <v>575</v>
      </c>
      <c r="DOZ33" s="58" t="s">
        <v>575</v>
      </c>
      <c r="DPA33" s="58" t="s">
        <v>575</v>
      </c>
      <c r="DPB33" s="58" t="s">
        <v>575</v>
      </c>
      <c r="DPC33" s="58" t="s">
        <v>575</v>
      </c>
      <c r="DPD33" s="58" t="s">
        <v>575</v>
      </c>
      <c r="DPE33" s="58" t="s">
        <v>575</v>
      </c>
      <c r="DPF33" s="58" t="s">
        <v>575</v>
      </c>
      <c r="DPG33" s="58" t="s">
        <v>575</v>
      </c>
      <c r="DPH33" s="58" t="s">
        <v>575</v>
      </c>
      <c r="DPI33" s="58" t="s">
        <v>575</v>
      </c>
      <c r="DPJ33" s="58" t="s">
        <v>575</v>
      </c>
      <c r="DPK33" s="58" t="s">
        <v>575</v>
      </c>
      <c r="DPL33" s="58" t="s">
        <v>575</v>
      </c>
      <c r="DPM33" s="58" t="s">
        <v>575</v>
      </c>
      <c r="DPN33" s="58" t="s">
        <v>575</v>
      </c>
      <c r="DPO33" s="58" t="s">
        <v>575</v>
      </c>
      <c r="DPP33" s="58" t="s">
        <v>575</v>
      </c>
      <c r="DPQ33" s="58" t="s">
        <v>575</v>
      </c>
      <c r="DPR33" s="58" t="s">
        <v>575</v>
      </c>
      <c r="DPS33" s="58" t="s">
        <v>575</v>
      </c>
      <c r="DPT33" s="58" t="s">
        <v>575</v>
      </c>
      <c r="DPU33" s="58" t="s">
        <v>575</v>
      </c>
      <c r="DPV33" s="58" t="s">
        <v>575</v>
      </c>
      <c r="DPW33" s="58" t="s">
        <v>575</v>
      </c>
      <c r="DPX33" s="58" t="s">
        <v>575</v>
      </c>
      <c r="DPY33" s="58" t="s">
        <v>575</v>
      </c>
      <c r="DPZ33" s="58" t="s">
        <v>575</v>
      </c>
      <c r="DQA33" s="58" t="s">
        <v>575</v>
      </c>
      <c r="DQB33" s="58" t="s">
        <v>575</v>
      </c>
      <c r="DQC33" s="58" t="s">
        <v>575</v>
      </c>
      <c r="DQD33" s="58" t="s">
        <v>575</v>
      </c>
      <c r="DQE33" s="58" t="s">
        <v>575</v>
      </c>
      <c r="DQF33" s="58" t="s">
        <v>575</v>
      </c>
      <c r="DQG33" s="58" t="s">
        <v>575</v>
      </c>
      <c r="DQH33" s="58" t="s">
        <v>575</v>
      </c>
      <c r="DQI33" s="58" t="s">
        <v>575</v>
      </c>
      <c r="DQJ33" s="58" t="s">
        <v>575</v>
      </c>
      <c r="DQK33" s="58" t="s">
        <v>575</v>
      </c>
      <c r="DQL33" s="58" t="s">
        <v>575</v>
      </c>
      <c r="DQM33" s="58" t="s">
        <v>575</v>
      </c>
      <c r="DQN33" s="58" t="s">
        <v>575</v>
      </c>
      <c r="DQO33" s="58" t="s">
        <v>575</v>
      </c>
      <c r="DQP33" s="58" t="s">
        <v>575</v>
      </c>
      <c r="DQQ33" s="58" t="s">
        <v>575</v>
      </c>
      <c r="DQR33" s="58" t="s">
        <v>575</v>
      </c>
      <c r="DQS33" s="58" t="s">
        <v>575</v>
      </c>
      <c r="DQT33" s="58" t="s">
        <v>575</v>
      </c>
      <c r="DQU33" s="58" t="s">
        <v>575</v>
      </c>
      <c r="DQV33" s="58" t="s">
        <v>575</v>
      </c>
      <c r="DQW33" s="58" t="s">
        <v>575</v>
      </c>
      <c r="DQX33" s="58" t="s">
        <v>575</v>
      </c>
      <c r="DQY33" s="58" t="s">
        <v>575</v>
      </c>
      <c r="DQZ33" s="58" t="s">
        <v>575</v>
      </c>
      <c r="DRA33" s="58" t="s">
        <v>575</v>
      </c>
      <c r="DRB33" s="58" t="s">
        <v>575</v>
      </c>
      <c r="DRC33" s="58" t="s">
        <v>575</v>
      </c>
      <c r="DRD33" s="58" t="s">
        <v>575</v>
      </c>
      <c r="DRE33" s="58" t="s">
        <v>575</v>
      </c>
      <c r="DRF33" s="58" t="s">
        <v>575</v>
      </c>
      <c r="DRG33" s="58" t="s">
        <v>575</v>
      </c>
      <c r="DRH33" s="58" t="s">
        <v>575</v>
      </c>
      <c r="DRI33" s="58" t="s">
        <v>575</v>
      </c>
      <c r="DRJ33" s="58" t="s">
        <v>575</v>
      </c>
      <c r="DRK33" s="58" t="s">
        <v>575</v>
      </c>
      <c r="DRL33" s="58" t="s">
        <v>575</v>
      </c>
      <c r="DRM33" s="58" t="s">
        <v>575</v>
      </c>
      <c r="DRN33" s="58" t="s">
        <v>575</v>
      </c>
      <c r="DRO33" s="58" t="s">
        <v>575</v>
      </c>
      <c r="DRP33" s="58" t="s">
        <v>575</v>
      </c>
      <c r="DRQ33" s="58" t="s">
        <v>575</v>
      </c>
      <c r="DRR33" s="58" t="s">
        <v>575</v>
      </c>
      <c r="DRS33" s="58" t="s">
        <v>575</v>
      </c>
      <c r="DRT33" s="58" t="s">
        <v>575</v>
      </c>
      <c r="DRU33" s="58" t="s">
        <v>575</v>
      </c>
      <c r="DRV33" s="58" t="s">
        <v>575</v>
      </c>
      <c r="DRW33" s="58" t="s">
        <v>575</v>
      </c>
      <c r="DRX33" s="58" t="s">
        <v>575</v>
      </c>
      <c r="DRY33" s="58" t="s">
        <v>575</v>
      </c>
      <c r="DRZ33" s="58" t="s">
        <v>575</v>
      </c>
      <c r="DSA33" s="58" t="s">
        <v>575</v>
      </c>
      <c r="DSB33" s="58" t="s">
        <v>575</v>
      </c>
      <c r="DSC33" s="58" t="s">
        <v>575</v>
      </c>
      <c r="DSD33" s="58" t="s">
        <v>575</v>
      </c>
      <c r="DSE33" s="58" t="s">
        <v>575</v>
      </c>
      <c r="DSF33" s="58" t="s">
        <v>575</v>
      </c>
      <c r="DSG33" s="58" t="s">
        <v>575</v>
      </c>
      <c r="DSH33" s="58" t="s">
        <v>575</v>
      </c>
      <c r="DSI33" s="58" t="s">
        <v>575</v>
      </c>
      <c r="DSJ33" s="58" t="s">
        <v>575</v>
      </c>
      <c r="DSK33" s="58" t="s">
        <v>575</v>
      </c>
      <c r="DSL33" s="58" t="s">
        <v>575</v>
      </c>
      <c r="DSM33" s="58" t="s">
        <v>575</v>
      </c>
      <c r="DSN33" s="58" t="s">
        <v>575</v>
      </c>
      <c r="DSO33" s="58" t="s">
        <v>575</v>
      </c>
      <c r="DSP33" s="58" t="s">
        <v>575</v>
      </c>
      <c r="DSQ33" s="58" t="s">
        <v>575</v>
      </c>
      <c r="DSR33" s="58" t="s">
        <v>575</v>
      </c>
      <c r="DSS33" s="58" t="s">
        <v>575</v>
      </c>
      <c r="DST33" s="58" t="s">
        <v>575</v>
      </c>
      <c r="DSU33" s="58" t="s">
        <v>575</v>
      </c>
      <c r="DSV33" s="58" t="s">
        <v>575</v>
      </c>
      <c r="DSW33" s="58" t="s">
        <v>575</v>
      </c>
      <c r="DSX33" s="58" t="s">
        <v>575</v>
      </c>
      <c r="DSY33" s="58" t="s">
        <v>575</v>
      </c>
      <c r="DSZ33" s="58" t="s">
        <v>575</v>
      </c>
      <c r="DTA33" s="58" t="s">
        <v>575</v>
      </c>
      <c r="DTB33" s="58" t="s">
        <v>575</v>
      </c>
      <c r="DTC33" s="58" t="s">
        <v>575</v>
      </c>
      <c r="DTD33" s="58" t="s">
        <v>575</v>
      </c>
      <c r="DTE33" s="58" t="s">
        <v>575</v>
      </c>
      <c r="DTF33" s="58" t="s">
        <v>575</v>
      </c>
      <c r="DTG33" s="58" t="s">
        <v>575</v>
      </c>
      <c r="DTH33" s="58" t="s">
        <v>575</v>
      </c>
      <c r="DTI33" s="58" t="s">
        <v>575</v>
      </c>
      <c r="DTJ33" s="58" t="s">
        <v>575</v>
      </c>
      <c r="DTK33" s="58" t="s">
        <v>575</v>
      </c>
      <c r="DTL33" s="58" t="s">
        <v>575</v>
      </c>
      <c r="DTM33" s="58" t="s">
        <v>575</v>
      </c>
      <c r="DTN33" s="58" t="s">
        <v>575</v>
      </c>
      <c r="DTO33" s="58" t="s">
        <v>575</v>
      </c>
      <c r="DTP33" s="58" t="s">
        <v>575</v>
      </c>
      <c r="DTQ33" s="58" t="s">
        <v>575</v>
      </c>
      <c r="DTR33" s="58" t="s">
        <v>575</v>
      </c>
      <c r="DTS33" s="58" t="s">
        <v>575</v>
      </c>
      <c r="DTT33" s="58" t="s">
        <v>575</v>
      </c>
      <c r="DTU33" s="58" t="s">
        <v>575</v>
      </c>
      <c r="DTV33" s="58" t="s">
        <v>575</v>
      </c>
      <c r="DTW33" s="58" t="s">
        <v>575</v>
      </c>
      <c r="DTX33" s="58" t="s">
        <v>575</v>
      </c>
      <c r="DTY33" s="58" t="s">
        <v>575</v>
      </c>
      <c r="DTZ33" s="58" t="s">
        <v>575</v>
      </c>
      <c r="DUA33" s="58" t="s">
        <v>575</v>
      </c>
      <c r="DUB33" s="58" t="s">
        <v>575</v>
      </c>
      <c r="DUC33" s="58" t="s">
        <v>575</v>
      </c>
      <c r="DUD33" s="58" t="s">
        <v>575</v>
      </c>
      <c r="DUE33" s="58" t="s">
        <v>575</v>
      </c>
      <c r="DUF33" s="58" t="s">
        <v>575</v>
      </c>
      <c r="DUG33" s="58" t="s">
        <v>575</v>
      </c>
      <c r="DUH33" s="58" t="s">
        <v>575</v>
      </c>
      <c r="DUI33" s="58" t="s">
        <v>575</v>
      </c>
      <c r="DUJ33" s="58" t="s">
        <v>575</v>
      </c>
      <c r="DUK33" s="58" t="s">
        <v>575</v>
      </c>
      <c r="DUL33" s="58" t="s">
        <v>575</v>
      </c>
      <c r="DUM33" s="58" t="s">
        <v>575</v>
      </c>
      <c r="DUN33" s="58" t="s">
        <v>575</v>
      </c>
      <c r="DUO33" s="58" t="s">
        <v>575</v>
      </c>
      <c r="DUP33" s="58" t="s">
        <v>575</v>
      </c>
      <c r="DUQ33" s="58" t="s">
        <v>575</v>
      </c>
      <c r="DUR33" s="58" t="s">
        <v>575</v>
      </c>
      <c r="DUS33" s="58" t="s">
        <v>575</v>
      </c>
      <c r="DUT33" s="58" t="s">
        <v>575</v>
      </c>
      <c r="DUU33" s="58" t="s">
        <v>575</v>
      </c>
      <c r="DUV33" s="58" t="s">
        <v>575</v>
      </c>
      <c r="DUW33" s="58" t="s">
        <v>575</v>
      </c>
      <c r="DUX33" s="58" t="s">
        <v>575</v>
      </c>
      <c r="DUY33" s="58" t="s">
        <v>575</v>
      </c>
      <c r="DUZ33" s="58" t="s">
        <v>575</v>
      </c>
      <c r="DVA33" s="58" t="s">
        <v>575</v>
      </c>
      <c r="DVB33" s="58" t="s">
        <v>575</v>
      </c>
      <c r="DVC33" s="58" t="s">
        <v>575</v>
      </c>
      <c r="DVD33" s="58" t="s">
        <v>575</v>
      </c>
      <c r="DVE33" s="58" t="s">
        <v>575</v>
      </c>
      <c r="DVF33" s="58" t="s">
        <v>575</v>
      </c>
      <c r="DVG33" s="58" t="s">
        <v>575</v>
      </c>
      <c r="DVH33" s="58" t="s">
        <v>575</v>
      </c>
      <c r="DVI33" s="58" t="s">
        <v>575</v>
      </c>
      <c r="DVJ33" s="58" t="s">
        <v>575</v>
      </c>
      <c r="DVK33" s="58" t="s">
        <v>575</v>
      </c>
      <c r="DVL33" s="58" t="s">
        <v>575</v>
      </c>
      <c r="DVM33" s="58" t="s">
        <v>575</v>
      </c>
      <c r="DVN33" s="58" t="s">
        <v>575</v>
      </c>
      <c r="DVO33" s="58" t="s">
        <v>575</v>
      </c>
      <c r="DVP33" s="58" t="s">
        <v>575</v>
      </c>
      <c r="DVQ33" s="58" t="s">
        <v>575</v>
      </c>
      <c r="DVR33" s="58" t="s">
        <v>575</v>
      </c>
      <c r="DVS33" s="58" t="s">
        <v>575</v>
      </c>
      <c r="DVT33" s="58" t="s">
        <v>575</v>
      </c>
      <c r="DVU33" s="58" t="s">
        <v>575</v>
      </c>
      <c r="DVV33" s="58" t="s">
        <v>575</v>
      </c>
      <c r="DVW33" s="58" t="s">
        <v>575</v>
      </c>
      <c r="DVX33" s="58" t="s">
        <v>575</v>
      </c>
      <c r="DVY33" s="58" t="s">
        <v>575</v>
      </c>
      <c r="DVZ33" s="58" t="s">
        <v>575</v>
      </c>
      <c r="DWA33" s="58" t="s">
        <v>575</v>
      </c>
      <c r="DWB33" s="58" t="s">
        <v>575</v>
      </c>
      <c r="DWC33" s="58" t="s">
        <v>575</v>
      </c>
      <c r="DWD33" s="58" t="s">
        <v>575</v>
      </c>
      <c r="DWE33" s="58" t="s">
        <v>575</v>
      </c>
      <c r="DWF33" s="58" t="s">
        <v>575</v>
      </c>
      <c r="DWG33" s="58" t="s">
        <v>575</v>
      </c>
      <c r="DWH33" s="58" t="s">
        <v>575</v>
      </c>
      <c r="DWI33" s="58" t="s">
        <v>575</v>
      </c>
      <c r="DWJ33" s="58" t="s">
        <v>575</v>
      </c>
      <c r="DWK33" s="58" t="s">
        <v>575</v>
      </c>
      <c r="DWL33" s="58" t="s">
        <v>575</v>
      </c>
      <c r="DWM33" s="58" t="s">
        <v>575</v>
      </c>
      <c r="DWN33" s="58" t="s">
        <v>575</v>
      </c>
      <c r="DWO33" s="58" t="s">
        <v>575</v>
      </c>
      <c r="DWP33" s="58" t="s">
        <v>575</v>
      </c>
      <c r="DWQ33" s="58" t="s">
        <v>575</v>
      </c>
      <c r="DWR33" s="58" t="s">
        <v>575</v>
      </c>
      <c r="DWS33" s="58" t="s">
        <v>575</v>
      </c>
      <c r="DWT33" s="58" t="s">
        <v>575</v>
      </c>
      <c r="DWU33" s="58" t="s">
        <v>575</v>
      </c>
      <c r="DWV33" s="58" t="s">
        <v>575</v>
      </c>
      <c r="DWW33" s="58" t="s">
        <v>575</v>
      </c>
      <c r="DWX33" s="58" t="s">
        <v>575</v>
      </c>
      <c r="DWY33" s="58" t="s">
        <v>575</v>
      </c>
      <c r="DWZ33" s="58" t="s">
        <v>575</v>
      </c>
      <c r="DXA33" s="58" t="s">
        <v>575</v>
      </c>
      <c r="DXB33" s="58" t="s">
        <v>575</v>
      </c>
      <c r="DXC33" s="58" t="s">
        <v>575</v>
      </c>
      <c r="DXD33" s="58" t="s">
        <v>575</v>
      </c>
      <c r="DXE33" s="58" t="s">
        <v>575</v>
      </c>
      <c r="DXF33" s="58" t="s">
        <v>575</v>
      </c>
      <c r="DXG33" s="58" t="s">
        <v>575</v>
      </c>
      <c r="DXH33" s="58" t="s">
        <v>575</v>
      </c>
      <c r="DXI33" s="58" t="s">
        <v>575</v>
      </c>
      <c r="DXJ33" s="58" t="s">
        <v>575</v>
      </c>
      <c r="DXK33" s="58" t="s">
        <v>575</v>
      </c>
      <c r="DXL33" s="58" t="s">
        <v>575</v>
      </c>
      <c r="DXM33" s="58" t="s">
        <v>575</v>
      </c>
      <c r="DXN33" s="58" t="s">
        <v>575</v>
      </c>
      <c r="DXO33" s="58" t="s">
        <v>575</v>
      </c>
      <c r="DXP33" s="58" t="s">
        <v>575</v>
      </c>
      <c r="DXQ33" s="58" t="s">
        <v>575</v>
      </c>
      <c r="DXR33" s="58" t="s">
        <v>575</v>
      </c>
      <c r="DXS33" s="58" t="s">
        <v>575</v>
      </c>
      <c r="DXT33" s="58" t="s">
        <v>575</v>
      </c>
      <c r="DXU33" s="58" t="s">
        <v>575</v>
      </c>
      <c r="DXV33" s="58" t="s">
        <v>575</v>
      </c>
      <c r="DXW33" s="58" t="s">
        <v>575</v>
      </c>
      <c r="DXX33" s="58" t="s">
        <v>575</v>
      </c>
      <c r="DXY33" s="58" t="s">
        <v>575</v>
      </c>
      <c r="DXZ33" s="58" t="s">
        <v>575</v>
      </c>
      <c r="DYA33" s="58" t="s">
        <v>575</v>
      </c>
      <c r="DYB33" s="58" t="s">
        <v>575</v>
      </c>
      <c r="DYC33" s="58" t="s">
        <v>575</v>
      </c>
      <c r="DYD33" s="58" t="s">
        <v>575</v>
      </c>
      <c r="DYE33" s="58" t="s">
        <v>575</v>
      </c>
      <c r="DYF33" s="58" t="s">
        <v>575</v>
      </c>
      <c r="DYG33" s="58" t="s">
        <v>575</v>
      </c>
      <c r="DYH33" s="58" t="s">
        <v>575</v>
      </c>
      <c r="DYI33" s="58" t="s">
        <v>575</v>
      </c>
      <c r="DYJ33" s="58" t="s">
        <v>575</v>
      </c>
      <c r="DYK33" s="58" t="s">
        <v>575</v>
      </c>
      <c r="DYL33" s="58" t="s">
        <v>575</v>
      </c>
      <c r="DYM33" s="58" t="s">
        <v>575</v>
      </c>
      <c r="DYN33" s="58" t="s">
        <v>575</v>
      </c>
      <c r="DYO33" s="58" t="s">
        <v>575</v>
      </c>
      <c r="DYP33" s="58" t="s">
        <v>575</v>
      </c>
      <c r="DYQ33" s="58" t="s">
        <v>575</v>
      </c>
      <c r="DYR33" s="58" t="s">
        <v>575</v>
      </c>
      <c r="DYS33" s="58" t="s">
        <v>575</v>
      </c>
      <c r="DYT33" s="58" t="s">
        <v>575</v>
      </c>
      <c r="DYU33" s="58" t="s">
        <v>575</v>
      </c>
      <c r="DYV33" s="58" t="s">
        <v>575</v>
      </c>
      <c r="DYW33" s="58" t="s">
        <v>575</v>
      </c>
      <c r="DYX33" s="58" t="s">
        <v>575</v>
      </c>
      <c r="DYY33" s="58" t="s">
        <v>575</v>
      </c>
      <c r="DYZ33" s="58" t="s">
        <v>575</v>
      </c>
      <c r="DZA33" s="58" t="s">
        <v>575</v>
      </c>
      <c r="DZB33" s="58" t="s">
        <v>575</v>
      </c>
      <c r="DZC33" s="58" t="s">
        <v>575</v>
      </c>
      <c r="DZD33" s="58" t="s">
        <v>575</v>
      </c>
      <c r="DZE33" s="58" t="s">
        <v>575</v>
      </c>
      <c r="DZF33" s="58" t="s">
        <v>575</v>
      </c>
      <c r="DZG33" s="58" t="s">
        <v>575</v>
      </c>
      <c r="DZH33" s="58" t="s">
        <v>575</v>
      </c>
      <c r="DZI33" s="58" t="s">
        <v>575</v>
      </c>
      <c r="DZJ33" s="58" t="s">
        <v>575</v>
      </c>
      <c r="DZK33" s="58" t="s">
        <v>575</v>
      </c>
      <c r="DZL33" s="58" t="s">
        <v>575</v>
      </c>
      <c r="DZM33" s="58" t="s">
        <v>575</v>
      </c>
      <c r="DZN33" s="58" t="s">
        <v>575</v>
      </c>
      <c r="DZO33" s="58" t="s">
        <v>575</v>
      </c>
      <c r="DZP33" s="58" t="s">
        <v>575</v>
      </c>
      <c r="DZQ33" s="58" t="s">
        <v>575</v>
      </c>
      <c r="DZR33" s="58" t="s">
        <v>575</v>
      </c>
      <c r="DZS33" s="58" t="s">
        <v>575</v>
      </c>
      <c r="DZT33" s="58" t="s">
        <v>575</v>
      </c>
      <c r="DZU33" s="58" t="s">
        <v>575</v>
      </c>
      <c r="DZV33" s="58" t="s">
        <v>575</v>
      </c>
      <c r="DZW33" s="58" t="s">
        <v>575</v>
      </c>
      <c r="DZX33" s="58" t="s">
        <v>575</v>
      </c>
      <c r="DZY33" s="58" t="s">
        <v>575</v>
      </c>
      <c r="DZZ33" s="58" t="s">
        <v>575</v>
      </c>
      <c r="EAA33" s="58" t="s">
        <v>575</v>
      </c>
      <c r="EAB33" s="58" t="s">
        <v>575</v>
      </c>
      <c r="EAC33" s="58" t="s">
        <v>575</v>
      </c>
      <c r="EAD33" s="58" t="s">
        <v>575</v>
      </c>
      <c r="EAE33" s="58" t="s">
        <v>575</v>
      </c>
      <c r="EAF33" s="58" t="s">
        <v>575</v>
      </c>
      <c r="EAG33" s="58" t="s">
        <v>575</v>
      </c>
      <c r="EAH33" s="58" t="s">
        <v>575</v>
      </c>
      <c r="EAI33" s="58" t="s">
        <v>575</v>
      </c>
      <c r="EAJ33" s="58" t="s">
        <v>575</v>
      </c>
      <c r="EAK33" s="58" t="s">
        <v>575</v>
      </c>
      <c r="EAL33" s="58" t="s">
        <v>575</v>
      </c>
      <c r="EAM33" s="58" t="s">
        <v>575</v>
      </c>
      <c r="EAN33" s="58" t="s">
        <v>575</v>
      </c>
      <c r="EAO33" s="58" t="s">
        <v>575</v>
      </c>
      <c r="EAP33" s="58" t="s">
        <v>575</v>
      </c>
      <c r="EAQ33" s="58" t="s">
        <v>575</v>
      </c>
      <c r="EAR33" s="58" t="s">
        <v>575</v>
      </c>
      <c r="EAS33" s="58" t="s">
        <v>575</v>
      </c>
      <c r="EAT33" s="58" t="s">
        <v>575</v>
      </c>
      <c r="EAU33" s="58" t="s">
        <v>575</v>
      </c>
      <c r="EAV33" s="58" t="s">
        <v>575</v>
      </c>
      <c r="EAW33" s="58" t="s">
        <v>575</v>
      </c>
      <c r="EAX33" s="58" t="s">
        <v>575</v>
      </c>
      <c r="EAY33" s="58" t="s">
        <v>575</v>
      </c>
      <c r="EAZ33" s="58" t="s">
        <v>575</v>
      </c>
      <c r="EBA33" s="58" t="s">
        <v>575</v>
      </c>
      <c r="EBB33" s="58" t="s">
        <v>575</v>
      </c>
      <c r="EBC33" s="58" t="s">
        <v>575</v>
      </c>
      <c r="EBD33" s="58" t="s">
        <v>575</v>
      </c>
      <c r="EBE33" s="58" t="s">
        <v>575</v>
      </c>
      <c r="EBF33" s="58" t="s">
        <v>575</v>
      </c>
      <c r="EBG33" s="58" t="s">
        <v>575</v>
      </c>
      <c r="EBH33" s="58" t="s">
        <v>575</v>
      </c>
      <c r="EBI33" s="58" t="s">
        <v>575</v>
      </c>
      <c r="EBJ33" s="58" t="s">
        <v>575</v>
      </c>
      <c r="EBK33" s="58" t="s">
        <v>575</v>
      </c>
      <c r="EBL33" s="58" t="s">
        <v>575</v>
      </c>
      <c r="EBM33" s="58" t="s">
        <v>575</v>
      </c>
      <c r="EBN33" s="58" t="s">
        <v>575</v>
      </c>
      <c r="EBO33" s="58" t="s">
        <v>575</v>
      </c>
      <c r="EBP33" s="58" t="s">
        <v>575</v>
      </c>
      <c r="EBQ33" s="58" t="s">
        <v>575</v>
      </c>
      <c r="EBR33" s="58" t="s">
        <v>575</v>
      </c>
      <c r="EBS33" s="58" t="s">
        <v>575</v>
      </c>
      <c r="EBT33" s="58" t="s">
        <v>575</v>
      </c>
      <c r="EBU33" s="58" t="s">
        <v>575</v>
      </c>
      <c r="EBV33" s="58" t="s">
        <v>575</v>
      </c>
      <c r="EBW33" s="58" t="s">
        <v>575</v>
      </c>
      <c r="EBX33" s="58" t="s">
        <v>575</v>
      </c>
      <c r="EBY33" s="58" t="s">
        <v>575</v>
      </c>
      <c r="EBZ33" s="58" t="s">
        <v>575</v>
      </c>
      <c r="ECA33" s="58" t="s">
        <v>575</v>
      </c>
      <c r="ECB33" s="58" t="s">
        <v>575</v>
      </c>
      <c r="ECC33" s="58" t="s">
        <v>575</v>
      </c>
      <c r="ECD33" s="58" t="s">
        <v>575</v>
      </c>
      <c r="ECE33" s="58" t="s">
        <v>575</v>
      </c>
      <c r="ECF33" s="58" t="s">
        <v>575</v>
      </c>
      <c r="ECG33" s="58" t="s">
        <v>575</v>
      </c>
      <c r="ECH33" s="58" t="s">
        <v>575</v>
      </c>
      <c r="ECI33" s="58" t="s">
        <v>575</v>
      </c>
      <c r="ECJ33" s="58" t="s">
        <v>575</v>
      </c>
      <c r="ECK33" s="58" t="s">
        <v>575</v>
      </c>
      <c r="ECL33" s="58" t="s">
        <v>575</v>
      </c>
      <c r="ECM33" s="58" t="s">
        <v>575</v>
      </c>
      <c r="ECN33" s="58" t="s">
        <v>575</v>
      </c>
      <c r="ECO33" s="58" t="s">
        <v>575</v>
      </c>
      <c r="ECP33" s="58" t="s">
        <v>575</v>
      </c>
      <c r="ECQ33" s="58" t="s">
        <v>575</v>
      </c>
      <c r="ECR33" s="58" t="s">
        <v>575</v>
      </c>
      <c r="ECS33" s="58" t="s">
        <v>575</v>
      </c>
      <c r="ECT33" s="58" t="s">
        <v>575</v>
      </c>
      <c r="ECU33" s="58" t="s">
        <v>575</v>
      </c>
      <c r="ECV33" s="58" t="s">
        <v>575</v>
      </c>
      <c r="ECW33" s="58" t="s">
        <v>575</v>
      </c>
      <c r="ECX33" s="58" t="s">
        <v>575</v>
      </c>
      <c r="ECY33" s="58" t="s">
        <v>575</v>
      </c>
      <c r="ECZ33" s="58" t="s">
        <v>575</v>
      </c>
      <c r="EDA33" s="58" t="s">
        <v>575</v>
      </c>
      <c r="EDB33" s="58" t="s">
        <v>575</v>
      </c>
      <c r="EDC33" s="58" t="s">
        <v>575</v>
      </c>
      <c r="EDD33" s="58" t="s">
        <v>575</v>
      </c>
      <c r="EDE33" s="58" t="s">
        <v>575</v>
      </c>
      <c r="EDF33" s="58" t="s">
        <v>575</v>
      </c>
      <c r="EDG33" s="58" t="s">
        <v>575</v>
      </c>
      <c r="EDH33" s="58" t="s">
        <v>575</v>
      </c>
      <c r="EDI33" s="58" t="s">
        <v>575</v>
      </c>
      <c r="EDJ33" s="58" t="s">
        <v>575</v>
      </c>
      <c r="EDK33" s="58" t="s">
        <v>575</v>
      </c>
      <c r="EDL33" s="58" t="s">
        <v>575</v>
      </c>
      <c r="EDM33" s="58" t="s">
        <v>575</v>
      </c>
      <c r="EDN33" s="58" t="s">
        <v>575</v>
      </c>
      <c r="EDO33" s="58" t="s">
        <v>575</v>
      </c>
      <c r="EDP33" s="58" t="s">
        <v>575</v>
      </c>
      <c r="EDQ33" s="58" t="s">
        <v>575</v>
      </c>
      <c r="EDR33" s="58" t="s">
        <v>575</v>
      </c>
      <c r="EDS33" s="58" t="s">
        <v>575</v>
      </c>
      <c r="EDT33" s="58" t="s">
        <v>575</v>
      </c>
      <c r="EDU33" s="58" t="s">
        <v>575</v>
      </c>
      <c r="EDV33" s="58" t="s">
        <v>575</v>
      </c>
      <c r="EDW33" s="58" t="s">
        <v>575</v>
      </c>
      <c r="EDX33" s="58" t="s">
        <v>575</v>
      </c>
      <c r="EDY33" s="58" t="s">
        <v>575</v>
      </c>
      <c r="EDZ33" s="58" t="s">
        <v>575</v>
      </c>
      <c r="EEA33" s="58" t="s">
        <v>575</v>
      </c>
      <c r="EEB33" s="58" t="s">
        <v>575</v>
      </c>
      <c r="EEC33" s="58" t="s">
        <v>575</v>
      </c>
      <c r="EED33" s="58" t="s">
        <v>575</v>
      </c>
      <c r="EEE33" s="58" t="s">
        <v>575</v>
      </c>
      <c r="EEF33" s="58" t="s">
        <v>575</v>
      </c>
      <c r="EEG33" s="58" t="s">
        <v>575</v>
      </c>
      <c r="EEH33" s="58" t="s">
        <v>575</v>
      </c>
      <c r="EEI33" s="58" t="s">
        <v>575</v>
      </c>
      <c r="EEJ33" s="58" t="s">
        <v>575</v>
      </c>
      <c r="EEK33" s="58" t="s">
        <v>575</v>
      </c>
      <c r="EEL33" s="58" t="s">
        <v>575</v>
      </c>
      <c r="EEM33" s="58" t="s">
        <v>575</v>
      </c>
      <c r="EEN33" s="58" t="s">
        <v>575</v>
      </c>
      <c r="EEO33" s="58" t="s">
        <v>575</v>
      </c>
      <c r="EEP33" s="58" t="s">
        <v>575</v>
      </c>
      <c r="EEQ33" s="58" t="s">
        <v>575</v>
      </c>
      <c r="EER33" s="58" t="s">
        <v>575</v>
      </c>
      <c r="EES33" s="58" t="s">
        <v>575</v>
      </c>
      <c r="EET33" s="58" t="s">
        <v>575</v>
      </c>
      <c r="EEU33" s="58" t="s">
        <v>575</v>
      </c>
      <c r="EEV33" s="58" t="s">
        <v>575</v>
      </c>
      <c r="EEW33" s="58" t="s">
        <v>575</v>
      </c>
      <c r="EEX33" s="58" t="s">
        <v>575</v>
      </c>
      <c r="EEY33" s="58" t="s">
        <v>575</v>
      </c>
      <c r="EEZ33" s="58" t="s">
        <v>575</v>
      </c>
      <c r="EFA33" s="58" t="s">
        <v>575</v>
      </c>
      <c r="EFB33" s="58" t="s">
        <v>575</v>
      </c>
      <c r="EFC33" s="58" t="s">
        <v>575</v>
      </c>
      <c r="EFD33" s="58" t="s">
        <v>575</v>
      </c>
      <c r="EFE33" s="58" t="s">
        <v>575</v>
      </c>
      <c r="EFF33" s="58" t="s">
        <v>575</v>
      </c>
      <c r="EFG33" s="58" t="s">
        <v>575</v>
      </c>
      <c r="EFH33" s="58" t="s">
        <v>575</v>
      </c>
      <c r="EFI33" s="58" t="s">
        <v>575</v>
      </c>
      <c r="EFJ33" s="58" t="s">
        <v>575</v>
      </c>
      <c r="EFK33" s="58" t="s">
        <v>575</v>
      </c>
      <c r="EFL33" s="58" t="s">
        <v>575</v>
      </c>
      <c r="EFM33" s="58" t="s">
        <v>575</v>
      </c>
      <c r="EFN33" s="58" t="s">
        <v>575</v>
      </c>
      <c r="EFO33" s="58" t="s">
        <v>575</v>
      </c>
      <c r="EFP33" s="58" t="s">
        <v>575</v>
      </c>
      <c r="EFQ33" s="58" t="s">
        <v>575</v>
      </c>
      <c r="EFR33" s="58" t="s">
        <v>575</v>
      </c>
      <c r="EFS33" s="58" t="s">
        <v>575</v>
      </c>
      <c r="EFT33" s="58" t="s">
        <v>575</v>
      </c>
      <c r="EFU33" s="58" t="s">
        <v>575</v>
      </c>
      <c r="EFV33" s="58" t="s">
        <v>575</v>
      </c>
      <c r="EFW33" s="58" t="s">
        <v>575</v>
      </c>
      <c r="EFX33" s="58" t="s">
        <v>575</v>
      </c>
      <c r="EFY33" s="58" t="s">
        <v>575</v>
      </c>
      <c r="EFZ33" s="58" t="s">
        <v>575</v>
      </c>
      <c r="EGA33" s="58" t="s">
        <v>575</v>
      </c>
      <c r="EGB33" s="58" t="s">
        <v>575</v>
      </c>
      <c r="EGC33" s="58" t="s">
        <v>575</v>
      </c>
      <c r="EGD33" s="58" t="s">
        <v>575</v>
      </c>
      <c r="EGE33" s="58" t="s">
        <v>575</v>
      </c>
      <c r="EGF33" s="58" t="s">
        <v>575</v>
      </c>
      <c r="EGG33" s="58" t="s">
        <v>575</v>
      </c>
      <c r="EGH33" s="58" t="s">
        <v>575</v>
      </c>
      <c r="EGI33" s="58" t="s">
        <v>575</v>
      </c>
      <c r="EGJ33" s="58" t="s">
        <v>575</v>
      </c>
      <c r="EGK33" s="58" t="s">
        <v>575</v>
      </c>
      <c r="EGL33" s="58" t="s">
        <v>575</v>
      </c>
      <c r="EGM33" s="58" t="s">
        <v>575</v>
      </c>
      <c r="EGN33" s="58" t="s">
        <v>575</v>
      </c>
      <c r="EGO33" s="58" t="s">
        <v>575</v>
      </c>
      <c r="EGP33" s="58" t="s">
        <v>575</v>
      </c>
      <c r="EGQ33" s="58" t="s">
        <v>575</v>
      </c>
      <c r="EGR33" s="58" t="s">
        <v>575</v>
      </c>
      <c r="EGS33" s="58" t="s">
        <v>575</v>
      </c>
      <c r="EGT33" s="58" t="s">
        <v>575</v>
      </c>
      <c r="EGU33" s="58" t="s">
        <v>575</v>
      </c>
      <c r="EGV33" s="58" t="s">
        <v>575</v>
      </c>
      <c r="EGW33" s="58" t="s">
        <v>575</v>
      </c>
      <c r="EGX33" s="58" t="s">
        <v>575</v>
      </c>
      <c r="EGY33" s="58" t="s">
        <v>575</v>
      </c>
      <c r="EGZ33" s="58" t="s">
        <v>575</v>
      </c>
      <c r="EHA33" s="58" t="s">
        <v>575</v>
      </c>
      <c r="EHB33" s="58" t="s">
        <v>575</v>
      </c>
      <c r="EHC33" s="58" t="s">
        <v>575</v>
      </c>
      <c r="EHD33" s="58" t="s">
        <v>575</v>
      </c>
      <c r="EHE33" s="58" t="s">
        <v>575</v>
      </c>
      <c r="EHF33" s="58" t="s">
        <v>575</v>
      </c>
      <c r="EHG33" s="58" t="s">
        <v>575</v>
      </c>
      <c r="EHH33" s="58" t="s">
        <v>575</v>
      </c>
      <c r="EHI33" s="58" t="s">
        <v>575</v>
      </c>
      <c r="EHJ33" s="58" t="s">
        <v>575</v>
      </c>
      <c r="EHK33" s="58" t="s">
        <v>575</v>
      </c>
      <c r="EHL33" s="58" t="s">
        <v>575</v>
      </c>
      <c r="EHM33" s="58" t="s">
        <v>575</v>
      </c>
      <c r="EHN33" s="58" t="s">
        <v>575</v>
      </c>
      <c r="EHO33" s="58" t="s">
        <v>575</v>
      </c>
      <c r="EHP33" s="58" t="s">
        <v>575</v>
      </c>
      <c r="EHQ33" s="58" t="s">
        <v>575</v>
      </c>
      <c r="EHR33" s="58" t="s">
        <v>575</v>
      </c>
      <c r="EHS33" s="58" t="s">
        <v>575</v>
      </c>
      <c r="EHT33" s="58" t="s">
        <v>575</v>
      </c>
      <c r="EHU33" s="58" t="s">
        <v>575</v>
      </c>
      <c r="EHV33" s="58" t="s">
        <v>575</v>
      </c>
      <c r="EHW33" s="58" t="s">
        <v>575</v>
      </c>
      <c r="EHX33" s="58" t="s">
        <v>575</v>
      </c>
      <c r="EHY33" s="58" t="s">
        <v>575</v>
      </c>
      <c r="EHZ33" s="58" t="s">
        <v>575</v>
      </c>
      <c r="EIA33" s="58" t="s">
        <v>575</v>
      </c>
      <c r="EIB33" s="58" t="s">
        <v>575</v>
      </c>
      <c r="EIC33" s="58" t="s">
        <v>575</v>
      </c>
      <c r="EID33" s="58" t="s">
        <v>575</v>
      </c>
      <c r="EIE33" s="58" t="s">
        <v>575</v>
      </c>
      <c r="EIF33" s="58" t="s">
        <v>575</v>
      </c>
      <c r="EIG33" s="58" t="s">
        <v>575</v>
      </c>
      <c r="EIH33" s="58" t="s">
        <v>575</v>
      </c>
      <c r="EII33" s="58" t="s">
        <v>575</v>
      </c>
      <c r="EIJ33" s="58" t="s">
        <v>575</v>
      </c>
      <c r="EIK33" s="58" t="s">
        <v>575</v>
      </c>
      <c r="EIL33" s="58" t="s">
        <v>575</v>
      </c>
      <c r="EIM33" s="58" t="s">
        <v>575</v>
      </c>
      <c r="EIN33" s="58" t="s">
        <v>575</v>
      </c>
      <c r="EIO33" s="58" t="s">
        <v>575</v>
      </c>
      <c r="EIP33" s="58" t="s">
        <v>575</v>
      </c>
      <c r="EIQ33" s="58" t="s">
        <v>575</v>
      </c>
      <c r="EIR33" s="58" t="s">
        <v>575</v>
      </c>
      <c r="EIS33" s="58" t="s">
        <v>575</v>
      </c>
      <c r="EIT33" s="58" t="s">
        <v>575</v>
      </c>
      <c r="EIU33" s="58" t="s">
        <v>575</v>
      </c>
      <c r="EIV33" s="58" t="s">
        <v>575</v>
      </c>
      <c r="EIW33" s="58" t="s">
        <v>575</v>
      </c>
      <c r="EIX33" s="58" t="s">
        <v>575</v>
      </c>
      <c r="EIY33" s="58" t="s">
        <v>575</v>
      </c>
      <c r="EIZ33" s="58" t="s">
        <v>575</v>
      </c>
      <c r="EJA33" s="58" t="s">
        <v>575</v>
      </c>
      <c r="EJB33" s="58" t="s">
        <v>575</v>
      </c>
      <c r="EJC33" s="58" t="s">
        <v>575</v>
      </c>
      <c r="EJD33" s="58" t="s">
        <v>575</v>
      </c>
      <c r="EJE33" s="58" t="s">
        <v>575</v>
      </c>
      <c r="EJF33" s="58" t="s">
        <v>575</v>
      </c>
      <c r="EJG33" s="58" t="s">
        <v>575</v>
      </c>
      <c r="EJH33" s="58" t="s">
        <v>575</v>
      </c>
      <c r="EJI33" s="58" t="s">
        <v>575</v>
      </c>
      <c r="EJJ33" s="58" t="s">
        <v>575</v>
      </c>
      <c r="EJK33" s="58" t="s">
        <v>575</v>
      </c>
      <c r="EJL33" s="58" t="s">
        <v>575</v>
      </c>
      <c r="EJM33" s="58" t="s">
        <v>575</v>
      </c>
      <c r="EJN33" s="58" t="s">
        <v>575</v>
      </c>
      <c r="EJO33" s="58" t="s">
        <v>575</v>
      </c>
      <c r="EJP33" s="58" t="s">
        <v>575</v>
      </c>
      <c r="EJQ33" s="58" t="s">
        <v>575</v>
      </c>
      <c r="EJR33" s="58" t="s">
        <v>575</v>
      </c>
      <c r="EJS33" s="58" t="s">
        <v>575</v>
      </c>
      <c r="EJT33" s="58" t="s">
        <v>575</v>
      </c>
      <c r="EJU33" s="58" t="s">
        <v>575</v>
      </c>
      <c r="EJV33" s="58" t="s">
        <v>575</v>
      </c>
      <c r="EJW33" s="58" t="s">
        <v>575</v>
      </c>
      <c r="EJX33" s="58" t="s">
        <v>575</v>
      </c>
      <c r="EJY33" s="58" t="s">
        <v>575</v>
      </c>
      <c r="EJZ33" s="58" t="s">
        <v>575</v>
      </c>
      <c r="EKA33" s="58" t="s">
        <v>575</v>
      </c>
      <c r="EKB33" s="58" t="s">
        <v>575</v>
      </c>
      <c r="EKC33" s="58" t="s">
        <v>575</v>
      </c>
      <c r="EKD33" s="58" t="s">
        <v>575</v>
      </c>
      <c r="EKE33" s="58" t="s">
        <v>575</v>
      </c>
      <c r="EKF33" s="58" t="s">
        <v>575</v>
      </c>
      <c r="EKG33" s="58" t="s">
        <v>575</v>
      </c>
      <c r="EKH33" s="58" t="s">
        <v>575</v>
      </c>
      <c r="EKI33" s="58" t="s">
        <v>575</v>
      </c>
      <c r="EKJ33" s="58" t="s">
        <v>575</v>
      </c>
      <c r="EKK33" s="58" t="s">
        <v>575</v>
      </c>
      <c r="EKL33" s="58" t="s">
        <v>575</v>
      </c>
      <c r="EKM33" s="58" t="s">
        <v>575</v>
      </c>
      <c r="EKN33" s="58" t="s">
        <v>575</v>
      </c>
      <c r="EKO33" s="58" t="s">
        <v>575</v>
      </c>
      <c r="EKP33" s="58" t="s">
        <v>575</v>
      </c>
      <c r="EKQ33" s="58" t="s">
        <v>575</v>
      </c>
      <c r="EKR33" s="58" t="s">
        <v>575</v>
      </c>
      <c r="EKS33" s="58" t="s">
        <v>575</v>
      </c>
      <c r="EKT33" s="58" t="s">
        <v>575</v>
      </c>
      <c r="EKU33" s="58" t="s">
        <v>575</v>
      </c>
      <c r="EKV33" s="58" t="s">
        <v>575</v>
      </c>
      <c r="EKW33" s="58" t="s">
        <v>575</v>
      </c>
      <c r="EKX33" s="58" t="s">
        <v>575</v>
      </c>
      <c r="EKY33" s="58" t="s">
        <v>575</v>
      </c>
      <c r="EKZ33" s="58" t="s">
        <v>575</v>
      </c>
      <c r="ELA33" s="58" t="s">
        <v>575</v>
      </c>
      <c r="ELB33" s="58" t="s">
        <v>575</v>
      </c>
      <c r="ELC33" s="58" t="s">
        <v>575</v>
      </c>
      <c r="ELD33" s="58" t="s">
        <v>575</v>
      </c>
      <c r="ELE33" s="58" t="s">
        <v>575</v>
      </c>
      <c r="ELF33" s="58" t="s">
        <v>575</v>
      </c>
      <c r="ELG33" s="58" t="s">
        <v>575</v>
      </c>
      <c r="ELH33" s="58" t="s">
        <v>575</v>
      </c>
      <c r="ELI33" s="58" t="s">
        <v>575</v>
      </c>
      <c r="ELJ33" s="58" t="s">
        <v>575</v>
      </c>
      <c r="ELK33" s="58" t="s">
        <v>575</v>
      </c>
      <c r="ELL33" s="58" t="s">
        <v>575</v>
      </c>
      <c r="ELM33" s="58" t="s">
        <v>575</v>
      </c>
      <c r="ELN33" s="58" t="s">
        <v>575</v>
      </c>
      <c r="ELO33" s="58" t="s">
        <v>575</v>
      </c>
      <c r="ELP33" s="58" t="s">
        <v>575</v>
      </c>
      <c r="ELQ33" s="58" t="s">
        <v>575</v>
      </c>
      <c r="ELR33" s="58" t="s">
        <v>575</v>
      </c>
      <c r="ELS33" s="58" t="s">
        <v>575</v>
      </c>
      <c r="ELT33" s="58" t="s">
        <v>575</v>
      </c>
      <c r="ELU33" s="58" t="s">
        <v>575</v>
      </c>
      <c r="ELV33" s="58" t="s">
        <v>575</v>
      </c>
      <c r="ELW33" s="58" t="s">
        <v>575</v>
      </c>
      <c r="ELX33" s="58" t="s">
        <v>575</v>
      </c>
      <c r="ELY33" s="58" t="s">
        <v>575</v>
      </c>
      <c r="ELZ33" s="58" t="s">
        <v>575</v>
      </c>
      <c r="EMA33" s="58" t="s">
        <v>575</v>
      </c>
      <c r="EMB33" s="58" t="s">
        <v>575</v>
      </c>
      <c r="EMC33" s="58" t="s">
        <v>575</v>
      </c>
      <c r="EMD33" s="58" t="s">
        <v>575</v>
      </c>
      <c r="EME33" s="58" t="s">
        <v>575</v>
      </c>
      <c r="EMF33" s="58" t="s">
        <v>575</v>
      </c>
      <c r="EMG33" s="58" t="s">
        <v>575</v>
      </c>
      <c r="EMH33" s="58" t="s">
        <v>575</v>
      </c>
      <c r="EMI33" s="58" t="s">
        <v>575</v>
      </c>
      <c r="EMJ33" s="58" t="s">
        <v>575</v>
      </c>
      <c r="EMK33" s="58" t="s">
        <v>575</v>
      </c>
      <c r="EML33" s="58" t="s">
        <v>575</v>
      </c>
      <c r="EMM33" s="58" t="s">
        <v>575</v>
      </c>
      <c r="EMN33" s="58" t="s">
        <v>575</v>
      </c>
      <c r="EMO33" s="58" t="s">
        <v>575</v>
      </c>
      <c r="EMP33" s="58" t="s">
        <v>575</v>
      </c>
      <c r="EMQ33" s="58" t="s">
        <v>575</v>
      </c>
      <c r="EMR33" s="58" t="s">
        <v>575</v>
      </c>
      <c r="EMS33" s="58" t="s">
        <v>575</v>
      </c>
      <c r="EMT33" s="58" t="s">
        <v>575</v>
      </c>
      <c r="EMU33" s="58" t="s">
        <v>575</v>
      </c>
      <c r="EMV33" s="58" t="s">
        <v>575</v>
      </c>
      <c r="EMW33" s="58" t="s">
        <v>575</v>
      </c>
      <c r="EMX33" s="58" t="s">
        <v>575</v>
      </c>
      <c r="EMY33" s="58" t="s">
        <v>575</v>
      </c>
      <c r="EMZ33" s="58" t="s">
        <v>575</v>
      </c>
      <c r="ENA33" s="58" t="s">
        <v>575</v>
      </c>
      <c r="ENB33" s="58" t="s">
        <v>575</v>
      </c>
      <c r="ENC33" s="58" t="s">
        <v>575</v>
      </c>
      <c r="END33" s="58" t="s">
        <v>575</v>
      </c>
      <c r="ENE33" s="58" t="s">
        <v>575</v>
      </c>
      <c r="ENF33" s="58" t="s">
        <v>575</v>
      </c>
      <c r="ENG33" s="58" t="s">
        <v>575</v>
      </c>
      <c r="ENH33" s="58" t="s">
        <v>575</v>
      </c>
      <c r="ENI33" s="58" t="s">
        <v>575</v>
      </c>
      <c r="ENJ33" s="58" t="s">
        <v>575</v>
      </c>
      <c r="ENK33" s="58" t="s">
        <v>575</v>
      </c>
      <c r="ENL33" s="58" t="s">
        <v>575</v>
      </c>
      <c r="ENM33" s="58" t="s">
        <v>575</v>
      </c>
      <c r="ENN33" s="58" t="s">
        <v>575</v>
      </c>
      <c r="ENO33" s="58" t="s">
        <v>575</v>
      </c>
      <c r="ENP33" s="58" t="s">
        <v>575</v>
      </c>
      <c r="ENQ33" s="58" t="s">
        <v>575</v>
      </c>
      <c r="ENR33" s="58" t="s">
        <v>575</v>
      </c>
      <c r="ENS33" s="58" t="s">
        <v>575</v>
      </c>
      <c r="ENT33" s="58" t="s">
        <v>575</v>
      </c>
      <c r="ENU33" s="58" t="s">
        <v>575</v>
      </c>
      <c r="ENV33" s="58" t="s">
        <v>575</v>
      </c>
      <c r="ENW33" s="58" t="s">
        <v>575</v>
      </c>
      <c r="ENX33" s="58" t="s">
        <v>575</v>
      </c>
      <c r="ENY33" s="58" t="s">
        <v>575</v>
      </c>
      <c r="ENZ33" s="58" t="s">
        <v>575</v>
      </c>
      <c r="EOA33" s="58" t="s">
        <v>575</v>
      </c>
      <c r="EOB33" s="58" t="s">
        <v>575</v>
      </c>
      <c r="EOC33" s="58" t="s">
        <v>575</v>
      </c>
      <c r="EOD33" s="58" t="s">
        <v>575</v>
      </c>
      <c r="EOE33" s="58" t="s">
        <v>575</v>
      </c>
      <c r="EOF33" s="58" t="s">
        <v>575</v>
      </c>
      <c r="EOG33" s="58" t="s">
        <v>575</v>
      </c>
      <c r="EOH33" s="58" t="s">
        <v>575</v>
      </c>
      <c r="EOI33" s="58" t="s">
        <v>575</v>
      </c>
      <c r="EOJ33" s="58" t="s">
        <v>575</v>
      </c>
      <c r="EOK33" s="58" t="s">
        <v>575</v>
      </c>
      <c r="EOL33" s="58" t="s">
        <v>575</v>
      </c>
      <c r="EOM33" s="58" t="s">
        <v>575</v>
      </c>
      <c r="EON33" s="58" t="s">
        <v>575</v>
      </c>
      <c r="EOO33" s="58" t="s">
        <v>575</v>
      </c>
      <c r="EOP33" s="58" t="s">
        <v>575</v>
      </c>
      <c r="EOQ33" s="58" t="s">
        <v>575</v>
      </c>
      <c r="EOR33" s="58" t="s">
        <v>575</v>
      </c>
      <c r="EOS33" s="58" t="s">
        <v>575</v>
      </c>
      <c r="EOT33" s="58" t="s">
        <v>575</v>
      </c>
      <c r="EOU33" s="58" t="s">
        <v>575</v>
      </c>
      <c r="EOV33" s="58" t="s">
        <v>575</v>
      </c>
      <c r="EOW33" s="58" t="s">
        <v>575</v>
      </c>
      <c r="EOX33" s="58" t="s">
        <v>575</v>
      </c>
      <c r="EOY33" s="58" t="s">
        <v>575</v>
      </c>
      <c r="EOZ33" s="58" t="s">
        <v>575</v>
      </c>
      <c r="EPA33" s="58" t="s">
        <v>575</v>
      </c>
      <c r="EPB33" s="58" t="s">
        <v>575</v>
      </c>
      <c r="EPC33" s="58" t="s">
        <v>575</v>
      </c>
      <c r="EPD33" s="58" t="s">
        <v>575</v>
      </c>
      <c r="EPE33" s="58" t="s">
        <v>575</v>
      </c>
      <c r="EPF33" s="58" t="s">
        <v>575</v>
      </c>
      <c r="EPG33" s="58" t="s">
        <v>575</v>
      </c>
      <c r="EPH33" s="58" t="s">
        <v>575</v>
      </c>
      <c r="EPI33" s="58" t="s">
        <v>575</v>
      </c>
      <c r="EPJ33" s="58" t="s">
        <v>575</v>
      </c>
      <c r="EPK33" s="58" t="s">
        <v>575</v>
      </c>
      <c r="EPL33" s="58" t="s">
        <v>575</v>
      </c>
      <c r="EPM33" s="58" t="s">
        <v>575</v>
      </c>
      <c r="EPN33" s="58" t="s">
        <v>575</v>
      </c>
      <c r="EPO33" s="58" t="s">
        <v>575</v>
      </c>
      <c r="EPP33" s="58" t="s">
        <v>575</v>
      </c>
      <c r="EPQ33" s="58" t="s">
        <v>575</v>
      </c>
      <c r="EPR33" s="58" t="s">
        <v>575</v>
      </c>
      <c r="EPS33" s="58" t="s">
        <v>575</v>
      </c>
      <c r="EPT33" s="58" t="s">
        <v>575</v>
      </c>
      <c r="EPU33" s="58" t="s">
        <v>575</v>
      </c>
      <c r="EPV33" s="58" t="s">
        <v>575</v>
      </c>
      <c r="EPW33" s="58" t="s">
        <v>575</v>
      </c>
      <c r="EPX33" s="58" t="s">
        <v>575</v>
      </c>
      <c r="EPY33" s="58" t="s">
        <v>575</v>
      </c>
      <c r="EPZ33" s="58" t="s">
        <v>575</v>
      </c>
      <c r="EQA33" s="58" t="s">
        <v>575</v>
      </c>
      <c r="EQB33" s="58" t="s">
        <v>575</v>
      </c>
      <c r="EQC33" s="58" t="s">
        <v>575</v>
      </c>
      <c r="EQD33" s="58" t="s">
        <v>575</v>
      </c>
      <c r="EQE33" s="58" t="s">
        <v>575</v>
      </c>
      <c r="EQF33" s="58" t="s">
        <v>575</v>
      </c>
      <c r="EQG33" s="58" t="s">
        <v>575</v>
      </c>
      <c r="EQH33" s="58" t="s">
        <v>575</v>
      </c>
      <c r="EQI33" s="58" t="s">
        <v>575</v>
      </c>
      <c r="EQJ33" s="58" t="s">
        <v>575</v>
      </c>
      <c r="EQK33" s="58" t="s">
        <v>575</v>
      </c>
      <c r="EQL33" s="58" t="s">
        <v>575</v>
      </c>
      <c r="EQM33" s="58" t="s">
        <v>575</v>
      </c>
      <c r="EQN33" s="58" t="s">
        <v>575</v>
      </c>
      <c r="EQO33" s="58" t="s">
        <v>575</v>
      </c>
      <c r="EQP33" s="58" t="s">
        <v>575</v>
      </c>
      <c r="EQQ33" s="58" t="s">
        <v>575</v>
      </c>
      <c r="EQR33" s="58" t="s">
        <v>575</v>
      </c>
      <c r="EQS33" s="58" t="s">
        <v>575</v>
      </c>
      <c r="EQT33" s="58" t="s">
        <v>575</v>
      </c>
      <c r="EQU33" s="58" t="s">
        <v>575</v>
      </c>
      <c r="EQV33" s="58" t="s">
        <v>575</v>
      </c>
      <c r="EQW33" s="58" t="s">
        <v>575</v>
      </c>
      <c r="EQX33" s="58" t="s">
        <v>575</v>
      </c>
      <c r="EQY33" s="58" t="s">
        <v>575</v>
      </c>
      <c r="EQZ33" s="58" t="s">
        <v>575</v>
      </c>
      <c r="ERA33" s="58" t="s">
        <v>575</v>
      </c>
      <c r="ERB33" s="58" t="s">
        <v>575</v>
      </c>
      <c r="ERC33" s="58" t="s">
        <v>575</v>
      </c>
      <c r="ERD33" s="58" t="s">
        <v>575</v>
      </c>
      <c r="ERE33" s="58" t="s">
        <v>575</v>
      </c>
      <c r="ERF33" s="58" t="s">
        <v>575</v>
      </c>
      <c r="ERG33" s="58" t="s">
        <v>575</v>
      </c>
      <c r="ERH33" s="58" t="s">
        <v>575</v>
      </c>
      <c r="ERI33" s="58" t="s">
        <v>575</v>
      </c>
      <c r="ERJ33" s="58" t="s">
        <v>575</v>
      </c>
      <c r="ERK33" s="58" t="s">
        <v>575</v>
      </c>
      <c r="ERL33" s="58" t="s">
        <v>575</v>
      </c>
      <c r="ERM33" s="58" t="s">
        <v>575</v>
      </c>
      <c r="ERN33" s="58" t="s">
        <v>575</v>
      </c>
      <c r="ERO33" s="58" t="s">
        <v>575</v>
      </c>
      <c r="ERP33" s="58" t="s">
        <v>575</v>
      </c>
      <c r="ERQ33" s="58" t="s">
        <v>575</v>
      </c>
      <c r="ERR33" s="58" t="s">
        <v>575</v>
      </c>
      <c r="ERS33" s="58" t="s">
        <v>575</v>
      </c>
      <c r="ERT33" s="58" t="s">
        <v>575</v>
      </c>
      <c r="ERU33" s="58" t="s">
        <v>575</v>
      </c>
      <c r="ERV33" s="58" t="s">
        <v>575</v>
      </c>
      <c r="ERW33" s="58" t="s">
        <v>575</v>
      </c>
      <c r="ERX33" s="58" t="s">
        <v>575</v>
      </c>
      <c r="ERY33" s="58" t="s">
        <v>575</v>
      </c>
      <c r="ERZ33" s="58" t="s">
        <v>575</v>
      </c>
      <c r="ESA33" s="58" t="s">
        <v>575</v>
      </c>
      <c r="ESB33" s="58" t="s">
        <v>575</v>
      </c>
      <c r="ESC33" s="58" t="s">
        <v>575</v>
      </c>
      <c r="ESD33" s="58" t="s">
        <v>575</v>
      </c>
      <c r="ESE33" s="58" t="s">
        <v>575</v>
      </c>
      <c r="ESF33" s="58" t="s">
        <v>575</v>
      </c>
      <c r="ESG33" s="58" t="s">
        <v>575</v>
      </c>
      <c r="ESH33" s="58" t="s">
        <v>575</v>
      </c>
      <c r="ESI33" s="58" t="s">
        <v>575</v>
      </c>
      <c r="ESJ33" s="58" t="s">
        <v>575</v>
      </c>
      <c r="ESK33" s="58" t="s">
        <v>575</v>
      </c>
      <c r="ESL33" s="58" t="s">
        <v>575</v>
      </c>
      <c r="ESM33" s="58" t="s">
        <v>575</v>
      </c>
      <c r="ESN33" s="58" t="s">
        <v>575</v>
      </c>
      <c r="ESO33" s="58" t="s">
        <v>575</v>
      </c>
      <c r="ESP33" s="58" t="s">
        <v>575</v>
      </c>
      <c r="ESQ33" s="58" t="s">
        <v>575</v>
      </c>
      <c r="ESR33" s="58" t="s">
        <v>575</v>
      </c>
      <c r="ESS33" s="58" t="s">
        <v>575</v>
      </c>
      <c r="EST33" s="58" t="s">
        <v>575</v>
      </c>
      <c r="ESU33" s="58" t="s">
        <v>575</v>
      </c>
      <c r="ESV33" s="58" t="s">
        <v>575</v>
      </c>
      <c r="ESW33" s="58" t="s">
        <v>575</v>
      </c>
      <c r="ESX33" s="58" t="s">
        <v>575</v>
      </c>
      <c r="ESY33" s="58" t="s">
        <v>575</v>
      </c>
      <c r="ESZ33" s="58" t="s">
        <v>575</v>
      </c>
      <c r="ETA33" s="58" t="s">
        <v>575</v>
      </c>
      <c r="ETB33" s="58" t="s">
        <v>575</v>
      </c>
      <c r="ETC33" s="58" t="s">
        <v>575</v>
      </c>
      <c r="ETD33" s="58" t="s">
        <v>575</v>
      </c>
      <c r="ETE33" s="58" t="s">
        <v>575</v>
      </c>
      <c r="ETF33" s="58" t="s">
        <v>575</v>
      </c>
      <c r="ETG33" s="58" t="s">
        <v>575</v>
      </c>
      <c r="ETH33" s="58" t="s">
        <v>575</v>
      </c>
      <c r="ETI33" s="58" t="s">
        <v>575</v>
      </c>
      <c r="ETJ33" s="58" t="s">
        <v>575</v>
      </c>
      <c r="ETK33" s="58" t="s">
        <v>575</v>
      </c>
      <c r="ETL33" s="58" t="s">
        <v>575</v>
      </c>
      <c r="ETM33" s="58" t="s">
        <v>575</v>
      </c>
      <c r="ETN33" s="58" t="s">
        <v>575</v>
      </c>
      <c r="ETO33" s="58" t="s">
        <v>575</v>
      </c>
      <c r="ETP33" s="58" t="s">
        <v>575</v>
      </c>
      <c r="ETQ33" s="58" t="s">
        <v>575</v>
      </c>
      <c r="ETR33" s="58" t="s">
        <v>575</v>
      </c>
      <c r="ETS33" s="58" t="s">
        <v>575</v>
      </c>
      <c r="ETT33" s="58" t="s">
        <v>575</v>
      </c>
      <c r="ETU33" s="58" t="s">
        <v>575</v>
      </c>
      <c r="ETV33" s="58" t="s">
        <v>575</v>
      </c>
      <c r="ETW33" s="58" t="s">
        <v>575</v>
      </c>
      <c r="ETX33" s="58" t="s">
        <v>575</v>
      </c>
      <c r="ETY33" s="58" t="s">
        <v>575</v>
      </c>
      <c r="ETZ33" s="58" t="s">
        <v>575</v>
      </c>
      <c r="EUA33" s="58" t="s">
        <v>575</v>
      </c>
      <c r="EUB33" s="58" t="s">
        <v>575</v>
      </c>
      <c r="EUC33" s="58" t="s">
        <v>575</v>
      </c>
      <c r="EUD33" s="58" t="s">
        <v>575</v>
      </c>
      <c r="EUE33" s="58" t="s">
        <v>575</v>
      </c>
      <c r="EUF33" s="58" t="s">
        <v>575</v>
      </c>
      <c r="EUG33" s="58" t="s">
        <v>575</v>
      </c>
      <c r="EUH33" s="58" t="s">
        <v>575</v>
      </c>
      <c r="EUI33" s="58" t="s">
        <v>575</v>
      </c>
      <c r="EUJ33" s="58" t="s">
        <v>575</v>
      </c>
      <c r="EUK33" s="58" t="s">
        <v>575</v>
      </c>
      <c r="EUL33" s="58" t="s">
        <v>575</v>
      </c>
      <c r="EUM33" s="58" t="s">
        <v>575</v>
      </c>
      <c r="EUN33" s="58" t="s">
        <v>575</v>
      </c>
      <c r="EUO33" s="58" t="s">
        <v>575</v>
      </c>
      <c r="EUP33" s="58" t="s">
        <v>575</v>
      </c>
      <c r="EUQ33" s="58" t="s">
        <v>575</v>
      </c>
      <c r="EUR33" s="58" t="s">
        <v>575</v>
      </c>
      <c r="EUS33" s="58" t="s">
        <v>575</v>
      </c>
      <c r="EUT33" s="58" t="s">
        <v>575</v>
      </c>
      <c r="EUU33" s="58" t="s">
        <v>575</v>
      </c>
      <c r="EUV33" s="58" t="s">
        <v>575</v>
      </c>
      <c r="EUW33" s="58" t="s">
        <v>575</v>
      </c>
      <c r="EUX33" s="58" t="s">
        <v>575</v>
      </c>
      <c r="EUY33" s="58" t="s">
        <v>575</v>
      </c>
      <c r="EUZ33" s="58" t="s">
        <v>575</v>
      </c>
      <c r="EVA33" s="58" t="s">
        <v>575</v>
      </c>
      <c r="EVB33" s="58" t="s">
        <v>575</v>
      </c>
      <c r="EVC33" s="58" t="s">
        <v>575</v>
      </c>
      <c r="EVD33" s="58" t="s">
        <v>575</v>
      </c>
      <c r="EVE33" s="58" t="s">
        <v>575</v>
      </c>
      <c r="EVF33" s="58" t="s">
        <v>575</v>
      </c>
      <c r="EVG33" s="58" t="s">
        <v>575</v>
      </c>
      <c r="EVH33" s="58" t="s">
        <v>575</v>
      </c>
      <c r="EVI33" s="58" t="s">
        <v>575</v>
      </c>
      <c r="EVJ33" s="58" t="s">
        <v>575</v>
      </c>
      <c r="EVK33" s="58" t="s">
        <v>575</v>
      </c>
      <c r="EVL33" s="58" t="s">
        <v>575</v>
      </c>
      <c r="EVM33" s="58" t="s">
        <v>575</v>
      </c>
      <c r="EVN33" s="58" t="s">
        <v>575</v>
      </c>
      <c r="EVO33" s="58" t="s">
        <v>575</v>
      </c>
      <c r="EVP33" s="58" t="s">
        <v>575</v>
      </c>
      <c r="EVQ33" s="58" t="s">
        <v>575</v>
      </c>
      <c r="EVR33" s="58" t="s">
        <v>575</v>
      </c>
      <c r="EVS33" s="58" t="s">
        <v>575</v>
      </c>
      <c r="EVT33" s="58" t="s">
        <v>575</v>
      </c>
      <c r="EVU33" s="58" t="s">
        <v>575</v>
      </c>
      <c r="EVV33" s="58" t="s">
        <v>575</v>
      </c>
      <c r="EVW33" s="58" t="s">
        <v>575</v>
      </c>
      <c r="EVX33" s="58" t="s">
        <v>575</v>
      </c>
      <c r="EVY33" s="58" t="s">
        <v>575</v>
      </c>
      <c r="EVZ33" s="58" t="s">
        <v>575</v>
      </c>
      <c r="EWA33" s="58" t="s">
        <v>575</v>
      </c>
      <c r="EWB33" s="58" t="s">
        <v>575</v>
      </c>
      <c r="EWC33" s="58" t="s">
        <v>575</v>
      </c>
      <c r="EWD33" s="58" t="s">
        <v>575</v>
      </c>
      <c r="EWE33" s="58" t="s">
        <v>575</v>
      </c>
      <c r="EWF33" s="58" t="s">
        <v>575</v>
      </c>
      <c r="EWG33" s="58" t="s">
        <v>575</v>
      </c>
      <c r="EWH33" s="58" t="s">
        <v>575</v>
      </c>
      <c r="EWI33" s="58" t="s">
        <v>575</v>
      </c>
      <c r="EWJ33" s="58" t="s">
        <v>575</v>
      </c>
      <c r="EWK33" s="58" t="s">
        <v>575</v>
      </c>
      <c r="EWL33" s="58" t="s">
        <v>575</v>
      </c>
      <c r="EWM33" s="58" t="s">
        <v>575</v>
      </c>
      <c r="EWN33" s="58" t="s">
        <v>575</v>
      </c>
      <c r="EWO33" s="58" t="s">
        <v>575</v>
      </c>
      <c r="EWP33" s="58" t="s">
        <v>575</v>
      </c>
      <c r="EWQ33" s="58" t="s">
        <v>575</v>
      </c>
      <c r="EWR33" s="58" t="s">
        <v>575</v>
      </c>
      <c r="EWS33" s="58" t="s">
        <v>575</v>
      </c>
      <c r="EWT33" s="58" t="s">
        <v>575</v>
      </c>
      <c r="EWU33" s="58" t="s">
        <v>575</v>
      </c>
      <c r="EWV33" s="58" t="s">
        <v>575</v>
      </c>
      <c r="EWW33" s="58" t="s">
        <v>575</v>
      </c>
      <c r="EWX33" s="58" t="s">
        <v>575</v>
      </c>
      <c r="EWY33" s="58" t="s">
        <v>575</v>
      </c>
      <c r="EWZ33" s="58" t="s">
        <v>575</v>
      </c>
      <c r="EXA33" s="58" t="s">
        <v>575</v>
      </c>
      <c r="EXB33" s="58" t="s">
        <v>575</v>
      </c>
      <c r="EXC33" s="58" t="s">
        <v>575</v>
      </c>
      <c r="EXD33" s="58" t="s">
        <v>575</v>
      </c>
      <c r="EXE33" s="58" t="s">
        <v>575</v>
      </c>
      <c r="EXF33" s="58" t="s">
        <v>575</v>
      </c>
      <c r="EXG33" s="58" t="s">
        <v>575</v>
      </c>
      <c r="EXH33" s="58" t="s">
        <v>575</v>
      </c>
      <c r="EXI33" s="58" t="s">
        <v>575</v>
      </c>
      <c r="EXJ33" s="58" t="s">
        <v>575</v>
      </c>
      <c r="EXK33" s="58" t="s">
        <v>575</v>
      </c>
      <c r="EXL33" s="58" t="s">
        <v>575</v>
      </c>
      <c r="EXM33" s="58" t="s">
        <v>575</v>
      </c>
      <c r="EXN33" s="58" t="s">
        <v>575</v>
      </c>
      <c r="EXO33" s="58" t="s">
        <v>575</v>
      </c>
      <c r="EXP33" s="58" t="s">
        <v>575</v>
      </c>
      <c r="EXQ33" s="58" t="s">
        <v>575</v>
      </c>
      <c r="EXR33" s="58" t="s">
        <v>575</v>
      </c>
      <c r="EXS33" s="58" t="s">
        <v>575</v>
      </c>
      <c r="EXT33" s="58" t="s">
        <v>575</v>
      </c>
      <c r="EXU33" s="58" t="s">
        <v>575</v>
      </c>
      <c r="EXV33" s="58" t="s">
        <v>575</v>
      </c>
      <c r="EXW33" s="58" t="s">
        <v>575</v>
      </c>
      <c r="EXX33" s="58" t="s">
        <v>575</v>
      </c>
      <c r="EXY33" s="58" t="s">
        <v>575</v>
      </c>
      <c r="EXZ33" s="58" t="s">
        <v>575</v>
      </c>
      <c r="EYA33" s="58" t="s">
        <v>575</v>
      </c>
      <c r="EYB33" s="58" t="s">
        <v>575</v>
      </c>
      <c r="EYC33" s="58" t="s">
        <v>575</v>
      </c>
      <c r="EYD33" s="58" t="s">
        <v>575</v>
      </c>
      <c r="EYE33" s="58" t="s">
        <v>575</v>
      </c>
      <c r="EYF33" s="58" t="s">
        <v>575</v>
      </c>
      <c r="EYG33" s="58" t="s">
        <v>575</v>
      </c>
      <c r="EYH33" s="58" t="s">
        <v>575</v>
      </c>
      <c r="EYI33" s="58" t="s">
        <v>575</v>
      </c>
      <c r="EYJ33" s="58" t="s">
        <v>575</v>
      </c>
      <c r="EYK33" s="58" t="s">
        <v>575</v>
      </c>
      <c r="EYL33" s="58" t="s">
        <v>575</v>
      </c>
      <c r="EYM33" s="58" t="s">
        <v>575</v>
      </c>
      <c r="EYN33" s="58" t="s">
        <v>575</v>
      </c>
      <c r="EYO33" s="58" t="s">
        <v>575</v>
      </c>
      <c r="EYP33" s="58" t="s">
        <v>575</v>
      </c>
      <c r="EYQ33" s="58" t="s">
        <v>575</v>
      </c>
      <c r="EYR33" s="58" t="s">
        <v>575</v>
      </c>
      <c r="EYS33" s="58" t="s">
        <v>575</v>
      </c>
      <c r="EYT33" s="58" t="s">
        <v>575</v>
      </c>
      <c r="EYU33" s="58" t="s">
        <v>575</v>
      </c>
      <c r="EYV33" s="58" t="s">
        <v>575</v>
      </c>
      <c r="EYW33" s="58" t="s">
        <v>575</v>
      </c>
      <c r="EYX33" s="58" t="s">
        <v>575</v>
      </c>
      <c r="EYY33" s="58" t="s">
        <v>575</v>
      </c>
      <c r="EYZ33" s="58" t="s">
        <v>575</v>
      </c>
      <c r="EZA33" s="58" t="s">
        <v>575</v>
      </c>
      <c r="EZB33" s="58" t="s">
        <v>575</v>
      </c>
      <c r="EZC33" s="58" t="s">
        <v>575</v>
      </c>
      <c r="EZD33" s="58" t="s">
        <v>575</v>
      </c>
      <c r="EZE33" s="58" t="s">
        <v>575</v>
      </c>
      <c r="EZF33" s="58" t="s">
        <v>575</v>
      </c>
      <c r="EZG33" s="58" t="s">
        <v>575</v>
      </c>
      <c r="EZH33" s="58" t="s">
        <v>575</v>
      </c>
      <c r="EZI33" s="58" t="s">
        <v>575</v>
      </c>
      <c r="EZJ33" s="58" t="s">
        <v>575</v>
      </c>
      <c r="EZK33" s="58" t="s">
        <v>575</v>
      </c>
      <c r="EZL33" s="58" t="s">
        <v>575</v>
      </c>
      <c r="EZM33" s="58" t="s">
        <v>575</v>
      </c>
      <c r="EZN33" s="58" t="s">
        <v>575</v>
      </c>
      <c r="EZO33" s="58" t="s">
        <v>575</v>
      </c>
      <c r="EZP33" s="58" t="s">
        <v>575</v>
      </c>
      <c r="EZQ33" s="58" t="s">
        <v>575</v>
      </c>
      <c r="EZR33" s="58" t="s">
        <v>575</v>
      </c>
      <c r="EZS33" s="58" t="s">
        <v>575</v>
      </c>
      <c r="EZT33" s="58" t="s">
        <v>575</v>
      </c>
      <c r="EZU33" s="58" t="s">
        <v>575</v>
      </c>
      <c r="EZV33" s="58" t="s">
        <v>575</v>
      </c>
      <c r="EZW33" s="58" t="s">
        <v>575</v>
      </c>
      <c r="EZX33" s="58" t="s">
        <v>575</v>
      </c>
      <c r="EZY33" s="58" t="s">
        <v>575</v>
      </c>
      <c r="EZZ33" s="58" t="s">
        <v>575</v>
      </c>
      <c r="FAA33" s="58" t="s">
        <v>575</v>
      </c>
      <c r="FAB33" s="58" t="s">
        <v>575</v>
      </c>
      <c r="FAC33" s="58" t="s">
        <v>575</v>
      </c>
      <c r="FAD33" s="58" t="s">
        <v>575</v>
      </c>
      <c r="FAE33" s="58" t="s">
        <v>575</v>
      </c>
      <c r="FAF33" s="58" t="s">
        <v>575</v>
      </c>
      <c r="FAG33" s="58" t="s">
        <v>575</v>
      </c>
      <c r="FAH33" s="58" t="s">
        <v>575</v>
      </c>
      <c r="FAI33" s="58" t="s">
        <v>575</v>
      </c>
      <c r="FAJ33" s="58" t="s">
        <v>575</v>
      </c>
      <c r="FAK33" s="58" t="s">
        <v>575</v>
      </c>
      <c r="FAL33" s="58" t="s">
        <v>575</v>
      </c>
      <c r="FAM33" s="58" t="s">
        <v>575</v>
      </c>
      <c r="FAN33" s="58" t="s">
        <v>575</v>
      </c>
      <c r="FAO33" s="58" t="s">
        <v>575</v>
      </c>
      <c r="FAP33" s="58" t="s">
        <v>575</v>
      </c>
      <c r="FAQ33" s="58" t="s">
        <v>575</v>
      </c>
      <c r="FAR33" s="58" t="s">
        <v>575</v>
      </c>
      <c r="FAS33" s="58" t="s">
        <v>575</v>
      </c>
      <c r="FAT33" s="58" t="s">
        <v>575</v>
      </c>
      <c r="FAU33" s="58" t="s">
        <v>575</v>
      </c>
      <c r="FAV33" s="58" t="s">
        <v>575</v>
      </c>
      <c r="FAW33" s="58" t="s">
        <v>575</v>
      </c>
      <c r="FAX33" s="58" t="s">
        <v>575</v>
      </c>
      <c r="FAY33" s="58" t="s">
        <v>575</v>
      </c>
      <c r="FAZ33" s="58" t="s">
        <v>575</v>
      </c>
      <c r="FBA33" s="58" t="s">
        <v>575</v>
      </c>
      <c r="FBB33" s="58" t="s">
        <v>575</v>
      </c>
      <c r="FBC33" s="58" t="s">
        <v>575</v>
      </c>
      <c r="FBD33" s="58" t="s">
        <v>575</v>
      </c>
      <c r="FBE33" s="58" t="s">
        <v>575</v>
      </c>
      <c r="FBF33" s="58" t="s">
        <v>575</v>
      </c>
      <c r="FBG33" s="58" t="s">
        <v>575</v>
      </c>
      <c r="FBH33" s="58" t="s">
        <v>575</v>
      </c>
      <c r="FBI33" s="58" t="s">
        <v>575</v>
      </c>
      <c r="FBJ33" s="58" t="s">
        <v>575</v>
      </c>
      <c r="FBK33" s="58" t="s">
        <v>575</v>
      </c>
      <c r="FBL33" s="58" t="s">
        <v>575</v>
      </c>
      <c r="FBM33" s="58" t="s">
        <v>575</v>
      </c>
      <c r="FBN33" s="58" t="s">
        <v>575</v>
      </c>
      <c r="FBO33" s="58" t="s">
        <v>575</v>
      </c>
      <c r="FBP33" s="58" t="s">
        <v>575</v>
      </c>
      <c r="FBQ33" s="58" t="s">
        <v>575</v>
      </c>
      <c r="FBR33" s="58" t="s">
        <v>575</v>
      </c>
      <c r="FBS33" s="58" t="s">
        <v>575</v>
      </c>
      <c r="FBT33" s="58" t="s">
        <v>575</v>
      </c>
      <c r="FBU33" s="58" t="s">
        <v>575</v>
      </c>
      <c r="FBV33" s="58" t="s">
        <v>575</v>
      </c>
      <c r="FBW33" s="58" t="s">
        <v>575</v>
      </c>
      <c r="FBX33" s="58" t="s">
        <v>575</v>
      </c>
      <c r="FBY33" s="58" t="s">
        <v>575</v>
      </c>
      <c r="FBZ33" s="58" t="s">
        <v>575</v>
      </c>
      <c r="FCA33" s="58" t="s">
        <v>575</v>
      </c>
      <c r="FCB33" s="58" t="s">
        <v>575</v>
      </c>
      <c r="FCC33" s="58" t="s">
        <v>575</v>
      </c>
      <c r="FCD33" s="58" t="s">
        <v>575</v>
      </c>
      <c r="FCE33" s="58" t="s">
        <v>575</v>
      </c>
      <c r="FCF33" s="58" t="s">
        <v>575</v>
      </c>
      <c r="FCG33" s="58" t="s">
        <v>575</v>
      </c>
      <c r="FCH33" s="58" t="s">
        <v>575</v>
      </c>
      <c r="FCI33" s="58" t="s">
        <v>575</v>
      </c>
      <c r="FCJ33" s="58" t="s">
        <v>575</v>
      </c>
      <c r="FCK33" s="58" t="s">
        <v>575</v>
      </c>
      <c r="FCL33" s="58" t="s">
        <v>575</v>
      </c>
      <c r="FCM33" s="58" t="s">
        <v>575</v>
      </c>
      <c r="FCN33" s="58" t="s">
        <v>575</v>
      </c>
      <c r="FCO33" s="58" t="s">
        <v>575</v>
      </c>
      <c r="FCP33" s="58" t="s">
        <v>575</v>
      </c>
      <c r="FCQ33" s="58" t="s">
        <v>575</v>
      </c>
      <c r="FCR33" s="58" t="s">
        <v>575</v>
      </c>
      <c r="FCS33" s="58" t="s">
        <v>575</v>
      </c>
      <c r="FCT33" s="58" t="s">
        <v>575</v>
      </c>
      <c r="FCU33" s="58" t="s">
        <v>575</v>
      </c>
      <c r="FCV33" s="58" t="s">
        <v>575</v>
      </c>
      <c r="FCW33" s="58" t="s">
        <v>575</v>
      </c>
      <c r="FCX33" s="58" t="s">
        <v>575</v>
      </c>
      <c r="FCY33" s="58" t="s">
        <v>575</v>
      </c>
      <c r="FCZ33" s="58" t="s">
        <v>575</v>
      </c>
      <c r="FDA33" s="58" t="s">
        <v>575</v>
      </c>
      <c r="FDB33" s="58" t="s">
        <v>575</v>
      </c>
      <c r="FDC33" s="58" t="s">
        <v>575</v>
      </c>
      <c r="FDD33" s="58" t="s">
        <v>575</v>
      </c>
      <c r="FDE33" s="58" t="s">
        <v>575</v>
      </c>
      <c r="FDF33" s="58" t="s">
        <v>575</v>
      </c>
      <c r="FDG33" s="58" t="s">
        <v>575</v>
      </c>
      <c r="FDH33" s="58" t="s">
        <v>575</v>
      </c>
      <c r="FDI33" s="58" t="s">
        <v>575</v>
      </c>
      <c r="FDJ33" s="58" t="s">
        <v>575</v>
      </c>
      <c r="FDK33" s="58" t="s">
        <v>575</v>
      </c>
      <c r="FDL33" s="58" t="s">
        <v>575</v>
      </c>
      <c r="FDM33" s="58" t="s">
        <v>575</v>
      </c>
      <c r="FDN33" s="58" t="s">
        <v>575</v>
      </c>
      <c r="FDO33" s="58" t="s">
        <v>575</v>
      </c>
      <c r="FDP33" s="58" t="s">
        <v>575</v>
      </c>
      <c r="FDQ33" s="58" t="s">
        <v>575</v>
      </c>
      <c r="FDR33" s="58" t="s">
        <v>575</v>
      </c>
      <c r="FDS33" s="58" t="s">
        <v>575</v>
      </c>
      <c r="FDT33" s="58" t="s">
        <v>575</v>
      </c>
      <c r="FDU33" s="58" t="s">
        <v>575</v>
      </c>
      <c r="FDV33" s="58" t="s">
        <v>575</v>
      </c>
      <c r="FDW33" s="58" t="s">
        <v>575</v>
      </c>
      <c r="FDX33" s="58" t="s">
        <v>575</v>
      </c>
      <c r="FDY33" s="58" t="s">
        <v>575</v>
      </c>
      <c r="FDZ33" s="58" t="s">
        <v>575</v>
      </c>
      <c r="FEA33" s="58" t="s">
        <v>575</v>
      </c>
      <c r="FEB33" s="58" t="s">
        <v>575</v>
      </c>
      <c r="FEC33" s="58" t="s">
        <v>575</v>
      </c>
      <c r="FED33" s="58" t="s">
        <v>575</v>
      </c>
      <c r="FEE33" s="58" t="s">
        <v>575</v>
      </c>
      <c r="FEF33" s="58" t="s">
        <v>575</v>
      </c>
      <c r="FEG33" s="58" t="s">
        <v>575</v>
      </c>
      <c r="FEH33" s="58" t="s">
        <v>575</v>
      </c>
      <c r="FEI33" s="58" t="s">
        <v>575</v>
      </c>
      <c r="FEJ33" s="58" t="s">
        <v>575</v>
      </c>
      <c r="FEK33" s="58" t="s">
        <v>575</v>
      </c>
      <c r="FEL33" s="58" t="s">
        <v>575</v>
      </c>
      <c r="FEM33" s="58" t="s">
        <v>575</v>
      </c>
      <c r="FEN33" s="58" t="s">
        <v>575</v>
      </c>
      <c r="FEO33" s="58" t="s">
        <v>575</v>
      </c>
      <c r="FEP33" s="58" t="s">
        <v>575</v>
      </c>
      <c r="FEQ33" s="58" t="s">
        <v>575</v>
      </c>
      <c r="FER33" s="58" t="s">
        <v>575</v>
      </c>
      <c r="FES33" s="58" t="s">
        <v>575</v>
      </c>
      <c r="FET33" s="58" t="s">
        <v>575</v>
      </c>
      <c r="FEU33" s="58" t="s">
        <v>575</v>
      </c>
      <c r="FEV33" s="58" t="s">
        <v>575</v>
      </c>
      <c r="FEW33" s="58" t="s">
        <v>575</v>
      </c>
      <c r="FEX33" s="58" t="s">
        <v>575</v>
      </c>
      <c r="FEY33" s="58" t="s">
        <v>575</v>
      </c>
      <c r="FEZ33" s="58" t="s">
        <v>575</v>
      </c>
      <c r="FFA33" s="58" t="s">
        <v>575</v>
      </c>
      <c r="FFB33" s="58" t="s">
        <v>575</v>
      </c>
      <c r="FFC33" s="58" t="s">
        <v>575</v>
      </c>
      <c r="FFD33" s="58" t="s">
        <v>575</v>
      </c>
      <c r="FFE33" s="58" t="s">
        <v>575</v>
      </c>
      <c r="FFF33" s="58" t="s">
        <v>575</v>
      </c>
      <c r="FFG33" s="58" t="s">
        <v>575</v>
      </c>
      <c r="FFH33" s="58" t="s">
        <v>575</v>
      </c>
      <c r="FFI33" s="58" t="s">
        <v>575</v>
      </c>
      <c r="FFJ33" s="58" t="s">
        <v>575</v>
      </c>
      <c r="FFK33" s="58" t="s">
        <v>575</v>
      </c>
      <c r="FFL33" s="58" t="s">
        <v>575</v>
      </c>
      <c r="FFM33" s="58" t="s">
        <v>575</v>
      </c>
      <c r="FFN33" s="58" t="s">
        <v>575</v>
      </c>
      <c r="FFO33" s="58" t="s">
        <v>575</v>
      </c>
      <c r="FFP33" s="58" t="s">
        <v>575</v>
      </c>
      <c r="FFQ33" s="58" t="s">
        <v>575</v>
      </c>
      <c r="FFR33" s="58" t="s">
        <v>575</v>
      </c>
      <c r="FFS33" s="58" t="s">
        <v>575</v>
      </c>
      <c r="FFT33" s="58" t="s">
        <v>575</v>
      </c>
      <c r="FFU33" s="58" t="s">
        <v>575</v>
      </c>
      <c r="FFV33" s="58" t="s">
        <v>575</v>
      </c>
      <c r="FFW33" s="58" t="s">
        <v>575</v>
      </c>
      <c r="FFX33" s="58" t="s">
        <v>575</v>
      </c>
      <c r="FFY33" s="58" t="s">
        <v>575</v>
      </c>
      <c r="FFZ33" s="58" t="s">
        <v>575</v>
      </c>
      <c r="FGA33" s="58" t="s">
        <v>575</v>
      </c>
      <c r="FGB33" s="58" t="s">
        <v>575</v>
      </c>
      <c r="FGC33" s="58" t="s">
        <v>575</v>
      </c>
      <c r="FGD33" s="58" t="s">
        <v>575</v>
      </c>
      <c r="FGE33" s="58" t="s">
        <v>575</v>
      </c>
      <c r="FGF33" s="58" t="s">
        <v>575</v>
      </c>
      <c r="FGG33" s="58" t="s">
        <v>575</v>
      </c>
      <c r="FGH33" s="58" t="s">
        <v>575</v>
      </c>
      <c r="FGI33" s="58" t="s">
        <v>575</v>
      </c>
      <c r="FGJ33" s="58" t="s">
        <v>575</v>
      </c>
      <c r="FGK33" s="58" t="s">
        <v>575</v>
      </c>
      <c r="FGL33" s="58" t="s">
        <v>575</v>
      </c>
      <c r="FGM33" s="58" t="s">
        <v>575</v>
      </c>
      <c r="FGN33" s="58" t="s">
        <v>575</v>
      </c>
      <c r="FGO33" s="58" t="s">
        <v>575</v>
      </c>
      <c r="FGP33" s="58" t="s">
        <v>575</v>
      </c>
      <c r="FGQ33" s="58" t="s">
        <v>575</v>
      </c>
      <c r="FGR33" s="58" t="s">
        <v>575</v>
      </c>
      <c r="FGS33" s="58" t="s">
        <v>575</v>
      </c>
      <c r="FGT33" s="58" t="s">
        <v>575</v>
      </c>
      <c r="FGU33" s="58" t="s">
        <v>575</v>
      </c>
      <c r="FGV33" s="58" t="s">
        <v>575</v>
      </c>
      <c r="FGW33" s="58" t="s">
        <v>575</v>
      </c>
      <c r="FGX33" s="58" t="s">
        <v>575</v>
      </c>
      <c r="FGY33" s="58" t="s">
        <v>575</v>
      </c>
      <c r="FGZ33" s="58" t="s">
        <v>575</v>
      </c>
      <c r="FHA33" s="58" t="s">
        <v>575</v>
      </c>
      <c r="FHB33" s="58" t="s">
        <v>575</v>
      </c>
      <c r="FHC33" s="58" t="s">
        <v>575</v>
      </c>
      <c r="FHD33" s="58" t="s">
        <v>575</v>
      </c>
      <c r="FHE33" s="58" t="s">
        <v>575</v>
      </c>
      <c r="FHF33" s="58" t="s">
        <v>575</v>
      </c>
      <c r="FHG33" s="58" t="s">
        <v>575</v>
      </c>
      <c r="FHH33" s="58" t="s">
        <v>575</v>
      </c>
      <c r="FHI33" s="58" t="s">
        <v>575</v>
      </c>
      <c r="FHJ33" s="58" t="s">
        <v>575</v>
      </c>
      <c r="FHK33" s="58" t="s">
        <v>575</v>
      </c>
      <c r="FHL33" s="58" t="s">
        <v>575</v>
      </c>
      <c r="FHM33" s="58" t="s">
        <v>575</v>
      </c>
      <c r="FHN33" s="58" t="s">
        <v>575</v>
      </c>
      <c r="FHO33" s="58" t="s">
        <v>575</v>
      </c>
      <c r="FHP33" s="58" t="s">
        <v>575</v>
      </c>
      <c r="FHQ33" s="58" t="s">
        <v>575</v>
      </c>
      <c r="FHR33" s="58" t="s">
        <v>575</v>
      </c>
      <c r="FHS33" s="58" t="s">
        <v>575</v>
      </c>
      <c r="FHT33" s="58" t="s">
        <v>575</v>
      </c>
      <c r="FHU33" s="58" t="s">
        <v>575</v>
      </c>
      <c r="FHV33" s="58" t="s">
        <v>575</v>
      </c>
      <c r="FHW33" s="58" t="s">
        <v>575</v>
      </c>
      <c r="FHX33" s="58" t="s">
        <v>575</v>
      </c>
      <c r="FHY33" s="58" t="s">
        <v>575</v>
      </c>
      <c r="FHZ33" s="58" t="s">
        <v>575</v>
      </c>
      <c r="FIA33" s="58" t="s">
        <v>575</v>
      </c>
      <c r="FIB33" s="58" t="s">
        <v>575</v>
      </c>
      <c r="FIC33" s="58" t="s">
        <v>575</v>
      </c>
      <c r="FID33" s="58" t="s">
        <v>575</v>
      </c>
      <c r="FIE33" s="58" t="s">
        <v>575</v>
      </c>
      <c r="FIF33" s="58" t="s">
        <v>575</v>
      </c>
      <c r="FIG33" s="58" t="s">
        <v>575</v>
      </c>
      <c r="FIH33" s="58" t="s">
        <v>575</v>
      </c>
      <c r="FII33" s="58" t="s">
        <v>575</v>
      </c>
      <c r="FIJ33" s="58" t="s">
        <v>575</v>
      </c>
      <c r="FIK33" s="58" t="s">
        <v>575</v>
      </c>
      <c r="FIL33" s="58" t="s">
        <v>575</v>
      </c>
      <c r="FIM33" s="58" t="s">
        <v>575</v>
      </c>
      <c r="FIN33" s="58" t="s">
        <v>575</v>
      </c>
      <c r="FIO33" s="58" t="s">
        <v>575</v>
      </c>
      <c r="FIP33" s="58" t="s">
        <v>575</v>
      </c>
      <c r="FIQ33" s="58" t="s">
        <v>575</v>
      </c>
      <c r="FIR33" s="58" t="s">
        <v>575</v>
      </c>
      <c r="FIS33" s="58" t="s">
        <v>575</v>
      </c>
      <c r="FIT33" s="58" t="s">
        <v>575</v>
      </c>
      <c r="FIU33" s="58" t="s">
        <v>575</v>
      </c>
      <c r="FIV33" s="58" t="s">
        <v>575</v>
      </c>
      <c r="FIW33" s="58" t="s">
        <v>575</v>
      </c>
      <c r="FIX33" s="58" t="s">
        <v>575</v>
      </c>
      <c r="FIY33" s="58" t="s">
        <v>575</v>
      </c>
      <c r="FIZ33" s="58" t="s">
        <v>575</v>
      </c>
      <c r="FJA33" s="58" t="s">
        <v>575</v>
      </c>
      <c r="FJB33" s="58" t="s">
        <v>575</v>
      </c>
      <c r="FJC33" s="58" t="s">
        <v>575</v>
      </c>
      <c r="FJD33" s="58" t="s">
        <v>575</v>
      </c>
      <c r="FJE33" s="58" t="s">
        <v>575</v>
      </c>
      <c r="FJF33" s="58" t="s">
        <v>575</v>
      </c>
      <c r="FJG33" s="58" t="s">
        <v>575</v>
      </c>
      <c r="FJH33" s="58" t="s">
        <v>575</v>
      </c>
      <c r="FJI33" s="58" t="s">
        <v>575</v>
      </c>
      <c r="FJJ33" s="58" t="s">
        <v>575</v>
      </c>
      <c r="FJK33" s="58" t="s">
        <v>575</v>
      </c>
      <c r="FJL33" s="58" t="s">
        <v>575</v>
      </c>
      <c r="FJM33" s="58" t="s">
        <v>575</v>
      </c>
      <c r="FJN33" s="58" t="s">
        <v>575</v>
      </c>
      <c r="FJO33" s="58" t="s">
        <v>575</v>
      </c>
      <c r="FJP33" s="58" t="s">
        <v>575</v>
      </c>
      <c r="FJQ33" s="58" t="s">
        <v>575</v>
      </c>
      <c r="FJR33" s="58" t="s">
        <v>575</v>
      </c>
      <c r="FJS33" s="58" t="s">
        <v>575</v>
      </c>
      <c r="FJT33" s="58" t="s">
        <v>575</v>
      </c>
      <c r="FJU33" s="58" t="s">
        <v>575</v>
      </c>
      <c r="FJV33" s="58" t="s">
        <v>575</v>
      </c>
      <c r="FJW33" s="58" t="s">
        <v>575</v>
      </c>
      <c r="FJX33" s="58" t="s">
        <v>575</v>
      </c>
      <c r="FJY33" s="58" t="s">
        <v>575</v>
      </c>
      <c r="FJZ33" s="58" t="s">
        <v>575</v>
      </c>
      <c r="FKA33" s="58" t="s">
        <v>575</v>
      </c>
      <c r="FKB33" s="58" t="s">
        <v>575</v>
      </c>
      <c r="FKC33" s="58" t="s">
        <v>575</v>
      </c>
      <c r="FKD33" s="58" t="s">
        <v>575</v>
      </c>
      <c r="FKE33" s="58" t="s">
        <v>575</v>
      </c>
      <c r="FKF33" s="58" t="s">
        <v>575</v>
      </c>
      <c r="FKG33" s="58" t="s">
        <v>575</v>
      </c>
      <c r="FKH33" s="58" t="s">
        <v>575</v>
      </c>
      <c r="FKI33" s="58" t="s">
        <v>575</v>
      </c>
      <c r="FKJ33" s="58" t="s">
        <v>575</v>
      </c>
      <c r="FKK33" s="58" t="s">
        <v>575</v>
      </c>
      <c r="FKL33" s="58" t="s">
        <v>575</v>
      </c>
      <c r="FKM33" s="58" t="s">
        <v>575</v>
      </c>
      <c r="FKN33" s="58" t="s">
        <v>575</v>
      </c>
      <c r="FKO33" s="58" t="s">
        <v>575</v>
      </c>
      <c r="FKP33" s="58" t="s">
        <v>575</v>
      </c>
      <c r="FKQ33" s="58" t="s">
        <v>575</v>
      </c>
      <c r="FKR33" s="58" t="s">
        <v>575</v>
      </c>
      <c r="FKS33" s="58" t="s">
        <v>575</v>
      </c>
      <c r="FKT33" s="58" t="s">
        <v>575</v>
      </c>
      <c r="FKU33" s="58" t="s">
        <v>575</v>
      </c>
      <c r="FKV33" s="58" t="s">
        <v>575</v>
      </c>
      <c r="FKW33" s="58" t="s">
        <v>575</v>
      </c>
      <c r="FKX33" s="58" t="s">
        <v>575</v>
      </c>
      <c r="FKY33" s="58" t="s">
        <v>575</v>
      </c>
      <c r="FKZ33" s="58" t="s">
        <v>575</v>
      </c>
      <c r="FLA33" s="58" t="s">
        <v>575</v>
      </c>
      <c r="FLB33" s="58" t="s">
        <v>575</v>
      </c>
      <c r="FLC33" s="58" t="s">
        <v>575</v>
      </c>
      <c r="FLD33" s="58" t="s">
        <v>575</v>
      </c>
      <c r="FLE33" s="58" t="s">
        <v>575</v>
      </c>
      <c r="FLF33" s="58" t="s">
        <v>575</v>
      </c>
      <c r="FLG33" s="58" t="s">
        <v>575</v>
      </c>
      <c r="FLH33" s="58" t="s">
        <v>575</v>
      </c>
      <c r="FLI33" s="58" t="s">
        <v>575</v>
      </c>
      <c r="FLJ33" s="58" t="s">
        <v>575</v>
      </c>
      <c r="FLK33" s="58" t="s">
        <v>575</v>
      </c>
      <c r="FLL33" s="58" t="s">
        <v>575</v>
      </c>
      <c r="FLM33" s="58" t="s">
        <v>575</v>
      </c>
      <c r="FLN33" s="58" t="s">
        <v>575</v>
      </c>
      <c r="FLO33" s="58" t="s">
        <v>575</v>
      </c>
      <c r="FLP33" s="58" t="s">
        <v>575</v>
      </c>
      <c r="FLQ33" s="58" t="s">
        <v>575</v>
      </c>
      <c r="FLR33" s="58" t="s">
        <v>575</v>
      </c>
      <c r="FLS33" s="58" t="s">
        <v>575</v>
      </c>
      <c r="FLT33" s="58" t="s">
        <v>575</v>
      </c>
      <c r="FLU33" s="58" t="s">
        <v>575</v>
      </c>
      <c r="FLV33" s="58" t="s">
        <v>575</v>
      </c>
      <c r="FLW33" s="58" t="s">
        <v>575</v>
      </c>
      <c r="FLX33" s="58" t="s">
        <v>575</v>
      </c>
      <c r="FLY33" s="58" t="s">
        <v>575</v>
      </c>
      <c r="FLZ33" s="58" t="s">
        <v>575</v>
      </c>
      <c r="FMA33" s="58" t="s">
        <v>575</v>
      </c>
      <c r="FMB33" s="58" t="s">
        <v>575</v>
      </c>
      <c r="FMC33" s="58" t="s">
        <v>575</v>
      </c>
      <c r="FMD33" s="58" t="s">
        <v>575</v>
      </c>
      <c r="FME33" s="58" t="s">
        <v>575</v>
      </c>
      <c r="FMF33" s="58" t="s">
        <v>575</v>
      </c>
      <c r="FMG33" s="58" t="s">
        <v>575</v>
      </c>
      <c r="FMH33" s="58" t="s">
        <v>575</v>
      </c>
      <c r="FMI33" s="58" t="s">
        <v>575</v>
      </c>
      <c r="FMJ33" s="58" t="s">
        <v>575</v>
      </c>
      <c r="FMK33" s="58" t="s">
        <v>575</v>
      </c>
      <c r="FML33" s="58" t="s">
        <v>575</v>
      </c>
      <c r="FMM33" s="58" t="s">
        <v>575</v>
      </c>
      <c r="FMN33" s="58" t="s">
        <v>575</v>
      </c>
      <c r="FMO33" s="58" t="s">
        <v>575</v>
      </c>
      <c r="FMP33" s="58" t="s">
        <v>575</v>
      </c>
      <c r="FMQ33" s="58" t="s">
        <v>575</v>
      </c>
      <c r="FMR33" s="58" t="s">
        <v>575</v>
      </c>
      <c r="FMS33" s="58" t="s">
        <v>575</v>
      </c>
      <c r="FMT33" s="58" t="s">
        <v>575</v>
      </c>
      <c r="FMU33" s="58" t="s">
        <v>575</v>
      </c>
      <c r="FMV33" s="58" t="s">
        <v>575</v>
      </c>
      <c r="FMW33" s="58" t="s">
        <v>575</v>
      </c>
      <c r="FMX33" s="58" t="s">
        <v>575</v>
      </c>
      <c r="FMY33" s="58" t="s">
        <v>575</v>
      </c>
      <c r="FMZ33" s="58" t="s">
        <v>575</v>
      </c>
      <c r="FNA33" s="58" t="s">
        <v>575</v>
      </c>
      <c r="FNB33" s="58" t="s">
        <v>575</v>
      </c>
      <c r="FNC33" s="58" t="s">
        <v>575</v>
      </c>
      <c r="FND33" s="58" t="s">
        <v>575</v>
      </c>
      <c r="FNE33" s="58" t="s">
        <v>575</v>
      </c>
      <c r="FNF33" s="58" t="s">
        <v>575</v>
      </c>
      <c r="FNG33" s="58" t="s">
        <v>575</v>
      </c>
      <c r="FNH33" s="58" t="s">
        <v>575</v>
      </c>
      <c r="FNI33" s="58" t="s">
        <v>575</v>
      </c>
      <c r="FNJ33" s="58" t="s">
        <v>575</v>
      </c>
      <c r="FNK33" s="58" t="s">
        <v>575</v>
      </c>
      <c r="FNL33" s="58" t="s">
        <v>575</v>
      </c>
      <c r="FNM33" s="58" t="s">
        <v>575</v>
      </c>
      <c r="FNN33" s="58" t="s">
        <v>575</v>
      </c>
      <c r="FNO33" s="58" t="s">
        <v>575</v>
      </c>
      <c r="FNP33" s="58" t="s">
        <v>575</v>
      </c>
      <c r="FNQ33" s="58" t="s">
        <v>575</v>
      </c>
      <c r="FNR33" s="58" t="s">
        <v>575</v>
      </c>
      <c r="FNS33" s="58" t="s">
        <v>575</v>
      </c>
      <c r="FNT33" s="58" t="s">
        <v>575</v>
      </c>
      <c r="FNU33" s="58" t="s">
        <v>575</v>
      </c>
      <c r="FNV33" s="58" t="s">
        <v>575</v>
      </c>
      <c r="FNW33" s="58" t="s">
        <v>575</v>
      </c>
      <c r="FNX33" s="58" t="s">
        <v>575</v>
      </c>
      <c r="FNY33" s="58" t="s">
        <v>575</v>
      </c>
      <c r="FNZ33" s="58" t="s">
        <v>575</v>
      </c>
      <c r="FOA33" s="58" t="s">
        <v>575</v>
      </c>
      <c r="FOB33" s="58" t="s">
        <v>575</v>
      </c>
      <c r="FOC33" s="58" t="s">
        <v>575</v>
      </c>
      <c r="FOD33" s="58" t="s">
        <v>575</v>
      </c>
      <c r="FOE33" s="58" t="s">
        <v>575</v>
      </c>
      <c r="FOF33" s="58" t="s">
        <v>575</v>
      </c>
      <c r="FOG33" s="58" t="s">
        <v>575</v>
      </c>
      <c r="FOH33" s="58" t="s">
        <v>575</v>
      </c>
      <c r="FOI33" s="58" t="s">
        <v>575</v>
      </c>
      <c r="FOJ33" s="58" t="s">
        <v>575</v>
      </c>
      <c r="FOK33" s="58" t="s">
        <v>575</v>
      </c>
      <c r="FOL33" s="58" t="s">
        <v>575</v>
      </c>
      <c r="FOM33" s="58" t="s">
        <v>575</v>
      </c>
      <c r="FON33" s="58" t="s">
        <v>575</v>
      </c>
      <c r="FOO33" s="58" t="s">
        <v>575</v>
      </c>
      <c r="FOP33" s="58" t="s">
        <v>575</v>
      </c>
      <c r="FOQ33" s="58" t="s">
        <v>575</v>
      </c>
      <c r="FOR33" s="58" t="s">
        <v>575</v>
      </c>
      <c r="FOS33" s="58" t="s">
        <v>575</v>
      </c>
      <c r="FOT33" s="58" t="s">
        <v>575</v>
      </c>
      <c r="FOU33" s="58" t="s">
        <v>575</v>
      </c>
      <c r="FOV33" s="58" t="s">
        <v>575</v>
      </c>
      <c r="FOW33" s="58" t="s">
        <v>575</v>
      </c>
      <c r="FOX33" s="58" t="s">
        <v>575</v>
      </c>
      <c r="FOY33" s="58" t="s">
        <v>575</v>
      </c>
      <c r="FOZ33" s="58" t="s">
        <v>575</v>
      </c>
      <c r="FPA33" s="58" t="s">
        <v>575</v>
      </c>
      <c r="FPB33" s="58" t="s">
        <v>575</v>
      </c>
      <c r="FPC33" s="58" t="s">
        <v>575</v>
      </c>
      <c r="FPD33" s="58" t="s">
        <v>575</v>
      </c>
      <c r="FPE33" s="58" t="s">
        <v>575</v>
      </c>
      <c r="FPF33" s="58" t="s">
        <v>575</v>
      </c>
      <c r="FPG33" s="58" t="s">
        <v>575</v>
      </c>
      <c r="FPH33" s="58" t="s">
        <v>575</v>
      </c>
      <c r="FPI33" s="58" t="s">
        <v>575</v>
      </c>
      <c r="FPJ33" s="58" t="s">
        <v>575</v>
      </c>
      <c r="FPK33" s="58" t="s">
        <v>575</v>
      </c>
      <c r="FPL33" s="58" t="s">
        <v>575</v>
      </c>
      <c r="FPM33" s="58" t="s">
        <v>575</v>
      </c>
      <c r="FPN33" s="58" t="s">
        <v>575</v>
      </c>
      <c r="FPO33" s="58" t="s">
        <v>575</v>
      </c>
      <c r="FPP33" s="58" t="s">
        <v>575</v>
      </c>
      <c r="FPQ33" s="58" t="s">
        <v>575</v>
      </c>
      <c r="FPR33" s="58" t="s">
        <v>575</v>
      </c>
      <c r="FPS33" s="58" t="s">
        <v>575</v>
      </c>
      <c r="FPT33" s="58" t="s">
        <v>575</v>
      </c>
      <c r="FPU33" s="58" t="s">
        <v>575</v>
      </c>
      <c r="FPV33" s="58" t="s">
        <v>575</v>
      </c>
      <c r="FPW33" s="58" t="s">
        <v>575</v>
      </c>
      <c r="FPX33" s="58" t="s">
        <v>575</v>
      </c>
      <c r="FPY33" s="58" t="s">
        <v>575</v>
      </c>
      <c r="FPZ33" s="58" t="s">
        <v>575</v>
      </c>
      <c r="FQA33" s="58" t="s">
        <v>575</v>
      </c>
      <c r="FQB33" s="58" t="s">
        <v>575</v>
      </c>
      <c r="FQC33" s="58" t="s">
        <v>575</v>
      </c>
      <c r="FQD33" s="58" t="s">
        <v>575</v>
      </c>
      <c r="FQE33" s="58" t="s">
        <v>575</v>
      </c>
      <c r="FQF33" s="58" t="s">
        <v>575</v>
      </c>
      <c r="FQG33" s="58" t="s">
        <v>575</v>
      </c>
      <c r="FQH33" s="58" t="s">
        <v>575</v>
      </c>
      <c r="FQI33" s="58" t="s">
        <v>575</v>
      </c>
      <c r="FQJ33" s="58" t="s">
        <v>575</v>
      </c>
      <c r="FQK33" s="58" t="s">
        <v>575</v>
      </c>
      <c r="FQL33" s="58" t="s">
        <v>575</v>
      </c>
      <c r="FQM33" s="58" t="s">
        <v>575</v>
      </c>
      <c r="FQN33" s="58" t="s">
        <v>575</v>
      </c>
      <c r="FQO33" s="58" t="s">
        <v>575</v>
      </c>
      <c r="FQP33" s="58" t="s">
        <v>575</v>
      </c>
      <c r="FQQ33" s="58" t="s">
        <v>575</v>
      </c>
      <c r="FQR33" s="58" t="s">
        <v>575</v>
      </c>
      <c r="FQS33" s="58" t="s">
        <v>575</v>
      </c>
      <c r="FQT33" s="58" t="s">
        <v>575</v>
      </c>
      <c r="FQU33" s="58" t="s">
        <v>575</v>
      </c>
      <c r="FQV33" s="58" t="s">
        <v>575</v>
      </c>
      <c r="FQW33" s="58" t="s">
        <v>575</v>
      </c>
      <c r="FQX33" s="58" t="s">
        <v>575</v>
      </c>
      <c r="FQY33" s="58" t="s">
        <v>575</v>
      </c>
      <c r="FQZ33" s="58" t="s">
        <v>575</v>
      </c>
      <c r="FRA33" s="58" t="s">
        <v>575</v>
      </c>
      <c r="FRB33" s="58" t="s">
        <v>575</v>
      </c>
      <c r="FRC33" s="58" t="s">
        <v>575</v>
      </c>
      <c r="FRD33" s="58" t="s">
        <v>575</v>
      </c>
      <c r="FRE33" s="58" t="s">
        <v>575</v>
      </c>
      <c r="FRF33" s="58" t="s">
        <v>575</v>
      </c>
      <c r="FRG33" s="58" t="s">
        <v>575</v>
      </c>
      <c r="FRH33" s="58" t="s">
        <v>575</v>
      </c>
      <c r="FRI33" s="58" t="s">
        <v>575</v>
      </c>
      <c r="FRJ33" s="58" t="s">
        <v>575</v>
      </c>
      <c r="FRK33" s="58" t="s">
        <v>575</v>
      </c>
      <c r="FRL33" s="58" t="s">
        <v>575</v>
      </c>
      <c r="FRM33" s="58" t="s">
        <v>575</v>
      </c>
      <c r="FRN33" s="58" t="s">
        <v>575</v>
      </c>
      <c r="FRO33" s="58" t="s">
        <v>575</v>
      </c>
      <c r="FRP33" s="58" t="s">
        <v>575</v>
      </c>
      <c r="FRQ33" s="58" t="s">
        <v>575</v>
      </c>
      <c r="FRR33" s="58" t="s">
        <v>575</v>
      </c>
      <c r="FRS33" s="58" t="s">
        <v>575</v>
      </c>
      <c r="FRT33" s="58" t="s">
        <v>575</v>
      </c>
      <c r="FRU33" s="58" t="s">
        <v>575</v>
      </c>
      <c r="FRV33" s="58" t="s">
        <v>575</v>
      </c>
      <c r="FRW33" s="58" t="s">
        <v>575</v>
      </c>
      <c r="FRX33" s="58" t="s">
        <v>575</v>
      </c>
      <c r="FRY33" s="58" t="s">
        <v>575</v>
      </c>
      <c r="FRZ33" s="58" t="s">
        <v>575</v>
      </c>
      <c r="FSA33" s="58" t="s">
        <v>575</v>
      </c>
      <c r="FSB33" s="58" t="s">
        <v>575</v>
      </c>
      <c r="FSC33" s="58" t="s">
        <v>575</v>
      </c>
      <c r="FSD33" s="58" t="s">
        <v>575</v>
      </c>
      <c r="FSE33" s="58" t="s">
        <v>575</v>
      </c>
      <c r="FSF33" s="58" t="s">
        <v>575</v>
      </c>
      <c r="FSG33" s="58" t="s">
        <v>575</v>
      </c>
      <c r="FSH33" s="58" t="s">
        <v>575</v>
      </c>
      <c r="FSI33" s="58" t="s">
        <v>575</v>
      </c>
      <c r="FSJ33" s="58" t="s">
        <v>575</v>
      </c>
      <c r="FSK33" s="58" t="s">
        <v>575</v>
      </c>
      <c r="FSL33" s="58" t="s">
        <v>575</v>
      </c>
      <c r="FSM33" s="58" t="s">
        <v>575</v>
      </c>
      <c r="FSN33" s="58" t="s">
        <v>575</v>
      </c>
      <c r="FSO33" s="58" t="s">
        <v>575</v>
      </c>
      <c r="FSP33" s="58" t="s">
        <v>575</v>
      </c>
      <c r="FSQ33" s="58" t="s">
        <v>575</v>
      </c>
      <c r="FSR33" s="58" t="s">
        <v>575</v>
      </c>
      <c r="FSS33" s="58" t="s">
        <v>575</v>
      </c>
      <c r="FST33" s="58" t="s">
        <v>575</v>
      </c>
      <c r="FSU33" s="58" t="s">
        <v>575</v>
      </c>
      <c r="FSV33" s="58" t="s">
        <v>575</v>
      </c>
      <c r="FSW33" s="58" t="s">
        <v>575</v>
      </c>
      <c r="FSX33" s="58" t="s">
        <v>575</v>
      </c>
      <c r="FSY33" s="58" t="s">
        <v>575</v>
      </c>
      <c r="FSZ33" s="58" t="s">
        <v>575</v>
      </c>
      <c r="FTA33" s="58" t="s">
        <v>575</v>
      </c>
      <c r="FTB33" s="58" t="s">
        <v>575</v>
      </c>
      <c r="FTC33" s="58" t="s">
        <v>575</v>
      </c>
      <c r="FTD33" s="58" t="s">
        <v>575</v>
      </c>
      <c r="FTE33" s="58" t="s">
        <v>575</v>
      </c>
      <c r="FTF33" s="58" t="s">
        <v>575</v>
      </c>
      <c r="FTG33" s="58" t="s">
        <v>575</v>
      </c>
      <c r="FTH33" s="58" t="s">
        <v>575</v>
      </c>
      <c r="FTI33" s="58" t="s">
        <v>575</v>
      </c>
      <c r="FTJ33" s="58" t="s">
        <v>575</v>
      </c>
      <c r="FTK33" s="58" t="s">
        <v>575</v>
      </c>
      <c r="FTL33" s="58" t="s">
        <v>575</v>
      </c>
      <c r="FTM33" s="58" t="s">
        <v>575</v>
      </c>
      <c r="FTN33" s="58" t="s">
        <v>575</v>
      </c>
      <c r="FTO33" s="58" t="s">
        <v>575</v>
      </c>
      <c r="FTP33" s="58" t="s">
        <v>575</v>
      </c>
      <c r="FTQ33" s="58" t="s">
        <v>575</v>
      </c>
      <c r="FTR33" s="58" t="s">
        <v>575</v>
      </c>
      <c r="FTS33" s="58" t="s">
        <v>575</v>
      </c>
      <c r="FTT33" s="58" t="s">
        <v>575</v>
      </c>
      <c r="FTU33" s="58" t="s">
        <v>575</v>
      </c>
      <c r="FTV33" s="58" t="s">
        <v>575</v>
      </c>
      <c r="FTW33" s="58" t="s">
        <v>575</v>
      </c>
      <c r="FTX33" s="58" t="s">
        <v>575</v>
      </c>
      <c r="FTY33" s="58" t="s">
        <v>575</v>
      </c>
      <c r="FTZ33" s="58" t="s">
        <v>575</v>
      </c>
      <c r="FUA33" s="58" t="s">
        <v>575</v>
      </c>
      <c r="FUB33" s="58" t="s">
        <v>575</v>
      </c>
      <c r="FUC33" s="58" t="s">
        <v>575</v>
      </c>
      <c r="FUD33" s="58" t="s">
        <v>575</v>
      </c>
      <c r="FUE33" s="58" t="s">
        <v>575</v>
      </c>
      <c r="FUF33" s="58" t="s">
        <v>575</v>
      </c>
      <c r="FUG33" s="58" t="s">
        <v>575</v>
      </c>
      <c r="FUH33" s="58" t="s">
        <v>575</v>
      </c>
      <c r="FUI33" s="58" t="s">
        <v>575</v>
      </c>
      <c r="FUJ33" s="58" t="s">
        <v>575</v>
      </c>
      <c r="FUK33" s="58" t="s">
        <v>575</v>
      </c>
      <c r="FUL33" s="58" t="s">
        <v>575</v>
      </c>
      <c r="FUM33" s="58" t="s">
        <v>575</v>
      </c>
      <c r="FUN33" s="58" t="s">
        <v>575</v>
      </c>
      <c r="FUO33" s="58" t="s">
        <v>575</v>
      </c>
      <c r="FUP33" s="58" t="s">
        <v>575</v>
      </c>
      <c r="FUQ33" s="58" t="s">
        <v>575</v>
      </c>
      <c r="FUR33" s="58" t="s">
        <v>575</v>
      </c>
      <c r="FUS33" s="58" t="s">
        <v>575</v>
      </c>
      <c r="FUT33" s="58" t="s">
        <v>575</v>
      </c>
      <c r="FUU33" s="58" t="s">
        <v>575</v>
      </c>
      <c r="FUV33" s="58" t="s">
        <v>575</v>
      </c>
      <c r="FUW33" s="58" t="s">
        <v>575</v>
      </c>
      <c r="FUX33" s="58" t="s">
        <v>575</v>
      </c>
      <c r="FUY33" s="58" t="s">
        <v>575</v>
      </c>
      <c r="FUZ33" s="58" t="s">
        <v>575</v>
      </c>
      <c r="FVA33" s="58" t="s">
        <v>575</v>
      </c>
      <c r="FVB33" s="58" t="s">
        <v>575</v>
      </c>
      <c r="FVC33" s="58" t="s">
        <v>575</v>
      </c>
      <c r="FVD33" s="58" t="s">
        <v>575</v>
      </c>
      <c r="FVE33" s="58" t="s">
        <v>575</v>
      </c>
      <c r="FVF33" s="58" t="s">
        <v>575</v>
      </c>
      <c r="FVG33" s="58" t="s">
        <v>575</v>
      </c>
      <c r="FVH33" s="58" t="s">
        <v>575</v>
      </c>
      <c r="FVI33" s="58" t="s">
        <v>575</v>
      </c>
      <c r="FVJ33" s="58" t="s">
        <v>575</v>
      </c>
      <c r="FVK33" s="58" t="s">
        <v>575</v>
      </c>
      <c r="FVL33" s="58" t="s">
        <v>575</v>
      </c>
      <c r="FVM33" s="58" t="s">
        <v>575</v>
      </c>
      <c r="FVN33" s="58" t="s">
        <v>575</v>
      </c>
      <c r="FVO33" s="58" t="s">
        <v>575</v>
      </c>
      <c r="FVP33" s="58" t="s">
        <v>575</v>
      </c>
      <c r="FVQ33" s="58" t="s">
        <v>575</v>
      </c>
      <c r="FVR33" s="58" t="s">
        <v>575</v>
      </c>
      <c r="FVS33" s="58" t="s">
        <v>575</v>
      </c>
      <c r="FVT33" s="58" t="s">
        <v>575</v>
      </c>
      <c r="FVU33" s="58" t="s">
        <v>575</v>
      </c>
      <c r="FVV33" s="58" t="s">
        <v>575</v>
      </c>
      <c r="FVW33" s="58" t="s">
        <v>575</v>
      </c>
      <c r="FVX33" s="58" t="s">
        <v>575</v>
      </c>
      <c r="FVY33" s="58" t="s">
        <v>575</v>
      </c>
      <c r="FVZ33" s="58" t="s">
        <v>575</v>
      </c>
      <c r="FWA33" s="58" t="s">
        <v>575</v>
      </c>
      <c r="FWB33" s="58" t="s">
        <v>575</v>
      </c>
      <c r="FWC33" s="58" t="s">
        <v>575</v>
      </c>
      <c r="FWD33" s="58" t="s">
        <v>575</v>
      </c>
      <c r="FWE33" s="58" t="s">
        <v>575</v>
      </c>
      <c r="FWF33" s="58" t="s">
        <v>575</v>
      </c>
      <c r="FWG33" s="58" t="s">
        <v>575</v>
      </c>
      <c r="FWH33" s="58" t="s">
        <v>575</v>
      </c>
      <c r="FWI33" s="58" t="s">
        <v>575</v>
      </c>
      <c r="FWJ33" s="58" t="s">
        <v>575</v>
      </c>
      <c r="FWK33" s="58" t="s">
        <v>575</v>
      </c>
      <c r="FWL33" s="58" t="s">
        <v>575</v>
      </c>
      <c r="FWM33" s="58" t="s">
        <v>575</v>
      </c>
      <c r="FWN33" s="58" t="s">
        <v>575</v>
      </c>
      <c r="FWO33" s="58" t="s">
        <v>575</v>
      </c>
      <c r="FWP33" s="58" t="s">
        <v>575</v>
      </c>
      <c r="FWQ33" s="58" t="s">
        <v>575</v>
      </c>
      <c r="FWR33" s="58" t="s">
        <v>575</v>
      </c>
      <c r="FWS33" s="58" t="s">
        <v>575</v>
      </c>
      <c r="FWT33" s="58" t="s">
        <v>575</v>
      </c>
      <c r="FWU33" s="58" t="s">
        <v>575</v>
      </c>
      <c r="FWV33" s="58" t="s">
        <v>575</v>
      </c>
      <c r="FWW33" s="58" t="s">
        <v>575</v>
      </c>
      <c r="FWX33" s="58" t="s">
        <v>575</v>
      </c>
      <c r="FWY33" s="58" t="s">
        <v>575</v>
      </c>
      <c r="FWZ33" s="58" t="s">
        <v>575</v>
      </c>
      <c r="FXA33" s="58" t="s">
        <v>575</v>
      </c>
      <c r="FXB33" s="58" t="s">
        <v>575</v>
      </c>
      <c r="FXC33" s="58" t="s">
        <v>575</v>
      </c>
      <c r="FXD33" s="58" t="s">
        <v>575</v>
      </c>
      <c r="FXE33" s="58" t="s">
        <v>575</v>
      </c>
      <c r="FXF33" s="58" t="s">
        <v>575</v>
      </c>
      <c r="FXG33" s="58" t="s">
        <v>575</v>
      </c>
      <c r="FXH33" s="58" t="s">
        <v>575</v>
      </c>
      <c r="FXI33" s="58" t="s">
        <v>575</v>
      </c>
      <c r="FXJ33" s="58" t="s">
        <v>575</v>
      </c>
      <c r="FXK33" s="58" t="s">
        <v>575</v>
      </c>
      <c r="FXL33" s="58" t="s">
        <v>575</v>
      </c>
      <c r="FXM33" s="58" t="s">
        <v>575</v>
      </c>
      <c r="FXN33" s="58" t="s">
        <v>575</v>
      </c>
      <c r="FXO33" s="58" t="s">
        <v>575</v>
      </c>
      <c r="FXP33" s="58" t="s">
        <v>575</v>
      </c>
      <c r="FXQ33" s="58" t="s">
        <v>575</v>
      </c>
      <c r="FXR33" s="58" t="s">
        <v>575</v>
      </c>
      <c r="FXS33" s="58" t="s">
        <v>575</v>
      </c>
      <c r="FXT33" s="58" t="s">
        <v>575</v>
      </c>
      <c r="FXU33" s="58" t="s">
        <v>575</v>
      </c>
      <c r="FXV33" s="58" t="s">
        <v>575</v>
      </c>
      <c r="FXW33" s="58" t="s">
        <v>575</v>
      </c>
      <c r="FXX33" s="58" t="s">
        <v>575</v>
      </c>
      <c r="FXY33" s="58" t="s">
        <v>575</v>
      </c>
      <c r="FXZ33" s="58" t="s">
        <v>575</v>
      </c>
      <c r="FYA33" s="58" t="s">
        <v>575</v>
      </c>
      <c r="FYB33" s="58" t="s">
        <v>575</v>
      </c>
      <c r="FYC33" s="58" t="s">
        <v>575</v>
      </c>
      <c r="FYD33" s="58" t="s">
        <v>575</v>
      </c>
      <c r="FYE33" s="58" t="s">
        <v>575</v>
      </c>
      <c r="FYF33" s="58" t="s">
        <v>575</v>
      </c>
      <c r="FYG33" s="58" t="s">
        <v>575</v>
      </c>
      <c r="FYH33" s="58" t="s">
        <v>575</v>
      </c>
      <c r="FYI33" s="58" t="s">
        <v>575</v>
      </c>
      <c r="FYJ33" s="58" t="s">
        <v>575</v>
      </c>
      <c r="FYK33" s="58" t="s">
        <v>575</v>
      </c>
      <c r="FYL33" s="58" t="s">
        <v>575</v>
      </c>
      <c r="FYM33" s="58" t="s">
        <v>575</v>
      </c>
      <c r="FYN33" s="58" t="s">
        <v>575</v>
      </c>
      <c r="FYO33" s="58" t="s">
        <v>575</v>
      </c>
      <c r="FYP33" s="58" t="s">
        <v>575</v>
      </c>
      <c r="FYQ33" s="58" t="s">
        <v>575</v>
      </c>
      <c r="FYR33" s="58" t="s">
        <v>575</v>
      </c>
      <c r="FYS33" s="58" t="s">
        <v>575</v>
      </c>
      <c r="FYT33" s="58" t="s">
        <v>575</v>
      </c>
      <c r="FYU33" s="58" t="s">
        <v>575</v>
      </c>
      <c r="FYV33" s="58" t="s">
        <v>575</v>
      </c>
      <c r="FYW33" s="58" t="s">
        <v>575</v>
      </c>
      <c r="FYX33" s="58" t="s">
        <v>575</v>
      </c>
      <c r="FYY33" s="58" t="s">
        <v>575</v>
      </c>
      <c r="FYZ33" s="58" t="s">
        <v>575</v>
      </c>
      <c r="FZA33" s="58" t="s">
        <v>575</v>
      </c>
      <c r="FZB33" s="58" t="s">
        <v>575</v>
      </c>
      <c r="FZC33" s="58" t="s">
        <v>575</v>
      </c>
      <c r="FZD33" s="58" t="s">
        <v>575</v>
      </c>
      <c r="FZE33" s="58" t="s">
        <v>575</v>
      </c>
      <c r="FZF33" s="58" t="s">
        <v>575</v>
      </c>
      <c r="FZG33" s="58" t="s">
        <v>575</v>
      </c>
      <c r="FZH33" s="58" t="s">
        <v>575</v>
      </c>
      <c r="FZI33" s="58" t="s">
        <v>575</v>
      </c>
      <c r="FZJ33" s="58" t="s">
        <v>575</v>
      </c>
      <c r="FZK33" s="58" t="s">
        <v>575</v>
      </c>
      <c r="FZL33" s="58" t="s">
        <v>575</v>
      </c>
      <c r="FZM33" s="58" t="s">
        <v>575</v>
      </c>
      <c r="FZN33" s="58" t="s">
        <v>575</v>
      </c>
      <c r="FZO33" s="58" t="s">
        <v>575</v>
      </c>
      <c r="FZP33" s="58" t="s">
        <v>575</v>
      </c>
      <c r="FZQ33" s="58" t="s">
        <v>575</v>
      </c>
      <c r="FZR33" s="58" t="s">
        <v>575</v>
      </c>
      <c r="FZS33" s="58" t="s">
        <v>575</v>
      </c>
      <c r="FZT33" s="58" t="s">
        <v>575</v>
      </c>
      <c r="FZU33" s="58" t="s">
        <v>575</v>
      </c>
      <c r="FZV33" s="58" t="s">
        <v>575</v>
      </c>
      <c r="FZW33" s="58" t="s">
        <v>575</v>
      </c>
      <c r="FZX33" s="58" t="s">
        <v>575</v>
      </c>
      <c r="FZY33" s="58" t="s">
        <v>575</v>
      </c>
      <c r="FZZ33" s="58" t="s">
        <v>575</v>
      </c>
      <c r="GAA33" s="58" t="s">
        <v>575</v>
      </c>
      <c r="GAB33" s="58" t="s">
        <v>575</v>
      </c>
      <c r="GAC33" s="58" t="s">
        <v>575</v>
      </c>
      <c r="GAD33" s="58" t="s">
        <v>575</v>
      </c>
      <c r="GAE33" s="58" t="s">
        <v>575</v>
      </c>
      <c r="GAF33" s="58" t="s">
        <v>575</v>
      </c>
      <c r="GAG33" s="58" t="s">
        <v>575</v>
      </c>
      <c r="GAH33" s="58" t="s">
        <v>575</v>
      </c>
      <c r="GAI33" s="58" t="s">
        <v>575</v>
      </c>
      <c r="GAJ33" s="58" t="s">
        <v>575</v>
      </c>
      <c r="GAK33" s="58" t="s">
        <v>575</v>
      </c>
      <c r="GAL33" s="58" t="s">
        <v>575</v>
      </c>
      <c r="GAM33" s="58" t="s">
        <v>575</v>
      </c>
      <c r="GAN33" s="58" t="s">
        <v>575</v>
      </c>
      <c r="GAO33" s="58" t="s">
        <v>575</v>
      </c>
      <c r="GAP33" s="58" t="s">
        <v>575</v>
      </c>
      <c r="GAQ33" s="58" t="s">
        <v>575</v>
      </c>
      <c r="GAR33" s="58" t="s">
        <v>575</v>
      </c>
      <c r="GAS33" s="58" t="s">
        <v>575</v>
      </c>
      <c r="GAT33" s="58" t="s">
        <v>575</v>
      </c>
      <c r="GAU33" s="58" t="s">
        <v>575</v>
      </c>
      <c r="GAV33" s="58" t="s">
        <v>575</v>
      </c>
      <c r="GAW33" s="58" t="s">
        <v>575</v>
      </c>
      <c r="GAX33" s="58" t="s">
        <v>575</v>
      </c>
      <c r="GAY33" s="58" t="s">
        <v>575</v>
      </c>
      <c r="GAZ33" s="58" t="s">
        <v>575</v>
      </c>
      <c r="GBA33" s="58" t="s">
        <v>575</v>
      </c>
      <c r="GBB33" s="58" t="s">
        <v>575</v>
      </c>
      <c r="GBC33" s="58" t="s">
        <v>575</v>
      </c>
      <c r="GBD33" s="58" t="s">
        <v>575</v>
      </c>
      <c r="GBE33" s="58" t="s">
        <v>575</v>
      </c>
      <c r="GBF33" s="58" t="s">
        <v>575</v>
      </c>
      <c r="GBG33" s="58" t="s">
        <v>575</v>
      </c>
      <c r="GBH33" s="58" t="s">
        <v>575</v>
      </c>
      <c r="GBI33" s="58" t="s">
        <v>575</v>
      </c>
      <c r="GBJ33" s="58" t="s">
        <v>575</v>
      </c>
      <c r="GBK33" s="58" t="s">
        <v>575</v>
      </c>
      <c r="GBL33" s="58" t="s">
        <v>575</v>
      </c>
      <c r="GBM33" s="58" t="s">
        <v>575</v>
      </c>
      <c r="GBN33" s="58" t="s">
        <v>575</v>
      </c>
      <c r="GBO33" s="58" t="s">
        <v>575</v>
      </c>
      <c r="GBP33" s="58" t="s">
        <v>575</v>
      </c>
      <c r="GBQ33" s="58" t="s">
        <v>575</v>
      </c>
      <c r="GBR33" s="58" t="s">
        <v>575</v>
      </c>
      <c r="GBS33" s="58" t="s">
        <v>575</v>
      </c>
      <c r="GBT33" s="58" t="s">
        <v>575</v>
      </c>
      <c r="GBU33" s="58" t="s">
        <v>575</v>
      </c>
      <c r="GBV33" s="58" t="s">
        <v>575</v>
      </c>
      <c r="GBW33" s="58" t="s">
        <v>575</v>
      </c>
      <c r="GBX33" s="58" t="s">
        <v>575</v>
      </c>
      <c r="GBY33" s="58" t="s">
        <v>575</v>
      </c>
      <c r="GBZ33" s="58" t="s">
        <v>575</v>
      </c>
      <c r="GCA33" s="58" t="s">
        <v>575</v>
      </c>
      <c r="GCB33" s="58" t="s">
        <v>575</v>
      </c>
      <c r="GCC33" s="58" t="s">
        <v>575</v>
      </c>
      <c r="GCD33" s="58" t="s">
        <v>575</v>
      </c>
      <c r="GCE33" s="58" t="s">
        <v>575</v>
      </c>
      <c r="GCF33" s="58" t="s">
        <v>575</v>
      </c>
      <c r="GCG33" s="58" t="s">
        <v>575</v>
      </c>
      <c r="GCH33" s="58" t="s">
        <v>575</v>
      </c>
      <c r="GCI33" s="58" t="s">
        <v>575</v>
      </c>
      <c r="GCJ33" s="58" t="s">
        <v>575</v>
      </c>
      <c r="GCK33" s="58" t="s">
        <v>575</v>
      </c>
      <c r="GCL33" s="58" t="s">
        <v>575</v>
      </c>
      <c r="GCM33" s="58" t="s">
        <v>575</v>
      </c>
      <c r="GCN33" s="58" t="s">
        <v>575</v>
      </c>
      <c r="GCO33" s="58" t="s">
        <v>575</v>
      </c>
      <c r="GCP33" s="58" t="s">
        <v>575</v>
      </c>
      <c r="GCQ33" s="58" t="s">
        <v>575</v>
      </c>
      <c r="GCR33" s="58" t="s">
        <v>575</v>
      </c>
      <c r="GCS33" s="58" t="s">
        <v>575</v>
      </c>
      <c r="GCT33" s="58" t="s">
        <v>575</v>
      </c>
      <c r="GCU33" s="58" t="s">
        <v>575</v>
      </c>
      <c r="GCV33" s="58" t="s">
        <v>575</v>
      </c>
      <c r="GCW33" s="58" t="s">
        <v>575</v>
      </c>
      <c r="GCX33" s="58" t="s">
        <v>575</v>
      </c>
      <c r="GCY33" s="58" t="s">
        <v>575</v>
      </c>
      <c r="GCZ33" s="58" t="s">
        <v>575</v>
      </c>
      <c r="GDA33" s="58" t="s">
        <v>575</v>
      </c>
      <c r="GDB33" s="58" t="s">
        <v>575</v>
      </c>
      <c r="GDC33" s="58" t="s">
        <v>575</v>
      </c>
      <c r="GDD33" s="58" t="s">
        <v>575</v>
      </c>
      <c r="GDE33" s="58" t="s">
        <v>575</v>
      </c>
      <c r="GDF33" s="58" t="s">
        <v>575</v>
      </c>
      <c r="GDG33" s="58" t="s">
        <v>575</v>
      </c>
      <c r="GDH33" s="58" t="s">
        <v>575</v>
      </c>
      <c r="GDI33" s="58" t="s">
        <v>575</v>
      </c>
      <c r="GDJ33" s="58" t="s">
        <v>575</v>
      </c>
      <c r="GDK33" s="58" t="s">
        <v>575</v>
      </c>
      <c r="GDL33" s="58" t="s">
        <v>575</v>
      </c>
      <c r="GDM33" s="58" t="s">
        <v>575</v>
      </c>
      <c r="GDN33" s="58" t="s">
        <v>575</v>
      </c>
      <c r="GDO33" s="58" t="s">
        <v>575</v>
      </c>
      <c r="GDP33" s="58" t="s">
        <v>575</v>
      </c>
      <c r="GDQ33" s="58" t="s">
        <v>575</v>
      </c>
      <c r="GDR33" s="58" t="s">
        <v>575</v>
      </c>
      <c r="GDS33" s="58" t="s">
        <v>575</v>
      </c>
      <c r="GDT33" s="58" t="s">
        <v>575</v>
      </c>
      <c r="GDU33" s="58" t="s">
        <v>575</v>
      </c>
      <c r="GDV33" s="58" t="s">
        <v>575</v>
      </c>
      <c r="GDW33" s="58" t="s">
        <v>575</v>
      </c>
      <c r="GDX33" s="58" t="s">
        <v>575</v>
      </c>
      <c r="GDY33" s="58" t="s">
        <v>575</v>
      </c>
      <c r="GDZ33" s="58" t="s">
        <v>575</v>
      </c>
      <c r="GEA33" s="58" t="s">
        <v>575</v>
      </c>
      <c r="GEB33" s="58" t="s">
        <v>575</v>
      </c>
      <c r="GEC33" s="58" t="s">
        <v>575</v>
      </c>
      <c r="GED33" s="58" t="s">
        <v>575</v>
      </c>
      <c r="GEE33" s="58" t="s">
        <v>575</v>
      </c>
      <c r="GEF33" s="58" t="s">
        <v>575</v>
      </c>
      <c r="GEG33" s="58" t="s">
        <v>575</v>
      </c>
      <c r="GEH33" s="58" t="s">
        <v>575</v>
      </c>
      <c r="GEI33" s="58" t="s">
        <v>575</v>
      </c>
      <c r="GEJ33" s="58" t="s">
        <v>575</v>
      </c>
      <c r="GEK33" s="58" t="s">
        <v>575</v>
      </c>
      <c r="GEL33" s="58" t="s">
        <v>575</v>
      </c>
      <c r="GEM33" s="58" t="s">
        <v>575</v>
      </c>
      <c r="GEN33" s="58" t="s">
        <v>575</v>
      </c>
      <c r="GEO33" s="58" t="s">
        <v>575</v>
      </c>
      <c r="GEP33" s="58" t="s">
        <v>575</v>
      </c>
      <c r="GEQ33" s="58" t="s">
        <v>575</v>
      </c>
      <c r="GER33" s="58" t="s">
        <v>575</v>
      </c>
      <c r="GES33" s="58" t="s">
        <v>575</v>
      </c>
      <c r="GET33" s="58" t="s">
        <v>575</v>
      </c>
      <c r="GEU33" s="58" t="s">
        <v>575</v>
      </c>
      <c r="GEV33" s="58" t="s">
        <v>575</v>
      </c>
      <c r="GEW33" s="58" t="s">
        <v>575</v>
      </c>
      <c r="GEX33" s="58" t="s">
        <v>575</v>
      </c>
      <c r="GEY33" s="58" t="s">
        <v>575</v>
      </c>
      <c r="GEZ33" s="58" t="s">
        <v>575</v>
      </c>
      <c r="GFA33" s="58" t="s">
        <v>575</v>
      </c>
      <c r="GFB33" s="58" t="s">
        <v>575</v>
      </c>
      <c r="GFC33" s="58" t="s">
        <v>575</v>
      </c>
      <c r="GFD33" s="58" t="s">
        <v>575</v>
      </c>
      <c r="GFE33" s="58" t="s">
        <v>575</v>
      </c>
      <c r="GFF33" s="58" t="s">
        <v>575</v>
      </c>
      <c r="GFG33" s="58" t="s">
        <v>575</v>
      </c>
      <c r="GFH33" s="58" t="s">
        <v>575</v>
      </c>
      <c r="GFI33" s="58" t="s">
        <v>575</v>
      </c>
      <c r="GFJ33" s="58" t="s">
        <v>575</v>
      </c>
      <c r="GFK33" s="58" t="s">
        <v>575</v>
      </c>
      <c r="GFL33" s="58" t="s">
        <v>575</v>
      </c>
      <c r="GFM33" s="58" t="s">
        <v>575</v>
      </c>
      <c r="GFN33" s="58" t="s">
        <v>575</v>
      </c>
      <c r="GFO33" s="58" t="s">
        <v>575</v>
      </c>
      <c r="GFP33" s="58" t="s">
        <v>575</v>
      </c>
      <c r="GFQ33" s="58" t="s">
        <v>575</v>
      </c>
      <c r="GFR33" s="58" t="s">
        <v>575</v>
      </c>
      <c r="GFS33" s="58" t="s">
        <v>575</v>
      </c>
      <c r="GFT33" s="58" t="s">
        <v>575</v>
      </c>
      <c r="GFU33" s="58" t="s">
        <v>575</v>
      </c>
      <c r="GFV33" s="58" t="s">
        <v>575</v>
      </c>
      <c r="GFW33" s="58" t="s">
        <v>575</v>
      </c>
      <c r="GFX33" s="58" t="s">
        <v>575</v>
      </c>
      <c r="GFY33" s="58" t="s">
        <v>575</v>
      </c>
      <c r="GFZ33" s="58" t="s">
        <v>575</v>
      </c>
      <c r="GGA33" s="58" t="s">
        <v>575</v>
      </c>
      <c r="GGB33" s="58" t="s">
        <v>575</v>
      </c>
      <c r="GGC33" s="58" t="s">
        <v>575</v>
      </c>
      <c r="GGD33" s="58" t="s">
        <v>575</v>
      </c>
      <c r="GGE33" s="58" t="s">
        <v>575</v>
      </c>
      <c r="GGF33" s="58" t="s">
        <v>575</v>
      </c>
      <c r="GGG33" s="58" t="s">
        <v>575</v>
      </c>
      <c r="GGH33" s="58" t="s">
        <v>575</v>
      </c>
      <c r="GGI33" s="58" t="s">
        <v>575</v>
      </c>
      <c r="GGJ33" s="58" t="s">
        <v>575</v>
      </c>
      <c r="GGK33" s="58" t="s">
        <v>575</v>
      </c>
      <c r="GGL33" s="58" t="s">
        <v>575</v>
      </c>
      <c r="GGM33" s="58" t="s">
        <v>575</v>
      </c>
      <c r="GGN33" s="58" t="s">
        <v>575</v>
      </c>
      <c r="GGO33" s="58" t="s">
        <v>575</v>
      </c>
      <c r="GGP33" s="58" t="s">
        <v>575</v>
      </c>
      <c r="GGQ33" s="58" t="s">
        <v>575</v>
      </c>
      <c r="GGR33" s="58" t="s">
        <v>575</v>
      </c>
      <c r="GGS33" s="58" t="s">
        <v>575</v>
      </c>
      <c r="GGT33" s="58" t="s">
        <v>575</v>
      </c>
      <c r="GGU33" s="58" t="s">
        <v>575</v>
      </c>
      <c r="GGV33" s="58" t="s">
        <v>575</v>
      </c>
      <c r="GGW33" s="58" t="s">
        <v>575</v>
      </c>
      <c r="GGX33" s="58" t="s">
        <v>575</v>
      </c>
      <c r="GGY33" s="58" t="s">
        <v>575</v>
      </c>
      <c r="GGZ33" s="58" t="s">
        <v>575</v>
      </c>
      <c r="GHA33" s="58" t="s">
        <v>575</v>
      </c>
      <c r="GHB33" s="58" t="s">
        <v>575</v>
      </c>
      <c r="GHC33" s="58" t="s">
        <v>575</v>
      </c>
      <c r="GHD33" s="58" t="s">
        <v>575</v>
      </c>
      <c r="GHE33" s="58" t="s">
        <v>575</v>
      </c>
      <c r="GHF33" s="58" t="s">
        <v>575</v>
      </c>
      <c r="GHG33" s="58" t="s">
        <v>575</v>
      </c>
      <c r="GHH33" s="58" t="s">
        <v>575</v>
      </c>
      <c r="GHI33" s="58" t="s">
        <v>575</v>
      </c>
      <c r="GHJ33" s="58" t="s">
        <v>575</v>
      </c>
      <c r="GHK33" s="58" t="s">
        <v>575</v>
      </c>
      <c r="GHL33" s="58" t="s">
        <v>575</v>
      </c>
      <c r="GHM33" s="58" t="s">
        <v>575</v>
      </c>
      <c r="GHN33" s="58" t="s">
        <v>575</v>
      </c>
      <c r="GHO33" s="58" t="s">
        <v>575</v>
      </c>
      <c r="GHP33" s="58" t="s">
        <v>575</v>
      </c>
      <c r="GHQ33" s="58" t="s">
        <v>575</v>
      </c>
      <c r="GHR33" s="58" t="s">
        <v>575</v>
      </c>
      <c r="GHS33" s="58" t="s">
        <v>575</v>
      </c>
      <c r="GHT33" s="58" t="s">
        <v>575</v>
      </c>
      <c r="GHU33" s="58" t="s">
        <v>575</v>
      </c>
      <c r="GHV33" s="58" t="s">
        <v>575</v>
      </c>
      <c r="GHW33" s="58" t="s">
        <v>575</v>
      </c>
      <c r="GHX33" s="58" t="s">
        <v>575</v>
      </c>
      <c r="GHY33" s="58" t="s">
        <v>575</v>
      </c>
      <c r="GHZ33" s="58" t="s">
        <v>575</v>
      </c>
      <c r="GIA33" s="58" t="s">
        <v>575</v>
      </c>
      <c r="GIB33" s="58" t="s">
        <v>575</v>
      </c>
      <c r="GIC33" s="58" t="s">
        <v>575</v>
      </c>
      <c r="GID33" s="58" t="s">
        <v>575</v>
      </c>
      <c r="GIE33" s="58" t="s">
        <v>575</v>
      </c>
      <c r="GIF33" s="58" t="s">
        <v>575</v>
      </c>
      <c r="GIG33" s="58" t="s">
        <v>575</v>
      </c>
      <c r="GIH33" s="58" t="s">
        <v>575</v>
      </c>
      <c r="GII33" s="58" t="s">
        <v>575</v>
      </c>
      <c r="GIJ33" s="58" t="s">
        <v>575</v>
      </c>
      <c r="GIK33" s="58" t="s">
        <v>575</v>
      </c>
      <c r="GIL33" s="58" t="s">
        <v>575</v>
      </c>
      <c r="GIM33" s="58" t="s">
        <v>575</v>
      </c>
      <c r="GIN33" s="58" t="s">
        <v>575</v>
      </c>
      <c r="GIO33" s="58" t="s">
        <v>575</v>
      </c>
      <c r="GIP33" s="58" t="s">
        <v>575</v>
      </c>
      <c r="GIQ33" s="58" t="s">
        <v>575</v>
      </c>
      <c r="GIR33" s="58" t="s">
        <v>575</v>
      </c>
      <c r="GIS33" s="58" t="s">
        <v>575</v>
      </c>
      <c r="GIT33" s="58" t="s">
        <v>575</v>
      </c>
      <c r="GIU33" s="58" t="s">
        <v>575</v>
      </c>
      <c r="GIV33" s="58" t="s">
        <v>575</v>
      </c>
      <c r="GIW33" s="58" t="s">
        <v>575</v>
      </c>
      <c r="GIX33" s="58" t="s">
        <v>575</v>
      </c>
      <c r="GIY33" s="58" t="s">
        <v>575</v>
      </c>
      <c r="GIZ33" s="58" t="s">
        <v>575</v>
      </c>
      <c r="GJA33" s="58" t="s">
        <v>575</v>
      </c>
      <c r="GJB33" s="58" t="s">
        <v>575</v>
      </c>
      <c r="GJC33" s="58" t="s">
        <v>575</v>
      </c>
      <c r="GJD33" s="58" t="s">
        <v>575</v>
      </c>
      <c r="GJE33" s="58" t="s">
        <v>575</v>
      </c>
      <c r="GJF33" s="58" t="s">
        <v>575</v>
      </c>
      <c r="GJG33" s="58" t="s">
        <v>575</v>
      </c>
      <c r="GJH33" s="58" t="s">
        <v>575</v>
      </c>
      <c r="GJI33" s="58" t="s">
        <v>575</v>
      </c>
      <c r="GJJ33" s="58" t="s">
        <v>575</v>
      </c>
      <c r="GJK33" s="58" t="s">
        <v>575</v>
      </c>
      <c r="GJL33" s="58" t="s">
        <v>575</v>
      </c>
      <c r="GJM33" s="58" t="s">
        <v>575</v>
      </c>
      <c r="GJN33" s="58" t="s">
        <v>575</v>
      </c>
      <c r="GJO33" s="58" t="s">
        <v>575</v>
      </c>
      <c r="GJP33" s="58" t="s">
        <v>575</v>
      </c>
      <c r="GJQ33" s="58" t="s">
        <v>575</v>
      </c>
      <c r="GJR33" s="58" t="s">
        <v>575</v>
      </c>
      <c r="GJS33" s="58" t="s">
        <v>575</v>
      </c>
      <c r="GJT33" s="58" t="s">
        <v>575</v>
      </c>
      <c r="GJU33" s="58" t="s">
        <v>575</v>
      </c>
      <c r="GJV33" s="58" t="s">
        <v>575</v>
      </c>
      <c r="GJW33" s="58" t="s">
        <v>575</v>
      </c>
      <c r="GJX33" s="58" t="s">
        <v>575</v>
      </c>
      <c r="GJY33" s="58" t="s">
        <v>575</v>
      </c>
      <c r="GJZ33" s="58" t="s">
        <v>575</v>
      </c>
      <c r="GKA33" s="58" t="s">
        <v>575</v>
      </c>
      <c r="GKB33" s="58" t="s">
        <v>575</v>
      </c>
      <c r="GKC33" s="58" t="s">
        <v>575</v>
      </c>
      <c r="GKD33" s="58" t="s">
        <v>575</v>
      </c>
      <c r="GKE33" s="58" t="s">
        <v>575</v>
      </c>
      <c r="GKF33" s="58" t="s">
        <v>575</v>
      </c>
      <c r="GKG33" s="58" t="s">
        <v>575</v>
      </c>
      <c r="GKH33" s="58" t="s">
        <v>575</v>
      </c>
      <c r="GKI33" s="58" t="s">
        <v>575</v>
      </c>
      <c r="GKJ33" s="58" t="s">
        <v>575</v>
      </c>
      <c r="GKK33" s="58" t="s">
        <v>575</v>
      </c>
      <c r="GKL33" s="58" t="s">
        <v>575</v>
      </c>
      <c r="GKM33" s="58" t="s">
        <v>575</v>
      </c>
      <c r="GKN33" s="58" t="s">
        <v>575</v>
      </c>
      <c r="GKO33" s="58" t="s">
        <v>575</v>
      </c>
      <c r="GKP33" s="58" t="s">
        <v>575</v>
      </c>
      <c r="GKQ33" s="58" t="s">
        <v>575</v>
      </c>
      <c r="GKR33" s="58" t="s">
        <v>575</v>
      </c>
      <c r="GKS33" s="58" t="s">
        <v>575</v>
      </c>
      <c r="GKT33" s="58" t="s">
        <v>575</v>
      </c>
      <c r="GKU33" s="58" t="s">
        <v>575</v>
      </c>
      <c r="GKV33" s="58" t="s">
        <v>575</v>
      </c>
      <c r="GKW33" s="58" t="s">
        <v>575</v>
      </c>
      <c r="GKX33" s="58" t="s">
        <v>575</v>
      </c>
      <c r="GKY33" s="58" t="s">
        <v>575</v>
      </c>
      <c r="GKZ33" s="58" t="s">
        <v>575</v>
      </c>
      <c r="GLA33" s="58" t="s">
        <v>575</v>
      </c>
      <c r="GLB33" s="58" t="s">
        <v>575</v>
      </c>
      <c r="GLC33" s="58" t="s">
        <v>575</v>
      </c>
      <c r="GLD33" s="58" t="s">
        <v>575</v>
      </c>
      <c r="GLE33" s="58" t="s">
        <v>575</v>
      </c>
      <c r="GLF33" s="58" t="s">
        <v>575</v>
      </c>
      <c r="GLG33" s="58" t="s">
        <v>575</v>
      </c>
      <c r="GLH33" s="58" t="s">
        <v>575</v>
      </c>
      <c r="GLI33" s="58" t="s">
        <v>575</v>
      </c>
      <c r="GLJ33" s="58" t="s">
        <v>575</v>
      </c>
      <c r="GLK33" s="58" t="s">
        <v>575</v>
      </c>
      <c r="GLL33" s="58" t="s">
        <v>575</v>
      </c>
      <c r="GLM33" s="58" t="s">
        <v>575</v>
      </c>
      <c r="GLN33" s="58" t="s">
        <v>575</v>
      </c>
      <c r="GLO33" s="58" t="s">
        <v>575</v>
      </c>
      <c r="GLP33" s="58" t="s">
        <v>575</v>
      </c>
      <c r="GLQ33" s="58" t="s">
        <v>575</v>
      </c>
      <c r="GLR33" s="58" t="s">
        <v>575</v>
      </c>
      <c r="GLS33" s="58" t="s">
        <v>575</v>
      </c>
      <c r="GLT33" s="58" t="s">
        <v>575</v>
      </c>
      <c r="GLU33" s="58" t="s">
        <v>575</v>
      </c>
      <c r="GLV33" s="58" t="s">
        <v>575</v>
      </c>
      <c r="GLW33" s="58" t="s">
        <v>575</v>
      </c>
      <c r="GLX33" s="58" t="s">
        <v>575</v>
      </c>
      <c r="GLY33" s="58" t="s">
        <v>575</v>
      </c>
      <c r="GLZ33" s="58" t="s">
        <v>575</v>
      </c>
      <c r="GMA33" s="58" t="s">
        <v>575</v>
      </c>
      <c r="GMB33" s="58" t="s">
        <v>575</v>
      </c>
      <c r="GMC33" s="58" t="s">
        <v>575</v>
      </c>
      <c r="GMD33" s="58" t="s">
        <v>575</v>
      </c>
      <c r="GME33" s="58" t="s">
        <v>575</v>
      </c>
      <c r="GMF33" s="58" t="s">
        <v>575</v>
      </c>
      <c r="GMG33" s="58" t="s">
        <v>575</v>
      </c>
      <c r="GMH33" s="58" t="s">
        <v>575</v>
      </c>
      <c r="GMI33" s="58" t="s">
        <v>575</v>
      </c>
      <c r="GMJ33" s="58" t="s">
        <v>575</v>
      </c>
      <c r="GMK33" s="58" t="s">
        <v>575</v>
      </c>
      <c r="GML33" s="58" t="s">
        <v>575</v>
      </c>
      <c r="GMM33" s="58" t="s">
        <v>575</v>
      </c>
      <c r="GMN33" s="58" t="s">
        <v>575</v>
      </c>
      <c r="GMO33" s="58" t="s">
        <v>575</v>
      </c>
      <c r="GMP33" s="58" t="s">
        <v>575</v>
      </c>
      <c r="GMQ33" s="58" t="s">
        <v>575</v>
      </c>
      <c r="GMR33" s="58" t="s">
        <v>575</v>
      </c>
      <c r="GMS33" s="58" t="s">
        <v>575</v>
      </c>
      <c r="GMT33" s="58" t="s">
        <v>575</v>
      </c>
      <c r="GMU33" s="58" t="s">
        <v>575</v>
      </c>
      <c r="GMV33" s="58" t="s">
        <v>575</v>
      </c>
      <c r="GMW33" s="58" t="s">
        <v>575</v>
      </c>
      <c r="GMX33" s="58" t="s">
        <v>575</v>
      </c>
      <c r="GMY33" s="58" t="s">
        <v>575</v>
      </c>
      <c r="GMZ33" s="58" t="s">
        <v>575</v>
      </c>
      <c r="GNA33" s="58" t="s">
        <v>575</v>
      </c>
      <c r="GNB33" s="58" t="s">
        <v>575</v>
      </c>
      <c r="GNC33" s="58" t="s">
        <v>575</v>
      </c>
      <c r="GND33" s="58" t="s">
        <v>575</v>
      </c>
      <c r="GNE33" s="58" t="s">
        <v>575</v>
      </c>
      <c r="GNF33" s="58" t="s">
        <v>575</v>
      </c>
      <c r="GNG33" s="58" t="s">
        <v>575</v>
      </c>
      <c r="GNH33" s="58" t="s">
        <v>575</v>
      </c>
      <c r="GNI33" s="58" t="s">
        <v>575</v>
      </c>
      <c r="GNJ33" s="58" t="s">
        <v>575</v>
      </c>
      <c r="GNK33" s="58" t="s">
        <v>575</v>
      </c>
      <c r="GNL33" s="58" t="s">
        <v>575</v>
      </c>
      <c r="GNM33" s="58" t="s">
        <v>575</v>
      </c>
      <c r="GNN33" s="58" t="s">
        <v>575</v>
      </c>
      <c r="GNO33" s="58" t="s">
        <v>575</v>
      </c>
      <c r="GNP33" s="58" t="s">
        <v>575</v>
      </c>
      <c r="GNQ33" s="58" t="s">
        <v>575</v>
      </c>
      <c r="GNR33" s="58" t="s">
        <v>575</v>
      </c>
      <c r="GNS33" s="58" t="s">
        <v>575</v>
      </c>
      <c r="GNT33" s="58" t="s">
        <v>575</v>
      </c>
      <c r="GNU33" s="58" t="s">
        <v>575</v>
      </c>
      <c r="GNV33" s="58" t="s">
        <v>575</v>
      </c>
      <c r="GNW33" s="58" t="s">
        <v>575</v>
      </c>
      <c r="GNX33" s="58" t="s">
        <v>575</v>
      </c>
      <c r="GNY33" s="58" t="s">
        <v>575</v>
      </c>
      <c r="GNZ33" s="58" t="s">
        <v>575</v>
      </c>
      <c r="GOA33" s="58" t="s">
        <v>575</v>
      </c>
      <c r="GOB33" s="58" t="s">
        <v>575</v>
      </c>
      <c r="GOC33" s="58" t="s">
        <v>575</v>
      </c>
      <c r="GOD33" s="58" t="s">
        <v>575</v>
      </c>
      <c r="GOE33" s="58" t="s">
        <v>575</v>
      </c>
      <c r="GOF33" s="58" t="s">
        <v>575</v>
      </c>
      <c r="GOG33" s="58" t="s">
        <v>575</v>
      </c>
      <c r="GOH33" s="58" t="s">
        <v>575</v>
      </c>
      <c r="GOI33" s="58" t="s">
        <v>575</v>
      </c>
      <c r="GOJ33" s="58" t="s">
        <v>575</v>
      </c>
      <c r="GOK33" s="58" t="s">
        <v>575</v>
      </c>
      <c r="GOL33" s="58" t="s">
        <v>575</v>
      </c>
      <c r="GOM33" s="58" t="s">
        <v>575</v>
      </c>
      <c r="GON33" s="58" t="s">
        <v>575</v>
      </c>
      <c r="GOO33" s="58" t="s">
        <v>575</v>
      </c>
      <c r="GOP33" s="58" t="s">
        <v>575</v>
      </c>
      <c r="GOQ33" s="58" t="s">
        <v>575</v>
      </c>
      <c r="GOR33" s="58" t="s">
        <v>575</v>
      </c>
      <c r="GOS33" s="58" t="s">
        <v>575</v>
      </c>
      <c r="GOT33" s="58" t="s">
        <v>575</v>
      </c>
      <c r="GOU33" s="58" t="s">
        <v>575</v>
      </c>
      <c r="GOV33" s="58" t="s">
        <v>575</v>
      </c>
      <c r="GOW33" s="58" t="s">
        <v>575</v>
      </c>
      <c r="GOX33" s="58" t="s">
        <v>575</v>
      </c>
      <c r="GOY33" s="58" t="s">
        <v>575</v>
      </c>
      <c r="GOZ33" s="58" t="s">
        <v>575</v>
      </c>
      <c r="GPA33" s="58" t="s">
        <v>575</v>
      </c>
      <c r="GPB33" s="58" t="s">
        <v>575</v>
      </c>
      <c r="GPC33" s="58" t="s">
        <v>575</v>
      </c>
      <c r="GPD33" s="58" t="s">
        <v>575</v>
      </c>
      <c r="GPE33" s="58" t="s">
        <v>575</v>
      </c>
      <c r="GPF33" s="58" t="s">
        <v>575</v>
      </c>
      <c r="GPG33" s="58" t="s">
        <v>575</v>
      </c>
      <c r="GPH33" s="58" t="s">
        <v>575</v>
      </c>
      <c r="GPI33" s="58" t="s">
        <v>575</v>
      </c>
      <c r="GPJ33" s="58" t="s">
        <v>575</v>
      </c>
      <c r="GPK33" s="58" t="s">
        <v>575</v>
      </c>
      <c r="GPL33" s="58" t="s">
        <v>575</v>
      </c>
      <c r="GPM33" s="58" t="s">
        <v>575</v>
      </c>
      <c r="GPN33" s="58" t="s">
        <v>575</v>
      </c>
      <c r="GPO33" s="58" t="s">
        <v>575</v>
      </c>
      <c r="GPP33" s="58" t="s">
        <v>575</v>
      </c>
      <c r="GPQ33" s="58" t="s">
        <v>575</v>
      </c>
      <c r="GPR33" s="58" t="s">
        <v>575</v>
      </c>
      <c r="GPS33" s="58" t="s">
        <v>575</v>
      </c>
      <c r="GPT33" s="58" t="s">
        <v>575</v>
      </c>
      <c r="GPU33" s="58" t="s">
        <v>575</v>
      </c>
      <c r="GPV33" s="58" t="s">
        <v>575</v>
      </c>
      <c r="GPW33" s="58" t="s">
        <v>575</v>
      </c>
      <c r="GPX33" s="58" t="s">
        <v>575</v>
      </c>
      <c r="GPY33" s="58" t="s">
        <v>575</v>
      </c>
      <c r="GPZ33" s="58" t="s">
        <v>575</v>
      </c>
      <c r="GQA33" s="58" t="s">
        <v>575</v>
      </c>
      <c r="GQB33" s="58" t="s">
        <v>575</v>
      </c>
      <c r="GQC33" s="58" t="s">
        <v>575</v>
      </c>
      <c r="GQD33" s="58" t="s">
        <v>575</v>
      </c>
      <c r="GQE33" s="58" t="s">
        <v>575</v>
      </c>
      <c r="GQF33" s="58" t="s">
        <v>575</v>
      </c>
      <c r="GQG33" s="58" t="s">
        <v>575</v>
      </c>
      <c r="GQH33" s="58" t="s">
        <v>575</v>
      </c>
      <c r="GQI33" s="58" t="s">
        <v>575</v>
      </c>
      <c r="GQJ33" s="58" t="s">
        <v>575</v>
      </c>
      <c r="GQK33" s="58" t="s">
        <v>575</v>
      </c>
      <c r="GQL33" s="58" t="s">
        <v>575</v>
      </c>
      <c r="GQM33" s="58" t="s">
        <v>575</v>
      </c>
      <c r="GQN33" s="58" t="s">
        <v>575</v>
      </c>
      <c r="GQO33" s="58" t="s">
        <v>575</v>
      </c>
      <c r="GQP33" s="58" t="s">
        <v>575</v>
      </c>
      <c r="GQQ33" s="58" t="s">
        <v>575</v>
      </c>
      <c r="GQR33" s="58" t="s">
        <v>575</v>
      </c>
      <c r="GQS33" s="58" t="s">
        <v>575</v>
      </c>
      <c r="GQT33" s="58" t="s">
        <v>575</v>
      </c>
      <c r="GQU33" s="58" t="s">
        <v>575</v>
      </c>
      <c r="GQV33" s="58" t="s">
        <v>575</v>
      </c>
      <c r="GQW33" s="58" t="s">
        <v>575</v>
      </c>
      <c r="GQX33" s="58" t="s">
        <v>575</v>
      </c>
      <c r="GQY33" s="58" t="s">
        <v>575</v>
      </c>
      <c r="GQZ33" s="58" t="s">
        <v>575</v>
      </c>
      <c r="GRA33" s="58" t="s">
        <v>575</v>
      </c>
      <c r="GRB33" s="58" t="s">
        <v>575</v>
      </c>
      <c r="GRC33" s="58" t="s">
        <v>575</v>
      </c>
      <c r="GRD33" s="58" t="s">
        <v>575</v>
      </c>
      <c r="GRE33" s="58" t="s">
        <v>575</v>
      </c>
      <c r="GRF33" s="58" t="s">
        <v>575</v>
      </c>
      <c r="GRG33" s="58" t="s">
        <v>575</v>
      </c>
      <c r="GRH33" s="58" t="s">
        <v>575</v>
      </c>
      <c r="GRI33" s="58" t="s">
        <v>575</v>
      </c>
      <c r="GRJ33" s="58" t="s">
        <v>575</v>
      </c>
      <c r="GRK33" s="58" t="s">
        <v>575</v>
      </c>
      <c r="GRL33" s="58" t="s">
        <v>575</v>
      </c>
      <c r="GRM33" s="58" t="s">
        <v>575</v>
      </c>
      <c r="GRN33" s="58" t="s">
        <v>575</v>
      </c>
      <c r="GRO33" s="58" t="s">
        <v>575</v>
      </c>
      <c r="GRP33" s="58" t="s">
        <v>575</v>
      </c>
      <c r="GRQ33" s="58" t="s">
        <v>575</v>
      </c>
      <c r="GRR33" s="58" t="s">
        <v>575</v>
      </c>
      <c r="GRS33" s="58" t="s">
        <v>575</v>
      </c>
      <c r="GRT33" s="58" t="s">
        <v>575</v>
      </c>
      <c r="GRU33" s="58" t="s">
        <v>575</v>
      </c>
      <c r="GRV33" s="58" t="s">
        <v>575</v>
      </c>
      <c r="GRW33" s="58" t="s">
        <v>575</v>
      </c>
      <c r="GRX33" s="58" t="s">
        <v>575</v>
      </c>
      <c r="GRY33" s="58" t="s">
        <v>575</v>
      </c>
      <c r="GRZ33" s="58" t="s">
        <v>575</v>
      </c>
      <c r="GSA33" s="58" t="s">
        <v>575</v>
      </c>
      <c r="GSB33" s="58" t="s">
        <v>575</v>
      </c>
      <c r="GSC33" s="58" t="s">
        <v>575</v>
      </c>
      <c r="GSD33" s="58" t="s">
        <v>575</v>
      </c>
      <c r="GSE33" s="58" t="s">
        <v>575</v>
      </c>
      <c r="GSF33" s="58" t="s">
        <v>575</v>
      </c>
      <c r="GSG33" s="58" t="s">
        <v>575</v>
      </c>
      <c r="GSH33" s="58" t="s">
        <v>575</v>
      </c>
      <c r="GSI33" s="58" t="s">
        <v>575</v>
      </c>
      <c r="GSJ33" s="58" t="s">
        <v>575</v>
      </c>
      <c r="GSK33" s="58" t="s">
        <v>575</v>
      </c>
      <c r="GSL33" s="58" t="s">
        <v>575</v>
      </c>
      <c r="GSM33" s="58" t="s">
        <v>575</v>
      </c>
      <c r="GSN33" s="58" t="s">
        <v>575</v>
      </c>
      <c r="GSO33" s="58" t="s">
        <v>575</v>
      </c>
      <c r="GSP33" s="58" t="s">
        <v>575</v>
      </c>
      <c r="GSQ33" s="58" t="s">
        <v>575</v>
      </c>
      <c r="GSR33" s="58" t="s">
        <v>575</v>
      </c>
      <c r="GSS33" s="58" t="s">
        <v>575</v>
      </c>
      <c r="GST33" s="58" t="s">
        <v>575</v>
      </c>
      <c r="GSU33" s="58" t="s">
        <v>575</v>
      </c>
      <c r="GSV33" s="58" t="s">
        <v>575</v>
      </c>
      <c r="GSW33" s="58" t="s">
        <v>575</v>
      </c>
      <c r="GSX33" s="58" t="s">
        <v>575</v>
      </c>
      <c r="GSY33" s="58" t="s">
        <v>575</v>
      </c>
      <c r="GSZ33" s="58" t="s">
        <v>575</v>
      </c>
      <c r="GTA33" s="58" t="s">
        <v>575</v>
      </c>
      <c r="GTB33" s="58" t="s">
        <v>575</v>
      </c>
      <c r="GTC33" s="58" t="s">
        <v>575</v>
      </c>
      <c r="GTD33" s="58" t="s">
        <v>575</v>
      </c>
      <c r="GTE33" s="58" t="s">
        <v>575</v>
      </c>
      <c r="GTF33" s="58" t="s">
        <v>575</v>
      </c>
      <c r="GTG33" s="58" t="s">
        <v>575</v>
      </c>
      <c r="GTH33" s="58" t="s">
        <v>575</v>
      </c>
      <c r="GTI33" s="58" t="s">
        <v>575</v>
      </c>
      <c r="GTJ33" s="58" t="s">
        <v>575</v>
      </c>
      <c r="GTK33" s="58" t="s">
        <v>575</v>
      </c>
      <c r="GTL33" s="58" t="s">
        <v>575</v>
      </c>
      <c r="GTM33" s="58" t="s">
        <v>575</v>
      </c>
      <c r="GTN33" s="58" t="s">
        <v>575</v>
      </c>
      <c r="GTO33" s="58" t="s">
        <v>575</v>
      </c>
      <c r="GTP33" s="58" t="s">
        <v>575</v>
      </c>
      <c r="GTQ33" s="58" t="s">
        <v>575</v>
      </c>
      <c r="GTR33" s="58" t="s">
        <v>575</v>
      </c>
      <c r="GTS33" s="58" t="s">
        <v>575</v>
      </c>
      <c r="GTT33" s="58" t="s">
        <v>575</v>
      </c>
      <c r="GTU33" s="58" t="s">
        <v>575</v>
      </c>
      <c r="GTV33" s="58" t="s">
        <v>575</v>
      </c>
      <c r="GTW33" s="58" t="s">
        <v>575</v>
      </c>
      <c r="GTX33" s="58" t="s">
        <v>575</v>
      </c>
      <c r="GTY33" s="58" t="s">
        <v>575</v>
      </c>
      <c r="GTZ33" s="58" t="s">
        <v>575</v>
      </c>
      <c r="GUA33" s="58" t="s">
        <v>575</v>
      </c>
      <c r="GUB33" s="58" t="s">
        <v>575</v>
      </c>
      <c r="GUC33" s="58" t="s">
        <v>575</v>
      </c>
      <c r="GUD33" s="58" t="s">
        <v>575</v>
      </c>
      <c r="GUE33" s="58" t="s">
        <v>575</v>
      </c>
      <c r="GUF33" s="58" t="s">
        <v>575</v>
      </c>
      <c r="GUG33" s="58" t="s">
        <v>575</v>
      </c>
      <c r="GUH33" s="58" t="s">
        <v>575</v>
      </c>
      <c r="GUI33" s="58" t="s">
        <v>575</v>
      </c>
      <c r="GUJ33" s="58" t="s">
        <v>575</v>
      </c>
      <c r="GUK33" s="58" t="s">
        <v>575</v>
      </c>
      <c r="GUL33" s="58" t="s">
        <v>575</v>
      </c>
      <c r="GUM33" s="58" t="s">
        <v>575</v>
      </c>
      <c r="GUN33" s="58" t="s">
        <v>575</v>
      </c>
      <c r="GUO33" s="58" t="s">
        <v>575</v>
      </c>
      <c r="GUP33" s="58" t="s">
        <v>575</v>
      </c>
      <c r="GUQ33" s="58" t="s">
        <v>575</v>
      </c>
      <c r="GUR33" s="58" t="s">
        <v>575</v>
      </c>
      <c r="GUS33" s="58" t="s">
        <v>575</v>
      </c>
      <c r="GUT33" s="58" t="s">
        <v>575</v>
      </c>
      <c r="GUU33" s="58" t="s">
        <v>575</v>
      </c>
      <c r="GUV33" s="58" t="s">
        <v>575</v>
      </c>
      <c r="GUW33" s="58" t="s">
        <v>575</v>
      </c>
      <c r="GUX33" s="58" t="s">
        <v>575</v>
      </c>
      <c r="GUY33" s="58" t="s">
        <v>575</v>
      </c>
      <c r="GUZ33" s="58" t="s">
        <v>575</v>
      </c>
      <c r="GVA33" s="58" t="s">
        <v>575</v>
      </c>
      <c r="GVB33" s="58" t="s">
        <v>575</v>
      </c>
      <c r="GVC33" s="58" t="s">
        <v>575</v>
      </c>
      <c r="GVD33" s="58" t="s">
        <v>575</v>
      </c>
      <c r="GVE33" s="58" t="s">
        <v>575</v>
      </c>
      <c r="GVF33" s="58" t="s">
        <v>575</v>
      </c>
      <c r="GVG33" s="58" t="s">
        <v>575</v>
      </c>
      <c r="GVH33" s="58" t="s">
        <v>575</v>
      </c>
      <c r="GVI33" s="58" t="s">
        <v>575</v>
      </c>
      <c r="GVJ33" s="58" t="s">
        <v>575</v>
      </c>
      <c r="GVK33" s="58" t="s">
        <v>575</v>
      </c>
      <c r="GVL33" s="58" t="s">
        <v>575</v>
      </c>
      <c r="GVM33" s="58" t="s">
        <v>575</v>
      </c>
      <c r="GVN33" s="58" t="s">
        <v>575</v>
      </c>
      <c r="GVO33" s="58" t="s">
        <v>575</v>
      </c>
      <c r="GVP33" s="58" t="s">
        <v>575</v>
      </c>
      <c r="GVQ33" s="58" t="s">
        <v>575</v>
      </c>
      <c r="GVR33" s="58" t="s">
        <v>575</v>
      </c>
      <c r="GVS33" s="58" t="s">
        <v>575</v>
      </c>
      <c r="GVT33" s="58" t="s">
        <v>575</v>
      </c>
      <c r="GVU33" s="58" t="s">
        <v>575</v>
      </c>
      <c r="GVV33" s="58" t="s">
        <v>575</v>
      </c>
      <c r="GVW33" s="58" t="s">
        <v>575</v>
      </c>
      <c r="GVX33" s="58" t="s">
        <v>575</v>
      </c>
      <c r="GVY33" s="58" t="s">
        <v>575</v>
      </c>
      <c r="GVZ33" s="58" t="s">
        <v>575</v>
      </c>
      <c r="GWA33" s="58" t="s">
        <v>575</v>
      </c>
      <c r="GWB33" s="58" t="s">
        <v>575</v>
      </c>
      <c r="GWC33" s="58" t="s">
        <v>575</v>
      </c>
      <c r="GWD33" s="58" t="s">
        <v>575</v>
      </c>
      <c r="GWE33" s="58" t="s">
        <v>575</v>
      </c>
      <c r="GWF33" s="58" t="s">
        <v>575</v>
      </c>
      <c r="GWG33" s="58" t="s">
        <v>575</v>
      </c>
      <c r="GWH33" s="58" t="s">
        <v>575</v>
      </c>
      <c r="GWI33" s="58" t="s">
        <v>575</v>
      </c>
      <c r="GWJ33" s="58" t="s">
        <v>575</v>
      </c>
      <c r="GWK33" s="58" t="s">
        <v>575</v>
      </c>
      <c r="GWL33" s="58" t="s">
        <v>575</v>
      </c>
      <c r="GWM33" s="58" t="s">
        <v>575</v>
      </c>
      <c r="GWN33" s="58" t="s">
        <v>575</v>
      </c>
      <c r="GWO33" s="58" t="s">
        <v>575</v>
      </c>
      <c r="GWP33" s="58" t="s">
        <v>575</v>
      </c>
      <c r="GWQ33" s="58" t="s">
        <v>575</v>
      </c>
      <c r="GWR33" s="58" t="s">
        <v>575</v>
      </c>
      <c r="GWS33" s="58" t="s">
        <v>575</v>
      </c>
      <c r="GWT33" s="58" t="s">
        <v>575</v>
      </c>
      <c r="GWU33" s="58" t="s">
        <v>575</v>
      </c>
      <c r="GWV33" s="58" t="s">
        <v>575</v>
      </c>
      <c r="GWW33" s="58" t="s">
        <v>575</v>
      </c>
      <c r="GWX33" s="58" t="s">
        <v>575</v>
      </c>
      <c r="GWY33" s="58" t="s">
        <v>575</v>
      </c>
      <c r="GWZ33" s="58" t="s">
        <v>575</v>
      </c>
      <c r="GXA33" s="58" t="s">
        <v>575</v>
      </c>
      <c r="GXB33" s="58" t="s">
        <v>575</v>
      </c>
      <c r="GXC33" s="58" t="s">
        <v>575</v>
      </c>
      <c r="GXD33" s="58" t="s">
        <v>575</v>
      </c>
      <c r="GXE33" s="58" t="s">
        <v>575</v>
      </c>
      <c r="GXF33" s="58" t="s">
        <v>575</v>
      </c>
      <c r="GXG33" s="58" t="s">
        <v>575</v>
      </c>
      <c r="GXH33" s="58" t="s">
        <v>575</v>
      </c>
      <c r="GXI33" s="58" t="s">
        <v>575</v>
      </c>
      <c r="GXJ33" s="58" t="s">
        <v>575</v>
      </c>
      <c r="GXK33" s="58" t="s">
        <v>575</v>
      </c>
      <c r="GXL33" s="58" t="s">
        <v>575</v>
      </c>
      <c r="GXM33" s="58" t="s">
        <v>575</v>
      </c>
      <c r="GXN33" s="58" t="s">
        <v>575</v>
      </c>
      <c r="GXO33" s="58" t="s">
        <v>575</v>
      </c>
      <c r="GXP33" s="58" t="s">
        <v>575</v>
      </c>
      <c r="GXQ33" s="58" t="s">
        <v>575</v>
      </c>
      <c r="GXR33" s="58" t="s">
        <v>575</v>
      </c>
      <c r="GXS33" s="58" t="s">
        <v>575</v>
      </c>
      <c r="GXT33" s="58" t="s">
        <v>575</v>
      </c>
      <c r="GXU33" s="58" t="s">
        <v>575</v>
      </c>
      <c r="GXV33" s="58" t="s">
        <v>575</v>
      </c>
      <c r="GXW33" s="58" t="s">
        <v>575</v>
      </c>
      <c r="GXX33" s="58" t="s">
        <v>575</v>
      </c>
      <c r="GXY33" s="58" t="s">
        <v>575</v>
      </c>
      <c r="GXZ33" s="58" t="s">
        <v>575</v>
      </c>
      <c r="GYA33" s="58" t="s">
        <v>575</v>
      </c>
      <c r="GYB33" s="58" t="s">
        <v>575</v>
      </c>
      <c r="GYC33" s="58" t="s">
        <v>575</v>
      </c>
      <c r="GYD33" s="58" t="s">
        <v>575</v>
      </c>
      <c r="GYE33" s="58" t="s">
        <v>575</v>
      </c>
      <c r="GYF33" s="58" t="s">
        <v>575</v>
      </c>
      <c r="GYG33" s="58" t="s">
        <v>575</v>
      </c>
      <c r="GYH33" s="58" t="s">
        <v>575</v>
      </c>
      <c r="GYI33" s="58" t="s">
        <v>575</v>
      </c>
      <c r="GYJ33" s="58" t="s">
        <v>575</v>
      </c>
      <c r="GYK33" s="58" t="s">
        <v>575</v>
      </c>
      <c r="GYL33" s="58" t="s">
        <v>575</v>
      </c>
      <c r="GYM33" s="58" t="s">
        <v>575</v>
      </c>
      <c r="GYN33" s="58" t="s">
        <v>575</v>
      </c>
      <c r="GYO33" s="58" t="s">
        <v>575</v>
      </c>
      <c r="GYP33" s="58" t="s">
        <v>575</v>
      </c>
      <c r="GYQ33" s="58" t="s">
        <v>575</v>
      </c>
      <c r="GYR33" s="58" t="s">
        <v>575</v>
      </c>
      <c r="GYS33" s="58" t="s">
        <v>575</v>
      </c>
      <c r="GYT33" s="58" t="s">
        <v>575</v>
      </c>
      <c r="GYU33" s="58" t="s">
        <v>575</v>
      </c>
      <c r="GYV33" s="58" t="s">
        <v>575</v>
      </c>
      <c r="GYW33" s="58" t="s">
        <v>575</v>
      </c>
      <c r="GYX33" s="58" t="s">
        <v>575</v>
      </c>
      <c r="GYY33" s="58" t="s">
        <v>575</v>
      </c>
      <c r="GYZ33" s="58" t="s">
        <v>575</v>
      </c>
      <c r="GZA33" s="58" t="s">
        <v>575</v>
      </c>
      <c r="GZB33" s="58" t="s">
        <v>575</v>
      </c>
      <c r="GZC33" s="58" t="s">
        <v>575</v>
      </c>
      <c r="GZD33" s="58" t="s">
        <v>575</v>
      </c>
      <c r="GZE33" s="58" t="s">
        <v>575</v>
      </c>
      <c r="GZF33" s="58" t="s">
        <v>575</v>
      </c>
      <c r="GZG33" s="58" t="s">
        <v>575</v>
      </c>
      <c r="GZH33" s="58" t="s">
        <v>575</v>
      </c>
      <c r="GZI33" s="58" t="s">
        <v>575</v>
      </c>
      <c r="GZJ33" s="58" t="s">
        <v>575</v>
      </c>
      <c r="GZK33" s="58" t="s">
        <v>575</v>
      </c>
      <c r="GZL33" s="58" t="s">
        <v>575</v>
      </c>
      <c r="GZM33" s="58" t="s">
        <v>575</v>
      </c>
      <c r="GZN33" s="58" t="s">
        <v>575</v>
      </c>
      <c r="GZO33" s="58" t="s">
        <v>575</v>
      </c>
      <c r="GZP33" s="58" t="s">
        <v>575</v>
      </c>
      <c r="GZQ33" s="58" t="s">
        <v>575</v>
      </c>
      <c r="GZR33" s="58" t="s">
        <v>575</v>
      </c>
      <c r="GZS33" s="58" t="s">
        <v>575</v>
      </c>
      <c r="GZT33" s="58" t="s">
        <v>575</v>
      </c>
      <c r="GZU33" s="58" t="s">
        <v>575</v>
      </c>
      <c r="GZV33" s="58" t="s">
        <v>575</v>
      </c>
      <c r="GZW33" s="58" t="s">
        <v>575</v>
      </c>
      <c r="GZX33" s="58" t="s">
        <v>575</v>
      </c>
      <c r="GZY33" s="58" t="s">
        <v>575</v>
      </c>
      <c r="GZZ33" s="58" t="s">
        <v>575</v>
      </c>
      <c r="HAA33" s="58" t="s">
        <v>575</v>
      </c>
      <c r="HAB33" s="58" t="s">
        <v>575</v>
      </c>
      <c r="HAC33" s="58" t="s">
        <v>575</v>
      </c>
      <c r="HAD33" s="58" t="s">
        <v>575</v>
      </c>
      <c r="HAE33" s="58" t="s">
        <v>575</v>
      </c>
      <c r="HAF33" s="58" t="s">
        <v>575</v>
      </c>
      <c r="HAG33" s="58" t="s">
        <v>575</v>
      </c>
      <c r="HAH33" s="58" t="s">
        <v>575</v>
      </c>
      <c r="HAI33" s="58" t="s">
        <v>575</v>
      </c>
      <c r="HAJ33" s="58" t="s">
        <v>575</v>
      </c>
      <c r="HAK33" s="58" t="s">
        <v>575</v>
      </c>
      <c r="HAL33" s="58" t="s">
        <v>575</v>
      </c>
      <c r="HAM33" s="58" t="s">
        <v>575</v>
      </c>
      <c r="HAN33" s="58" t="s">
        <v>575</v>
      </c>
      <c r="HAO33" s="58" t="s">
        <v>575</v>
      </c>
      <c r="HAP33" s="58" t="s">
        <v>575</v>
      </c>
      <c r="HAQ33" s="58" t="s">
        <v>575</v>
      </c>
      <c r="HAR33" s="58" t="s">
        <v>575</v>
      </c>
      <c r="HAS33" s="58" t="s">
        <v>575</v>
      </c>
      <c r="HAT33" s="58" t="s">
        <v>575</v>
      </c>
      <c r="HAU33" s="58" t="s">
        <v>575</v>
      </c>
      <c r="HAV33" s="58" t="s">
        <v>575</v>
      </c>
      <c r="HAW33" s="58" t="s">
        <v>575</v>
      </c>
      <c r="HAX33" s="58" t="s">
        <v>575</v>
      </c>
      <c r="HAY33" s="58" t="s">
        <v>575</v>
      </c>
      <c r="HAZ33" s="58" t="s">
        <v>575</v>
      </c>
      <c r="HBA33" s="58" t="s">
        <v>575</v>
      </c>
      <c r="HBB33" s="58" t="s">
        <v>575</v>
      </c>
      <c r="HBC33" s="58" t="s">
        <v>575</v>
      </c>
      <c r="HBD33" s="58" t="s">
        <v>575</v>
      </c>
      <c r="HBE33" s="58" t="s">
        <v>575</v>
      </c>
      <c r="HBF33" s="58" t="s">
        <v>575</v>
      </c>
      <c r="HBG33" s="58" t="s">
        <v>575</v>
      </c>
      <c r="HBH33" s="58" t="s">
        <v>575</v>
      </c>
      <c r="HBI33" s="58" t="s">
        <v>575</v>
      </c>
      <c r="HBJ33" s="58" t="s">
        <v>575</v>
      </c>
      <c r="HBK33" s="58" t="s">
        <v>575</v>
      </c>
      <c r="HBL33" s="58" t="s">
        <v>575</v>
      </c>
      <c r="HBM33" s="58" t="s">
        <v>575</v>
      </c>
      <c r="HBN33" s="58" t="s">
        <v>575</v>
      </c>
      <c r="HBO33" s="58" t="s">
        <v>575</v>
      </c>
      <c r="HBP33" s="58" t="s">
        <v>575</v>
      </c>
      <c r="HBQ33" s="58" t="s">
        <v>575</v>
      </c>
      <c r="HBR33" s="58" t="s">
        <v>575</v>
      </c>
      <c r="HBS33" s="58" t="s">
        <v>575</v>
      </c>
      <c r="HBT33" s="58" t="s">
        <v>575</v>
      </c>
      <c r="HBU33" s="58" t="s">
        <v>575</v>
      </c>
      <c r="HBV33" s="58" t="s">
        <v>575</v>
      </c>
      <c r="HBW33" s="58" t="s">
        <v>575</v>
      </c>
      <c r="HBX33" s="58" t="s">
        <v>575</v>
      </c>
      <c r="HBY33" s="58" t="s">
        <v>575</v>
      </c>
      <c r="HBZ33" s="58" t="s">
        <v>575</v>
      </c>
      <c r="HCA33" s="58" t="s">
        <v>575</v>
      </c>
      <c r="HCB33" s="58" t="s">
        <v>575</v>
      </c>
      <c r="HCC33" s="58" t="s">
        <v>575</v>
      </c>
      <c r="HCD33" s="58" t="s">
        <v>575</v>
      </c>
      <c r="HCE33" s="58" t="s">
        <v>575</v>
      </c>
      <c r="HCF33" s="58" t="s">
        <v>575</v>
      </c>
      <c r="HCG33" s="58" t="s">
        <v>575</v>
      </c>
      <c r="HCH33" s="58" t="s">
        <v>575</v>
      </c>
      <c r="HCI33" s="58" t="s">
        <v>575</v>
      </c>
      <c r="HCJ33" s="58" t="s">
        <v>575</v>
      </c>
      <c r="HCK33" s="58" t="s">
        <v>575</v>
      </c>
      <c r="HCL33" s="58" t="s">
        <v>575</v>
      </c>
      <c r="HCM33" s="58" t="s">
        <v>575</v>
      </c>
      <c r="HCN33" s="58" t="s">
        <v>575</v>
      </c>
      <c r="HCO33" s="58" t="s">
        <v>575</v>
      </c>
      <c r="HCP33" s="58" t="s">
        <v>575</v>
      </c>
      <c r="HCQ33" s="58" t="s">
        <v>575</v>
      </c>
      <c r="HCR33" s="58" t="s">
        <v>575</v>
      </c>
      <c r="HCS33" s="58" t="s">
        <v>575</v>
      </c>
      <c r="HCT33" s="58" t="s">
        <v>575</v>
      </c>
      <c r="HCU33" s="58" t="s">
        <v>575</v>
      </c>
      <c r="HCV33" s="58" t="s">
        <v>575</v>
      </c>
      <c r="HCW33" s="58" t="s">
        <v>575</v>
      </c>
      <c r="HCX33" s="58" t="s">
        <v>575</v>
      </c>
      <c r="HCY33" s="58" t="s">
        <v>575</v>
      </c>
      <c r="HCZ33" s="58" t="s">
        <v>575</v>
      </c>
      <c r="HDA33" s="58" t="s">
        <v>575</v>
      </c>
      <c r="HDB33" s="58" t="s">
        <v>575</v>
      </c>
      <c r="HDC33" s="58" t="s">
        <v>575</v>
      </c>
      <c r="HDD33" s="58" t="s">
        <v>575</v>
      </c>
      <c r="HDE33" s="58" t="s">
        <v>575</v>
      </c>
      <c r="HDF33" s="58" t="s">
        <v>575</v>
      </c>
      <c r="HDG33" s="58" t="s">
        <v>575</v>
      </c>
      <c r="HDH33" s="58" t="s">
        <v>575</v>
      </c>
      <c r="HDI33" s="58" t="s">
        <v>575</v>
      </c>
      <c r="HDJ33" s="58" t="s">
        <v>575</v>
      </c>
      <c r="HDK33" s="58" t="s">
        <v>575</v>
      </c>
      <c r="HDL33" s="58" t="s">
        <v>575</v>
      </c>
      <c r="HDM33" s="58" t="s">
        <v>575</v>
      </c>
      <c r="HDN33" s="58" t="s">
        <v>575</v>
      </c>
      <c r="HDO33" s="58" t="s">
        <v>575</v>
      </c>
      <c r="HDP33" s="58" t="s">
        <v>575</v>
      </c>
      <c r="HDQ33" s="58" t="s">
        <v>575</v>
      </c>
      <c r="HDR33" s="58" t="s">
        <v>575</v>
      </c>
      <c r="HDS33" s="58" t="s">
        <v>575</v>
      </c>
      <c r="HDT33" s="58" t="s">
        <v>575</v>
      </c>
      <c r="HDU33" s="58" t="s">
        <v>575</v>
      </c>
      <c r="HDV33" s="58" t="s">
        <v>575</v>
      </c>
      <c r="HDW33" s="58" t="s">
        <v>575</v>
      </c>
      <c r="HDX33" s="58" t="s">
        <v>575</v>
      </c>
      <c r="HDY33" s="58" t="s">
        <v>575</v>
      </c>
      <c r="HDZ33" s="58" t="s">
        <v>575</v>
      </c>
      <c r="HEA33" s="58" t="s">
        <v>575</v>
      </c>
      <c r="HEB33" s="58" t="s">
        <v>575</v>
      </c>
      <c r="HEC33" s="58" t="s">
        <v>575</v>
      </c>
      <c r="HED33" s="58" t="s">
        <v>575</v>
      </c>
      <c r="HEE33" s="58" t="s">
        <v>575</v>
      </c>
      <c r="HEF33" s="58" t="s">
        <v>575</v>
      </c>
      <c r="HEG33" s="58" t="s">
        <v>575</v>
      </c>
      <c r="HEH33" s="58" t="s">
        <v>575</v>
      </c>
      <c r="HEI33" s="58" t="s">
        <v>575</v>
      </c>
      <c r="HEJ33" s="58" t="s">
        <v>575</v>
      </c>
      <c r="HEK33" s="58" t="s">
        <v>575</v>
      </c>
      <c r="HEL33" s="58" t="s">
        <v>575</v>
      </c>
      <c r="HEM33" s="58" t="s">
        <v>575</v>
      </c>
      <c r="HEN33" s="58" t="s">
        <v>575</v>
      </c>
      <c r="HEO33" s="58" t="s">
        <v>575</v>
      </c>
      <c r="HEP33" s="58" t="s">
        <v>575</v>
      </c>
      <c r="HEQ33" s="58" t="s">
        <v>575</v>
      </c>
      <c r="HER33" s="58" t="s">
        <v>575</v>
      </c>
      <c r="HES33" s="58" t="s">
        <v>575</v>
      </c>
      <c r="HET33" s="58" t="s">
        <v>575</v>
      </c>
      <c r="HEU33" s="58" t="s">
        <v>575</v>
      </c>
      <c r="HEV33" s="58" t="s">
        <v>575</v>
      </c>
      <c r="HEW33" s="58" t="s">
        <v>575</v>
      </c>
      <c r="HEX33" s="58" t="s">
        <v>575</v>
      </c>
      <c r="HEY33" s="58" t="s">
        <v>575</v>
      </c>
      <c r="HEZ33" s="58" t="s">
        <v>575</v>
      </c>
      <c r="HFA33" s="58" t="s">
        <v>575</v>
      </c>
      <c r="HFB33" s="58" t="s">
        <v>575</v>
      </c>
      <c r="HFC33" s="58" t="s">
        <v>575</v>
      </c>
      <c r="HFD33" s="58" t="s">
        <v>575</v>
      </c>
      <c r="HFE33" s="58" t="s">
        <v>575</v>
      </c>
      <c r="HFF33" s="58" t="s">
        <v>575</v>
      </c>
      <c r="HFG33" s="58" t="s">
        <v>575</v>
      </c>
      <c r="HFH33" s="58" t="s">
        <v>575</v>
      </c>
      <c r="HFI33" s="58" t="s">
        <v>575</v>
      </c>
      <c r="HFJ33" s="58" t="s">
        <v>575</v>
      </c>
      <c r="HFK33" s="58" t="s">
        <v>575</v>
      </c>
      <c r="HFL33" s="58" t="s">
        <v>575</v>
      </c>
      <c r="HFM33" s="58" t="s">
        <v>575</v>
      </c>
      <c r="HFN33" s="58" t="s">
        <v>575</v>
      </c>
      <c r="HFO33" s="58" t="s">
        <v>575</v>
      </c>
      <c r="HFP33" s="58" t="s">
        <v>575</v>
      </c>
      <c r="HFQ33" s="58" t="s">
        <v>575</v>
      </c>
      <c r="HFR33" s="58" t="s">
        <v>575</v>
      </c>
      <c r="HFS33" s="58" t="s">
        <v>575</v>
      </c>
      <c r="HFT33" s="58" t="s">
        <v>575</v>
      </c>
      <c r="HFU33" s="58" t="s">
        <v>575</v>
      </c>
      <c r="HFV33" s="58" t="s">
        <v>575</v>
      </c>
      <c r="HFW33" s="58" t="s">
        <v>575</v>
      </c>
      <c r="HFX33" s="58" t="s">
        <v>575</v>
      </c>
      <c r="HFY33" s="58" t="s">
        <v>575</v>
      </c>
      <c r="HFZ33" s="58" t="s">
        <v>575</v>
      </c>
      <c r="HGA33" s="58" t="s">
        <v>575</v>
      </c>
      <c r="HGB33" s="58" t="s">
        <v>575</v>
      </c>
      <c r="HGC33" s="58" t="s">
        <v>575</v>
      </c>
      <c r="HGD33" s="58" t="s">
        <v>575</v>
      </c>
      <c r="HGE33" s="58" t="s">
        <v>575</v>
      </c>
      <c r="HGF33" s="58" t="s">
        <v>575</v>
      </c>
      <c r="HGG33" s="58" t="s">
        <v>575</v>
      </c>
      <c r="HGH33" s="58" t="s">
        <v>575</v>
      </c>
      <c r="HGI33" s="58" t="s">
        <v>575</v>
      </c>
      <c r="HGJ33" s="58" t="s">
        <v>575</v>
      </c>
      <c r="HGK33" s="58" t="s">
        <v>575</v>
      </c>
      <c r="HGL33" s="58" t="s">
        <v>575</v>
      </c>
      <c r="HGM33" s="58" t="s">
        <v>575</v>
      </c>
      <c r="HGN33" s="58" t="s">
        <v>575</v>
      </c>
      <c r="HGO33" s="58" t="s">
        <v>575</v>
      </c>
      <c r="HGP33" s="58" t="s">
        <v>575</v>
      </c>
      <c r="HGQ33" s="58" t="s">
        <v>575</v>
      </c>
      <c r="HGR33" s="58" t="s">
        <v>575</v>
      </c>
      <c r="HGS33" s="58" t="s">
        <v>575</v>
      </c>
      <c r="HGT33" s="58" t="s">
        <v>575</v>
      </c>
      <c r="HGU33" s="58" t="s">
        <v>575</v>
      </c>
      <c r="HGV33" s="58" t="s">
        <v>575</v>
      </c>
      <c r="HGW33" s="58" t="s">
        <v>575</v>
      </c>
      <c r="HGX33" s="58" t="s">
        <v>575</v>
      </c>
      <c r="HGY33" s="58" t="s">
        <v>575</v>
      </c>
      <c r="HGZ33" s="58" t="s">
        <v>575</v>
      </c>
      <c r="HHA33" s="58" t="s">
        <v>575</v>
      </c>
      <c r="HHB33" s="58" t="s">
        <v>575</v>
      </c>
      <c r="HHC33" s="58" t="s">
        <v>575</v>
      </c>
      <c r="HHD33" s="58" t="s">
        <v>575</v>
      </c>
      <c r="HHE33" s="58" t="s">
        <v>575</v>
      </c>
      <c r="HHF33" s="58" t="s">
        <v>575</v>
      </c>
      <c r="HHG33" s="58" t="s">
        <v>575</v>
      </c>
      <c r="HHH33" s="58" t="s">
        <v>575</v>
      </c>
      <c r="HHI33" s="58" t="s">
        <v>575</v>
      </c>
      <c r="HHJ33" s="58" t="s">
        <v>575</v>
      </c>
      <c r="HHK33" s="58" t="s">
        <v>575</v>
      </c>
      <c r="HHL33" s="58" t="s">
        <v>575</v>
      </c>
      <c r="HHM33" s="58" t="s">
        <v>575</v>
      </c>
      <c r="HHN33" s="58" t="s">
        <v>575</v>
      </c>
      <c r="HHO33" s="58" t="s">
        <v>575</v>
      </c>
      <c r="HHP33" s="58" t="s">
        <v>575</v>
      </c>
      <c r="HHQ33" s="58" t="s">
        <v>575</v>
      </c>
      <c r="HHR33" s="58" t="s">
        <v>575</v>
      </c>
      <c r="HHS33" s="58" t="s">
        <v>575</v>
      </c>
      <c r="HHT33" s="58" t="s">
        <v>575</v>
      </c>
      <c r="HHU33" s="58" t="s">
        <v>575</v>
      </c>
      <c r="HHV33" s="58" t="s">
        <v>575</v>
      </c>
      <c r="HHW33" s="58" t="s">
        <v>575</v>
      </c>
      <c r="HHX33" s="58" t="s">
        <v>575</v>
      </c>
      <c r="HHY33" s="58" t="s">
        <v>575</v>
      </c>
      <c r="HHZ33" s="58" t="s">
        <v>575</v>
      </c>
      <c r="HIA33" s="58" t="s">
        <v>575</v>
      </c>
      <c r="HIB33" s="58" t="s">
        <v>575</v>
      </c>
      <c r="HIC33" s="58" t="s">
        <v>575</v>
      </c>
      <c r="HID33" s="58" t="s">
        <v>575</v>
      </c>
      <c r="HIE33" s="58" t="s">
        <v>575</v>
      </c>
      <c r="HIF33" s="58" t="s">
        <v>575</v>
      </c>
      <c r="HIG33" s="58" t="s">
        <v>575</v>
      </c>
      <c r="HIH33" s="58" t="s">
        <v>575</v>
      </c>
      <c r="HII33" s="58" t="s">
        <v>575</v>
      </c>
      <c r="HIJ33" s="58" t="s">
        <v>575</v>
      </c>
      <c r="HIK33" s="58" t="s">
        <v>575</v>
      </c>
      <c r="HIL33" s="58" t="s">
        <v>575</v>
      </c>
      <c r="HIM33" s="58" t="s">
        <v>575</v>
      </c>
      <c r="HIN33" s="58" t="s">
        <v>575</v>
      </c>
      <c r="HIO33" s="58" t="s">
        <v>575</v>
      </c>
      <c r="HIP33" s="58" t="s">
        <v>575</v>
      </c>
      <c r="HIQ33" s="58" t="s">
        <v>575</v>
      </c>
      <c r="HIR33" s="58" t="s">
        <v>575</v>
      </c>
      <c r="HIS33" s="58" t="s">
        <v>575</v>
      </c>
      <c r="HIT33" s="58" t="s">
        <v>575</v>
      </c>
      <c r="HIU33" s="58" t="s">
        <v>575</v>
      </c>
      <c r="HIV33" s="58" t="s">
        <v>575</v>
      </c>
      <c r="HIW33" s="58" t="s">
        <v>575</v>
      </c>
      <c r="HIX33" s="58" t="s">
        <v>575</v>
      </c>
      <c r="HIY33" s="58" t="s">
        <v>575</v>
      </c>
      <c r="HIZ33" s="58" t="s">
        <v>575</v>
      </c>
      <c r="HJA33" s="58" t="s">
        <v>575</v>
      </c>
      <c r="HJB33" s="58" t="s">
        <v>575</v>
      </c>
      <c r="HJC33" s="58" t="s">
        <v>575</v>
      </c>
      <c r="HJD33" s="58" t="s">
        <v>575</v>
      </c>
      <c r="HJE33" s="58" t="s">
        <v>575</v>
      </c>
      <c r="HJF33" s="58" t="s">
        <v>575</v>
      </c>
      <c r="HJG33" s="58" t="s">
        <v>575</v>
      </c>
      <c r="HJH33" s="58" t="s">
        <v>575</v>
      </c>
      <c r="HJI33" s="58" t="s">
        <v>575</v>
      </c>
      <c r="HJJ33" s="58" t="s">
        <v>575</v>
      </c>
      <c r="HJK33" s="58" t="s">
        <v>575</v>
      </c>
      <c r="HJL33" s="58" t="s">
        <v>575</v>
      </c>
      <c r="HJM33" s="58" t="s">
        <v>575</v>
      </c>
      <c r="HJN33" s="58" t="s">
        <v>575</v>
      </c>
      <c r="HJO33" s="58" t="s">
        <v>575</v>
      </c>
      <c r="HJP33" s="58" t="s">
        <v>575</v>
      </c>
      <c r="HJQ33" s="58" t="s">
        <v>575</v>
      </c>
      <c r="HJR33" s="58" t="s">
        <v>575</v>
      </c>
      <c r="HJS33" s="58" t="s">
        <v>575</v>
      </c>
      <c r="HJT33" s="58" t="s">
        <v>575</v>
      </c>
      <c r="HJU33" s="58" t="s">
        <v>575</v>
      </c>
      <c r="HJV33" s="58" t="s">
        <v>575</v>
      </c>
      <c r="HJW33" s="58" t="s">
        <v>575</v>
      </c>
      <c r="HJX33" s="58" t="s">
        <v>575</v>
      </c>
      <c r="HJY33" s="58" t="s">
        <v>575</v>
      </c>
      <c r="HJZ33" s="58" t="s">
        <v>575</v>
      </c>
      <c r="HKA33" s="58" t="s">
        <v>575</v>
      </c>
      <c r="HKB33" s="58" t="s">
        <v>575</v>
      </c>
      <c r="HKC33" s="58" t="s">
        <v>575</v>
      </c>
      <c r="HKD33" s="58" t="s">
        <v>575</v>
      </c>
      <c r="HKE33" s="58" t="s">
        <v>575</v>
      </c>
      <c r="HKF33" s="58" t="s">
        <v>575</v>
      </c>
      <c r="HKG33" s="58" t="s">
        <v>575</v>
      </c>
      <c r="HKH33" s="58" t="s">
        <v>575</v>
      </c>
      <c r="HKI33" s="58" t="s">
        <v>575</v>
      </c>
      <c r="HKJ33" s="58" t="s">
        <v>575</v>
      </c>
      <c r="HKK33" s="58" t="s">
        <v>575</v>
      </c>
      <c r="HKL33" s="58" t="s">
        <v>575</v>
      </c>
      <c r="HKM33" s="58" t="s">
        <v>575</v>
      </c>
      <c r="HKN33" s="58" t="s">
        <v>575</v>
      </c>
      <c r="HKO33" s="58" t="s">
        <v>575</v>
      </c>
      <c r="HKP33" s="58" t="s">
        <v>575</v>
      </c>
      <c r="HKQ33" s="58" t="s">
        <v>575</v>
      </c>
      <c r="HKR33" s="58" t="s">
        <v>575</v>
      </c>
      <c r="HKS33" s="58" t="s">
        <v>575</v>
      </c>
      <c r="HKT33" s="58" t="s">
        <v>575</v>
      </c>
      <c r="HKU33" s="58" t="s">
        <v>575</v>
      </c>
      <c r="HKV33" s="58" t="s">
        <v>575</v>
      </c>
      <c r="HKW33" s="58" t="s">
        <v>575</v>
      </c>
      <c r="HKX33" s="58" t="s">
        <v>575</v>
      </c>
      <c r="HKY33" s="58" t="s">
        <v>575</v>
      </c>
      <c r="HKZ33" s="58" t="s">
        <v>575</v>
      </c>
      <c r="HLA33" s="58" t="s">
        <v>575</v>
      </c>
      <c r="HLB33" s="58" t="s">
        <v>575</v>
      </c>
      <c r="HLC33" s="58" t="s">
        <v>575</v>
      </c>
      <c r="HLD33" s="58" t="s">
        <v>575</v>
      </c>
      <c r="HLE33" s="58" t="s">
        <v>575</v>
      </c>
      <c r="HLF33" s="58" t="s">
        <v>575</v>
      </c>
      <c r="HLG33" s="58" t="s">
        <v>575</v>
      </c>
      <c r="HLH33" s="58" t="s">
        <v>575</v>
      </c>
      <c r="HLI33" s="58" t="s">
        <v>575</v>
      </c>
      <c r="HLJ33" s="58" t="s">
        <v>575</v>
      </c>
      <c r="HLK33" s="58" t="s">
        <v>575</v>
      </c>
      <c r="HLL33" s="58" t="s">
        <v>575</v>
      </c>
      <c r="HLM33" s="58" t="s">
        <v>575</v>
      </c>
      <c r="HLN33" s="58" t="s">
        <v>575</v>
      </c>
      <c r="HLO33" s="58" t="s">
        <v>575</v>
      </c>
      <c r="HLP33" s="58" t="s">
        <v>575</v>
      </c>
      <c r="HLQ33" s="58" t="s">
        <v>575</v>
      </c>
      <c r="HLR33" s="58" t="s">
        <v>575</v>
      </c>
      <c r="HLS33" s="58" t="s">
        <v>575</v>
      </c>
      <c r="HLT33" s="58" t="s">
        <v>575</v>
      </c>
      <c r="HLU33" s="58" t="s">
        <v>575</v>
      </c>
      <c r="HLV33" s="58" t="s">
        <v>575</v>
      </c>
      <c r="HLW33" s="58" t="s">
        <v>575</v>
      </c>
      <c r="HLX33" s="58" t="s">
        <v>575</v>
      </c>
      <c r="HLY33" s="58" t="s">
        <v>575</v>
      </c>
      <c r="HLZ33" s="58" t="s">
        <v>575</v>
      </c>
      <c r="HMA33" s="58" t="s">
        <v>575</v>
      </c>
      <c r="HMB33" s="58" t="s">
        <v>575</v>
      </c>
      <c r="HMC33" s="58" t="s">
        <v>575</v>
      </c>
      <c r="HMD33" s="58" t="s">
        <v>575</v>
      </c>
      <c r="HME33" s="58" t="s">
        <v>575</v>
      </c>
      <c r="HMF33" s="58" t="s">
        <v>575</v>
      </c>
      <c r="HMG33" s="58" t="s">
        <v>575</v>
      </c>
      <c r="HMH33" s="58" t="s">
        <v>575</v>
      </c>
      <c r="HMI33" s="58" t="s">
        <v>575</v>
      </c>
      <c r="HMJ33" s="58" t="s">
        <v>575</v>
      </c>
      <c r="HMK33" s="58" t="s">
        <v>575</v>
      </c>
      <c r="HML33" s="58" t="s">
        <v>575</v>
      </c>
      <c r="HMM33" s="58" t="s">
        <v>575</v>
      </c>
      <c r="HMN33" s="58" t="s">
        <v>575</v>
      </c>
      <c r="HMO33" s="58" t="s">
        <v>575</v>
      </c>
      <c r="HMP33" s="58" t="s">
        <v>575</v>
      </c>
      <c r="HMQ33" s="58" t="s">
        <v>575</v>
      </c>
      <c r="HMR33" s="58" t="s">
        <v>575</v>
      </c>
      <c r="HMS33" s="58" t="s">
        <v>575</v>
      </c>
      <c r="HMT33" s="58" t="s">
        <v>575</v>
      </c>
      <c r="HMU33" s="58" t="s">
        <v>575</v>
      </c>
      <c r="HMV33" s="58" t="s">
        <v>575</v>
      </c>
      <c r="HMW33" s="58" t="s">
        <v>575</v>
      </c>
      <c r="HMX33" s="58" t="s">
        <v>575</v>
      </c>
      <c r="HMY33" s="58" t="s">
        <v>575</v>
      </c>
      <c r="HMZ33" s="58" t="s">
        <v>575</v>
      </c>
      <c r="HNA33" s="58" t="s">
        <v>575</v>
      </c>
      <c r="HNB33" s="58" t="s">
        <v>575</v>
      </c>
      <c r="HNC33" s="58" t="s">
        <v>575</v>
      </c>
      <c r="HND33" s="58" t="s">
        <v>575</v>
      </c>
      <c r="HNE33" s="58" t="s">
        <v>575</v>
      </c>
      <c r="HNF33" s="58" t="s">
        <v>575</v>
      </c>
      <c r="HNG33" s="58" t="s">
        <v>575</v>
      </c>
      <c r="HNH33" s="58" t="s">
        <v>575</v>
      </c>
      <c r="HNI33" s="58" t="s">
        <v>575</v>
      </c>
      <c r="HNJ33" s="58" t="s">
        <v>575</v>
      </c>
      <c r="HNK33" s="58" t="s">
        <v>575</v>
      </c>
      <c r="HNL33" s="58" t="s">
        <v>575</v>
      </c>
      <c r="HNM33" s="58" t="s">
        <v>575</v>
      </c>
      <c r="HNN33" s="58" t="s">
        <v>575</v>
      </c>
      <c r="HNO33" s="58" t="s">
        <v>575</v>
      </c>
      <c r="HNP33" s="58" t="s">
        <v>575</v>
      </c>
      <c r="HNQ33" s="58" t="s">
        <v>575</v>
      </c>
      <c r="HNR33" s="58" t="s">
        <v>575</v>
      </c>
      <c r="HNS33" s="58" t="s">
        <v>575</v>
      </c>
      <c r="HNT33" s="58" t="s">
        <v>575</v>
      </c>
      <c r="HNU33" s="58" t="s">
        <v>575</v>
      </c>
      <c r="HNV33" s="58" t="s">
        <v>575</v>
      </c>
      <c r="HNW33" s="58" t="s">
        <v>575</v>
      </c>
      <c r="HNX33" s="58" t="s">
        <v>575</v>
      </c>
      <c r="HNY33" s="58" t="s">
        <v>575</v>
      </c>
      <c r="HNZ33" s="58" t="s">
        <v>575</v>
      </c>
      <c r="HOA33" s="58" t="s">
        <v>575</v>
      </c>
      <c r="HOB33" s="58" t="s">
        <v>575</v>
      </c>
      <c r="HOC33" s="58" t="s">
        <v>575</v>
      </c>
      <c r="HOD33" s="58" t="s">
        <v>575</v>
      </c>
      <c r="HOE33" s="58" t="s">
        <v>575</v>
      </c>
      <c r="HOF33" s="58" t="s">
        <v>575</v>
      </c>
      <c r="HOG33" s="58" t="s">
        <v>575</v>
      </c>
      <c r="HOH33" s="58" t="s">
        <v>575</v>
      </c>
      <c r="HOI33" s="58" t="s">
        <v>575</v>
      </c>
      <c r="HOJ33" s="58" t="s">
        <v>575</v>
      </c>
      <c r="HOK33" s="58" t="s">
        <v>575</v>
      </c>
      <c r="HOL33" s="58" t="s">
        <v>575</v>
      </c>
      <c r="HOM33" s="58" t="s">
        <v>575</v>
      </c>
      <c r="HON33" s="58" t="s">
        <v>575</v>
      </c>
      <c r="HOO33" s="58" t="s">
        <v>575</v>
      </c>
      <c r="HOP33" s="58" t="s">
        <v>575</v>
      </c>
      <c r="HOQ33" s="58" t="s">
        <v>575</v>
      </c>
      <c r="HOR33" s="58" t="s">
        <v>575</v>
      </c>
      <c r="HOS33" s="58" t="s">
        <v>575</v>
      </c>
      <c r="HOT33" s="58" t="s">
        <v>575</v>
      </c>
      <c r="HOU33" s="58" t="s">
        <v>575</v>
      </c>
      <c r="HOV33" s="58" t="s">
        <v>575</v>
      </c>
      <c r="HOW33" s="58" t="s">
        <v>575</v>
      </c>
      <c r="HOX33" s="58" t="s">
        <v>575</v>
      </c>
      <c r="HOY33" s="58" t="s">
        <v>575</v>
      </c>
      <c r="HOZ33" s="58" t="s">
        <v>575</v>
      </c>
      <c r="HPA33" s="58" t="s">
        <v>575</v>
      </c>
      <c r="HPB33" s="58" t="s">
        <v>575</v>
      </c>
      <c r="HPC33" s="58" t="s">
        <v>575</v>
      </c>
      <c r="HPD33" s="58" t="s">
        <v>575</v>
      </c>
      <c r="HPE33" s="58" t="s">
        <v>575</v>
      </c>
      <c r="HPF33" s="58" t="s">
        <v>575</v>
      </c>
      <c r="HPG33" s="58" t="s">
        <v>575</v>
      </c>
      <c r="HPH33" s="58" t="s">
        <v>575</v>
      </c>
      <c r="HPI33" s="58" t="s">
        <v>575</v>
      </c>
      <c r="HPJ33" s="58" t="s">
        <v>575</v>
      </c>
      <c r="HPK33" s="58" t="s">
        <v>575</v>
      </c>
      <c r="HPL33" s="58" t="s">
        <v>575</v>
      </c>
      <c r="HPM33" s="58" t="s">
        <v>575</v>
      </c>
      <c r="HPN33" s="58" t="s">
        <v>575</v>
      </c>
      <c r="HPO33" s="58" t="s">
        <v>575</v>
      </c>
      <c r="HPP33" s="58" t="s">
        <v>575</v>
      </c>
      <c r="HPQ33" s="58" t="s">
        <v>575</v>
      </c>
      <c r="HPR33" s="58" t="s">
        <v>575</v>
      </c>
      <c r="HPS33" s="58" t="s">
        <v>575</v>
      </c>
      <c r="HPT33" s="58" t="s">
        <v>575</v>
      </c>
      <c r="HPU33" s="58" t="s">
        <v>575</v>
      </c>
      <c r="HPV33" s="58" t="s">
        <v>575</v>
      </c>
      <c r="HPW33" s="58" t="s">
        <v>575</v>
      </c>
      <c r="HPX33" s="58" t="s">
        <v>575</v>
      </c>
      <c r="HPY33" s="58" t="s">
        <v>575</v>
      </c>
      <c r="HPZ33" s="58" t="s">
        <v>575</v>
      </c>
      <c r="HQA33" s="58" t="s">
        <v>575</v>
      </c>
      <c r="HQB33" s="58" t="s">
        <v>575</v>
      </c>
      <c r="HQC33" s="58" t="s">
        <v>575</v>
      </c>
      <c r="HQD33" s="58" t="s">
        <v>575</v>
      </c>
      <c r="HQE33" s="58" t="s">
        <v>575</v>
      </c>
      <c r="HQF33" s="58" t="s">
        <v>575</v>
      </c>
      <c r="HQG33" s="58" t="s">
        <v>575</v>
      </c>
      <c r="HQH33" s="58" t="s">
        <v>575</v>
      </c>
      <c r="HQI33" s="58" t="s">
        <v>575</v>
      </c>
      <c r="HQJ33" s="58" t="s">
        <v>575</v>
      </c>
      <c r="HQK33" s="58" t="s">
        <v>575</v>
      </c>
      <c r="HQL33" s="58" t="s">
        <v>575</v>
      </c>
      <c r="HQM33" s="58" t="s">
        <v>575</v>
      </c>
      <c r="HQN33" s="58" t="s">
        <v>575</v>
      </c>
      <c r="HQO33" s="58" t="s">
        <v>575</v>
      </c>
      <c r="HQP33" s="58" t="s">
        <v>575</v>
      </c>
      <c r="HQQ33" s="58" t="s">
        <v>575</v>
      </c>
      <c r="HQR33" s="58" t="s">
        <v>575</v>
      </c>
      <c r="HQS33" s="58" t="s">
        <v>575</v>
      </c>
      <c r="HQT33" s="58" t="s">
        <v>575</v>
      </c>
      <c r="HQU33" s="58" t="s">
        <v>575</v>
      </c>
      <c r="HQV33" s="58" t="s">
        <v>575</v>
      </c>
      <c r="HQW33" s="58" t="s">
        <v>575</v>
      </c>
      <c r="HQX33" s="58" t="s">
        <v>575</v>
      </c>
      <c r="HQY33" s="58" t="s">
        <v>575</v>
      </c>
      <c r="HQZ33" s="58" t="s">
        <v>575</v>
      </c>
      <c r="HRA33" s="58" t="s">
        <v>575</v>
      </c>
      <c r="HRB33" s="58" t="s">
        <v>575</v>
      </c>
      <c r="HRC33" s="58" t="s">
        <v>575</v>
      </c>
      <c r="HRD33" s="58" t="s">
        <v>575</v>
      </c>
      <c r="HRE33" s="58" t="s">
        <v>575</v>
      </c>
      <c r="HRF33" s="58" t="s">
        <v>575</v>
      </c>
      <c r="HRG33" s="58" t="s">
        <v>575</v>
      </c>
      <c r="HRH33" s="58" t="s">
        <v>575</v>
      </c>
      <c r="HRI33" s="58" t="s">
        <v>575</v>
      </c>
      <c r="HRJ33" s="58" t="s">
        <v>575</v>
      </c>
      <c r="HRK33" s="58" t="s">
        <v>575</v>
      </c>
      <c r="HRL33" s="58" t="s">
        <v>575</v>
      </c>
      <c r="HRM33" s="58" t="s">
        <v>575</v>
      </c>
      <c r="HRN33" s="58" t="s">
        <v>575</v>
      </c>
      <c r="HRO33" s="58" t="s">
        <v>575</v>
      </c>
      <c r="HRP33" s="58" t="s">
        <v>575</v>
      </c>
      <c r="HRQ33" s="58" t="s">
        <v>575</v>
      </c>
      <c r="HRR33" s="58" t="s">
        <v>575</v>
      </c>
      <c r="HRS33" s="58" t="s">
        <v>575</v>
      </c>
      <c r="HRT33" s="58" t="s">
        <v>575</v>
      </c>
      <c r="HRU33" s="58" t="s">
        <v>575</v>
      </c>
      <c r="HRV33" s="58" t="s">
        <v>575</v>
      </c>
      <c r="HRW33" s="58" t="s">
        <v>575</v>
      </c>
      <c r="HRX33" s="58" t="s">
        <v>575</v>
      </c>
      <c r="HRY33" s="58" t="s">
        <v>575</v>
      </c>
      <c r="HRZ33" s="58" t="s">
        <v>575</v>
      </c>
      <c r="HSA33" s="58" t="s">
        <v>575</v>
      </c>
      <c r="HSB33" s="58" t="s">
        <v>575</v>
      </c>
      <c r="HSC33" s="58" t="s">
        <v>575</v>
      </c>
      <c r="HSD33" s="58" t="s">
        <v>575</v>
      </c>
      <c r="HSE33" s="58" t="s">
        <v>575</v>
      </c>
      <c r="HSF33" s="58" t="s">
        <v>575</v>
      </c>
      <c r="HSG33" s="58" t="s">
        <v>575</v>
      </c>
      <c r="HSH33" s="58" t="s">
        <v>575</v>
      </c>
      <c r="HSI33" s="58" t="s">
        <v>575</v>
      </c>
      <c r="HSJ33" s="58" t="s">
        <v>575</v>
      </c>
      <c r="HSK33" s="58" t="s">
        <v>575</v>
      </c>
      <c r="HSL33" s="58" t="s">
        <v>575</v>
      </c>
      <c r="HSM33" s="58" t="s">
        <v>575</v>
      </c>
      <c r="HSN33" s="58" t="s">
        <v>575</v>
      </c>
      <c r="HSO33" s="58" t="s">
        <v>575</v>
      </c>
      <c r="HSP33" s="58" t="s">
        <v>575</v>
      </c>
      <c r="HSQ33" s="58" t="s">
        <v>575</v>
      </c>
      <c r="HSR33" s="58" t="s">
        <v>575</v>
      </c>
      <c r="HSS33" s="58" t="s">
        <v>575</v>
      </c>
      <c r="HST33" s="58" t="s">
        <v>575</v>
      </c>
      <c r="HSU33" s="58" t="s">
        <v>575</v>
      </c>
      <c r="HSV33" s="58" t="s">
        <v>575</v>
      </c>
      <c r="HSW33" s="58" t="s">
        <v>575</v>
      </c>
      <c r="HSX33" s="58" t="s">
        <v>575</v>
      </c>
      <c r="HSY33" s="58" t="s">
        <v>575</v>
      </c>
      <c r="HSZ33" s="58" t="s">
        <v>575</v>
      </c>
      <c r="HTA33" s="58" t="s">
        <v>575</v>
      </c>
      <c r="HTB33" s="58" t="s">
        <v>575</v>
      </c>
      <c r="HTC33" s="58" t="s">
        <v>575</v>
      </c>
      <c r="HTD33" s="58" t="s">
        <v>575</v>
      </c>
      <c r="HTE33" s="58" t="s">
        <v>575</v>
      </c>
      <c r="HTF33" s="58" t="s">
        <v>575</v>
      </c>
      <c r="HTG33" s="58" t="s">
        <v>575</v>
      </c>
      <c r="HTH33" s="58" t="s">
        <v>575</v>
      </c>
      <c r="HTI33" s="58" t="s">
        <v>575</v>
      </c>
      <c r="HTJ33" s="58" t="s">
        <v>575</v>
      </c>
      <c r="HTK33" s="58" t="s">
        <v>575</v>
      </c>
      <c r="HTL33" s="58" t="s">
        <v>575</v>
      </c>
      <c r="HTM33" s="58" t="s">
        <v>575</v>
      </c>
      <c r="HTN33" s="58" t="s">
        <v>575</v>
      </c>
      <c r="HTO33" s="58" t="s">
        <v>575</v>
      </c>
      <c r="HTP33" s="58" t="s">
        <v>575</v>
      </c>
      <c r="HTQ33" s="58" t="s">
        <v>575</v>
      </c>
      <c r="HTR33" s="58" t="s">
        <v>575</v>
      </c>
      <c r="HTS33" s="58" t="s">
        <v>575</v>
      </c>
      <c r="HTT33" s="58" t="s">
        <v>575</v>
      </c>
      <c r="HTU33" s="58" t="s">
        <v>575</v>
      </c>
      <c r="HTV33" s="58" t="s">
        <v>575</v>
      </c>
      <c r="HTW33" s="58" t="s">
        <v>575</v>
      </c>
      <c r="HTX33" s="58" t="s">
        <v>575</v>
      </c>
      <c r="HTY33" s="58" t="s">
        <v>575</v>
      </c>
      <c r="HTZ33" s="58" t="s">
        <v>575</v>
      </c>
      <c r="HUA33" s="58" t="s">
        <v>575</v>
      </c>
      <c r="HUB33" s="58" t="s">
        <v>575</v>
      </c>
      <c r="HUC33" s="58" t="s">
        <v>575</v>
      </c>
      <c r="HUD33" s="58" t="s">
        <v>575</v>
      </c>
      <c r="HUE33" s="58" t="s">
        <v>575</v>
      </c>
      <c r="HUF33" s="58" t="s">
        <v>575</v>
      </c>
      <c r="HUG33" s="58" t="s">
        <v>575</v>
      </c>
      <c r="HUH33" s="58" t="s">
        <v>575</v>
      </c>
      <c r="HUI33" s="58" t="s">
        <v>575</v>
      </c>
      <c r="HUJ33" s="58" t="s">
        <v>575</v>
      </c>
      <c r="HUK33" s="58" t="s">
        <v>575</v>
      </c>
      <c r="HUL33" s="58" t="s">
        <v>575</v>
      </c>
      <c r="HUM33" s="58" t="s">
        <v>575</v>
      </c>
      <c r="HUN33" s="58" t="s">
        <v>575</v>
      </c>
      <c r="HUO33" s="58" t="s">
        <v>575</v>
      </c>
      <c r="HUP33" s="58" t="s">
        <v>575</v>
      </c>
      <c r="HUQ33" s="58" t="s">
        <v>575</v>
      </c>
      <c r="HUR33" s="58" t="s">
        <v>575</v>
      </c>
      <c r="HUS33" s="58" t="s">
        <v>575</v>
      </c>
      <c r="HUT33" s="58" t="s">
        <v>575</v>
      </c>
      <c r="HUU33" s="58" t="s">
        <v>575</v>
      </c>
      <c r="HUV33" s="58" t="s">
        <v>575</v>
      </c>
      <c r="HUW33" s="58" t="s">
        <v>575</v>
      </c>
      <c r="HUX33" s="58" t="s">
        <v>575</v>
      </c>
      <c r="HUY33" s="58" t="s">
        <v>575</v>
      </c>
      <c r="HUZ33" s="58" t="s">
        <v>575</v>
      </c>
      <c r="HVA33" s="58" t="s">
        <v>575</v>
      </c>
      <c r="HVB33" s="58" t="s">
        <v>575</v>
      </c>
      <c r="HVC33" s="58" t="s">
        <v>575</v>
      </c>
      <c r="HVD33" s="58" t="s">
        <v>575</v>
      </c>
      <c r="HVE33" s="58" t="s">
        <v>575</v>
      </c>
      <c r="HVF33" s="58" t="s">
        <v>575</v>
      </c>
      <c r="HVG33" s="58" t="s">
        <v>575</v>
      </c>
      <c r="HVH33" s="58" t="s">
        <v>575</v>
      </c>
      <c r="HVI33" s="58" t="s">
        <v>575</v>
      </c>
      <c r="HVJ33" s="58" t="s">
        <v>575</v>
      </c>
      <c r="HVK33" s="58" t="s">
        <v>575</v>
      </c>
      <c r="HVL33" s="58" t="s">
        <v>575</v>
      </c>
      <c r="HVM33" s="58" t="s">
        <v>575</v>
      </c>
      <c r="HVN33" s="58" t="s">
        <v>575</v>
      </c>
      <c r="HVO33" s="58" t="s">
        <v>575</v>
      </c>
      <c r="HVP33" s="58" t="s">
        <v>575</v>
      </c>
      <c r="HVQ33" s="58" t="s">
        <v>575</v>
      </c>
      <c r="HVR33" s="58" t="s">
        <v>575</v>
      </c>
      <c r="HVS33" s="58" t="s">
        <v>575</v>
      </c>
      <c r="HVT33" s="58" t="s">
        <v>575</v>
      </c>
      <c r="HVU33" s="58" t="s">
        <v>575</v>
      </c>
      <c r="HVV33" s="58" t="s">
        <v>575</v>
      </c>
      <c r="HVW33" s="58" t="s">
        <v>575</v>
      </c>
      <c r="HVX33" s="58" t="s">
        <v>575</v>
      </c>
      <c r="HVY33" s="58" t="s">
        <v>575</v>
      </c>
      <c r="HVZ33" s="58" t="s">
        <v>575</v>
      </c>
      <c r="HWA33" s="58" t="s">
        <v>575</v>
      </c>
      <c r="HWB33" s="58" t="s">
        <v>575</v>
      </c>
      <c r="HWC33" s="58" t="s">
        <v>575</v>
      </c>
      <c r="HWD33" s="58" t="s">
        <v>575</v>
      </c>
      <c r="HWE33" s="58" t="s">
        <v>575</v>
      </c>
      <c r="HWF33" s="58" t="s">
        <v>575</v>
      </c>
      <c r="HWG33" s="58" t="s">
        <v>575</v>
      </c>
      <c r="HWH33" s="58" t="s">
        <v>575</v>
      </c>
      <c r="HWI33" s="58" t="s">
        <v>575</v>
      </c>
      <c r="HWJ33" s="58" t="s">
        <v>575</v>
      </c>
      <c r="HWK33" s="58" t="s">
        <v>575</v>
      </c>
      <c r="HWL33" s="58" t="s">
        <v>575</v>
      </c>
      <c r="HWM33" s="58" t="s">
        <v>575</v>
      </c>
      <c r="HWN33" s="58" t="s">
        <v>575</v>
      </c>
      <c r="HWO33" s="58" t="s">
        <v>575</v>
      </c>
      <c r="HWP33" s="58" t="s">
        <v>575</v>
      </c>
      <c r="HWQ33" s="58" t="s">
        <v>575</v>
      </c>
      <c r="HWR33" s="58" t="s">
        <v>575</v>
      </c>
      <c r="HWS33" s="58" t="s">
        <v>575</v>
      </c>
      <c r="HWT33" s="58" t="s">
        <v>575</v>
      </c>
      <c r="HWU33" s="58" t="s">
        <v>575</v>
      </c>
      <c r="HWV33" s="58" t="s">
        <v>575</v>
      </c>
      <c r="HWW33" s="58" t="s">
        <v>575</v>
      </c>
      <c r="HWX33" s="58" t="s">
        <v>575</v>
      </c>
      <c r="HWY33" s="58" t="s">
        <v>575</v>
      </c>
      <c r="HWZ33" s="58" t="s">
        <v>575</v>
      </c>
      <c r="HXA33" s="58" t="s">
        <v>575</v>
      </c>
      <c r="HXB33" s="58" t="s">
        <v>575</v>
      </c>
      <c r="HXC33" s="58" t="s">
        <v>575</v>
      </c>
      <c r="HXD33" s="58" t="s">
        <v>575</v>
      </c>
      <c r="HXE33" s="58" t="s">
        <v>575</v>
      </c>
      <c r="HXF33" s="58" t="s">
        <v>575</v>
      </c>
      <c r="HXG33" s="58" t="s">
        <v>575</v>
      </c>
      <c r="HXH33" s="58" t="s">
        <v>575</v>
      </c>
      <c r="HXI33" s="58" t="s">
        <v>575</v>
      </c>
      <c r="HXJ33" s="58" t="s">
        <v>575</v>
      </c>
      <c r="HXK33" s="58" t="s">
        <v>575</v>
      </c>
      <c r="HXL33" s="58" t="s">
        <v>575</v>
      </c>
      <c r="HXM33" s="58" t="s">
        <v>575</v>
      </c>
      <c r="HXN33" s="58" t="s">
        <v>575</v>
      </c>
      <c r="HXO33" s="58" t="s">
        <v>575</v>
      </c>
      <c r="HXP33" s="58" t="s">
        <v>575</v>
      </c>
      <c r="HXQ33" s="58" t="s">
        <v>575</v>
      </c>
      <c r="HXR33" s="58" t="s">
        <v>575</v>
      </c>
      <c r="HXS33" s="58" t="s">
        <v>575</v>
      </c>
      <c r="HXT33" s="58" t="s">
        <v>575</v>
      </c>
      <c r="HXU33" s="58" t="s">
        <v>575</v>
      </c>
      <c r="HXV33" s="58" t="s">
        <v>575</v>
      </c>
      <c r="HXW33" s="58" t="s">
        <v>575</v>
      </c>
      <c r="HXX33" s="58" t="s">
        <v>575</v>
      </c>
      <c r="HXY33" s="58" t="s">
        <v>575</v>
      </c>
      <c r="HXZ33" s="58" t="s">
        <v>575</v>
      </c>
      <c r="HYA33" s="58" t="s">
        <v>575</v>
      </c>
      <c r="HYB33" s="58" t="s">
        <v>575</v>
      </c>
      <c r="HYC33" s="58" t="s">
        <v>575</v>
      </c>
      <c r="HYD33" s="58" t="s">
        <v>575</v>
      </c>
      <c r="HYE33" s="58" t="s">
        <v>575</v>
      </c>
      <c r="HYF33" s="58" t="s">
        <v>575</v>
      </c>
      <c r="HYG33" s="58" t="s">
        <v>575</v>
      </c>
      <c r="HYH33" s="58" t="s">
        <v>575</v>
      </c>
      <c r="HYI33" s="58" t="s">
        <v>575</v>
      </c>
      <c r="HYJ33" s="58" t="s">
        <v>575</v>
      </c>
      <c r="HYK33" s="58" t="s">
        <v>575</v>
      </c>
      <c r="HYL33" s="58" t="s">
        <v>575</v>
      </c>
      <c r="HYM33" s="58" t="s">
        <v>575</v>
      </c>
      <c r="HYN33" s="58" t="s">
        <v>575</v>
      </c>
      <c r="HYO33" s="58" t="s">
        <v>575</v>
      </c>
      <c r="HYP33" s="58" t="s">
        <v>575</v>
      </c>
      <c r="HYQ33" s="58" t="s">
        <v>575</v>
      </c>
      <c r="HYR33" s="58" t="s">
        <v>575</v>
      </c>
      <c r="HYS33" s="58" t="s">
        <v>575</v>
      </c>
      <c r="HYT33" s="58" t="s">
        <v>575</v>
      </c>
      <c r="HYU33" s="58" t="s">
        <v>575</v>
      </c>
      <c r="HYV33" s="58" t="s">
        <v>575</v>
      </c>
      <c r="HYW33" s="58" t="s">
        <v>575</v>
      </c>
      <c r="HYX33" s="58" t="s">
        <v>575</v>
      </c>
      <c r="HYY33" s="58" t="s">
        <v>575</v>
      </c>
      <c r="HYZ33" s="58" t="s">
        <v>575</v>
      </c>
      <c r="HZA33" s="58" t="s">
        <v>575</v>
      </c>
      <c r="HZB33" s="58" t="s">
        <v>575</v>
      </c>
      <c r="HZC33" s="58" t="s">
        <v>575</v>
      </c>
      <c r="HZD33" s="58" t="s">
        <v>575</v>
      </c>
      <c r="HZE33" s="58" t="s">
        <v>575</v>
      </c>
      <c r="HZF33" s="58" t="s">
        <v>575</v>
      </c>
      <c r="HZG33" s="58" t="s">
        <v>575</v>
      </c>
      <c r="HZH33" s="58" t="s">
        <v>575</v>
      </c>
      <c r="HZI33" s="58" t="s">
        <v>575</v>
      </c>
      <c r="HZJ33" s="58" t="s">
        <v>575</v>
      </c>
      <c r="HZK33" s="58" t="s">
        <v>575</v>
      </c>
      <c r="HZL33" s="58" t="s">
        <v>575</v>
      </c>
      <c r="HZM33" s="58" t="s">
        <v>575</v>
      </c>
      <c r="HZN33" s="58" t="s">
        <v>575</v>
      </c>
      <c r="HZO33" s="58" t="s">
        <v>575</v>
      </c>
      <c r="HZP33" s="58" t="s">
        <v>575</v>
      </c>
      <c r="HZQ33" s="58" t="s">
        <v>575</v>
      </c>
      <c r="HZR33" s="58" t="s">
        <v>575</v>
      </c>
      <c r="HZS33" s="58" t="s">
        <v>575</v>
      </c>
      <c r="HZT33" s="58" t="s">
        <v>575</v>
      </c>
      <c r="HZU33" s="58" t="s">
        <v>575</v>
      </c>
      <c r="HZV33" s="58" t="s">
        <v>575</v>
      </c>
      <c r="HZW33" s="58" t="s">
        <v>575</v>
      </c>
      <c r="HZX33" s="58" t="s">
        <v>575</v>
      </c>
      <c r="HZY33" s="58" t="s">
        <v>575</v>
      </c>
      <c r="HZZ33" s="58" t="s">
        <v>575</v>
      </c>
      <c r="IAA33" s="58" t="s">
        <v>575</v>
      </c>
      <c r="IAB33" s="58" t="s">
        <v>575</v>
      </c>
      <c r="IAC33" s="58" t="s">
        <v>575</v>
      </c>
      <c r="IAD33" s="58" t="s">
        <v>575</v>
      </c>
      <c r="IAE33" s="58" t="s">
        <v>575</v>
      </c>
      <c r="IAF33" s="58" t="s">
        <v>575</v>
      </c>
      <c r="IAG33" s="58" t="s">
        <v>575</v>
      </c>
      <c r="IAH33" s="58" t="s">
        <v>575</v>
      </c>
      <c r="IAI33" s="58" t="s">
        <v>575</v>
      </c>
      <c r="IAJ33" s="58" t="s">
        <v>575</v>
      </c>
      <c r="IAK33" s="58" t="s">
        <v>575</v>
      </c>
      <c r="IAL33" s="58" t="s">
        <v>575</v>
      </c>
      <c r="IAM33" s="58" t="s">
        <v>575</v>
      </c>
      <c r="IAN33" s="58" t="s">
        <v>575</v>
      </c>
      <c r="IAO33" s="58" t="s">
        <v>575</v>
      </c>
      <c r="IAP33" s="58" t="s">
        <v>575</v>
      </c>
      <c r="IAQ33" s="58" t="s">
        <v>575</v>
      </c>
      <c r="IAR33" s="58" t="s">
        <v>575</v>
      </c>
      <c r="IAS33" s="58" t="s">
        <v>575</v>
      </c>
      <c r="IAT33" s="58" t="s">
        <v>575</v>
      </c>
      <c r="IAU33" s="58" t="s">
        <v>575</v>
      </c>
      <c r="IAV33" s="58" t="s">
        <v>575</v>
      </c>
      <c r="IAW33" s="58" t="s">
        <v>575</v>
      </c>
      <c r="IAX33" s="58" t="s">
        <v>575</v>
      </c>
      <c r="IAY33" s="58" t="s">
        <v>575</v>
      </c>
      <c r="IAZ33" s="58" t="s">
        <v>575</v>
      </c>
      <c r="IBA33" s="58" t="s">
        <v>575</v>
      </c>
      <c r="IBB33" s="58" t="s">
        <v>575</v>
      </c>
      <c r="IBC33" s="58" t="s">
        <v>575</v>
      </c>
      <c r="IBD33" s="58" t="s">
        <v>575</v>
      </c>
      <c r="IBE33" s="58" t="s">
        <v>575</v>
      </c>
      <c r="IBF33" s="58" t="s">
        <v>575</v>
      </c>
      <c r="IBG33" s="58" t="s">
        <v>575</v>
      </c>
      <c r="IBH33" s="58" t="s">
        <v>575</v>
      </c>
      <c r="IBI33" s="58" t="s">
        <v>575</v>
      </c>
      <c r="IBJ33" s="58" t="s">
        <v>575</v>
      </c>
      <c r="IBK33" s="58" t="s">
        <v>575</v>
      </c>
      <c r="IBL33" s="58" t="s">
        <v>575</v>
      </c>
      <c r="IBM33" s="58" t="s">
        <v>575</v>
      </c>
      <c r="IBN33" s="58" t="s">
        <v>575</v>
      </c>
      <c r="IBO33" s="58" t="s">
        <v>575</v>
      </c>
      <c r="IBP33" s="58" t="s">
        <v>575</v>
      </c>
      <c r="IBQ33" s="58" t="s">
        <v>575</v>
      </c>
      <c r="IBR33" s="58" t="s">
        <v>575</v>
      </c>
      <c r="IBS33" s="58" t="s">
        <v>575</v>
      </c>
      <c r="IBT33" s="58" t="s">
        <v>575</v>
      </c>
      <c r="IBU33" s="58" t="s">
        <v>575</v>
      </c>
      <c r="IBV33" s="58" t="s">
        <v>575</v>
      </c>
      <c r="IBW33" s="58" t="s">
        <v>575</v>
      </c>
      <c r="IBX33" s="58" t="s">
        <v>575</v>
      </c>
      <c r="IBY33" s="58" t="s">
        <v>575</v>
      </c>
      <c r="IBZ33" s="58" t="s">
        <v>575</v>
      </c>
      <c r="ICA33" s="58" t="s">
        <v>575</v>
      </c>
      <c r="ICB33" s="58" t="s">
        <v>575</v>
      </c>
      <c r="ICC33" s="58" t="s">
        <v>575</v>
      </c>
      <c r="ICD33" s="58" t="s">
        <v>575</v>
      </c>
      <c r="ICE33" s="58" t="s">
        <v>575</v>
      </c>
      <c r="ICF33" s="58" t="s">
        <v>575</v>
      </c>
      <c r="ICG33" s="58" t="s">
        <v>575</v>
      </c>
      <c r="ICH33" s="58" t="s">
        <v>575</v>
      </c>
      <c r="ICI33" s="58" t="s">
        <v>575</v>
      </c>
      <c r="ICJ33" s="58" t="s">
        <v>575</v>
      </c>
      <c r="ICK33" s="58" t="s">
        <v>575</v>
      </c>
      <c r="ICL33" s="58" t="s">
        <v>575</v>
      </c>
      <c r="ICM33" s="58" t="s">
        <v>575</v>
      </c>
      <c r="ICN33" s="58" t="s">
        <v>575</v>
      </c>
      <c r="ICO33" s="58" t="s">
        <v>575</v>
      </c>
      <c r="ICP33" s="58" t="s">
        <v>575</v>
      </c>
      <c r="ICQ33" s="58" t="s">
        <v>575</v>
      </c>
      <c r="ICR33" s="58" t="s">
        <v>575</v>
      </c>
      <c r="ICS33" s="58" t="s">
        <v>575</v>
      </c>
      <c r="ICT33" s="58" t="s">
        <v>575</v>
      </c>
      <c r="ICU33" s="58" t="s">
        <v>575</v>
      </c>
      <c r="ICV33" s="58" t="s">
        <v>575</v>
      </c>
      <c r="ICW33" s="58" t="s">
        <v>575</v>
      </c>
      <c r="ICX33" s="58" t="s">
        <v>575</v>
      </c>
      <c r="ICY33" s="58" t="s">
        <v>575</v>
      </c>
      <c r="ICZ33" s="58" t="s">
        <v>575</v>
      </c>
      <c r="IDA33" s="58" t="s">
        <v>575</v>
      </c>
      <c r="IDB33" s="58" t="s">
        <v>575</v>
      </c>
      <c r="IDC33" s="58" t="s">
        <v>575</v>
      </c>
      <c r="IDD33" s="58" t="s">
        <v>575</v>
      </c>
      <c r="IDE33" s="58" t="s">
        <v>575</v>
      </c>
      <c r="IDF33" s="58" t="s">
        <v>575</v>
      </c>
      <c r="IDG33" s="58" t="s">
        <v>575</v>
      </c>
      <c r="IDH33" s="58" t="s">
        <v>575</v>
      </c>
      <c r="IDI33" s="58" t="s">
        <v>575</v>
      </c>
      <c r="IDJ33" s="58" t="s">
        <v>575</v>
      </c>
      <c r="IDK33" s="58" t="s">
        <v>575</v>
      </c>
      <c r="IDL33" s="58" t="s">
        <v>575</v>
      </c>
      <c r="IDM33" s="58" t="s">
        <v>575</v>
      </c>
      <c r="IDN33" s="58" t="s">
        <v>575</v>
      </c>
      <c r="IDO33" s="58" t="s">
        <v>575</v>
      </c>
      <c r="IDP33" s="58" t="s">
        <v>575</v>
      </c>
      <c r="IDQ33" s="58" t="s">
        <v>575</v>
      </c>
      <c r="IDR33" s="58" t="s">
        <v>575</v>
      </c>
      <c r="IDS33" s="58" t="s">
        <v>575</v>
      </c>
      <c r="IDT33" s="58" t="s">
        <v>575</v>
      </c>
      <c r="IDU33" s="58" t="s">
        <v>575</v>
      </c>
      <c r="IDV33" s="58" t="s">
        <v>575</v>
      </c>
      <c r="IDW33" s="58" t="s">
        <v>575</v>
      </c>
      <c r="IDX33" s="58" t="s">
        <v>575</v>
      </c>
      <c r="IDY33" s="58" t="s">
        <v>575</v>
      </c>
      <c r="IDZ33" s="58" t="s">
        <v>575</v>
      </c>
      <c r="IEA33" s="58" t="s">
        <v>575</v>
      </c>
      <c r="IEB33" s="58" t="s">
        <v>575</v>
      </c>
      <c r="IEC33" s="58" t="s">
        <v>575</v>
      </c>
      <c r="IED33" s="58" t="s">
        <v>575</v>
      </c>
      <c r="IEE33" s="58" t="s">
        <v>575</v>
      </c>
      <c r="IEF33" s="58" t="s">
        <v>575</v>
      </c>
      <c r="IEG33" s="58" t="s">
        <v>575</v>
      </c>
      <c r="IEH33" s="58" t="s">
        <v>575</v>
      </c>
      <c r="IEI33" s="58" t="s">
        <v>575</v>
      </c>
      <c r="IEJ33" s="58" t="s">
        <v>575</v>
      </c>
      <c r="IEK33" s="58" t="s">
        <v>575</v>
      </c>
      <c r="IEL33" s="58" t="s">
        <v>575</v>
      </c>
      <c r="IEM33" s="58" t="s">
        <v>575</v>
      </c>
      <c r="IEN33" s="58" t="s">
        <v>575</v>
      </c>
      <c r="IEO33" s="58" t="s">
        <v>575</v>
      </c>
      <c r="IEP33" s="58" t="s">
        <v>575</v>
      </c>
      <c r="IEQ33" s="58" t="s">
        <v>575</v>
      </c>
      <c r="IER33" s="58" t="s">
        <v>575</v>
      </c>
      <c r="IES33" s="58" t="s">
        <v>575</v>
      </c>
      <c r="IET33" s="58" t="s">
        <v>575</v>
      </c>
      <c r="IEU33" s="58" t="s">
        <v>575</v>
      </c>
      <c r="IEV33" s="58" t="s">
        <v>575</v>
      </c>
      <c r="IEW33" s="58" t="s">
        <v>575</v>
      </c>
      <c r="IEX33" s="58" t="s">
        <v>575</v>
      </c>
      <c r="IEY33" s="58" t="s">
        <v>575</v>
      </c>
      <c r="IEZ33" s="58" t="s">
        <v>575</v>
      </c>
      <c r="IFA33" s="58" t="s">
        <v>575</v>
      </c>
      <c r="IFB33" s="58" t="s">
        <v>575</v>
      </c>
      <c r="IFC33" s="58" t="s">
        <v>575</v>
      </c>
      <c r="IFD33" s="58" t="s">
        <v>575</v>
      </c>
      <c r="IFE33" s="58" t="s">
        <v>575</v>
      </c>
      <c r="IFF33" s="58" t="s">
        <v>575</v>
      </c>
      <c r="IFG33" s="58" t="s">
        <v>575</v>
      </c>
      <c r="IFH33" s="58" t="s">
        <v>575</v>
      </c>
      <c r="IFI33" s="58" t="s">
        <v>575</v>
      </c>
      <c r="IFJ33" s="58" t="s">
        <v>575</v>
      </c>
      <c r="IFK33" s="58" t="s">
        <v>575</v>
      </c>
      <c r="IFL33" s="58" t="s">
        <v>575</v>
      </c>
      <c r="IFM33" s="58" t="s">
        <v>575</v>
      </c>
      <c r="IFN33" s="58" t="s">
        <v>575</v>
      </c>
      <c r="IFO33" s="58" t="s">
        <v>575</v>
      </c>
      <c r="IFP33" s="58" t="s">
        <v>575</v>
      </c>
      <c r="IFQ33" s="58" t="s">
        <v>575</v>
      </c>
      <c r="IFR33" s="58" t="s">
        <v>575</v>
      </c>
      <c r="IFS33" s="58" t="s">
        <v>575</v>
      </c>
      <c r="IFT33" s="58" t="s">
        <v>575</v>
      </c>
      <c r="IFU33" s="58" t="s">
        <v>575</v>
      </c>
      <c r="IFV33" s="58" t="s">
        <v>575</v>
      </c>
      <c r="IFW33" s="58" t="s">
        <v>575</v>
      </c>
      <c r="IFX33" s="58" t="s">
        <v>575</v>
      </c>
      <c r="IFY33" s="58" t="s">
        <v>575</v>
      </c>
      <c r="IFZ33" s="58" t="s">
        <v>575</v>
      </c>
      <c r="IGA33" s="58" t="s">
        <v>575</v>
      </c>
      <c r="IGB33" s="58" t="s">
        <v>575</v>
      </c>
      <c r="IGC33" s="58" t="s">
        <v>575</v>
      </c>
      <c r="IGD33" s="58" t="s">
        <v>575</v>
      </c>
      <c r="IGE33" s="58" t="s">
        <v>575</v>
      </c>
      <c r="IGF33" s="58" t="s">
        <v>575</v>
      </c>
      <c r="IGG33" s="58" t="s">
        <v>575</v>
      </c>
      <c r="IGH33" s="58" t="s">
        <v>575</v>
      </c>
      <c r="IGI33" s="58" t="s">
        <v>575</v>
      </c>
      <c r="IGJ33" s="58" t="s">
        <v>575</v>
      </c>
      <c r="IGK33" s="58" t="s">
        <v>575</v>
      </c>
      <c r="IGL33" s="58" t="s">
        <v>575</v>
      </c>
      <c r="IGM33" s="58" t="s">
        <v>575</v>
      </c>
      <c r="IGN33" s="58" t="s">
        <v>575</v>
      </c>
      <c r="IGO33" s="58" t="s">
        <v>575</v>
      </c>
      <c r="IGP33" s="58" t="s">
        <v>575</v>
      </c>
      <c r="IGQ33" s="58" t="s">
        <v>575</v>
      </c>
      <c r="IGR33" s="58" t="s">
        <v>575</v>
      </c>
      <c r="IGS33" s="58" t="s">
        <v>575</v>
      </c>
      <c r="IGT33" s="58" t="s">
        <v>575</v>
      </c>
      <c r="IGU33" s="58" t="s">
        <v>575</v>
      </c>
      <c r="IGV33" s="58" t="s">
        <v>575</v>
      </c>
      <c r="IGW33" s="58" t="s">
        <v>575</v>
      </c>
      <c r="IGX33" s="58" t="s">
        <v>575</v>
      </c>
      <c r="IGY33" s="58" t="s">
        <v>575</v>
      </c>
      <c r="IGZ33" s="58" t="s">
        <v>575</v>
      </c>
      <c r="IHA33" s="58" t="s">
        <v>575</v>
      </c>
      <c r="IHB33" s="58" t="s">
        <v>575</v>
      </c>
      <c r="IHC33" s="58" t="s">
        <v>575</v>
      </c>
      <c r="IHD33" s="58" t="s">
        <v>575</v>
      </c>
      <c r="IHE33" s="58" t="s">
        <v>575</v>
      </c>
      <c r="IHF33" s="58" t="s">
        <v>575</v>
      </c>
      <c r="IHG33" s="58" t="s">
        <v>575</v>
      </c>
      <c r="IHH33" s="58" t="s">
        <v>575</v>
      </c>
      <c r="IHI33" s="58" t="s">
        <v>575</v>
      </c>
      <c r="IHJ33" s="58" t="s">
        <v>575</v>
      </c>
      <c r="IHK33" s="58" t="s">
        <v>575</v>
      </c>
      <c r="IHL33" s="58" t="s">
        <v>575</v>
      </c>
      <c r="IHM33" s="58" t="s">
        <v>575</v>
      </c>
      <c r="IHN33" s="58" t="s">
        <v>575</v>
      </c>
      <c r="IHO33" s="58" t="s">
        <v>575</v>
      </c>
      <c r="IHP33" s="58" t="s">
        <v>575</v>
      </c>
      <c r="IHQ33" s="58" t="s">
        <v>575</v>
      </c>
      <c r="IHR33" s="58" t="s">
        <v>575</v>
      </c>
      <c r="IHS33" s="58" t="s">
        <v>575</v>
      </c>
      <c r="IHT33" s="58" t="s">
        <v>575</v>
      </c>
      <c r="IHU33" s="58" t="s">
        <v>575</v>
      </c>
      <c r="IHV33" s="58" t="s">
        <v>575</v>
      </c>
      <c r="IHW33" s="58" t="s">
        <v>575</v>
      </c>
      <c r="IHX33" s="58" t="s">
        <v>575</v>
      </c>
      <c r="IHY33" s="58" t="s">
        <v>575</v>
      </c>
      <c r="IHZ33" s="58" t="s">
        <v>575</v>
      </c>
      <c r="IIA33" s="58" t="s">
        <v>575</v>
      </c>
      <c r="IIB33" s="58" t="s">
        <v>575</v>
      </c>
      <c r="IIC33" s="58" t="s">
        <v>575</v>
      </c>
      <c r="IID33" s="58" t="s">
        <v>575</v>
      </c>
      <c r="IIE33" s="58" t="s">
        <v>575</v>
      </c>
      <c r="IIF33" s="58" t="s">
        <v>575</v>
      </c>
      <c r="IIG33" s="58" t="s">
        <v>575</v>
      </c>
      <c r="IIH33" s="58" t="s">
        <v>575</v>
      </c>
      <c r="III33" s="58" t="s">
        <v>575</v>
      </c>
      <c r="IIJ33" s="58" t="s">
        <v>575</v>
      </c>
      <c r="IIK33" s="58" t="s">
        <v>575</v>
      </c>
      <c r="IIL33" s="58" t="s">
        <v>575</v>
      </c>
      <c r="IIM33" s="58" t="s">
        <v>575</v>
      </c>
      <c r="IIN33" s="58" t="s">
        <v>575</v>
      </c>
      <c r="IIO33" s="58" t="s">
        <v>575</v>
      </c>
      <c r="IIP33" s="58" t="s">
        <v>575</v>
      </c>
      <c r="IIQ33" s="58" t="s">
        <v>575</v>
      </c>
      <c r="IIR33" s="58" t="s">
        <v>575</v>
      </c>
      <c r="IIS33" s="58" t="s">
        <v>575</v>
      </c>
      <c r="IIT33" s="58" t="s">
        <v>575</v>
      </c>
      <c r="IIU33" s="58" t="s">
        <v>575</v>
      </c>
      <c r="IIV33" s="58" t="s">
        <v>575</v>
      </c>
      <c r="IIW33" s="58" t="s">
        <v>575</v>
      </c>
      <c r="IIX33" s="58" t="s">
        <v>575</v>
      </c>
      <c r="IIY33" s="58" t="s">
        <v>575</v>
      </c>
      <c r="IIZ33" s="58" t="s">
        <v>575</v>
      </c>
      <c r="IJA33" s="58" t="s">
        <v>575</v>
      </c>
      <c r="IJB33" s="58" t="s">
        <v>575</v>
      </c>
      <c r="IJC33" s="58" t="s">
        <v>575</v>
      </c>
      <c r="IJD33" s="58" t="s">
        <v>575</v>
      </c>
      <c r="IJE33" s="58" t="s">
        <v>575</v>
      </c>
      <c r="IJF33" s="58" t="s">
        <v>575</v>
      </c>
      <c r="IJG33" s="58" t="s">
        <v>575</v>
      </c>
      <c r="IJH33" s="58" t="s">
        <v>575</v>
      </c>
      <c r="IJI33" s="58" t="s">
        <v>575</v>
      </c>
      <c r="IJJ33" s="58" t="s">
        <v>575</v>
      </c>
      <c r="IJK33" s="58" t="s">
        <v>575</v>
      </c>
      <c r="IJL33" s="58" t="s">
        <v>575</v>
      </c>
      <c r="IJM33" s="58" t="s">
        <v>575</v>
      </c>
      <c r="IJN33" s="58" t="s">
        <v>575</v>
      </c>
      <c r="IJO33" s="58" t="s">
        <v>575</v>
      </c>
      <c r="IJP33" s="58" t="s">
        <v>575</v>
      </c>
      <c r="IJQ33" s="58" t="s">
        <v>575</v>
      </c>
      <c r="IJR33" s="58" t="s">
        <v>575</v>
      </c>
      <c r="IJS33" s="58" t="s">
        <v>575</v>
      </c>
      <c r="IJT33" s="58" t="s">
        <v>575</v>
      </c>
      <c r="IJU33" s="58" t="s">
        <v>575</v>
      </c>
      <c r="IJV33" s="58" t="s">
        <v>575</v>
      </c>
      <c r="IJW33" s="58" t="s">
        <v>575</v>
      </c>
      <c r="IJX33" s="58" t="s">
        <v>575</v>
      </c>
      <c r="IJY33" s="58" t="s">
        <v>575</v>
      </c>
      <c r="IJZ33" s="58" t="s">
        <v>575</v>
      </c>
      <c r="IKA33" s="58" t="s">
        <v>575</v>
      </c>
      <c r="IKB33" s="58" t="s">
        <v>575</v>
      </c>
      <c r="IKC33" s="58" t="s">
        <v>575</v>
      </c>
      <c r="IKD33" s="58" t="s">
        <v>575</v>
      </c>
      <c r="IKE33" s="58" t="s">
        <v>575</v>
      </c>
      <c r="IKF33" s="58" t="s">
        <v>575</v>
      </c>
      <c r="IKG33" s="58" t="s">
        <v>575</v>
      </c>
      <c r="IKH33" s="58" t="s">
        <v>575</v>
      </c>
      <c r="IKI33" s="58" t="s">
        <v>575</v>
      </c>
      <c r="IKJ33" s="58" t="s">
        <v>575</v>
      </c>
      <c r="IKK33" s="58" t="s">
        <v>575</v>
      </c>
      <c r="IKL33" s="58" t="s">
        <v>575</v>
      </c>
      <c r="IKM33" s="58" t="s">
        <v>575</v>
      </c>
      <c r="IKN33" s="58" t="s">
        <v>575</v>
      </c>
      <c r="IKO33" s="58" t="s">
        <v>575</v>
      </c>
      <c r="IKP33" s="58" t="s">
        <v>575</v>
      </c>
      <c r="IKQ33" s="58" t="s">
        <v>575</v>
      </c>
      <c r="IKR33" s="58" t="s">
        <v>575</v>
      </c>
      <c r="IKS33" s="58" t="s">
        <v>575</v>
      </c>
      <c r="IKT33" s="58" t="s">
        <v>575</v>
      </c>
      <c r="IKU33" s="58" t="s">
        <v>575</v>
      </c>
      <c r="IKV33" s="58" t="s">
        <v>575</v>
      </c>
      <c r="IKW33" s="58" t="s">
        <v>575</v>
      </c>
      <c r="IKX33" s="58" t="s">
        <v>575</v>
      </c>
      <c r="IKY33" s="58" t="s">
        <v>575</v>
      </c>
      <c r="IKZ33" s="58" t="s">
        <v>575</v>
      </c>
      <c r="ILA33" s="58" t="s">
        <v>575</v>
      </c>
      <c r="ILB33" s="58" t="s">
        <v>575</v>
      </c>
      <c r="ILC33" s="58" t="s">
        <v>575</v>
      </c>
      <c r="ILD33" s="58" t="s">
        <v>575</v>
      </c>
      <c r="ILE33" s="58" t="s">
        <v>575</v>
      </c>
      <c r="ILF33" s="58" t="s">
        <v>575</v>
      </c>
      <c r="ILG33" s="58" t="s">
        <v>575</v>
      </c>
      <c r="ILH33" s="58" t="s">
        <v>575</v>
      </c>
      <c r="ILI33" s="58" t="s">
        <v>575</v>
      </c>
      <c r="ILJ33" s="58" t="s">
        <v>575</v>
      </c>
      <c r="ILK33" s="58" t="s">
        <v>575</v>
      </c>
      <c r="ILL33" s="58" t="s">
        <v>575</v>
      </c>
      <c r="ILM33" s="58" t="s">
        <v>575</v>
      </c>
      <c r="ILN33" s="58" t="s">
        <v>575</v>
      </c>
      <c r="ILO33" s="58" t="s">
        <v>575</v>
      </c>
      <c r="ILP33" s="58" t="s">
        <v>575</v>
      </c>
      <c r="ILQ33" s="58" t="s">
        <v>575</v>
      </c>
      <c r="ILR33" s="58" t="s">
        <v>575</v>
      </c>
      <c r="ILS33" s="58" t="s">
        <v>575</v>
      </c>
      <c r="ILT33" s="58" t="s">
        <v>575</v>
      </c>
      <c r="ILU33" s="58" t="s">
        <v>575</v>
      </c>
      <c r="ILV33" s="58" t="s">
        <v>575</v>
      </c>
      <c r="ILW33" s="58" t="s">
        <v>575</v>
      </c>
      <c r="ILX33" s="58" t="s">
        <v>575</v>
      </c>
      <c r="ILY33" s="58" t="s">
        <v>575</v>
      </c>
      <c r="ILZ33" s="58" t="s">
        <v>575</v>
      </c>
      <c r="IMA33" s="58" t="s">
        <v>575</v>
      </c>
      <c r="IMB33" s="58" t="s">
        <v>575</v>
      </c>
      <c r="IMC33" s="58" t="s">
        <v>575</v>
      </c>
      <c r="IMD33" s="58" t="s">
        <v>575</v>
      </c>
      <c r="IME33" s="58" t="s">
        <v>575</v>
      </c>
      <c r="IMF33" s="58" t="s">
        <v>575</v>
      </c>
      <c r="IMG33" s="58" t="s">
        <v>575</v>
      </c>
      <c r="IMH33" s="58" t="s">
        <v>575</v>
      </c>
      <c r="IMI33" s="58" t="s">
        <v>575</v>
      </c>
      <c r="IMJ33" s="58" t="s">
        <v>575</v>
      </c>
      <c r="IMK33" s="58" t="s">
        <v>575</v>
      </c>
      <c r="IML33" s="58" t="s">
        <v>575</v>
      </c>
      <c r="IMM33" s="58" t="s">
        <v>575</v>
      </c>
      <c r="IMN33" s="58" t="s">
        <v>575</v>
      </c>
      <c r="IMO33" s="58" t="s">
        <v>575</v>
      </c>
      <c r="IMP33" s="58" t="s">
        <v>575</v>
      </c>
      <c r="IMQ33" s="58" t="s">
        <v>575</v>
      </c>
      <c r="IMR33" s="58" t="s">
        <v>575</v>
      </c>
      <c r="IMS33" s="58" t="s">
        <v>575</v>
      </c>
      <c r="IMT33" s="58" t="s">
        <v>575</v>
      </c>
      <c r="IMU33" s="58" t="s">
        <v>575</v>
      </c>
      <c r="IMV33" s="58" t="s">
        <v>575</v>
      </c>
      <c r="IMW33" s="58" t="s">
        <v>575</v>
      </c>
      <c r="IMX33" s="58" t="s">
        <v>575</v>
      </c>
      <c r="IMY33" s="58" t="s">
        <v>575</v>
      </c>
      <c r="IMZ33" s="58" t="s">
        <v>575</v>
      </c>
      <c r="INA33" s="58" t="s">
        <v>575</v>
      </c>
      <c r="INB33" s="58" t="s">
        <v>575</v>
      </c>
      <c r="INC33" s="58" t="s">
        <v>575</v>
      </c>
      <c r="IND33" s="58" t="s">
        <v>575</v>
      </c>
      <c r="INE33" s="58" t="s">
        <v>575</v>
      </c>
      <c r="INF33" s="58" t="s">
        <v>575</v>
      </c>
      <c r="ING33" s="58" t="s">
        <v>575</v>
      </c>
      <c r="INH33" s="58" t="s">
        <v>575</v>
      </c>
      <c r="INI33" s="58" t="s">
        <v>575</v>
      </c>
      <c r="INJ33" s="58" t="s">
        <v>575</v>
      </c>
      <c r="INK33" s="58" t="s">
        <v>575</v>
      </c>
      <c r="INL33" s="58" t="s">
        <v>575</v>
      </c>
      <c r="INM33" s="58" t="s">
        <v>575</v>
      </c>
      <c r="INN33" s="58" t="s">
        <v>575</v>
      </c>
      <c r="INO33" s="58" t="s">
        <v>575</v>
      </c>
      <c r="INP33" s="58" t="s">
        <v>575</v>
      </c>
      <c r="INQ33" s="58" t="s">
        <v>575</v>
      </c>
      <c r="INR33" s="58" t="s">
        <v>575</v>
      </c>
      <c r="INS33" s="58" t="s">
        <v>575</v>
      </c>
      <c r="INT33" s="58" t="s">
        <v>575</v>
      </c>
      <c r="INU33" s="58" t="s">
        <v>575</v>
      </c>
      <c r="INV33" s="58" t="s">
        <v>575</v>
      </c>
      <c r="INW33" s="58" t="s">
        <v>575</v>
      </c>
      <c r="INX33" s="58" t="s">
        <v>575</v>
      </c>
      <c r="INY33" s="58" t="s">
        <v>575</v>
      </c>
      <c r="INZ33" s="58" t="s">
        <v>575</v>
      </c>
      <c r="IOA33" s="58" t="s">
        <v>575</v>
      </c>
      <c r="IOB33" s="58" t="s">
        <v>575</v>
      </c>
      <c r="IOC33" s="58" t="s">
        <v>575</v>
      </c>
      <c r="IOD33" s="58" t="s">
        <v>575</v>
      </c>
      <c r="IOE33" s="58" t="s">
        <v>575</v>
      </c>
      <c r="IOF33" s="58" t="s">
        <v>575</v>
      </c>
      <c r="IOG33" s="58" t="s">
        <v>575</v>
      </c>
      <c r="IOH33" s="58" t="s">
        <v>575</v>
      </c>
      <c r="IOI33" s="58" t="s">
        <v>575</v>
      </c>
      <c r="IOJ33" s="58" t="s">
        <v>575</v>
      </c>
      <c r="IOK33" s="58" t="s">
        <v>575</v>
      </c>
      <c r="IOL33" s="58" t="s">
        <v>575</v>
      </c>
      <c r="IOM33" s="58" t="s">
        <v>575</v>
      </c>
      <c r="ION33" s="58" t="s">
        <v>575</v>
      </c>
      <c r="IOO33" s="58" t="s">
        <v>575</v>
      </c>
      <c r="IOP33" s="58" t="s">
        <v>575</v>
      </c>
      <c r="IOQ33" s="58" t="s">
        <v>575</v>
      </c>
      <c r="IOR33" s="58" t="s">
        <v>575</v>
      </c>
      <c r="IOS33" s="58" t="s">
        <v>575</v>
      </c>
      <c r="IOT33" s="58" t="s">
        <v>575</v>
      </c>
      <c r="IOU33" s="58" t="s">
        <v>575</v>
      </c>
      <c r="IOV33" s="58" t="s">
        <v>575</v>
      </c>
      <c r="IOW33" s="58" t="s">
        <v>575</v>
      </c>
      <c r="IOX33" s="58" t="s">
        <v>575</v>
      </c>
      <c r="IOY33" s="58" t="s">
        <v>575</v>
      </c>
      <c r="IOZ33" s="58" t="s">
        <v>575</v>
      </c>
      <c r="IPA33" s="58" t="s">
        <v>575</v>
      </c>
      <c r="IPB33" s="58" t="s">
        <v>575</v>
      </c>
      <c r="IPC33" s="58" t="s">
        <v>575</v>
      </c>
      <c r="IPD33" s="58" t="s">
        <v>575</v>
      </c>
      <c r="IPE33" s="58" t="s">
        <v>575</v>
      </c>
      <c r="IPF33" s="58" t="s">
        <v>575</v>
      </c>
      <c r="IPG33" s="58" t="s">
        <v>575</v>
      </c>
      <c r="IPH33" s="58" t="s">
        <v>575</v>
      </c>
      <c r="IPI33" s="58" t="s">
        <v>575</v>
      </c>
      <c r="IPJ33" s="58" t="s">
        <v>575</v>
      </c>
      <c r="IPK33" s="58" t="s">
        <v>575</v>
      </c>
      <c r="IPL33" s="58" t="s">
        <v>575</v>
      </c>
      <c r="IPM33" s="58" t="s">
        <v>575</v>
      </c>
      <c r="IPN33" s="58" t="s">
        <v>575</v>
      </c>
      <c r="IPO33" s="58" t="s">
        <v>575</v>
      </c>
      <c r="IPP33" s="58" t="s">
        <v>575</v>
      </c>
      <c r="IPQ33" s="58" t="s">
        <v>575</v>
      </c>
      <c r="IPR33" s="58" t="s">
        <v>575</v>
      </c>
      <c r="IPS33" s="58" t="s">
        <v>575</v>
      </c>
      <c r="IPT33" s="58" t="s">
        <v>575</v>
      </c>
      <c r="IPU33" s="58" t="s">
        <v>575</v>
      </c>
      <c r="IPV33" s="58" t="s">
        <v>575</v>
      </c>
      <c r="IPW33" s="58" t="s">
        <v>575</v>
      </c>
      <c r="IPX33" s="58" t="s">
        <v>575</v>
      </c>
      <c r="IPY33" s="58" t="s">
        <v>575</v>
      </c>
      <c r="IPZ33" s="58" t="s">
        <v>575</v>
      </c>
      <c r="IQA33" s="58" t="s">
        <v>575</v>
      </c>
      <c r="IQB33" s="58" t="s">
        <v>575</v>
      </c>
      <c r="IQC33" s="58" t="s">
        <v>575</v>
      </c>
      <c r="IQD33" s="58" t="s">
        <v>575</v>
      </c>
      <c r="IQE33" s="58" t="s">
        <v>575</v>
      </c>
      <c r="IQF33" s="58" t="s">
        <v>575</v>
      </c>
      <c r="IQG33" s="58" t="s">
        <v>575</v>
      </c>
      <c r="IQH33" s="58" t="s">
        <v>575</v>
      </c>
      <c r="IQI33" s="58" t="s">
        <v>575</v>
      </c>
      <c r="IQJ33" s="58" t="s">
        <v>575</v>
      </c>
      <c r="IQK33" s="58" t="s">
        <v>575</v>
      </c>
      <c r="IQL33" s="58" t="s">
        <v>575</v>
      </c>
      <c r="IQM33" s="58" t="s">
        <v>575</v>
      </c>
      <c r="IQN33" s="58" t="s">
        <v>575</v>
      </c>
      <c r="IQO33" s="58" t="s">
        <v>575</v>
      </c>
      <c r="IQP33" s="58" t="s">
        <v>575</v>
      </c>
      <c r="IQQ33" s="58" t="s">
        <v>575</v>
      </c>
      <c r="IQR33" s="58" t="s">
        <v>575</v>
      </c>
      <c r="IQS33" s="58" t="s">
        <v>575</v>
      </c>
      <c r="IQT33" s="58" t="s">
        <v>575</v>
      </c>
      <c r="IQU33" s="58" t="s">
        <v>575</v>
      </c>
      <c r="IQV33" s="58" t="s">
        <v>575</v>
      </c>
      <c r="IQW33" s="58" t="s">
        <v>575</v>
      </c>
      <c r="IQX33" s="58" t="s">
        <v>575</v>
      </c>
      <c r="IQY33" s="58" t="s">
        <v>575</v>
      </c>
      <c r="IQZ33" s="58" t="s">
        <v>575</v>
      </c>
      <c r="IRA33" s="58" t="s">
        <v>575</v>
      </c>
      <c r="IRB33" s="58" t="s">
        <v>575</v>
      </c>
      <c r="IRC33" s="58" t="s">
        <v>575</v>
      </c>
      <c r="IRD33" s="58" t="s">
        <v>575</v>
      </c>
      <c r="IRE33" s="58" t="s">
        <v>575</v>
      </c>
      <c r="IRF33" s="58" t="s">
        <v>575</v>
      </c>
      <c r="IRG33" s="58" t="s">
        <v>575</v>
      </c>
      <c r="IRH33" s="58" t="s">
        <v>575</v>
      </c>
      <c r="IRI33" s="58" t="s">
        <v>575</v>
      </c>
      <c r="IRJ33" s="58" t="s">
        <v>575</v>
      </c>
      <c r="IRK33" s="58" t="s">
        <v>575</v>
      </c>
      <c r="IRL33" s="58" t="s">
        <v>575</v>
      </c>
      <c r="IRM33" s="58" t="s">
        <v>575</v>
      </c>
      <c r="IRN33" s="58" t="s">
        <v>575</v>
      </c>
      <c r="IRO33" s="58" t="s">
        <v>575</v>
      </c>
      <c r="IRP33" s="58" t="s">
        <v>575</v>
      </c>
      <c r="IRQ33" s="58" t="s">
        <v>575</v>
      </c>
      <c r="IRR33" s="58" t="s">
        <v>575</v>
      </c>
      <c r="IRS33" s="58" t="s">
        <v>575</v>
      </c>
      <c r="IRT33" s="58" t="s">
        <v>575</v>
      </c>
      <c r="IRU33" s="58" t="s">
        <v>575</v>
      </c>
      <c r="IRV33" s="58" t="s">
        <v>575</v>
      </c>
      <c r="IRW33" s="58" t="s">
        <v>575</v>
      </c>
      <c r="IRX33" s="58" t="s">
        <v>575</v>
      </c>
      <c r="IRY33" s="58" t="s">
        <v>575</v>
      </c>
      <c r="IRZ33" s="58" t="s">
        <v>575</v>
      </c>
      <c r="ISA33" s="58" t="s">
        <v>575</v>
      </c>
      <c r="ISB33" s="58" t="s">
        <v>575</v>
      </c>
      <c r="ISC33" s="58" t="s">
        <v>575</v>
      </c>
      <c r="ISD33" s="58" t="s">
        <v>575</v>
      </c>
      <c r="ISE33" s="58" t="s">
        <v>575</v>
      </c>
      <c r="ISF33" s="58" t="s">
        <v>575</v>
      </c>
      <c r="ISG33" s="58" t="s">
        <v>575</v>
      </c>
      <c r="ISH33" s="58" t="s">
        <v>575</v>
      </c>
      <c r="ISI33" s="58" t="s">
        <v>575</v>
      </c>
      <c r="ISJ33" s="58" t="s">
        <v>575</v>
      </c>
      <c r="ISK33" s="58" t="s">
        <v>575</v>
      </c>
      <c r="ISL33" s="58" t="s">
        <v>575</v>
      </c>
      <c r="ISM33" s="58" t="s">
        <v>575</v>
      </c>
      <c r="ISN33" s="58" t="s">
        <v>575</v>
      </c>
      <c r="ISO33" s="58" t="s">
        <v>575</v>
      </c>
      <c r="ISP33" s="58" t="s">
        <v>575</v>
      </c>
      <c r="ISQ33" s="58" t="s">
        <v>575</v>
      </c>
      <c r="ISR33" s="58" t="s">
        <v>575</v>
      </c>
      <c r="ISS33" s="58" t="s">
        <v>575</v>
      </c>
      <c r="IST33" s="58" t="s">
        <v>575</v>
      </c>
      <c r="ISU33" s="58" t="s">
        <v>575</v>
      </c>
      <c r="ISV33" s="58" t="s">
        <v>575</v>
      </c>
      <c r="ISW33" s="58" t="s">
        <v>575</v>
      </c>
      <c r="ISX33" s="58" t="s">
        <v>575</v>
      </c>
      <c r="ISY33" s="58" t="s">
        <v>575</v>
      </c>
      <c r="ISZ33" s="58" t="s">
        <v>575</v>
      </c>
      <c r="ITA33" s="58" t="s">
        <v>575</v>
      </c>
      <c r="ITB33" s="58" t="s">
        <v>575</v>
      </c>
      <c r="ITC33" s="58" t="s">
        <v>575</v>
      </c>
      <c r="ITD33" s="58" t="s">
        <v>575</v>
      </c>
      <c r="ITE33" s="58" t="s">
        <v>575</v>
      </c>
      <c r="ITF33" s="58" t="s">
        <v>575</v>
      </c>
      <c r="ITG33" s="58" t="s">
        <v>575</v>
      </c>
      <c r="ITH33" s="58" t="s">
        <v>575</v>
      </c>
      <c r="ITI33" s="58" t="s">
        <v>575</v>
      </c>
      <c r="ITJ33" s="58" t="s">
        <v>575</v>
      </c>
      <c r="ITK33" s="58" t="s">
        <v>575</v>
      </c>
      <c r="ITL33" s="58" t="s">
        <v>575</v>
      </c>
      <c r="ITM33" s="58" t="s">
        <v>575</v>
      </c>
      <c r="ITN33" s="58" t="s">
        <v>575</v>
      </c>
      <c r="ITO33" s="58" t="s">
        <v>575</v>
      </c>
      <c r="ITP33" s="58" t="s">
        <v>575</v>
      </c>
      <c r="ITQ33" s="58" t="s">
        <v>575</v>
      </c>
      <c r="ITR33" s="58" t="s">
        <v>575</v>
      </c>
      <c r="ITS33" s="58" t="s">
        <v>575</v>
      </c>
      <c r="ITT33" s="58" t="s">
        <v>575</v>
      </c>
      <c r="ITU33" s="58" t="s">
        <v>575</v>
      </c>
      <c r="ITV33" s="58" t="s">
        <v>575</v>
      </c>
      <c r="ITW33" s="58" t="s">
        <v>575</v>
      </c>
      <c r="ITX33" s="58" t="s">
        <v>575</v>
      </c>
      <c r="ITY33" s="58" t="s">
        <v>575</v>
      </c>
      <c r="ITZ33" s="58" t="s">
        <v>575</v>
      </c>
      <c r="IUA33" s="58" t="s">
        <v>575</v>
      </c>
      <c r="IUB33" s="58" t="s">
        <v>575</v>
      </c>
      <c r="IUC33" s="58" t="s">
        <v>575</v>
      </c>
      <c r="IUD33" s="58" t="s">
        <v>575</v>
      </c>
      <c r="IUE33" s="58" t="s">
        <v>575</v>
      </c>
      <c r="IUF33" s="58" t="s">
        <v>575</v>
      </c>
      <c r="IUG33" s="58" t="s">
        <v>575</v>
      </c>
      <c r="IUH33" s="58" t="s">
        <v>575</v>
      </c>
      <c r="IUI33" s="58" t="s">
        <v>575</v>
      </c>
      <c r="IUJ33" s="58" t="s">
        <v>575</v>
      </c>
      <c r="IUK33" s="58" t="s">
        <v>575</v>
      </c>
      <c r="IUL33" s="58" t="s">
        <v>575</v>
      </c>
      <c r="IUM33" s="58" t="s">
        <v>575</v>
      </c>
      <c r="IUN33" s="58" t="s">
        <v>575</v>
      </c>
      <c r="IUO33" s="58" t="s">
        <v>575</v>
      </c>
      <c r="IUP33" s="58" t="s">
        <v>575</v>
      </c>
      <c r="IUQ33" s="58" t="s">
        <v>575</v>
      </c>
      <c r="IUR33" s="58" t="s">
        <v>575</v>
      </c>
      <c r="IUS33" s="58" t="s">
        <v>575</v>
      </c>
      <c r="IUT33" s="58" t="s">
        <v>575</v>
      </c>
      <c r="IUU33" s="58" t="s">
        <v>575</v>
      </c>
      <c r="IUV33" s="58" t="s">
        <v>575</v>
      </c>
      <c r="IUW33" s="58" t="s">
        <v>575</v>
      </c>
      <c r="IUX33" s="58" t="s">
        <v>575</v>
      </c>
      <c r="IUY33" s="58" t="s">
        <v>575</v>
      </c>
      <c r="IUZ33" s="58" t="s">
        <v>575</v>
      </c>
      <c r="IVA33" s="58" t="s">
        <v>575</v>
      </c>
      <c r="IVB33" s="58" t="s">
        <v>575</v>
      </c>
      <c r="IVC33" s="58" t="s">
        <v>575</v>
      </c>
      <c r="IVD33" s="58" t="s">
        <v>575</v>
      </c>
      <c r="IVE33" s="58" t="s">
        <v>575</v>
      </c>
      <c r="IVF33" s="58" t="s">
        <v>575</v>
      </c>
      <c r="IVG33" s="58" t="s">
        <v>575</v>
      </c>
      <c r="IVH33" s="58" t="s">
        <v>575</v>
      </c>
      <c r="IVI33" s="58" t="s">
        <v>575</v>
      </c>
      <c r="IVJ33" s="58" t="s">
        <v>575</v>
      </c>
      <c r="IVK33" s="58" t="s">
        <v>575</v>
      </c>
      <c r="IVL33" s="58" t="s">
        <v>575</v>
      </c>
      <c r="IVM33" s="58" t="s">
        <v>575</v>
      </c>
      <c r="IVN33" s="58" t="s">
        <v>575</v>
      </c>
      <c r="IVO33" s="58" t="s">
        <v>575</v>
      </c>
      <c r="IVP33" s="58" t="s">
        <v>575</v>
      </c>
      <c r="IVQ33" s="58" t="s">
        <v>575</v>
      </c>
      <c r="IVR33" s="58" t="s">
        <v>575</v>
      </c>
      <c r="IVS33" s="58" t="s">
        <v>575</v>
      </c>
      <c r="IVT33" s="58" t="s">
        <v>575</v>
      </c>
      <c r="IVU33" s="58" t="s">
        <v>575</v>
      </c>
      <c r="IVV33" s="58" t="s">
        <v>575</v>
      </c>
      <c r="IVW33" s="58" t="s">
        <v>575</v>
      </c>
      <c r="IVX33" s="58" t="s">
        <v>575</v>
      </c>
      <c r="IVY33" s="58" t="s">
        <v>575</v>
      </c>
      <c r="IVZ33" s="58" t="s">
        <v>575</v>
      </c>
      <c r="IWA33" s="58" t="s">
        <v>575</v>
      </c>
      <c r="IWB33" s="58" t="s">
        <v>575</v>
      </c>
      <c r="IWC33" s="58" t="s">
        <v>575</v>
      </c>
      <c r="IWD33" s="58" t="s">
        <v>575</v>
      </c>
      <c r="IWE33" s="58" t="s">
        <v>575</v>
      </c>
      <c r="IWF33" s="58" t="s">
        <v>575</v>
      </c>
      <c r="IWG33" s="58" t="s">
        <v>575</v>
      </c>
      <c r="IWH33" s="58" t="s">
        <v>575</v>
      </c>
      <c r="IWI33" s="58" t="s">
        <v>575</v>
      </c>
      <c r="IWJ33" s="58" t="s">
        <v>575</v>
      </c>
      <c r="IWK33" s="58" t="s">
        <v>575</v>
      </c>
      <c r="IWL33" s="58" t="s">
        <v>575</v>
      </c>
      <c r="IWM33" s="58" t="s">
        <v>575</v>
      </c>
      <c r="IWN33" s="58" t="s">
        <v>575</v>
      </c>
      <c r="IWO33" s="58" t="s">
        <v>575</v>
      </c>
      <c r="IWP33" s="58" t="s">
        <v>575</v>
      </c>
      <c r="IWQ33" s="58" t="s">
        <v>575</v>
      </c>
      <c r="IWR33" s="58" t="s">
        <v>575</v>
      </c>
      <c r="IWS33" s="58" t="s">
        <v>575</v>
      </c>
      <c r="IWT33" s="58" t="s">
        <v>575</v>
      </c>
      <c r="IWU33" s="58" t="s">
        <v>575</v>
      </c>
      <c r="IWV33" s="58" t="s">
        <v>575</v>
      </c>
      <c r="IWW33" s="58" t="s">
        <v>575</v>
      </c>
      <c r="IWX33" s="58" t="s">
        <v>575</v>
      </c>
      <c r="IWY33" s="58" t="s">
        <v>575</v>
      </c>
      <c r="IWZ33" s="58" t="s">
        <v>575</v>
      </c>
      <c r="IXA33" s="58" t="s">
        <v>575</v>
      </c>
      <c r="IXB33" s="58" t="s">
        <v>575</v>
      </c>
      <c r="IXC33" s="58" t="s">
        <v>575</v>
      </c>
      <c r="IXD33" s="58" t="s">
        <v>575</v>
      </c>
      <c r="IXE33" s="58" t="s">
        <v>575</v>
      </c>
      <c r="IXF33" s="58" t="s">
        <v>575</v>
      </c>
      <c r="IXG33" s="58" t="s">
        <v>575</v>
      </c>
      <c r="IXH33" s="58" t="s">
        <v>575</v>
      </c>
      <c r="IXI33" s="58" t="s">
        <v>575</v>
      </c>
      <c r="IXJ33" s="58" t="s">
        <v>575</v>
      </c>
      <c r="IXK33" s="58" t="s">
        <v>575</v>
      </c>
      <c r="IXL33" s="58" t="s">
        <v>575</v>
      </c>
      <c r="IXM33" s="58" t="s">
        <v>575</v>
      </c>
      <c r="IXN33" s="58" t="s">
        <v>575</v>
      </c>
      <c r="IXO33" s="58" t="s">
        <v>575</v>
      </c>
      <c r="IXP33" s="58" t="s">
        <v>575</v>
      </c>
      <c r="IXQ33" s="58" t="s">
        <v>575</v>
      </c>
      <c r="IXR33" s="58" t="s">
        <v>575</v>
      </c>
      <c r="IXS33" s="58" t="s">
        <v>575</v>
      </c>
      <c r="IXT33" s="58" t="s">
        <v>575</v>
      </c>
      <c r="IXU33" s="58" t="s">
        <v>575</v>
      </c>
      <c r="IXV33" s="58" t="s">
        <v>575</v>
      </c>
      <c r="IXW33" s="58" t="s">
        <v>575</v>
      </c>
      <c r="IXX33" s="58" t="s">
        <v>575</v>
      </c>
      <c r="IXY33" s="58" t="s">
        <v>575</v>
      </c>
      <c r="IXZ33" s="58" t="s">
        <v>575</v>
      </c>
      <c r="IYA33" s="58" t="s">
        <v>575</v>
      </c>
      <c r="IYB33" s="58" t="s">
        <v>575</v>
      </c>
      <c r="IYC33" s="58" t="s">
        <v>575</v>
      </c>
      <c r="IYD33" s="58" t="s">
        <v>575</v>
      </c>
      <c r="IYE33" s="58" t="s">
        <v>575</v>
      </c>
      <c r="IYF33" s="58" t="s">
        <v>575</v>
      </c>
      <c r="IYG33" s="58" t="s">
        <v>575</v>
      </c>
      <c r="IYH33" s="58" t="s">
        <v>575</v>
      </c>
      <c r="IYI33" s="58" t="s">
        <v>575</v>
      </c>
      <c r="IYJ33" s="58" t="s">
        <v>575</v>
      </c>
      <c r="IYK33" s="58" t="s">
        <v>575</v>
      </c>
      <c r="IYL33" s="58" t="s">
        <v>575</v>
      </c>
      <c r="IYM33" s="58" t="s">
        <v>575</v>
      </c>
      <c r="IYN33" s="58" t="s">
        <v>575</v>
      </c>
      <c r="IYO33" s="58" t="s">
        <v>575</v>
      </c>
      <c r="IYP33" s="58" t="s">
        <v>575</v>
      </c>
      <c r="IYQ33" s="58" t="s">
        <v>575</v>
      </c>
      <c r="IYR33" s="58" t="s">
        <v>575</v>
      </c>
      <c r="IYS33" s="58" t="s">
        <v>575</v>
      </c>
      <c r="IYT33" s="58" t="s">
        <v>575</v>
      </c>
      <c r="IYU33" s="58" t="s">
        <v>575</v>
      </c>
      <c r="IYV33" s="58" t="s">
        <v>575</v>
      </c>
      <c r="IYW33" s="58" t="s">
        <v>575</v>
      </c>
      <c r="IYX33" s="58" t="s">
        <v>575</v>
      </c>
      <c r="IYY33" s="58" t="s">
        <v>575</v>
      </c>
      <c r="IYZ33" s="58" t="s">
        <v>575</v>
      </c>
      <c r="IZA33" s="58" t="s">
        <v>575</v>
      </c>
      <c r="IZB33" s="58" t="s">
        <v>575</v>
      </c>
      <c r="IZC33" s="58" t="s">
        <v>575</v>
      </c>
      <c r="IZD33" s="58" t="s">
        <v>575</v>
      </c>
      <c r="IZE33" s="58" t="s">
        <v>575</v>
      </c>
      <c r="IZF33" s="58" t="s">
        <v>575</v>
      </c>
      <c r="IZG33" s="58" t="s">
        <v>575</v>
      </c>
      <c r="IZH33" s="58" t="s">
        <v>575</v>
      </c>
      <c r="IZI33" s="58" t="s">
        <v>575</v>
      </c>
      <c r="IZJ33" s="58" t="s">
        <v>575</v>
      </c>
      <c r="IZK33" s="58" t="s">
        <v>575</v>
      </c>
      <c r="IZL33" s="58" t="s">
        <v>575</v>
      </c>
      <c r="IZM33" s="58" t="s">
        <v>575</v>
      </c>
      <c r="IZN33" s="58" t="s">
        <v>575</v>
      </c>
      <c r="IZO33" s="58" t="s">
        <v>575</v>
      </c>
      <c r="IZP33" s="58" t="s">
        <v>575</v>
      </c>
      <c r="IZQ33" s="58" t="s">
        <v>575</v>
      </c>
      <c r="IZR33" s="58" t="s">
        <v>575</v>
      </c>
      <c r="IZS33" s="58" t="s">
        <v>575</v>
      </c>
      <c r="IZT33" s="58" t="s">
        <v>575</v>
      </c>
      <c r="IZU33" s="58" t="s">
        <v>575</v>
      </c>
      <c r="IZV33" s="58" t="s">
        <v>575</v>
      </c>
      <c r="IZW33" s="58" t="s">
        <v>575</v>
      </c>
      <c r="IZX33" s="58" t="s">
        <v>575</v>
      </c>
      <c r="IZY33" s="58" t="s">
        <v>575</v>
      </c>
      <c r="IZZ33" s="58" t="s">
        <v>575</v>
      </c>
      <c r="JAA33" s="58" t="s">
        <v>575</v>
      </c>
      <c r="JAB33" s="58" t="s">
        <v>575</v>
      </c>
      <c r="JAC33" s="58" t="s">
        <v>575</v>
      </c>
      <c r="JAD33" s="58" t="s">
        <v>575</v>
      </c>
      <c r="JAE33" s="58" t="s">
        <v>575</v>
      </c>
      <c r="JAF33" s="58" t="s">
        <v>575</v>
      </c>
      <c r="JAG33" s="58" t="s">
        <v>575</v>
      </c>
      <c r="JAH33" s="58" t="s">
        <v>575</v>
      </c>
      <c r="JAI33" s="58" t="s">
        <v>575</v>
      </c>
      <c r="JAJ33" s="58" t="s">
        <v>575</v>
      </c>
      <c r="JAK33" s="58" t="s">
        <v>575</v>
      </c>
      <c r="JAL33" s="58" t="s">
        <v>575</v>
      </c>
      <c r="JAM33" s="58" t="s">
        <v>575</v>
      </c>
      <c r="JAN33" s="58" t="s">
        <v>575</v>
      </c>
      <c r="JAO33" s="58" t="s">
        <v>575</v>
      </c>
      <c r="JAP33" s="58" t="s">
        <v>575</v>
      </c>
      <c r="JAQ33" s="58" t="s">
        <v>575</v>
      </c>
      <c r="JAR33" s="58" t="s">
        <v>575</v>
      </c>
      <c r="JAS33" s="58" t="s">
        <v>575</v>
      </c>
      <c r="JAT33" s="58" t="s">
        <v>575</v>
      </c>
      <c r="JAU33" s="58" t="s">
        <v>575</v>
      </c>
      <c r="JAV33" s="58" t="s">
        <v>575</v>
      </c>
      <c r="JAW33" s="58" t="s">
        <v>575</v>
      </c>
      <c r="JAX33" s="58" t="s">
        <v>575</v>
      </c>
      <c r="JAY33" s="58" t="s">
        <v>575</v>
      </c>
      <c r="JAZ33" s="58" t="s">
        <v>575</v>
      </c>
      <c r="JBA33" s="58" t="s">
        <v>575</v>
      </c>
      <c r="JBB33" s="58" t="s">
        <v>575</v>
      </c>
      <c r="JBC33" s="58" t="s">
        <v>575</v>
      </c>
      <c r="JBD33" s="58" t="s">
        <v>575</v>
      </c>
      <c r="JBE33" s="58" t="s">
        <v>575</v>
      </c>
      <c r="JBF33" s="58" t="s">
        <v>575</v>
      </c>
      <c r="JBG33" s="58" t="s">
        <v>575</v>
      </c>
      <c r="JBH33" s="58" t="s">
        <v>575</v>
      </c>
      <c r="JBI33" s="58" t="s">
        <v>575</v>
      </c>
      <c r="JBJ33" s="58" t="s">
        <v>575</v>
      </c>
      <c r="JBK33" s="58" t="s">
        <v>575</v>
      </c>
      <c r="JBL33" s="58" t="s">
        <v>575</v>
      </c>
      <c r="JBM33" s="58" t="s">
        <v>575</v>
      </c>
      <c r="JBN33" s="58" t="s">
        <v>575</v>
      </c>
      <c r="JBO33" s="58" t="s">
        <v>575</v>
      </c>
      <c r="JBP33" s="58" t="s">
        <v>575</v>
      </c>
      <c r="JBQ33" s="58" t="s">
        <v>575</v>
      </c>
      <c r="JBR33" s="58" t="s">
        <v>575</v>
      </c>
      <c r="JBS33" s="58" t="s">
        <v>575</v>
      </c>
      <c r="JBT33" s="58" t="s">
        <v>575</v>
      </c>
      <c r="JBU33" s="58" t="s">
        <v>575</v>
      </c>
      <c r="JBV33" s="58" t="s">
        <v>575</v>
      </c>
      <c r="JBW33" s="58" t="s">
        <v>575</v>
      </c>
      <c r="JBX33" s="58" t="s">
        <v>575</v>
      </c>
      <c r="JBY33" s="58" t="s">
        <v>575</v>
      </c>
      <c r="JBZ33" s="58" t="s">
        <v>575</v>
      </c>
      <c r="JCA33" s="58" t="s">
        <v>575</v>
      </c>
      <c r="JCB33" s="58" t="s">
        <v>575</v>
      </c>
      <c r="JCC33" s="58" t="s">
        <v>575</v>
      </c>
      <c r="JCD33" s="58" t="s">
        <v>575</v>
      </c>
      <c r="JCE33" s="58" t="s">
        <v>575</v>
      </c>
      <c r="JCF33" s="58" t="s">
        <v>575</v>
      </c>
      <c r="JCG33" s="58" t="s">
        <v>575</v>
      </c>
      <c r="JCH33" s="58" t="s">
        <v>575</v>
      </c>
      <c r="JCI33" s="58" t="s">
        <v>575</v>
      </c>
      <c r="JCJ33" s="58" t="s">
        <v>575</v>
      </c>
      <c r="JCK33" s="58" t="s">
        <v>575</v>
      </c>
      <c r="JCL33" s="58" t="s">
        <v>575</v>
      </c>
      <c r="JCM33" s="58" t="s">
        <v>575</v>
      </c>
      <c r="JCN33" s="58" t="s">
        <v>575</v>
      </c>
      <c r="JCO33" s="58" t="s">
        <v>575</v>
      </c>
      <c r="JCP33" s="58" t="s">
        <v>575</v>
      </c>
      <c r="JCQ33" s="58" t="s">
        <v>575</v>
      </c>
      <c r="JCR33" s="58" t="s">
        <v>575</v>
      </c>
      <c r="JCS33" s="58" t="s">
        <v>575</v>
      </c>
      <c r="JCT33" s="58" t="s">
        <v>575</v>
      </c>
      <c r="JCU33" s="58" t="s">
        <v>575</v>
      </c>
      <c r="JCV33" s="58" t="s">
        <v>575</v>
      </c>
      <c r="JCW33" s="58" t="s">
        <v>575</v>
      </c>
      <c r="JCX33" s="58" t="s">
        <v>575</v>
      </c>
      <c r="JCY33" s="58" t="s">
        <v>575</v>
      </c>
      <c r="JCZ33" s="58" t="s">
        <v>575</v>
      </c>
      <c r="JDA33" s="58" t="s">
        <v>575</v>
      </c>
      <c r="JDB33" s="58" t="s">
        <v>575</v>
      </c>
      <c r="JDC33" s="58" t="s">
        <v>575</v>
      </c>
      <c r="JDD33" s="58" t="s">
        <v>575</v>
      </c>
      <c r="JDE33" s="58" t="s">
        <v>575</v>
      </c>
      <c r="JDF33" s="58" t="s">
        <v>575</v>
      </c>
      <c r="JDG33" s="58" t="s">
        <v>575</v>
      </c>
      <c r="JDH33" s="58" t="s">
        <v>575</v>
      </c>
      <c r="JDI33" s="58" t="s">
        <v>575</v>
      </c>
      <c r="JDJ33" s="58" t="s">
        <v>575</v>
      </c>
      <c r="JDK33" s="58" t="s">
        <v>575</v>
      </c>
      <c r="JDL33" s="58" t="s">
        <v>575</v>
      </c>
      <c r="JDM33" s="58" t="s">
        <v>575</v>
      </c>
      <c r="JDN33" s="58" t="s">
        <v>575</v>
      </c>
      <c r="JDO33" s="58" t="s">
        <v>575</v>
      </c>
      <c r="JDP33" s="58" t="s">
        <v>575</v>
      </c>
      <c r="JDQ33" s="58" t="s">
        <v>575</v>
      </c>
      <c r="JDR33" s="58" t="s">
        <v>575</v>
      </c>
      <c r="JDS33" s="58" t="s">
        <v>575</v>
      </c>
      <c r="JDT33" s="58" t="s">
        <v>575</v>
      </c>
      <c r="JDU33" s="58" t="s">
        <v>575</v>
      </c>
      <c r="JDV33" s="58" t="s">
        <v>575</v>
      </c>
      <c r="JDW33" s="58" t="s">
        <v>575</v>
      </c>
      <c r="JDX33" s="58" t="s">
        <v>575</v>
      </c>
      <c r="JDY33" s="58" t="s">
        <v>575</v>
      </c>
      <c r="JDZ33" s="58" t="s">
        <v>575</v>
      </c>
      <c r="JEA33" s="58" t="s">
        <v>575</v>
      </c>
      <c r="JEB33" s="58" t="s">
        <v>575</v>
      </c>
      <c r="JEC33" s="58" t="s">
        <v>575</v>
      </c>
      <c r="JED33" s="58" t="s">
        <v>575</v>
      </c>
      <c r="JEE33" s="58" t="s">
        <v>575</v>
      </c>
      <c r="JEF33" s="58" t="s">
        <v>575</v>
      </c>
      <c r="JEG33" s="58" t="s">
        <v>575</v>
      </c>
      <c r="JEH33" s="58" t="s">
        <v>575</v>
      </c>
      <c r="JEI33" s="58" t="s">
        <v>575</v>
      </c>
      <c r="JEJ33" s="58" t="s">
        <v>575</v>
      </c>
      <c r="JEK33" s="58" t="s">
        <v>575</v>
      </c>
      <c r="JEL33" s="58" t="s">
        <v>575</v>
      </c>
      <c r="JEM33" s="58" t="s">
        <v>575</v>
      </c>
      <c r="JEN33" s="58" t="s">
        <v>575</v>
      </c>
      <c r="JEO33" s="58" t="s">
        <v>575</v>
      </c>
      <c r="JEP33" s="58" t="s">
        <v>575</v>
      </c>
      <c r="JEQ33" s="58" t="s">
        <v>575</v>
      </c>
      <c r="JER33" s="58" t="s">
        <v>575</v>
      </c>
      <c r="JES33" s="58" t="s">
        <v>575</v>
      </c>
      <c r="JET33" s="58" t="s">
        <v>575</v>
      </c>
      <c r="JEU33" s="58" t="s">
        <v>575</v>
      </c>
      <c r="JEV33" s="58" t="s">
        <v>575</v>
      </c>
      <c r="JEW33" s="58" t="s">
        <v>575</v>
      </c>
      <c r="JEX33" s="58" t="s">
        <v>575</v>
      </c>
      <c r="JEY33" s="58" t="s">
        <v>575</v>
      </c>
      <c r="JEZ33" s="58" t="s">
        <v>575</v>
      </c>
      <c r="JFA33" s="58" t="s">
        <v>575</v>
      </c>
      <c r="JFB33" s="58" t="s">
        <v>575</v>
      </c>
      <c r="JFC33" s="58" t="s">
        <v>575</v>
      </c>
      <c r="JFD33" s="58" t="s">
        <v>575</v>
      </c>
      <c r="JFE33" s="58" t="s">
        <v>575</v>
      </c>
      <c r="JFF33" s="58" t="s">
        <v>575</v>
      </c>
      <c r="JFG33" s="58" t="s">
        <v>575</v>
      </c>
      <c r="JFH33" s="58" t="s">
        <v>575</v>
      </c>
      <c r="JFI33" s="58" t="s">
        <v>575</v>
      </c>
      <c r="JFJ33" s="58" t="s">
        <v>575</v>
      </c>
      <c r="JFK33" s="58" t="s">
        <v>575</v>
      </c>
      <c r="JFL33" s="58" t="s">
        <v>575</v>
      </c>
      <c r="JFM33" s="58" t="s">
        <v>575</v>
      </c>
      <c r="JFN33" s="58" t="s">
        <v>575</v>
      </c>
      <c r="JFO33" s="58" t="s">
        <v>575</v>
      </c>
      <c r="JFP33" s="58" t="s">
        <v>575</v>
      </c>
      <c r="JFQ33" s="58" t="s">
        <v>575</v>
      </c>
      <c r="JFR33" s="58" t="s">
        <v>575</v>
      </c>
      <c r="JFS33" s="58" t="s">
        <v>575</v>
      </c>
      <c r="JFT33" s="58" t="s">
        <v>575</v>
      </c>
      <c r="JFU33" s="58" t="s">
        <v>575</v>
      </c>
      <c r="JFV33" s="58" t="s">
        <v>575</v>
      </c>
      <c r="JFW33" s="58" t="s">
        <v>575</v>
      </c>
      <c r="JFX33" s="58" t="s">
        <v>575</v>
      </c>
      <c r="JFY33" s="58" t="s">
        <v>575</v>
      </c>
      <c r="JFZ33" s="58" t="s">
        <v>575</v>
      </c>
      <c r="JGA33" s="58" t="s">
        <v>575</v>
      </c>
      <c r="JGB33" s="58" t="s">
        <v>575</v>
      </c>
      <c r="JGC33" s="58" t="s">
        <v>575</v>
      </c>
      <c r="JGD33" s="58" t="s">
        <v>575</v>
      </c>
      <c r="JGE33" s="58" t="s">
        <v>575</v>
      </c>
      <c r="JGF33" s="58" t="s">
        <v>575</v>
      </c>
      <c r="JGG33" s="58" t="s">
        <v>575</v>
      </c>
      <c r="JGH33" s="58" t="s">
        <v>575</v>
      </c>
      <c r="JGI33" s="58" t="s">
        <v>575</v>
      </c>
      <c r="JGJ33" s="58" t="s">
        <v>575</v>
      </c>
      <c r="JGK33" s="58" t="s">
        <v>575</v>
      </c>
      <c r="JGL33" s="58" t="s">
        <v>575</v>
      </c>
      <c r="JGM33" s="58" t="s">
        <v>575</v>
      </c>
      <c r="JGN33" s="58" t="s">
        <v>575</v>
      </c>
      <c r="JGO33" s="58" t="s">
        <v>575</v>
      </c>
      <c r="JGP33" s="58" t="s">
        <v>575</v>
      </c>
      <c r="JGQ33" s="58" t="s">
        <v>575</v>
      </c>
      <c r="JGR33" s="58" t="s">
        <v>575</v>
      </c>
      <c r="JGS33" s="58" t="s">
        <v>575</v>
      </c>
      <c r="JGT33" s="58" t="s">
        <v>575</v>
      </c>
      <c r="JGU33" s="58" t="s">
        <v>575</v>
      </c>
      <c r="JGV33" s="58" t="s">
        <v>575</v>
      </c>
      <c r="JGW33" s="58" t="s">
        <v>575</v>
      </c>
      <c r="JGX33" s="58" t="s">
        <v>575</v>
      </c>
      <c r="JGY33" s="58" t="s">
        <v>575</v>
      </c>
      <c r="JGZ33" s="58" t="s">
        <v>575</v>
      </c>
      <c r="JHA33" s="58" t="s">
        <v>575</v>
      </c>
      <c r="JHB33" s="58" t="s">
        <v>575</v>
      </c>
      <c r="JHC33" s="58" t="s">
        <v>575</v>
      </c>
      <c r="JHD33" s="58" t="s">
        <v>575</v>
      </c>
      <c r="JHE33" s="58" t="s">
        <v>575</v>
      </c>
      <c r="JHF33" s="58" t="s">
        <v>575</v>
      </c>
      <c r="JHG33" s="58" t="s">
        <v>575</v>
      </c>
      <c r="JHH33" s="58" t="s">
        <v>575</v>
      </c>
      <c r="JHI33" s="58" t="s">
        <v>575</v>
      </c>
      <c r="JHJ33" s="58" t="s">
        <v>575</v>
      </c>
      <c r="JHK33" s="58" t="s">
        <v>575</v>
      </c>
      <c r="JHL33" s="58" t="s">
        <v>575</v>
      </c>
      <c r="JHM33" s="58" t="s">
        <v>575</v>
      </c>
      <c r="JHN33" s="58" t="s">
        <v>575</v>
      </c>
      <c r="JHO33" s="58" t="s">
        <v>575</v>
      </c>
      <c r="JHP33" s="58" t="s">
        <v>575</v>
      </c>
      <c r="JHQ33" s="58" t="s">
        <v>575</v>
      </c>
      <c r="JHR33" s="58" t="s">
        <v>575</v>
      </c>
      <c r="JHS33" s="58" t="s">
        <v>575</v>
      </c>
      <c r="JHT33" s="58" t="s">
        <v>575</v>
      </c>
      <c r="JHU33" s="58" t="s">
        <v>575</v>
      </c>
      <c r="JHV33" s="58" t="s">
        <v>575</v>
      </c>
      <c r="JHW33" s="58" t="s">
        <v>575</v>
      </c>
      <c r="JHX33" s="58" t="s">
        <v>575</v>
      </c>
      <c r="JHY33" s="58" t="s">
        <v>575</v>
      </c>
      <c r="JHZ33" s="58" t="s">
        <v>575</v>
      </c>
      <c r="JIA33" s="58" t="s">
        <v>575</v>
      </c>
      <c r="JIB33" s="58" t="s">
        <v>575</v>
      </c>
      <c r="JIC33" s="58" t="s">
        <v>575</v>
      </c>
      <c r="JID33" s="58" t="s">
        <v>575</v>
      </c>
      <c r="JIE33" s="58" t="s">
        <v>575</v>
      </c>
      <c r="JIF33" s="58" t="s">
        <v>575</v>
      </c>
      <c r="JIG33" s="58" t="s">
        <v>575</v>
      </c>
      <c r="JIH33" s="58" t="s">
        <v>575</v>
      </c>
      <c r="JII33" s="58" t="s">
        <v>575</v>
      </c>
      <c r="JIJ33" s="58" t="s">
        <v>575</v>
      </c>
      <c r="JIK33" s="58" t="s">
        <v>575</v>
      </c>
      <c r="JIL33" s="58" t="s">
        <v>575</v>
      </c>
      <c r="JIM33" s="58" t="s">
        <v>575</v>
      </c>
      <c r="JIN33" s="58" t="s">
        <v>575</v>
      </c>
      <c r="JIO33" s="58" t="s">
        <v>575</v>
      </c>
      <c r="JIP33" s="58" t="s">
        <v>575</v>
      </c>
      <c r="JIQ33" s="58" t="s">
        <v>575</v>
      </c>
      <c r="JIR33" s="58" t="s">
        <v>575</v>
      </c>
      <c r="JIS33" s="58" t="s">
        <v>575</v>
      </c>
      <c r="JIT33" s="58" t="s">
        <v>575</v>
      </c>
      <c r="JIU33" s="58" t="s">
        <v>575</v>
      </c>
      <c r="JIV33" s="58" t="s">
        <v>575</v>
      </c>
      <c r="JIW33" s="58" t="s">
        <v>575</v>
      </c>
      <c r="JIX33" s="58" t="s">
        <v>575</v>
      </c>
      <c r="JIY33" s="58" t="s">
        <v>575</v>
      </c>
      <c r="JIZ33" s="58" t="s">
        <v>575</v>
      </c>
      <c r="JJA33" s="58" t="s">
        <v>575</v>
      </c>
      <c r="JJB33" s="58" t="s">
        <v>575</v>
      </c>
      <c r="JJC33" s="58" t="s">
        <v>575</v>
      </c>
      <c r="JJD33" s="58" t="s">
        <v>575</v>
      </c>
      <c r="JJE33" s="58" t="s">
        <v>575</v>
      </c>
      <c r="JJF33" s="58" t="s">
        <v>575</v>
      </c>
      <c r="JJG33" s="58" t="s">
        <v>575</v>
      </c>
      <c r="JJH33" s="58" t="s">
        <v>575</v>
      </c>
      <c r="JJI33" s="58" t="s">
        <v>575</v>
      </c>
      <c r="JJJ33" s="58" t="s">
        <v>575</v>
      </c>
      <c r="JJK33" s="58" t="s">
        <v>575</v>
      </c>
      <c r="JJL33" s="58" t="s">
        <v>575</v>
      </c>
      <c r="JJM33" s="58" t="s">
        <v>575</v>
      </c>
      <c r="JJN33" s="58" t="s">
        <v>575</v>
      </c>
      <c r="JJO33" s="58" t="s">
        <v>575</v>
      </c>
      <c r="JJP33" s="58" t="s">
        <v>575</v>
      </c>
      <c r="JJQ33" s="58" t="s">
        <v>575</v>
      </c>
      <c r="JJR33" s="58" t="s">
        <v>575</v>
      </c>
      <c r="JJS33" s="58" t="s">
        <v>575</v>
      </c>
      <c r="JJT33" s="58" t="s">
        <v>575</v>
      </c>
      <c r="JJU33" s="58" t="s">
        <v>575</v>
      </c>
      <c r="JJV33" s="58" t="s">
        <v>575</v>
      </c>
      <c r="JJW33" s="58" t="s">
        <v>575</v>
      </c>
      <c r="JJX33" s="58" t="s">
        <v>575</v>
      </c>
      <c r="JJY33" s="58" t="s">
        <v>575</v>
      </c>
      <c r="JJZ33" s="58" t="s">
        <v>575</v>
      </c>
      <c r="JKA33" s="58" t="s">
        <v>575</v>
      </c>
      <c r="JKB33" s="58" t="s">
        <v>575</v>
      </c>
      <c r="JKC33" s="58" t="s">
        <v>575</v>
      </c>
      <c r="JKD33" s="58" t="s">
        <v>575</v>
      </c>
      <c r="JKE33" s="58" t="s">
        <v>575</v>
      </c>
      <c r="JKF33" s="58" t="s">
        <v>575</v>
      </c>
      <c r="JKG33" s="58" t="s">
        <v>575</v>
      </c>
      <c r="JKH33" s="58" t="s">
        <v>575</v>
      </c>
      <c r="JKI33" s="58" t="s">
        <v>575</v>
      </c>
      <c r="JKJ33" s="58" t="s">
        <v>575</v>
      </c>
      <c r="JKK33" s="58" t="s">
        <v>575</v>
      </c>
      <c r="JKL33" s="58" t="s">
        <v>575</v>
      </c>
      <c r="JKM33" s="58" t="s">
        <v>575</v>
      </c>
      <c r="JKN33" s="58" t="s">
        <v>575</v>
      </c>
      <c r="JKO33" s="58" t="s">
        <v>575</v>
      </c>
      <c r="JKP33" s="58" t="s">
        <v>575</v>
      </c>
      <c r="JKQ33" s="58" t="s">
        <v>575</v>
      </c>
      <c r="JKR33" s="58" t="s">
        <v>575</v>
      </c>
      <c r="JKS33" s="58" t="s">
        <v>575</v>
      </c>
      <c r="JKT33" s="58" t="s">
        <v>575</v>
      </c>
      <c r="JKU33" s="58" t="s">
        <v>575</v>
      </c>
      <c r="JKV33" s="58" t="s">
        <v>575</v>
      </c>
      <c r="JKW33" s="58" t="s">
        <v>575</v>
      </c>
      <c r="JKX33" s="58" t="s">
        <v>575</v>
      </c>
      <c r="JKY33" s="58" t="s">
        <v>575</v>
      </c>
      <c r="JKZ33" s="58" t="s">
        <v>575</v>
      </c>
      <c r="JLA33" s="58" t="s">
        <v>575</v>
      </c>
      <c r="JLB33" s="58" t="s">
        <v>575</v>
      </c>
      <c r="JLC33" s="58" t="s">
        <v>575</v>
      </c>
      <c r="JLD33" s="58" t="s">
        <v>575</v>
      </c>
      <c r="JLE33" s="58" t="s">
        <v>575</v>
      </c>
      <c r="JLF33" s="58" t="s">
        <v>575</v>
      </c>
      <c r="JLG33" s="58" t="s">
        <v>575</v>
      </c>
      <c r="JLH33" s="58" t="s">
        <v>575</v>
      </c>
      <c r="JLI33" s="58" t="s">
        <v>575</v>
      </c>
      <c r="JLJ33" s="58" t="s">
        <v>575</v>
      </c>
      <c r="JLK33" s="58" t="s">
        <v>575</v>
      </c>
      <c r="JLL33" s="58" t="s">
        <v>575</v>
      </c>
      <c r="JLM33" s="58" t="s">
        <v>575</v>
      </c>
      <c r="JLN33" s="58" t="s">
        <v>575</v>
      </c>
      <c r="JLO33" s="58" t="s">
        <v>575</v>
      </c>
      <c r="JLP33" s="58" t="s">
        <v>575</v>
      </c>
      <c r="JLQ33" s="58" t="s">
        <v>575</v>
      </c>
      <c r="JLR33" s="58" t="s">
        <v>575</v>
      </c>
      <c r="JLS33" s="58" t="s">
        <v>575</v>
      </c>
      <c r="JLT33" s="58" t="s">
        <v>575</v>
      </c>
      <c r="JLU33" s="58" t="s">
        <v>575</v>
      </c>
      <c r="JLV33" s="58" t="s">
        <v>575</v>
      </c>
      <c r="JLW33" s="58" t="s">
        <v>575</v>
      </c>
      <c r="JLX33" s="58" t="s">
        <v>575</v>
      </c>
      <c r="JLY33" s="58" t="s">
        <v>575</v>
      </c>
      <c r="JLZ33" s="58" t="s">
        <v>575</v>
      </c>
      <c r="JMA33" s="58" t="s">
        <v>575</v>
      </c>
      <c r="JMB33" s="58" t="s">
        <v>575</v>
      </c>
      <c r="JMC33" s="58" t="s">
        <v>575</v>
      </c>
      <c r="JMD33" s="58" t="s">
        <v>575</v>
      </c>
      <c r="JME33" s="58" t="s">
        <v>575</v>
      </c>
      <c r="JMF33" s="58" t="s">
        <v>575</v>
      </c>
      <c r="JMG33" s="58" t="s">
        <v>575</v>
      </c>
      <c r="JMH33" s="58" t="s">
        <v>575</v>
      </c>
      <c r="JMI33" s="58" t="s">
        <v>575</v>
      </c>
      <c r="JMJ33" s="58" t="s">
        <v>575</v>
      </c>
      <c r="JMK33" s="58" t="s">
        <v>575</v>
      </c>
      <c r="JML33" s="58" t="s">
        <v>575</v>
      </c>
      <c r="JMM33" s="58" t="s">
        <v>575</v>
      </c>
      <c r="JMN33" s="58" t="s">
        <v>575</v>
      </c>
      <c r="JMO33" s="58" t="s">
        <v>575</v>
      </c>
      <c r="JMP33" s="58" t="s">
        <v>575</v>
      </c>
      <c r="JMQ33" s="58" t="s">
        <v>575</v>
      </c>
      <c r="JMR33" s="58" t="s">
        <v>575</v>
      </c>
      <c r="JMS33" s="58" t="s">
        <v>575</v>
      </c>
      <c r="JMT33" s="58" t="s">
        <v>575</v>
      </c>
      <c r="JMU33" s="58" t="s">
        <v>575</v>
      </c>
      <c r="JMV33" s="58" t="s">
        <v>575</v>
      </c>
      <c r="JMW33" s="58" t="s">
        <v>575</v>
      </c>
      <c r="JMX33" s="58" t="s">
        <v>575</v>
      </c>
      <c r="JMY33" s="58" t="s">
        <v>575</v>
      </c>
      <c r="JMZ33" s="58" t="s">
        <v>575</v>
      </c>
      <c r="JNA33" s="58" t="s">
        <v>575</v>
      </c>
      <c r="JNB33" s="58" t="s">
        <v>575</v>
      </c>
      <c r="JNC33" s="58" t="s">
        <v>575</v>
      </c>
      <c r="JND33" s="58" t="s">
        <v>575</v>
      </c>
      <c r="JNE33" s="58" t="s">
        <v>575</v>
      </c>
      <c r="JNF33" s="58" t="s">
        <v>575</v>
      </c>
      <c r="JNG33" s="58" t="s">
        <v>575</v>
      </c>
      <c r="JNH33" s="58" t="s">
        <v>575</v>
      </c>
      <c r="JNI33" s="58" t="s">
        <v>575</v>
      </c>
      <c r="JNJ33" s="58" t="s">
        <v>575</v>
      </c>
      <c r="JNK33" s="58" t="s">
        <v>575</v>
      </c>
      <c r="JNL33" s="58" t="s">
        <v>575</v>
      </c>
      <c r="JNM33" s="58" t="s">
        <v>575</v>
      </c>
      <c r="JNN33" s="58" t="s">
        <v>575</v>
      </c>
      <c r="JNO33" s="58" t="s">
        <v>575</v>
      </c>
      <c r="JNP33" s="58" t="s">
        <v>575</v>
      </c>
      <c r="JNQ33" s="58" t="s">
        <v>575</v>
      </c>
      <c r="JNR33" s="58" t="s">
        <v>575</v>
      </c>
      <c r="JNS33" s="58" t="s">
        <v>575</v>
      </c>
      <c r="JNT33" s="58" t="s">
        <v>575</v>
      </c>
      <c r="JNU33" s="58" t="s">
        <v>575</v>
      </c>
      <c r="JNV33" s="58" t="s">
        <v>575</v>
      </c>
      <c r="JNW33" s="58" t="s">
        <v>575</v>
      </c>
      <c r="JNX33" s="58" t="s">
        <v>575</v>
      </c>
      <c r="JNY33" s="58" t="s">
        <v>575</v>
      </c>
      <c r="JNZ33" s="58" t="s">
        <v>575</v>
      </c>
      <c r="JOA33" s="58" t="s">
        <v>575</v>
      </c>
      <c r="JOB33" s="58" t="s">
        <v>575</v>
      </c>
      <c r="JOC33" s="58" t="s">
        <v>575</v>
      </c>
      <c r="JOD33" s="58" t="s">
        <v>575</v>
      </c>
      <c r="JOE33" s="58" t="s">
        <v>575</v>
      </c>
      <c r="JOF33" s="58" t="s">
        <v>575</v>
      </c>
      <c r="JOG33" s="58" t="s">
        <v>575</v>
      </c>
      <c r="JOH33" s="58" t="s">
        <v>575</v>
      </c>
      <c r="JOI33" s="58" t="s">
        <v>575</v>
      </c>
      <c r="JOJ33" s="58" t="s">
        <v>575</v>
      </c>
      <c r="JOK33" s="58" t="s">
        <v>575</v>
      </c>
      <c r="JOL33" s="58" t="s">
        <v>575</v>
      </c>
      <c r="JOM33" s="58" t="s">
        <v>575</v>
      </c>
      <c r="JON33" s="58" t="s">
        <v>575</v>
      </c>
      <c r="JOO33" s="58" t="s">
        <v>575</v>
      </c>
      <c r="JOP33" s="58" t="s">
        <v>575</v>
      </c>
      <c r="JOQ33" s="58" t="s">
        <v>575</v>
      </c>
      <c r="JOR33" s="58" t="s">
        <v>575</v>
      </c>
      <c r="JOS33" s="58" t="s">
        <v>575</v>
      </c>
      <c r="JOT33" s="58" t="s">
        <v>575</v>
      </c>
      <c r="JOU33" s="58" t="s">
        <v>575</v>
      </c>
      <c r="JOV33" s="58" t="s">
        <v>575</v>
      </c>
      <c r="JOW33" s="58" t="s">
        <v>575</v>
      </c>
      <c r="JOX33" s="58" t="s">
        <v>575</v>
      </c>
      <c r="JOY33" s="58" t="s">
        <v>575</v>
      </c>
      <c r="JOZ33" s="58" t="s">
        <v>575</v>
      </c>
      <c r="JPA33" s="58" t="s">
        <v>575</v>
      </c>
      <c r="JPB33" s="58" t="s">
        <v>575</v>
      </c>
      <c r="JPC33" s="58" t="s">
        <v>575</v>
      </c>
      <c r="JPD33" s="58" t="s">
        <v>575</v>
      </c>
      <c r="JPE33" s="58" t="s">
        <v>575</v>
      </c>
      <c r="JPF33" s="58" t="s">
        <v>575</v>
      </c>
      <c r="JPG33" s="58" t="s">
        <v>575</v>
      </c>
      <c r="JPH33" s="58" t="s">
        <v>575</v>
      </c>
      <c r="JPI33" s="58" t="s">
        <v>575</v>
      </c>
      <c r="JPJ33" s="58" t="s">
        <v>575</v>
      </c>
      <c r="JPK33" s="58" t="s">
        <v>575</v>
      </c>
      <c r="JPL33" s="58" t="s">
        <v>575</v>
      </c>
      <c r="JPM33" s="58" t="s">
        <v>575</v>
      </c>
      <c r="JPN33" s="58" t="s">
        <v>575</v>
      </c>
      <c r="JPO33" s="58" t="s">
        <v>575</v>
      </c>
      <c r="JPP33" s="58" t="s">
        <v>575</v>
      </c>
      <c r="JPQ33" s="58" t="s">
        <v>575</v>
      </c>
      <c r="JPR33" s="58" t="s">
        <v>575</v>
      </c>
      <c r="JPS33" s="58" t="s">
        <v>575</v>
      </c>
      <c r="JPT33" s="58" t="s">
        <v>575</v>
      </c>
      <c r="JPU33" s="58" t="s">
        <v>575</v>
      </c>
      <c r="JPV33" s="58" t="s">
        <v>575</v>
      </c>
      <c r="JPW33" s="58" t="s">
        <v>575</v>
      </c>
      <c r="JPX33" s="58" t="s">
        <v>575</v>
      </c>
      <c r="JPY33" s="58" t="s">
        <v>575</v>
      </c>
      <c r="JPZ33" s="58" t="s">
        <v>575</v>
      </c>
      <c r="JQA33" s="58" t="s">
        <v>575</v>
      </c>
      <c r="JQB33" s="58" t="s">
        <v>575</v>
      </c>
      <c r="JQC33" s="58" t="s">
        <v>575</v>
      </c>
      <c r="JQD33" s="58" t="s">
        <v>575</v>
      </c>
      <c r="JQE33" s="58" t="s">
        <v>575</v>
      </c>
      <c r="JQF33" s="58" t="s">
        <v>575</v>
      </c>
      <c r="JQG33" s="58" t="s">
        <v>575</v>
      </c>
      <c r="JQH33" s="58" t="s">
        <v>575</v>
      </c>
      <c r="JQI33" s="58" t="s">
        <v>575</v>
      </c>
      <c r="JQJ33" s="58" t="s">
        <v>575</v>
      </c>
      <c r="JQK33" s="58" t="s">
        <v>575</v>
      </c>
      <c r="JQL33" s="58" t="s">
        <v>575</v>
      </c>
      <c r="JQM33" s="58" t="s">
        <v>575</v>
      </c>
      <c r="JQN33" s="58" t="s">
        <v>575</v>
      </c>
      <c r="JQO33" s="58" t="s">
        <v>575</v>
      </c>
      <c r="JQP33" s="58" t="s">
        <v>575</v>
      </c>
      <c r="JQQ33" s="58" t="s">
        <v>575</v>
      </c>
      <c r="JQR33" s="58" t="s">
        <v>575</v>
      </c>
      <c r="JQS33" s="58" t="s">
        <v>575</v>
      </c>
      <c r="JQT33" s="58" t="s">
        <v>575</v>
      </c>
      <c r="JQU33" s="58" t="s">
        <v>575</v>
      </c>
      <c r="JQV33" s="58" t="s">
        <v>575</v>
      </c>
      <c r="JQW33" s="58" t="s">
        <v>575</v>
      </c>
      <c r="JQX33" s="58" t="s">
        <v>575</v>
      </c>
      <c r="JQY33" s="58" t="s">
        <v>575</v>
      </c>
      <c r="JQZ33" s="58" t="s">
        <v>575</v>
      </c>
      <c r="JRA33" s="58" t="s">
        <v>575</v>
      </c>
      <c r="JRB33" s="58" t="s">
        <v>575</v>
      </c>
      <c r="JRC33" s="58" t="s">
        <v>575</v>
      </c>
      <c r="JRD33" s="58" t="s">
        <v>575</v>
      </c>
      <c r="JRE33" s="58" t="s">
        <v>575</v>
      </c>
      <c r="JRF33" s="58" t="s">
        <v>575</v>
      </c>
      <c r="JRG33" s="58" t="s">
        <v>575</v>
      </c>
      <c r="JRH33" s="58" t="s">
        <v>575</v>
      </c>
      <c r="JRI33" s="58" t="s">
        <v>575</v>
      </c>
      <c r="JRJ33" s="58" t="s">
        <v>575</v>
      </c>
      <c r="JRK33" s="58" t="s">
        <v>575</v>
      </c>
      <c r="JRL33" s="58" t="s">
        <v>575</v>
      </c>
      <c r="JRM33" s="58" t="s">
        <v>575</v>
      </c>
      <c r="JRN33" s="58" t="s">
        <v>575</v>
      </c>
      <c r="JRO33" s="58" t="s">
        <v>575</v>
      </c>
      <c r="JRP33" s="58" t="s">
        <v>575</v>
      </c>
      <c r="JRQ33" s="58" t="s">
        <v>575</v>
      </c>
      <c r="JRR33" s="58" t="s">
        <v>575</v>
      </c>
      <c r="JRS33" s="58" t="s">
        <v>575</v>
      </c>
      <c r="JRT33" s="58" t="s">
        <v>575</v>
      </c>
      <c r="JRU33" s="58" t="s">
        <v>575</v>
      </c>
      <c r="JRV33" s="58" t="s">
        <v>575</v>
      </c>
      <c r="JRW33" s="58" t="s">
        <v>575</v>
      </c>
      <c r="JRX33" s="58" t="s">
        <v>575</v>
      </c>
      <c r="JRY33" s="58" t="s">
        <v>575</v>
      </c>
      <c r="JRZ33" s="58" t="s">
        <v>575</v>
      </c>
      <c r="JSA33" s="58" t="s">
        <v>575</v>
      </c>
      <c r="JSB33" s="58" t="s">
        <v>575</v>
      </c>
      <c r="JSC33" s="58" t="s">
        <v>575</v>
      </c>
      <c r="JSD33" s="58" t="s">
        <v>575</v>
      </c>
      <c r="JSE33" s="58" t="s">
        <v>575</v>
      </c>
      <c r="JSF33" s="58" t="s">
        <v>575</v>
      </c>
      <c r="JSG33" s="58" t="s">
        <v>575</v>
      </c>
      <c r="JSH33" s="58" t="s">
        <v>575</v>
      </c>
      <c r="JSI33" s="58" t="s">
        <v>575</v>
      </c>
      <c r="JSJ33" s="58" t="s">
        <v>575</v>
      </c>
      <c r="JSK33" s="58" t="s">
        <v>575</v>
      </c>
      <c r="JSL33" s="58" t="s">
        <v>575</v>
      </c>
      <c r="JSM33" s="58" t="s">
        <v>575</v>
      </c>
      <c r="JSN33" s="58" t="s">
        <v>575</v>
      </c>
      <c r="JSO33" s="58" t="s">
        <v>575</v>
      </c>
      <c r="JSP33" s="58" t="s">
        <v>575</v>
      </c>
      <c r="JSQ33" s="58" t="s">
        <v>575</v>
      </c>
      <c r="JSR33" s="58" t="s">
        <v>575</v>
      </c>
      <c r="JSS33" s="58" t="s">
        <v>575</v>
      </c>
      <c r="JST33" s="58" t="s">
        <v>575</v>
      </c>
      <c r="JSU33" s="58" t="s">
        <v>575</v>
      </c>
      <c r="JSV33" s="58" t="s">
        <v>575</v>
      </c>
      <c r="JSW33" s="58" t="s">
        <v>575</v>
      </c>
      <c r="JSX33" s="58" t="s">
        <v>575</v>
      </c>
      <c r="JSY33" s="58" t="s">
        <v>575</v>
      </c>
      <c r="JSZ33" s="58" t="s">
        <v>575</v>
      </c>
      <c r="JTA33" s="58" t="s">
        <v>575</v>
      </c>
      <c r="JTB33" s="58" t="s">
        <v>575</v>
      </c>
      <c r="JTC33" s="58" t="s">
        <v>575</v>
      </c>
      <c r="JTD33" s="58" t="s">
        <v>575</v>
      </c>
      <c r="JTE33" s="58" t="s">
        <v>575</v>
      </c>
      <c r="JTF33" s="58" t="s">
        <v>575</v>
      </c>
      <c r="JTG33" s="58" t="s">
        <v>575</v>
      </c>
      <c r="JTH33" s="58" t="s">
        <v>575</v>
      </c>
      <c r="JTI33" s="58" t="s">
        <v>575</v>
      </c>
      <c r="JTJ33" s="58" t="s">
        <v>575</v>
      </c>
      <c r="JTK33" s="58" t="s">
        <v>575</v>
      </c>
      <c r="JTL33" s="58" t="s">
        <v>575</v>
      </c>
      <c r="JTM33" s="58" t="s">
        <v>575</v>
      </c>
      <c r="JTN33" s="58" t="s">
        <v>575</v>
      </c>
      <c r="JTO33" s="58" t="s">
        <v>575</v>
      </c>
      <c r="JTP33" s="58" t="s">
        <v>575</v>
      </c>
      <c r="JTQ33" s="58" t="s">
        <v>575</v>
      </c>
      <c r="JTR33" s="58" t="s">
        <v>575</v>
      </c>
      <c r="JTS33" s="58" t="s">
        <v>575</v>
      </c>
      <c r="JTT33" s="58" t="s">
        <v>575</v>
      </c>
      <c r="JTU33" s="58" t="s">
        <v>575</v>
      </c>
      <c r="JTV33" s="58" t="s">
        <v>575</v>
      </c>
      <c r="JTW33" s="58" t="s">
        <v>575</v>
      </c>
      <c r="JTX33" s="58" t="s">
        <v>575</v>
      </c>
      <c r="JTY33" s="58" t="s">
        <v>575</v>
      </c>
      <c r="JTZ33" s="58" t="s">
        <v>575</v>
      </c>
      <c r="JUA33" s="58" t="s">
        <v>575</v>
      </c>
      <c r="JUB33" s="58" t="s">
        <v>575</v>
      </c>
      <c r="JUC33" s="58" t="s">
        <v>575</v>
      </c>
      <c r="JUD33" s="58" t="s">
        <v>575</v>
      </c>
      <c r="JUE33" s="58" t="s">
        <v>575</v>
      </c>
      <c r="JUF33" s="58" t="s">
        <v>575</v>
      </c>
      <c r="JUG33" s="58" t="s">
        <v>575</v>
      </c>
      <c r="JUH33" s="58" t="s">
        <v>575</v>
      </c>
      <c r="JUI33" s="58" t="s">
        <v>575</v>
      </c>
      <c r="JUJ33" s="58" t="s">
        <v>575</v>
      </c>
      <c r="JUK33" s="58" t="s">
        <v>575</v>
      </c>
      <c r="JUL33" s="58" t="s">
        <v>575</v>
      </c>
      <c r="JUM33" s="58" t="s">
        <v>575</v>
      </c>
      <c r="JUN33" s="58" t="s">
        <v>575</v>
      </c>
      <c r="JUO33" s="58" t="s">
        <v>575</v>
      </c>
      <c r="JUP33" s="58" t="s">
        <v>575</v>
      </c>
      <c r="JUQ33" s="58" t="s">
        <v>575</v>
      </c>
      <c r="JUR33" s="58" t="s">
        <v>575</v>
      </c>
      <c r="JUS33" s="58" t="s">
        <v>575</v>
      </c>
      <c r="JUT33" s="58" t="s">
        <v>575</v>
      </c>
      <c r="JUU33" s="58" t="s">
        <v>575</v>
      </c>
      <c r="JUV33" s="58" t="s">
        <v>575</v>
      </c>
      <c r="JUW33" s="58" t="s">
        <v>575</v>
      </c>
      <c r="JUX33" s="58" t="s">
        <v>575</v>
      </c>
      <c r="JUY33" s="58" t="s">
        <v>575</v>
      </c>
      <c r="JUZ33" s="58" t="s">
        <v>575</v>
      </c>
      <c r="JVA33" s="58" t="s">
        <v>575</v>
      </c>
      <c r="JVB33" s="58" t="s">
        <v>575</v>
      </c>
      <c r="JVC33" s="58" t="s">
        <v>575</v>
      </c>
      <c r="JVD33" s="58" t="s">
        <v>575</v>
      </c>
      <c r="JVE33" s="58" t="s">
        <v>575</v>
      </c>
      <c r="JVF33" s="58" t="s">
        <v>575</v>
      </c>
      <c r="JVG33" s="58" t="s">
        <v>575</v>
      </c>
      <c r="JVH33" s="58" t="s">
        <v>575</v>
      </c>
      <c r="JVI33" s="58" t="s">
        <v>575</v>
      </c>
      <c r="JVJ33" s="58" t="s">
        <v>575</v>
      </c>
      <c r="JVK33" s="58" t="s">
        <v>575</v>
      </c>
      <c r="JVL33" s="58" t="s">
        <v>575</v>
      </c>
      <c r="JVM33" s="58" t="s">
        <v>575</v>
      </c>
      <c r="JVN33" s="58" t="s">
        <v>575</v>
      </c>
      <c r="JVO33" s="58" t="s">
        <v>575</v>
      </c>
      <c r="JVP33" s="58" t="s">
        <v>575</v>
      </c>
      <c r="JVQ33" s="58" t="s">
        <v>575</v>
      </c>
      <c r="JVR33" s="58" t="s">
        <v>575</v>
      </c>
      <c r="JVS33" s="58" t="s">
        <v>575</v>
      </c>
      <c r="JVT33" s="58" t="s">
        <v>575</v>
      </c>
      <c r="JVU33" s="58" t="s">
        <v>575</v>
      </c>
      <c r="JVV33" s="58" t="s">
        <v>575</v>
      </c>
      <c r="JVW33" s="58" t="s">
        <v>575</v>
      </c>
      <c r="JVX33" s="58" t="s">
        <v>575</v>
      </c>
      <c r="JVY33" s="58" t="s">
        <v>575</v>
      </c>
      <c r="JVZ33" s="58" t="s">
        <v>575</v>
      </c>
      <c r="JWA33" s="58" t="s">
        <v>575</v>
      </c>
      <c r="JWB33" s="58" t="s">
        <v>575</v>
      </c>
      <c r="JWC33" s="58" t="s">
        <v>575</v>
      </c>
      <c r="JWD33" s="58" t="s">
        <v>575</v>
      </c>
      <c r="JWE33" s="58" t="s">
        <v>575</v>
      </c>
      <c r="JWF33" s="58" t="s">
        <v>575</v>
      </c>
      <c r="JWG33" s="58" t="s">
        <v>575</v>
      </c>
      <c r="JWH33" s="58" t="s">
        <v>575</v>
      </c>
      <c r="JWI33" s="58" t="s">
        <v>575</v>
      </c>
      <c r="JWJ33" s="58" t="s">
        <v>575</v>
      </c>
      <c r="JWK33" s="58" t="s">
        <v>575</v>
      </c>
      <c r="JWL33" s="58" t="s">
        <v>575</v>
      </c>
      <c r="JWM33" s="58" t="s">
        <v>575</v>
      </c>
      <c r="JWN33" s="58" t="s">
        <v>575</v>
      </c>
      <c r="JWO33" s="58" t="s">
        <v>575</v>
      </c>
      <c r="JWP33" s="58" t="s">
        <v>575</v>
      </c>
      <c r="JWQ33" s="58" t="s">
        <v>575</v>
      </c>
      <c r="JWR33" s="58" t="s">
        <v>575</v>
      </c>
      <c r="JWS33" s="58" t="s">
        <v>575</v>
      </c>
      <c r="JWT33" s="58" t="s">
        <v>575</v>
      </c>
      <c r="JWU33" s="58" t="s">
        <v>575</v>
      </c>
      <c r="JWV33" s="58" t="s">
        <v>575</v>
      </c>
      <c r="JWW33" s="58" t="s">
        <v>575</v>
      </c>
      <c r="JWX33" s="58" t="s">
        <v>575</v>
      </c>
      <c r="JWY33" s="58" t="s">
        <v>575</v>
      </c>
      <c r="JWZ33" s="58" t="s">
        <v>575</v>
      </c>
      <c r="JXA33" s="58" t="s">
        <v>575</v>
      </c>
      <c r="JXB33" s="58" t="s">
        <v>575</v>
      </c>
      <c r="JXC33" s="58" t="s">
        <v>575</v>
      </c>
      <c r="JXD33" s="58" t="s">
        <v>575</v>
      </c>
      <c r="JXE33" s="58" t="s">
        <v>575</v>
      </c>
      <c r="JXF33" s="58" t="s">
        <v>575</v>
      </c>
      <c r="JXG33" s="58" t="s">
        <v>575</v>
      </c>
      <c r="JXH33" s="58" t="s">
        <v>575</v>
      </c>
      <c r="JXI33" s="58" t="s">
        <v>575</v>
      </c>
      <c r="JXJ33" s="58" t="s">
        <v>575</v>
      </c>
      <c r="JXK33" s="58" t="s">
        <v>575</v>
      </c>
      <c r="JXL33" s="58" t="s">
        <v>575</v>
      </c>
      <c r="JXM33" s="58" t="s">
        <v>575</v>
      </c>
      <c r="JXN33" s="58" t="s">
        <v>575</v>
      </c>
      <c r="JXO33" s="58" t="s">
        <v>575</v>
      </c>
      <c r="JXP33" s="58" t="s">
        <v>575</v>
      </c>
      <c r="JXQ33" s="58" t="s">
        <v>575</v>
      </c>
      <c r="JXR33" s="58" t="s">
        <v>575</v>
      </c>
      <c r="JXS33" s="58" t="s">
        <v>575</v>
      </c>
      <c r="JXT33" s="58" t="s">
        <v>575</v>
      </c>
      <c r="JXU33" s="58" t="s">
        <v>575</v>
      </c>
      <c r="JXV33" s="58" t="s">
        <v>575</v>
      </c>
      <c r="JXW33" s="58" t="s">
        <v>575</v>
      </c>
      <c r="JXX33" s="58" t="s">
        <v>575</v>
      </c>
      <c r="JXY33" s="58" t="s">
        <v>575</v>
      </c>
      <c r="JXZ33" s="58" t="s">
        <v>575</v>
      </c>
      <c r="JYA33" s="58" t="s">
        <v>575</v>
      </c>
      <c r="JYB33" s="58" t="s">
        <v>575</v>
      </c>
      <c r="JYC33" s="58" t="s">
        <v>575</v>
      </c>
      <c r="JYD33" s="58" t="s">
        <v>575</v>
      </c>
      <c r="JYE33" s="58" t="s">
        <v>575</v>
      </c>
      <c r="JYF33" s="58" t="s">
        <v>575</v>
      </c>
      <c r="JYG33" s="58" t="s">
        <v>575</v>
      </c>
      <c r="JYH33" s="58" t="s">
        <v>575</v>
      </c>
      <c r="JYI33" s="58" t="s">
        <v>575</v>
      </c>
      <c r="JYJ33" s="58" t="s">
        <v>575</v>
      </c>
      <c r="JYK33" s="58" t="s">
        <v>575</v>
      </c>
      <c r="JYL33" s="58" t="s">
        <v>575</v>
      </c>
      <c r="JYM33" s="58" t="s">
        <v>575</v>
      </c>
      <c r="JYN33" s="58" t="s">
        <v>575</v>
      </c>
      <c r="JYO33" s="58" t="s">
        <v>575</v>
      </c>
      <c r="JYP33" s="58" t="s">
        <v>575</v>
      </c>
      <c r="JYQ33" s="58" t="s">
        <v>575</v>
      </c>
      <c r="JYR33" s="58" t="s">
        <v>575</v>
      </c>
      <c r="JYS33" s="58" t="s">
        <v>575</v>
      </c>
      <c r="JYT33" s="58" t="s">
        <v>575</v>
      </c>
      <c r="JYU33" s="58" t="s">
        <v>575</v>
      </c>
      <c r="JYV33" s="58" t="s">
        <v>575</v>
      </c>
      <c r="JYW33" s="58" t="s">
        <v>575</v>
      </c>
      <c r="JYX33" s="58" t="s">
        <v>575</v>
      </c>
      <c r="JYY33" s="58" t="s">
        <v>575</v>
      </c>
      <c r="JYZ33" s="58" t="s">
        <v>575</v>
      </c>
      <c r="JZA33" s="58" t="s">
        <v>575</v>
      </c>
      <c r="JZB33" s="58" t="s">
        <v>575</v>
      </c>
      <c r="JZC33" s="58" t="s">
        <v>575</v>
      </c>
      <c r="JZD33" s="58" t="s">
        <v>575</v>
      </c>
      <c r="JZE33" s="58" t="s">
        <v>575</v>
      </c>
      <c r="JZF33" s="58" t="s">
        <v>575</v>
      </c>
      <c r="JZG33" s="58" t="s">
        <v>575</v>
      </c>
      <c r="JZH33" s="58" t="s">
        <v>575</v>
      </c>
      <c r="JZI33" s="58" t="s">
        <v>575</v>
      </c>
      <c r="JZJ33" s="58" t="s">
        <v>575</v>
      </c>
      <c r="JZK33" s="58" t="s">
        <v>575</v>
      </c>
      <c r="JZL33" s="58" t="s">
        <v>575</v>
      </c>
      <c r="JZM33" s="58" t="s">
        <v>575</v>
      </c>
      <c r="JZN33" s="58" t="s">
        <v>575</v>
      </c>
      <c r="JZO33" s="58" t="s">
        <v>575</v>
      </c>
      <c r="JZP33" s="58" t="s">
        <v>575</v>
      </c>
      <c r="JZQ33" s="58" t="s">
        <v>575</v>
      </c>
      <c r="JZR33" s="58" t="s">
        <v>575</v>
      </c>
      <c r="JZS33" s="58" t="s">
        <v>575</v>
      </c>
      <c r="JZT33" s="58" t="s">
        <v>575</v>
      </c>
      <c r="JZU33" s="58" t="s">
        <v>575</v>
      </c>
      <c r="JZV33" s="58" t="s">
        <v>575</v>
      </c>
      <c r="JZW33" s="58" t="s">
        <v>575</v>
      </c>
      <c r="JZX33" s="58" t="s">
        <v>575</v>
      </c>
      <c r="JZY33" s="58" t="s">
        <v>575</v>
      </c>
      <c r="JZZ33" s="58" t="s">
        <v>575</v>
      </c>
      <c r="KAA33" s="58" t="s">
        <v>575</v>
      </c>
      <c r="KAB33" s="58" t="s">
        <v>575</v>
      </c>
      <c r="KAC33" s="58" t="s">
        <v>575</v>
      </c>
      <c r="KAD33" s="58" t="s">
        <v>575</v>
      </c>
      <c r="KAE33" s="58" t="s">
        <v>575</v>
      </c>
      <c r="KAF33" s="58" t="s">
        <v>575</v>
      </c>
      <c r="KAG33" s="58" t="s">
        <v>575</v>
      </c>
      <c r="KAH33" s="58" t="s">
        <v>575</v>
      </c>
      <c r="KAI33" s="58" t="s">
        <v>575</v>
      </c>
      <c r="KAJ33" s="58" t="s">
        <v>575</v>
      </c>
      <c r="KAK33" s="58" t="s">
        <v>575</v>
      </c>
      <c r="KAL33" s="58" t="s">
        <v>575</v>
      </c>
      <c r="KAM33" s="58" t="s">
        <v>575</v>
      </c>
      <c r="KAN33" s="58" t="s">
        <v>575</v>
      </c>
      <c r="KAO33" s="58" t="s">
        <v>575</v>
      </c>
      <c r="KAP33" s="58" t="s">
        <v>575</v>
      </c>
      <c r="KAQ33" s="58" t="s">
        <v>575</v>
      </c>
      <c r="KAR33" s="58" t="s">
        <v>575</v>
      </c>
      <c r="KAS33" s="58" t="s">
        <v>575</v>
      </c>
      <c r="KAT33" s="58" t="s">
        <v>575</v>
      </c>
      <c r="KAU33" s="58" t="s">
        <v>575</v>
      </c>
      <c r="KAV33" s="58" t="s">
        <v>575</v>
      </c>
      <c r="KAW33" s="58" t="s">
        <v>575</v>
      </c>
      <c r="KAX33" s="58" t="s">
        <v>575</v>
      </c>
      <c r="KAY33" s="58" t="s">
        <v>575</v>
      </c>
      <c r="KAZ33" s="58" t="s">
        <v>575</v>
      </c>
      <c r="KBA33" s="58" t="s">
        <v>575</v>
      </c>
      <c r="KBB33" s="58" t="s">
        <v>575</v>
      </c>
      <c r="KBC33" s="58" t="s">
        <v>575</v>
      </c>
      <c r="KBD33" s="58" t="s">
        <v>575</v>
      </c>
      <c r="KBE33" s="58" t="s">
        <v>575</v>
      </c>
      <c r="KBF33" s="58" t="s">
        <v>575</v>
      </c>
      <c r="KBG33" s="58" t="s">
        <v>575</v>
      </c>
      <c r="KBH33" s="58" t="s">
        <v>575</v>
      </c>
      <c r="KBI33" s="58" t="s">
        <v>575</v>
      </c>
      <c r="KBJ33" s="58" t="s">
        <v>575</v>
      </c>
      <c r="KBK33" s="58" t="s">
        <v>575</v>
      </c>
      <c r="KBL33" s="58" t="s">
        <v>575</v>
      </c>
      <c r="KBM33" s="58" t="s">
        <v>575</v>
      </c>
      <c r="KBN33" s="58" t="s">
        <v>575</v>
      </c>
      <c r="KBO33" s="58" t="s">
        <v>575</v>
      </c>
      <c r="KBP33" s="58" t="s">
        <v>575</v>
      </c>
      <c r="KBQ33" s="58" t="s">
        <v>575</v>
      </c>
      <c r="KBR33" s="58" t="s">
        <v>575</v>
      </c>
      <c r="KBS33" s="58" t="s">
        <v>575</v>
      </c>
      <c r="KBT33" s="58" t="s">
        <v>575</v>
      </c>
      <c r="KBU33" s="58" t="s">
        <v>575</v>
      </c>
      <c r="KBV33" s="58" t="s">
        <v>575</v>
      </c>
      <c r="KBW33" s="58" t="s">
        <v>575</v>
      </c>
      <c r="KBX33" s="58" t="s">
        <v>575</v>
      </c>
      <c r="KBY33" s="58" t="s">
        <v>575</v>
      </c>
      <c r="KBZ33" s="58" t="s">
        <v>575</v>
      </c>
      <c r="KCA33" s="58" t="s">
        <v>575</v>
      </c>
      <c r="KCB33" s="58" t="s">
        <v>575</v>
      </c>
      <c r="KCC33" s="58" t="s">
        <v>575</v>
      </c>
      <c r="KCD33" s="58" t="s">
        <v>575</v>
      </c>
      <c r="KCE33" s="58" t="s">
        <v>575</v>
      </c>
      <c r="KCF33" s="58" t="s">
        <v>575</v>
      </c>
      <c r="KCG33" s="58" t="s">
        <v>575</v>
      </c>
      <c r="KCH33" s="58" t="s">
        <v>575</v>
      </c>
      <c r="KCI33" s="58" t="s">
        <v>575</v>
      </c>
      <c r="KCJ33" s="58" t="s">
        <v>575</v>
      </c>
      <c r="KCK33" s="58" t="s">
        <v>575</v>
      </c>
      <c r="KCL33" s="58" t="s">
        <v>575</v>
      </c>
      <c r="KCM33" s="58" t="s">
        <v>575</v>
      </c>
      <c r="KCN33" s="58" t="s">
        <v>575</v>
      </c>
      <c r="KCO33" s="58" t="s">
        <v>575</v>
      </c>
      <c r="KCP33" s="58" t="s">
        <v>575</v>
      </c>
      <c r="KCQ33" s="58" t="s">
        <v>575</v>
      </c>
      <c r="KCR33" s="58" t="s">
        <v>575</v>
      </c>
      <c r="KCS33" s="58" t="s">
        <v>575</v>
      </c>
      <c r="KCT33" s="58" t="s">
        <v>575</v>
      </c>
      <c r="KCU33" s="58" t="s">
        <v>575</v>
      </c>
      <c r="KCV33" s="58" t="s">
        <v>575</v>
      </c>
      <c r="KCW33" s="58" t="s">
        <v>575</v>
      </c>
      <c r="KCX33" s="58" t="s">
        <v>575</v>
      </c>
      <c r="KCY33" s="58" t="s">
        <v>575</v>
      </c>
      <c r="KCZ33" s="58" t="s">
        <v>575</v>
      </c>
      <c r="KDA33" s="58" t="s">
        <v>575</v>
      </c>
      <c r="KDB33" s="58" t="s">
        <v>575</v>
      </c>
      <c r="KDC33" s="58" t="s">
        <v>575</v>
      </c>
      <c r="KDD33" s="58" t="s">
        <v>575</v>
      </c>
      <c r="KDE33" s="58" t="s">
        <v>575</v>
      </c>
      <c r="KDF33" s="58" t="s">
        <v>575</v>
      </c>
      <c r="KDG33" s="58" t="s">
        <v>575</v>
      </c>
      <c r="KDH33" s="58" t="s">
        <v>575</v>
      </c>
      <c r="KDI33" s="58" t="s">
        <v>575</v>
      </c>
      <c r="KDJ33" s="58" t="s">
        <v>575</v>
      </c>
      <c r="KDK33" s="58" t="s">
        <v>575</v>
      </c>
      <c r="KDL33" s="58" t="s">
        <v>575</v>
      </c>
      <c r="KDM33" s="58" t="s">
        <v>575</v>
      </c>
      <c r="KDN33" s="58" t="s">
        <v>575</v>
      </c>
      <c r="KDO33" s="58" t="s">
        <v>575</v>
      </c>
      <c r="KDP33" s="58" t="s">
        <v>575</v>
      </c>
      <c r="KDQ33" s="58" t="s">
        <v>575</v>
      </c>
      <c r="KDR33" s="58" t="s">
        <v>575</v>
      </c>
      <c r="KDS33" s="58" t="s">
        <v>575</v>
      </c>
      <c r="KDT33" s="58" t="s">
        <v>575</v>
      </c>
      <c r="KDU33" s="58" t="s">
        <v>575</v>
      </c>
      <c r="KDV33" s="58" t="s">
        <v>575</v>
      </c>
      <c r="KDW33" s="58" t="s">
        <v>575</v>
      </c>
      <c r="KDX33" s="58" t="s">
        <v>575</v>
      </c>
      <c r="KDY33" s="58" t="s">
        <v>575</v>
      </c>
      <c r="KDZ33" s="58" t="s">
        <v>575</v>
      </c>
      <c r="KEA33" s="58" t="s">
        <v>575</v>
      </c>
      <c r="KEB33" s="58" t="s">
        <v>575</v>
      </c>
      <c r="KEC33" s="58" t="s">
        <v>575</v>
      </c>
      <c r="KED33" s="58" t="s">
        <v>575</v>
      </c>
      <c r="KEE33" s="58" t="s">
        <v>575</v>
      </c>
      <c r="KEF33" s="58" t="s">
        <v>575</v>
      </c>
      <c r="KEG33" s="58" t="s">
        <v>575</v>
      </c>
      <c r="KEH33" s="58" t="s">
        <v>575</v>
      </c>
      <c r="KEI33" s="58" t="s">
        <v>575</v>
      </c>
      <c r="KEJ33" s="58" t="s">
        <v>575</v>
      </c>
      <c r="KEK33" s="58" t="s">
        <v>575</v>
      </c>
      <c r="KEL33" s="58" t="s">
        <v>575</v>
      </c>
      <c r="KEM33" s="58" t="s">
        <v>575</v>
      </c>
      <c r="KEN33" s="58" t="s">
        <v>575</v>
      </c>
      <c r="KEO33" s="58" t="s">
        <v>575</v>
      </c>
      <c r="KEP33" s="58" t="s">
        <v>575</v>
      </c>
      <c r="KEQ33" s="58" t="s">
        <v>575</v>
      </c>
      <c r="KER33" s="58" t="s">
        <v>575</v>
      </c>
      <c r="KES33" s="58" t="s">
        <v>575</v>
      </c>
      <c r="KET33" s="58" t="s">
        <v>575</v>
      </c>
      <c r="KEU33" s="58" t="s">
        <v>575</v>
      </c>
      <c r="KEV33" s="58" t="s">
        <v>575</v>
      </c>
      <c r="KEW33" s="58" t="s">
        <v>575</v>
      </c>
      <c r="KEX33" s="58" t="s">
        <v>575</v>
      </c>
      <c r="KEY33" s="58" t="s">
        <v>575</v>
      </c>
      <c r="KEZ33" s="58" t="s">
        <v>575</v>
      </c>
      <c r="KFA33" s="58" t="s">
        <v>575</v>
      </c>
      <c r="KFB33" s="58" t="s">
        <v>575</v>
      </c>
      <c r="KFC33" s="58" t="s">
        <v>575</v>
      </c>
      <c r="KFD33" s="58" t="s">
        <v>575</v>
      </c>
      <c r="KFE33" s="58" t="s">
        <v>575</v>
      </c>
      <c r="KFF33" s="58" t="s">
        <v>575</v>
      </c>
      <c r="KFG33" s="58" t="s">
        <v>575</v>
      </c>
      <c r="KFH33" s="58" t="s">
        <v>575</v>
      </c>
      <c r="KFI33" s="58" t="s">
        <v>575</v>
      </c>
      <c r="KFJ33" s="58" t="s">
        <v>575</v>
      </c>
      <c r="KFK33" s="58" t="s">
        <v>575</v>
      </c>
      <c r="KFL33" s="58" t="s">
        <v>575</v>
      </c>
      <c r="KFM33" s="58" t="s">
        <v>575</v>
      </c>
      <c r="KFN33" s="58" t="s">
        <v>575</v>
      </c>
      <c r="KFO33" s="58" t="s">
        <v>575</v>
      </c>
      <c r="KFP33" s="58" t="s">
        <v>575</v>
      </c>
      <c r="KFQ33" s="58" t="s">
        <v>575</v>
      </c>
      <c r="KFR33" s="58" t="s">
        <v>575</v>
      </c>
      <c r="KFS33" s="58" t="s">
        <v>575</v>
      </c>
      <c r="KFT33" s="58" t="s">
        <v>575</v>
      </c>
      <c r="KFU33" s="58" t="s">
        <v>575</v>
      </c>
      <c r="KFV33" s="58" t="s">
        <v>575</v>
      </c>
      <c r="KFW33" s="58" t="s">
        <v>575</v>
      </c>
      <c r="KFX33" s="58" t="s">
        <v>575</v>
      </c>
      <c r="KFY33" s="58" t="s">
        <v>575</v>
      </c>
      <c r="KFZ33" s="58" t="s">
        <v>575</v>
      </c>
      <c r="KGA33" s="58" t="s">
        <v>575</v>
      </c>
      <c r="KGB33" s="58" t="s">
        <v>575</v>
      </c>
      <c r="KGC33" s="58" t="s">
        <v>575</v>
      </c>
      <c r="KGD33" s="58" t="s">
        <v>575</v>
      </c>
      <c r="KGE33" s="58" t="s">
        <v>575</v>
      </c>
      <c r="KGF33" s="58" t="s">
        <v>575</v>
      </c>
      <c r="KGG33" s="58" t="s">
        <v>575</v>
      </c>
      <c r="KGH33" s="58" t="s">
        <v>575</v>
      </c>
      <c r="KGI33" s="58" t="s">
        <v>575</v>
      </c>
      <c r="KGJ33" s="58" t="s">
        <v>575</v>
      </c>
      <c r="KGK33" s="58" t="s">
        <v>575</v>
      </c>
      <c r="KGL33" s="58" t="s">
        <v>575</v>
      </c>
      <c r="KGM33" s="58" t="s">
        <v>575</v>
      </c>
      <c r="KGN33" s="58" t="s">
        <v>575</v>
      </c>
      <c r="KGO33" s="58" t="s">
        <v>575</v>
      </c>
      <c r="KGP33" s="58" t="s">
        <v>575</v>
      </c>
      <c r="KGQ33" s="58" t="s">
        <v>575</v>
      </c>
      <c r="KGR33" s="58" t="s">
        <v>575</v>
      </c>
      <c r="KGS33" s="58" t="s">
        <v>575</v>
      </c>
      <c r="KGT33" s="58" t="s">
        <v>575</v>
      </c>
      <c r="KGU33" s="58" t="s">
        <v>575</v>
      </c>
      <c r="KGV33" s="58" t="s">
        <v>575</v>
      </c>
      <c r="KGW33" s="58" t="s">
        <v>575</v>
      </c>
      <c r="KGX33" s="58" t="s">
        <v>575</v>
      </c>
      <c r="KGY33" s="58" t="s">
        <v>575</v>
      </c>
      <c r="KGZ33" s="58" t="s">
        <v>575</v>
      </c>
      <c r="KHA33" s="58" t="s">
        <v>575</v>
      </c>
      <c r="KHB33" s="58" t="s">
        <v>575</v>
      </c>
      <c r="KHC33" s="58" t="s">
        <v>575</v>
      </c>
      <c r="KHD33" s="58" t="s">
        <v>575</v>
      </c>
      <c r="KHE33" s="58" t="s">
        <v>575</v>
      </c>
      <c r="KHF33" s="58" t="s">
        <v>575</v>
      </c>
      <c r="KHG33" s="58" t="s">
        <v>575</v>
      </c>
      <c r="KHH33" s="58" t="s">
        <v>575</v>
      </c>
      <c r="KHI33" s="58" t="s">
        <v>575</v>
      </c>
      <c r="KHJ33" s="58" t="s">
        <v>575</v>
      </c>
      <c r="KHK33" s="58" t="s">
        <v>575</v>
      </c>
      <c r="KHL33" s="58" t="s">
        <v>575</v>
      </c>
      <c r="KHM33" s="58" t="s">
        <v>575</v>
      </c>
      <c r="KHN33" s="58" t="s">
        <v>575</v>
      </c>
      <c r="KHO33" s="58" t="s">
        <v>575</v>
      </c>
      <c r="KHP33" s="58" t="s">
        <v>575</v>
      </c>
      <c r="KHQ33" s="58" t="s">
        <v>575</v>
      </c>
      <c r="KHR33" s="58" t="s">
        <v>575</v>
      </c>
      <c r="KHS33" s="58" t="s">
        <v>575</v>
      </c>
      <c r="KHT33" s="58" t="s">
        <v>575</v>
      </c>
      <c r="KHU33" s="58" t="s">
        <v>575</v>
      </c>
      <c r="KHV33" s="58" t="s">
        <v>575</v>
      </c>
      <c r="KHW33" s="58" t="s">
        <v>575</v>
      </c>
      <c r="KHX33" s="58" t="s">
        <v>575</v>
      </c>
      <c r="KHY33" s="58" t="s">
        <v>575</v>
      </c>
      <c r="KHZ33" s="58" t="s">
        <v>575</v>
      </c>
      <c r="KIA33" s="58" t="s">
        <v>575</v>
      </c>
      <c r="KIB33" s="58" t="s">
        <v>575</v>
      </c>
      <c r="KIC33" s="58" t="s">
        <v>575</v>
      </c>
      <c r="KID33" s="58" t="s">
        <v>575</v>
      </c>
      <c r="KIE33" s="58" t="s">
        <v>575</v>
      </c>
      <c r="KIF33" s="58" t="s">
        <v>575</v>
      </c>
      <c r="KIG33" s="58" t="s">
        <v>575</v>
      </c>
      <c r="KIH33" s="58" t="s">
        <v>575</v>
      </c>
      <c r="KII33" s="58" t="s">
        <v>575</v>
      </c>
      <c r="KIJ33" s="58" t="s">
        <v>575</v>
      </c>
      <c r="KIK33" s="58" t="s">
        <v>575</v>
      </c>
      <c r="KIL33" s="58" t="s">
        <v>575</v>
      </c>
      <c r="KIM33" s="58" t="s">
        <v>575</v>
      </c>
      <c r="KIN33" s="58" t="s">
        <v>575</v>
      </c>
      <c r="KIO33" s="58" t="s">
        <v>575</v>
      </c>
      <c r="KIP33" s="58" t="s">
        <v>575</v>
      </c>
      <c r="KIQ33" s="58" t="s">
        <v>575</v>
      </c>
      <c r="KIR33" s="58" t="s">
        <v>575</v>
      </c>
      <c r="KIS33" s="58" t="s">
        <v>575</v>
      </c>
      <c r="KIT33" s="58" t="s">
        <v>575</v>
      </c>
      <c r="KIU33" s="58" t="s">
        <v>575</v>
      </c>
      <c r="KIV33" s="58" t="s">
        <v>575</v>
      </c>
      <c r="KIW33" s="58" t="s">
        <v>575</v>
      </c>
      <c r="KIX33" s="58" t="s">
        <v>575</v>
      </c>
      <c r="KIY33" s="58" t="s">
        <v>575</v>
      </c>
      <c r="KIZ33" s="58" t="s">
        <v>575</v>
      </c>
      <c r="KJA33" s="58" t="s">
        <v>575</v>
      </c>
      <c r="KJB33" s="58" t="s">
        <v>575</v>
      </c>
      <c r="KJC33" s="58" t="s">
        <v>575</v>
      </c>
      <c r="KJD33" s="58" t="s">
        <v>575</v>
      </c>
      <c r="KJE33" s="58" t="s">
        <v>575</v>
      </c>
      <c r="KJF33" s="58" t="s">
        <v>575</v>
      </c>
      <c r="KJG33" s="58" t="s">
        <v>575</v>
      </c>
      <c r="KJH33" s="58" t="s">
        <v>575</v>
      </c>
      <c r="KJI33" s="58" t="s">
        <v>575</v>
      </c>
      <c r="KJJ33" s="58" t="s">
        <v>575</v>
      </c>
      <c r="KJK33" s="58" t="s">
        <v>575</v>
      </c>
      <c r="KJL33" s="58" t="s">
        <v>575</v>
      </c>
      <c r="KJM33" s="58" t="s">
        <v>575</v>
      </c>
      <c r="KJN33" s="58" t="s">
        <v>575</v>
      </c>
      <c r="KJO33" s="58" t="s">
        <v>575</v>
      </c>
      <c r="KJP33" s="58" t="s">
        <v>575</v>
      </c>
      <c r="KJQ33" s="58" t="s">
        <v>575</v>
      </c>
      <c r="KJR33" s="58" t="s">
        <v>575</v>
      </c>
      <c r="KJS33" s="58" t="s">
        <v>575</v>
      </c>
      <c r="KJT33" s="58" t="s">
        <v>575</v>
      </c>
      <c r="KJU33" s="58" t="s">
        <v>575</v>
      </c>
      <c r="KJV33" s="58" t="s">
        <v>575</v>
      </c>
      <c r="KJW33" s="58" t="s">
        <v>575</v>
      </c>
      <c r="KJX33" s="58" t="s">
        <v>575</v>
      </c>
      <c r="KJY33" s="58" t="s">
        <v>575</v>
      </c>
      <c r="KJZ33" s="58" t="s">
        <v>575</v>
      </c>
      <c r="KKA33" s="58" t="s">
        <v>575</v>
      </c>
      <c r="KKB33" s="58" t="s">
        <v>575</v>
      </c>
      <c r="KKC33" s="58" t="s">
        <v>575</v>
      </c>
      <c r="KKD33" s="58" t="s">
        <v>575</v>
      </c>
      <c r="KKE33" s="58" t="s">
        <v>575</v>
      </c>
      <c r="KKF33" s="58" t="s">
        <v>575</v>
      </c>
      <c r="KKG33" s="58" t="s">
        <v>575</v>
      </c>
      <c r="KKH33" s="58" t="s">
        <v>575</v>
      </c>
      <c r="KKI33" s="58" t="s">
        <v>575</v>
      </c>
      <c r="KKJ33" s="58" t="s">
        <v>575</v>
      </c>
      <c r="KKK33" s="58" t="s">
        <v>575</v>
      </c>
      <c r="KKL33" s="58" t="s">
        <v>575</v>
      </c>
      <c r="KKM33" s="58" t="s">
        <v>575</v>
      </c>
      <c r="KKN33" s="58" t="s">
        <v>575</v>
      </c>
      <c r="KKO33" s="58" t="s">
        <v>575</v>
      </c>
      <c r="KKP33" s="58" t="s">
        <v>575</v>
      </c>
      <c r="KKQ33" s="58" t="s">
        <v>575</v>
      </c>
      <c r="KKR33" s="58" t="s">
        <v>575</v>
      </c>
      <c r="KKS33" s="58" t="s">
        <v>575</v>
      </c>
      <c r="KKT33" s="58" t="s">
        <v>575</v>
      </c>
      <c r="KKU33" s="58" t="s">
        <v>575</v>
      </c>
      <c r="KKV33" s="58" t="s">
        <v>575</v>
      </c>
      <c r="KKW33" s="58" t="s">
        <v>575</v>
      </c>
      <c r="KKX33" s="58" t="s">
        <v>575</v>
      </c>
      <c r="KKY33" s="58" t="s">
        <v>575</v>
      </c>
      <c r="KKZ33" s="58" t="s">
        <v>575</v>
      </c>
      <c r="KLA33" s="58" t="s">
        <v>575</v>
      </c>
      <c r="KLB33" s="58" t="s">
        <v>575</v>
      </c>
      <c r="KLC33" s="58" t="s">
        <v>575</v>
      </c>
      <c r="KLD33" s="58" t="s">
        <v>575</v>
      </c>
      <c r="KLE33" s="58" t="s">
        <v>575</v>
      </c>
      <c r="KLF33" s="58" t="s">
        <v>575</v>
      </c>
      <c r="KLG33" s="58" t="s">
        <v>575</v>
      </c>
      <c r="KLH33" s="58" t="s">
        <v>575</v>
      </c>
      <c r="KLI33" s="58" t="s">
        <v>575</v>
      </c>
      <c r="KLJ33" s="58" t="s">
        <v>575</v>
      </c>
      <c r="KLK33" s="58" t="s">
        <v>575</v>
      </c>
      <c r="KLL33" s="58" t="s">
        <v>575</v>
      </c>
      <c r="KLM33" s="58" t="s">
        <v>575</v>
      </c>
      <c r="KLN33" s="58" t="s">
        <v>575</v>
      </c>
      <c r="KLO33" s="58" t="s">
        <v>575</v>
      </c>
      <c r="KLP33" s="58" t="s">
        <v>575</v>
      </c>
      <c r="KLQ33" s="58" t="s">
        <v>575</v>
      </c>
      <c r="KLR33" s="58" t="s">
        <v>575</v>
      </c>
      <c r="KLS33" s="58" t="s">
        <v>575</v>
      </c>
      <c r="KLT33" s="58" t="s">
        <v>575</v>
      </c>
      <c r="KLU33" s="58" t="s">
        <v>575</v>
      </c>
      <c r="KLV33" s="58" t="s">
        <v>575</v>
      </c>
      <c r="KLW33" s="58" t="s">
        <v>575</v>
      </c>
      <c r="KLX33" s="58" t="s">
        <v>575</v>
      </c>
      <c r="KLY33" s="58" t="s">
        <v>575</v>
      </c>
      <c r="KLZ33" s="58" t="s">
        <v>575</v>
      </c>
      <c r="KMA33" s="58" t="s">
        <v>575</v>
      </c>
      <c r="KMB33" s="58" t="s">
        <v>575</v>
      </c>
      <c r="KMC33" s="58" t="s">
        <v>575</v>
      </c>
      <c r="KMD33" s="58" t="s">
        <v>575</v>
      </c>
      <c r="KME33" s="58" t="s">
        <v>575</v>
      </c>
      <c r="KMF33" s="58" t="s">
        <v>575</v>
      </c>
      <c r="KMG33" s="58" t="s">
        <v>575</v>
      </c>
      <c r="KMH33" s="58" t="s">
        <v>575</v>
      </c>
      <c r="KMI33" s="58" t="s">
        <v>575</v>
      </c>
      <c r="KMJ33" s="58" t="s">
        <v>575</v>
      </c>
      <c r="KMK33" s="58" t="s">
        <v>575</v>
      </c>
      <c r="KML33" s="58" t="s">
        <v>575</v>
      </c>
      <c r="KMM33" s="58" t="s">
        <v>575</v>
      </c>
      <c r="KMN33" s="58" t="s">
        <v>575</v>
      </c>
      <c r="KMO33" s="58" t="s">
        <v>575</v>
      </c>
      <c r="KMP33" s="58" t="s">
        <v>575</v>
      </c>
      <c r="KMQ33" s="58" t="s">
        <v>575</v>
      </c>
      <c r="KMR33" s="58" t="s">
        <v>575</v>
      </c>
      <c r="KMS33" s="58" t="s">
        <v>575</v>
      </c>
      <c r="KMT33" s="58" t="s">
        <v>575</v>
      </c>
      <c r="KMU33" s="58" t="s">
        <v>575</v>
      </c>
      <c r="KMV33" s="58" t="s">
        <v>575</v>
      </c>
      <c r="KMW33" s="58" t="s">
        <v>575</v>
      </c>
      <c r="KMX33" s="58" t="s">
        <v>575</v>
      </c>
      <c r="KMY33" s="58" t="s">
        <v>575</v>
      </c>
      <c r="KMZ33" s="58" t="s">
        <v>575</v>
      </c>
      <c r="KNA33" s="58" t="s">
        <v>575</v>
      </c>
      <c r="KNB33" s="58" t="s">
        <v>575</v>
      </c>
      <c r="KNC33" s="58" t="s">
        <v>575</v>
      </c>
      <c r="KND33" s="58" t="s">
        <v>575</v>
      </c>
      <c r="KNE33" s="58" t="s">
        <v>575</v>
      </c>
      <c r="KNF33" s="58" t="s">
        <v>575</v>
      </c>
      <c r="KNG33" s="58" t="s">
        <v>575</v>
      </c>
      <c r="KNH33" s="58" t="s">
        <v>575</v>
      </c>
      <c r="KNI33" s="58" t="s">
        <v>575</v>
      </c>
      <c r="KNJ33" s="58" t="s">
        <v>575</v>
      </c>
      <c r="KNK33" s="58" t="s">
        <v>575</v>
      </c>
      <c r="KNL33" s="58" t="s">
        <v>575</v>
      </c>
      <c r="KNM33" s="58" t="s">
        <v>575</v>
      </c>
      <c r="KNN33" s="58" t="s">
        <v>575</v>
      </c>
      <c r="KNO33" s="58" t="s">
        <v>575</v>
      </c>
      <c r="KNP33" s="58" t="s">
        <v>575</v>
      </c>
      <c r="KNQ33" s="58" t="s">
        <v>575</v>
      </c>
      <c r="KNR33" s="58" t="s">
        <v>575</v>
      </c>
      <c r="KNS33" s="58" t="s">
        <v>575</v>
      </c>
      <c r="KNT33" s="58" t="s">
        <v>575</v>
      </c>
      <c r="KNU33" s="58" t="s">
        <v>575</v>
      </c>
      <c r="KNV33" s="58" t="s">
        <v>575</v>
      </c>
      <c r="KNW33" s="58" t="s">
        <v>575</v>
      </c>
      <c r="KNX33" s="58" t="s">
        <v>575</v>
      </c>
      <c r="KNY33" s="58" t="s">
        <v>575</v>
      </c>
      <c r="KNZ33" s="58" t="s">
        <v>575</v>
      </c>
      <c r="KOA33" s="58" t="s">
        <v>575</v>
      </c>
      <c r="KOB33" s="58" t="s">
        <v>575</v>
      </c>
      <c r="KOC33" s="58" t="s">
        <v>575</v>
      </c>
      <c r="KOD33" s="58" t="s">
        <v>575</v>
      </c>
      <c r="KOE33" s="58" t="s">
        <v>575</v>
      </c>
      <c r="KOF33" s="58" t="s">
        <v>575</v>
      </c>
      <c r="KOG33" s="58" t="s">
        <v>575</v>
      </c>
      <c r="KOH33" s="58" t="s">
        <v>575</v>
      </c>
      <c r="KOI33" s="58" t="s">
        <v>575</v>
      </c>
      <c r="KOJ33" s="58" t="s">
        <v>575</v>
      </c>
      <c r="KOK33" s="58" t="s">
        <v>575</v>
      </c>
      <c r="KOL33" s="58" t="s">
        <v>575</v>
      </c>
      <c r="KOM33" s="58" t="s">
        <v>575</v>
      </c>
      <c r="KON33" s="58" t="s">
        <v>575</v>
      </c>
      <c r="KOO33" s="58" t="s">
        <v>575</v>
      </c>
      <c r="KOP33" s="58" t="s">
        <v>575</v>
      </c>
      <c r="KOQ33" s="58" t="s">
        <v>575</v>
      </c>
      <c r="KOR33" s="58" t="s">
        <v>575</v>
      </c>
      <c r="KOS33" s="58" t="s">
        <v>575</v>
      </c>
      <c r="KOT33" s="58" t="s">
        <v>575</v>
      </c>
      <c r="KOU33" s="58" t="s">
        <v>575</v>
      </c>
      <c r="KOV33" s="58" t="s">
        <v>575</v>
      </c>
      <c r="KOW33" s="58" t="s">
        <v>575</v>
      </c>
      <c r="KOX33" s="58" t="s">
        <v>575</v>
      </c>
      <c r="KOY33" s="58" t="s">
        <v>575</v>
      </c>
      <c r="KOZ33" s="58" t="s">
        <v>575</v>
      </c>
      <c r="KPA33" s="58" t="s">
        <v>575</v>
      </c>
      <c r="KPB33" s="58" t="s">
        <v>575</v>
      </c>
      <c r="KPC33" s="58" t="s">
        <v>575</v>
      </c>
      <c r="KPD33" s="58" t="s">
        <v>575</v>
      </c>
      <c r="KPE33" s="58" t="s">
        <v>575</v>
      </c>
      <c r="KPF33" s="58" t="s">
        <v>575</v>
      </c>
      <c r="KPG33" s="58" t="s">
        <v>575</v>
      </c>
      <c r="KPH33" s="58" t="s">
        <v>575</v>
      </c>
      <c r="KPI33" s="58" t="s">
        <v>575</v>
      </c>
      <c r="KPJ33" s="58" t="s">
        <v>575</v>
      </c>
      <c r="KPK33" s="58" t="s">
        <v>575</v>
      </c>
      <c r="KPL33" s="58" t="s">
        <v>575</v>
      </c>
      <c r="KPM33" s="58" t="s">
        <v>575</v>
      </c>
      <c r="KPN33" s="58" t="s">
        <v>575</v>
      </c>
      <c r="KPO33" s="58" t="s">
        <v>575</v>
      </c>
      <c r="KPP33" s="58" t="s">
        <v>575</v>
      </c>
      <c r="KPQ33" s="58" t="s">
        <v>575</v>
      </c>
      <c r="KPR33" s="58" t="s">
        <v>575</v>
      </c>
      <c r="KPS33" s="58" t="s">
        <v>575</v>
      </c>
      <c r="KPT33" s="58" t="s">
        <v>575</v>
      </c>
      <c r="KPU33" s="58" t="s">
        <v>575</v>
      </c>
      <c r="KPV33" s="58" t="s">
        <v>575</v>
      </c>
      <c r="KPW33" s="58" t="s">
        <v>575</v>
      </c>
      <c r="KPX33" s="58" t="s">
        <v>575</v>
      </c>
      <c r="KPY33" s="58" t="s">
        <v>575</v>
      </c>
      <c r="KPZ33" s="58" t="s">
        <v>575</v>
      </c>
      <c r="KQA33" s="58" t="s">
        <v>575</v>
      </c>
      <c r="KQB33" s="58" t="s">
        <v>575</v>
      </c>
      <c r="KQC33" s="58" t="s">
        <v>575</v>
      </c>
      <c r="KQD33" s="58" t="s">
        <v>575</v>
      </c>
      <c r="KQE33" s="58" t="s">
        <v>575</v>
      </c>
      <c r="KQF33" s="58" t="s">
        <v>575</v>
      </c>
      <c r="KQG33" s="58" t="s">
        <v>575</v>
      </c>
      <c r="KQH33" s="58" t="s">
        <v>575</v>
      </c>
      <c r="KQI33" s="58" t="s">
        <v>575</v>
      </c>
      <c r="KQJ33" s="58" t="s">
        <v>575</v>
      </c>
      <c r="KQK33" s="58" t="s">
        <v>575</v>
      </c>
      <c r="KQL33" s="58" t="s">
        <v>575</v>
      </c>
      <c r="KQM33" s="58" t="s">
        <v>575</v>
      </c>
      <c r="KQN33" s="58" t="s">
        <v>575</v>
      </c>
      <c r="KQO33" s="58" t="s">
        <v>575</v>
      </c>
      <c r="KQP33" s="58" t="s">
        <v>575</v>
      </c>
      <c r="KQQ33" s="58" t="s">
        <v>575</v>
      </c>
      <c r="KQR33" s="58" t="s">
        <v>575</v>
      </c>
      <c r="KQS33" s="58" t="s">
        <v>575</v>
      </c>
      <c r="KQT33" s="58" t="s">
        <v>575</v>
      </c>
      <c r="KQU33" s="58" t="s">
        <v>575</v>
      </c>
      <c r="KQV33" s="58" t="s">
        <v>575</v>
      </c>
      <c r="KQW33" s="58" t="s">
        <v>575</v>
      </c>
      <c r="KQX33" s="58" t="s">
        <v>575</v>
      </c>
      <c r="KQY33" s="58" t="s">
        <v>575</v>
      </c>
      <c r="KQZ33" s="58" t="s">
        <v>575</v>
      </c>
      <c r="KRA33" s="58" t="s">
        <v>575</v>
      </c>
      <c r="KRB33" s="58" t="s">
        <v>575</v>
      </c>
      <c r="KRC33" s="58" t="s">
        <v>575</v>
      </c>
      <c r="KRD33" s="58" t="s">
        <v>575</v>
      </c>
      <c r="KRE33" s="58" t="s">
        <v>575</v>
      </c>
      <c r="KRF33" s="58" t="s">
        <v>575</v>
      </c>
      <c r="KRG33" s="58" t="s">
        <v>575</v>
      </c>
      <c r="KRH33" s="58" t="s">
        <v>575</v>
      </c>
      <c r="KRI33" s="58" t="s">
        <v>575</v>
      </c>
      <c r="KRJ33" s="58" t="s">
        <v>575</v>
      </c>
      <c r="KRK33" s="58" t="s">
        <v>575</v>
      </c>
      <c r="KRL33" s="58" t="s">
        <v>575</v>
      </c>
      <c r="KRM33" s="58" t="s">
        <v>575</v>
      </c>
      <c r="KRN33" s="58" t="s">
        <v>575</v>
      </c>
      <c r="KRO33" s="58" t="s">
        <v>575</v>
      </c>
      <c r="KRP33" s="58" t="s">
        <v>575</v>
      </c>
      <c r="KRQ33" s="58" t="s">
        <v>575</v>
      </c>
      <c r="KRR33" s="58" t="s">
        <v>575</v>
      </c>
      <c r="KRS33" s="58" t="s">
        <v>575</v>
      </c>
      <c r="KRT33" s="58" t="s">
        <v>575</v>
      </c>
      <c r="KRU33" s="58" t="s">
        <v>575</v>
      </c>
      <c r="KRV33" s="58" t="s">
        <v>575</v>
      </c>
      <c r="KRW33" s="58" t="s">
        <v>575</v>
      </c>
      <c r="KRX33" s="58" t="s">
        <v>575</v>
      </c>
      <c r="KRY33" s="58" t="s">
        <v>575</v>
      </c>
      <c r="KRZ33" s="58" t="s">
        <v>575</v>
      </c>
      <c r="KSA33" s="58" t="s">
        <v>575</v>
      </c>
      <c r="KSB33" s="58" t="s">
        <v>575</v>
      </c>
      <c r="KSC33" s="58" t="s">
        <v>575</v>
      </c>
      <c r="KSD33" s="58" t="s">
        <v>575</v>
      </c>
      <c r="KSE33" s="58" t="s">
        <v>575</v>
      </c>
      <c r="KSF33" s="58" t="s">
        <v>575</v>
      </c>
      <c r="KSG33" s="58" t="s">
        <v>575</v>
      </c>
      <c r="KSH33" s="58" t="s">
        <v>575</v>
      </c>
      <c r="KSI33" s="58" t="s">
        <v>575</v>
      </c>
      <c r="KSJ33" s="58" t="s">
        <v>575</v>
      </c>
      <c r="KSK33" s="58" t="s">
        <v>575</v>
      </c>
      <c r="KSL33" s="58" t="s">
        <v>575</v>
      </c>
      <c r="KSM33" s="58" t="s">
        <v>575</v>
      </c>
      <c r="KSN33" s="58" t="s">
        <v>575</v>
      </c>
      <c r="KSO33" s="58" t="s">
        <v>575</v>
      </c>
      <c r="KSP33" s="58" t="s">
        <v>575</v>
      </c>
      <c r="KSQ33" s="58" t="s">
        <v>575</v>
      </c>
      <c r="KSR33" s="58" t="s">
        <v>575</v>
      </c>
      <c r="KSS33" s="58" t="s">
        <v>575</v>
      </c>
      <c r="KST33" s="58" t="s">
        <v>575</v>
      </c>
      <c r="KSU33" s="58" t="s">
        <v>575</v>
      </c>
      <c r="KSV33" s="58" t="s">
        <v>575</v>
      </c>
      <c r="KSW33" s="58" t="s">
        <v>575</v>
      </c>
      <c r="KSX33" s="58" t="s">
        <v>575</v>
      </c>
      <c r="KSY33" s="58" t="s">
        <v>575</v>
      </c>
      <c r="KSZ33" s="58" t="s">
        <v>575</v>
      </c>
      <c r="KTA33" s="58" t="s">
        <v>575</v>
      </c>
      <c r="KTB33" s="58" t="s">
        <v>575</v>
      </c>
      <c r="KTC33" s="58" t="s">
        <v>575</v>
      </c>
      <c r="KTD33" s="58" t="s">
        <v>575</v>
      </c>
      <c r="KTE33" s="58" t="s">
        <v>575</v>
      </c>
      <c r="KTF33" s="58" t="s">
        <v>575</v>
      </c>
      <c r="KTG33" s="58" t="s">
        <v>575</v>
      </c>
      <c r="KTH33" s="58" t="s">
        <v>575</v>
      </c>
      <c r="KTI33" s="58" t="s">
        <v>575</v>
      </c>
      <c r="KTJ33" s="58" t="s">
        <v>575</v>
      </c>
      <c r="KTK33" s="58" t="s">
        <v>575</v>
      </c>
      <c r="KTL33" s="58" t="s">
        <v>575</v>
      </c>
      <c r="KTM33" s="58" t="s">
        <v>575</v>
      </c>
      <c r="KTN33" s="58" t="s">
        <v>575</v>
      </c>
      <c r="KTO33" s="58" t="s">
        <v>575</v>
      </c>
      <c r="KTP33" s="58" t="s">
        <v>575</v>
      </c>
      <c r="KTQ33" s="58" t="s">
        <v>575</v>
      </c>
      <c r="KTR33" s="58" t="s">
        <v>575</v>
      </c>
      <c r="KTS33" s="58" t="s">
        <v>575</v>
      </c>
      <c r="KTT33" s="58" t="s">
        <v>575</v>
      </c>
      <c r="KTU33" s="58" t="s">
        <v>575</v>
      </c>
      <c r="KTV33" s="58" t="s">
        <v>575</v>
      </c>
      <c r="KTW33" s="58" t="s">
        <v>575</v>
      </c>
      <c r="KTX33" s="58" t="s">
        <v>575</v>
      </c>
      <c r="KTY33" s="58" t="s">
        <v>575</v>
      </c>
      <c r="KTZ33" s="58" t="s">
        <v>575</v>
      </c>
      <c r="KUA33" s="58" t="s">
        <v>575</v>
      </c>
      <c r="KUB33" s="58" t="s">
        <v>575</v>
      </c>
      <c r="KUC33" s="58" t="s">
        <v>575</v>
      </c>
      <c r="KUD33" s="58" t="s">
        <v>575</v>
      </c>
      <c r="KUE33" s="58" t="s">
        <v>575</v>
      </c>
      <c r="KUF33" s="58" t="s">
        <v>575</v>
      </c>
      <c r="KUG33" s="58" t="s">
        <v>575</v>
      </c>
      <c r="KUH33" s="58" t="s">
        <v>575</v>
      </c>
      <c r="KUI33" s="58" t="s">
        <v>575</v>
      </c>
      <c r="KUJ33" s="58" t="s">
        <v>575</v>
      </c>
      <c r="KUK33" s="58" t="s">
        <v>575</v>
      </c>
      <c r="KUL33" s="58" t="s">
        <v>575</v>
      </c>
      <c r="KUM33" s="58" t="s">
        <v>575</v>
      </c>
      <c r="KUN33" s="58" t="s">
        <v>575</v>
      </c>
      <c r="KUO33" s="58" t="s">
        <v>575</v>
      </c>
      <c r="KUP33" s="58" t="s">
        <v>575</v>
      </c>
      <c r="KUQ33" s="58" t="s">
        <v>575</v>
      </c>
      <c r="KUR33" s="58" t="s">
        <v>575</v>
      </c>
      <c r="KUS33" s="58" t="s">
        <v>575</v>
      </c>
      <c r="KUT33" s="58" t="s">
        <v>575</v>
      </c>
      <c r="KUU33" s="58" t="s">
        <v>575</v>
      </c>
      <c r="KUV33" s="58" t="s">
        <v>575</v>
      </c>
      <c r="KUW33" s="58" t="s">
        <v>575</v>
      </c>
      <c r="KUX33" s="58" t="s">
        <v>575</v>
      </c>
      <c r="KUY33" s="58" t="s">
        <v>575</v>
      </c>
      <c r="KUZ33" s="58" t="s">
        <v>575</v>
      </c>
      <c r="KVA33" s="58" t="s">
        <v>575</v>
      </c>
      <c r="KVB33" s="58" t="s">
        <v>575</v>
      </c>
      <c r="KVC33" s="58" t="s">
        <v>575</v>
      </c>
      <c r="KVD33" s="58" t="s">
        <v>575</v>
      </c>
      <c r="KVE33" s="58" t="s">
        <v>575</v>
      </c>
      <c r="KVF33" s="58" t="s">
        <v>575</v>
      </c>
      <c r="KVG33" s="58" t="s">
        <v>575</v>
      </c>
      <c r="KVH33" s="58" t="s">
        <v>575</v>
      </c>
      <c r="KVI33" s="58" t="s">
        <v>575</v>
      </c>
      <c r="KVJ33" s="58" t="s">
        <v>575</v>
      </c>
      <c r="KVK33" s="58" t="s">
        <v>575</v>
      </c>
      <c r="KVL33" s="58" t="s">
        <v>575</v>
      </c>
      <c r="KVM33" s="58" t="s">
        <v>575</v>
      </c>
      <c r="KVN33" s="58" t="s">
        <v>575</v>
      </c>
      <c r="KVO33" s="58" t="s">
        <v>575</v>
      </c>
      <c r="KVP33" s="58" t="s">
        <v>575</v>
      </c>
      <c r="KVQ33" s="58" t="s">
        <v>575</v>
      </c>
      <c r="KVR33" s="58" t="s">
        <v>575</v>
      </c>
      <c r="KVS33" s="58" t="s">
        <v>575</v>
      </c>
      <c r="KVT33" s="58" t="s">
        <v>575</v>
      </c>
      <c r="KVU33" s="58" t="s">
        <v>575</v>
      </c>
      <c r="KVV33" s="58" t="s">
        <v>575</v>
      </c>
      <c r="KVW33" s="58" t="s">
        <v>575</v>
      </c>
      <c r="KVX33" s="58" t="s">
        <v>575</v>
      </c>
      <c r="KVY33" s="58" t="s">
        <v>575</v>
      </c>
      <c r="KVZ33" s="58" t="s">
        <v>575</v>
      </c>
      <c r="KWA33" s="58" t="s">
        <v>575</v>
      </c>
      <c r="KWB33" s="58" t="s">
        <v>575</v>
      </c>
      <c r="KWC33" s="58" t="s">
        <v>575</v>
      </c>
      <c r="KWD33" s="58" t="s">
        <v>575</v>
      </c>
      <c r="KWE33" s="58" t="s">
        <v>575</v>
      </c>
      <c r="KWF33" s="58" t="s">
        <v>575</v>
      </c>
      <c r="KWG33" s="58" t="s">
        <v>575</v>
      </c>
      <c r="KWH33" s="58" t="s">
        <v>575</v>
      </c>
      <c r="KWI33" s="58" t="s">
        <v>575</v>
      </c>
      <c r="KWJ33" s="58" t="s">
        <v>575</v>
      </c>
      <c r="KWK33" s="58" t="s">
        <v>575</v>
      </c>
      <c r="KWL33" s="58" t="s">
        <v>575</v>
      </c>
      <c r="KWM33" s="58" t="s">
        <v>575</v>
      </c>
      <c r="KWN33" s="58" t="s">
        <v>575</v>
      </c>
      <c r="KWO33" s="58" t="s">
        <v>575</v>
      </c>
      <c r="KWP33" s="58" t="s">
        <v>575</v>
      </c>
      <c r="KWQ33" s="58" t="s">
        <v>575</v>
      </c>
      <c r="KWR33" s="58" t="s">
        <v>575</v>
      </c>
      <c r="KWS33" s="58" t="s">
        <v>575</v>
      </c>
      <c r="KWT33" s="58" t="s">
        <v>575</v>
      </c>
      <c r="KWU33" s="58" t="s">
        <v>575</v>
      </c>
      <c r="KWV33" s="58" t="s">
        <v>575</v>
      </c>
      <c r="KWW33" s="58" t="s">
        <v>575</v>
      </c>
      <c r="KWX33" s="58" t="s">
        <v>575</v>
      </c>
      <c r="KWY33" s="58" t="s">
        <v>575</v>
      </c>
      <c r="KWZ33" s="58" t="s">
        <v>575</v>
      </c>
      <c r="KXA33" s="58" t="s">
        <v>575</v>
      </c>
      <c r="KXB33" s="58" t="s">
        <v>575</v>
      </c>
      <c r="KXC33" s="58" t="s">
        <v>575</v>
      </c>
      <c r="KXD33" s="58" t="s">
        <v>575</v>
      </c>
      <c r="KXE33" s="58" t="s">
        <v>575</v>
      </c>
      <c r="KXF33" s="58" t="s">
        <v>575</v>
      </c>
      <c r="KXG33" s="58" t="s">
        <v>575</v>
      </c>
      <c r="KXH33" s="58" t="s">
        <v>575</v>
      </c>
      <c r="KXI33" s="58" t="s">
        <v>575</v>
      </c>
      <c r="KXJ33" s="58" t="s">
        <v>575</v>
      </c>
      <c r="KXK33" s="58" t="s">
        <v>575</v>
      </c>
      <c r="KXL33" s="58" t="s">
        <v>575</v>
      </c>
      <c r="KXM33" s="58" t="s">
        <v>575</v>
      </c>
      <c r="KXN33" s="58" t="s">
        <v>575</v>
      </c>
      <c r="KXO33" s="58" t="s">
        <v>575</v>
      </c>
      <c r="KXP33" s="58" t="s">
        <v>575</v>
      </c>
      <c r="KXQ33" s="58" t="s">
        <v>575</v>
      </c>
      <c r="KXR33" s="58" t="s">
        <v>575</v>
      </c>
      <c r="KXS33" s="58" t="s">
        <v>575</v>
      </c>
      <c r="KXT33" s="58" t="s">
        <v>575</v>
      </c>
      <c r="KXU33" s="58" t="s">
        <v>575</v>
      </c>
      <c r="KXV33" s="58" t="s">
        <v>575</v>
      </c>
      <c r="KXW33" s="58" t="s">
        <v>575</v>
      </c>
      <c r="KXX33" s="58" t="s">
        <v>575</v>
      </c>
      <c r="KXY33" s="58" t="s">
        <v>575</v>
      </c>
      <c r="KXZ33" s="58" t="s">
        <v>575</v>
      </c>
      <c r="KYA33" s="58" t="s">
        <v>575</v>
      </c>
      <c r="KYB33" s="58" t="s">
        <v>575</v>
      </c>
      <c r="KYC33" s="58" t="s">
        <v>575</v>
      </c>
      <c r="KYD33" s="58" t="s">
        <v>575</v>
      </c>
      <c r="KYE33" s="58" t="s">
        <v>575</v>
      </c>
      <c r="KYF33" s="58" t="s">
        <v>575</v>
      </c>
      <c r="KYG33" s="58" t="s">
        <v>575</v>
      </c>
      <c r="KYH33" s="58" t="s">
        <v>575</v>
      </c>
      <c r="KYI33" s="58" t="s">
        <v>575</v>
      </c>
      <c r="KYJ33" s="58" t="s">
        <v>575</v>
      </c>
      <c r="KYK33" s="58" t="s">
        <v>575</v>
      </c>
      <c r="KYL33" s="58" t="s">
        <v>575</v>
      </c>
      <c r="KYM33" s="58" t="s">
        <v>575</v>
      </c>
      <c r="KYN33" s="58" t="s">
        <v>575</v>
      </c>
      <c r="KYO33" s="58" t="s">
        <v>575</v>
      </c>
      <c r="KYP33" s="58" t="s">
        <v>575</v>
      </c>
      <c r="KYQ33" s="58" t="s">
        <v>575</v>
      </c>
      <c r="KYR33" s="58" t="s">
        <v>575</v>
      </c>
      <c r="KYS33" s="58" t="s">
        <v>575</v>
      </c>
      <c r="KYT33" s="58" t="s">
        <v>575</v>
      </c>
      <c r="KYU33" s="58" t="s">
        <v>575</v>
      </c>
      <c r="KYV33" s="58" t="s">
        <v>575</v>
      </c>
      <c r="KYW33" s="58" t="s">
        <v>575</v>
      </c>
      <c r="KYX33" s="58" t="s">
        <v>575</v>
      </c>
      <c r="KYY33" s="58" t="s">
        <v>575</v>
      </c>
      <c r="KYZ33" s="58" t="s">
        <v>575</v>
      </c>
      <c r="KZA33" s="58" t="s">
        <v>575</v>
      </c>
      <c r="KZB33" s="58" t="s">
        <v>575</v>
      </c>
      <c r="KZC33" s="58" t="s">
        <v>575</v>
      </c>
      <c r="KZD33" s="58" t="s">
        <v>575</v>
      </c>
      <c r="KZE33" s="58" t="s">
        <v>575</v>
      </c>
      <c r="KZF33" s="58" t="s">
        <v>575</v>
      </c>
      <c r="KZG33" s="58" t="s">
        <v>575</v>
      </c>
      <c r="KZH33" s="58" t="s">
        <v>575</v>
      </c>
      <c r="KZI33" s="58" t="s">
        <v>575</v>
      </c>
      <c r="KZJ33" s="58" t="s">
        <v>575</v>
      </c>
      <c r="KZK33" s="58" t="s">
        <v>575</v>
      </c>
      <c r="KZL33" s="58" t="s">
        <v>575</v>
      </c>
      <c r="KZM33" s="58" t="s">
        <v>575</v>
      </c>
      <c r="KZN33" s="58" t="s">
        <v>575</v>
      </c>
      <c r="KZO33" s="58" t="s">
        <v>575</v>
      </c>
      <c r="KZP33" s="58" t="s">
        <v>575</v>
      </c>
      <c r="KZQ33" s="58" t="s">
        <v>575</v>
      </c>
      <c r="KZR33" s="58" t="s">
        <v>575</v>
      </c>
      <c r="KZS33" s="58" t="s">
        <v>575</v>
      </c>
      <c r="KZT33" s="58" t="s">
        <v>575</v>
      </c>
      <c r="KZU33" s="58" t="s">
        <v>575</v>
      </c>
      <c r="KZV33" s="58" t="s">
        <v>575</v>
      </c>
      <c r="KZW33" s="58" t="s">
        <v>575</v>
      </c>
      <c r="KZX33" s="58" t="s">
        <v>575</v>
      </c>
      <c r="KZY33" s="58" t="s">
        <v>575</v>
      </c>
      <c r="KZZ33" s="58" t="s">
        <v>575</v>
      </c>
      <c r="LAA33" s="58" t="s">
        <v>575</v>
      </c>
      <c r="LAB33" s="58" t="s">
        <v>575</v>
      </c>
      <c r="LAC33" s="58" t="s">
        <v>575</v>
      </c>
      <c r="LAD33" s="58" t="s">
        <v>575</v>
      </c>
      <c r="LAE33" s="58" t="s">
        <v>575</v>
      </c>
      <c r="LAF33" s="58" t="s">
        <v>575</v>
      </c>
      <c r="LAG33" s="58" t="s">
        <v>575</v>
      </c>
      <c r="LAH33" s="58" t="s">
        <v>575</v>
      </c>
      <c r="LAI33" s="58" t="s">
        <v>575</v>
      </c>
      <c r="LAJ33" s="58" t="s">
        <v>575</v>
      </c>
      <c r="LAK33" s="58" t="s">
        <v>575</v>
      </c>
      <c r="LAL33" s="58" t="s">
        <v>575</v>
      </c>
      <c r="LAM33" s="58" t="s">
        <v>575</v>
      </c>
      <c r="LAN33" s="58" t="s">
        <v>575</v>
      </c>
      <c r="LAO33" s="58" t="s">
        <v>575</v>
      </c>
      <c r="LAP33" s="58" t="s">
        <v>575</v>
      </c>
      <c r="LAQ33" s="58" t="s">
        <v>575</v>
      </c>
      <c r="LAR33" s="58" t="s">
        <v>575</v>
      </c>
      <c r="LAS33" s="58" t="s">
        <v>575</v>
      </c>
      <c r="LAT33" s="58" t="s">
        <v>575</v>
      </c>
      <c r="LAU33" s="58" t="s">
        <v>575</v>
      </c>
      <c r="LAV33" s="58" t="s">
        <v>575</v>
      </c>
      <c r="LAW33" s="58" t="s">
        <v>575</v>
      </c>
      <c r="LAX33" s="58" t="s">
        <v>575</v>
      </c>
      <c r="LAY33" s="58" t="s">
        <v>575</v>
      </c>
      <c r="LAZ33" s="58" t="s">
        <v>575</v>
      </c>
      <c r="LBA33" s="58" t="s">
        <v>575</v>
      </c>
      <c r="LBB33" s="58" t="s">
        <v>575</v>
      </c>
      <c r="LBC33" s="58" t="s">
        <v>575</v>
      </c>
      <c r="LBD33" s="58" t="s">
        <v>575</v>
      </c>
      <c r="LBE33" s="58" t="s">
        <v>575</v>
      </c>
      <c r="LBF33" s="58" t="s">
        <v>575</v>
      </c>
      <c r="LBG33" s="58" t="s">
        <v>575</v>
      </c>
      <c r="LBH33" s="58" t="s">
        <v>575</v>
      </c>
      <c r="LBI33" s="58" t="s">
        <v>575</v>
      </c>
      <c r="LBJ33" s="58" t="s">
        <v>575</v>
      </c>
      <c r="LBK33" s="58" t="s">
        <v>575</v>
      </c>
      <c r="LBL33" s="58" t="s">
        <v>575</v>
      </c>
      <c r="LBM33" s="58" t="s">
        <v>575</v>
      </c>
      <c r="LBN33" s="58" t="s">
        <v>575</v>
      </c>
      <c r="LBO33" s="58" t="s">
        <v>575</v>
      </c>
      <c r="LBP33" s="58" t="s">
        <v>575</v>
      </c>
      <c r="LBQ33" s="58" t="s">
        <v>575</v>
      </c>
      <c r="LBR33" s="58" t="s">
        <v>575</v>
      </c>
      <c r="LBS33" s="58" t="s">
        <v>575</v>
      </c>
      <c r="LBT33" s="58" t="s">
        <v>575</v>
      </c>
      <c r="LBU33" s="58" t="s">
        <v>575</v>
      </c>
      <c r="LBV33" s="58" t="s">
        <v>575</v>
      </c>
      <c r="LBW33" s="58" t="s">
        <v>575</v>
      </c>
      <c r="LBX33" s="58" t="s">
        <v>575</v>
      </c>
      <c r="LBY33" s="58" t="s">
        <v>575</v>
      </c>
      <c r="LBZ33" s="58" t="s">
        <v>575</v>
      </c>
      <c r="LCA33" s="58" t="s">
        <v>575</v>
      </c>
      <c r="LCB33" s="58" t="s">
        <v>575</v>
      </c>
      <c r="LCC33" s="58" t="s">
        <v>575</v>
      </c>
      <c r="LCD33" s="58" t="s">
        <v>575</v>
      </c>
      <c r="LCE33" s="58" t="s">
        <v>575</v>
      </c>
      <c r="LCF33" s="58" t="s">
        <v>575</v>
      </c>
      <c r="LCG33" s="58" t="s">
        <v>575</v>
      </c>
      <c r="LCH33" s="58" t="s">
        <v>575</v>
      </c>
      <c r="LCI33" s="58" t="s">
        <v>575</v>
      </c>
      <c r="LCJ33" s="58" t="s">
        <v>575</v>
      </c>
      <c r="LCK33" s="58" t="s">
        <v>575</v>
      </c>
      <c r="LCL33" s="58" t="s">
        <v>575</v>
      </c>
      <c r="LCM33" s="58" t="s">
        <v>575</v>
      </c>
      <c r="LCN33" s="58" t="s">
        <v>575</v>
      </c>
      <c r="LCO33" s="58" t="s">
        <v>575</v>
      </c>
      <c r="LCP33" s="58" t="s">
        <v>575</v>
      </c>
      <c r="LCQ33" s="58" t="s">
        <v>575</v>
      </c>
      <c r="LCR33" s="58" t="s">
        <v>575</v>
      </c>
      <c r="LCS33" s="58" t="s">
        <v>575</v>
      </c>
      <c r="LCT33" s="58" t="s">
        <v>575</v>
      </c>
      <c r="LCU33" s="58" t="s">
        <v>575</v>
      </c>
      <c r="LCV33" s="58" t="s">
        <v>575</v>
      </c>
      <c r="LCW33" s="58" t="s">
        <v>575</v>
      </c>
      <c r="LCX33" s="58" t="s">
        <v>575</v>
      </c>
      <c r="LCY33" s="58" t="s">
        <v>575</v>
      </c>
      <c r="LCZ33" s="58" t="s">
        <v>575</v>
      </c>
      <c r="LDA33" s="58" t="s">
        <v>575</v>
      </c>
      <c r="LDB33" s="58" t="s">
        <v>575</v>
      </c>
      <c r="LDC33" s="58" t="s">
        <v>575</v>
      </c>
      <c r="LDD33" s="58" t="s">
        <v>575</v>
      </c>
      <c r="LDE33" s="58" t="s">
        <v>575</v>
      </c>
      <c r="LDF33" s="58" t="s">
        <v>575</v>
      </c>
      <c r="LDG33" s="58" t="s">
        <v>575</v>
      </c>
      <c r="LDH33" s="58" t="s">
        <v>575</v>
      </c>
      <c r="LDI33" s="58" t="s">
        <v>575</v>
      </c>
      <c r="LDJ33" s="58" t="s">
        <v>575</v>
      </c>
      <c r="LDK33" s="58" t="s">
        <v>575</v>
      </c>
      <c r="LDL33" s="58" t="s">
        <v>575</v>
      </c>
      <c r="LDM33" s="58" t="s">
        <v>575</v>
      </c>
      <c r="LDN33" s="58" t="s">
        <v>575</v>
      </c>
      <c r="LDO33" s="58" t="s">
        <v>575</v>
      </c>
      <c r="LDP33" s="58" t="s">
        <v>575</v>
      </c>
      <c r="LDQ33" s="58" t="s">
        <v>575</v>
      </c>
      <c r="LDR33" s="58" t="s">
        <v>575</v>
      </c>
      <c r="LDS33" s="58" t="s">
        <v>575</v>
      </c>
      <c r="LDT33" s="58" t="s">
        <v>575</v>
      </c>
      <c r="LDU33" s="58" t="s">
        <v>575</v>
      </c>
      <c r="LDV33" s="58" t="s">
        <v>575</v>
      </c>
      <c r="LDW33" s="58" t="s">
        <v>575</v>
      </c>
      <c r="LDX33" s="58" t="s">
        <v>575</v>
      </c>
      <c r="LDY33" s="58" t="s">
        <v>575</v>
      </c>
      <c r="LDZ33" s="58" t="s">
        <v>575</v>
      </c>
      <c r="LEA33" s="58" t="s">
        <v>575</v>
      </c>
      <c r="LEB33" s="58" t="s">
        <v>575</v>
      </c>
      <c r="LEC33" s="58" t="s">
        <v>575</v>
      </c>
      <c r="LED33" s="58" t="s">
        <v>575</v>
      </c>
      <c r="LEE33" s="58" t="s">
        <v>575</v>
      </c>
      <c r="LEF33" s="58" t="s">
        <v>575</v>
      </c>
      <c r="LEG33" s="58" t="s">
        <v>575</v>
      </c>
      <c r="LEH33" s="58" t="s">
        <v>575</v>
      </c>
      <c r="LEI33" s="58" t="s">
        <v>575</v>
      </c>
      <c r="LEJ33" s="58" t="s">
        <v>575</v>
      </c>
      <c r="LEK33" s="58" t="s">
        <v>575</v>
      </c>
      <c r="LEL33" s="58" t="s">
        <v>575</v>
      </c>
      <c r="LEM33" s="58" t="s">
        <v>575</v>
      </c>
      <c r="LEN33" s="58" t="s">
        <v>575</v>
      </c>
      <c r="LEO33" s="58" t="s">
        <v>575</v>
      </c>
      <c r="LEP33" s="58" t="s">
        <v>575</v>
      </c>
      <c r="LEQ33" s="58" t="s">
        <v>575</v>
      </c>
      <c r="LER33" s="58" t="s">
        <v>575</v>
      </c>
      <c r="LES33" s="58" t="s">
        <v>575</v>
      </c>
      <c r="LET33" s="58" t="s">
        <v>575</v>
      </c>
      <c r="LEU33" s="58" t="s">
        <v>575</v>
      </c>
      <c r="LEV33" s="58" t="s">
        <v>575</v>
      </c>
      <c r="LEW33" s="58" t="s">
        <v>575</v>
      </c>
      <c r="LEX33" s="58" t="s">
        <v>575</v>
      </c>
      <c r="LEY33" s="58" t="s">
        <v>575</v>
      </c>
      <c r="LEZ33" s="58" t="s">
        <v>575</v>
      </c>
      <c r="LFA33" s="58" t="s">
        <v>575</v>
      </c>
      <c r="LFB33" s="58" t="s">
        <v>575</v>
      </c>
      <c r="LFC33" s="58" t="s">
        <v>575</v>
      </c>
      <c r="LFD33" s="58" t="s">
        <v>575</v>
      </c>
      <c r="LFE33" s="58" t="s">
        <v>575</v>
      </c>
      <c r="LFF33" s="58" t="s">
        <v>575</v>
      </c>
      <c r="LFG33" s="58" t="s">
        <v>575</v>
      </c>
      <c r="LFH33" s="58" t="s">
        <v>575</v>
      </c>
      <c r="LFI33" s="58" t="s">
        <v>575</v>
      </c>
      <c r="LFJ33" s="58" t="s">
        <v>575</v>
      </c>
      <c r="LFK33" s="58" t="s">
        <v>575</v>
      </c>
      <c r="LFL33" s="58" t="s">
        <v>575</v>
      </c>
      <c r="LFM33" s="58" t="s">
        <v>575</v>
      </c>
      <c r="LFN33" s="58" t="s">
        <v>575</v>
      </c>
      <c r="LFO33" s="58" t="s">
        <v>575</v>
      </c>
      <c r="LFP33" s="58" t="s">
        <v>575</v>
      </c>
      <c r="LFQ33" s="58" t="s">
        <v>575</v>
      </c>
      <c r="LFR33" s="58" t="s">
        <v>575</v>
      </c>
      <c r="LFS33" s="58" t="s">
        <v>575</v>
      </c>
      <c r="LFT33" s="58" t="s">
        <v>575</v>
      </c>
      <c r="LFU33" s="58" t="s">
        <v>575</v>
      </c>
      <c r="LFV33" s="58" t="s">
        <v>575</v>
      </c>
      <c r="LFW33" s="58" t="s">
        <v>575</v>
      </c>
      <c r="LFX33" s="58" t="s">
        <v>575</v>
      </c>
      <c r="LFY33" s="58" t="s">
        <v>575</v>
      </c>
      <c r="LFZ33" s="58" t="s">
        <v>575</v>
      </c>
      <c r="LGA33" s="58" t="s">
        <v>575</v>
      </c>
      <c r="LGB33" s="58" t="s">
        <v>575</v>
      </c>
      <c r="LGC33" s="58" t="s">
        <v>575</v>
      </c>
      <c r="LGD33" s="58" t="s">
        <v>575</v>
      </c>
      <c r="LGE33" s="58" t="s">
        <v>575</v>
      </c>
      <c r="LGF33" s="58" t="s">
        <v>575</v>
      </c>
      <c r="LGG33" s="58" t="s">
        <v>575</v>
      </c>
      <c r="LGH33" s="58" t="s">
        <v>575</v>
      </c>
      <c r="LGI33" s="58" t="s">
        <v>575</v>
      </c>
      <c r="LGJ33" s="58" t="s">
        <v>575</v>
      </c>
      <c r="LGK33" s="58" t="s">
        <v>575</v>
      </c>
      <c r="LGL33" s="58" t="s">
        <v>575</v>
      </c>
      <c r="LGM33" s="58" t="s">
        <v>575</v>
      </c>
      <c r="LGN33" s="58" t="s">
        <v>575</v>
      </c>
      <c r="LGO33" s="58" t="s">
        <v>575</v>
      </c>
      <c r="LGP33" s="58" t="s">
        <v>575</v>
      </c>
      <c r="LGQ33" s="58" t="s">
        <v>575</v>
      </c>
      <c r="LGR33" s="58" t="s">
        <v>575</v>
      </c>
      <c r="LGS33" s="58" t="s">
        <v>575</v>
      </c>
      <c r="LGT33" s="58" t="s">
        <v>575</v>
      </c>
      <c r="LGU33" s="58" t="s">
        <v>575</v>
      </c>
      <c r="LGV33" s="58" t="s">
        <v>575</v>
      </c>
      <c r="LGW33" s="58" t="s">
        <v>575</v>
      </c>
      <c r="LGX33" s="58" t="s">
        <v>575</v>
      </c>
      <c r="LGY33" s="58" t="s">
        <v>575</v>
      </c>
      <c r="LGZ33" s="58" t="s">
        <v>575</v>
      </c>
      <c r="LHA33" s="58" t="s">
        <v>575</v>
      </c>
      <c r="LHB33" s="58" t="s">
        <v>575</v>
      </c>
      <c r="LHC33" s="58" t="s">
        <v>575</v>
      </c>
      <c r="LHD33" s="58" t="s">
        <v>575</v>
      </c>
      <c r="LHE33" s="58" t="s">
        <v>575</v>
      </c>
      <c r="LHF33" s="58" t="s">
        <v>575</v>
      </c>
      <c r="LHG33" s="58" t="s">
        <v>575</v>
      </c>
      <c r="LHH33" s="58" t="s">
        <v>575</v>
      </c>
      <c r="LHI33" s="58" t="s">
        <v>575</v>
      </c>
      <c r="LHJ33" s="58" t="s">
        <v>575</v>
      </c>
      <c r="LHK33" s="58" t="s">
        <v>575</v>
      </c>
      <c r="LHL33" s="58" t="s">
        <v>575</v>
      </c>
      <c r="LHM33" s="58" t="s">
        <v>575</v>
      </c>
      <c r="LHN33" s="58" t="s">
        <v>575</v>
      </c>
      <c r="LHO33" s="58" t="s">
        <v>575</v>
      </c>
      <c r="LHP33" s="58" t="s">
        <v>575</v>
      </c>
      <c r="LHQ33" s="58" t="s">
        <v>575</v>
      </c>
      <c r="LHR33" s="58" t="s">
        <v>575</v>
      </c>
      <c r="LHS33" s="58" t="s">
        <v>575</v>
      </c>
      <c r="LHT33" s="58" t="s">
        <v>575</v>
      </c>
      <c r="LHU33" s="58" t="s">
        <v>575</v>
      </c>
      <c r="LHV33" s="58" t="s">
        <v>575</v>
      </c>
      <c r="LHW33" s="58" t="s">
        <v>575</v>
      </c>
      <c r="LHX33" s="58" t="s">
        <v>575</v>
      </c>
      <c r="LHY33" s="58" t="s">
        <v>575</v>
      </c>
      <c r="LHZ33" s="58" t="s">
        <v>575</v>
      </c>
      <c r="LIA33" s="58" t="s">
        <v>575</v>
      </c>
      <c r="LIB33" s="58" t="s">
        <v>575</v>
      </c>
      <c r="LIC33" s="58" t="s">
        <v>575</v>
      </c>
      <c r="LID33" s="58" t="s">
        <v>575</v>
      </c>
      <c r="LIE33" s="58" t="s">
        <v>575</v>
      </c>
      <c r="LIF33" s="58" t="s">
        <v>575</v>
      </c>
      <c r="LIG33" s="58" t="s">
        <v>575</v>
      </c>
      <c r="LIH33" s="58" t="s">
        <v>575</v>
      </c>
      <c r="LII33" s="58" t="s">
        <v>575</v>
      </c>
      <c r="LIJ33" s="58" t="s">
        <v>575</v>
      </c>
      <c r="LIK33" s="58" t="s">
        <v>575</v>
      </c>
      <c r="LIL33" s="58" t="s">
        <v>575</v>
      </c>
      <c r="LIM33" s="58" t="s">
        <v>575</v>
      </c>
      <c r="LIN33" s="58" t="s">
        <v>575</v>
      </c>
      <c r="LIO33" s="58" t="s">
        <v>575</v>
      </c>
      <c r="LIP33" s="58" t="s">
        <v>575</v>
      </c>
      <c r="LIQ33" s="58" t="s">
        <v>575</v>
      </c>
      <c r="LIR33" s="58" t="s">
        <v>575</v>
      </c>
      <c r="LIS33" s="58" t="s">
        <v>575</v>
      </c>
      <c r="LIT33" s="58" t="s">
        <v>575</v>
      </c>
      <c r="LIU33" s="58" t="s">
        <v>575</v>
      </c>
      <c r="LIV33" s="58" t="s">
        <v>575</v>
      </c>
      <c r="LIW33" s="58" t="s">
        <v>575</v>
      </c>
      <c r="LIX33" s="58" t="s">
        <v>575</v>
      </c>
      <c r="LIY33" s="58" t="s">
        <v>575</v>
      </c>
      <c r="LIZ33" s="58" t="s">
        <v>575</v>
      </c>
      <c r="LJA33" s="58" t="s">
        <v>575</v>
      </c>
      <c r="LJB33" s="58" t="s">
        <v>575</v>
      </c>
      <c r="LJC33" s="58" t="s">
        <v>575</v>
      </c>
      <c r="LJD33" s="58" t="s">
        <v>575</v>
      </c>
      <c r="LJE33" s="58" t="s">
        <v>575</v>
      </c>
      <c r="LJF33" s="58" t="s">
        <v>575</v>
      </c>
      <c r="LJG33" s="58" t="s">
        <v>575</v>
      </c>
      <c r="LJH33" s="58" t="s">
        <v>575</v>
      </c>
      <c r="LJI33" s="58" t="s">
        <v>575</v>
      </c>
      <c r="LJJ33" s="58" t="s">
        <v>575</v>
      </c>
      <c r="LJK33" s="58" t="s">
        <v>575</v>
      </c>
      <c r="LJL33" s="58" t="s">
        <v>575</v>
      </c>
      <c r="LJM33" s="58" t="s">
        <v>575</v>
      </c>
      <c r="LJN33" s="58" t="s">
        <v>575</v>
      </c>
      <c r="LJO33" s="58" t="s">
        <v>575</v>
      </c>
      <c r="LJP33" s="58" t="s">
        <v>575</v>
      </c>
      <c r="LJQ33" s="58" t="s">
        <v>575</v>
      </c>
      <c r="LJR33" s="58" t="s">
        <v>575</v>
      </c>
      <c r="LJS33" s="58" t="s">
        <v>575</v>
      </c>
      <c r="LJT33" s="58" t="s">
        <v>575</v>
      </c>
      <c r="LJU33" s="58" t="s">
        <v>575</v>
      </c>
      <c r="LJV33" s="58" t="s">
        <v>575</v>
      </c>
      <c r="LJW33" s="58" t="s">
        <v>575</v>
      </c>
      <c r="LJX33" s="58" t="s">
        <v>575</v>
      </c>
      <c r="LJY33" s="58" t="s">
        <v>575</v>
      </c>
      <c r="LJZ33" s="58" t="s">
        <v>575</v>
      </c>
      <c r="LKA33" s="58" t="s">
        <v>575</v>
      </c>
      <c r="LKB33" s="58" t="s">
        <v>575</v>
      </c>
      <c r="LKC33" s="58" t="s">
        <v>575</v>
      </c>
      <c r="LKD33" s="58" t="s">
        <v>575</v>
      </c>
      <c r="LKE33" s="58" t="s">
        <v>575</v>
      </c>
      <c r="LKF33" s="58" t="s">
        <v>575</v>
      </c>
      <c r="LKG33" s="58" t="s">
        <v>575</v>
      </c>
      <c r="LKH33" s="58" t="s">
        <v>575</v>
      </c>
      <c r="LKI33" s="58" t="s">
        <v>575</v>
      </c>
      <c r="LKJ33" s="58" t="s">
        <v>575</v>
      </c>
      <c r="LKK33" s="58" t="s">
        <v>575</v>
      </c>
      <c r="LKL33" s="58" t="s">
        <v>575</v>
      </c>
      <c r="LKM33" s="58" t="s">
        <v>575</v>
      </c>
      <c r="LKN33" s="58" t="s">
        <v>575</v>
      </c>
      <c r="LKO33" s="58" t="s">
        <v>575</v>
      </c>
      <c r="LKP33" s="58" t="s">
        <v>575</v>
      </c>
      <c r="LKQ33" s="58" t="s">
        <v>575</v>
      </c>
      <c r="LKR33" s="58" t="s">
        <v>575</v>
      </c>
      <c r="LKS33" s="58" t="s">
        <v>575</v>
      </c>
      <c r="LKT33" s="58" t="s">
        <v>575</v>
      </c>
      <c r="LKU33" s="58" t="s">
        <v>575</v>
      </c>
      <c r="LKV33" s="58" t="s">
        <v>575</v>
      </c>
      <c r="LKW33" s="58" t="s">
        <v>575</v>
      </c>
      <c r="LKX33" s="58" t="s">
        <v>575</v>
      </c>
      <c r="LKY33" s="58" t="s">
        <v>575</v>
      </c>
      <c r="LKZ33" s="58" t="s">
        <v>575</v>
      </c>
      <c r="LLA33" s="58" t="s">
        <v>575</v>
      </c>
      <c r="LLB33" s="58" t="s">
        <v>575</v>
      </c>
      <c r="LLC33" s="58" t="s">
        <v>575</v>
      </c>
      <c r="LLD33" s="58" t="s">
        <v>575</v>
      </c>
      <c r="LLE33" s="58" t="s">
        <v>575</v>
      </c>
      <c r="LLF33" s="58" t="s">
        <v>575</v>
      </c>
      <c r="LLG33" s="58" t="s">
        <v>575</v>
      </c>
      <c r="LLH33" s="58" t="s">
        <v>575</v>
      </c>
      <c r="LLI33" s="58" t="s">
        <v>575</v>
      </c>
      <c r="LLJ33" s="58" t="s">
        <v>575</v>
      </c>
      <c r="LLK33" s="58" t="s">
        <v>575</v>
      </c>
      <c r="LLL33" s="58" t="s">
        <v>575</v>
      </c>
      <c r="LLM33" s="58" t="s">
        <v>575</v>
      </c>
      <c r="LLN33" s="58" t="s">
        <v>575</v>
      </c>
      <c r="LLO33" s="58" t="s">
        <v>575</v>
      </c>
      <c r="LLP33" s="58" t="s">
        <v>575</v>
      </c>
      <c r="LLQ33" s="58" t="s">
        <v>575</v>
      </c>
      <c r="LLR33" s="58" t="s">
        <v>575</v>
      </c>
      <c r="LLS33" s="58" t="s">
        <v>575</v>
      </c>
      <c r="LLT33" s="58" t="s">
        <v>575</v>
      </c>
      <c r="LLU33" s="58" t="s">
        <v>575</v>
      </c>
      <c r="LLV33" s="58" t="s">
        <v>575</v>
      </c>
      <c r="LLW33" s="58" t="s">
        <v>575</v>
      </c>
      <c r="LLX33" s="58" t="s">
        <v>575</v>
      </c>
      <c r="LLY33" s="58" t="s">
        <v>575</v>
      </c>
      <c r="LLZ33" s="58" t="s">
        <v>575</v>
      </c>
      <c r="LMA33" s="58" t="s">
        <v>575</v>
      </c>
      <c r="LMB33" s="58" t="s">
        <v>575</v>
      </c>
      <c r="LMC33" s="58" t="s">
        <v>575</v>
      </c>
      <c r="LMD33" s="58" t="s">
        <v>575</v>
      </c>
      <c r="LME33" s="58" t="s">
        <v>575</v>
      </c>
      <c r="LMF33" s="58" t="s">
        <v>575</v>
      </c>
      <c r="LMG33" s="58" t="s">
        <v>575</v>
      </c>
      <c r="LMH33" s="58" t="s">
        <v>575</v>
      </c>
      <c r="LMI33" s="58" t="s">
        <v>575</v>
      </c>
      <c r="LMJ33" s="58" t="s">
        <v>575</v>
      </c>
      <c r="LMK33" s="58" t="s">
        <v>575</v>
      </c>
      <c r="LML33" s="58" t="s">
        <v>575</v>
      </c>
      <c r="LMM33" s="58" t="s">
        <v>575</v>
      </c>
      <c r="LMN33" s="58" t="s">
        <v>575</v>
      </c>
      <c r="LMO33" s="58" t="s">
        <v>575</v>
      </c>
      <c r="LMP33" s="58" t="s">
        <v>575</v>
      </c>
      <c r="LMQ33" s="58" t="s">
        <v>575</v>
      </c>
      <c r="LMR33" s="58" t="s">
        <v>575</v>
      </c>
      <c r="LMS33" s="58" t="s">
        <v>575</v>
      </c>
      <c r="LMT33" s="58" t="s">
        <v>575</v>
      </c>
      <c r="LMU33" s="58" t="s">
        <v>575</v>
      </c>
      <c r="LMV33" s="58" t="s">
        <v>575</v>
      </c>
      <c r="LMW33" s="58" t="s">
        <v>575</v>
      </c>
      <c r="LMX33" s="58" t="s">
        <v>575</v>
      </c>
      <c r="LMY33" s="58" t="s">
        <v>575</v>
      </c>
      <c r="LMZ33" s="58" t="s">
        <v>575</v>
      </c>
      <c r="LNA33" s="58" t="s">
        <v>575</v>
      </c>
      <c r="LNB33" s="58" t="s">
        <v>575</v>
      </c>
      <c r="LNC33" s="58" t="s">
        <v>575</v>
      </c>
      <c r="LND33" s="58" t="s">
        <v>575</v>
      </c>
      <c r="LNE33" s="58" t="s">
        <v>575</v>
      </c>
      <c r="LNF33" s="58" t="s">
        <v>575</v>
      </c>
      <c r="LNG33" s="58" t="s">
        <v>575</v>
      </c>
      <c r="LNH33" s="58" t="s">
        <v>575</v>
      </c>
      <c r="LNI33" s="58" t="s">
        <v>575</v>
      </c>
      <c r="LNJ33" s="58" t="s">
        <v>575</v>
      </c>
      <c r="LNK33" s="58" t="s">
        <v>575</v>
      </c>
      <c r="LNL33" s="58" t="s">
        <v>575</v>
      </c>
      <c r="LNM33" s="58" t="s">
        <v>575</v>
      </c>
      <c r="LNN33" s="58" t="s">
        <v>575</v>
      </c>
      <c r="LNO33" s="58" t="s">
        <v>575</v>
      </c>
      <c r="LNP33" s="58" t="s">
        <v>575</v>
      </c>
      <c r="LNQ33" s="58" t="s">
        <v>575</v>
      </c>
      <c r="LNR33" s="58" t="s">
        <v>575</v>
      </c>
      <c r="LNS33" s="58" t="s">
        <v>575</v>
      </c>
      <c r="LNT33" s="58" t="s">
        <v>575</v>
      </c>
      <c r="LNU33" s="58" t="s">
        <v>575</v>
      </c>
      <c r="LNV33" s="58" t="s">
        <v>575</v>
      </c>
      <c r="LNW33" s="58" t="s">
        <v>575</v>
      </c>
      <c r="LNX33" s="58" t="s">
        <v>575</v>
      </c>
      <c r="LNY33" s="58" t="s">
        <v>575</v>
      </c>
      <c r="LNZ33" s="58" t="s">
        <v>575</v>
      </c>
      <c r="LOA33" s="58" t="s">
        <v>575</v>
      </c>
      <c r="LOB33" s="58" t="s">
        <v>575</v>
      </c>
      <c r="LOC33" s="58" t="s">
        <v>575</v>
      </c>
      <c r="LOD33" s="58" t="s">
        <v>575</v>
      </c>
      <c r="LOE33" s="58" t="s">
        <v>575</v>
      </c>
      <c r="LOF33" s="58" t="s">
        <v>575</v>
      </c>
      <c r="LOG33" s="58" t="s">
        <v>575</v>
      </c>
      <c r="LOH33" s="58" t="s">
        <v>575</v>
      </c>
      <c r="LOI33" s="58" t="s">
        <v>575</v>
      </c>
      <c r="LOJ33" s="58" t="s">
        <v>575</v>
      </c>
      <c r="LOK33" s="58" t="s">
        <v>575</v>
      </c>
      <c r="LOL33" s="58" t="s">
        <v>575</v>
      </c>
      <c r="LOM33" s="58" t="s">
        <v>575</v>
      </c>
      <c r="LON33" s="58" t="s">
        <v>575</v>
      </c>
      <c r="LOO33" s="58" t="s">
        <v>575</v>
      </c>
      <c r="LOP33" s="58" t="s">
        <v>575</v>
      </c>
      <c r="LOQ33" s="58" t="s">
        <v>575</v>
      </c>
      <c r="LOR33" s="58" t="s">
        <v>575</v>
      </c>
      <c r="LOS33" s="58" t="s">
        <v>575</v>
      </c>
      <c r="LOT33" s="58" t="s">
        <v>575</v>
      </c>
      <c r="LOU33" s="58" t="s">
        <v>575</v>
      </c>
      <c r="LOV33" s="58" t="s">
        <v>575</v>
      </c>
      <c r="LOW33" s="58" t="s">
        <v>575</v>
      </c>
      <c r="LOX33" s="58" t="s">
        <v>575</v>
      </c>
      <c r="LOY33" s="58" t="s">
        <v>575</v>
      </c>
      <c r="LOZ33" s="58" t="s">
        <v>575</v>
      </c>
      <c r="LPA33" s="58" t="s">
        <v>575</v>
      </c>
      <c r="LPB33" s="58" t="s">
        <v>575</v>
      </c>
      <c r="LPC33" s="58" t="s">
        <v>575</v>
      </c>
      <c r="LPD33" s="58" t="s">
        <v>575</v>
      </c>
      <c r="LPE33" s="58" t="s">
        <v>575</v>
      </c>
      <c r="LPF33" s="58" t="s">
        <v>575</v>
      </c>
      <c r="LPG33" s="58" t="s">
        <v>575</v>
      </c>
      <c r="LPH33" s="58" t="s">
        <v>575</v>
      </c>
      <c r="LPI33" s="58" t="s">
        <v>575</v>
      </c>
      <c r="LPJ33" s="58" t="s">
        <v>575</v>
      </c>
      <c r="LPK33" s="58" t="s">
        <v>575</v>
      </c>
      <c r="LPL33" s="58" t="s">
        <v>575</v>
      </c>
      <c r="LPM33" s="58" t="s">
        <v>575</v>
      </c>
      <c r="LPN33" s="58" t="s">
        <v>575</v>
      </c>
      <c r="LPO33" s="58" t="s">
        <v>575</v>
      </c>
      <c r="LPP33" s="58" t="s">
        <v>575</v>
      </c>
      <c r="LPQ33" s="58" t="s">
        <v>575</v>
      </c>
      <c r="LPR33" s="58" t="s">
        <v>575</v>
      </c>
      <c r="LPS33" s="58" t="s">
        <v>575</v>
      </c>
      <c r="LPT33" s="58" t="s">
        <v>575</v>
      </c>
      <c r="LPU33" s="58" t="s">
        <v>575</v>
      </c>
      <c r="LPV33" s="58" t="s">
        <v>575</v>
      </c>
      <c r="LPW33" s="58" t="s">
        <v>575</v>
      </c>
      <c r="LPX33" s="58" t="s">
        <v>575</v>
      </c>
      <c r="LPY33" s="58" t="s">
        <v>575</v>
      </c>
      <c r="LPZ33" s="58" t="s">
        <v>575</v>
      </c>
      <c r="LQA33" s="58" t="s">
        <v>575</v>
      </c>
      <c r="LQB33" s="58" t="s">
        <v>575</v>
      </c>
      <c r="LQC33" s="58" t="s">
        <v>575</v>
      </c>
      <c r="LQD33" s="58" t="s">
        <v>575</v>
      </c>
      <c r="LQE33" s="58" t="s">
        <v>575</v>
      </c>
      <c r="LQF33" s="58" t="s">
        <v>575</v>
      </c>
      <c r="LQG33" s="58" t="s">
        <v>575</v>
      </c>
      <c r="LQH33" s="58" t="s">
        <v>575</v>
      </c>
      <c r="LQI33" s="58" t="s">
        <v>575</v>
      </c>
      <c r="LQJ33" s="58" t="s">
        <v>575</v>
      </c>
      <c r="LQK33" s="58" t="s">
        <v>575</v>
      </c>
      <c r="LQL33" s="58" t="s">
        <v>575</v>
      </c>
      <c r="LQM33" s="58" t="s">
        <v>575</v>
      </c>
      <c r="LQN33" s="58" t="s">
        <v>575</v>
      </c>
      <c r="LQO33" s="58" t="s">
        <v>575</v>
      </c>
      <c r="LQP33" s="58" t="s">
        <v>575</v>
      </c>
      <c r="LQQ33" s="58" t="s">
        <v>575</v>
      </c>
      <c r="LQR33" s="58" t="s">
        <v>575</v>
      </c>
      <c r="LQS33" s="58" t="s">
        <v>575</v>
      </c>
      <c r="LQT33" s="58" t="s">
        <v>575</v>
      </c>
      <c r="LQU33" s="58" t="s">
        <v>575</v>
      </c>
      <c r="LQV33" s="58" t="s">
        <v>575</v>
      </c>
      <c r="LQW33" s="58" t="s">
        <v>575</v>
      </c>
      <c r="LQX33" s="58" t="s">
        <v>575</v>
      </c>
      <c r="LQY33" s="58" t="s">
        <v>575</v>
      </c>
      <c r="LQZ33" s="58" t="s">
        <v>575</v>
      </c>
      <c r="LRA33" s="58" t="s">
        <v>575</v>
      </c>
      <c r="LRB33" s="58" t="s">
        <v>575</v>
      </c>
      <c r="LRC33" s="58" t="s">
        <v>575</v>
      </c>
      <c r="LRD33" s="58" t="s">
        <v>575</v>
      </c>
      <c r="LRE33" s="58" t="s">
        <v>575</v>
      </c>
      <c r="LRF33" s="58" t="s">
        <v>575</v>
      </c>
      <c r="LRG33" s="58" t="s">
        <v>575</v>
      </c>
      <c r="LRH33" s="58" t="s">
        <v>575</v>
      </c>
      <c r="LRI33" s="58" t="s">
        <v>575</v>
      </c>
      <c r="LRJ33" s="58" t="s">
        <v>575</v>
      </c>
      <c r="LRK33" s="58" t="s">
        <v>575</v>
      </c>
      <c r="LRL33" s="58" t="s">
        <v>575</v>
      </c>
      <c r="LRM33" s="58" t="s">
        <v>575</v>
      </c>
      <c r="LRN33" s="58" t="s">
        <v>575</v>
      </c>
      <c r="LRO33" s="58" t="s">
        <v>575</v>
      </c>
      <c r="LRP33" s="58" t="s">
        <v>575</v>
      </c>
      <c r="LRQ33" s="58" t="s">
        <v>575</v>
      </c>
      <c r="LRR33" s="58" t="s">
        <v>575</v>
      </c>
      <c r="LRS33" s="58" t="s">
        <v>575</v>
      </c>
      <c r="LRT33" s="58" t="s">
        <v>575</v>
      </c>
      <c r="LRU33" s="58" t="s">
        <v>575</v>
      </c>
      <c r="LRV33" s="58" t="s">
        <v>575</v>
      </c>
      <c r="LRW33" s="58" t="s">
        <v>575</v>
      </c>
      <c r="LRX33" s="58" t="s">
        <v>575</v>
      </c>
      <c r="LRY33" s="58" t="s">
        <v>575</v>
      </c>
      <c r="LRZ33" s="58" t="s">
        <v>575</v>
      </c>
      <c r="LSA33" s="58" t="s">
        <v>575</v>
      </c>
      <c r="LSB33" s="58" t="s">
        <v>575</v>
      </c>
      <c r="LSC33" s="58" t="s">
        <v>575</v>
      </c>
      <c r="LSD33" s="58" t="s">
        <v>575</v>
      </c>
      <c r="LSE33" s="58" t="s">
        <v>575</v>
      </c>
      <c r="LSF33" s="58" t="s">
        <v>575</v>
      </c>
      <c r="LSG33" s="58" t="s">
        <v>575</v>
      </c>
      <c r="LSH33" s="58" t="s">
        <v>575</v>
      </c>
      <c r="LSI33" s="58" t="s">
        <v>575</v>
      </c>
      <c r="LSJ33" s="58" t="s">
        <v>575</v>
      </c>
      <c r="LSK33" s="58" t="s">
        <v>575</v>
      </c>
      <c r="LSL33" s="58" t="s">
        <v>575</v>
      </c>
      <c r="LSM33" s="58" t="s">
        <v>575</v>
      </c>
      <c r="LSN33" s="58" t="s">
        <v>575</v>
      </c>
      <c r="LSO33" s="58" t="s">
        <v>575</v>
      </c>
      <c r="LSP33" s="58" t="s">
        <v>575</v>
      </c>
      <c r="LSQ33" s="58" t="s">
        <v>575</v>
      </c>
      <c r="LSR33" s="58" t="s">
        <v>575</v>
      </c>
      <c r="LSS33" s="58" t="s">
        <v>575</v>
      </c>
      <c r="LST33" s="58" t="s">
        <v>575</v>
      </c>
      <c r="LSU33" s="58" t="s">
        <v>575</v>
      </c>
      <c r="LSV33" s="58" t="s">
        <v>575</v>
      </c>
      <c r="LSW33" s="58" t="s">
        <v>575</v>
      </c>
      <c r="LSX33" s="58" t="s">
        <v>575</v>
      </c>
      <c r="LSY33" s="58" t="s">
        <v>575</v>
      </c>
      <c r="LSZ33" s="58" t="s">
        <v>575</v>
      </c>
      <c r="LTA33" s="58" t="s">
        <v>575</v>
      </c>
      <c r="LTB33" s="58" t="s">
        <v>575</v>
      </c>
      <c r="LTC33" s="58" t="s">
        <v>575</v>
      </c>
      <c r="LTD33" s="58" t="s">
        <v>575</v>
      </c>
      <c r="LTE33" s="58" t="s">
        <v>575</v>
      </c>
      <c r="LTF33" s="58" t="s">
        <v>575</v>
      </c>
      <c r="LTG33" s="58" t="s">
        <v>575</v>
      </c>
      <c r="LTH33" s="58" t="s">
        <v>575</v>
      </c>
      <c r="LTI33" s="58" t="s">
        <v>575</v>
      </c>
      <c r="LTJ33" s="58" t="s">
        <v>575</v>
      </c>
      <c r="LTK33" s="58" t="s">
        <v>575</v>
      </c>
      <c r="LTL33" s="58" t="s">
        <v>575</v>
      </c>
      <c r="LTM33" s="58" t="s">
        <v>575</v>
      </c>
      <c r="LTN33" s="58" t="s">
        <v>575</v>
      </c>
      <c r="LTO33" s="58" t="s">
        <v>575</v>
      </c>
      <c r="LTP33" s="58" t="s">
        <v>575</v>
      </c>
      <c r="LTQ33" s="58" t="s">
        <v>575</v>
      </c>
      <c r="LTR33" s="58" t="s">
        <v>575</v>
      </c>
      <c r="LTS33" s="58" t="s">
        <v>575</v>
      </c>
      <c r="LTT33" s="58" t="s">
        <v>575</v>
      </c>
      <c r="LTU33" s="58" t="s">
        <v>575</v>
      </c>
      <c r="LTV33" s="58" t="s">
        <v>575</v>
      </c>
      <c r="LTW33" s="58" t="s">
        <v>575</v>
      </c>
      <c r="LTX33" s="58" t="s">
        <v>575</v>
      </c>
      <c r="LTY33" s="58" t="s">
        <v>575</v>
      </c>
      <c r="LTZ33" s="58" t="s">
        <v>575</v>
      </c>
      <c r="LUA33" s="58" t="s">
        <v>575</v>
      </c>
      <c r="LUB33" s="58" t="s">
        <v>575</v>
      </c>
      <c r="LUC33" s="58" t="s">
        <v>575</v>
      </c>
      <c r="LUD33" s="58" t="s">
        <v>575</v>
      </c>
      <c r="LUE33" s="58" t="s">
        <v>575</v>
      </c>
      <c r="LUF33" s="58" t="s">
        <v>575</v>
      </c>
      <c r="LUG33" s="58" t="s">
        <v>575</v>
      </c>
      <c r="LUH33" s="58" t="s">
        <v>575</v>
      </c>
      <c r="LUI33" s="58" t="s">
        <v>575</v>
      </c>
      <c r="LUJ33" s="58" t="s">
        <v>575</v>
      </c>
      <c r="LUK33" s="58" t="s">
        <v>575</v>
      </c>
      <c r="LUL33" s="58" t="s">
        <v>575</v>
      </c>
      <c r="LUM33" s="58" t="s">
        <v>575</v>
      </c>
      <c r="LUN33" s="58" t="s">
        <v>575</v>
      </c>
      <c r="LUO33" s="58" t="s">
        <v>575</v>
      </c>
      <c r="LUP33" s="58" t="s">
        <v>575</v>
      </c>
      <c r="LUQ33" s="58" t="s">
        <v>575</v>
      </c>
      <c r="LUR33" s="58" t="s">
        <v>575</v>
      </c>
      <c r="LUS33" s="58" t="s">
        <v>575</v>
      </c>
      <c r="LUT33" s="58" t="s">
        <v>575</v>
      </c>
      <c r="LUU33" s="58" t="s">
        <v>575</v>
      </c>
      <c r="LUV33" s="58" t="s">
        <v>575</v>
      </c>
      <c r="LUW33" s="58" t="s">
        <v>575</v>
      </c>
      <c r="LUX33" s="58" t="s">
        <v>575</v>
      </c>
      <c r="LUY33" s="58" t="s">
        <v>575</v>
      </c>
      <c r="LUZ33" s="58" t="s">
        <v>575</v>
      </c>
      <c r="LVA33" s="58" t="s">
        <v>575</v>
      </c>
      <c r="LVB33" s="58" t="s">
        <v>575</v>
      </c>
      <c r="LVC33" s="58" t="s">
        <v>575</v>
      </c>
      <c r="LVD33" s="58" t="s">
        <v>575</v>
      </c>
      <c r="LVE33" s="58" t="s">
        <v>575</v>
      </c>
      <c r="LVF33" s="58" t="s">
        <v>575</v>
      </c>
      <c r="LVG33" s="58" t="s">
        <v>575</v>
      </c>
      <c r="LVH33" s="58" t="s">
        <v>575</v>
      </c>
      <c r="LVI33" s="58" t="s">
        <v>575</v>
      </c>
      <c r="LVJ33" s="58" t="s">
        <v>575</v>
      </c>
      <c r="LVK33" s="58" t="s">
        <v>575</v>
      </c>
      <c r="LVL33" s="58" t="s">
        <v>575</v>
      </c>
      <c r="LVM33" s="58" t="s">
        <v>575</v>
      </c>
      <c r="LVN33" s="58" t="s">
        <v>575</v>
      </c>
      <c r="LVO33" s="58" t="s">
        <v>575</v>
      </c>
      <c r="LVP33" s="58" t="s">
        <v>575</v>
      </c>
      <c r="LVQ33" s="58" t="s">
        <v>575</v>
      </c>
      <c r="LVR33" s="58" t="s">
        <v>575</v>
      </c>
      <c r="LVS33" s="58" t="s">
        <v>575</v>
      </c>
      <c r="LVT33" s="58" t="s">
        <v>575</v>
      </c>
      <c r="LVU33" s="58" t="s">
        <v>575</v>
      </c>
      <c r="LVV33" s="58" t="s">
        <v>575</v>
      </c>
      <c r="LVW33" s="58" t="s">
        <v>575</v>
      </c>
      <c r="LVX33" s="58" t="s">
        <v>575</v>
      </c>
      <c r="LVY33" s="58" t="s">
        <v>575</v>
      </c>
      <c r="LVZ33" s="58" t="s">
        <v>575</v>
      </c>
      <c r="LWA33" s="58" t="s">
        <v>575</v>
      </c>
      <c r="LWB33" s="58" t="s">
        <v>575</v>
      </c>
      <c r="LWC33" s="58" t="s">
        <v>575</v>
      </c>
      <c r="LWD33" s="58" t="s">
        <v>575</v>
      </c>
      <c r="LWE33" s="58" t="s">
        <v>575</v>
      </c>
      <c r="LWF33" s="58" t="s">
        <v>575</v>
      </c>
      <c r="LWG33" s="58" t="s">
        <v>575</v>
      </c>
      <c r="LWH33" s="58" t="s">
        <v>575</v>
      </c>
      <c r="LWI33" s="58" t="s">
        <v>575</v>
      </c>
      <c r="LWJ33" s="58" t="s">
        <v>575</v>
      </c>
      <c r="LWK33" s="58" t="s">
        <v>575</v>
      </c>
      <c r="LWL33" s="58" t="s">
        <v>575</v>
      </c>
      <c r="LWM33" s="58" t="s">
        <v>575</v>
      </c>
      <c r="LWN33" s="58" t="s">
        <v>575</v>
      </c>
      <c r="LWO33" s="58" t="s">
        <v>575</v>
      </c>
      <c r="LWP33" s="58" t="s">
        <v>575</v>
      </c>
      <c r="LWQ33" s="58" t="s">
        <v>575</v>
      </c>
      <c r="LWR33" s="58" t="s">
        <v>575</v>
      </c>
      <c r="LWS33" s="58" t="s">
        <v>575</v>
      </c>
      <c r="LWT33" s="58" t="s">
        <v>575</v>
      </c>
      <c r="LWU33" s="58" t="s">
        <v>575</v>
      </c>
      <c r="LWV33" s="58" t="s">
        <v>575</v>
      </c>
      <c r="LWW33" s="58" t="s">
        <v>575</v>
      </c>
      <c r="LWX33" s="58" t="s">
        <v>575</v>
      </c>
      <c r="LWY33" s="58" t="s">
        <v>575</v>
      </c>
      <c r="LWZ33" s="58" t="s">
        <v>575</v>
      </c>
      <c r="LXA33" s="58" t="s">
        <v>575</v>
      </c>
      <c r="LXB33" s="58" t="s">
        <v>575</v>
      </c>
      <c r="LXC33" s="58" t="s">
        <v>575</v>
      </c>
      <c r="LXD33" s="58" t="s">
        <v>575</v>
      </c>
      <c r="LXE33" s="58" t="s">
        <v>575</v>
      </c>
      <c r="LXF33" s="58" t="s">
        <v>575</v>
      </c>
      <c r="LXG33" s="58" t="s">
        <v>575</v>
      </c>
      <c r="LXH33" s="58" t="s">
        <v>575</v>
      </c>
      <c r="LXI33" s="58" t="s">
        <v>575</v>
      </c>
      <c r="LXJ33" s="58" t="s">
        <v>575</v>
      </c>
      <c r="LXK33" s="58" t="s">
        <v>575</v>
      </c>
      <c r="LXL33" s="58" t="s">
        <v>575</v>
      </c>
      <c r="LXM33" s="58" t="s">
        <v>575</v>
      </c>
      <c r="LXN33" s="58" t="s">
        <v>575</v>
      </c>
      <c r="LXO33" s="58" t="s">
        <v>575</v>
      </c>
      <c r="LXP33" s="58" t="s">
        <v>575</v>
      </c>
      <c r="LXQ33" s="58" t="s">
        <v>575</v>
      </c>
      <c r="LXR33" s="58" t="s">
        <v>575</v>
      </c>
      <c r="LXS33" s="58" t="s">
        <v>575</v>
      </c>
      <c r="LXT33" s="58" t="s">
        <v>575</v>
      </c>
      <c r="LXU33" s="58" t="s">
        <v>575</v>
      </c>
      <c r="LXV33" s="58" t="s">
        <v>575</v>
      </c>
      <c r="LXW33" s="58" t="s">
        <v>575</v>
      </c>
      <c r="LXX33" s="58" t="s">
        <v>575</v>
      </c>
      <c r="LXY33" s="58" t="s">
        <v>575</v>
      </c>
      <c r="LXZ33" s="58" t="s">
        <v>575</v>
      </c>
      <c r="LYA33" s="58" t="s">
        <v>575</v>
      </c>
      <c r="LYB33" s="58" t="s">
        <v>575</v>
      </c>
      <c r="LYC33" s="58" t="s">
        <v>575</v>
      </c>
      <c r="LYD33" s="58" t="s">
        <v>575</v>
      </c>
      <c r="LYE33" s="58" t="s">
        <v>575</v>
      </c>
      <c r="LYF33" s="58" t="s">
        <v>575</v>
      </c>
      <c r="LYG33" s="58" t="s">
        <v>575</v>
      </c>
      <c r="LYH33" s="58" t="s">
        <v>575</v>
      </c>
      <c r="LYI33" s="58" t="s">
        <v>575</v>
      </c>
      <c r="LYJ33" s="58" t="s">
        <v>575</v>
      </c>
      <c r="LYK33" s="58" t="s">
        <v>575</v>
      </c>
      <c r="LYL33" s="58" t="s">
        <v>575</v>
      </c>
      <c r="LYM33" s="58" t="s">
        <v>575</v>
      </c>
      <c r="LYN33" s="58" t="s">
        <v>575</v>
      </c>
      <c r="LYO33" s="58" t="s">
        <v>575</v>
      </c>
      <c r="LYP33" s="58" t="s">
        <v>575</v>
      </c>
      <c r="LYQ33" s="58" t="s">
        <v>575</v>
      </c>
      <c r="LYR33" s="58" t="s">
        <v>575</v>
      </c>
      <c r="LYS33" s="58" t="s">
        <v>575</v>
      </c>
      <c r="LYT33" s="58" t="s">
        <v>575</v>
      </c>
      <c r="LYU33" s="58" t="s">
        <v>575</v>
      </c>
      <c r="LYV33" s="58" t="s">
        <v>575</v>
      </c>
      <c r="LYW33" s="58" t="s">
        <v>575</v>
      </c>
      <c r="LYX33" s="58" t="s">
        <v>575</v>
      </c>
      <c r="LYY33" s="58" t="s">
        <v>575</v>
      </c>
      <c r="LYZ33" s="58" t="s">
        <v>575</v>
      </c>
      <c r="LZA33" s="58" t="s">
        <v>575</v>
      </c>
      <c r="LZB33" s="58" t="s">
        <v>575</v>
      </c>
      <c r="LZC33" s="58" t="s">
        <v>575</v>
      </c>
      <c r="LZD33" s="58" t="s">
        <v>575</v>
      </c>
      <c r="LZE33" s="58" t="s">
        <v>575</v>
      </c>
      <c r="LZF33" s="58" t="s">
        <v>575</v>
      </c>
      <c r="LZG33" s="58" t="s">
        <v>575</v>
      </c>
      <c r="LZH33" s="58" t="s">
        <v>575</v>
      </c>
      <c r="LZI33" s="58" t="s">
        <v>575</v>
      </c>
      <c r="LZJ33" s="58" t="s">
        <v>575</v>
      </c>
      <c r="LZK33" s="58" t="s">
        <v>575</v>
      </c>
      <c r="LZL33" s="58" t="s">
        <v>575</v>
      </c>
      <c r="LZM33" s="58" t="s">
        <v>575</v>
      </c>
      <c r="LZN33" s="58" t="s">
        <v>575</v>
      </c>
      <c r="LZO33" s="58" t="s">
        <v>575</v>
      </c>
      <c r="LZP33" s="58" t="s">
        <v>575</v>
      </c>
      <c r="LZQ33" s="58" t="s">
        <v>575</v>
      </c>
      <c r="LZR33" s="58" t="s">
        <v>575</v>
      </c>
      <c r="LZS33" s="58" t="s">
        <v>575</v>
      </c>
      <c r="LZT33" s="58" t="s">
        <v>575</v>
      </c>
      <c r="LZU33" s="58" t="s">
        <v>575</v>
      </c>
      <c r="LZV33" s="58" t="s">
        <v>575</v>
      </c>
      <c r="LZW33" s="58" t="s">
        <v>575</v>
      </c>
      <c r="LZX33" s="58" t="s">
        <v>575</v>
      </c>
      <c r="LZY33" s="58" t="s">
        <v>575</v>
      </c>
      <c r="LZZ33" s="58" t="s">
        <v>575</v>
      </c>
      <c r="MAA33" s="58" t="s">
        <v>575</v>
      </c>
      <c r="MAB33" s="58" t="s">
        <v>575</v>
      </c>
      <c r="MAC33" s="58" t="s">
        <v>575</v>
      </c>
      <c r="MAD33" s="58" t="s">
        <v>575</v>
      </c>
      <c r="MAE33" s="58" t="s">
        <v>575</v>
      </c>
      <c r="MAF33" s="58" t="s">
        <v>575</v>
      </c>
      <c r="MAG33" s="58" t="s">
        <v>575</v>
      </c>
      <c r="MAH33" s="58" t="s">
        <v>575</v>
      </c>
      <c r="MAI33" s="58" t="s">
        <v>575</v>
      </c>
      <c r="MAJ33" s="58" t="s">
        <v>575</v>
      </c>
      <c r="MAK33" s="58" t="s">
        <v>575</v>
      </c>
      <c r="MAL33" s="58" t="s">
        <v>575</v>
      </c>
      <c r="MAM33" s="58" t="s">
        <v>575</v>
      </c>
      <c r="MAN33" s="58" t="s">
        <v>575</v>
      </c>
      <c r="MAO33" s="58" t="s">
        <v>575</v>
      </c>
      <c r="MAP33" s="58" t="s">
        <v>575</v>
      </c>
      <c r="MAQ33" s="58" t="s">
        <v>575</v>
      </c>
      <c r="MAR33" s="58" t="s">
        <v>575</v>
      </c>
      <c r="MAS33" s="58" t="s">
        <v>575</v>
      </c>
      <c r="MAT33" s="58" t="s">
        <v>575</v>
      </c>
      <c r="MAU33" s="58" t="s">
        <v>575</v>
      </c>
      <c r="MAV33" s="58" t="s">
        <v>575</v>
      </c>
      <c r="MAW33" s="58" t="s">
        <v>575</v>
      </c>
      <c r="MAX33" s="58" t="s">
        <v>575</v>
      </c>
      <c r="MAY33" s="58" t="s">
        <v>575</v>
      </c>
      <c r="MAZ33" s="58" t="s">
        <v>575</v>
      </c>
      <c r="MBA33" s="58" t="s">
        <v>575</v>
      </c>
      <c r="MBB33" s="58" t="s">
        <v>575</v>
      </c>
      <c r="MBC33" s="58" t="s">
        <v>575</v>
      </c>
      <c r="MBD33" s="58" t="s">
        <v>575</v>
      </c>
      <c r="MBE33" s="58" t="s">
        <v>575</v>
      </c>
      <c r="MBF33" s="58" t="s">
        <v>575</v>
      </c>
      <c r="MBG33" s="58" t="s">
        <v>575</v>
      </c>
      <c r="MBH33" s="58" t="s">
        <v>575</v>
      </c>
      <c r="MBI33" s="58" t="s">
        <v>575</v>
      </c>
      <c r="MBJ33" s="58" t="s">
        <v>575</v>
      </c>
      <c r="MBK33" s="58" t="s">
        <v>575</v>
      </c>
      <c r="MBL33" s="58" t="s">
        <v>575</v>
      </c>
      <c r="MBM33" s="58" t="s">
        <v>575</v>
      </c>
      <c r="MBN33" s="58" t="s">
        <v>575</v>
      </c>
      <c r="MBO33" s="58" t="s">
        <v>575</v>
      </c>
      <c r="MBP33" s="58" t="s">
        <v>575</v>
      </c>
      <c r="MBQ33" s="58" t="s">
        <v>575</v>
      </c>
      <c r="MBR33" s="58" t="s">
        <v>575</v>
      </c>
      <c r="MBS33" s="58" t="s">
        <v>575</v>
      </c>
      <c r="MBT33" s="58" t="s">
        <v>575</v>
      </c>
      <c r="MBU33" s="58" t="s">
        <v>575</v>
      </c>
      <c r="MBV33" s="58" t="s">
        <v>575</v>
      </c>
      <c r="MBW33" s="58" t="s">
        <v>575</v>
      </c>
      <c r="MBX33" s="58" t="s">
        <v>575</v>
      </c>
      <c r="MBY33" s="58" t="s">
        <v>575</v>
      </c>
      <c r="MBZ33" s="58" t="s">
        <v>575</v>
      </c>
      <c r="MCA33" s="58" t="s">
        <v>575</v>
      </c>
      <c r="MCB33" s="58" t="s">
        <v>575</v>
      </c>
      <c r="MCC33" s="58" t="s">
        <v>575</v>
      </c>
      <c r="MCD33" s="58" t="s">
        <v>575</v>
      </c>
      <c r="MCE33" s="58" t="s">
        <v>575</v>
      </c>
      <c r="MCF33" s="58" t="s">
        <v>575</v>
      </c>
      <c r="MCG33" s="58" t="s">
        <v>575</v>
      </c>
      <c r="MCH33" s="58" t="s">
        <v>575</v>
      </c>
      <c r="MCI33" s="58" t="s">
        <v>575</v>
      </c>
      <c r="MCJ33" s="58" t="s">
        <v>575</v>
      </c>
      <c r="MCK33" s="58" t="s">
        <v>575</v>
      </c>
      <c r="MCL33" s="58" t="s">
        <v>575</v>
      </c>
      <c r="MCM33" s="58" t="s">
        <v>575</v>
      </c>
      <c r="MCN33" s="58" t="s">
        <v>575</v>
      </c>
      <c r="MCO33" s="58" t="s">
        <v>575</v>
      </c>
      <c r="MCP33" s="58" t="s">
        <v>575</v>
      </c>
      <c r="MCQ33" s="58" t="s">
        <v>575</v>
      </c>
      <c r="MCR33" s="58" t="s">
        <v>575</v>
      </c>
      <c r="MCS33" s="58" t="s">
        <v>575</v>
      </c>
      <c r="MCT33" s="58" t="s">
        <v>575</v>
      </c>
      <c r="MCU33" s="58" t="s">
        <v>575</v>
      </c>
      <c r="MCV33" s="58" t="s">
        <v>575</v>
      </c>
      <c r="MCW33" s="58" t="s">
        <v>575</v>
      </c>
      <c r="MCX33" s="58" t="s">
        <v>575</v>
      </c>
      <c r="MCY33" s="58" t="s">
        <v>575</v>
      </c>
      <c r="MCZ33" s="58" t="s">
        <v>575</v>
      </c>
      <c r="MDA33" s="58" t="s">
        <v>575</v>
      </c>
      <c r="MDB33" s="58" t="s">
        <v>575</v>
      </c>
      <c r="MDC33" s="58" t="s">
        <v>575</v>
      </c>
      <c r="MDD33" s="58" t="s">
        <v>575</v>
      </c>
      <c r="MDE33" s="58" t="s">
        <v>575</v>
      </c>
      <c r="MDF33" s="58" t="s">
        <v>575</v>
      </c>
      <c r="MDG33" s="58" t="s">
        <v>575</v>
      </c>
      <c r="MDH33" s="58" t="s">
        <v>575</v>
      </c>
      <c r="MDI33" s="58" t="s">
        <v>575</v>
      </c>
      <c r="MDJ33" s="58" t="s">
        <v>575</v>
      </c>
      <c r="MDK33" s="58" t="s">
        <v>575</v>
      </c>
      <c r="MDL33" s="58" t="s">
        <v>575</v>
      </c>
      <c r="MDM33" s="58" t="s">
        <v>575</v>
      </c>
      <c r="MDN33" s="58" t="s">
        <v>575</v>
      </c>
      <c r="MDO33" s="58" t="s">
        <v>575</v>
      </c>
      <c r="MDP33" s="58" t="s">
        <v>575</v>
      </c>
      <c r="MDQ33" s="58" t="s">
        <v>575</v>
      </c>
      <c r="MDR33" s="58" t="s">
        <v>575</v>
      </c>
      <c r="MDS33" s="58" t="s">
        <v>575</v>
      </c>
      <c r="MDT33" s="58" t="s">
        <v>575</v>
      </c>
      <c r="MDU33" s="58" t="s">
        <v>575</v>
      </c>
      <c r="MDV33" s="58" t="s">
        <v>575</v>
      </c>
      <c r="MDW33" s="58" t="s">
        <v>575</v>
      </c>
      <c r="MDX33" s="58" t="s">
        <v>575</v>
      </c>
      <c r="MDY33" s="58" t="s">
        <v>575</v>
      </c>
      <c r="MDZ33" s="58" t="s">
        <v>575</v>
      </c>
      <c r="MEA33" s="58" t="s">
        <v>575</v>
      </c>
      <c r="MEB33" s="58" t="s">
        <v>575</v>
      </c>
      <c r="MEC33" s="58" t="s">
        <v>575</v>
      </c>
      <c r="MED33" s="58" t="s">
        <v>575</v>
      </c>
      <c r="MEE33" s="58" t="s">
        <v>575</v>
      </c>
      <c r="MEF33" s="58" t="s">
        <v>575</v>
      </c>
      <c r="MEG33" s="58" t="s">
        <v>575</v>
      </c>
      <c r="MEH33" s="58" t="s">
        <v>575</v>
      </c>
      <c r="MEI33" s="58" t="s">
        <v>575</v>
      </c>
      <c r="MEJ33" s="58" t="s">
        <v>575</v>
      </c>
      <c r="MEK33" s="58" t="s">
        <v>575</v>
      </c>
      <c r="MEL33" s="58" t="s">
        <v>575</v>
      </c>
      <c r="MEM33" s="58" t="s">
        <v>575</v>
      </c>
      <c r="MEN33" s="58" t="s">
        <v>575</v>
      </c>
      <c r="MEO33" s="58" t="s">
        <v>575</v>
      </c>
      <c r="MEP33" s="58" t="s">
        <v>575</v>
      </c>
      <c r="MEQ33" s="58" t="s">
        <v>575</v>
      </c>
      <c r="MER33" s="58" t="s">
        <v>575</v>
      </c>
      <c r="MES33" s="58" t="s">
        <v>575</v>
      </c>
      <c r="MET33" s="58" t="s">
        <v>575</v>
      </c>
      <c r="MEU33" s="58" t="s">
        <v>575</v>
      </c>
      <c r="MEV33" s="58" t="s">
        <v>575</v>
      </c>
      <c r="MEW33" s="58" t="s">
        <v>575</v>
      </c>
      <c r="MEX33" s="58" t="s">
        <v>575</v>
      </c>
      <c r="MEY33" s="58" t="s">
        <v>575</v>
      </c>
      <c r="MEZ33" s="58" t="s">
        <v>575</v>
      </c>
      <c r="MFA33" s="58" t="s">
        <v>575</v>
      </c>
      <c r="MFB33" s="58" t="s">
        <v>575</v>
      </c>
      <c r="MFC33" s="58" t="s">
        <v>575</v>
      </c>
      <c r="MFD33" s="58" t="s">
        <v>575</v>
      </c>
      <c r="MFE33" s="58" t="s">
        <v>575</v>
      </c>
      <c r="MFF33" s="58" t="s">
        <v>575</v>
      </c>
      <c r="MFG33" s="58" t="s">
        <v>575</v>
      </c>
      <c r="MFH33" s="58" t="s">
        <v>575</v>
      </c>
      <c r="MFI33" s="58" t="s">
        <v>575</v>
      </c>
      <c r="MFJ33" s="58" t="s">
        <v>575</v>
      </c>
      <c r="MFK33" s="58" t="s">
        <v>575</v>
      </c>
      <c r="MFL33" s="58" t="s">
        <v>575</v>
      </c>
      <c r="MFM33" s="58" t="s">
        <v>575</v>
      </c>
      <c r="MFN33" s="58" t="s">
        <v>575</v>
      </c>
      <c r="MFO33" s="58" t="s">
        <v>575</v>
      </c>
      <c r="MFP33" s="58" t="s">
        <v>575</v>
      </c>
      <c r="MFQ33" s="58" t="s">
        <v>575</v>
      </c>
      <c r="MFR33" s="58" t="s">
        <v>575</v>
      </c>
      <c r="MFS33" s="58" t="s">
        <v>575</v>
      </c>
      <c r="MFT33" s="58" t="s">
        <v>575</v>
      </c>
      <c r="MFU33" s="58" t="s">
        <v>575</v>
      </c>
      <c r="MFV33" s="58" t="s">
        <v>575</v>
      </c>
      <c r="MFW33" s="58" t="s">
        <v>575</v>
      </c>
      <c r="MFX33" s="58" t="s">
        <v>575</v>
      </c>
      <c r="MFY33" s="58" t="s">
        <v>575</v>
      </c>
      <c r="MFZ33" s="58" t="s">
        <v>575</v>
      </c>
      <c r="MGA33" s="58" t="s">
        <v>575</v>
      </c>
      <c r="MGB33" s="58" t="s">
        <v>575</v>
      </c>
      <c r="MGC33" s="58" t="s">
        <v>575</v>
      </c>
      <c r="MGD33" s="58" t="s">
        <v>575</v>
      </c>
      <c r="MGE33" s="58" t="s">
        <v>575</v>
      </c>
      <c r="MGF33" s="58" t="s">
        <v>575</v>
      </c>
      <c r="MGG33" s="58" t="s">
        <v>575</v>
      </c>
      <c r="MGH33" s="58" t="s">
        <v>575</v>
      </c>
      <c r="MGI33" s="58" t="s">
        <v>575</v>
      </c>
      <c r="MGJ33" s="58" t="s">
        <v>575</v>
      </c>
      <c r="MGK33" s="58" t="s">
        <v>575</v>
      </c>
      <c r="MGL33" s="58" t="s">
        <v>575</v>
      </c>
      <c r="MGM33" s="58" t="s">
        <v>575</v>
      </c>
      <c r="MGN33" s="58" t="s">
        <v>575</v>
      </c>
      <c r="MGO33" s="58" t="s">
        <v>575</v>
      </c>
      <c r="MGP33" s="58" t="s">
        <v>575</v>
      </c>
      <c r="MGQ33" s="58" t="s">
        <v>575</v>
      </c>
      <c r="MGR33" s="58" t="s">
        <v>575</v>
      </c>
      <c r="MGS33" s="58" t="s">
        <v>575</v>
      </c>
      <c r="MGT33" s="58" t="s">
        <v>575</v>
      </c>
      <c r="MGU33" s="58" t="s">
        <v>575</v>
      </c>
      <c r="MGV33" s="58" t="s">
        <v>575</v>
      </c>
      <c r="MGW33" s="58" t="s">
        <v>575</v>
      </c>
      <c r="MGX33" s="58" t="s">
        <v>575</v>
      </c>
      <c r="MGY33" s="58" t="s">
        <v>575</v>
      </c>
      <c r="MGZ33" s="58" t="s">
        <v>575</v>
      </c>
      <c r="MHA33" s="58" t="s">
        <v>575</v>
      </c>
      <c r="MHB33" s="58" t="s">
        <v>575</v>
      </c>
      <c r="MHC33" s="58" t="s">
        <v>575</v>
      </c>
      <c r="MHD33" s="58" t="s">
        <v>575</v>
      </c>
      <c r="MHE33" s="58" t="s">
        <v>575</v>
      </c>
      <c r="MHF33" s="58" t="s">
        <v>575</v>
      </c>
      <c r="MHG33" s="58" t="s">
        <v>575</v>
      </c>
      <c r="MHH33" s="58" t="s">
        <v>575</v>
      </c>
      <c r="MHI33" s="58" t="s">
        <v>575</v>
      </c>
      <c r="MHJ33" s="58" t="s">
        <v>575</v>
      </c>
      <c r="MHK33" s="58" t="s">
        <v>575</v>
      </c>
      <c r="MHL33" s="58" t="s">
        <v>575</v>
      </c>
      <c r="MHM33" s="58" t="s">
        <v>575</v>
      </c>
      <c r="MHN33" s="58" t="s">
        <v>575</v>
      </c>
      <c r="MHO33" s="58" t="s">
        <v>575</v>
      </c>
      <c r="MHP33" s="58" t="s">
        <v>575</v>
      </c>
      <c r="MHQ33" s="58" t="s">
        <v>575</v>
      </c>
      <c r="MHR33" s="58" t="s">
        <v>575</v>
      </c>
      <c r="MHS33" s="58" t="s">
        <v>575</v>
      </c>
      <c r="MHT33" s="58" t="s">
        <v>575</v>
      </c>
      <c r="MHU33" s="58" t="s">
        <v>575</v>
      </c>
      <c r="MHV33" s="58" t="s">
        <v>575</v>
      </c>
      <c r="MHW33" s="58" t="s">
        <v>575</v>
      </c>
      <c r="MHX33" s="58" t="s">
        <v>575</v>
      </c>
      <c r="MHY33" s="58" t="s">
        <v>575</v>
      </c>
      <c r="MHZ33" s="58" t="s">
        <v>575</v>
      </c>
      <c r="MIA33" s="58" t="s">
        <v>575</v>
      </c>
      <c r="MIB33" s="58" t="s">
        <v>575</v>
      </c>
      <c r="MIC33" s="58" t="s">
        <v>575</v>
      </c>
      <c r="MID33" s="58" t="s">
        <v>575</v>
      </c>
      <c r="MIE33" s="58" t="s">
        <v>575</v>
      </c>
      <c r="MIF33" s="58" t="s">
        <v>575</v>
      </c>
      <c r="MIG33" s="58" t="s">
        <v>575</v>
      </c>
      <c r="MIH33" s="58" t="s">
        <v>575</v>
      </c>
      <c r="MII33" s="58" t="s">
        <v>575</v>
      </c>
      <c r="MIJ33" s="58" t="s">
        <v>575</v>
      </c>
      <c r="MIK33" s="58" t="s">
        <v>575</v>
      </c>
      <c r="MIL33" s="58" t="s">
        <v>575</v>
      </c>
      <c r="MIM33" s="58" t="s">
        <v>575</v>
      </c>
      <c r="MIN33" s="58" t="s">
        <v>575</v>
      </c>
      <c r="MIO33" s="58" t="s">
        <v>575</v>
      </c>
      <c r="MIP33" s="58" t="s">
        <v>575</v>
      </c>
      <c r="MIQ33" s="58" t="s">
        <v>575</v>
      </c>
      <c r="MIR33" s="58" t="s">
        <v>575</v>
      </c>
      <c r="MIS33" s="58" t="s">
        <v>575</v>
      </c>
      <c r="MIT33" s="58" t="s">
        <v>575</v>
      </c>
      <c r="MIU33" s="58" t="s">
        <v>575</v>
      </c>
      <c r="MIV33" s="58" t="s">
        <v>575</v>
      </c>
      <c r="MIW33" s="58" t="s">
        <v>575</v>
      </c>
      <c r="MIX33" s="58" t="s">
        <v>575</v>
      </c>
      <c r="MIY33" s="58" t="s">
        <v>575</v>
      </c>
      <c r="MIZ33" s="58" t="s">
        <v>575</v>
      </c>
      <c r="MJA33" s="58" t="s">
        <v>575</v>
      </c>
      <c r="MJB33" s="58" t="s">
        <v>575</v>
      </c>
      <c r="MJC33" s="58" t="s">
        <v>575</v>
      </c>
      <c r="MJD33" s="58" t="s">
        <v>575</v>
      </c>
      <c r="MJE33" s="58" t="s">
        <v>575</v>
      </c>
      <c r="MJF33" s="58" t="s">
        <v>575</v>
      </c>
      <c r="MJG33" s="58" t="s">
        <v>575</v>
      </c>
      <c r="MJH33" s="58" t="s">
        <v>575</v>
      </c>
      <c r="MJI33" s="58" t="s">
        <v>575</v>
      </c>
      <c r="MJJ33" s="58" t="s">
        <v>575</v>
      </c>
      <c r="MJK33" s="58" t="s">
        <v>575</v>
      </c>
      <c r="MJL33" s="58" t="s">
        <v>575</v>
      </c>
      <c r="MJM33" s="58" t="s">
        <v>575</v>
      </c>
      <c r="MJN33" s="58" t="s">
        <v>575</v>
      </c>
      <c r="MJO33" s="58" t="s">
        <v>575</v>
      </c>
      <c r="MJP33" s="58" t="s">
        <v>575</v>
      </c>
      <c r="MJQ33" s="58" t="s">
        <v>575</v>
      </c>
      <c r="MJR33" s="58" t="s">
        <v>575</v>
      </c>
      <c r="MJS33" s="58" t="s">
        <v>575</v>
      </c>
      <c r="MJT33" s="58" t="s">
        <v>575</v>
      </c>
      <c r="MJU33" s="58" t="s">
        <v>575</v>
      </c>
      <c r="MJV33" s="58" t="s">
        <v>575</v>
      </c>
      <c r="MJW33" s="58" t="s">
        <v>575</v>
      </c>
      <c r="MJX33" s="58" t="s">
        <v>575</v>
      </c>
      <c r="MJY33" s="58" t="s">
        <v>575</v>
      </c>
      <c r="MJZ33" s="58" t="s">
        <v>575</v>
      </c>
      <c r="MKA33" s="58" t="s">
        <v>575</v>
      </c>
      <c r="MKB33" s="58" t="s">
        <v>575</v>
      </c>
      <c r="MKC33" s="58" t="s">
        <v>575</v>
      </c>
      <c r="MKD33" s="58" t="s">
        <v>575</v>
      </c>
      <c r="MKE33" s="58" t="s">
        <v>575</v>
      </c>
      <c r="MKF33" s="58" t="s">
        <v>575</v>
      </c>
      <c r="MKG33" s="58" t="s">
        <v>575</v>
      </c>
      <c r="MKH33" s="58" t="s">
        <v>575</v>
      </c>
      <c r="MKI33" s="58" t="s">
        <v>575</v>
      </c>
      <c r="MKJ33" s="58" t="s">
        <v>575</v>
      </c>
      <c r="MKK33" s="58" t="s">
        <v>575</v>
      </c>
      <c r="MKL33" s="58" t="s">
        <v>575</v>
      </c>
      <c r="MKM33" s="58" t="s">
        <v>575</v>
      </c>
      <c r="MKN33" s="58" t="s">
        <v>575</v>
      </c>
      <c r="MKO33" s="58" t="s">
        <v>575</v>
      </c>
      <c r="MKP33" s="58" t="s">
        <v>575</v>
      </c>
      <c r="MKQ33" s="58" t="s">
        <v>575</v>
      </c>
      <c r="MKR33" s="58" t="s">
        <v>575</v>
      </c>
      <c r="MKS33" s="58" t="s">
        <v>575</v>
      </c>
      <c r="MKT33" s="58" t="s">
        <v>575</v>
      </c>
      <c r="MKU33" s="58" t="s">
        <v>575</v>
      </c>
      <c r="MKV33" s="58" t="s">
        <v>575</v>
      </c>
      <c r="MKW33" s="58" t="s">
        <v>575</v>
      </c>
      <c r="MKX33" s="58" t="s">
        <v>575</v>
      </c>
      <c r="MKY33" s="58" t="s">
        <v>575</v>
      </c>
      <c r="MKZ33" s="58" t="s">
        <v>575</v>
      </c>
      <c r="MLA33" s="58" t="s">
        <v>575</v>
      </c>
      <c r="MLB33" s="58" t="s">
        <v>575</v>
      </c>
      <c r="MLC33" s="58" t="s">
        <v>575</v>
      </c>
      <c r="MLD33" s="58" t="s">
        <v>575</v>
      </c>
      <c r="MLE33" s="58" t="s">
        <v>575</v>
      </c>
      <c r="MLF33" s="58" t="s">
        <v>575</v>
      </c>
      <c r="MLG33" s="58" t="s">
        <v>575</v>
      </c>
      <c r="MLH33" s="58" t="s">
        <v>575</v>
      </c>
      <c r="MLI33" s="58" t="s">
        <v>575</v>
      </c>
      <c r="MLJ33" s="58" t="s">
        <v>575</v>
      </c>
      <c r="MLK33" s="58" t="s">
        <v>575</v>
      </c>
      <c r="MLL33" s="58" t="s">
        <v>575</v>
      </c>
      <c r="MLM33" s="58" t="s">
        <v>575</v>
      </c>
      <c r="MLN33" s="58" t="s">
        <v>575</v>
      </c>
      <c r="MLO33" s="58" t="s">
        <v>575</v>
      </c>
      <c r="MLP33" s="58" t="s">
        <v>575</v>
      </c>
      <c r="MLQ33" s="58" t="s">
        <v>575</v>
      </c>
      <c r="MLR33" s="58" t="s">
        <v>575</v>
      </c>
      <c r="MLS33" s="58" t="s">
        <v>575</v>
      </c>
      <c r="MLT33" s="58" t="s">
        <v>575</v>
      </c>
      <c r="MLU33" s="58" t="s">
        <v>575</v>
      </c>
      <c r="MLV33" s="58" t="s">
        <v>575</v>
      </c>
      <c r="MLW33" s="58" t="s">
        <v>575</v>
      </c>
      <c r="MLX33" s="58" t="s">
        <v>575</v>
      </c>
      <c r="MLY33" s="58" t="s">
        <v>575</v>
      </c>
      <c r="MLZ33" s="58" t="s">
        <v>575</v>
      </c>
      <c r="MMA33" s="58" t="s">
        <v>575</v>
      </c>
      <c r="MMB33" s="58" t="s">
        <v>575</v>
      </c>
      <c r="MMC33" s="58" t="s">
        <v>575</v>
      </c>
      <c r="MMD33" s="58" t="s">
        <v>575</v>
      </c>
      <c r="MME33" s="58" t="s">
        <v>575</v>
      </c>
      <c r="MMF33" s="58" t="s">
        <v>575</v>
      </c>
      <c r="MMG33" s="58" t="s">
        <v>575</v>
      </c>
      <c r="MMH33" s="58" t="s">
        <v>575</v>
      </c>
      <c r="MMI33" s="58" t="s">
        <v>575</v>
      </c>
      <c r="MMJ33" s="58" t="s">
        <v>575</v>
      </c>
      <c r="MMK33" s="58" t="s">
        <v>575</v>
      </c>
      <c r="MML33" s="58" t="s">
        <v>575</v>
      </c>
      <c r="MMM33" s="58" t="s">
        <v>575</v>
      </c>
      <c r="MMN33" s="58" t="s">
        <v>575</v>
      </c>
      <c r="MMO33" s="58" t="s">
        <v>575</v>
      </c>
      <c r="MMP33" s="58" t="s">
        <v>575</v>
      </c>
      <c r="MMQ33" s="58" t="s">
        <v>575</v>
      </c>
      <c r="MMR33" s="58" t="s">
        <v>575</v>
      </c>
      <c r="MMS33" s="58" t="s">
        <v>575</v>
      </c>
      <c r="MMT33" s="58" t="s">
        <v>575</v>
      </c>
      <c r="MMU33" s="58" t="s">
        <v>575</v>
      </c>
      <c r="MMV33" s="58" t="s">
        <v>575</v>
      </c>
      <c r="MMW33" s="58" t="s">
        <v>575</v>
      </c>
      <c r="MMX33" s="58" t="s">
        <v>575</v>
      </c>
      <c r="MMY33" s="58" t="s">
        <v>575</v>
      </c>
      <c r="MMZ33" s="58" t="s">
        <v>575</v>
      </c>
      <c r="MNA33" s="58" t="s">
        <v>575</v>
      </c>
      <c r="MNB33" s="58" t="s">
        <v>575</v>
      </c>
      <c r="MNC33" s="58" t="s">
        <v>575</v>
      </c>
      <c r="MND33" s="58" t="s">
        <v>575</v>
      </c>
      <c r="MNE33" s="58" t="s">
        <v>575</v>
      </c>
      <c r="MNF33" s="58" t="s">
        <v>575</v>
      </c>
      <c r="MNG33" s="58" t="s">
        <v>575</v>
      </c>
      <c r="MNH33" s="58" t="s">
        <v>575</v>
      </c>
      <c r="MNI33" s="58" t="s">
        <v>575</v>
      </c>
      <c r="MNJ33" s="58" t="s">
        <v>575</v>
      </c>
      <c r="MNK33" s="58" t="s">
        <v>575</v>
      </c>
      <c r="MNL33" s="58" t="s">
        <v>575</v>
      </c>
      <c r="MNM33" s="58" t="s">
        <v>575</v>
      </c>
      <c r="MNN33" s="58" t="s">
        <v>575</v>
      </c>
      <c r="MNO33" s="58" t="s">
        <v>575</v>
      </c>
      <c r="MNP33" s="58" t="s">
        <v>575</v>
      </c>
      <c r="MNQ33" s="58" t="s">
        <v>575</v>
      </c>
      <c r="MNR33" s="58" t="s">
        <v>575</v>
      </c>
      <c r="MNS33" s="58" t="s">
        <v>575</v>
      </c>
      <c r="MNT33" s="58" t="s">
        <v>575</v>
      </c>
      <c r="MNU33" s="58" t="s">
        <v>575</v>
      </c>
      <c r="MNV33" s="58" t="s">
        <v>575</v>
      </c>
      <c r="MNW33" s="58" t="s">
        <v>575</v>
      </c>
      <c r="MNX33" s="58" t="s">
        <v>575</v>
      </c>
      <c r="MNY33" s="58" t="s">
        <v>575</v>
      </c>
      <c r="MNZ33" s="58" t="s">
        <v>575</v>
      </c>
      <c r="MOA33" s="58" t="s">
        <v>575</v>
      </c>
      <c r="MOB33" s="58" t="s">
        <v>575</v>
      </c>
      <c r="MOC33" s="58" t="s">
        <v>575</v>
      </c>
      <c r="MOD33" s="58" t="s">
        <v>575</v>
      </c>
      <c r="MOE33" s="58" t="s">
        <v>575</v>
      </c>
      <c r="MOF33" s="58" t="s">
        <v>575</v>
      </c>
      <c r="MOG33" s="58" t="s">
        <v>575</v>
      </c>
      <c r="MOH33" s="58" t="s">
        <v>575</v>
      </c>
      <c r="MOI33" s="58" t="s">
        <v>575</v>
      </c>
      <c r="MOJ33" s="58" t="s">
        <v>575</v>
      </c>
      <c r="MOK33" s="58" t="s">
        <v>575</v>
      </c>
      <c r="MOL33" s="58" t="s">
        <v>575</v>
      </c>
      <c r="MOM33" s="58" t="s">
        <v>575</v>
      </c>
      <c r="MON33" s="58" t="s">
        <v>575</v>
      </c>
      <c r="MOO33" s="58" t="s">
        <v>575</v>
      </c>
      <c r="MOP33" s="58" t="s">
        <v>575</v>
      </c>
      <c r="MOQ33" s="58" t="s">
        <v>575</v>
      </c>
      <c r="MOR33" s="58" t="s">
        <v>575</v>
      </c>
      <c r="MOS33" s="58" t="s">
        <v>575</v>
      </c>
      <c r="MOT33" s="58" t="s">
        <v>575</v>
      </c>
      <c r="MOU33" s="58" t="s">
        <v>575</v>
      </c>
      <c r="MOV33" s="58" t="s">
        <v>575</v>
      </c>
      <c r="MOW33" s="58" t="s">
        <v>575</v>
      </c>
      <c r="MOX33" s="58" t="s">
        <v>575</v>
      </c>
      <c r="MOY33" s="58" t="s">
        <v>575</v>
      </c>
      <c r="MOZ33" s="58" t="s">
        <v>575</v>
      </c>
      <c r="MPA33" s="58" t="s">
        <v>575</v>
      </c>
      <c r="MPB33" s="58" t="s">
        <v>575</v>
      </c>
      <c r="MPC33" s="58" t="s">
        <v>575</v>
      </c>
      <c r="MPD33" s="58" t="s">
        <v>575</v>
      </c>
      <c r="MPE33" s="58" t="s">
        <v>575</v>
      </c>
      <c r="MPF33" s="58" t="s">
        <v>575</v>
      </c>
      <c r="MPG33" s="58" t="s">
        <v>575</v>
      </c>
      <c r="MPH33" s="58" t="s">
        <v>575</v>
      </c>
      <c r="MPI33" s="58" t="s">
        <v>575</v>
      </c>
      <c r="MPJ33" s="58" t="s">
        <v>575</v>
      </c>
      <c r="MPK33" s="58" t="s">
        <v>575</v>
      </c>
      <c r="MPL33" s="58" t="s">
        <v>575</v>
      </c>
      <c r="MPM33" s="58" t="s">
        <v>575</v>
      </c>
      <c r="MPN33" s="58" t="s">
        <v>575</v>
      </c>
      <c r="MPO33" s="58" t="s">
        <v>575</v>
      </c>
      <c r="MPP33" s="58" t="s">
        <v>575</v>
      </c>
      <c r="MPQ33" s="58" t="s">
        <v>575</v>
      </c>
      <c r="MPR33" s="58" t="s">
        <v>575</v>
      </c>
      <c r="MPS33" s="58" t="s">
        <v>575</v>
      </c>
      <c r="MPT33" s="58" t="s">
        <v>575</v>
      </c>
      <c r="MPU33" s="58" t="s">
        <v>575</v>
      </c>
      <c r="MPV33" s="58" t="s">
        <v>575</v>
      </c>
      <c r="MPW33" s="58" t="s">
        <v>575</v>
      </c>
      <c r="MPX33" s="58" t="s">
        <v>575</v>
      </c>
      <c r="MPY33" s="58" t="s">
        <v>575</v>
      </c>
      <c r="MPZ33" s="58" t="s">
        <v>575</v>
      </c>
      <c r="MQA33" s="58" t="s">
        <v>575</v>
      </c>
      <c r="MQB33" s="58" t="s">
        <v>575</v>
      </c>
      <c r="MQC33" s="58" t="s">
        <v>575</v>
      </c>
      <c r="MQD33" s="58" t="s">
        <v>575</v>
      </c>
      <c r="MQE33" s="58" t="s">
        <v>575</v>
      </c>
      <c r="MQF33" s="58" t="s">
        <v>575</v>
      </c>
      <c r="MQG33" s="58" t="s">
        <v>575</v>
      </c>
      <c r="MQH33" s="58" t="s">
        <v>575</v>
      </c>
      <c r="MQI33" s="58" t="s">
        <v>575</v>
      </c>
      <c r="MQJ33" s="58" t="s">
        <v>575</v>
      </c>
      <c r="MQK33" s="58" t="s">
        <v>575</v>
      </c>
      <c r="MQL33" s="58" t="s">
        <v>575</v>
      </c>
      <c r="MQM33" s="58" t="s">
        <v>575</v>
      </c>
      <c r="MQN33" s="58" t="s">
        <v>575</v>
      </c>
      <c r="MQO33" s="58" t="s">
        <v>575</v>
      </c>
      <c r="MQP33" s="58" t="s">
        <v>575</v>
      </c>
      <c r="MQQ33" s="58" t="s">
        <v>575</v>
      </c>
      <c r="MQR33" s="58" t="s">
        <v>575</v>
      </c>
      <c r="MQS33" s="58" t="s">
        <v>575</v>
      </c>
      <c r="MQT33" s="58" t="s">
        <v>575</v>
      </c>
      <c r="MQU33" s="58" t="s">
        <v>575</v>
      </c>
      <c r="MQV33" s="58" t="s">
        <v>575</v>
      </c>
      <c r="MQW33" s="58" t="s">
        <v>575</v>
      </c>
      <c r="MQX33" s="58" t="s">
        <v>575</v>
      </c>
      <c r="MQY33" s="58" t="s">
        <v>575</v>
      </c>
      <c r="MQZ33" s="58" t="s">
        <v>575</v>
      </c>
      <c r="MRA33" s="58" t="s">
        <v>575</v>
      </c>
      <c r="MRB33" s="58" t="s">
        <v>575</v>
      </c>
      <c r="MRC33" s="58" t="s">
        <v>575</v>
      </c>
      <c r="MRD33" s="58" t="s">
        <v>575</v>
      </c>
      <c r="MRE33" s="58" t="s">
        <v>575</v>
      </c>
      <c r="MRF33" s="58" t="s">
        <v>575</v>
      </c>
      <c r="MRG33" s="58" t="s">
        <v>575</v>
      </c>
      <c r="MRH33" s="58" t="s">
        <v>575</v>
      </c>
      <c r="MRI33" s="58" t="s">
        <v>575</v>
      </c>
      <c r="MRJ33" s="58" t="s">
        <v>575</v>
      </c>
      <c r="MRK33" s="58" t="s">
        <v>575</v>
      </c>
      <c r="MRL33" s="58" t="s">
        <v>575</v>
      </c>
      <c r="MRM33" s="58" t="s">
        <v>575</v>
      </c>
      <c r="MRN33" s="58" t="s">
        <v>575</v>
      </c>
      <c r="MRO33" s="58" t="s">
        <v>575</v>
      </c>
      <c r="MRP33" s="58" t="s">
        <v>575</v>
      </c>
      <c r="MRQ33" s="58" t="s">
        <v>575</v>
      </c>
      <c r="MRR33" s="58" t="s">
        <v>575</v>
      </c>
      <c r="MRS33" s="58" t="s">
        <v>575</v>
      </c>
      <c r="MRT33" s="58" t="s">
        <v>575</v>
      </c>
      <c r="MRU33" s="58" t="s">
        <v>575</v>
      </c>
      <c r="MRV33" s="58" t="s">
        <v>575</v>
      </c>
      <c r="MRW33" s="58" t="s">
        <v>575</v>
      </c>
      <c r="MRX33" s="58" t="s">
        <v>575</v>
      </c>
      <c r="MRY33" s="58" t="s">
        <v>575</v>
      </c>
      <c r="MRZ33" s="58" t="s">
        <v>575</v>
      </c>
      <c r="MSA33" s="58" t="s">
        <v>575</v>
      </c>
      <c r="MSB33" s="58" t="s">
        <v>575</v>
      </c>
      <c r="MSC33" s="58" t="s">
        <v>575</v>
      </c>
      <c r="MSD33" s="58" t="s">
        <v>575</v>
      </c>
      <c r="MSE33" s="58" t="s">
        <v>575</v>
      </c>
      <c r="MSF33" s="58" t="s">
        <v>575</v>
      </c>
      <c r="MSG33" s="58" t="s">
        <v>575</v>
      </c>
      <c r="MSH33" s="58" t="s">
        <v>575</v>
      </c>
      <c r="MSI33" s="58" t="s">
        <v>575</v>
      </c>
      <c r="MSJ33" s="58" t="s">
        <v>575</v>
      </c>
      <c r="MSK33" s="58" t="s">
        <v>575</v>
      </c>
      <c r="MSL33" s="58" t="s">
        <v>575</v>
      </c>
      <c r="MSM33" s="58" t="s">
        <v>575</v>
      </c>
      <c r="MSN33" s="58" t="s">
        <v>575</v>
      </c>
      <c r="MSO33" s="58" t="s">
        <v>575</v>
      </c>
      <c r="MSP33" s="58" t="s">
        <v>575</v>
      </c>
      <c r="MSQ33" s="58" t="s">
        <v>575</v>
      </c>
      <c r="MSR33" s="58" t="s">
        <v>575</v>
      </c>
      <c r="MSS33" s="58" t="s">
        <v>575</v>
      </c>
      <c r="MST33" s="58" t="s">
        <v>575</v>
      </c>
      <c r="MSU33" s="58" t="s">
        <v>575</v>
      </c>
      <c r="MSV33" s="58" t="s">
        <v>575</v>
      </c>
      <c r="MSW33" s="58" t="s">
        <v>575</v>
      </c>
      <c r="MSX33" s="58" t="s">
        <v>575</v>
      </c>
      <c r="MSY33" s="58" t="s">
        <v>575</v>
      </c>
      <c r="MSZ33" s="58" t="s">
        <v>575</v>
      </c>
      <c r="MTA33" s="58" t="s">
        <v>575</v>
      </c>
      <c r="MTB33" s="58" t="s">
        <v>575</v>
      </c>
      <c r="MTC33" s="58" t="s">
        <v>575</v>
      </c>
      <c r="MTD33" s="58" t="s">
        <v>575</v>
      </c>
      <c r="MTE33" s="58" t="s">
        <v>575</v>
      </c>
      <c r="MTF33" s="58" t="s">
        <v>575</v>
      </c>
      <c r="MTG33" s="58" t="s">
        <v>575</v>
      </c>
      <c r="MTH33" s="58" t="s">
        <v>575</v>
      </c>
      <c r="MTI33" s="58" t="s">
        <v>575</v>
      </c>
      <c r="MTJ33" s="58" t="s">
        <v>575</v>
      </c>
      <c r="MTK33" s="58" t="s">
        <v>575</v>
      </c>
      <c r="MTL33" s="58" t="s">
        <v>575</v>
      </c>
      <c r="MTM33" s="58" t="s">
        <v>575</v>
      </c>
      <c r="MTN33" s="58" t="s">
        <v>575</v>
      </c>
      <c r="MTO33" s="58" t="s">
        <v>575</v>
      </c>
      <c r="MTP33" s="58" t="s">
        <v>575</v>
      </c>
      <c r="MTQ33" s="58" t="s">
        <v>575</v>
      </c>
      <c r="MTR33" s="58" t="s">
        <v>575</v>
      </c>
      <c r="MTS33" s="58" t="s">
        <v>575</v>
      </c>
      <c r="MTT33" s="58" t="s">
        <v>575</v>
      </c>
      <c r="MTU33" s="58" t="s">
        <v>575</v>
      </c>
      <c r="MTV33" s="58" t="s">
        <v>575</v>
      </c>
      <c r="MTW33" s="58" t="s">
        <v>575</v>
      </c>
      <c r="MTX33" s="58" t="s">
        <v>575</v>
      </c>
      <c r="MTY33" s="58" t="s">
        <v>575</v>
      </c>
      <c r="MTZ33" s="58" t="s">
        <v>575</v>
      </c>
      <c r="MUA33" s="58" t="s">
        <v>575</v>
      </c>
      <c r="MUB33" s="58" t="s">
        <v>575</v>
      </c>
      <c r="MUC33" s="58" t="s">
        <v>575</v>
      </c>
      <c r="MUD33" s="58" t="s">
        <v>575</v>
      </c>
      <c r="MUE33" s="58" t="s">
        <v>575</v>
      </c>
      <c r="MUF33" s="58" t="s">
        <v>575</v>
      </c>
      <c r="MUG33" s="58" t="s">
        <v>575</v>
      </c>
      <c r="MUH33" s="58" t="s">
        <v>575</v>
      </c>
      <c r="MUI33" s="58" t="s">
        <v>575</v>
      </c>
      <c r="MUJ33" s="58" t="s">
        <v>575</v>
      </c>
      <c r="MUK33" s="58" t="s">
        <v>575</v>
      </c>
      <c r="MUL33" s="58" t="s">
        <v>575</v>
      </c>
      <c r="MUM33" s="58" t="s">
        <v>575</v>
      </c>
      <c r="MUN33" s="58" t="s">
        <v>575</v>
      </c>
      <c r="MUO33" s="58" t="s">
        <v>575</v>
      </c>
      <c r="MUP33" s="58" t="s">
        <v>575</v>
      </c>
      <c r="MUQ33" s="58" t="s">
        <v>575</v>
      </c>
      <c r="MUR33" s="58" t="s">
        <v>575</v>
      </c>
      <c r="MUS33" s="58" t="s">
        <v>575</v>
      </c>
      <c r="MUT33" s="58" t="s">
        <v>575</v>
      </c>
      <c r="MUU33" s="58" t="s">
        <v>575</v>
      </c>
      <c r="MUV33" s="58" t="s">
        <v>575</v>
      </c>
      <c r="MUW33" s="58" t="s">
        <v>575</v>
      </c>
      <c r="MUX33" s="58" t="s">
        <v>575</v>
      </c>
      <c r="MUY33" s="58" t="s">
        <v>575</v>
      </c>
      <c r="MUZ33" s="58" t="s">
        <v>575</v>
      </c>
      <c r="MVA33" s="58" t="s">
        <v>575</v>
      </c>
      <c r="MVB33" s="58" t="s">
        <v>575</v>
      </c>
      <c r="MVC33" s="58" t="s">
        <v>575</v>
      </c>
      <c r="MVD33" s="58" t="s">
        <v>575</v>
      </c>
      <c r="MVE33" s="58" t="s">
        <v>575</v>
      </c>
      <c r="MVF33" s="58" t="s">
        <v>575</v>
      </c>
      <c r="MVG33" s="58" t="s">
        <v>575</v>
      </c>
      <c r="MVH33" s="58" t="s">
        <v>575</v>
      </c>
      <c r="MVI33" s="58" t="s">
        <v>575</v>
      </c>
      <c r="MVJ33" s="58" t="s">
        <v>575</v>
      </c>
      <c r="MVK33" s="58" t="s">
        <v>575</v>
      </c>
      <c r="MVL33" s="58" t="s">
        <v>575</v>
      </c>
      <c r="MVM33" s="58" t="s">
        <v>575</v>
      </c>
      <c r="MVN33" s="58" t="s">
        <v>575</v>
      </c>
      <c r="MVO33" s="58" t="s">
        <v>575</v>
      </c>
      <c r="MVP33" s="58" t="s">
        <v>575</v>
      </c>
      <c r="MVQ33" s="58" t="s">
        <v>575</v>
      </c>
      <c r="MVR33" s="58" t="s">
        <v>575</v>
      </c>
      <c r="MVS33" s="58" t="s">
        <v>575</v>
      </c>
      <c r="MVT33" s="58" t="s">
        <v>575</v>
      </c>
      <c r="MVU33" s="58" t="s">
        <v>575</v>
      </c>
      <c r="MVV33" s="58" t="s">
        <v>575</v>
      </c>
      <c r="MVW33" s="58" t="s">
        <v>575</v>
      </c>
      <c r="MVX33" s="58" t="s">
        <v>575</v>
      </c>
      <c r="MVY33" s="58" t="s">
        <v>575</v>
      </c>
      <c r="MVZ33" s="58" t="s">
        <v>575</v>
      </c>
      <c r="MWA33" s="58" t="s">
        <v>575</v>
      </c>
      <c r="MWB33" s="58" t="s">
        <v>575</v>
      </c>
      <c r="MWC33" s="58" t="s">
        <v>575</v>
      </c>
      <c r="MWD33" s="58" t="s">
        <v>575</v>
      </c>
      <c r="MWE33" s="58" t="s">
        <v>575</v>
      </c>
      <c r="MWF33" s="58" t="s">
        <v>575</v>
      </c>
      <c r="MWG33" s="58" t="s">
        <v>575</v>
      </c>
      <c r="MWH33" s="58" t="s">
        <v>575</v>
      </c>
      <c r="MWI33" s="58" t="s">
        <v>575</v>
      </c>
      <c r="MWJ33" s="58" t="s">
        <v>575</v>
      </c>
      <c r="MWK33" s="58" t="s">
        <v>575</v>
      </c>
      <c r="MWL33" s="58" t="s">
        <v>575</v>
      </c>
      <c r="MWM33" s="58" t="s">
        <v>575</v>
      </c>
      <c r="MWN33" s="58" t="s">
        <v>575</v>
      </c>
      <c r="MWO33" s="58" t="s">
        <v>575</v>
      </c>
      <c r="MWP33" s="58" t="s">
        <v>575</v>
      </c>
      <c r="MWQ33" s="58" t="s">
        <v>575</v>
      </c>
      <c r="MWR33" s="58" t="s">
        <v>575</v>
      </c>
      <c r="MWS33" s="58" t="s">
        <v>575</v>
      </c>
      <c r="MWT33" s="58" t="s">
        <v>575</v>
      </c>
      <c r="MWU33" s="58" t="s">
        <v>575</v>
      </c>
      <c r="MWV33" s="58" t="s">
        <v>575</v>
      </c>
      <c r="MWW33" s="58" t="s">
        <v>575</v>
      </c>
      <c r="MWX33" s="58" t="s">
        <v>575</v>
      </c>
      <c r="MWY33" s="58" t="s">
        <v>575</v>
      </c>
      <c r="MWZ33" s="58" t="s">
        <v>575</v>
      </c>
      <c r="MXA33" s="58" t="s">
        <v>575</v>
      </c>
      <c r="MXB33" s="58" t="s">
        <v>575</v>
      </c>
      <c r="MXC33" s="58" t="s">
        <v>575</v>
      </c>
      <c r="MXD33" s="58" t="s">
        <v>575</v>
      </c>
      <c r="MXE33" s="58" t="s">
        <v>575</v>
      </c>
      <c r="MXF33" s="58" t="s">
        <v>575</v>
      </c>
      <c r="MXG33" s="58" t="s">
        <v>575</v>
      </c>
      <c r="MXH33" s="58" t="s">
        <v>575</v>
      </c>
      <c r="MXI33" s="58" t="s">
        <v>575</v>
      </c>
      <c r="MXJ33" s="58" t="s">
        <v>575</v>
      </c>
      <c r="MXK33" s="58" t="s">
        <v>575</v>
      </c>
      <c r="MXL33" s="58" t="s">
        <v>575</v>
      </c>
      <c r="MXM33" s="58" t="s">
        <v>575</v>
      </c>
      <c r="MXN33" s="58" t="s">
        <v>575</v>
      </c>
      <c r="MXO33" s="58" t="s">
        <v>575</v>
      </c>
      <c r="MXP33" s="58" t="s">
        <v>575</v>
      </c>
      <c r="MXQ33" s="58" t="s">
        <v>575</v>
      </c>
      <c r="MXR33" s="58" t="s">
        <v>575</v>
      </c>
      <c r="MXS33" s="58" t="s">
        <v>575</v>
      </c>
      <c r="MXT33" s="58" t="s">
        <v>575</v>
      </c>
      <c r="MXU33" s="58" t="s">
        <v>575</v>
      </c>
      <c r="MXV33" s="58" t="s">
        <v>575</v>
      </c>
      <c r="MXW33" s="58" t="s">
        <v>575</v>
      </c>
      <c r="MXX33" s="58" t="s">
        <v>575</v>
      </c>
      <c r="MXY33" s="58" t="s">
        <v>575</v>
      </c>
      <c r="MXZ33" s="58" t="s">
        <v>575</v>
      </c>
      <c r="MYA33" s="58" t="s">
        <v>575</v>
      </c>
      <c r="MYB33" s="58" t="s">
        <v>575</v>
      </c>
      <c r="MYC33" s="58" t="s">
        <v>575</v>
      </c>
      <c r="MYD33" s="58" t="s">
        <v>575</v>
      </c>
      <c r="MYE33" s="58" t="s">
        <v>575</v>
      </c>
      <c r="MYF33" s="58" t="s">
        <v>575</v>
      </c>
      <c r="MYG33" s="58" t="s">
        <v>575</v>
      </c>
      <c r="MYH33" s="58" t="s">
        <v>575</v>
      </c>
      <c r="MYI33" s="58" t="s">
        <v>575</v>
      </c>
      <c r="MYJ33" s="58" t="s">
        <v>575</v>
      </c>
      <c r="MYK33" s="58" t="s">
        <v>575</v>
      </c>
      <c r="MYL33" s="58" t="s">
        <v>575</v>
      </c>
      <c r="MYM33" s="58" t="s">
        <v>575</v>
      </c>
      <c r="MYN33" s="58" t="s">
        <v>575</v>
      </c>
      <c r="MYO33" s="58" t="s">
        <v>575</v>
      </c>
      <c r="MYP33" s="58" t="s">
        <v>575</v>
      </c>
      <c r="MYQ33" s="58" t="s">
        <v>575</v>
      </c>
      <c r="MYR33" s="58" t="s">
        <v>575</v>
      </c>
      <c r="MYS33" s="58" t="s">
        <v>575</v>
      </c>
      <c r="MYT33" s="58" t="s">
        <v>575</v>
      </c>
      <c r="MYU33" s="58" t="s">
        <v>575</v>
      </c>
      <c r="MYV33" s="58" t="s">
        <v>575</v>
      </c>
      <c r="MYW33" s="58" t="s">
        <v>575</v>
      </c>
      <c r="MYX33" s="58" t="s">
        <v>575</v>
      </c>
      <c r="MYY33" s="58" t="s">
        <v>575</v>
      </c>
      <c r="MYZ33" s="58" t="s">
        <v>575</v>
      </c>
      <c r="MZA33" s="58" t="s">
        <v>575</v>
      </c>
      <c r="MZB33" s="58" t="s">
        <v>575</v>
      </c>
      <c r="MZC33" s="58" t="s">
        <v>575</v>
      </c>
      <c r="MZD33" s="58" t="s">
        <v>575</v>
      </c>
      <c r="MZE33" s="58" t="s">
        <v>575</v>
      </c>
      <c r="MZF33" s="58" t="s">
        <v>575</v>
      </c>
      <c r="MZG33" s="58" t="s">
        <v>575</v>
      </c>
      <c r="MZH33" s="58" t="s">
        <v>575</v>
      </c>
      <c r="MZI33" s="58" t="s">
        <v>575</v>
      </c>
      <c r="MZJ33" s="58" t="s">
        <v>575</v>
      </c>
      <c r="MZK33" s="58" t="s">
        <v>575</v>
      </c>
      <c r="MZL33" s="58" t="s">
        <v>575</v>
      </c>
      <c r="MZM33" s="58" t="s">
        <v>575</v>
      </c>
      <c r="MZN33" s="58" t="s">
        <v>575</v>
      </c>
      <c r="MZO33" s="58" t="s">
        <v>575</v>
      </c>
      <c r="MZP33" s="58" t="s">
        <v>575</v>
      </c>
      <c r="MZQ33" s="58" t="s">
        <v>575</v>
      </c>
      <c r="MZR33" s="58" t="s">
        <v>575</v>
      </c>
      <c r="MZS33" s="58" t="s">
        <v>575</v>
      </c>
      <c r="MZT33" s="58" t="s">
        <v>575</v>
      </c>
      <c r="MZU33" s="58" t="s">
        <v>575</v>
      </c>
      <c r="MZV33" s="58" t="s">
        <v>575</v>
      </c>
      <c r="MZW33" s="58" t="s">
        <v>575</v>
      </c>
      <c r="MZX33" s="58" t="s">
        <v>575</v>
      </c>
      <c r="MZY33" s="58" t="s">
        <v>575</v>
      </c>
      <c r="MZZ33" s="58" t="s">
        <v>575</v>
      </c>
      <c r="NAA33" s="58" t="s">
        <v>575</v>
      </c>
      <c r="NAB33" s="58" t="s">
        <v>575</v>
      </c>
      <c r="NAC33" s="58" t="s">
        <v>575</v>
      </c>
      <c r="NAD33" s="58" t="s">
        <v>575</v>
      </c>
      <c r="NAE33" s="58" t="s">
        <v>575</v>
      </c>
      <c r="NAF33" s="58" t="s">
        <v>575</v>
      </c>
      <c r="NAG33" s="58" t="s">
        <v>575</v>
      </c>
      <c r="NAH33" s="58" t="s">
        <v>575</v>
      </c>
      <c r="NAI33" s="58" t="s">
        <v>575</v>
      </c>
      <c r="NAJ33" s="58" t="s">
        <v>575</v>
      </c>
      <c r="NAK33" s="58" t="s">
        <v>575</v>
      </c>
      <c r="NAL33" s="58" t="s">
        <v>575</v>
      </c>
      <c r="NAM33" s="58" t="s">
        <v>575</v>
      </c>
      <c r="NAN33" s="58" t="s">
        <v>575</v>
      </c>
      <c r="NAO33" s="58" t="s">
        <v>575</v>
      </c>
      <c r="NAP33" s="58" t="s">
        <v>575</v>
      </c>
      <c r="NAQ33" s="58" t="s">
        <v>575</v>
      </c>
      <c r="NAR33" s="58" t="s">
        <v>575</v>
      </c>
      <c r="NAS33" s="58" t="s">
        <v>575</v>
      </c>
      <c r="NAT33" s="58" t="s">
        <v>575</v>
      </c>
      <c r="NAU33" s="58" t="s">
        <v>575</v>
      </c>
      <c r="NAV33" s="58" t="s">
        <v>575</v>
      </c>
      <c r="NAW33" s="58" t="s">
        <v>575</v>
      </c>
      <c r="NAX33" s="58" t="s">
        <v>575</v>
      </c>
      <c r="NAY33" s="58" t="s">
        <v>575</v>
      </c>
      <c r="NAZ33" s="58" t="s">
        <v>575</v>
      </c>
      <c r="NBA33" s="58" t="s">
        <v>575</v>
      </c>
      <c r="NBB33" s="58" t="s">
        <v>575</v>
      </c>
      <c r="NBC33" s="58" t="s">
        <v>575</v>
      </c>
      <c r="NBD33" s="58" t="s">
        <v>575</v>
      </c>
      <c r="NBE33" s="58" t="s">
        <v>575</v>
      </c>
      <c r="NBF33" s="58" t="s">
        <v>575</v>
      </c>
      <c r="NBG33" s="58" t="s">
        <v>575</v>
      </c>
      <c r="NBH33" s="58" t="s">
        <v>575</v>
      </c>
      <c r="NBI33" s="58" t="s">
        <v>575</v>
      </c>
      <c r="NBJ33" s="58" t="s">
        <v>575</v>
      </c>
      <c r="NBK33" s="58" t="s">
        <v>575</v>
      </c>
      <c r="NBL33" s="58" t="s">
        <v>575</v>
      </c>
      <c r="NBM33" s="58" t="s">
        <v>575</v>
      </c>
      <c r="NBN33" s="58" t="s">
        <v>575</v>
      </c>
      <c r="NBO33" s="58" t="s">
        <v>575</v>
      </c>
      <c r="NBP33" s="58" t="s">
        <v>575</v>
      </c>
      <c r="NBQ33" s="58" t="s">
        <v>575</v>
      </c>
      <c r="NBR33" s="58" t="s">
        <v>575</v>
      </c>
      <c r="NBS33" s="58" t="s">
        <v>575</v>
      </c>
      <c r="NBT33" s="58" t="s">
        <v>575</v>
      </c>
      <c r="NBU33" s="58" t="s">
        <v>575</v>
      </c>
      <c r="NBV33" s="58" t="s">
        <v>575</v>
      </c>
      <c r="NBW33" s="58" t="s">
        <v>575</v>
      </c>
      <c r="NBX33" s="58" t="s">
        <v>575</v>
      </c>
      <c r="NBY33" s="58" t="s">
        <v>575</v>
      </c>
      <c r="NBZ33" s="58" t="s">
        <v>575</v>
      </c>
      <c r="NCA33" s="58" t="s">
        <v>575</v>
      </c>
      <c r="NCB33" s="58" t="s">
        <v>575</v>
      </c>
      <c r="NCC33" s="58" t="s">
        <v>575</v>
      </c>
      <c r="NCD33" s="58" t="s">
        <v>575</v>
      </c>
      <c r="NCE33" s="58" t="s">
        <v>575</v>
      </c>
      <c r="NCF33" s="58" t="s">
        <v>575</v>
      </c>
      <c r="NCG33" s="58" t="s">
        <v>575</v>
      </c>
      <c r="NCH33" s="58" t="s">
        <v>575</v>
      </c>
      <c r="NCI33" s="58" t="s">
        <v>575</v>
      </c>
      <c r="NCJ33" s="58" t="s">
        <v>575</v>
      </c>
      <c r="NCK33" s="58" t="s">
        <v>575</v>
      </c>
      <c r="NCL33" s="58" t="s">
        <v>575</v>
      </c>
      <c r="NCM33" s="58" t="s">
        <v>575</v>
      </c>
      <c r="NCN33" s="58" t="s">
        <v>575</v>
      </c>
      <c r="NCO33" s="58" t="s">
        <v>575</v>
      </c>
      <c r="NCP33" s="58" t="s">
        <v>575</v>
      </c>
      <c r="NCQ33" s="58" t="s">
        <v>575</v>
      </c>
      <c r="NCR33" s="58" t="s">
        <v>575</v>
      </c>
      <c r="NCS33" s="58" t="s">
        <v>575</v>
      </c>
      <c r="NCT33" s="58" t="s">
        <v>575</v>
      </c>
      <c r="NCU33" s="58" t="s">
        <v>575</v>
      </c>
      <c r="NCV33" s="58" t="s">
        <v>575</v>
      </c>
      <c r="NCW33" s="58" t="s">
        <v>575</v>
      </c>
      <c r="NCX33" s="58" t="s">
        <v>575</v>
      </c>
      <c r="NCY33" s="58" t="s">
        <v>575</v>
      </c>
      <c r="NCZ33" s="58" t="s">
        <v>575</v>
      </c>
      <c r="NDA33" s="58" t="s">
        <v>575</v>
      </c>
      <c r="NDB33" s="58" t="s">
        <v>575</v>
      </c>
      <c r="NDC33" s="58" t="s">
        <v>575</v>
      </c>
      <c r="NDD33" s="58" t="s">
        <v>575</v>
      </c>
      <c r="NDE33" s="58" t="s">
        <v>575</v>
      </c>
      <c r="NDF33" s="58" t="s">
        <v>575</v>
      </c>
      <c r="NDG33" s="58" t="s">
        <v>575</v>
      </c>
      <c r="NDH33" s="58" t="s">
        <v>575</v>
      </c>
      <c r="NDI33" s="58" t="s">
        <v>575</v>
      </c>
      <c r="NDJ33" s="58" t="s">
        <v>575</v>
      </c>
      <c r="NDK33" s="58" t="s">
        <v>575</v>
      </c>
      <c r="NDL33" s="58" t="s">
        <v>575</v>
      </c>
      <c r="NDM33" s="58" t="s">
        <v>575</v>
      </c>
      <c r="NDN33" s="58" t="s">
        <v>575</v>
      </c>
      <c r="NDO33" s="58" t="s">
        <v>575</v>
      </c>
      <c r="NDP33" s="58" t="s">
        <v>575</v>
      </c>
      <c r="NDQ33" s="58" t="s">
        <v>575</v>
      </c>
      <c r="NDR33" s="58" t="s">
        <v>575</v>
      </c>
      <c r="NDS33" s="58" t="s">
        <v>575</v>
      </c>
      <c r="NDT33" s="58" t="s">
        <v>575</v>
      </c>
      <c r="NDU33" s="58" t="s">
        <v>575</v>
      </c>
      <c r="NDV33" s="58" t="s">
        <v>575</v>
      </c>
      <c r="NDW33" s="58" t="s">
        <v>575</v>
      </c>
      <c r="NDX33" s="58" t="s">
        <v>575</v>
      </c>
      <c r="NDY33" s="58" t="s">
        <v>575</v>
      </c>
      <c r="NDZ33" s="58" t="s">
        <v>575</v>
      </c>
      <c r="NEA33" s="58" t="s">
        <v>575</v>
      </c>
      <c r="NEB33" s="58" t="s">
        <v>575</v>
      </c>
      <c r="NEC33" s="58" t="s">
        <v>575</v>
      </c>
      <c r="NED33" s="58" t="s">
        <v>575</v>
      </c>
      <c r="NEE33" s="58" t="s">
        <v>575</v>
      </c>
      <c r="NEF33" s="58" t="s">
        <v>575</v>
      </c>
      <c r="NEG33" s="58" t="s">
        <v>575</v>
      </c>
      <c r="NEH33" s="58" t="s">
        <v>575</v>
      </c>
      <c r="NEI33" s="58" t="s">
        <v>575</v>
      </c>
      <c r="NEJ33" s="58" t="s">
        <v>575</v>
      </c>
      <c r="NEK33" s="58" t="s">
        <v>575</v>
      </c>
      <c r="NEL33" s="58" t="s">
        <v>575</v>
      </c>
      <c r="NEM33" s="58" t="s">
        <v>575</v>
      </c>
      <c r="NEN33" s="58" t="s">
        <v>575</v>
      </c>
      <c r="NEO33" s="58" t="s">
        <v>575</v>
      </c>
      <c r="NEP33" s="58" t="s">
        <v>575</v>
      </c>
      <c r="NEQ33" s="58" t="s">
        <v>575</v>
      </c>
      <c r="NER33" s="58" t="s">
        <v>575</v>
      </c>
      <c r="NES33" s="58" t="s">
        <v>575</v>
      </c>
      <c r="NET33" s="58" t="s">
        <v>575</v>
      </c>
      <c r="NEU33" s="58" t="s">
        <v>575</v>
      </c>
      <c r="NEV33" s="58" t="s">
        <v>575</v>
      </c>
      <c r="NEW33" s="58" t="s">
        <v>575</v>
      </c>
      <c r="NEX33" s="58" t="s">
        <v>575</v>
      </c>
      <c r="NEY33" s="58" t="s">
        <v>575</v>
      </c>
      <c r="NEZ33" s="58" t="s">
        <v>575</v>
      </c>
      <c r="NFA33" s="58" t="s">
        <v>575</v>
      </c>
      <c r="NFB33" s="58" t="s">
        <v>575</v>
      </c>
      <c r="NFC33" s="58" t="s">
        <v>575</v>
      </c>
      <c r="NFD33" s="58" t="s">
        <v>575</v>
      </c>
      <c r="NFE33" s="58" t="s">
        <v>575</v>
      </c>
      <c r="NFF33" s="58" t="s">
        <v>575</v>
      </c>
      <c r="NFG33" s="58" t="s">
        <v>575</v>
      </c>
      <c r="NFH33" s="58" t="s">
        <v>575</v>
      </c>
      <c r="NFI33" s="58" t="s">
        <v>575</v>
      </c>
      <c r="NFJ33" s="58" t="s">
        <v>575</v>
      </c>
      <c r="NFK33" s="58" t="s">
        <v>575</v>
      </c>
      <c r="NFL33" s="58" t="s">
        <v>575</v>
      </c>
      <c r="NFM33" s="58" t="s">
        <v>575</v>
      </c>
      <c r="NFN33" s="58" t="s">
        <v>575</v>
      </c>
      <c r="NFO33" s="58" t="s">
        <v>575</v>
      </c>
      <c r="NFP33" s="58" t="s">
        <v>575</v>
      </c>
      <c r="NFQ33" s="58" t="s">
        <v>575</v>
      </c>
      <c r="NFR33" s="58" t="s">
        <v>575</v>
      </c>
      <c r="NFS33" s="58" t="s">
        <v>575</v>
      </c>
      <c r="NFT33" s="58" t="s">
        <v>575</v>
      </c>
      <c r="NFU33" s="58" t="s">
        <v>575</v>
      </c>
      <c r="NFV33" s="58" t="s">
        <v>575</v>
      </c>
      <c r="NFW33" s="58" t="s">
        <v>575</v>
      </c>
      <c r="NFX33" s="58" t="s">
        <v>575</v>
      </c>
      <c r="NFY33" s="58" t="s">
        <v>575</v>
      </c>
      <c r="NFZ33" s="58" t="s">
        <v>575</v>
      </c>
      <c r="NGA33" s="58" t="s">
        <v>575</v>
      </c>
      <c r="NGB33" s="58" t="s">
        <v>575</v>
      </c>
      <c r="NGC33" s="58" t="s">
        <v>575</v>
      </c>
      <c r="NGD33" s="58" t="s">
        <v>575</v>
      </c>
      <c r="NGE33" s="58" t="s">
        <v>575</v>
      </c>
      <c r="NGF33" s="58" t="s">
        <v>575</v>
      </c>
      <c r="NGG33" s="58" t="s">
        <v>575</v>
      </c>
      <c r="NGH33" s="58" t="s">
        <v>575</v>
      </c>
      <c r="NGI33" s="58" t="s">
        <v>575</v>
      </c>
      <c r="NGJ33" s="58" t="s">
        <v>575</v>
      </c>
      <c r="NGK33" s="58" t="s">
        <v>575</v>
      </c>
      <c r="NGL33" s="58" t="s">
        <v>575</v>
      </c>
      <c r="NGM33" s="58" t="s">
        <v>575</v>
      </c>
      <c r="NGN33" s="58" t="s">
        <v>575</v>
      </c>
      <c r="NGO33" s="58" t="s">
        <v>575</v>
      </c>
      <c r="NGP33" s="58" t="s">
        <v>575</v>
      </c>
      <c r="NGQ33" s="58" t="s">
        <v>575</v>
      </c>
      <c r="NGR33" s="58" t="s">
        <v>575</v>
      </c>
      <c r="NGS33" s="58" t="s">
        <v>575</v>
      </c>
      <c r="NGT33" s="58" t="s">
        <v>575</v>
      </c>
      <c r="NGU33" s="58" t="s">
        <v>575</v>
      </c>
      <c r="NGV33" s="58" t="s">
        <v>575</v>
      </c>
      <c r="NGW33" s="58" t="s">
        <v>575</v>
      </c>
      <c r="NGX33" s="58" t="s">
        <v>575</v>
      </c>
      <c r="NGY33" s="58" t="s">
        <v>575</v>
      </c>
      <c r="NGZ33" s="58" t="s">
        <v>575</v>
      </c>
      <c r="NHA33" s="58" t="s">
        <v>575</v>
      </c>
      <c r="NHB33" s="58" t="s">
        <v>575</v>
      </c>
      <c r="NHC33" s="58" t="s">
        <v>575</v>
      </c>
      <c r="NHD33" s="58" t="s">
        <v>575</v>
      </c>
      <c r="NHE33" s="58" t="s">
        <v>575</v>
      </c>
      <c r="NHF33" s="58" t="s">
        <v>575</v>
      </c>
      <c r="NHG33" s="58" t="s">
        <v>575</v>
      </c>
      <c r="NHH33" s="58" t="s">
        <v>575</v>
      </c>
      <c r="NHI33" s="58" t="s">
        <v>575</v>
      </c>
      <c r="NHJ33" s="58" t="s">
        <v>575</v>
      </c>
      <c r="NHK33" s="58" t="s">
        <v>575</v>
      </c>
      <c r="NHL33" s="58" t="s">
        <v>575</v>
      </c>
      <c r="NHM33" s="58" t="s">
        <v>575</v>
      </c>
      <c r="NHN33" s="58" t="s">
        <v>575</v>
      </c>
      <c r="NHO33" s="58" t="s">
        <v>575</v>
      </c>
      <c r="NHP33" s="58" t="s">
        <v>575</v>
      </c>
      <c r="NHQ33" s="58" t="s">
        <v>575</v>
      </c>
      <c r="NHR33" s="58" t="s">
        <v>575</v>
      </c>
      <c r="NHS33" s="58" t="s">
        <v>575</v>
      </c>
      <c r="NHT33" s="58" t="s">
        <v>575</v>
      </c>
      <c r="NHU33" s="58" t="s">
        <v>575</v>
      </c>
      <c r="NHV33" s="58" t="s">
        <v>575</v>
      </c>
      <c r="NHW33" s="58" t="s">
        <v>575</v>
      </c>
      <c r="NHX33" s="58" t="s">
        <v>575</v>
      </c>
      <c r="NHY33" s="58" t="s">
        <v>575</v>
      </c>
      <c r="NHZ33" s="58" t="s">
        <v>575</v>
      </c>
      <c r="NIA33" s="58" t="s">
        <v>575</v>
      </c>
      <c r="NIB33" s="58" t="s">
        <v>575</v>
      </c>
      <c r="NIC33" s="58" t="s">
        <v>575</v>
      </c>
      <c r="NID33" s="58" t="s">
        <v>575</v>
      </c>
      <c r="NIE33" s="58" t="s">
        <v>575</v>
      </c>
      <c r="NIF33" s="58" t="s">
        <v>575</v>
      </c>
      <c r="NIG33" s="58" t="s">
        <v>575</v>
      </c>
      <c r="NIH33" s="58" t="s">
        <v>575</v>
      </c>
      <c r="NII33" s="58" t="s">
        <v>575</v>
      </c>
      <c r="NIJ33" s="58" t="s">
        <v>575</v>
      </c>
      <c r="NIK33" s="58" t="s">
        <v>575</v>
      </c>
      <c r="NIL33" s="58" t="s">
        <v>575</v>
      </c>
      <c r="NIM33" s="58" t="s">
        <v>575</v>
      </c>
      <c r="NIN33" s="58" t="s">
        <v>575</v>
      </c>
      <c r="NIO33" s="58" t="s">
        <v>575</v>
      </c>
      <c r="NIP33" s="58" t="s">
        <v>575</v>
      </c>
      <c r="NIQ33" s="58" t="s">
        <v>575</v>
      </c>
      <c r="NIR33" s="58" t="s">
        <v>575</v>
      </c>
      <c r="NIS33" s="58" t="s">
        <v>575</v>
      </c>
      <c r="NIT33" s="58" t="s">
        <v>575</v>
      </c>
      <c r="NIU33" s="58" t="s">
        <v>575</v>
      </c>
      <c r="NIV33" s="58" t="s">
        <v>575</v>
      </c>
      <c r="NIW33" s="58" t="s">
        <v>575</v>
      </c>
      <c r="NIX33" s="58" t="s">
        <v>575</v>
      </c>
      <c r="NIY33" s="58" t="s">
        <v>575</v>
      </c>
      <c r="NIZ33" s="58" t="s">
        <v>575</v>
      </c>
      <c r="NJA33" s="58" t="s">
        <v>575</v>
      </c>
      <c r="NJB33" s="58" t="s">
        <v>575</v>
      </c>
      <c r="NJC33" s="58" t="s">
        <v>575</v>
      </c>
      <c r="NJD33" s="58" t="s">
        <v>575</v>
      </c>
      <c r="NJE33" s="58" t="s">
        <v>575</v>
      </c>
      <c r="NJF33" s="58" t="s">
        <v>575</v>
      </c>
      <c r="NJG33" s="58" t="s">
        <v>575</v>
      </c>
      <c r="NJH33" s="58" t="s">
        <v>575</v>
      </c>
      <c r="NJI33" s="58" t="s">
        <v>575</v>
      </c>
      <c r="NJJ33" s="58" t="s">
        <v>575</v>
      </c>
      <c r="NJK33" s="58" t="s">
        <v>575</v>
      </c>
      <c r="NJL33" s="58" t="s">
        <v>575</v>
      </c>
      <c r="NJM33" s="58" t="s">
        <v>575</v>
      </c>
      <c r="NJN33" s="58" t="s">
        <v>575</v>
      </c>
      <c r="NJO33" s="58" t="s">
        <v>575</v>
      </c>
      <c r="NJP33" s="58" t="s">
        <v>575</v>
      </c>
      <c r="NJQ33" s="58" t="s">
        <v>575</v>
      </c>
      <c r="NJR33" s="58" t="s">
        <v>575</v>
      </c>
      <c r="NJS33" s="58" t="s">
        <v>575</v>
      </c>
      <c r="NJT33" s="58" t="s">
        <v>575</v>
      </c>
      <c r="NJU33" s="58" t="s">
        <v>575</v>
      </c>
      <c r="NJV33" s="58" t="s">
        <v>575</v>
      </c>
      <c r="NJW33" s="58" t="s">
        <v>575</v>
      </c>
      <c r="NJX33" s="58" t="s">
        <v>575</v>
      </c>
      <c r="NJY33" s="58" t="s">
        <v>575</v>
      </c>
      <c r="NJZ33" s="58" t="s">
        <v>575</v>
      </c>
      <c r="NKA33" s="58" t="s">
        <v>575</v>
      </c>
      <c r="NKB33" s="58" t="s">
        <v>575</v>
      </c>
      <c r="NKC33" s="58" t="s">
        <v>575</v>
      </c>
      <c r="NKD33" s="58" t="s">
        <v>575</v>
      </c>
      <c r="NKE33" s="58" t="s">
        <v>575</v>
      </c>
      <c r="NKF33" s="58" t="s">
        <v>575</v>
      </c>
      <c r="NKG33" s="58" t="s">
        <v>575</v>
      </c>
      <c r="NKH33" s="58" t="s">
        <v>575</v>
      </c>
      <c r="NKI33" s="58" t="s">
        <v>575</v>
      </c>
      <c r="NKJ33" s="58" t="s">
        <v>575</v>
      </c>
      <c r="NKK33" s="58" t="s">
        <v>575</v>
      </c>
      <c r="NKL33" s="58" t="s">
        <v>575</v>
      </c>
      <c r="NKM33" s="58" t="s">
        <v>575</v>
      </c>
      <c r="NKN33" s="58" t="s">
        <v>575</v>
      </c>
      <c r="NKO33" s="58" t="s">
        <v>575</v>
      </c>
      <c r="NKP33" s="58" t="s">
        <v>575</v>
      </c>
      <c r="NKQ33" s="58" t="s">
        <v>575</v>
      </c>
      <c r="NKR33" s="58" t="s">
        <v>575</v>
      </c>
      <c r="NKS33" s="58" t="s">
        <v>575</v>
      </c>
      <c r="NKT33" s="58" t="s">
        <v>575</v>
      </c>
      <c r="NKU33" s="58" t="s">
        <v>575</v>
      </c>
      <c r="NKV33" s="58" t="s">
        <v>575</v>
      </c>
      <c r="NKW33" s="58" t="s">
        <v>575</v>
      </c>
      <c r="NKX33" s="58" t="s">
        <v>575</v>
      </c>
      <c r="NKY33" s="58" t="s">
        <v>575</v>
      </c>
      <c r="NKZ33" s="58" t="s">
        <v>575</v>
      </c>
      <c r="NLA33" s="58" t="s">
        <v>575</v>
      </c>
      <c r="NLB33" s="58" t="s">
        <v>575</v>
      </c>
      <c r="NLC33" s="58" t="s">
        <v>575</v>
      </c>
      <c r="NLD33" s="58" t="s">
        <v>575</v>
      </c>
      <c r="NLE33" s="58" t="s">
        <v>575</v>
      </c>
      <c r="NLF33" s="58" t="s">
        <v>575</v>
      </c>
      <c r="NLG33" s="58" t="s">
        <v>575</v>
      </c>
      <c r="NLH33" s="58" t="s">
        <v>575</v>
      </c>
      <c r="NLI33" s="58" t="s">
        <v>575</v>
      </c>
      <c r="NLJ33" s="58" t="s">
        <v>575</v>
      </c>
      <c r="NLK33" s="58" t="s">
        <v>575</v>
      </c>
      <c r="NLL33" s="58" t="s">
        <v>575</v>
      </c>
      <c r="NLM33" s="58" t="s">
        <v>575</v>
      </c>
      <c r="NLN33" s="58" t="s">
        <v>575</v>
      </c>
      <c r="NLO33" s="58" t="s">
        <v>575</v>
      </c>
      <c r="NLP33" s="58" t="s">
        <v>575</v>
      </c>
      <c r="NLQ33" s="58" t="s">
        <v>575</v>
      </c>
      <c r="NLR33" s="58" t="s">
        <v>575</v>
      </c>
      <c r="NLS33" s="58" t="s">
        <v>575</v>
      </c>
      <c r="NLT33" s="58" t="s">
        <v>575</v>
      </c>
      <c r="NLU33" s="58" t="s">
        <v>575</v>
      </c>
      <c r="NLV33" s="58" t="s">
        <v>575</v>
      </c>
      <c r="NLW33" s="58" t="s">
        <v>575</v>
      </c>
      <c r="NLX33" s="58" t="s">
        <v>575</v>
      </c>
      <c r="NLY33" s="58" t="s">
        <v>575</v>
      </c>
      <c r="NLZ33" s="58" t="s">
        <v>575</v>
      </c>
      <c r="NMA33" s="58" t="s">
        <v>575</v>
      </c>
      <c r="NMB33" s="58" t="s">
        <v>575</v>
      </c>
      <c r="NMC33" s="58" t="s">
        <v>575</v>
      </c>
      <c r="NMD33" s="58" t="s">
        <v>575</v>
      </c>
      <c r="NME33" s="58" t="s">
        <v>575</v>
      </c>
      <c r="NMF33" s="58" t="s">
        <v>575</v>
      </c>
      <c r="NMG33" s="58" t="s">
        <v>575</v>
      </c>
      <c r="NMH33" s="58" t="s">
        <v>575</v>
      </c>
      <c r="NMI33" s="58" t="s">
        <v>575</v>
      </c>
      <c r="NMJ33" s="58" t="s">
        <v>575</v>
      </c>
      <c r="NMK33" s="58" t="s">
        <v>575</v>
      </c>
      <c r="NML33" s="58" t="s">
        <v>575</v>
      </c>
      <c r="NMM33" s="58" t="s">
        <v>575</v>
      </c>
      <c r="NMN33" s="58" t="s">
        <v>575</v>
      </c>
      <c r="NMO33" s="58" t="s">
        <v>575</v>
      </c>
      <c r="NMP33" s="58" t="s">
        <v>575</v>
      </c>
      <c r="NMQ33" s="58" t="s">
        <v>575</v>
      </c>
      <c r="NMR33" s="58" t="s">
        <v>575</v>
      </c>
      <c r="NMS33" s="58" t="s">
        <v>575</v>
      </c>
      <c r="NMT33" s="58" t="s">
        <v>575</v>
      </c>
      <c r="NMU33" s="58" t="s">
        <v>575</v>
      </c>
      <c r="NMV33" s="58" t="s">
        <v>575</v>
      </c>
      <c r="NMW33" s="58" t="s">
        <v>575</v>
      </c>
      <c r="NMX33" s="58" t="s">
        <v>575</v>
      </c>
      <c r="NMY33" s="58" t="s">
        <v>575</v>
      </c>
      <c r="NMZ33" s="58" t="s">
        <v>575</v>
      </c>
      <c r="NNA33" s="58" t="s">
        <v>575</v>
      </c>
      <c r="NNB33" s="58" t="s">
        <v>575</v>
      </c>
      <c r="NNC33" s="58" t="s">
        <v>575</v>
      </c>
      <c r="NND33" s="58" t="s">
        <v>575</v>
      </c>
      <c r="NNE33" s="58" t="s">
        <v>575</v>
      </c>
      <c r="NNF33" s="58" t="s">
        <v>575</v>
      </c>
      <c r="NNG33" s="58" t="s">
        <v>575</v>
      </c>
      <c r="NNH33" s="58" t="s">
        <v>575</v>
      </c>
      <c r="NNI33" s="58" t="s">
        <v>575</v>
      </c>
      <c r="NNJ33" s="58" t="s">
        <v>575</v>
      </c>
      <c r="NNK33" s="58" t="s">
        <v>575</v>
      </c>
      <c r="NNL33" s="58" t="s">
        <v>575</v>
      </c>
      <c r="NNM33" s="58" t="s">
        <v>575</v>
      </c>
      <c r="NNN33" s="58" t="s">
        <v>575</v>
      </c>
      <c r="NNO33" s="58" t="s">
        <v>575</v>
      </c>
      <c r="NNP33" s="58" t="s">
        <v>575</v>
      </c>
      <c r="NNQ33" s="58" t="s">
        <v>575</v>
      </c>
      <c r="NNR33" s="58" t="s">
        <v>575</v>
      </c>
      <c r="NNS33" s="58" t="s">
        <v>575</v>
      </c>
      <c r="NNT33" s="58" t="s">
        <v>575</v>
      </c>
      <c r="NNU33" s="58" t="s">
        <v>575</v>
      </c>
      <c r="NNV33" s="58" t="s">
        <v>575</v>
      </c>
      <c r="NNW33" s="58" t="s">
        <v>575</v>
      </c>
      <c r="NNX33" s="58" t="s">
        <v>575</v>
      </c>
      <c r="NNY33" s="58" t="s">
        <v>575</v>
      </c>
      <c r="NNZ33" s="58" t="s">
        <v>575</v>
      </c>
      <c r="NOA33" s="58" t="s">
        <v>575</v>
      </c>
      <c r="NOB33" s="58" t="s">
        <v>575</v>
      </c>
      <c r="NOC33" s="58" t="s">
        <v>575</v>
      </c>
      <c r="NOD33" s="58" t="s">
        <v>575</v>
      </c>
      <c r="NOE33" s="58" t="s">
        <v>575</v>
      </c>
      <c r="NOF33" s="58" t="s">
        <v>575</v>
      </c>
      <c r="NOG33" s="58" t="s">
        <v>575</v>
      </c>
      <c r="NOH33" s="58" t="s">
        <v>575</v>
      </c>
      <c r="NOI33" s="58" t="s">
        <v>575</v>
      </c>
      <c r="NOJ33" s="58" t="s">
        <v>575</v>
      </c>
      <c r="NOK33" s="58" t="s">
        <v>575</v>
      </c>
      <c r="NOL33" s="58" t="s">
        <v>575</v>
      </c>
      <c r="NOM33" s="58" t="s">
        <v>575</v>
      </c>
      <c r="NON33" s="58" t="s">
        <v>575</v>
      </c>
      <c r="NOO33" s="58" t="s">
        <v>575</v>
      </c>
      <c r="NOP33" s="58" t="s">
        <v>575</v>
      </c>
      <c r="NOQ33" s="58" t="s">
        <v>575</v>
      </c>
      <c r="NOR33" s="58" t="s">
        <v>575</v>
      </c>
      <c r="NOS33" s="58" t="s">
        <v>575</v>
      </c>
      <c r="NOT33" s="58" t="s">
        <v>575</v>
      </c>
      <c r="NOU33" s="58" t="s">
        <v>575</v>
      </c>
      <c r="NOV33" s="58" t="s">
        <v>575</v>
      </c>
      <c r="NOW33" s="58" t="s">
        <v>575</v>
      </c>
      <c r="NOX33" s="58" t="s">
        <v>575</v>
      </c>
      <c r="NOY33" s="58" t="s">
        <v>575</v>
      </c>
      <c r="NOZ33" s="58" t="s">
        <v>575</v>
      </c>
      <c r="NPA33" s="58" t="s">
        <v>575</v>
      </c>
      <c r="NPB33" s="58" t="s">
        <v>575</v>
      </c>
      <c r="NPC33" s="58" t="s">
        <v>575</v>
      </c>
      <c r="NPD33" s="58" t="s">
        <v>575</v>
      </c>
      <c r="NPE33" s="58" t="s">
        <v>575</v>
      </c>
      <c r="NPF33" s="58" t="s">
        <v>575</v>
      </c>
      <c r="NPG33" s="58" t="s">
        <v>575</v>
      </c>
      <c r="NPH33" s="58" t="s">
        <v>575</v>
      </c>
      <c r="NPI33" s="58" t="s">
        <v>575</v>
      </c>
      <c r="NPJ33" s="58" t="s">
        <v>575</v>
      </c>
      <c r="NPK33" s="58" t="s">
        <v>575</v>
      </c>
      <c r="NPL33" s="58" t="s">
        <v>575</v>
      </c>
      <c r="NPM33" s="58" t="s">
        <v>575</v>
      </c>
      <c r="NPN33" s="58" t="s">
        <v>575</v>
      </c>
      <c r="NPO33" s="58" t="s">
        <v>575</v>
      </c>
      <c r="NPP33" s="58" t="s">
        <v>575</v>
      </c>
      <c r="NPQ33" s="58" t="s">
        <v>575</v>
      </c>
      <c r="NPR33" s="58" t="s">
        <v>575</v>
      </c>
      <c r="NPS33" s="58" t="s">
        <v>575</v>
      </c>
      <c r="NPT33" s="58" t="s">
        <v>575</v>
      </c>
      <c r="NPU33" s="58" t="s">
        <v>575</v>
      </c>
      <c r="NPV33" s="58" t="s">
        <v>575</v>
      </c>
      <c r="NPW33" s="58" t="s">
        <v>575</v>
      </c>
      <c r="NPX33" s="58" t="s">
        <v>575</v>
      </c>
      <c r="NPY33" s="58" t="s">
        <v>575</v>
      </c>
      <c r="NPZ33" s="58" t="s">
        <v>575</v>
      </c>
      <c r="NQA33" s="58" t="s">
        <v>575</v>
      </c>
      <c r="NQB33" s="58" t="s">
        <v>575</v>
      </c>
      <c r="NQC33" s="58" t="s">
        <v>575</v>
      </c>
      <c r="NQD33" s="58" t="s">
        <v>575</v>
      </c>
      <c r="NQE33" s="58" t="s">
        <v>575</v>
      </c>
      <c r="NQF33" s="58" t="s">
        <v>575</v>
      </c>
      <c r="NQG33" s="58" t="s">
        <v>575</v>
      </c>
      <c r="NQH33" s="58" t="s">
        <v>575</v>
      </c>
      <c r="NQI33" s="58" t="s">
        <v>575</v>
      </c>
      <c r="NQJ33" s="58" t="s">
        <v>575</v>
      </c>
      <c r="NQK33" s="58" t="s">
        <v>575</v>
      </c>
      <c r="NQL33" s="58" t="s">
        <v>575</v>
      </c>
      <c r="NQM33" s="58" t="s">
        <v>575</v>
      </c>
      <c r="NQN33" s="58" t="s">
        <v>575</v>
      </c>
      <c r="NQO33" s="58" t="s">
        <v>575</v>
      </c>
      <c r="NQP33" s="58" t="s">
        <v>575</v>
      </c>
      <c r="NQQ33" s="58" t="s">
        <v>575</v>
      </c>
      <c r="NQR33" s="58" t="s">
        <v>575</v>
      </c>
      <c r="NQS33" s="58" t="s">
        <v>575</v>
      </c>
      <c r="NQT33" s="58" t="s">
        <v>575</v>
      </c>
      <c r="NQU33" s="58" t="s">
        <v>575</v>
      </c>
      <c r="NQV33" s="58" t="s">
        <v>575</v>
      </c>
      <c r="NQW33" s="58" t="s">
        <v>575</v>
      </c>
      <c r="NQX33" s="58" t="s">
        <v>575</v>
      </c>
      <c r="NQY33" s="58" t="s">
        <v>575</v>
      </c>
      <c r="NQZ33" s="58" t="s">
        <v>575</v>
      </c>
      <c r="NRA33" s="58" t="s">
        <v>575</v>
      </c>
      <c r="NRB33" s="58" t="s">
        <v>575</v>
      </c>
      <c r="NRC33" s="58" t="s">
        <v>575</v>
      </c>
      <c r="NRD33" s="58" t="s">
        <v>575</v>
      </c>
      <c r="NRE33" s="58" t="s">
        <v>575</v>
      </c>
      <c r="NRF33" s="58" t="s">
        <v>575</v>
      </c>
      <c r="NRG33" s="58" t="s">
        <v>575</v>
      </c>
      <c r="NRH33" s="58" t="s">
        <v>575</v>
      </c>
      <c r="NRI33" s="58" t="s">
        <v>575</v>
      </c>
      <c r="NRJ33" s="58" t="s">
        <v>575</v>
      </c>
      <c r="NRK33" s="58" t="s">
        <v>575</v>
      </c>
      <c r="NRL33" s="58" t="s">
        <v>575</v>
      </c>
      <c r="NRM33" s="58" t="s">
        <v>575</v>
      </c>
      <c r="NRN33" s="58" t="s">
        <v>575</v>
      </c>
      <c r="NRO33" s="58" t="s">
        <v>575</v>
      </c>
      <c r="NRP33" s="58" t="s">
        <v>575</v>
      </c>
      <c r="NRQ33" s="58" t="s">
        <v>575</v>
      </c>
      <c r="NRR33" s="58" t="s">
        <v>575</v>
      </c>
      <c r="NRS33" s="58" t="s">
        <v>575</v>
      </c>
      <c r="NRT33" s="58" t="s">
        <v>575</v>
      </c>
      <c r="NRU33" s="58" t="s">
        <v>575</v>
      </c>
      <c r="NRV33" s="58" t="s">
        <v>575</v>
      </c>
      <c r="NRW33" s="58" t="s">
        <v>575</v>
      </c>
      <c r="NRX33" s="58" t="s">
        <v>575</v>
      </c>
      <c r="NRY33" s="58" t="s">
        <v>575</v>
      </c>
      <c r="NRZ33" s="58" t="s">
        <v>575</v>
      </c>
      <c r="NSA33" s="58" t="s">
        <v>575</v>
      </c>
      <c r="NSB33" s="58" t="s">
        <v>575</v>
      </c>
      <c r="NSC33" s="58" t="s">
        <v>575</v>
      </c>
      <c r="NSD33" s="58" t="s">
        <v>575</v>
      </c>
      <c r="NSE33" s="58" t="s">
        <v>575</v>
      </c>
      <c r="NSF33" s="58" t="s">
        <v>575</v>
      </c>
      <c r="NSG33" s="58" t="s">
        <v>575</v>
      </c>
      <c r="NSH33" s="58" t="s">
        <v>575</v>
      </c>
      <c r="NSI33" s="58" t="s">
        <v>575</v>
      </c>
      <c r="NSJ33" s="58" t="s">
        <v>575</v>
      </c>
      <c r="NSK33" s="58" t="s">
        <v>575</v>
      </c>
      <c r="NSL33" s="58" t="s">
        <v>575</v>
      </c>
      <c r="NSM33" s="58" t="s">
        <v>575</v>
      </c>
      <c r="NSN33" s="58" t="s">
        <v>575</v>
      </c>
      <c r="NSO33" s="58" t="s">
        <v>575</v>
      </c>
      <c r="NSP33" s="58" t="s">
        <v>575</v>
      </c>
      <c r="NSQ33" s="58" t="s">
        <v>575</v>
      </c>
      <c r="NSR33" s="58" t="s">
        <v>575</v>
      </c>
      <c r="NSS33" s="58" t="s">
        <v>575</v>
      </c>
      <c r="NST33" s="58" t="s">
        <v>575</v>
      </c>
      <c r="NSU33" s="58" t="s">
        <v>575</v>
      </c>
      <c r="NSV33" s="58" t="s">
        <v>575</v>
      </c>
      <c r="NSW33" s="58" t="s">
        <v>575</v>
      </c>
      <c r="NSX33" s="58" t="s">
        <v>575</v>
      </c>
      <c r="NSY33" s="58" t="s">
        <v>575</v>
      </c>
      <c r="NSZ33" s="58" t="s">
        <v>575</v>
      </c>
      <c r="NTA33" s="58" t="s">
        <v>575</v>
      </c>
      <c r="NTB33" s="58" t="s">
        <v>575</v>
      </c>
      <c r="NTC33" s="58" t="s">
        <v>575</v>
      </c>
      <c r="NTD33" s="58" t="s">
        <v>575</v>
      </c>
      <c r="NTE33" s="58" t="s">
        <v>575</v>
      </c>
      <c r="NTF33" s="58" t="s">
        <v>575</v>
      </c>
      <c r="NTG33" s="58" t="s">
        <v>575</v>
      </c>
      <c r="NTH33" s="58" t="s">
        <v>575</v>
      </c>
      <c r="NTI33" s="58" t="s">
        <v>575</v>
      </c>
      <c r="NTJ33" s="58" t="s">
        <v>575</v>
      </c>
      <c r="NTK33" s="58" t="s">
        <v>575</v>
      </c>
      <c r="NTL33" s="58" t="s">
        <v>575</v>
      </c>
      <c r="NTM33" s="58" t="s">
        <v>575</v>
      </c>
      <c r="NTN33" s="58" t="s">
        <v>575</v>
      </c>
      <c r="NTO33" s="58" t="s">
        <v>575</v>
      </c>
      <c r="NTP33" s="58" t="s">
        <v>575</v>
      </c>
      <c r="NTQ33" s="58" t="s">
        <v>575</v>
      </c>
      <c r="NTR33" s="58" t="s">
        <v>575</v>
      </c>
      <c r="NTS33" s="58" t="s">
        <v>575</v>
      </c>
      <c r="NTT33" s="58" t="s">
        <v>575</v>
      </c>
      <c r="NTU33" s="58" t="s">
        <v>575</v>
      </c>
      <c r="NTV33" s="58" t="s">
        <v>575</v>
      </c>
      <c r="NTW33" s="58" t="s">
        <v>575</v>
      </c>
      <c r="NTX33" s="58" t="s">
        <v>575</v>
      </c>
      <c r="NTY33" s="58" t="s">
        <v>575</v>
      </c>
      <c r="NTZ33" s="58" t="s">
        <v>575</v>
      </c>
      <c r="NUA33" s="58" t="s">
        <v>575</v>
      </c>
      <c r="NUB33" s="58" t="s">
        <v>575</v>
      </c>
      <c r="NUC33" s="58" t="s">
        <v>575</v>
      </c>
      <c r="NUD33" s="58" t="s">
        <v>575</v>
      </c>
      <c r="NUE33" s="58" t="s">
        <v>575</v>
      </c>
      <c r="NUF33" s="58" t="s">
        <v>575</v>
      </c>
      <c r="NUG33" s="58" t="s">
        <v>575</v>
      </c>
      <c r="NUH33" s="58" t="s">
        <v>575</v>
      </c>
      <c r="NUI33" s="58" t="s">
        <v>575</v>
      </c>
      <c r="NUJ33" s="58" t="s">
        <v>575</v>
      </c>
      <c r="NUK33" s="58" t="s">
        <v>575</v>
      </c>
      <c r="NUL33" s="58" t="s">
        <v>575</v>
      </c>
      <c r="NUM33" s="58" t="s">
        <v>575</v>
      </c>
      <c r="NUN33" s="58" t="s">
        <v>575</v>
      </c>
      <c r="NUO33" s="58" t="s">
        <v>575</v>
      </c>
      <c r="NUP33" s="58" t="s">
        <v>575</v>
      </c>
      <c r="NUQ33" s="58" t="s">
        <v>575</v>
      </c>
      <c r="NUR33" s="58" t="s">
        <v>575</v>
      </c>
      <c r="NUS33" s="58" t="s">
        <v>575</v>
      </c>
      <c r="NUT33" s="58" t="s">
        <v>575</v>
      </c>
      <c r="NUU33" s="58" t="s">
        <v>575</v>
      </c>
      <c r="NUV33" s="58" t="s">
        <v>575</v>
      </c>
      <c r="NUW33" s="58" t="s">
        <v>575</v>
      </c>
      <c r="NUX33" s="58" t="s">
        <v>575</v>
      </c>
      <c r="NUY33" s="58" t="s">
        <v>575</v>
      </c>
      <c r="NUZ33" s="58" t="s">
        <v>575</v>
      </c>
      <c r="NVA33" s="58" t="s">
        <v>575</v>
      </c>
      <c r="NVB33" s="58" t="s">
        <v>575</v>
      </c>
      <c r="NVC33" s="58" t="s">
        <v>575</v>
      </c>
      <c r="NVD33" s="58" t="s">
        <v>575</v>
      </c>
      <c r="NVE33" s="58" t="s">
        <v>575</v>
      </c>
      <c r="NVF33" s="58" t="s">
        <v>575</v>
      </c>
      <c r="NVG33" s="58" t="s">
        <v>575</v>
      </c>
      <c r="NVH33" s="58" t="s">
        <v>575</v>
      </c>
      <c r="NVI33" s="58" t="s">
        <v>575</v>
      </c>
      <c r="NVJ33" s="58" t="s">
        <v>575</v>
      </c>
      <c r="NVK33" s="58" t="s">
        <v>575</v>
      </c>
      <c r="NVL33" s="58" t="s">
        <v>575</v>
      </c>
      <c r="NVM33" s="58" t="s">
        <v>575</v>
      </c>
      <c r="NVN33" s="58" t="s">
        <v>575</v>
      </c>
      <c r="NVO33" s="58" t="s">
        <v>575</v>
      </c>
      <c r="NVP33" s="58" t="s">
        <v>575</v>
      </c>
      <c r="NVQ33" s="58" t="s">
        <v>575</v>
      </c>
      <c r="NVR33" s="58" t="s">
        <v>575</v>
      </c>
      <c r="NVS33" s="58" t="s">
        <v>575</v>
      </c>
      <c r="NVT33" s="58" t="s">
        <v>575</v>
      </c>
      <c r="NVU33" s="58" t="s">
        <v>575</v>
      </c>
      <c r="NVV33" s="58" t="s">
        <v>575</v>
      </c>
      <c r="NVW33" s="58" t="s">
        <v>575</v>
      </c>
      <c r="NVX33" s="58" t="s">
        <v>575</v>
      </c>
      <c r="NVY33" s="58" t="s">
        <v>575</v>
      </c>
      <c r="NVZ33" s="58" t="s">
        <v>575</v>
      </c>
      <c r="NWA33" s="58" t="s">
        <v>575</v>
      </c>
      <c r="NWB33" s="58" t="s">
        <v>575</v>
      </c>
      <c r="NWC33" s="58" t="s">
        <v>575</v>
      </c>
      <c r="NWD33" s="58" t="s">
        <v>575</v>
      </c>
      <c r="NWE33" s="58" t="s">
        <v>575</v>
      </c>
      <c r="NWF33" s="58" t="s">
        <v>575</v>
      </c>
      <c r="NWG33" s="58" t="s">
        <v>575</v>
      </c>
      <c r="NWH33" s="58" t="s">
        <v>575</v>
      </c>
      <c r="NWI33" s="58" t="s">
        <v>575</v>
      </c>
      <c r="NWJ33" s="58" t="s">
        <v>575</v>
      </c>
      <c r="NWK33" s="58" t="s">
        <v>575</v>
      </c>
      <c r="NWL33" s="58" t="s">
        <v>575</v>
      </c>
      <c r="NWM33" s="58" t="s">
        <v>575</v>
      </c>
      <c r="NWN33" s="58" t="s">
        <v>575</v>
      </c>
      <c r="NWO33" s="58" t="s">
        <v>575</v>
      </c>
      <c r="NWP33" s="58" t="s">
        <v>575</v>
      </c>
      <c r="NWQ33" s="58" t="s">
        <v>575</v>
      </c>
      <c r="NWR33" s="58" t="s">
        <v>575</v>
      </c>
      <c r="NWS33" s="58" t="s">
        <v>575</v>
      </c>
      <c r="NWT33" s="58" t="s">
        <v>575</v>
      </c>
      <c r="NWU33" s="58" t="s">
        <v>575</v>
      </c>
      <c r="NWV33" s="58" t="s">
        <v>575</v>
      </c>
      <c r="NWW33" s="58" t="s">
        <v>575</v>
      </c>
      <c r="NWX33" s="58" t="s">
        <v>575</v>
      </c>
      <c r="NWY33" s="58" t="s">
        <v>575</v>
      </c>
      <c r="NWZ33" s="58" t="s">
        <v>575</v>
      </c>
      <c r="NXA33" s="58" t="s">
        <v>575</v>
      </c>
      <c r="NXB33" s="58" t="s">
        <v>575</v>
      </c>
      <c r="NXC33" s="58" t="s">
        <v>575</v>
      </c>
      <c r="NXD33" s="58" t="s">
        <v>575</v>
      </c>
      <c r="NXE33" s="58" t="s">
        <v>575</v>
      </c>
      <c r="NXF33" s="58" t="s">
        <v>575</v>
      </c>
      <c r="NXG33" s="58" t="s">
        <v>575</v>
      </c>
      <c r="NXH33" s="58" t="s">
        <v>575</v>
      </c>
      <c r="NXI33" s="58" t="s">
        <v>575</v>
      </c>
      <c r="NXJ33" s="58" t="s">
        <v>575</v>
      </c>
      <c r="NXK33" s="58" t="s">
        <v>575</v>
      </c>
      <c r="NXL33" s="58" t="s">
        <v>575</v>
      </c>
      <c r="NXM33" s="58" t="s">
        <v>575</v>
      </c>
      <c r="NXN33" s="58" t="s">
        <v>575</v>
      </c>
      <c r="NXO33" s="58" t="s">
        <v>575</v>
      </c>
      <c r="NXP33" s="58" t="s">
        <v>575</v>
      </c>
      <c r="NXQ33" s="58" t="s">
        <v>575</v>
      </c>
      <c r="NXR33" s="58" t="s">
        <v>575</v>
      </c>
      <c r="NXS33" s="58" t="s">
        <v>575</v>
      </c>
      <c r="NXT33" s="58" t="s">
        <v>575</v>
      </c>
      <c r="NXU33" s="58" t="s">
        <v>575</v>
      </c>
      <c r="NXV33" s="58" t="s">
        <v>575</v>
      </c>
      <c r="NXW33" s="58" t="s">
        <v>575</v>
      </c>
      <c r="NXX33" s="58" t="s">
        <v>575</v>
      </c>
      <c r="NXY33" s="58" t="s">
        <v>575</v>
      </c>
      <c r="NXZ33" s="58" t="s">
        <v>575</v>
      </c>
      <c r="NYA33" s="58" t="s">
        <v>575</v>
      </c>
      <c r="NYB33" s="58" t="s">
        <v>575</v>
      </c>
      <c r="NYC33" s="58" t="s">
        <v>575</v>
      </c>
      <c r="NYD33" s="58" t="s">
        <v>575</v>
      </c>
      <c r="NYE33" s="58" t="s">
        <v>575</v>
      </c>
      <c r="NYF33" s="58" t="s">
        <v>575</v>
      </c>
      <c r="NYG33" s="58" t="s">
        <v>575</v>
      </c>
      <c r="NYH33" s="58" t="s">
        <v>575</v>
      </c>
      <c r="NYI33" s="58" t="s">
        <v>575</v>
      </c>
      <c r="NYJ33" s="58" t="s">
        <v>575</v>
      </c>
      <c r="NYK33" s="58" t="s">
        <v>575</v>
      </c>
      <c r="NYL33" s="58" t="s">
        <v>575</v>
      </c>
      <c r="NYM33" s="58" t="s">
        <v>575</v>
      </c>
      <c r="NYN33" s="58" t="s">
        <v>575</v>
      </c>
      <c r="NYO33" s="58" t="s">
        <v>575</v>
      </c>
      <c r="NYP33" s="58" t="s">
        <v>575</v>
      </c>
      <c r="NYQ33" s="58" t="s">
        <v>575</v>
      </c>
      <c r="NYR33" s="58" t="s">
        <v>575</v>
      </c>
      <c r="NYS33" s="58" t="s">
        <v>575</v>
      </c>
      <c r="NYT33" s="58" t="s">
        <v>575</v>
      </c>
      <c r="NYU33" s="58" t="s">
        <v>575</v>
      </c>
      <c r="NYV33" s="58" t="s">
        <v>575</v>
      </c>
      <c r="NYW33" s="58" t="s">
        <v>575</v>
      </c>
      <c r="NYX33" s="58" t="s">
        <v>575</v>
      </c>
      <c r="NYY33" s="58" t="s">
        <v>575</v>
      </c>
      <c r="NYZ33" s="58" t="s">
        <v>575</v>
      </c>
      <c r="NZA33" s="58" t="s">
        <v>575</v>
      </c>
      <c r="NZB33" s="58" t="s">
        <v>575</v>
      </c>
      <c r="NZC33" s="58" t="s">
        <v>575</v>
      </c>
      <c r="NZD33" s="58" t="s">
        <v>575</v>
      </c>
      <c r="NZE33" s="58" t="s">
        <v>575</v>
      </c>
      <c r="NZF33" s="58" t="s">
        <v>575</v>
      </c>
      <c r="NZG33" s="58" t="s">
        <v>575</v>
      </c>
      <c r="NZH33" s="58" t="s">
        <v>575</v>
      </c>
      <c r="NZI33" s="58" t="s">
        <v>575</v>
      </c>
      <c r="NZJ33" s="58" t="s">
        <v>575</v>
      </c>
      <c r="NZK33" s="58" t="s">
        <v>575</v>
      </c>
      <c r="NZL33" s="58" t="s">
        <v>575</v>
      </c>
      <c r="NZM33" s="58" t="s">
        <v>575</v>
      </c>
      <c r="NZN33" s="58" t="s">
        <v>575</v>
      </c>
      <c r="NZO33" s="58" t="s">
        <v>575</v>
      </c>
      <c r="NZP33" s="58" t="s">
        <v>575</v>
      </c>
      <c r="NZQ33" s="58" t="s">
        <v>575</v>
      </c>
      <c r="NZR33" s="58" t="s">
        <v>575</v>
      </c>
      <c r="NZS33" s="58" t="s">
        <v>575</v>
      </c>
      <c r="NZT33" s="58" t="s">
        <v>575</v>
      </c>
      <c r="NZU33" s="58" t="s">
        <v>575</v>
      </c>
      <c r="NZV33" s="58" t="s">
        <v>575</v>
      </c>
      <c r="NZW33" s="58" t="s">
        <v>575</v>
      </c>
      <c r="NZX33" s="58" t="s">
        <v>575</v>
      </c>
      <c r="NZY33" s="58" t="s">
        <v>575</v>
      </c>
      <c r="NZZ33" s="58" t="s">
        <v>575</v>
      </c>
      <c r="OAA33" s="58" t="s">
        <v>575</v>
      </c>
      <c r="OAB33" s="58" t="s">
        <v>575</v>
      </c>
      <c r="OAC33" s="58" t="s">
        <v>575</v>
      </c>
      <c r="OAD33" s="58" t="s">
        <v>575</v>
      </c>
      <c r="OAE33" s="58" t="s">
        <v>575</v>
      </c>
      <c r="OAF33" s="58" t="s">
        <v>575</v>
      </c>
      <c r="OAG33" s="58" t="s">
        <v>575</v>
      </c>
      <c r="OAH33" s="58" t="s">
        <v>575</v>
      </c>
      <c r="OAI33" s="58" t="s">
        <v>575</v>
      </c>
      <c r="OAJ33" s="58" t="s">
        <v>575</v>
      </c>
      <c r="OAK33" s="58" t="s">
        <v>575</v>
      </c>
      <c r="OAL33" s="58" t="s">
        <v>575</v>
      </c>
      <c r="OAM33" s="58" t="s">
        <v>575</v>
      </c>
      <c r="OAN33" s="58" t="s">
        <v>575</v>
      </c>
      <c r="OAO33" s="58" t="s">
        <v>575</v>
      </c>
      <c r="OAP33" s="58" t="s">
        <v>575</v>
      </c>
      <c r="OAQ33" s="58" t="s">
        <v>575</v>
      </c>
      <c r="OAR33" s="58" t="s">
        <v>575</v>
      </c>
      <c r="OAS33" s="58" t="s">
        <v>575</v>
      </c>
      <c r="OAT33" s="58" t="s">
        <v>575</v>
      </c>
      <c r="OAU33" s="58" t="s">
        <v>575</v>
      </c>
      <c r="OAV33" s="58" t="s">
        <v>575</v>
      </c>
      <c r="OAW33" s="58" t="s">
        <v>575</v>
      </c>
      <c r="OAX33" s="58" t="s">
        <v>575</v>
      </c>
      <c r="OAY33" s="58" t="s">
        <v>575</v>
      </c>
      <c r="OAZ33" s="58" t="s">
        <v>575</v>
      </c>
      <c r="OBA33" s="58" t="s">
        <v>575</v>
      </c>
      <c r="OBB33" s="58" t="s">
        <v>575</v>
      </c>
      <c r="OBC33" s="58" t="s">
        <v>575</v>
      </c>
      <c r="OBD33" s="58" t="s">
        <v>575</v>
      </c>
      <c r="OBE33" s="58" t="s">
        <v>575</v>
      </c>
      <c r="OBF33" s="58" t="s">
        <v>575</v>
      </c>
      <c r="OBG33" s="58" t="s">
        <v>575</v>
      </c>
      <c r="OBH33" s="58" t="s">
        <v>575</v>
      </c>
      <c r="OBI33" s="58" t="s">
        <v>575</v>
      </c>
      <c r="OBJ33" s="58" t="s">
        <v>575</v>
      </c>
      <c r="OBK33" s="58" t="s">
        <v>575</v>
      </c>
      <c r="OBL33" s="58" t="s">
        <v>575</v>
      </c>
      <c r="OBM33" s="58" t="s">
        <v>575</v>
      </c>
      <c r="OBN33" s="58" t="s">
        <v>575</v>
      </c>
      <c r="OBO33" s="58" t="s">
        <v>575</v>
      </c>
      <c r="OBP33" s="58" t="s">
        <v>575</v>
      </c>
      <c r="OBQ33" s="58" t="s">
        <v>575</v>
      </c>
      <c r="OBR33" s="58" t="s">
        <v>575</v>
      </c>
      <c r="OBS33" s="58" t="s">
        <v>575</v>
      </c>
      <c r="OBT33" s="58" t="s">
        <v>575</v>
      </c>
      <c r="OBU33" s="58" t="s">
        <v>575</v>
      </c>
      <c r="OBV33" s="58" t="s">
        <v>575</v>
      </c>
      <c r="OBW33" s="58" t="s">
        <v>575</v>
      </c>
      <c r="OBX33" s="58" t="s">
        <v>575</v>
      </c>
      <c r="OBY33" s="58" t="s">
        <v>575</v>
      </c>
      <c r="OBZ33" s="58" t="s">
        <v>575</v>
      </c>
      <c r="OCA33" s="58" t="s">
        <v>575</v>
      </c>
      <c r="OCB33" s="58" t="s">
        <v>575</v>
      </c>
      <c r="OCC33" s="58" t="s">
        <v>575</v>
      </c>
      <c r="OCD33" s="58" t="s">
        <v>575</v>
      </c>
      <c r="OCE33" s="58" t="s">
        <v>575</v>
      </c>
      <c r="OCF33" s="58" t="s">
        <v>575</v>
      </c>
      <c r="OCG33" s="58" t="s">
        <v>575</v>
      </c>
      <c r="OCH33" s="58" t="s">
        <v>575</v>
      </c>
      <c r="OCI33" s="58" t="s">
        <v>575</v>
      </c>
      <c r="OCJ33" s="58" t="s">
        <v>575</v>
      </c>
      <c r="OCK33" s="58" t="s">
        <v>575</v>
      </c>
      <c r="OCL33" s="58" t="s">
        <v>575</v>
      </c>
      <c r="OCM33" s="58" t="s">
        <v>575</v>
      </c>
      <c r="OCN33" s="58" t="s">
        <v>575</v>
      </c>
      <c r="OCO33" s="58" t="s">
        <v>575</v>
      </c>
      <c r="OCP33" s="58" t="s">
        <v>575</v>
      </c>
      <c r="OCQ33" s="58" t="s">
        <v>575</v>
      </c>
      <c r="OCR33" s="58" t="s">
        <v>575</v>
      </c>
      <c r="OCS33" s="58" t="s">
        <v>575</v>
      </c>
      <c r="OCT33" s="58" t="s">
        <v>575</v>
      </c>
      <c r="OCU33" s="58" t="s">
        <v>575</v>
      </c>
      <c r="OCV33" s="58" t="s">
        <v>575</v>
      </c>
      <c r="OCW33" s="58" t="s">
        <v>575</v>
      </c>
      <c r="OCX33" s="58" t="s">
        <v>575</v>
      </c>
      <c r="OCY33" s="58" t="s">
        <v>575</v>
      </c>
      <c r="OCZ33" s="58" t="s">
        <v>575</v>
      </c>
      <c r="ODA33" s="58" t="s">
        <v>575</v>
      </c>
      <c r="ODB33" s="58" t="s">
        <v>575</v>
      </c>
      <c r="ODC33" s="58" t="s">
        <v>575</v>
      </c>
      <c r="ODD33" s="58" t="s">
        <v>575</v>
      </c>
      <c r="ODE33" s="58" t="s">
        <v>575</v>
      </c>
      <c r="ODF33" s="58" t="s">
        <v>575</v>
      </c>
      <c r="ODG33" s="58" t="s">
        <v>575</v>
      </c>
      <c r="ODH33" s="58" t="s">
        <v>575</v>
      </c>
      <c r="ODI33" s="58" t="s">
        <v>575</v>
      </c>
      <c r="ODJ33" s="58" t="s">
        <v>575</v>
      </c>
      <c r="ODK33" s="58" t="s">
        <v>575</v>
      </c>
      <c r="ODL33" s="58" t="s">
        <v>575</v>
      </c>
      <c r="ODM33" s="58" t="s">
        <v>575</v>
      </c>
      <c r="ODN33" s="58" t="s">
        <v>575</v>
      </c>
      <c r="ODO33" s="58" t="s">
        <v>575</v>
      </c>
      <c r="ODP33" s="58" t="s">
        <v>575</v>
      </c>
      <c r="ODQ33" s="58" t="s">
        <v>575</v>
      </c>
      <c r="ODR33" s="58" t="s">
        <v>575</v>
      </c>
      <c r="ODS33" s="58" t="s">
        <v>575</v>
      </c>
      <c r="ODT33" s="58" t="s">
        <v>575</v>
      </c>
      <c r="ODU33" s="58" t="s">
        <v>575</v>
      </c>
      <c r="ODV33" s="58" t="s">
        <v>575</v>
      </c>
      <c r="ODW33" s="58" t="s">
        <v>575</v>
      </c>
      <c r="ODX33" s="58" t="s">
        <v>575</v>
      </c>
      <c r="ODY33" s="58" t="s">
        <v>575</v>
      </c>
      <c r="ODZ33" s="58" t="s">
        <v>575</v>
      </c>
      <c r="OEA33" s="58" t="s">
        <v>575</v>
      </c>
      <c r="OEB33" s="58" t="s">
        <v>575</v>
      </c>
      <c r="OEC33" s="58" t="s">
        <v>575</v>
      </c>
      <c r="OED33" s="58" t="s">
        <v>575</v>
      </c>
      <c r="OEE33" s="58" t="s">
        <v>575</v>
      </c>
      <c r="OEF33" s="58" t="s">
        <v>575</v>
      </c>
      <c r="OEG33" s="58" t="s">
        <v>575</v>
      </c>
      <c r="OEH33" s="58" t="s">
        <v>575</v>
      </c>
      <c r="OEI33" s="58" t="s">
        <v>575</v>
      </c>
      <c r="OEJ33" s="58" t="s">
        <v>575</v>
      </c>
      <c r="OEK33" s="58" t="s">
        <v>575</v>
      </c>
      <c r="OEL33" s="58" t="s">
        <v>575</v>
      </c>
      <c r="OEM33" s="58" t="s">
        <v>575</v>
      </c>
      <c r="OEN33" s="58" t="s">
        <v>575</v>
      </c>
      <c r="OEO33" s="58" t="s">
        <v>575</v>
      </c>
      <c r="OEP33" s="58" t="s">
        <v>575</v>
      </c>
      <c r="OEQ33" s="58" t="s">
        <v>575</v>
      </c>
      <c r="OER33" s="58" t="s">
        <v>575</v>
      </c>
      <c r="OES33" s="58" t="s">
        <v>575</v>
      </c>
      <c r="OET33" s="58" t="s">
        <v>575</v>
      </c>
      <c r="OEU33" s="58" t="s">
        <v>575</v>
      </c>
      <c r="OEV33" s="58" t="s">
        <v>575</v>
      </c>
      <c r="OEW33" s="58" t="s">
        <v>575</v>
      </c>
      <c r="OEX33" s="58" t="s">
        <v>575</v>
      </c>
      <c r="OEY33" s="58" t="s">
        <v>575</v>
      </c>
      <c r="OEZ33" s="58" t="s">
        <v>575</v>
      </c>
      <c r="OFA33" s="58" t="s">
        <v>575</v>
      </c>
      <c r="OFB33" s="58" t="s">
        <v>575</v>
      </c>
      <c r="OFC33" s="58" t="s">
        <v>575</v>
      </c>
      <c r="OFD33" s="58" t="s">
        <v>575</v>
      </c>
      <c r="OFE33" s="58" t="s">
        <v>575</v>
      </c>
      <c r="OFF33" s="58" t="s">
        <v>575</v>
      </c>
      <c r="OFG33" s="58" t="s">
        <v>575</v>
      </c>
      <c r="OFH33" s="58" t="s">
        <v>575</v>
      </c>
      <c r="OFI33" s="58" t="s">
        <v>575</v>
      </c>
      <c r="OFJ33" s="58" t="s">
        <v>575</v>
      </c>
      <c r="OFK33" s="58" t="s">
        <v>575</v>
      </c>
      <c r="OFL33" s="58" t="s">
        <v>575</v>
      </c>
      <c r="OFM33" s="58" t="s">
        <v>575</v>
      </c>
      <c r="OFN33" s="58" t="s">
        <v>575</v>
      </c>
      <c r="OFO33" s="58" t="s">
        <v>575</v>
      </c>
      <c r="OFP33" s="58" t="s">
        <v>575</v>
      </c>
      <c r="OFQ33" s="58" t="s">
        <v>575</v>
      </c>
      <c r="OFR33" s="58" t="s">
        <v>575</v>
      </c>
      <c r="OFS33" s="58" t="s">
        <v>575</v>
      </c>
      <c r="OFT33" s="58" t="s">
        <v>575</v>
      </c>
      <c r="OFU33" s="58" t="s">
        <v>575</v>
      </c>
      <c r="OFV33" s="58" t="s">
        <v>575</v>
      </c>
      <c r="OFW33" s="58" t="s">
        <v>575</v>
      </c>
      <c r="OFX33" s="58" t="s">
        <v>575</v>
      </c>
      <c r="OFY33" s="58" t="s">
        <v>575</v>
      </c>
      <c r="OFZ33" s="58" t="s">
        <v>575</v>
      </c>
      <c r="OGA33" s="58" t="s">
        <v>575</v>
      </c>
      <c r="OGB33" s="58" t="s">
        <v>575</v>
      </c>
      <c r="OGC33" s="58" t="s">
        <v>575</v>
      </c>
      <c r="OGD33" s="58" t="s">
        <v>575</v>
      </c>
      <c r="OGE33" s="58" t="s">
        <v>575</v>
      </c>
      <c r="OGF33" s="58" t="s">
        <v>575</v>
      </c>
      <c r="OGG33" s="58" t="s">
        <v>575</v>
      </c>
      <c r="OGH33" s="58" t="s">
        <v>575</v>
      </c>
      <c r="OGI33" s="58" t="s">
        <v>575</v>
      </c>
      <c r="OGJ33" s="58" t="s">
        <v>575</v>
      </c>
      <c r="OGK33" s="58" t="s">
        <v>575</v>
      </c>
      <c r="OGL33" s="58" t="s">
        <v>575</v>
      </c>
      <c r="OGM33" s="58" t="s">
        <v>575</v>
      </c>
      <c r="OGN33" s="58" t="s">
        <v>575</v>
      </c>
      <c r="OGO33" s="58" t="s">
        <v>575</v>
      </c>
      <c r="OGP33" s="58" t="s">
        <v>575</v>
      </c>
      <c r="OGQ33" s="58" t="s">
        <v>575</v>
      </c>
      <c r="OGR33" s="58" t="s">
        <v>575</v>
      </c>
      <c r="OGS33" s="58" t="s">
        <v>575</v>
      </c>
      <c r="OGT33" s="58" t="s">
        <v>575</v>
      </c>
      <c r="OGU33" s="58" t="s">
        <v>575</v>
      </c>
      <c r="OGV33" s="58" t="s">
        <v>575</v>
      </c>
      <c r="OGW33" s="58" t="s">
        <v>575</v>
      </c>
      <c r="OGX33" s="58" t="s">
        <v>575</v>
      </c>
      <c r="OGY33" s="58" t="s">
        <v>575</v>
      </c>
      <c r="OGZ33" s="58" t="s">
        <v>575</v>
      </c>
      <c r="OHA33" s="58" t="s">
        <v>575</v>
      </c>
      <c r="OHB33" s="58" t="s">
        <v>575</v>
      </c>
      <c r="OHC33" s="58" t="s">
        <v>575</v>
      </c>
      <c r="OHD33" s="58" t="s">
        <v>575</v>
      </c>
      <c r="OHE33" s="58" t="s">
        <v>575</v>
      </c>
      <c r="OHF33" s="58" t="s">
        <v>575</v>
      </c>
      <c r="OHG33" s="58" t="s">
        <v>575</v>
      </c>
      <c r="OHH33" s="58" t="s">
        <v>575</v>
      </c>
      <c r="OHI33" s="58" t="s">
        <v>575</v>
      </c>
      <c r="OHJ33" s="58" t="s">
        <v>575</v>
      </c>
      <c r="OHK33" s="58" t="s">
        <v>575</v>
      </c>
      <c r="OHL33" s="58" t="s">
        <v>575</v>
      </c>
      <c r="OHM33" s="58" t="s">
        <v>575</v>
      </c>
      <c r="OHN33" s="58" t="s">
        <v>575</v>
      </c>
      <c r="OHO33" s="58" t="s">
        <v>575</v>
      </c>
      <c r="OHP33" s="58" t="s">
        <v>575</v>
      </c>
      <c r="OHQ33" s="58" t="s">
        <v>575</v>
      </c>
      <c r="OHR33" s="58" t="s">
        <v>575</v>
      </c>
      <c r="OHS33" s="58" t="s">
        <v>575</v>
      </c>
      <c r="OHT33" s="58" t="s">
        <v>575</v>
      </c>
      <c r="OHU33" s="58" t="s">
        <v>575</v>
      </c>
      <c r="OHV33" s="58" t="s">
        <v>575</v>
      </c>
      <c r="OHW33" s="58" t="s">
        <v>575</v>
      </c>
      <c r="OHX33" s="58" t="s">
        <v>575</v>
      </c>
      <c r="OHY33" s="58" t="s">
        <v>575</v>
      </c>
      <c r="OHZ33" s="58" t="s">
        <v>575</v>
      </c>
      <c r="OIA33" s="58" t="s">
        <v>575</v>
      </c>
      <c r="OIB33" s="58" t="s">
        <v>575</v>
      </c>
      <c r="OIC33" s="58" t="s">
        <v>575</v>
      </c>
      <c r="OID33" s="58" t="s">
        <v>575</v>
      </c>
      <c r="OIE33" s="58" t="s">
        <v>575</v>
      </c>
      <c r="OIF33" s="58" t="s">
        <v>575</v>
      </c>
      <c r="OIG33" s="58" t="s">
        <v>575</v>
      </c>
      <c r="OIH33" s="58" t="s">
        <v>575</v>
      </c>
      <c r="OII33" s="58" t="s">
        <v>575</v>
      </c>
      <c r="OIJ33" s="58" t="s">
        <v>575</v>
      </c>
      <c r="OIK33" s="58" t="s">
        <v>575</v>
      </c>
      <c r="OIL33" s="58" t="s">
        <v>575</v>
      </c>
      <c r="OIM33" s="58" t="s">
        <v>575</v>
      </c>
      <c r="OIN33" s="58" t="s">
        <v>575</v>
      </c>
      <c r="OIO33" s="58" t="s">
        <v>575</v>
      </c>
      <c r="OIP33" s="58" t="s">
        <v>575</v>
      </c>
      <c r="OIQ33" s="58" t="s">
        <v>575</v>
      </c>
      <c r="OIR33" s="58" t="s">
        <v>575</v>
      </c>
      <c r="OIS33" s="58" t="s">
        <v>575</v>
      </c>
      <c r="OIT33" s="58" t="s">
        <v>575</v>
      </c>
      <c r="OIU33" s="58" t="s">
        <v>575</v>
      </c>
      <c r="OIV33" s="58" t="s">
        <v>575</v>
      </c>
      <c r="OIW33" s="58" t="s">
        <v>575</v>
      </c>
      <c r="OIX33" s="58" t="s">
        <v>575</v>
      </c>
      <c r="OIY33" s="58" t="s">
        <v>575</v>
      </c>
      <c r="OIZ33" s="58" t="s">
        <v>575</v>
      </c>
      <c r="OJA33" s="58" t="s">
        <v>575</v>
      </c>
      <c r="OJB33" s="58" t="s">
        <v>575</v>
      </c>
      <c r="OJC33" s="58" t="s">
        <v>575</v>
      </c>
      <c r="OJD33" s="58" t="s">
        <v>575</v>
      </c>
      <c r="OJE33" s="58" t="s">
        <v>575</v>
      </c>
      <c r="OJF33" s="58" t="s">
        <v>575</v>
      </c>
      <c r="OJG33" s="58" t="s">
        <v>575</v>
      </c>
      <c r="OJH33" s="58" t="s">
        <v>575</v>
      </c>
      <c r="OJI33" s="58" t="s">
        <v>575</v>
      </c>
      <c r="OJJ33" s="58" t="s">
        <v>575</v>
      </c>
      <c r="OJK33" s="58" t="s">
        <v>575</v>
      </c>
      <c r="OJL33" s="58" t="s">
        <v>575</v>
      </c>
      <c r="OJM33" s="58" t="s">
        <v>575</v>
      </c>
      <c r="OJN33" s="58" t="s">
        <v>575</v>
      </c>
      <c r="OJO33" s="58" t="s">
        <v>575</v>
      </c>
      <c r="OJP33" s="58" t="s">
        <v>575</v>
      </c>
      <c r="OJQ33" s="58" t="s">
        <v>575</v>
      </c>
      <c r="OJR33" s="58" t="s">
        <v>575</v>
      </c>
      <c r="OJS33" s="58" t="s">
        <v>575</v>
      </c>
      <c r="OJT33" s="58" t="s">
        <v>575</v>
      </c>
      <c r="OJU33" s="58" t="s">
        <v>575</v>
      </c>
      <c r="OJV33" s="58" t="s">
        <v>575</v>
      </c>
      <c r="OJW33" s="58" t="s">
        <v>575</v>
      </c>
      <c r="OJX33" s="58" t="s">
        <v>575</v>
      </c>
      <c r="OJY33" s="58" t="s">
        <v>575</v>
      </c>
      <c r="OJZ33" s="58" t="s">
        <v>575</v>
      </c>
      <c r="OKA33" s="58" t="s">
        <v>575</v>
      </c>
      <c r="OKB33" s="58" t="s">
        <v>575</v>
      </c>
      <c r="OKC33" s="58" t="s">
        <v>575</v>
      </c>
      <c r="OKD33" s="58" t="s">
        <v>575</v>
      </c>
      <c r="OKE33" s="58" t="s">
        <v>575</v>
      </c>
      <c r="OKF33" s="58" t="s">
        <v>575</v>
      </c>
      <c r="OKG33" s="58" t="s">
        <v>575</v>
      </c>
      <c r="OKH33" s="58" t="s">
        <v>575</v>
      </c>
      <c r="OKI33" s="58" t="s">
        <v>575</v>
      </c>
      <c r="OKJ33" s="58" t="s">
        <v>575</v>
      </c>
      <c r="OKK33" s="58" t="s">
        <v>575</v>
      </c>
      <c r="OKL33" s="58" t="s">
        <v>575</v>
      </c>
      <c r="OKM33" s="58" t="s">
        <v>575</v>
      </c>
      <c r="OKN33" s="58" t="s">
        <v>575</v>
      </c>
      <c r="OKO33" s="58" t="s">
        <v>575</v>
      </c>
      <c r="OKP33" s="58" t="s">
        <v>575</v>
      </c>
      <c r="OKQ33" s="58" t="s">
        <v>575</v>
      </c>
      <c r="OKR33" s="58" t="s">
        <v>575</v>
      </c>
      <c r="OKS33" s="58" t="s">
        <v>575</v>
      </c>
      <c r="OKT33" s="58" t="s">
        <v>575</v>
      </c>
      <c r="OKU33" s="58" t="s">
        <v>575</v>
      </c>
      <c r="OKV33" s="58" t="s">
        <v>575</v>
      </c>
      <c r="OKW33" s="58" t="s">
        <v>575</v>
      </c>
      <c r="OKX33" s="58" t="s">
        <v>575</v>
      </c>
      <c r="OKY33" s="58" t="s">
        <v>575</v>
      </c>
      <c r="OKZ33" s="58" t="s">
        <v>575</v>
      </c>
      <c r="OLA33" s="58" t="s">
        <v>575</v>
      </c>
      <c r="OLB33" s="58" t="s">
        <v>575</v>
      </c>
      <c r="OLC33" s="58" t="s">
        <v>575</v>
      </c>
      <c r="OLD33" s="58" t="s">
        <v>575</v>
      </c>
      <c r="OLE33" s="58" t="s">
        <v>575</v>
      </c>
      <c r="OLF33" s="58" t="s">
        <v>575</v>
      </c>
      <c r="OLG33" s="58" t="s">
        <v>575</v>
      </c>
      <c r="OLH33" s="58" t="s">
        <v>575</v>
      </c>
      <c r="OLI33" s="58" t="s">
        <v>575</v>
      </c>
      <c r="OLJ33" s="58" t="s">
        <v>575</v>
      </c>
      <c r="OLK33" s="58" t="s">
        <v>575</v>
      </c>
      <c r="OLL33" s="58" t="s">
        <v>575</v>
      </c>
      <c r="OLM33" s="58" t="s">
        <v>575</v>
      </c>
      <c r="OLN33" s="58" t="s">
        <v>575</v>
      </c>
      <c r="OLO33" s="58" t="s">
        <v>575</v>
      </c>
      <c r="OLP33" s="58" t="s">
        <v>575</v>
      </c>
      <c r="OLQ33" s="58" t="s">
        <v>575</v>
      </c>
      <c r="OLR33" s="58" t="s">
        <v>575</v>
      </c>
      <c r="OLS33" s="58" t="s">
        <v>575</v>
      </c>
      <c r="OLT33" s="58" t="s">
        <v>575</v>
      </c>
      <c r="OLU33" s="58" t="s">
        <v>575</v>
      </c>
      <c r="OLV33" s="58" t="s">
        <v>575</v>
      </c>
      <c r="OLW33" s="58" t="s">
        <v>575</v>
      </c>
      <c r="OLX33" s="58" t="s">
        <v>575</v>
      </c>
      <c r="OLY33" s="58" t="s">
        <v>575</v>
      </c>
      <c r="OLZ33" s="58" t="s">
        <v>575</v>
      </c>
      <c r="OMA33" s="58" t="s">
        <v>575</v>
      </c>
      <c r="OMB33" s="58" t="s">
        <v>575</v>
      </c>
      <c r="OMC33" s="58" t="s">
        <v>575</v>
      </c>
      <c r="OMD33" s="58" t="s">
        <v>575</v>
      </c>
      <c r="OME33" s="58" t="s">
        <v>575</v>
      </c>
      <c r="OMF33" s="58" t="s">
        <v>575</v>
      </c>
      <c r="OMG33" s="58" t="s">
        <v>575</v>
      </c>
      <c r="OMH33" s="58" t="s">
        <v>575</v>
      </c>
      <c r="OMI33" s="58" t="s">
        <v>575</v>
      </c>
      <c r="OMJ33" s="58" t="s">
        <v>575</v>
      </c>
      <c r="OMK33" s="58" t="s">
        <v>575</v>
      </c>
      <c r="OML33" s="58" t="s">
        <v>575</v>
      </c>
      <c r="OMM33" s="58" t="s">
        <v>575</v>
      </c>
      <c r="OMN33" s="58" t="s">
        <v>575</v>
      </c>
      <c r="OMO33" s="58" t="s">
        <v>575</v>
      </c>
      <c r="OMP33" s="58" t="s">
        <v>575</v>
      </c>
      <c r="OMQ33" s="58" t="s">
        <v>575</v>
      </c>
      <c r="OMR33" s="58" t="s">
        <v>575</v>
      </c>
      <c r="OMS33" s="58" t="s">
        <v>575</v>
      </c>
      <c r="OMT33" s="58" t="s">
        <v>575</v>
      </c>
      <c r="OMU33" s="58" t="s">
        <v>575</v>
      </c>
      <c r="OMV33" s="58" t="s">
        <v>575</v>
      </c>
      <c r="OMW33" s="58" t="s">
        <v>575</v>
      </c>
      <c r="OMX33" s="58" t="s">
        <v>575</v>
      </c>
      <c r="OMY33" s="58" t="s">
        <v>575</v>
      </c>
      <c r="OMZ33" s="58" t="s">
        <v>575</v>
      </c>
      <c r="ONA33" s="58" t="s">
        <v>575</v>
      </c>
      <c r="ONB33" s="58" t="s">
        <v>575</v>
      </c>
      <c r="ONC33" s="58" t="s">
        <v>575</v>
      </c>
      <c r="OND33" s="58" t="s">
        <v>575</v>
      </c>
      <c r="ONE33" s="58" t="s">
        <v>575</v>
      </c>
      <c r="ONF33" s="58" t="s">
        <v>575</v>
      </c>
      <c r="ONG33" s="58" t="s">
        <v>575</v>
      </c>
      <c r="ONH33" s="58" t="s">
        <v>575</v>
      </c>
      <c r="ONI33" s="58" t="s">
        <v>575</v>
      </c>
      <c r="ONJ33" s="58" t="s">
        <v>575</v>
      </c>
      <c r="ONK33" s="58" t="s">
        <v>575</v>
      </c>
      <c r="ONL33" s="58" t="s">
        <v>575</v>
      </c>
      <c r="ONM33" s="58" t="s">
        <v>575</v>
      </c>
      <c r="ONN33" s="58" t="s">
        <v>575</v>
      </c>
      <c r="ONO33" s="58" t="s">
        <v>575</v>
      </c>
      <c r="ONP33" s="58" t="s">
        <v>575</v>
      </c>
      <c r="ONQ33" s="58" t="s">
        <v>575</v>
      </c>
      <c r="ONR33" s="58" t="s">
        <v>575</v>
      </c>
      <c r="ONS33" s="58" t="s">
        <v>575</v>
      </c>
      <c r="ONT33" s="58" t="s">
        <v>575</v>
      </c>
      <c r="ONU33" s="58" t="s">
        <v>575</v>
      </c>
      <c r="ONV33" s="58" t="s">
        <v>575</v>
      </c>
      <c r="ONW33" s="58" t="s">
        <v>575</v>
      </c>
      <c r="ONX33" s="58" t="s">
        <v>575</v>
      </c>
      <c r="ONY33" s="58" t="s">
        <v>575</v>
      </c>
      <c r="ONZ33" s="58" t="s">
        <v>575</v>
      </c>
      <c r="OOA33" s="58" t="s">
        <v>575</v>
      </c>
      <c r="OOB33" s="58" t="s">
        <v>575</v>
      </c>
      <c r="OOC33" s="58" t="s">
        <v>575</v>
      </c>
      <c r="OOD33" s="58" t="s">
        <v>575</v>
      </c>
      <c r="OOE33" s="58" t="s">
        <v>575</v>
      </c>
      <c r="OOF33" s="58" t="s">
        <v>575</v>
      </c>
      <c r="OOG33" s="58" t="s">
        <v>575</v>
      </c>
      <c r="OOH33" s="58" t="s">
        <v>575</v>
      </c>
      <c r="OOI33" s="58" t="s">
        <v>575</v>
      </c>
      <c r="OOJ33" s="58" t="s">
        <v>575</v>
      </c>
      <c r="OOK33" s="58" t="s">
        <v>575</v>
      </c>
      <c r="OOL33" s="58" t="s">
        <v>575</v>
      </c>
      <c r="OOM33" s="58" t="s">
        <v>575</v>
      </c>
      <c r="OON33" s="58" t="s">
        <v>575</v>
      </c>
      <c r="OOO33" s="58" t="s">
        <v>575</v>
      </c>
      <c r="OOP33" s="58" t="s">
        <v>575</v>
      </c>
      <c r="OOQ33" s="58" t="s">
        <v>575</v>
      </c>
      <c r="OOR33" s="58" t="s">
        <v>575</v>
      </c>
      <c r="OOS33" s="58" t="s">
        <v>575</v>
      </c>
      <c r="OOT33" s="58" t="s">
        <v>575</v>
      </c>
      <c r="OOU33" s="58" t="s">
        <v>575</v>
      </c>
      <c r="OOV33" s="58" t="s">
        <v>575</v>
      </c>
      <c r="OOW33" s="58" t="s">
        <v>575</v>
      </c>
      <c r="OOX33" s="58" t="s">
        <v>575</v>
      </c>
      <c r="OOY33" s="58" t="s">
        <v>575</v>
      </c>
      <c r="OOZ33" s="58" t="s">
        <v>575</v>
      </c>
      <c r="OPA33" s="58" t="s">
        <v>575</v>
      </c>
      <c r="OPB33" s="58" t="s">
        <v>575</v>
      </c>
      <c r="OPC33" s="58" t="s">
        <v>575</v>
      </c>
      <c r="OPD33" s="58" t="s">
        <v>575</v>
      </c>
      <c r="OPE33" s="58" t="s">
        <v>575</v>
      </c>
      <c r="OPF33" s="58" t="s">
        <v>575</v>
      </c>
      <c r="OPG33" s="58" t="s">
        <v>575</v>
      </c>
      <c r="OPH33" s="58" t="s">
        <v>575</v>
      </c>
      <c r="OPI33" s="58" t="s">
        <v>575</v>
      </c>
      <c r="OPJ33" s="58" t="s">
        <v>575</v>
      </c>
      <c r="OPK33" s="58" t="s">
        <v>575</v>
      </c>
      <c r="OPL33" s="58" t="s">
        <v>575</v>
      </c>
      <c r="OPM33" s="58" t="s">
        <v>575</v>
      </c>
      <c r="OPN33" s="58" t="s">
        <v>575</v>
      </c>
      <c r="OPO33" s="58" t="s">
        <v>575</v>
      </c>
      <c r="OPP33" s="58" t="s">
        <v>575</v>
      </c>
      <c r="OPQ33" s="58" t="s">
        <v>575</v>
      </c>
      <c r="OPR33" s="58" t="s">
        <v>575</v>
      </c>
      <c r="OPS33" s="58" t="s">
        <v>575</v>
      </c>
      <c r="OPT33" s="58" t="s">
        <v>575</v>
      </c>
      <c r="OPU33" s="58" t="s">
        <v>575</v>
      </c>
      <c r="OPV33" s="58" t="s">
        <v>575</v>
      </c>
      <c r="OPW33" s="58" t="s">
        <v>575</v>
      </c>
      <c r="OPX33" s="58" t="s">
        <v>575</v>
      </c>
      <c r="OPY33" s="58" t="s">
        <v>575</v>
      </c>
      <c r="OPZ33" s="58" t="s">
        <v>575</v>
      </c>
      <c r="OQA33" s="58" t="s">
        <v>575</v>
      </c>
      <c r="OQB33" s="58" t="s">
        <v>575</v>
      </c>
      <c r="OQC33" s="58" t="s">
        <v>575</v>
      </c>
      <c r="OQD33" s="58" t="s">
        <v>575</v>
      </c>
      <c r="OQE33" s="58" t="s">
        <v>575</v>
      </c>
      <c r="OQF33" s="58" t="s">
        <v>575</v>
      </c>
      <c r="OQG33" s="58" t="s">
        <v>575</v>
      </c>
      <c r="OQH33" s="58" t="s">
        <v>575</v>
      </c>
      <c r="OQI33" s="58" t="s">
        <v>575</v>
      </c>
      <c r="OQJ33" s="58" t="s">
        <v>575</v>
      </c>
      <c r="OQK33" s="58" t="s">
        <v>575</v>
      </c>
      <c r="OQL33" s="58" t="s">
        <v>575</v>
      </c>
      <c r="OQM33" s="58" t="s">
        <v>575</v>
      </c>
      <c r="OQN33" s="58" t="s">
        <v>575</v>
      </c>
      <c r="OQO33" s="58" t="s">
        <v>575</v>
      </c>
      <c r="OQP33" s="58" t="s">
        <v>575</v>
      </c>
      <c r="OQQ33" s="58" t="s">
        <v>575</v>
      </c>
      <c r="OQR33" s="58" t="s">
        <v>575</v>
      </c>
      <c r="OQS33" s="58" t="s">
        <v>575</v>
      </c>
      <c r="OQT33" s="58" t="s">
        <v>575</v>
      </c>
      <c r="OQU33" s="58" t="s">
        <v>575</v>
      </c>
      <c r="OQV33" s="58" t="s">
        <v>575</v>
      </c>
      <c r="OQW33" s="58" t="s">
        <v>575</v>
      </c>
      <c r="OQX33" s="58" t="s">
        <v>575</v>
      </c>
      <c r="OQY33" s="58" t="s">
        <v>575</v>
      </c>
      <c r="OQZ33" s="58" t="s">
        <v>575</v>
      </c>
      <c r="ORA33" s="58" t="s">
        <v>575</v>
      </c>
      <c r="ORB33" s="58" t="s">
        <v>575</v>
      </c>
      <c r="ORC33" s="58" t="s">
        <v>575</v>
      </c>
      <c r="ORD33" s="58" t="s">
        <v>575</v>
      </c>
      <c r="ORE33" s="58" t="s">
        <v>575</v>
      </c>
      <c r="ORF33" s="58" t="s">
        <v>575</v>
      </c>
      <c r="ORG33" s="58" t="s">
        <v>575</v>
      </c>
      <c r="ORH33" s="58" t="s">
        <v>575</v>
      </c>
      <c r="ORI33" s="58" t="s">
        <v>575</v>
      </c>
      <c r="ORJ33" s="58" t="s">
        <v>575</v>
      </c>
      <c r="ORK33" s="58" t="s">
        <v>575</v>
      </c>
      <c r="ORL33" s="58" t="s">
        <v>575</v>
      </c>
      <c r="ORM33" s="58" t="s">
        <v>575</v>
      </c>
      <c r="ORN33" s="58" t="s">
        <v>575</v>
      </c>
      <c r="ORO33" s="58" t="s">
        <v>575</v>
      </c>
      <c r="ORP33" s="58" t="s">
        <v>575</v>
      </c>
      <c r="ORQ33" s="58" t="s">
        <v>575</v>
      </c>
      <c r="ORR33" s="58" t="s">
        <v>575</v>
      </c>
      <c r="ORS33" s="58" t="s">
        <v>575</v>
      </c>
      <c r="ORT33" s="58" t="s">
        <v>575</v>
      </c>
      <c r="ORU33" s="58" t="s">
        <v>575</v>
      </c>
      <c r="ORV33" s="58" t="s">
        <v>575</v>
      </c>
      <c r="ORW33" s="58" t="s">
        <v>575</v>
      </c>
      <c r="ORX33" s="58" t="s">
        <v>575</v>
      </c>
      <c r="ORY33" s="58" t="s">
        <v>575</v>
      </c>
      <c r="ORZ33" s="58" t="s">
        <v>575</v>
      </c>
      <c r="OSA33" s="58" t="s">
        <v>575</v>
      </c>
      <c r="OSB33" s="58" t="s">
        <v>575</v>
      </c>
      <c r="OSC33" s="58" t="s">
        <v>575</v>
      </c>
      <c r="OSD33" s="58" t="s">
        <v>575</v>
      </c>
      <c r="OSE33" s="58" t="s">
        <v>575</v>
      </c>
      <c r="OSF33" s="58" t="s">
        <v>575</v>
      </c>
      <c r="OSG33" s="58" t="s">
        <v>575</v>
      </c>
      <c r="OSH33" s="58" t="s">
        <v>575</v>
      </c>
      <c r="OSI33" s="58" t="s">
        <v>575</v>
      </c>
      <c r="OSJ33" s="58" t="s">
        <v>575</v>
      </c>
      <c r="OSK33" s="58" t="s">
        <v>575</v>
      </c>
      <c r="OSL33" s="58" t="s">
        <v>575</v>
      </c>
      <c r="OSM33" s="58" t="s">
        <v>575</v>
      </c>
      <c r="OSN33" s="58" t="s">
        <v>575</v>
      </c>
      <c r="OSO33" s="58" t="s">
        <v>575</v>
      </c>
      <c r="OSP33" s="58" t="s">
        <v>575</v>
      </c>
      <c r="OSQ33" s="58" t="s">
        <v>575</v>
      </c>
      <c r="OSR33" s="58" t="s">
        <v>575</v>
      </c>
      <c r="OSS33" s="58" t="s">
        <v>575</v>
      </c>
      <c r="OST33" s="58" t="s">
        <v>575</v>
      </c>
      <c r="OSU33" s="58" t="s">
        <v>575</v>
      </c>
      <c r="OSV33" s="58" t="s">
        <v>575</v>
      </c>
      <c r="OSW33" s="58" t="s">
        <v>575</v>
      </c>
      <c r="OSX33" s="58" t="s">
        <v>575</v>
      </c>
      <c r="OSY33" s="58" t="s">
        <v>575</v>
      </c>
      <c r="OSZ33" s="58" t="s">
        <v>575</v>
      </c>
      <c r="OTA33" s="58" t="s">
        <v>575</v>
      </c>
      <c r="OTB33" s="58" t="s">
        <v>575</v>
      </c>
      <c r="OTC33" s="58" t="s">
        <v>575</v>
      </c>
      <c r="OTD33" s="58" t="s">
        <v>575</v>
      </c>
      <c r="OTE33" s="58" t="s">
        <v>575</v>
      </c>
      <c r="OTF33" s="58" t="s">
        <v>575</v>
      </c>
      <c r="OTG33" s="58" t="s">
        <v>575</v>
      </c>
      <c r="OTH33" s="58" t="s">
        <v>575</v>
      </c>
      <c r="OTI33" s="58" t="s">
        <v>575</v>
      </c>
      <c r="OTJ33" s="58" t="s">
        <v>575</v>
      </c>
      <c r="OTK33" s="58" t="s">
        <v>575</v>
      </c>
      <c r="OTL33" s="58" t="s">
        <v>575</v>
      </c>
      <c r="OTM33" s="58" t="s">
        <v>575</v>
      </c>
      <c r="OTN33" s="58" t="s">
        <v>575</v>
      </c>
      <c r="OTO33" s="58" t="s">
        <v>575</v>
      </c>
      <c r="OTP33" s="58" t="s">
        <v>575</v>
      </c>
      <c r="OTQ33" s="58" t="s">
        <v>575</v>
      </c>
      <c r="OTR33" s="58" t="s">
        <v>575</v>
      </c>
      <c r="OTS33" s="58" t="s">
        <v>575</v>
      </c>
      <c r="OTT33" s="58" t="s">
        <v>575</v>
      </c>
      <c r="OTU33" s="58" t="s">
        <v>575</v>
      </c>
      <c r="OTV33" s="58" t="s">
        <v>575</v>
      </c>
      <c r="OTW33" s="58" t="s">
        <v>575</v>
      </c>
      <c r="OTX33" s="58" t="s">
        <v>575</v>
      </c>
      <c r="OTY33" s="58" t="s">
        <v>575</v>
      </c>
      <c r="OTZ33" s="58" t="s">
        <v>575</v>
      </c>
      <c r="OUA33" s="58" t="s">
        <v>575</v>
      </c>
      <c r="OUB33" s="58" t="s">
        <v>575</v>
      </c>
      <c r="OUC33" s="58" t="s">
        <v>575</v>
      </c>
      <c r="OUD33" s="58" t="s">
        <v>575</v>
      </c>
      <c r="OUE33" s="58" t="s">
        <v>575</v>
      </c>
      <c r="OUF33" s="58" t="s">
        <v>575</v>
      </c>
      <c r="OUG33" s="58" t="s">
        <v>575</v>
      </c>
      <c r="OUH33" s="58" t="s">
        <v>575</v>
      </c>
      <c r="OUI33" s="58" t="s">
        <v>575</v>
      </c>
      <c r="OUJ33" s="58" t="s">
        <v>575</v>
      </c>
      <c r="OUK33" s="58" t="s">
        <v>575</v>
      </c>
      <c r="OUL33" s="58" t="s">
        <v>575</v>
      </c>
      <c r="OUM33" s="58" t="s">
        <v>575</v>
      </c>
      <c r="OUN33" s="58" t="s">
        <v>575</v>
      </c>
      <c r="OUO33" s="58" t="s">
        <v>575</v>
      </c>
      <c r="OUP33" s="58" t="s">
        <v>575</v>
      </c>
      <c r="OUQ33" s="58" t="s">
        <v>575</v>
      </c>
      <c r="OUR33" s="58" t="s">
        <v>575</v>
      </c>
      <c r="OUS33" s="58" t="s">
        <v>575</v>
      </c>
      <c r="OUT33" s="58" t="s">
        <v>575</v>
      </c>
      <c r="OUU33" s="58" t="s">
        <v>575</v>
      </c>
      <c r="OUV33" s="58" t="s">
        <v>575</v>
      </c>
      <c r="OUW33" s="58" t="s">
        <v>575</v>
      </c>
      <c r="OUX33" s="58" t="s">
        <v>575</v>
      </c>
      <c r="OUY33" s="58" t="s">
        <v>575</v>
      </c>
      <c r="OUZ33" s="58" t="s">
        <v>575</v>
      </c>
      <c r="OVA33" s="58" t="s">
        <v>575</v>
      </c>
      <c r="OVB33" s="58" t="s">
        <v>575</v>
      </c>
      <c r="OVC33" s="58" t="s">
        <v>575</v>
      </c>
      <c r="OVD33" s="58" t="s">
        <v>575</v>
      </c>
      <c r="OVE33" s="58" t="s">
        <v>575</v>
      </c>
      <c r="OVF33" s="58" t="s">
        <v>575</v>
      </c>
      <c r="OVG33" s="58" t="s">
        <v>575</v>
      </c>
      <c r="OVH33" s="58" t="s">
        <v>575</v>
      </c>
      <c r="OVI33" s="58" t="s">
        <v>575</v>
      </c>
      <c r="OVJ33" s="58" t="s">
        <v>575</v>
      </c>
      <c r="OVK33" s="58" t="s">
        <v>575</v>
      </c>
      <c r="OVL33" s="58" t="s">
        <v>575</v>
      </c>
      <c r="OVM33" s="58" t="s">
        <v>575</v>
      </c>
      <c r="OVN33" s="58" t="s">
        <v>575</v>
      </c>
      <c r="OVO33" s="58" t="s">
        <v>575</v>
      </c>
      <c r="OVP33" s="58" t="s">
        <v>575</v>
      </c>
      <c r="OVQ33" s="58" t="s">
        <v>575</v>
      </c>
      <c r="OVR33" s="58" t="s">
        <v>575</v>
      </c>
      <c r="OVS33" s="58" t="s">
        <v>575</v>
      </c>
      <c r="OVT33" s="58" t="s">
        <v>575</v>
      </c>
      <c r="OVU33" s="58" t="s">
        <v>575</v>
      </c>
      <c r="OVV33" s="58" t="s">
        <v>575</v>
      </c>
      <c r="OVW33" s="58" t="s">
        <v>575</v>
      </c>
      <c r="OVX33" s="58" t="s">
        <v>575</v>
      </c>
      <c r="OVY33" s="58" t="s">
        <v>575</v>
      </c>
      <c r="OVZ33" s="58" t="s">
        <v>575</v>
      </c>
      <c r="OWA33" s="58" t="s">
        <v>575</v>
      </c>
      <c r="OWB33" s="58" t="s">
        <v>575</v>
      </c>
      <c r="OWC33" s="58" t="s">
        <v>575</v>
      </c>
      <c r="OWD33" s="58" t="s">
        <v>575</v>
      </c>
      <c r="OWE33" s="58" t="s">
        <v>575</v>
      </c>
      <c r="OWF33" s="58" t="s">
        <v>575</v>
      </c>
      <c r="OWG33" s="58" t="s">
        <v>575</v>
      </c>
      <c r="OWH33" s="58" t="s">
        <v>575</v>
      </c>
      <c r="OWI33" s="58" t="s">
        <v>575</v>
      </c>
      <c r="OWJ33" s="58" t="s">
        <v>575</v>
      </c>
      <c r="OWK33" s="58" t="s">
        <v>575</v>
      </c>
      <c r="OWL33" s="58" t="s">
        <v>575</v>
      </c>
      <c r="OWM33" s="58" t="s">
        <v>575</v>
      </c>
      <c r="OWN33" s="58" t="s">
        <v>575</v>
      </c>
      <c r="OWO33" s="58" t="s">
        <v>575</v>
      </c>
      <c r="OWP33" s="58" t="s">
        <v>575</v>
      </c>
      <c r="OWQ33" s="58" t="s">
        <v>575</v>
      </c>
      <c r="OWR33" s="58" t="s">
        <v>575</v>
      </c>
      <c r="OWS33" s="58" t="s">
        <v>575</v>
      </c>
      <c r="OWT33" s="58" t="s">
        <v>575</v>
      </c>
      <c r="OWU33" s="58" t="s">
        <v>575</v>
      </c>
      <c r="OWV33" s="58" t="s">
        <v>575</v>
      </c>
      <c r="OWW33" s="58" t="s">
        <v>575</v>
      </c>
      <c r="OWX33" s="58" t="s">
        <v>575</v>
      </c>
      <c r="OWY33" s="58" t="s">
        <v>575</v>
      </c>
      <c r="OWZ33" s="58" t="s">
        <v>575</v>
      </c>
      <c r="OXA33" s="58" t="s">
        <v>575</v>
      </c>
      <c r="OXB33" s="58" t="s">
        <v>575</v>
      </c>
      <c r="OXC33" s="58" t="s">
        <v>575</v>
      </c>
      <c r="OXD33" s="58" t="s">
        <v>575</v>
      </c>
      <c r="OXE33" s="58" t="s">
        <v>575</v>
      </c>
      <c r="OXF33" s="58" t="s">
        <v>575</v>
      </c>
      <c r="OXG33" s="58" t="s">
        <v>575</v>
      </c>
      <c r="OXH33" s="58" t="s">
        <v>575</v>
      </c>
      <c r="OXI33" s="58" t="s">
        <v>575</v>
      </c>
      <c r="OXJ33" s="58" t="s">
        <v>575</v>
      </c>
      <c r="OXK33" s="58" t="s">
        <v>575</v>
      </c>
      <c r="OXL33" s="58" t="s">
        <v>575</v>
      </c>
      <c r="OXM33" s="58" t="s">
        <v>575</v>
      </c>
      <c r="OXN33" s="58" t="s">
        <v>575</v>
      </c>
      <c r="OXO33" s="58" t="s">
        <v>575</v>
      </c>
      <c r="OXP33" s="58" t="s">
        <v>575</v>
      </c>
      <c r="OXQ33" s="58" t="s">
        <v>575</v>
      </c>
      <c r="OXR33" s="58" t="s">
        <v>575</v>
      </c>
      <c r="OXS33" s="58" t="s">
        <v>575</v>
      </c>
      <c r="OXT33" s="58" t="s">
        <v>575</v>
      </c>
      <c r="OXU33" s="58" t="s">
        <v>575</v>
      </c>
      <c r="OXV33" s="58" t="s">
        <v>575</v>
      </c>
      <c r="OXW33" s="58" t="s">
        <v>575</v>
      </c>
      <c r="OXX33" s="58" t="s">
        <v>575</v>
      </c>
      <c r="OXY33" s="58" t="s">
        <v>575</v>
      </c>
      <c r="OXZ33" s="58" t="s">
        <v>575</v>
      </c>
      <c r="OYA33" s="58" t="s">
        <v>575</v>
      </c>
      <c r="OYB33" s="58" t="s">
        <v>575</v>
      </c>
      <c r="OYC33" s="58" t="s">
        <v>575</v>
      </c>
      <c r="OYD33" s="58" t="s">
        <v>575</v>
      </c>
      <c r="OYE33" s="58" t="s">
        <v>575</v>
      </c>
      <c r="OYF33" s="58" t="s">
        <v>575</v>
      </c>
      <c r="OYG33" s="58" t="s">
        <v>575</v>
      </c>
      <c r="OYH33" s="58" t="s">
        <v>575</v>
      </c>
      <c r="OYI33" s="58" t="s">
        <v>575</v>
      </c>
      <c r="OYJ33" s="58" t="s">
        <v>575</v>
      </c>
      <c r="OYK33" s="58" t="s">
        <v>575</v>
      </c>
      <c r="OYL33" s="58" t="s">
        <v>575</v>
      </c>
      <c r="OYM33" s="58" t="s">
        <v>575</v>
      </c>
      <c r="OYN33" s="58" t="s">
        <v>575</v>
      </c>
      <c r="OYO33" s="58" t="s">
        <v>575</v>
      </c>
      <c r="OYP33" s="58" t="s">
        <v>575</v>
      </c>
      <c r="OYQ33" s="58" t="s">
        <v>575</v>
      </c>
      <c r="OYR33" s="58" t="s">
        <v>575</v>
      </c>
      <c r="OYS33" s="58" t="s">
        <v>575</v>
      </c>
      <c r="OYT33" s="58" t="s">
        <v>575</v>
      </c>
      <c r="OYU33" s="58" t="s">
        <v>575</v>
      </c>
      <c r="OYV33" s="58" t="s">
        <v>575</v>
      </c>
      <c r="OYW33" s="58" t="s">
        <v>575</v>
      </c>
      <c r="OYX33" s="58" t="s">
        <v>575</v>
      </c>
      <c r="OYY33" s="58" t="s">
        <v>575</v>
      </c>
      <c r="OYZ33" s="58" t="s">
        <v>575</v>
      </c>
      <c r="OZA33" s="58" t="s">
        <v>575</v>
      </c>
      <c r="OZB33" s="58" t="s">
        <v>575</v>
      </c>
      <c r="OZC33" s="58" t="s">
        <v>575</v>
      </c>
      <c r="OZD33" s="58" t="s">
        <v>575</v>
      </c>
      <c r="OZE33" s="58" t="s">
        <v>575</v>
      </c>
      <c r="OZF33" s="58" t="s">
        <v>575</v>
      </c>
      <c r="OZG33" s="58" t="s">
        <v>575</v>
      </c>
      <c r="OZH33" s="58" t="s">
        <v>575</v>
      </c>
      <c r="OZI33" s="58" t="s">
        <v>575</v>
      </c>
      <c r="OZJ33" s="58" t="s">
        <v>575</v>
      </c>
      <c r="OZK33" s="58" t="s">
        <v>575</v>
      </c>
      <c r="OZL33" s="58" t="s">
        <v>575</v>
      </c>
      <c r="OZM33" s="58" t="s">
        <v>575</v>
      </c>
      <c r="OZN33" s="58" t="s">
        <v>575</v>
      </c>
      <c r="OZO33" s="58" t="s">
        <v>575</v>
      </c>
      <c r="OZP33" s="58" t="s">
        <v>575</v>
      </c>
      <c r="OZQ33" s="58" t="s">
        <v>575</v>
      </c>
      <c r="OZR33" s="58" t="s">
        <v>575</v>
      </c>
      <c r="OZS33" s="58" t="s">
        <v>575</v>
      </c>
      <c r="OZT33" s="58" t="s">
        <v>575</v>
      </c>
      <c r="OZU33" s="58" t="s">
        <v>575</v>
      </c>
      <c r="OZV33" s="58" t="s">
        <v>575</v>
      </c>
      <c r="OZW33" s="58" t="s">
        <v>575</v>
      </c>
      <c r="OZX33" s="58" t="s">
        <v>575</v>
      </c>
      <c r="OZY33" s="58" t="s">
        <v>575</v>
      </c>
      <c r="OZZ33" s="58" t="s">
        <v>575</v>
      </c>
      <c r="PAA33" s="58" t="s">
        <v>575</v>
      </c>
      <c r="PAB33" s="58" t="s">
        <v>575</v>
      </c>
      <c r="PAC33" s="58" t="s">
        <v>575</v>
      </c>
      <c r="PAD33" s="58" t="s">
        <v>575</v>
      </c>
      <c r="PAE33" s="58" t="s">
        <v>575</v>
      </c>
      <c r="PAF33" s="58" t="s">
        <v>575</v>
      </c>
      <c r="PAG33" s="58" t="s">
        <v>575</v>
      </c>
      <c r="PAH33" s="58" t="s">
        <v>575</v>
      </c>
      <c r="PAI33" s="58" t="s">
        <v>575</v>
      </c>
      <c r="PAJ33" s="58" t="s">
        <v>575</v>
      </c>
      <c r="PAK33" s="58" t="s">
        <v>575</v>
      </c>
      <c r="PAL33" s="58" t="s">
        <v>575</v>
      </c>
      <c r="PAM33" s="58" t="s">
        <v>575</v>
      </c>
      <c r="PAN33" s="58" t="s">
        <v>575</v>
      </c>
      <c r="PAO33" s="58" t="s">
        <v>575</v>
      </c>
      <c r="PAP33" s="58" t="s">
        <v>575</v>
      </c>
      <c r="PAQ33" s="58" t="s">
        <v>575</v>
      </c>
      <c r="PAR33" s="58" t="s">
        <v>575</v>
      </c>
      <c r="PAS33" s="58" t="s">
        <v>575</v>
      </c>
      <c r="PAT33" s="58" t="s">
        <v>575</v>
      </c>
      <c r="PAU33" s="58" t="s">
        <v>575</v>
      </c>
      <c r="PAV33" s="58" t="s">
        <v>575</v>
      </c>
      <c r="PAW33" s="58" t="s">
        <v>575</v>
      </c>
      <c r="PAX33" s="58" t="s">
        <v>575</v>
      </c>
      <c r="PAY33" s="58" t="s">
        <v>575</v>
      </c>
      <c r="PAZ33" s="58" t="s">
        <v>575</v>
      </c>
      <c r="PBA33" s="58" t="s">
        <v>575</v>
      </c>
      <c r="PBB33" s="58" t="s">
        <v>575</v>
      </c>
      <c r="PBC33" s="58" t="s">
        <v>575</v>
      </c>
      <c r="PBD33" s="58" t="s">
        <v>575</v>
      </c>
      <c r="PBE33" s="58" t="s">
        <v>575</v>
      </c>
      <c r="PBF33" s="58" t="s">
        <v>575</v>
      </c>
      <c r="PBG33" s="58" t="s">
        <v>575</v>
      </c>
      <c r="PBH33" s="58" t="s">
        <v>575</v>
      </c>
      <c r="PBI33" s="58" t="s">
        <v>575</v>
      </c>
      <c r="PBJ33" s="58" t="s">
        <v>575</v>
      </c>
      <c r="PBK33" s="58" t="s">
        <v>575</v>
      </c>
      <c r="PBL33" s="58" t="s">
        <v>575</v>
      </c>
      <c r="PBM33" s="58" t="s">
        <v>575</v>
      </c>
      <c r="PBN33" s="58" t="s">
        <v>575</v>
      </c>
      <c r="PBO33" s="58" t="s">
        <v>575</v>
      </c>
      <c r="PBP33" s="58" t="s">
        <v>575</v>
      </c>
      <c r="PBQ33" s="58" t="s">
        <v>575</v>
      </c>
      <c r="PBR33" s="58" t="s">
        <v>575</v>
      </c>
      <c r="PBS33" s="58" t="s">
        <v>575</v>
      </c>
      <c r="PBT33" s="58" t="s">
        <v>575</v>
      </c>
      <c r="PBU33" s="58" t="s">
        <v>575</v>
      </c>
      <c r="PBV33" s="58" t="s">
        <v>575</v>
      </c>
      <c r="PBW33" s="58" t="s">
        <v>575</v>
      </c>
      <c r="PBX33" s="58" t="s">
        <v>575</v>
      </c>
      <c r="PBY33" s="58" t="s">
        <v>575</v>
      </c>
      <c r="PBZ33" s="58" t="s">
        <v>575</v>
      </c>
      <c r="PCA33" s="58" t="s">
        <v>575</v>
      </c>
      <c r="PCB33" s="58" t="s">
        <v>575</v>
      </c>
      <c r="PCC33" s="58" t="s">
        <v>575</v>
      </c>
      <c r="PCD33" s="58" t="s">
        <v>575</v>
      </c>
      <c r="PCE33" s="58" t="s">
        <v>575</v>
      </c>
      <c r="PCF33" s="58" t="s">
        <v>575</v>
      </c>
      <c r="PCG33" s="58" t="s">
        <v>575</v>
      </c>
      <c r="PCH33" s="58" t="s">
        <v>575</v>
      </c>
      <c r="PCI33" s="58" t="s">
        <v>575</v>
      </c>
      <c r="PCJ33" s="58" t="s">
        <v>575</v>
      </c>
      <c r="PCK33" s="58" t="s">
        <v>575</v>
      </c>
      <c r="PCL33" s="58" t="s">
        <v>575</v>
      </c>
      <c r="PCM33" s="58" t="s">
        <v>575</v>
      </c>
      <c r="PCN33" s="58" t="s">
        <v>575</v>
      </c>
      <c r="PCO33" s="58" t="s">
        <v>575</v>
      </c>
      <c r="PCP33" s="58" t="s">
        <v>575</v>
      </c>
      <c r="PCQ33" s="58" t="s">
        <v>575</v>
      </c>
      <c r="PCR33" s="58" t="s">
        <v>575</v>
      </c>
      <c r="PCS33" s="58" t="s">
        <v>575</v>
      </c>
      <c r="PCT33" s="58" t="s">
        <v>575</v>
      </c>
      <c r="PCU33" s="58" t="s">
        <v>575</v>
      </c>
      <c r="PCV33" s="58" t="s">
        <v>575</v>
      </c>
      <c r="PCW33" s="58" t="s">
        <v>575</v>
      </c>
      <c r="PCX33" s="58" t="s">
        <v>575</v>
      </c>
      <c r="PCY33" s="58" t="s">
        <v>575</v>
      </c>
      <c r="PCZ33" s="58" t="s">
        <v>575</v>
      </c>
      <c r="PDA33" s="58" t="s">
        <v>575</v>
      </c>
      <c r="PDB33" s="58" t="s">
        <v>575</v>
      </c>
      <c r="PDC33" s="58" t="s">
        <v>575</v>
      </c>
      <c r="PDD33" s="58" t="s">
        <v>575</v>
      </c>
      <c r="PDE33" s="58" t="s">
        <v>575</v>
      </c>
      <c r="PDF33" s="58" t="s">
        <v>575</v>
      </c>
      <c r="PDG33" s="58" t="s">
        <v>575</v>
      </c>
      <c r="PDH33" s="58" t="s">
        <v>575</v>
      </c>
      <c r="PDI33" s="58" t="s">
        <v>575</v>
      </c>
      <c r="PDJ33" s="58" t="s">
        <v>575</v>
      </c>
      <c r="PDK33" s="58" t="s">
        <v>575</v>
      </c>
      <c r="PDL33" s="58" t="s">
        <v>575</v>
      </c>
      <c r="PDM33" s="58" t="s">
        <v>575</v>
      </c>
      <c r="PDN33" s="58" t="s">
        <v>575</v>
      </c>
      <c r="PDO33" s="58" t="s">
        <v>575</v>
      </c>
      <c r="PDP33" s="58" t="s">
        <v>575</v>
      </c>
      <c r="PDQ33" s="58" t="s">
        <v>575</v>
      </c>
      <c r="PDR33" s="58" t="s">
        <v>575</v>
      </c>
      <c r="PDS33" s="58" t="s">
        <v>575</v>
      </c>
      <c r="PDT33" s="58" t="s">
        <v>575</v>
      </c>
      <c r="PDU33" s="58" t="s">
        <v>575</v>
      </c>
      <c r="PDV33" s="58" t="s">
        <v>575</v>
      </c>
      <c r="PDW33" s="58" t="s">
        <v>575</v>
      </c>
      <c r="PDX33" s="58" t="s">
        <v>575</v>
      </c>
      <c r="PDY33" s="58" t="s">
        <v>575</v>
      </c>
      <c r="PDZ33" s="58" t="s">
        <v>575</v>
      </c>
      <c r="PEA33" s="58" t="s">
        <v>575</v>
      </c>
      <c r="PEB33" s="58" t="s">
        <v>575</v>
      </c>
      <c r="PEC33" s="58" t="s">
        <v>575</v>
      </c>
      <c r="PED33" s="58" t="s">
        <v>575</v>
      </c>
      <c r="PEE33" s="58" t="s">
        <v>575</v>
      </c>
      <c r="PEF33" s="58" t="s">
        <v>575</v>
      </c>
      <c r="PEG33" s="58" t="s">
        <v>575</v>
      </c>
      <c r="PEH33" s="58" t="s">
        <v>575</v>
      </c>
      <c r="PEI33" s="58" t="s">
        <v>575</v>
      </c>
      <c r="PEJ33" s="58" t="s">
        <v>575</v>
      </c>
      <c r="PEK33" s="58" t="s">
        <v>575</v>
      </c>
      <c r="PEL33" s="58" t="s">
        <v>575</v>
      </c>
      <c r="PEM33" s="58" t="s">
        <v>575</v>
      </c>
      <c r="PEN33" s="58" t="s">
        <v>575</v>
      </c>
      <c r="PEO33" s="58" t="s">
        <v>575</v>
      </c>
      <c r="PEP33" s="58" t="s">
        <v>575</v>
      </c>
      <c r="PEQ33" s="58" t="s">
        <v>575</v>
      </c>
      <c r="PER33" s="58" t="s">
        <v>575</v>
      </c>
      <c r="PES33" s="58" t="s">
        <v>575</v>
      </c>
      <c r="PET33" s="58" t="s">
        <v>575</v>
      </c>
      <c r="PEU33" s="58" t="s">
        <v>575</v>
      </c>
      <c r="PEV33" s="58" t="s">
        <v>575</v>
      </c>
      <c r="PEW33" s="58" t="s">
        <v>575</v>
      </c>
      <c r="PEX33" s="58" t="s">
        <v>575</v>
      </c>
      <c r="PEY33" s="58" t="s">
        <v>575</v>
      </c>
      <c r="PEZ33" s="58" t="s">
        <v>575</v>
      </c>
      <c r="PFA33" s="58" t="s">
        <v>575</v>
      </c>
      <c r="PFB33" s="58" t="s">
        <v>575</v>
      </c>
      <c r="PFC33" s="58" t="s">
        <v>575</v>
      </c>
      <c r="PFD33" s="58" t="s">
        <v>575</v>
      </c>
      <c r="PFE33" s="58" t="s">
        <v>575</v>
      </c>
      <c r="PFF33" s="58" t="s">
        <v>575</v>
      </c>
      <c r="PFG33" s="58" t="s">
        <v>575</v>
      </c>
      <c r="PFH33" s="58" t="s">
        <v>575</v>
      </c>
      <c r="PFI33" s="58" t="s">
        <v>575</v>
      </c>
      <c r="PFJ33" s="58" t="s">
        <v>575</v>
      </c>
      <c r="PFK33" s="58" t="s">
        <v>575</v>
      </c>
      <c r="PFL33" s="58" t="s">
        <v>575</v>
      </c>
      <c r="PFM33" s="58" t="s">
        <v>575</v>
      </c>
      <c r="PFN33" s="58" t="s">
        <v>575</v>
      </c>
      <c r="PFO33" s="58" t="s">
        <v>575</v>
      </c>
      <c r="PFP33" s="58" t="s">
        <v>575</v>
      </c>
      <c r="PFQ33" s="58" t="s">
        <v>575</v>
      </c>
      <c r="PFR33" s="58" t="s">
        <v>575</v>
      </c>
      <c r="PFS33" s="58" t="s">
        <v>575</v>
      </c>
      <c r="PFT33" s="58" t="s">
        <v>575</v>
      </c>
      <c r="PFU33" s="58" t="s">
        <v>575</v>
      </c>
      <c r="PFV33" s="58" t="s">
        <v>575</v>
      </c>
      <c r="PFW33" s="58" t="s">
        <v>575</v>
      </c>
      <c r="PFX33" s="58" t="s">
        <v>575</v>
      </c>
      <c r="PFY33" s="58" t="s">
        <v>575</v>
      </c>
      <c r="PFZ33" s="58" t="s">
        <v>575</v>
      </c>
      <c r="PGA33" s="58" t="s">
        <v>575</v>
      </c>
      <c r="PGB33" s="58" t="s">
        <v>575</v>
      </c>
      <c r="PGC33" s="58" t="s">
        <v>575</v>
      </c>
      <c r="PGD33" s="58" t="s">
        <v>575</v>
      </c>
      <c r="PGE33" s="58" t="s">
        <v>575</v>
      </c>
      <c r="PGF33" s="58" t="s">
        <v>575</v>
      </c>
      <c r="PGG33" s="58" t="s">
        <v>575</v>
      </c>
      <c r="PGH33" s="58" t="s">
        <v>575</v>
      </c>
      <c r="PGI33" s="58" t="s">
        <v>575</v>
      </c>
      <c r="PGJ33" s="58" t="s">
        <v>575</v>
      </c>
      <c r="PGK33" s="58" t="s">
        <v>575</v>
      </c>
      <c r="PGL33" s="58" t="s">
        <v>575</v>
      </c>
      <c r="PGM33" s="58" t="s">
        <v>575</v>
      </c>
      <c r="PGN33" s="58" t="s">
        <v>575</v>
      </c>
      <c r="PGO33" s="58" t="s">
        <v>575</v>
      </c>
      <c r="PGP33" s="58" t="s">
        <v>575</v>
      </c>
      <c r="PGQ33" s="58" t="s">
        <v>575</v>
      </c>
      <c r="PGR33" s="58" t="s">
        <v>575</v>
      </c>
      <c r="PGS33" s="58" t="s">
        <v>575</v>
      </c>
      <c r="PGT33" s="58" t="s">
        <v>575</v>
      </c>
      <c r="PGU33" s="58" t="s">
        <v>575</v>
      </c>
      <c r="PGV33" s="58" t="s">
        <v>575</v>
      </c>
      <c r="PGW33" s="58" t="s">
        <v>575</v>
      </c>
      <c r="PGX33" s="58" t="s">
        <v>575</v>
      </c>
      <c r="PGY33" s="58" t="s">
        <v>575</v>
      </c>
      <c r="PGZ33" s="58" t="s">
        <v>575</v>
      </c>
      <c r="PHA33" s="58" t="s">
        <v>575</v>
      </c>
      <c r="PHB33" s="58" t="s">
        <v>575</v>
      </c>
      <c r="PHC33" s="58" t="s">
        <v>575</v>
      </c>
      <c r="PHD33" s="58" t="s">
        <v>575</v>
      </c>
      <c r="PHE33" s="58" t="s">
        <v>575</v>
      </c>
      <c r="PHF33" s="58" t="s">
        <v>575</v>
      </c>
      <c r="PHG33" s="58" t="s">
        <v>575</v>
      </c>
      <c r="PHH33" s="58" t="s">
        <v>575</v>
      </c>
      <c r="PHI33" s="58" t="s">
        <v>575</v>
      </c>
      <c r="PHJ33" s="58" t="s">
        <v>575</v>
      </c>
      <c r="PHK33" s="58" t="s">
        <v>575</v>
      </c>
      <c r="PHL33" s="58" t="s">
        <v>575</v>
      </c>
      <c r="PHM33" s="58" t="s">
        <v>575</v>
      </c>
      <c r="PHN33" s="58" t="s">
        <v>575</v>
      </c>
      <c r="PHO33" s="58" t="s">
        <v>575</v>
      </c>
      <c r="PHP33" s="58" t="s">
        <v>575</v>
      </c>
      <c r="PHQ33" s="58" t="s">
        <v>575</v>
      </c>
      <c r="PHR33" s="58" t="s">
        <v>575</v>
      </c>
      <c r="PHS33" s="58" t="s">
        <v>575</v>
      </c>
      <c r="PHT33" s="58" t="s">
        <v>575</v>
      </c>
      <c r="PHU33" s="58" t="s">
        <v>575</v>
      </c>
      <c r="PHV33" s="58" t="s">
        <v>575</v>
      </c>
      <c r="PHW33" s="58" t="s">
        <v>575</v>
      </c>
      <c r="PHX33" s="58" t="s">
        <v>575</v>
      </c>
      <c r="PHY33" s="58" t="s">
        <v>575</v>
      </c>
      <c r="PHZ33" s="58" t="s">
        <v>575</v>
      </c>
      <c r="PIA33" s="58" t="s">
        <v>575</v>
      </c>
      <c r="PIB33" s="58" t="s">
        <v>575</v>
      </c>
      <c r="PIC33" s="58" t="s">
        <v>575</v>
      </c>
      <c r="PID33" s="58" t="s">
        <v>575</v>
      </c>
      <c r="PIE33" s="58" t="s">
        <v>575</v>
      </c>
      <c r="PIF33" s="58" t="s">
        <v>575</v>
      </c>
      <c r="PIG33" s="58" t="s">
        <v>575</v>
      </c>
      <c r="PIH33" s="58" t="s">
        <v>575</v>
      </c>
      <c r="PII33" s="58" t="s">
        <v>575</v>
      </c>
      <c r="PIJ33" s="58" t="s">
        <v>575</v>
      </c>
      <c r="PIK33" s="58" t="s">
        <v>575</v>
      </c>
      <c r="PIL33" s="58" t="s">
        <v>575</v>
      </c>
      <c r="PIM33" s="58" t="s">
        <v>575</v>
      </c>
      <c r="PIN33" s="58" t="s">
        <v>575</v>
      </c>
      <c r="PIO33" s="58" t="s">
        <v>575</v>
      </c>
      <c r="PIP33" s="58" t="s">
        <v>575</v>
      </c>
      <c r="PIQ33" s="58" t="s">
        <v>575</v>
      </c>
      <c r="PIR33" s="58" t="s">
        <v>575</v>
      </c>
      <c r="PIS33" s="58" t="s">
        <v>575</v>
      </c>
      <c r="PIT33" s="58" t="s">
        <v>575</v>
      </c>
      <c r="PIU33" s="58" t="s">
        <v>575</v>
      </c>
      <c r="PIV33" s="58" t="s">
        <v>575</v>
      </c>
      <c r="PIW33" s="58" t="s">
        <v>575</v>
      </c>
      <c r="PIX33" s="58" t="s">
        <v>575</v>
      </c>
      <c r="PIY33" s="58" t="s">
        <v>575</v>
      </c>
      <c r="PIZ33" s="58" t="s">
        <v>575</v>
      </c>
      <c r="PJA33" s="58" t="s">
        <v>575</v>
      </c>
      <c r="PJB33" s="58" t="s">
        <v>575</v>
      </c>
      <c r="PJC33" s="58" t="s">
        <v>575</v>
      </c>
      <c r="PJD33" s="58" t="s">
        <v>575</v>
      </c>
      <c r="PJE33" s="58" t="s">
        <v>575</v>
      </c>
      <c r="PJF33" s="58" t="s">
        <v>575</v>
      </c>
      <c r="PJG33" s="58" t="s">
        <v>575</v>
      </c>
      <c r="PJH33" s="58" t="s">
        <v>575</v>
      </c>
      <c r="PJI33" s="58" t="s">
        <v>575</v>
      </c>
      <c r="PJJ33" s="58" t="s">
        <v>575</v>
      </c>
      <c r="PJK33" s="58" t="s">
        <v>575</v>
      </c>
      <c r="PJL33" s="58" t="s">
        <v>575</v>
      </c>
      <c r="PJM33" s="58" t="s">
        <v>575</v>
      </c>
      <c r="PJN33" s="58" t="s">
        <v>575</v>
      </c>
      <c r="PJO33" s="58" t="s">
        <v>575</v>
      </c>
      <c r="PJP33" s="58" t="s">
        <v>575</v>
      </c>
      <c r="PJQ33" s="58" t="s">
        <v>575</v>
      </c>
      <c r="PJR33" s="58" t="s">
        <v>575</v>
      </c>
      <c r="PJS33" s="58" t="s">
        <v>575</v>
      </c>
      <c r="PJT33" s="58" t="s">
        <v>575</v>
      </c>
      <c r="PJU33" s="58" t="s">
        <v>575</v>
      </c>
      <c r="PJV33" s="58" t="s">
        <v>575</v>
      </c>
      <c r="PJW33" s="58" t="s">
        <v>575</v>
      </c>
      <c r="PJX33" s="58" t="s">
        <v>575</v>
      </c>
      <c r="PJY33" s="58" t="s">
        <v>575</v>
      </c>
      <c r="PJZ33" s="58" t="s">
        <v>575</v>
      </c>
      <c r="PKA33" s="58" t="s">
        <v>575</v>
      </c>
      <c r="PKB33" s="58" t="s">
        <v>575</v>
      </c>
      <c r="PKC33" s="58" t="s">
        <v>575</v>
      </c>
      <c r="PKD33" s="58" t="s">
        <v>575</v>
      </c>
      <c r="PKE33" s="58" t="s">
        <v>575</v>
      </c>
      <c r="PKF33" s="58" t="s">
        <v>575</v>
      </c>
      <c r="PKG33" s="58" t="s">
        <v>575</v>
      </c>
      <c r="PKH33" s="58" t="s">
        <v>575</v>
      </c>
      <c r="PKI33" s="58" t="s">
        <v>575</v>
      </c>
      <c r="PKJ33" s="58" t="s">
        <v>575</v>
      </c>
      <c r="PKK33" s="58" t="s">
        <v>575</v>
      </c>
      <c r="PKL33" s="58" t="s">
        <v>575</v>
      </c>
      <c r="PKM33" s="58" t="s">
        <v>575</v>
      </c>
      <c r="PKN33" s="58" t="s">
        <v>575</v>
      </c>
      <c r="PKO33" s="58" t="s">
        <v>575</v>
      </c>
      <c r="PKP33" s="58" t="s">
        <v>575</v>
      </c>
      <c r="PKQ33" s="58" t="s">
        <v>575</v>
      </c>
      <c r="PKR33" s="58" t="s">
        <v>575</v>
      </c>
      <c r="PKS33" s="58" t="s">
        <v>575</v>
      </c>
      <c r="PKT33" s="58" t="s">
        <v>575</v>
      </c>
      <c r="PKU33" s="58" t="s">
        <v>575</v>
      </c>
      <c r="PKV33" s="58" t="s">
        <v>575</v>
      </c>
      <c r="PKW33" s="58" t="s">
        <v>575</v>
      </c>
      <c r="PKX33" s="58" t="s">
        <v>575</v>
      </c>
      <c r="PKY33" s="58" t="s">
        <v>575</v>
      </c>
      <c r="PKZ33" s="58" t="s">
        <v>575</v>
      </c>
      <c r="PLA33" s="58" t="s">
        <v>575</v>
      </c>
      <c r="PLB33" s="58" t="s">
        <v>575</v>
      </c>
      <c r="PLC33" s="58" t="s">
        <v>575</v>
      </c>
      <c r="PLD33" s="58" t="s">
        <v>575</v>
      </c>
      <c r="PLE33" s="58" t="s">
        <v>575</v>
      </c>
      <c r="PLF33" s="58" t="s">
        <v>575</v>
      </c>
      <c r="PLG33" s="58" t="s">
        <v>575</v>
      </c>
      <c r="PLH33" s="58" t="s">
        <v>575</v>
      </c>
      <c r="PLI33" s="58" t="s">
        <v>575</v>
      </c>
      <c r="PLJ33" s="58" t="s">
        <v>575</v>
      </c>
      <c r="PLK33" s="58" t="s">
        <v>575</v>
      </c>
      <c r="PLL33" s="58" t="s">
        <v>575</v>
      </c>
      <c r="PLM33" s="58" t="s">
        <v>575</v>
      </c>
      <c r="PLN33" s="58" t="s">
        <v>575</v>
      </c>
      <c r="PLO33" s="58" t="s">
        <v>575</v>
      </c>
      <c r="PLP33" s="58" t="s">
        <v>575</v>
      </c>
      <c r="PLQ33" s="58" t="s">
        <v>575</v>
      </c>
      <c r="PLR33" s="58" t="s">
        <v>575</v>
      </c>
      <c r="PLS33" s="58" t="s">
        <v>575</v>
      </c>
      <c r="PLT33" s="58" t="s">
        <v>575</v>
      </c>
      <c r="PLU33" s="58" t="s">
        <v>575</v>
      </c>
      <c r="PLV33" s="58" t="s">
        <v>575</v>
      </c>
      <c r="PLW33" s="58" t="s">
        <v>575</v>
      </c>
      <c r="PLX33" s="58" t="s">
        <v>575</v>
      </c>
      <c r="PLY33" s="58" t="s">
        <v>575</v>
      </c>
      <c r="PLZ33" s="58" t="s">
        <v>575</v>
      </c>
      <c r="PMA33" s="58" t="s">
        <v>575</v>
      </c>
      <c r="PMB33" s="58" t="s">
        <v>575</v>
      </c>
      <c r="PMC33" s="58" t="s">
        <v>575</v>
      </c>
      <c r="PMD33" s="58" t="s">
        <v>575</v>
      </c>
      <c r="PME33" s="58" t="s">
        <v>575</v>
      </c>
      <c r="PMF33" s="58" t="s">
        <v>575</v>
      </c>
      <c r="PMG33" s="58" t="s">
        <v>575</v>
      </c>
      <c r="PMH33" s="58" t="s">
        <v>575</v>
      </c>
      <c r="PMI33" s="58" t="s">
        <v>575</v>
      </c>
      <c r="PMJ33" s="58" t="s">
        <v>575</v>
      </c>
      <c r="PMK33" s="58" t="s">
        <v>575</v>
      </c>
      <c r="PML33" s="58" t="s">
        <v>575</v>
      </c>
      <c r="PMM33" s="58" t="s">
        <v>575</v>
      </c>
      <c r="PMN33" s="58" t="s">
        <v>575</v>
      </c>
      <c r="PMO33" s="58" t="s">
        <v>575</v>
      </c>
      <c r="PMP33" s="58" t="s">
        <v>575</v>
      </c>
      <c r="PMQ33" s="58" t="s">
        <v>575</v>
      </c>
      <c r="PMR33" s="58" t="s">
        <v>575</v>
      </c>
      <c r="PMS33" s="58" t="s">
        <v>575</v>
      </c>
      <c r="PMT33" s="58" t="s">
        <v>575</v>
      </c>
      <c r="PMU33" s="58" t="s">
        <v>575</v>
      </c>
      <c r="PMV33" s="58" t="s">
        <v>575</v>
      </c>
      <c r="PMW33" s="58" t="s">
        <v>575</v>
      </c>
      <c r="PMX33" s="58" t="s">
        <v>575</v>
      </c>
      <c r="PMY33" s="58" t="s">
        <v>575</v>
      </c>
      <c r="PMZ33" s="58" t="s">
        <v>575</v>
      </c>
      <c r="PNA33" s="58" t="s">
        <v>575</v>
      </c>
      <c r="PNB33" s="58" t="s">
        <v>575</v>
      </c>
      <c r="PNC33" s="58" t="s">
        <v>575</v>
      </c>
      <c r="PND33" s="58" t="s">
        <v>575</v>
      </c>
      <c r="PNE33" s="58" t="s">
        <v>575</v>
      </c>
      <c r="PNF33" s="58" t="s">
        <v>575</v>
      </c>
      <c r="PNG33" s="58" t="s">
        <v>575</v>
      </c>
      <c r="PNH33" s="58" t="s">
        <v>575</v>
      </c>
      <c r="PNI33" s="58" t="s">
        <v>575</v>
      </c>
      <c r="PNJ33" s="58" t="s">
        <v>575</v>
      </c>
      <c r="PNK33" s="58" t="s">
        <v>575</v>
      </c>
      <c r="PNL33" s="58" t="s">
        <v>575</v>
      </c>
      <c r="PNM33" s="58" t="s">
        <v>575</v>
      </c>
      <c r="PNN33" s="58" t="s">
        <v>575</v>
      </c>
      <c r="PNO33" s="58" t="s">
        <v>575</v>
      </c>
      <c r="PNP33" s="58" t="s">
        <v>575</v>
      </c>
      <c r="PNQ33" s="58" t="s">
        <v>575</v>
      </c>
      <c r="PNR33" s="58" t="s">
        <v>575</v>
      </c>
      <c r="PNS33" s="58" t="s">
        <v>575</v>
      </c>
      <c r="PNT33" s="58" t="s">
        <v>575</v>
      </c>
      <c r="PNU33" s="58" t="s">
        <v>575</v>
      </c>
      <c r="PNV33" s="58" t="s">
        <v>575</v>
      </c>
      <c r="PNW33" s="58" t="s">
        <v>575</v>
      </c>
      <c r="PNX33" s="58" t="s">
        <v>575</v>
      </c>
      <c r="PNY33" s="58" t="s">
        <v>575</v>
      </c>
      <c r="PNZ33" s="58" t="s">
        <v>575</v>
      </c>
      <c r="POA33" s="58" t="s">
        <v>575</v>
      </c>
      <c r="POB33" s="58" t="s">
        <v>575</v>
      </c>
      <c r="POC33" s="58" t="s">
        <v>575</v>
      </c>
      <c r="POD33" s="58" t="s">
        <v>575</v>
      </c>
      <c r="POE33" s="58" t="s">
        <v>575</v>
      </c>
      <c r="POF33" s="58" t="s">
        <v>575</v>
      </c>
      <c r="POG33" s="58" t="s">
        <v>575</v>
      </c>
      <c r="POH33" s="58" t="s">
        <v>575</v>
      </c>
      <c r="POI33" s="58" t="s">
        <v>575</v>
      </c>
      <c r="POJ33" s="58" t="s">
        <v>575</v>
      </c>
      <c r="POK33" s="58" t="s">
        <v>575</v>
      </c>
      <c r="POL33" s="58" t="s">
        <v>575</v>
      </c>
      <c r="POM33" s="58" t="s">
        <v>575</v>
      </c>
      <c r="PON33" s="58" t="s">
        <v>575</v>
      </c>
      <c r="POO33" s="58" t="s">
        <v>575</v>
      </c>
      <c r="POP33" s="58" t="s">
        <v>575</v>
      </c>
      <c r="POQ33" s="58" t="s">
        <v>575</v>
      </c>
      <c r="POR33" s="58" t="s">
        <v>575</v>
      </c>
      <c r="POS33" s="58" t="s">
        <v>575</v>
      </c>
      <c r="POT33" s="58" t="s">
        <v>575</v>
      </c>
      <c r="POU33" s="58" t="s">
        <v>575</v>
      </c>
      <c r="POV33" s="58" t="s">
        <v>575</v>
      </c>
      <c r="POW33" s="58" t="s">
        <v>575</v>
      </c>
      <c r="POX33" s="58" t="s">
        <v>575</v>
      </c>
      <c r="POY33" s="58" t="s">
        <v>575</v>
      </c>
      <c r="POZ33" s="58" t="s">
        <v>575</v>
      </c>
      <c r="PPA33" s="58" t="s">
        <v>575</v>
      </c>
      <c r="PPB33" s="58" t="s">
        <v>575</v>
      </c>
      <c r="PPC33" s="58" t="s">
        <v>575</v>
      </c>
      <c r="PPD33" s="58" t="s">
        <v>575</v>
      </c>
      <c r="PPE33" s="58" t="s">
        <v>575</v>
      </c>
      <c r="PPF33" s="58" t="s">
        <v>575</v>
      </c>
      <c r="PPG33" s="58" t="s">
        <v>575</v>
      </c>
      <c r="PPH33" s="58" t="s">
        <v>575</v>
      </c>
      <c r="PPI33" s="58" t="s">
        <v>575</v>
      </c>
      <c r="PPJ33" s="58" t="s">
        <v>575</v>
      </c>
      <c r="PPK33" s="58" t="s">
        <v>575</v>
      </c>
      <c r="PPL33" s="58" t="s">
        <v>575</v>
      </c>
      <c r="PPM33" s="58" t="s">
        <v>575</v>
      </c>
      <c r="PPN33" s="58" t="s">
        <v>575</v>
      </c>
      <c r="PPO33" s="58" t="s">
        <v>575</v>
      </c>
      <c r="PPP33" s="58" t="s">
        <v>575</v>
      </c>
      <c r="PPQ33" s="58" t="s">
        <v>575</v>
      </c>
      <c r="PPR33" s="58" t="s">
        <v>575</v>
      </c>
      <c r="PPS33" s="58" t="s">
        <v>575</v>
      </c>
      <c r="PPT33" s="58" t="s">
        <v>575</v>
      </c>
      <c r="PPU33" s="58" t="s">
        <v>575</v>
      </c>
      <c r="PPV33" s="58" t="s">
        <v>575</v>
      </c>
      <c r="PPW33" s="58" t="s">
        <v>575</v>
      </c>
      <c r="PPX33" s="58" t="s">
        <v>575</v>
      </c>
      <c r="PPY33" s="58" t="s">
        <v>575</v>
      </c>
      <c r="PPZ33" s="58" t="s">
        <v>575</v>
      </c>
      <c r="PQA33" s="58" t="s">
        <v>575</v>
      </c>
      <c r="PQB33" s="58" t="s">
        <v>575</v>
      </c>
      <c r="PQC33" s="58" t="s">
        <v>575</v>
      </c>
      <c r="PQD33" s="58" t="s">
        <v>575</v>
      </c>
      <c r="PQE33" s="58" t="s">
        <v>575</v>
      </c>
      <c r="PQF33" s="58" t="s">
        <v>575</v>
      </c>
      <c r="PQG33" s="58" t="s">
        <v>575</v>
      </c>
      <c r="PQH33" s="58" t="s">
        <v>575</v>
      </c>
      <c r="PQI33" s="58" t="s">
        <v>575</v>
      </c>
      <c r="PQJ33" s="58" t="s">
        <v>575</v>
      </c>
      <c r="PQK33" s="58" t="s">
        <v>575</v>
      </c>
      <c r="PQL33" s="58" t="s">
        <v>575</v>
      </c>
      <c r="PQM33" s="58" t="s">
        <v>575</v>
      </c>
      <c r="PQN33" s="58" t="s">
        <v>575</v>
      </c>
      <c r="PQO33" s="58" t="s">
        <v>575</v>
      </c>
      <c r="PQP33" s="58" t="s">
        <v>575</v>
      </c>
      <c r="PQQ33" s="58" t="s">
        <v>575</v>
      </c>
      <c r="PQR33" s="58" t="s">
        <v>575</v>
      </c>
      <c r="PQS33" s="58" t="s">
        <v>575</v>
      </c>
      <c r="PQT33" s="58" t="s">
        <v>575</v>
      </c>
      <c r="PQU33" s="58" t="s">
        <v>575</v>
      </c>
      <c r="PQV33" s="58" t="s">
        <v>575</v>
      </c>
      <c r="PQW33" s="58" t="s">
        <v>575</v>
      </c>
      <c r="PQX33" s="58" t="s">
        <v>575</v>
      </c>
      <c r="PQY33" s="58" t="s">
        <v>575</v>
      </c>
      <c r="PQZ33" s="58" t="s">
        <v>575</v>
      </c>
      <c r="PRA33" s="58" t="s">
        <v>575</v>
      </c>
      <c r="PRB33" s="58" t="s">
        <v>575</v>
      </c>
      <c r="PRC33" s="58" t="s">
        <v>575</v>
      </c>
      <c r="PRD33" s="58" t="s">
        <v>575</v>
      </c>
      <c r="PRE33" s="58" t="s">
        <v>575</v>
      </c>
      <c r="PRF33" s="58" t="s">
        <v>575</v>
      </c>
      <c r="PRG33" s="58" t="s">
        <v>575</v>
      </c>
      <c r="PRH33" s="58" t="s">
        <v>575</v>
      </c>
      <c r="PRI33" s="58" t="s">
        <v>575</v>
      </c>
      <c r="PRJ33" s="58" t="s">
        <v>575</v>
      </c>
      <c r="PRK33" s="58" t="s">
        <v>575</v>
      </c>
      <c r="PRL33" s="58" t="s">
        <v>575</v>
      </c>
      <c r="PRM33" s="58" t="s">
        <v>575</v>
      </c>
      <c r="PRN33" s="58" t="s">
        <v>575</v>
      </c>
      <c r="PRO33" s="58" t="s">
        <v>575</v>
      </c>
      <c r="PRP33" s="58" t="s">
        <v>575</v>
      </c>
      <c r="PRQ33" s="58" t="s">
        <v>575</v>
      </c>
      <c r="PRR33" s="58" t="s">
        <v>575</v>
      </c>
      <c r="PRS33" s="58" t="s">
        <v>575</v>
      </c>
      <c r="PRT33" s="58" t="s">
        <v>575</v>
      </c>
      <c r="PRU33" s="58" t="s">
        <v>575</v>
      </c>
      <c r="PRV33" s="58" t="s">
        <v>575</v>
      </c>
      <c r="PRW33" s="58" t="s">
        <v>575</v>
      </c>
      <c r="PRX33" s="58" t="s">
        <v>575</v>
      </c>
      <c r="PRY33" s="58" t="s">
        <v>575</v>
      </c>
      <c r="PRZ33" s="58" t="s">
        <v>575</v>
      </c>
      <c r="PSA33" s="58" t="s">
        <v>575</v>
      </c>
      <c r="PSB33" s="58" t="s">
        <v>575</v>
      </c>
      <c r="PSC33" s="58" t="s">
        <v>575</v>
      </c>
      <c r="PSD33" s="58" t="s">
        <v>575</v>
      </c>
      <c r="PSE33" s="58" t="s">
        <v>575</v>
      </c>
      <c r="PSF33" s="58" t="s">
        <v>575</v>
      </c>
      <c r="PSG33" s="58" t="s">
        <v>575</v>
      </c>
      <c r="PSH33" s="58" t="s">
        <v>575</v>
      </c>
      <c r="PSI33" s="58" t="s">
        <v>575</v>
      </c>
      <c r="PSJ33" s="58" t="s">
        <v>575</v>
      </c>
      <c r="PSK33" s="58" t="s">
        <v>575</v>
      </c>
      <c r="PSL33" s="58" t="s">
        <v>575</v>
      </c>
      <c r="PSM33" s="58" t="s">
        <v>575</v>
      </c>
      <c r="PSN33" s="58" t="s">
        <v>575</v>
      </c>
      <c r="PSO33" s="58" t="s">
        <v>575</v>
      </c>
      <c r="PSP33" s="58" t="s">
        <v>575</v>
      </c>
      <c r="PSQ33" s="58" t="s">
        <v>575</v>
      </c>
      <c r="PSR33" s="58" t="s">
        <v>575</v>
      </c>
      <c r="PSS33" s="58" t="s">
        <v>575</v>
      </c>
      <c r="PST33" s="58" t="s">
        <v>575</v>
      </c>
      <c r="PSU33" s="58" t="s">
        <v>575</v>
      </c>
      <c r="PSV33" s="58" t="s">
        <v>575</v>
      </c>
      <c r="PSW33" s="58" t="s">
        <v>575</v>
      </c>
      <c r="PSX33" s="58" t="s">
        <v>575</v>
      </c>
      <c r="PSY33" s="58" t="s">
        <v>575</v>
      </c>
      <c r="PSZ33" s="58" t="s">
        <v>575</v>
      </c>
      <c r="PTA33" s="58" t="s">
        <v>575</v>
      </c>
      <c r="PTB33" s="58" t="s">
        <v>575</v>
      </c>
      <c r="PTC33" s="58" t="s">
        <v>575</v>
      </c>
      <c r="PTD33" s="58" t="s">
        <v>575</v>
      </c>
      <c r="PTE33" s="58" t="s">
        <v>575</v>
      </c>
      <c r="PTF33" s="58" t="s">
        <v>575</v>
      </c>
      <c r="PTG33" s="58" t="s">
        <v>575</v>
      </c>
      <c r="PTH33" s="58" t="s">
        <v>575</v>
      </c>
      <c r="PTI33" s="58" t="s">
        <v>575</v>
      </c>
      <c r="PTJ33" s="58" t="s">
        <v>575</v>
      </c>
      <c r="PTK33" s="58" t="s">
        <v>575</v>
      </c>
      <c r="PTL33" s="58" t="s">
        <v>575</v>
      </c>
      <c r="PTM33" s="58" t="s">
        <v>575</v>
      </c>
      <c r="PTN33" s="58" t="s">
        <v>575</v>
      </c>
      <c r="PTO33" s="58" t="s">
        <v>575</v>
      </c>
      <c r="PTP33" s="58" t="s">
        <v>575</v>
      </c>
      <c r="PTQ33" s="58" t="s">
        <v>575</v>
      </c>
      <c r="PTR33" s="58" t="s">
        <v>575</v>
      </c>
      <c r="PTS33" s="58" t="s">
        <v>575</v>
      </c>
      <c r="PTT33" s="58" t="s">
        <v>575</v>
      </c>
      <c r="PTU33" s="58" t="s">
        <v>575</v>
      </c>
      <c r="PTV33" s="58" t="s">
        <v>575</v>
      </c>
      <c r="PTW33" s="58" t="s">
        <v>575</v>
      </c>
      <c r="PTX33" s="58" t="s">
        <v>575</v>
      </c>
      <c r="PTY33" s="58" t="s">
        <v>575</v>
      </c>
      <c r="PTZ33" s="58" t="s">
        <v>575</v>
      </c>
      <c r="PUA33" s="58" t="s">
        <v>575</v>
      </c>
      <c r="PUB33" s="58" t="s">
        <v>575</v>
      </c>
      <c r="PUC33" s="58" t="s">
        <v>575</v>
      </c>
      <c r="PUD33" s="58" t="s">
        <v>575</v>
      </c>
      <c r="PUE33" s="58" t="s">
        <v>575</v>
      </c>
      <c r="PUF33" s="58" t="s">
        <v>575</v>
      </c>
      <c r="PUG33" s="58" t="s">
        <v>575</v>
      </c>
      <c r="PUH33" s="58" t="s">
        <v>575</v>
      </c>
      <c r="PUI33" s="58" t="s">
        <v>575</v>
      </c>
      <c r="PUJ33" s="58" t="s">
        <v>575</v>
      </c>
      <c r="PUK33" s="58" t="s">
        <v>575</v>
      </c>
      <c r="PUL33" s="58" t="s">
        <v>575</v>
      </c>
      <c r="PUM33" s="58" t="s">
        <v>575</v>
      </c>
      <c r="PUN33" s="58" t="s">
        <v>575</v>
      </c>
      <c r="PUO33" s="58" t="s">
        <v>575</v>
      </c>
      <c r="PUP33" s="58" t="s">
        <v>575</v>
      </c>
      <c r="PUQ33" s="58" t="s">
        <v>575</v>
      </c>
      <c r="PUR33" s="58" t="s">
        <v>575</v>
      </c>
      <c r="PUS33" s="58" t="s">
        <v>575</v>
      </c>
      <c r="PUT33" s="58" t="s">
        <v>575</v>
      </c>
      <c r="PUU33" s="58" t="s">
        <v>575</v>
      </c>
      <c r="PUV33" s="58" t="s">
        <v>575</v>
      </c>
      <c r="PUW33" s="58" t="s">
        <v>575</v>
      </c>
      <c r="PUX33" s="58" t="s">
        <v>575</v>
      </c>
      <c r="PUY33" s="58" t="s">
        <v>575</v>
      </c>
      <c r="PUZ33" s="58" t="s">
        <v>575</v>
      </c>
      <c r="PVA33" s="58" t="s">
        <v>575</v>
      </c>
      <c r="PVB33" s="58" t="s">
        <v>575</v>
      </c>
      <c r="PVC33" s="58" t="s">
        <v>575</v>
      </c>
      <c r="PVD33" s="58" t="s">
        <v>575</v>
      </c>
      <c r="PVE33" s="58" t="s">
        <v>575</v>
      </c>
      <c r="PVF33" s="58" t="s">
        <v>575</v>
      </c>
      <c r="PVG33" s="58" t="s">
        <v>575</v>
      </c>
      <c r="PVH33" s="58" t="s">
        <v>575</v>
      </c>
      <c r="PVI33" s="58" t="s">
        <v>575</v>
      </c>
      <c r="PVJ33" s="58" t="s">
        <v>575</v>
      </c>
      <c r="PVK33" s="58" t="s">
        <v>575</v>
      </c>
      <c r="PVL33" s="58" t="s">
        <v>575</v>
      </c>
      <c r="PVM33" s="58" t="s">
        <v>575</v>
      </c>
      <c r="PVN33" s="58" t="s">
        <v>575</v>
      </c>
      <c r="PVO33" s="58" t="s">
        <v>575</v>
      </c>
      <c r="PVP33" s="58" t="s">
        <v>575</v>
      </c>
      <c r="PVQ33" s="58" t="s">
        <v>575</v>
      </c>
      <c r="PVR33" s="58" t="s">
        <v>575</v>
      </c>
      <c r="PVS33" s="58" t="s">
        <v>575</v>
      </c>
      <c r="PVT33" s="58" t="s">
        <v>575</v>
      </c>
      <c r="PVU33" s="58" t="s">
        <v>575</v>
      </c>
      <c r="PVV33" s="58" t="s">
        <v>575</v>
      </c>
      <c r="PVW33" s="58" t="s">
        <v>575</v>
      </c>
      <c r="PVX33" s="58" t="s">
        <v>575</v>
      </c>
      <c r="PVY33" s="58" t="s">
        <v>575</v>
      </c>
      <c r="PVZ33" s="58" t="s">
        <v>575</v>
      </c>
      <c r="PWA33" s="58" t="s">
        <v>575</v>
      </c>
      <c r="PWB33" s="58" t="s">
        <v>575</v>
      </c>
      <c r="PWC33" s="58" t="s">
        <v>575</v>
      </c>
      <c r="PWD33" s="58" t="s">
        <v>575</v>
      </c>
      <c r="PWE33" s="58" t="s">
        <v>575</v>
      </c>
      <c r="PWF33" s="58" t="s">
        <v>575</v>
      </c>
      <c r="PWG33" s="58" t="s">
        <v>575</v>
      </c>
      <c r="PWH33" s="58" t="s">
        <v>575</v>
      </c>
      <c r="PWI33" s="58" t="s">
        <v>575</v>
      </c>
      <c r="PWJ33" s="58" t="s">
        <v>575</v>
      </c>
      <c r="PWK33" s="58" t="s">
        <v>575</v>
      </c>
      <c r="PWL33" s="58" t="s">
        <v>575</v>
      </c>
      <c r="PWM33" s="58" t="s">
        <v>575</v>
      </c>
      <c r="PWN33" s="58" t="s">
        <v>575</v>
      </c>
      <c r="PWO33" s="58" t="s">
        <v>575</v>
      </c>
      <c r="PWP33" s="58" t="s">
        <v>575</v>
      </c>
      <c r="PWQ33" s="58" t="s">
        <v>575</v>
      </c>
      <c r="PWR33" s="58" t="s">
        <v>575</v>
      </c>
      <c r="PWS33" s="58" t="s">
        <v>575</v>
      </c>
      <c r="PWT33" s="58" t="s">
        <v>575</v>
      </c>
      <c r="PWU33" s="58" t="s">
        <v>575</v>
      </c>
      <c r="PWV33" s="58" t="s">
        <v>575</v>
      </c>
      <c r="PWW33" s="58" t="s">
        <v>575</v>
      </c>
      <c r="PWX33" s="58" t="s">
        <v>575</v>
      </c>
      <c r="PWY33" s="58" t="s">
        <v>575</v>
      </c>
      <c r="PWZ33" s="58" t="s">
        <v>575</v>
      </c>
      <c r="PXA33" s="58" t="s">
        <v>575</v>
      </c>
      <c r="PXB33" s="58" t="s">
        <v>575</v>
      </c>
      <c r="PXC33" s="58" t="s">
        <v>575</v>
      </c>
      <c r="PXD33" s="58" t="s">
        <v>575</v>
      </c>
      <c r="PXE33" s="58" t="s">
        <v>575</v>
      </c>
      <c r="PXF33" s="58" t="s">
        <v>575</v>
      </c>
      <c r="PXG33" s="58" t="s">
        <v>575</v>
      </c>
      <c r="PXH33" s="58" t="s">
        <v>575</v>
      </c>
      <c r="PXI33" s="58" t="s">
        <v>575</v>
      </c>
      <c r="PXJ33" s="58" t="s">
        <v>575</v>
      </c>
      <c r="PXK33" s="58" t="s">
        <v>575</v>
      </c>
      <c r="PXL33" s="58" t="s">
        <v>575</v>
      </c>
      <c r="PXM33" s="58" t="s">
        <v>575</v>
      </c>
      <c r="PXN33" s="58" t="s">
        <v>575</v>
      </c>
      <c r="PXO33" s="58" t="s">
        <v>575</v>
      </c>
      <c r="PXP33" s="58" t="s">
        <v>575</v>
      </c>
      <c r="PXQ33" s="58" t="s">
        <v>575</v>
      </c>
      <c r="PXR33" s="58" t="s">
        <v>575</v>
      </c>
      <c r="PXS33" s="58" t="s">
        <v>575</v>
      </c>
      <c r="PXT33" s="58" t="s">
        <v>575</v>
      </c>
      <c r="PXU33" s="58" t="s">
        <v>575</v>
      </c>
      <c r="PXV33" s="58" t="s">
        <v>575</v>
      </c>
      <c r="PXW33" s="58" t="s">
        <v>575</v>
      </c>
      <c r="PXX33" s="58" t="s">
        <v>575</v>
      </c>
      <c r="PXY33" s="58" t="s">
        <v>575</v>
      </c>
      <c r="PXZ33" s="58" t="s">
        <v>575</v>
      </c>
      <c r="PYA33" s="58" t="s">
        <v>575</v>
      </c>
      <c r="PYB33" s="58" t="s">
        <v>575</v>
      </c>
      <c r="PYC33" s="58" t="s">
        <v>575</v>
      </c>
      <c r="PYD33" s="58" t="s">
        <v>575</v>
      </c>
      <c r="PYE33" s="58" t="s">
        <v>575</v>
      </c>
      <c r="PYF33" s="58" t="s">
        <v>575</v>
      </c>
      <c r="PYG33" s="58" t="s">
        <v>575</v>
      </c>
      <c r="PYH33" s="58" t="s">
        <v>575</v>
      </c>
      <c r="PYI33" s="58" t="s">
        <v>575</v>
      </c>
      <c r="PYJ33" s="58" t="s">
        <v>575</v>
      </c>
      <c r="PYK33" s="58" t="s">
        <v>575</v>
      </c>
      <c r="PYL33" s="58" t="s">
        <v>575</v>
      </c>
      <c r="PYM33" s="58" t="s">
        <v>575</v>
      </c>
      <c r="PYN33" s="58" t="s">
        <v>575</v>
      </c>
      <c r="PYO33" s="58" t="s">
        <v>575</v>
      </c>
      <c r="PYP33" s="58" t="s">
        <v>575</v>
      </c>
      <c r="PYQ33" s="58" t="s">
        <v>575</v>
      </c>
      <c r="PYR33" s="58" t="s">
        <v>575</v>
      </c>
      <c r="PYS33" s="58" t="s">
        <v>575</v>
      </c>
      <c r="PYT33" s="58" t="s">
        <v>575</v>
      </c>
      <c r="PYU33" s="58" t="s">
        <v>575</v>
      </c>
      <c r="PYV33" s="58" t="s">
        <v>575</v>
      </c>
      <c r="PYW33" s="58" t="s">
        <v>575</v>
      </c>
      <c r="PYX33" s="58" t="s">
        <v>575</v>
      </c>
      <c r="PYY33" s="58" t="s">
        <v>575</v>
      </c>
      <c r="PYZ33" s="58" t="s">
        <v>575</v>
      </c>
      <c r="PZA33" s="58" t="s">
        <v>575</v>
      </c>
      <c r="PZB33" s="58" t="s">
        <v>575</v>
      </c>
      <c r="PZC33" s="58" t="s">
        <v>575</v>
      </c>
      <c r="PZD33" s="58" t="s">
        <v>575</v>
      </c>
      <c r="PZE33" s="58" t="s">
        <v>575</v>
      </c>
      <c r="PZF33" s="58" t="s">
        <v>575</v>
      </c>
      <c r="PZG33" s="58" t="s">
        <v>575</v>
      </c>
      <c r="PZH33" s="58" t="s">
        <v>575</v>
      </c>
      <c r="PZI33" s="58" t="s">
        <v>575</v>
      </c>
      <c r="PZJ33" s="58" t="s">
        <v>575</v>
      </c>
      <c r="PZK33" s="58" t="s">
        <v>575</v>
      </c>
      <c r="PZL33" s="58" t="s">
        <v>575</v>
      </c>
      <c r="PZM33" s="58" t="s">
        <v>575</v>
      </c>
      <c r="PZN33" s="58" t="s">
        <v>575</v>
      </c>
      <c r="PZO33" s="58" t="s">
        <v>575</v>
      </c>
      <c r="PZP33" s="58" t="s">
        <v>575</v>
      </c>
      <c r="PZQ33" s="58" t="s">
        <v>575</v>
      </c>
      <c r="PZR33" s="58" t="s">
        <v>575</v>
      </c>
      <c r="PZS33" s="58" t="s">
        <v>575</v>
      </c>
      <c r="PZT33" s="58" t="s">
        <v>575</v>
      </c>
      <c r="PZU33" s="58" t="s">
        <v>575</v>
      </c>
      <c r="PZV33" s="58" t="s">
        <v>575</v>
      </c>
      <c r="PZW33" s="58" t="s">
        <v>575</v>
      </c>
      <c r="PZX33" s="58" t="s">
        <v>575</v>
      </c>
      <c r="PZY33" s="58" t="s">
        <v>575</v>
      </c>
      <c r="PZZ33" s="58" t="s">
        <v>575</v>
      </c>
      <c r="QAA33" s="58" t="s">
        <v>575</v>
      </c>
      <c r="QAB33" s="58" t="s">
        <v>575</v>
      </c>
      <c r="QAC33" s="58" t="s">
        <v>575</v>
      </c>
      <c r="QAD33" s="58" t="s">
        <v>575</v>
      </c>
      <c r="QAE33" s="58" t="s">
        <v>575</v>
      </c>
      <c r="QAF33" s="58" t="s">
        <v>575</v>
      </c>
      <c r="QAG33" s="58" t="s">
        <v>575</v>
      </c>
      <c r="QAH33" s="58" t="s">
        <v>575</v>
      </c>
      <c r="QAI33" s="58" t="s">
        <v>575</v>
      </c>
      <c r="QAJ33" s="58" t="s">
        <v>575</v>
      </c>
      <c r="QAK33" s="58" t="s">
        <v>575</v>
      </c>
      <c r="QAL33" s="58" t="s">
        <v>575</v>
      </c>
      <c r="QAM33" s="58" t="s">
        <v>575</v>
      </c>
      <c r="QAN33" s="58" t="s">
        <v>575</v>
      </c>
      <c r="QAO33" s="58" t="s">
        <v>575</v>
      </c>
      <c r="QAP33" s="58" t="s">
        <v>575</v>
      </c>
      <c r="QAQ33" s="58" t="s">
        <v>575</v>
      </c>
      <c r="QAR33" s="58" t="s">
        <v>575</v>
      </c>
      <c r="QAS33" s="58" t="s">
        <v>575</v>
      </c>
      <c r="QAT33" s="58" t="s">
        <v>575</v>
      </c>
      <c r="QAU33" s="58" t="s">
        <v>575</v>
      </c>
      <c r="QAV33" s="58" t="s">
        <v>575</v>
      </c>
      <c r="QAW33" s="58" t="s">
        <v>575</v>
      </c>
      <c r="QAX33" s="58" t="s">
        <v>575</v>
      </c>
      <c r="QAY33" s="58" t="s">
        <v>575</v>
      </c>
      <c r="QAZ33" s="58" t="s">
        <v>575</v>
      </c>
      <c r="QBA33" s="58" t="s">
        <v>575</v>
      </c>
      <c r="QBB33" s="58" t="s">
        <v>575</v>
      </c>
      <c r="QBC33" s="58" t="s">
        <v>575</v>
      </c>
      <c r="QBD33" s="58" t="s">
        <v>575</v>
      </c>
      <c r="QBE33" s="58" t="s">
        <v>575</v>
      </c>
      <c r="QBF33" s="58" t="s">
        <v>575</v>
      </c>
      <c r="QBG33" s="58" t="s">
        <v>575</v>
      </c>
      <c r="QBH33" s="58" t="s">
        <v>575</v>
      </c>
      <c r="QBI33" s="58" t="s">
        <v>575</v>
      </c>
      <c r="QBJ33" s="58" t="s">
        <v>575</v>
      </c>
      <c r="QBK33" s="58" t="s">
        <v>575</v>
      </c>
      <c r="QBL33" s="58" t="s">
        <v>575</v>
      </c>
      <c r="QBM33" s="58" t="s">
        <v>575</v>
      </c>
      <c r="QBN33" s="58" t="s">
        <v>575</v>
      </c>
      <c r="QBO33" s="58" t="s">
        <v>575</v>
      </c>
      <c r="QBP33" s="58" t="s">
        <v>575</v>
      </c>
      <c r="QBQ33" s="58" t="s">
        <v>575</v>
      </c>
      <c r="QBR33" s="58" t="s">
        <v>575</v>
      </c>
      <c r="QBS33" s="58" t="s">
        <v>575</v>
      </c>
      <c r="QBT33" s="58" t="s">
        <v>575</v>
      </c>
      <c r="QBU33" s="58" t="s">
        <v>575</v>
      </c>
      <c r="QBV33" s="58" t="s">
        <v>575</v>
      </c>
      <c r="QBW33" s="58" t="s">
        <v>575</v>
      </c>
      <c r="QBX33" s="58" t="s">
        <v>575</v>
      </c>
      <c r="QBY33" s="58" t="s">
        <v>575</v>
      </c>
      <c r="QBZ33" s="58" t="s">
        <v>575</v>
      </c>
      <c r="QCA33" s="58" t="s">
        <v>575</v>
      </c>
      <c r="QCB33" s="58" t="s">
        <v>575</v>
      </c>
      <c r="QCC33" s="58" t="s">
        <v>575</v>
      </c>
      <c r="QCD33" s="58" t="s">
        <v>575</v>
      </c>
      <c r="QCE33" s="58" t="s">
        <v>575</v>
      </c>
      <c r="QCF33" s="58" t="s">
        <v>575</v>
      </c>
      <c r="QCG33" s="58" t="s">
        <v>575</v>
      </c>
      <c r="QCH33" s="58" t="s">
        <v>575</v>
      </c>
      <c r="QCI33" s="58" t="s">
        <v>575</v>
      </c>
      <c r="QCJ33" s="58" t="s">
        <v>575</v>
      </c>
      <c r="QCK33" s="58" t="s">
        <v>575</v>
      </c>
      <c r="QCL33" s="58" t="s">
        <v>575</v>
      </c>
      <c r="QCM33" s="58" t="s">
        <v>575</v>
      </c>
      <c r="QCN33" s="58" t="s">
        <v>575</v>
      </c>
      <c r="QCO33" s="58" t="s">
        <v>575</v>
      </c>
      <c r="QCP33" s="58" t="s">
        <v>575</v>
      </c>
      <c r="QCQ33" s="58" t="s">
        <v>575</v>
      </c>
      <c r="QCR33" s="58" t="s">
        <v>575</v>
      </c>
      <c r="QCS33" s="58" t="s">
        <v>575</v>
      </c>
      <c r="QCT33" s="58" t="s">
        <v>575</v>
      </c>
      <c r="QCU33" s="58" t="s">
        <v>575</v>
      </c>
      <c r="QCV33" s="58" t="s">
        <v>575</v>
      </c>
      <c r="QCW33" s="58" t="s">
        <v>575</v>
      </c>
      <c r="QCX33" s="58" t="s">
        <v>575</v>
      </c>
      <c r="QCY33" s="58" t="s">
        <v>575</v>
      </c>
      <c r="QCZ33" s="58" t="s">
        <v>575</v>
      </c>
      <c r="QDA33" s="58" t="s">
        <v>575</v>
      </c>
      <c r="QDB33" s="58" t="s">
        <v>575</v>
      </c>
      <c r="QDC33" s="58" t="s">
        <v>575</v>
      </c>
      <c r="QDD33" s="58" t="s">
        <v>575</v>
      </c>
      <c r="QDE33" s="58" t="s">
        <v>575</v>
      </c>
      <c r="QDF33" s="58" t="s">
        <v>575</v>
      </c>
      <c r="QDG33" s="58" t="s">
        <v>575</v>
      </c>
      <c r="QDH33" s="58" t="s">
        <v>575</v>
      </c>
      <c r="QDI33" s="58" t="s">
        <v>575</v>
      </c>
      <c r="QDJ33" s="58" t="s">
        <v>575</v>
      </c>
      <c r="QDK33" s="58" t="s">
        <v>575</v>
      </c>
      <c r="QDL33" s="58" t="s">
        <v>575</v>
      </c>
      <c r="QDM33" s="58" t="s">
        <v>575</v>
      </c>
      <c r="QDN33" s="58" t="s">
        <v>575</v>
      </c>
      <c r="QDO33" s="58" t="s">
        <v>575</v>
      </c>
      <c r="QDP33" s="58" t="s">
        <v>575</v>
      </c>
      <c r="QDQ33" s="58" t="s">
        <v>575</v>
      </c>
      <c r="QDR33" s="58" t="s">
        <v>575</v>
      </c>
      <c r="QDS33" s="58" t="s">
        <v>575</v>
      </c>
      <c r="QDT33" s="58" t="s">
        <v>575</v>
      </c>
      <c r="QDU33" s="58" t="s">
        <v>575</v>
      </c>
      <c r="QDV33" s="58" t="s">
        <v>575</v>
      </c>
      <c r="QDW33" s="58" t="s">
        <v>575</v>
      </c>
      <c r="QDX33" s="58" t="s">
        <v>575</v>
      </c>
      <c r="QDY33" s="58" t="s">
        <v>575</v>
      </c>
      <c r="QDZ33" s="58" t="s">
        <v>575</v>
      </c>
      <c r="QEA33" s="58" t="s">
        <v>575</v>
      </c>
      <c r="QEB33" s="58" t="s">
        <v>575</v>
      </c>
      <c r="QEC33" s="58" t="s">
        <v>575</v>
      </c>
      <c r="QED33" s="58" t="s">
        <v>575</v>
      </c>
      <c r="QEE33" s="58" t="s">
        <v>575</v>
      </c>
      <c r="QEF33" s="58" t="s">
        <v>575</v>
      </c>
      <c r="QEG33" s="58" t="s">
        <v>575</v>
      </c>
      <c r="QEH33" s="58" t="s">
        <v>575</v>
      </c>
      <c r="QEI33" s="58" t="s">
        <v>575</v>
      </c>
      <c r="QEJ33" s="58" t="s">
        <v>575</v>
      </c>
      <c r="QEK33" s="58" t="s">
        <v>575</v>
      </c>
      <c r="QEL33" s="58" t="s">
        <v>575</v>
      </c>
      <c r="QEM33" s="58" t="s">
        <v>575</v>
      </c>
      <c r="QEN33" s="58" t="s">
        <v>575</v>
      </c>
      <c r="QEO33" s="58" t="s">
        <v>575</v>
      </c>
      <c r="QEP33" s="58" t="s">
        <v>575</v>
      </c>
      <c r="QEQ33" s="58" t="s">
        <v>575</v>
      </c>
      <c r="QER33" s="58" t="s">
        <v>575</v>
      </c>
      <c r="QES33" s="58" t="s">
        <v>575</v>
      </c>
      <c r="QET33" s="58" t="s">
        <v>575</v>
      </c>
      <c r="QEU33" s="58" t="s">
        <v>575</v>
      </c>
      <c r="QEV33" s="58" t="s">
        <v>575</v>
      </c>
      <c r="QEW33" s="58" t="s">
        <v>575</v>
      </c>
      <c r="QEX33" s="58" t="s">
        <v>575</v>
      </c>
      <c r="QEY33" s="58" t="s">
        <v>575</v>
      </c>
      <c r="QEZ33" s="58" t="s">
        <v>575</v>
      </c>
      <c r="QFA33" s="58" t="s">
        <v>575</v>
      </c>
      <c r="QFB33" s="58" t="s">
        <v>575</v>
      </c>
      <c r="QFC33" s="58" t="s">
        <v>575</v>
      </c>
      <c r="QFD33" s="58" t="s">
        <v>575</v>
      </c>
      <c r="QFE33" s="58" t="s">
        <v>575</v>
      </c>
      <c r="QFF33" s="58" t="s">
        <v>575</v>
      </c>
      <c r="QFG33" s="58" t="s">
        <v>575</v>
      </c>
      <c r="QFH33" s="58" t="s">
        <v>575</v>
      </c>
      <c r="QFI33" s="58" t="s">
        <v>575</v>
      </c>
      <c r="QFJ33" s="58" t="s">
        <v>575</v>
      </c>
      <c r="QFK33" s="58" t="s">
        <v>575</v>
      </c>
      <c r="QFL33" s="58" t="s">
        <v>575</v>
      </c>
      <c r="QFM33" s="58" t="s">
        <v>575</v>
      </c>
      <c r="QFN33" s="58" t="s">
        <v>575</v>
      </c>
      <c r="QFO33" s="58" t="s">
        <v>575</v>
      </c>
      <c r="QFP33" s="58" t="s">
        <v>575</v>
      </c>
      <c r="QFQ33" s="58" t="s">
        <v>575</v>
      </c>
      <c r="QFR33" s="58" t="s">
        <v>575</v>
      </c>
      <c r="QFS33" s="58" t="s">
        <v>575</v>
      </c>
      <c r="QFT33" s="58" t="s">
        <v>575</v>
      </c>
      <c r="QFU33" s="58" t="s">
        <v>575</v>
      </c>
      <c r="QFV33" s="58" t="s">
        <v>575</v>
      </c>
      <c r="QFW33" s="58" t="s">
        <v>575</v>
      </c>
      <c r="QFX33" s="58" t="s">
        <v>575</v>
      </c>
      <c r="QFY33" s="58" t="s">
        <v>575</v>
      </c>
      <c r="QFZ33" s="58" t="s">
        <v>575</v>
      </c>
      <c r="QGA33" s="58" t="s">
        <v>575</v>
      </c>
      <c r="QGB33" s="58" t="s">
        <v>575</v>
      </c>
      <c r="QGC33" s="58" t="s">
        <v>575</v>
      </c>
      <c r="QGD33" s="58" t="s">
        <v>575</v>
      </c>
      <c r="QGE33" s="58" t="s">
        <v>575</v>
      </c>
      <c r="QGF33" s="58" t="s">
        <v>575</v>
      </c>
      <c r="QGG33" s="58" t="s">
        <v>575</v>
      </c>
      <c r="QGH33" s="58" t="s">
        <v>575</v>
      </c>
      <c r="QGI33" s="58" t="s">
        <v>575</v>
      </c>
      <c r="QGJ33" s="58" t="s">
        <v>575</v>
      </c>
      <c r="QGK33" s="58" t="s">
        <v>575</v>
      </c>
      <c r="QGL33" s="58" t="s">
        <v>575</v>
      </c>
      <c r="QGM33" s="58" t="s">
        <v>575</v>
      </c>
      <c r="QGN33" s="58" t="s">
        <v>575</v>
      </c>
      <c r="QGO33" s="58" t="s">
        <v>575</v>
      </c>
      <c r="QGP33" s="58" t="s">
        <v>575</v>
      </c>
      <c r="QGQ33" s="58" t="s">
        <v>575</v>
      </c>
      <c r="QGR33" s="58" t="s">
        <v>575</v>
      </c>
      <c r="QGS33" s="58" t="s">
        <v>575</v>
      </c>
      <c r="QGT33" s="58" t="s">
        <v>575</v>
      </c>
      <c r="QGU33" s="58" t="s">
        <v>575</v>
      </c>
      <c r="QGV33" s="58" t="s">
        <v>575</v>
      </c>
      <c r="QGW33" s="58" t="s">
        <v>575</v>
      </c>
      <c r="QGX33" s="58" t="s">
        <v>575</v>
      </c>
      <c r="QGY33" s="58" t="s">
        <v>575</v>
      </c>
      <c r="QGZ33" s="58" t="s">
        <v>575</v>
      </c>
      <c r="QHA33" s="58" t="s">
        <v>575</v>
      </c>
      <c r="QHB33" s="58" t="s">
        <v>575</v>
      </c>
      <c r="QHC33" s="58" t="s">
        <v>575</v>
      </c>
      <c r="QHD33" s="58" t="s">
        <v>575</v>
      </c>
      <c r="QHE33" s="58" t="s">
        <v>575</v>
      </c>
      <c r="QHF33" s="58" t="s">
        <v>575</v>
      </c>
      <c r="QHG33" s="58" t="s">
        <v>575</v>
      </c>
      <c r="QHH33" s="58" t="s">
        <v>575</v>
      </c>
      <c r="QHI33" s="58" t="s">
        <v>575</v>
      </c>
      <c r="QHJ33" s="58" t="s">
        <v>575</v>
      </c>
      <c r="QHK33" s="58" t="s">
        <v>575</v>
      </c>
      <c r="QHL33" s="58" t="s">
        <v>575</v>
      </c>
      <c r="QHM33" s="58" t="s">
        <v>575</v>
      </c>
      <c r="QHN33" s="58" t="s">
        <v>575</v>
      </c>
      <c r="QHO33" s="58" t="s">
        <v>575</v>
      </c>
      <c r="QHP33" s="58" t="s">
        <v>575</v>
      </c>
      <c r="QHQ33" s="58" t="s">
        <v>575</v>
      </c>
      <c r="QHR33" s="58" t="s">
        <v>575</v>
      </c>
      <c r="QHS33" s="58" t="s">
        <v>575</v>
      </c>
      <c r="QHT33" s="58" t="s">
        <v>575</v>
      </c>
      <c r="QHU33" s="58" t="s">
        <v>575</v>
      </c>
      <c r="QHV33" s="58" t="s">
        <v>575</v>
      </c>
      <c r="QHW33" s="58" t="s">
        <v>575</v>
      </c>
      <c r="QHX33" s="58" t="s">
        <v>575</v>
      </c>
      <c r="QHY33" s="58" t="s">
        <v>575</v>
      </c>
      <c r="QHZ33" s="58" t="s">
        <v>575</v>
      </c>
      <c r="QIA33" s="58" t="s">
        <v>575</v>
      </c>
      <c r="QIB33" s="58" t="s">
        <v>575</v>
      </c>
      <c r="QIC33" s="58" t="s">
        <v>575</v>
      </c>
      <c r="QID33" s="58" t="s">
        <v>575</v>
      </c>
      <c r="QIE33" s="58" t="s">
        <v>575</v>
      </c>
      <c r="QIF33" s="58" t="s">
        <v>575</v>
      </c>
      <c r="QIG33" s="58" t="s">
        <v>575</v>
      </c>
      <c r="QIH33" s="58" t="s">
        <v>575</v>
      </c>
      <c r="QII33" s="58" t="s">
        <v>575</v>
      </c>
      <c r="QIJ33" s="58" t="s">
        <v>575</v>
      </c>
      <c r="QIK33" s="58" t="s">
        <v>575</v>
      </c>
      <c r="QIL33" s="58" t="s">
        <v>575</v>
      </c>
      <c r="QIM33" s="58" t="s">
        <v>575</v>
      </c>
      <c r="QIN33" s="58" t="s">
        <v>575</v>
      </c>
      <c r="QIO33" s="58" t="s">
        <v>575</v>
      </c>
      <c r="QIP33" s="58" t="s">
        <v>575</v>
      </c>
      <c r="QIQ33" s="58" t="s">
        <v>575</v>
      </c>
      <c r="QIR33" s="58" t="s">
        <v>575</v>
      </c>
      <c r="QIS33" s="58" t="s">
        <v>575</v>
      </c>
      <c r="QIT33" s="58" t="s">
        <v>575</v>
      </c>
      <c r="QIU33" s="58" t="s">
        <v>575</v>
      </c>
      <c r="QIV33" s="58" t="s">
        <v>575</v>
      </c>
      <c r="QIW33" s="58" t="s">
        <v>575</v>
      </c>
      <c r="QIX33" s="58" t="s">
        <v>575</v>
      </c>
      <c r="QIY33" s="58" t="s">
        <v>575</v>
      </c>
      <c r="QIZ33" s="58" t="s">
        <v>575</v>
      </c>
      <c r="QJA33" s="58" t="s">
        <v>575</v>
      </c>
      <c r="QJB33" s="58" t="s">
        <v>575</v>
      </c>
      <c r="QJC33" s="58" t="s">
        <v>575</v>
      </c>
      <c r="QJD33" s="58" t="s">
        <v>575</v>
      </c>
      <c r="QJE33" s="58" t="s">
        <v>575</v>
      </c>
      <c r="QJF33" s="58" t="s">
        <v>575</v>
      </c>
      <c r="QJG33" s="58" t="s">
        <v>575</v>
      </c>
      <c r="QJH33" s="58" t="s">
        <v>575</v>
      </c>
      <c r="QJI33" s="58" t="s">
        <v>575</v>
      </c>
      <c r="QJJ33" s="58" t="s">
        <v>575</v>
      </c>
      <c r="QJK33" s="58" t="s">
        <v>575</v>
      </c>
      <c r="QJL33" s="58" t="s">
        <v>575</v>
      </c>
      <c r="QJM33" s="58" t="s">
        <v>575</v>
      </c>
      <c r="QJN33" s="58" t="s">
        <v>575</v>
      </c>
      <c r="QJO33" s="58" t="s">
        <v>575</v>
      </c>
      <c r="QJP33" s="58" t="s">
        <v>575</v>
      </c>
      <c r="QJQ33" s="58" t="s">
        <v>575</v>
      </c>
      <c r="QJR33" s="58" t="s">
        <v>575</v>
      </c>
      <c r="QJS33" s="58" t="s">
        <v>575</v>
      </c>
      <c r="QJT33" s="58" t="s">
        <v>575</v>
      </c>
      <c r="QJU33" s="58" t="s">
        <v>575</v>
      </c>
      <c r="QJV33" s="58" t="s">
        <v>575</v>
      </c>
      <c r="QJW33" s="58" t="s">
        <v>575</v>
      </c>
      <c r="QJX33" s="58" t="s">
        <v>575</v>
      </c>
      <c r="QJY33" s="58" t="s">
        <v>575</v>
      </c>
      <c r="QJZ33" s="58" t="s">
        <v>575</v>
      </c>
      <c r="QKA33" s="58" t="s">
        <v>575</v>
      </c>
      <c r="QKB33" s="58" t="s">
        <v>575</v>
      </c>
      <c r="QKC33" s="58" t="s">
        <v>575</v>
      </c>
      <c r="QKD33" s="58" t="s">
        <v>575</v>
      </c>
      <c r="QKE33" s="58" t="s">
        <v>575</v>
      </c>
      <c r="QKF33" s="58" t="s">
        <v>575</v>
      </c>
      <c r="QKG33" s="58" t="s">
        <v>575</v>
      </c>
      <c r="QKH33" s="58" t="s">
        <v>575</v>
      </c>
      <c r="QKI33" s="58" t="s">
        <v>575</v>
      </c>
      <c r="QKJ33" s="58" t="s">
        <v>575</v>
      </c>
      <c r="QKK33" s="58" t="s">
        <v>575</v>
      </c>
      <c r="QKL33" s="58" t="s">
        <v>575</v>
      </c>
      <c r="QKM33" s="58" t="s">
        <v>575</v>
      </c>
      <c r="QKN33" s="58" t="s">
        <v>575</v>
      </c>
      <c r="QKO33" s="58" t="s">
        <v>575</v>
      </c>
      <c r="QKP33" s="58" t="s">
        <v>575</v>
      </c>
      <c r="QKQ33" s="58" t="s">
        <v>575</v>
      </c>
      <c r="QKR33" s="58" t="s">
        <v>575</v>
      </c>
      <c r="QKS33" s="58" t="s">
        <v>575</v>
      </c>
      <c r="QKT33" s="58" t="s">
        <v>575</v>
      </c>
      <c r="QKU33" s="58" t="s">
        <v>575</v>
      </c>
      <c r="QKV33" s="58" t="s">
        <v>575</v>
      </c>
      <c r="QKW33" s="58" t="s">
        <v>575</v>
      </c>
      <c r="QKX33" s="58" t="s">
        <v>575</v>
      </c>
      <c r="QKY33" s="58" t="s">
        <v>575</v>
      </c>
      <c r="QKZ33" s="58" t="s">
        <v>575</v>
      </c>
      <c r="QLA33" s="58" t="s">
        <v>575</v>
      </c>
      <c r="QLB33" s="58" t="s">
        <v>575</v>
      </c>
      <c r="QLC33" s="58" t="s">
        <v>575</v>
      </c>
      <c r="QLD33" s="58" t="s">
        <v>575</v>
      </c>
      <c r="QLE33" s="58" t="s">
        <v>575</v>
      </c>
      <c r="QLF33" s="58" t="s">
        <v>575</v>
      </c>
      <c r="QLG33" s="58" t="s">
        <v>575</v>
      </c>
      <c r="QLH33" s="58" t="s">
        <v>575</v>
      </c>
      <c r="QLI33" s="58" t="s">
        <v>575</v>
      </c>
      <c r="QLJ33" s="58" t="s">
        <v>575</v>
      </c>
      <c r="QLK33" s="58" t="s">
        <v>575</v>
      </c>
      <c r="QLL33" s="58" t="s">
        <v>575</v>
      </c>
      <c r="QLM33" s="58" t="s">
        <v>575</v>
      </c>
      <c r="QLN33" s="58" t="s">
        <v>575</v>
      </c>
      <c r="QLO33" s="58" t="s">
        <v>575</v>
      </c>
      <c r="QLP33" s="58" t="s">
        <v>575</v>
      </c>
      <c r="QLQ33" s="58" t="s">
        <v>575</v>
      </c>
      <c r="QLR33" s="58" t="s">
        <v>575</v>
      </c>
      <c r="QLS33" s="58" t="s">
        <v>575</v>
      </c>
      <c r="QLT33" s="58" t="s">
        <v>575</v>
      </c>
      <c r="QLU33" s="58" t="s">
        <v>575</v>
      </c>
      <c r="QLV33" s="58" t="s">
        <v>575</v>
      </c>
      <c r="QLW33" s="58" t="s">
        <v>575</v>
      </c>
      <c r="QLX33" s="58" t="s">
        <v>575</v>
      </c>
      <c r="QLY33" s="58" t="s">
        <v>575</v>
      </c>
      <c r="QLZ33" s="58" t="s">
        <v>575</v>
      </c>
      <c r="QMA33" s="58" t="s">
        <v>575</v>
      </c>
      <c r="QMB33" s="58" t="s">
        <v>575</v>
      </c>
      <c r="QMC33" s="58" t="s">
        <v>575</v>
      </c>
      <c r="QMD33" s="58" t="s">
        <v>575</v>
      </c>
      <c r="QME33" s="58" t="s">
        <v>575</v>
      </c>
      <c r="QMF33" s="58" t="s">
        <v>575</v>
      </c>
      <c r="QMG33" s="58" t="s">
        <v>575</v>
      </c>
      <c r="QMH33" s="58" t="s">
        <v>575</v>
      </c>
      <c r="QMI33" s="58" t="s">
        <v>575</v>
      </c>
      <c r="QMJ33" s="58" t="s">
        <v>575</v>
      </c>
      <c r="QMK33" s="58" t="s">
        <v>575</v>
      </c>
      <c r="QML33" s="58" t="s">
        <v>575</v>
      </c>
      <c r="QMM33" s="58" t="s">
        <v>575</v>
      </c>
      <c r="QMN33" s="58" t="s">
        <v>575</v>
      </c>
      <c r="QMO33" s="58" t="s">
        <v>575</v>
      </c>
      <c r="QMP33" s="58" t="s">
        <v>575</v>
      </c>
      <c r="QMQ33" s="58" t="s">
        <v>575</v>
      </c>
      <c r="QMR33" s="58" t="s">
        <v>575</v>
      </c>
      <c r="QMS33" s="58" t="s">
        <v>575</v>
      </c>
      <c r="QMT33" s="58" t="s">
        <v>575</v>
      </c>
      <c r="QMU33" s="58" t="s">
        <v>575</v>
      </c>
      <c r="QMV33" s="58" t="s">
        <v>575</v>
      </c>
      <c r="QMW33" s="58" t="s">
        <v>575</v>
      </c>
      <c r="QMX33" s="58" t="s">
        <v>575</v>
      </c>
      <c r="QMY33" s="58" t="s">
        <v>575</v>
      </c>
      <c r="QMZ33" s="58" t="s">
        <v>575</v>
      </c>
      <c r="QNA33" s="58" t="s">
        <v>575</v>
      </c>
      <c r="QNB33" s="58" t="s">
        <v>575</v>
      </c>
      <c r="QNC33" s="58" t="s">
        <v>575</v>
      </c>
      <c r="QND33" s="58" t="s">
        <v>575</v>
      </c>
      <c r="QNE33" s="58" t="s">
        <v>575</v>
      </c>
      <c r="QNF33" s="58" t="s">
        <v>575</v>
      </c>
      <c r="QNG33" s="58" t="s">
        <v>575</v>
      </c>
      <c r="QNH33" s="58" t="s">
        <v>575</v>
      </c>
      <c r="QNI33" s="58" t="s">
        <v>575</v>
      </c>
      <c r="QNJ33" s="58" t="s">
        <v>575</v>
      </c>
      <c r="QNK33" s="58" t="s">
        <v>575</v>
      </c>
      <c r="QNL33" s="58" t="s">
        <v>575</v>
      </c>
      <c r="QNM33" s="58" t="s">
        <v>575</v>
      </c>
      <c r="QNN33" s="58" t="s">
        <v>575</v>
      </c>
      <c r="QNO33" s="58" t="s">
        <v>575</v>
      </c>
      <c r="QNP33" s="58" t="s">
        <v>575</v>
      </c>
      <c r="QNQ33" s="58" t="s">
        <v>575</v>
      </c>
      <c r="QNR33" s="58" t="s">
        <v>575</v>
      </c>
      <c r="QNS33" s="58" t="s">
        <v>575</v>
      </c>
      <c r="QNT33" s="58" t="s">
        <v>575</v>
      </c>
      <c r="QNU33" s="58" t="s">
        <v>575</v>
      </c>
      <c r="QNV33" s="58" t="s">
        <v>575</v>
      </c>
      <c r="QNW33" s="58" t="s">
        <v>575</v>
      </c>
      <c r="QNX33" s="58" t="s">
        <v>575</v>
      </c>
      <c r="QNY33" s="58" t="s">
        <v>575</v>
      </c>
      <c r="QNZ33" s="58" t="s">
        <v>575</v>
      </c>
      <c r="QOA33" s="58" t="s">
        <v>575</v>
      </c>
      <c r="QOB33" s="58" t="s">
        <v>575</v>
      </c>
      <c r="QOC33" s="58" t="s">
        <v>575</v>
      </c>
      <c r="QOD33" s="58" t="s">
        <v>575</v>
      </c>
      <c r="QOE33" s="58" t="s">
        <v>575</v>
      </c>
      <c r="QOF33" s="58" t="s">
        <v>575</v>
      </c>
      <c r="QOG33" s="58" t="s">
        <v>575</v>
      </c>
      <c r="QOH33" s="58" t="s">
        <v>575</v>
      </c>
      <c r="QOI33" s="58" t="s">
        <v>575</v>
      </c>
      <c r="QOJ33" s="58" t="s">
        <v>575</v>
      </c>
      <c r="QOK33" s="58" t="s">
        <v>575</v>
      </c>
      <c r="QOL33" s="58" t="s">
        <v>575</v>
      </c>
      <c r="QOM33" s="58" t="s">
        <v>575</v>
      </c>
      <c r="QON33" s="58" t="s">
        <v>575</v>
      </c>
      <c r="QOO33" s="58" t="s">
        <v>575</v>
      </c>
      <c r="QOP33" s="58" t="s">
        <v>575</v>
      </c>
      <c r="QOQ33" s="58" t="s">
        <v>575</v>
      </c>
      <c r="QOR33" s="58" t="s">
        <v>575</v>
      </c>
      <c r="QOS33" s="58" t="s">
        <v>575</v>
      </c>
      <c r="QOT33" s="58" t="s">
        <v>575</v>
      </c>
      <c r="QOU33" s="58" t="s">
        <v>575</v>
      </c>
      <c r="QOV33" s="58" t="s">
        <v>575</v>
      </c>
      <c r="QOW33" s="58" t="s">
        <v>575</v>
      </c>
      <c r="QOX33" s="58" t="s">
        <v>575</v>
      </c>
      <c r="QOY33" s="58" t="s">
        <v>575</v>
      </c>
      <c r="QOZ33" s="58" t="s">
        <v>575</v>
      </c>
      <c r="QPA33" s="58" t="s">
        <v>575</v>
      </c>
      <c r="QPB33" s="58" t="s">
        <v>575</v>
      </c>
      <c r="QPC33" s="58" t="s">
        <v>575</v>
      </c>
      <c r="QPD33" s="58" t="s">
        <v>575</v>
      </c>
      <c r="QPE33" s="58" t="s">
        <v>575</v>
      </c>
      <c r="QPF33" s="58" t="s">
        <v>575</v>
      </c>
      <c r="QPG33" s="58" t="s">
        <v>575</v>
      </c>
      <c r="QPH33" s="58" t="s">
        <v>575</v>
      </c>
      <c r="QPI33" s="58" t="s">
        <v>575</v>
      </c>
      <c r="QPJ33" s="58" t="s">
        <v>575</v>
      </c>
      <c r="QPK33" s="58" t="s">
        <v>575</v>
      </c>
      <c r="QPL33" s="58" t="s">
        <v>575</v>
      </c>
      <c r="QPM33" s="58" t="s">
        <v>575</v>
      </c>
      <c r="QPN33" s="58" t="s">
        <v>575</v>
      </c>
      <c r="QPO33" s="58" t="s">
        <v>575</v>
      </c>
      <c r="QPP33" s="58" t="s">
        <v>575</v>
      </c>
      <c r="QPQ33" s="58" t="s">
        <v>575</v>
      </c>
      <c r="QPR33" s="58" t="s">
        <v>575</v>
      </c>
      <c r="QPS33" s="58" t="s">
        <v>575</v>
      </c>
      <c r="QPT33" s="58" t="s">
        <v>575</v>
      </c>
      <c r="QPU33" s="58" t="s">
        <v>575</v>
      </c>
      <c r="QPV33" s="58" t="s">
        <v>575</v>
      </c>
      <c r="QPW33" s="58" t="s">
        <v>575</v>
      </c>
      <c r="QPX33" s="58" t="s">
        <v>575</v>
      </c>
      <c r="QPY33" s="58" t="s">
        <v>575</v>
      </c>
      <c r="QPZ33" s="58" t="s">
        <v>575</v>
      </c>
      <c r="QQA33" s="58" t="s">
        <v>575</v>
      </c>
      <c r="QQB33" s="58" t="s">
        <v>575</v>
      </c>
      <c r="QQC33" s="58" t="s">
        <v>575</v>
      </c>
      <c r="QQD33" s="58" t="s">
        <v>575</v>
      </c>
      <c r="QQE33" s="58" t="s">
        <v>575</v>
      </c>
      <c r="QQF33" s="58" t="s">
        <v>575</v>
      </c>
      <c r="QQG33" s="58" t="s">
        <v>575</v>
      </c>
      <c r="QQH33" s="58" t="s">
        <v>575</v>
      </c>
      <c r="QQI33" s="58" t="s">
        <v>575</v>
      </c>
      <c r="QQJ33" s="58" t="s">
        <v>575</v>
      </c>
      <c r="QQK33" s="58" t="s">
        <v>575</v>
      </c>
      <c r="QQL33" s="58" t="s">
        <v>575</v>
      </c>
      <c r="QQM33" s="58" t="s">
        <v>575</v>
      </c>
      <c r="QQN33" s="58" t="s">
        <v>575</v>
      </c>
      <c r="QQO33" s="58" t="s">
        <v>575</v>
      </c>
      <c r="QQP33" s="58" t="s">
        <v>575</v>
      </c>
      <c r="QQQ33" s="58" t="s">
        <v>575</v>
      </c>
      <c r="QQR33" s="58" t="s">
        <v>575</v>
      </c>
      <c r="QQS33" s="58" t="s">
        <v>575</v>
      </c>
      <c r="QQT33" s="58" t="s">
        <v>575</v>
      </c>
      <c r="QQU33" s="58" t="s">
        <v>575</v>
      </c>
      <c r="QQV33" s="58" t="s">
        <v>575</v>
      </c>
      <c r="QQW33" s="58" t="s">
        <v>575</v>
      </c>
      <c r="QQX33" s="58" t="s">
        <v>575</v>
      </c>
      <c r="QQY33" s="58" t="s">
        <v>575</v>
      </c>
      <c r="QQZ33" s="58" t="s">
        <v>575</v>
      </c>
      <c r="QRA33" s="58" t="s">
        <v>575</v>
      </c>
      <c r="QRB33" s="58" t="s">
        <v>575</v>
      </c>
      <c r="QRC33" s="58" t="s">
        <v>575</v>
      </c>
      <c r="QRD33" s="58" t="s">
        <v>575</v>
      </c>
      <c r="QRE33" s="58" t="s">
        <v>575</v>
      </c>
      <c r="QRF33" s="58" t="s">
        <v>575</v>
      </c>
      <c r="QRG33" s="58" t="s">
        <v>575</v>
      </c>
      <c r="QRH33" s="58" t="s">
        <v>575</v>
      </c>
      <c r="QRI33" s="58" t="s">
        <v>575</v>
      </c>
      <c r="QRJ33" s="58" t="s">
        <v>575</v>
      </c>
      <c r="QRK33" s="58" t="s">
        <v>575</v>
      </c>
      <c r="QRL33" s="58" t="s">
        <v>575</v>
      </c>
      <c r="QRM33" s="58" t="s">
        <v>575</v>
      </c>
      <c r="QRN33" s="58" t="s">
        <v>575</v>
      </c>
      <c r="QRO33" s="58" t="s">
        <v>575</v>
      </c>
      <c r="QRP33" s="58" t="s">
        <v>575</v>
      </c>
      <c r="QRQ33" s="58" t="s">
        <v>575</v>
      </c>
      <c r="QRR33" s="58" t="s">
        <v>575</v>
      </c>
      <c r="QRS33" s="58" t="s">
        <v>575</v>
      </c>
      <c r="QRT33" s="58" t="s">
        <v>575</v>
      </c>
      <c r="QRU33" s="58" t="s">
        <v>575</v>
      </c>
      <c r="QRV33" s="58" t="s">
        <v>575</v>
      </c>
      <c r="QRW33" s="58" t="s">
        <v>575</v>
      </c>
      <c r="QRX33" s="58" t="s">
        <v>575</v>
      </c>
      <c r="QRY33" s="58" t="s">
        <v>575</v>
      </c>
      <c r="QRZ33" s="58" t="s">
        <v>575</v>
      </c>
      <c r="QSA33" s="58" t="s">
        <v>575</v>
      </c>
      <c r="QSB33" s="58" t="s">
        <v>575</v>
      </c>
      <c r="QSC33" s="58" t="s">
        <v>575</v>
      </c>
      <c r="QSD33" s="58" t="s">
        <v>575</v>
      </c>
      <c r="QSE33" s="58" t="s">
        <v>575</v>
      </c>
      <c r="QSF33" s="58" t="s">
        <v>575</v>
      </c>
      <c r="QSG33" s="58" t="s">
        <v>575</v>
      </c>
      <c r="QSH33" s="58" t="s">
        <v>575</v>
      </c>
      <c r="QSI33" s="58" t="s">
        <v>575</v>
      </c>
      <c r="QSJ33" s="58" t="s">
        <v>575</v>
      </c>
      <c r="QSK33" s="58" t="s">
        <v>575</v>
      </c>
      <c r="QSL33" s="58" t="s">
        <v>575</v>
      </c>
      <c r="QSM33" s="58" t="s">
        <v>575</v>
      </c>
      <c r="QSN33" s="58" t="s">
        <v>575</v>
      </c>
      <c r="QSO33" s="58" t="s">
        <v>575</v>
      </c>
      <c r="QSP33" s="58" t="s">
        <v>575</v>
      </c>
      <c r="QSQ33" s="58" t="s">
        <v>575</v>
      </c>
      <c r="QSR33" s="58" t="s">
        <v>575</v>
      </c>
      <c r="QSS33" s="58" t="s">
        <v>575</v>
      </c>
      <c r="QST33" s="58" t="s">
        <v>575</v>
      </c>
      <c r="QSU33" s="58" t="s">
        <v>575</v>
      </c>
      <c r="QSV33" s="58" t="s">
        <v>575</v>
      </c>
      <c r="QSW33" s="58" t="s">
        <v>575</v>
      </c>
      <c r="QSX33" s="58" t="s">
        <v>575</v>
      </c>
      <c r="QSY33" s="58" t="s">
        <v>575</v>
      </c>
      <c r="QSZ33" s="58" t="s">
        <v>575</v>
      </c>
      <c r="QTA33" s="58" t="s">
        <v>575</v>
      </c>
      <c r="QTB33" s="58" t="s">
        <v>575</v>
      </c>
      <c r="QTC33" s="58" t="s">
        <v>575</v>
      </c>
      <c r="QTD33" s="58" t="s">
        <v>575</v>
      </c>
      <c r="QTE33" s="58" t="s">
        <v>575</v>
      </c>
      <c r="QTF33" s="58" t="s">
        <v>575</v>
      </c>
      <c r="QTG33" s="58" t="s">
        <v>575</v>
      </c>
      <c r="QTH33" s="58" t="s">
        <v>575</v>
      </c>
      <c r="QTI33" s="58" t="s">
        <v>575</v>
      </c>
      <c r="QTJ33" s="58" t="s">
        <v>575</v>
      </c>
      <c r="QTK33" s="58" t="s">
        <v>575</v>
      </c>
      <c r="QTL33" s="58" t="s">
        <v>575</v>
      </c>
      <c r="QTM33" s="58" t="s">
        <v>575</v>
      </c>
      <c r="QTN33" s="58" t="s">
        <v>575</v>
      </c>
      <c r="QTO33" s="58" t="s">
        <v>575</v>
      </c>
      <c r="QTP33" s="58" t="s">
        <v>575</v>
      </c>
      <c r="QTQ33" s="58" t="s">
        <v>575</v>
      </c>
      <c r="QTR33" s="58" t="s">
        <v>575</v>
      </c>
      <c r="QTS33" s="58" t="s">
        <v>575</v>
      </c>
      <c r="QTT33" s="58" t="s">
        <v>575</v>
      </c>
      <c r="QTU33" s="58" t="s">
        <v>575</v>
      </c>
      <c r="QTV33" s="58" t="s">
        <v>575</v>
      </c>
      <c r="QTW33" s="58" t="s">
        <v>575</v>
      </c>
      <c r="QTX33" s="58" t="s">
        <v>575</v>
      </c>
      <c r="QTY33" s="58" t="s">
        <v>575</v>
      </c>
      <c r="QTZ33" s="58" t="s">
        <v>575</v>
      </c>
      <c r="QUA33" s="58" t="s">
        <v>575</v>
      </c>
      <c r="QUB33" s="58" t="s">
        <v>575</v>
      </c>
      <c r="QUC33" s="58" t="s">
        <v>575</v>
      </c>
      <c r="QUD33" s="58" t="s">
        <v>575</v>
      </c>
      <c r="QUE33" s="58" t="s">
        <v>575</v>
      </c>
      <c r="QUF33" s="58" t="s">
        <v>575</v>
      </c>
      <c r="QUG33" s="58" t="s">
        <v>575</v>
      </c>
      <c r="QUH33" s="58" t="s">
        <v>575</v>
      </c>
      <c r="QUI33" s="58" t="s">
        <v>575</v>
      </c>
      <c r="QUJ33" s="58" t="s">
        <v>575</v>
      </c>
      <c r="QUK33" s="58" t="s">
        <v>575</v>
      </c>
      <c r="QUL33" s="58" t="s">
        <v>575</v>
      </c>
      <c r="QUM33" s="58" t="s">
        <v>575</v>
      </c>
      <c r="QUN33" s="58" t="s">
        <v>575</v>
      </c>
      <c r="QUO33" s="58" t="s">
        <v>575</v>
      </c>
      <c r="QUP33" s="58" t="s">
        <v>575</v>
      </c>
      <c r="QUQ33" s="58" t="s">
        <v>575</v>
      </c>
      <c r="QUR33" s="58" t="s">
        <v>575</v>
      </c>
      <c r="QUS33" s="58" t="s">
        <v>575</v>
      </c>
      <c r="QUT33" s="58" t="s">
        <v>575</v>
      </c>
      <c r="QUU33" s="58" t="s">
        <v>575</v>
      </c>
      <c r="QUV33" s="58" t="s">
        <v>575</v>
      </c>
      <c r="QUW33" s="58" t="s">
        <v>575</v>
      </c>
      <c r="QUX33" s="58" t="s">
        <v>575</v>
      </c>
      <c r="QUY33" s="58" t="s">
        <v>575</v>
      </c>
      <c r="QUZ33" s="58" t="s">
        <v>575</v>
      </c>
      <c r="QVA33" s="58" t="s">
        <v>575</v>
      </c>
      <c r="QVB33" s="58" t="s">
        <v>575</v>
      </c>
      <c r="QVC33" s="58" t="s">
        <v>575</v>
      </c>
      <c r="QVD33" s="58" t="s">
        <v>575</v>
      </c>
      <c r="QVE33" s="58" t="s">
        <v>575</v>
      </c>
      <c r="QVF33" s="58" t="s">
        <v>575</v>
      </c>
      <c r="QVG33" s="58" t="s">
        <v>575</v>
      </c>
      <c r="QVH33" s="58" t="s">
        <v>575</v>
      </c>
      <c r="QVI33" s="58" t="s">
        <v>575</v>
      </c>
      <c r="QVJ33" s="58" t="s">
        <v>575</v>
      </c>
      <c r="QVK33" s="58" t="s">
        <v>575</v>
      </c>
      <c r="QVL33" s="58" t="s">
        <v>575</v>
      </c>
      <c r="QVM33" s="58" t="s">
        <v>575</v>
      </c>
      <c r="QVN33" s="58" t="s">
        <v>575</v>
      </c>
      <c r="QVO33" s="58" t="s">
        <v>575</v>
      </c>
      <c r="QVP33" s="58" t="s">
        <v>575</v>
      </c>
      <c r="QVQ33" s="58" t="s">
        <v>575</v>
      </c>
      <c r="QVR33" s="58" t="s">
        <v>575</v>
      </c>
      <c r="QVS33" s="58" t="s">
        <v>575</v>
      </c>
      <c r="QVT33" s="58" t="s">
        <v>575</v>
      </c>
      <c r="QVU33" s="58" t="s">
        <v>575</v>
      </c>
      <c r="QVV33" s="58" t="s">
        <v>575</v>
      </c>
      <c r="QVW33" s="58" t="s">
        <v>575</v>
      </c>
      <c r="QVX33" s="58" t="s">
        <v>575</v>
      </c>
      <c r="QVY33" s="58" t="s">
        <v>575</v>
      </c>
      <c r="QVZ33" s="58" t="s">
        <v>575</v>
      </c>
      <c r="QWA33" s="58" t="s">
        <v>575</v>
      </c>
      <c r="QWB33" s="58" t="s">
        <v>575</v>
      </c>
      <c r="QWC33" s="58" t="s">
        <v>575</v>
      </c>
      <c r="QWD33" s="58" t="s">
        <v>575</v>
      </c>
      <c r="QWE33" s="58" t="s">
        <v>575</v>
      </c>
      <c r="QWF33" s="58" t="s">
        <v>575</v>
      </c>
      <c r="QWG33" s="58" t="s">
        <v>575</v>
      </c>
      <c r="QWH33" s="58" t="s">
        <v>575</v>
      </c>
      <c r="QWI33" s="58" t="s">
        <v>575</v>
      </c>
      <c r="QWJ33" s="58" t="s">
        <v>575</v>
      </c>
      <c r="QWK33" s="58" t="s">
        <v>575</v>
      </c>
      <c r="QWL33" s="58" t="s">
        <v>575</v>
      </c>
      <c r="QWM33" s="58" t="s">
        <v>575</v>
      </c>
      <c r="QWN33" s="58" t="s">
        <v>575</v>
      </c>
      <c r="QWO33" s="58" t="s">
        <v>575</v>
      </c>
      <c r="QWP33" s="58" t="s">
        <v>575</v>
      </c>
      <c r="QWQ33" s="58" t="s">
        <v>575</v>
      </c>
      <c r="QWR33" s="58" t="s">
        <v>575</v>
      </c>
      <c r="QWS33" s="58" t="s">
        <v>575</v>
      </c>
      <c r="QWT33" s="58" t="s">
        <v>575</v>
      </c>
      <c r="QWU33" s="58" t="s">
        <v>575</v>
      </c>
      <c r="QWV33" s="58" t="s">
        <v>575</v>
      </c>
      <c r="QWW33" s="58" t="s">
        <v>575</v>
      </c>
      <c r="QWX33" s="58" t="s">
        <v>575</v>
      </c>
      <c r="QWY33" s="58" t="s">
        <v>575</v>
      </c>
      <c r="QWZ33" s="58" t="s">
        <v>575</v>
      </c>
      <c r="QXA33" s="58" t="s">
        <v>575</v>
      </c>
      <c r="QXB33" s="58" t="s">
        <v>575</v>
      </c>
      <c r="QXC33" s="58" t="s">
        <v>575</v>
      </c>
      <c r="QXD33" s="58" t="s">
        <v>575</v>
      </c>
      <c r="QXE33" s="58" t="s">
        <v>575</v>
      </c>
      <c r="QXF33" s="58" t="s">
        <v>575</v>
      </c>
      <c r="QXG33" s="58" t="s">
        <v>575</v>
      </c>
      <c r="QXH33" s="58" t="s">
        <v>575</v>
      </c>
      <c r="QXI33" s="58" t="s">
        <v>575</v>
      </c>
      <c r="QXJ33" s="58" t="s">
        <v>575</v>
      </c>
      <c r="QXK33" s="58" t="s">
        <v>575</v>
      </c>
      <c r="QXL33" s="58" t="s">
        <v>575</v>
      </c>
      <c r="QXM33" s="58" t="s">
        <v>575</v>
      </c>
      <c r="QXN33" s="58" t="s">
        <v>575</v>
      </c>
      <c r="QXO33" s="58" t="s">
        <v>575</v>
      </c>
      <c r="QXP33" s="58" t="s">
        <v>575</v>
      </c>
      <c r="QXQ33" s="58" t="s">
        <v>575</v>
      </c>
      <c r="QXR33" s="58" t="s">
        <v>575</v>
      </c>
      <c r="QXS33" s="58" t="s">
        <v>575</v>
      </c>
      <c r="QXT33" s="58" t="s">
        <v>575</v>
      </c>
      <c r="QXU33" s="58" t="s">
        <v>575</v>
      </c>
      <c r="QXV33" s="58" t="s">
        <v>575</v>
      </c>
      <c r="QXW33" s="58" t="s">
        <v>575</v>
      </c>
      <c r="QXX33" s="58" t="s">
        <v>575</v>
      </c>
      <c r="QXY33" s="58" t="s">
        <v>575</v>
      </c>
      <c r="QXZ33" s="58" t="s">
        <v>575</v>
      </c>
      <c r="QYA33" s="58" t="s">
        <v>575</v>
      </c>
      <c r="QYB33" s="58" t="s">
        <v>575</v>
      </c>
      <c r="QYC33" s="58" t="s">
        <v>575</v>
      </c>
      <c r="QYD33" s="58" t="s">
        <v>575</v>
      </c>
      <c r="QYE33" s="58" t="s">
        <v>575</v>
      </c>
      <c r="QYF33" s="58" t="s">
        <v>575</v>
      </c>
      <c r="QYG33" s="58" t="s">
        <v>575</v>
      </c>
      <c r="QYH33" s="58" t="s">
        <v>575</v>
      </c>
      <c r="QYI33" s="58" t="s">
        <v>575</v>
      </c>
      <c r="QYJ33" s="58" t="s">
        <v>575</v>
      </c>
      <c r="QYK33" s="58" t="s">
        <v>575</v>
      </c>
      <c r="QYL33" s="58" t="s">
        <v>575</v>
      </c>
      <c r="QYM33" s="58" t="s">
        <v>575</v>
      </c>
      <c r="QYN33" s="58" t="s">
        <v>575</v>
      </c>
      <c r="QYO33" s="58" t="s">
        <v>575</v>
      </c>
      <c r="QYP33" s="58" t="s">
        <v>575</v>
      </c>
      <c r="QYQ33" s="58" t="s">
        <v>575</v>
      </c>
      <c r="QYR33" s="58" t="s">
        <v>575</v>
      </c>
      <c r="QYS33" s="58" t="s">
        <v>575</v>
      </c>
      <c r="QYT33" s="58" t="s">
        <v>575</v>
      </c>
      <c r="QYU33" s="58" t="s">
        <v>575</v>
      </c>
      <c r="QYV33" s="58" t="s">
        <v>575</v>
      </c>
      <c r="QYW33" s="58" t="s">
        <v>575</v>
      </c>
      <c r="QYX33" s="58" t="s">
        <v>575</v>
      </c>
      <c r="QYY33" s="58" t="s">
        <v>575</v>
      </c>
      <c r="QYZ33" s="58" t="s">
        <v>575</v>
      </c>
      <c r="QZA33" s="58" t="s">
        <v>575</v>
      </c>
      <c r="QZB33" s="58" t="s">
        <v>575</v>
      </c>
      <c r="QZC33" s="58" t="s">
        <v>575</v>
      </c>
      <c r="QZD33" s="58" t="s">
        <v>575</v>
      </c>
      <c r="QZE33" s="58" t="s">
        <v>575</v>
      </c>
      <c r="QZF33" s="58" t="s">
        <v>575</v>
      </c>
      <c r="QZG33" s="58" t="s">
        <v>575</v>
      </c>
      <c r="QZH33" s="58" t="s">
        <v>575</v>
      </c>
      <c r="QZI33" s="58" t="s">
        <v>575</v>
      </c>
      <c r="QZJ33" s="58" t="s">
        <v>575</v>
      </c>
      <c r="QZK33" s="58" t="s">
        <v>575</v>
      </c>
      <c r="QZL33" s="58" t="s">
        <v>575</v>
      </c>
      <c r="QZM33" s="58" t="s">
        <v>575</v>
      </c>
      <c r="QZN33" s="58" t="s">
        <v>575</v>
      </c>
      <c r="QZO33" s="58" t="s">
        <v>575</v>
      </c>
      <c r="QZP33" s="58" t="s">
        <v>575</v>
      </c>
      <c r="QZQ33" s="58" t="s">
        <v>575</v>
      </c>
      <c r="QZR33" s="58" t="s">
        <v>575</v>
      </c>
      <c r="QZS33" s="58" t="s">
        <v>575</v>
      </c>
      <c r="QZT33" s="58" t="s">
        <v>575</v>
      </c>
      <c r="QZU33" s="58" t="s">
        <v>575</v>
      </c>
      <c r="QZV33" s="58" t="s">
        <v>575</v>
      </c>
      <c r="QZW33" s="58" t="s">
        <v>575</v>
      </c>
      <c r="QZX33" s="58" t="s">
        <v>575</v>
      </c>
      <c r="QZY33" s="58" t="s">
        <v>575</v>
      </c>
      <c r="QZZ33" s="58" t="s">
        <v>575</v>
      </c>
      <c r="RAA33" s="58" t="s">
        <v>575</v>
      </c>
      <c r="RAB33" s="58" t="s">
        <v>575</v>
      </c>
      <c r="RAC33" s="58" t="s">
        <v>575</v>
      </c>
      <c r="RAD33" s="58" t="s">
        <v>575</v>
      </c>
      <c r="RAE33" s="58" t="s">
        <v>575</v>
      </c>
      <c r="RAF33" s="58" t="s">
        <v>575</v>
      </c>
      <c r="RAG33" s="58" t="s">
        <v>575</v>
      </c>
      <c r="RAH33" s="58" t="s">
        <v>575</v>
      </c>
      <c r="RAI33" s="58" t="s">
        <v>575</v>
      </c>
      <c r="RAJ33" s="58" t="s">
        <v>575</v>
      </c>
      <c r="RAK33" s="58" t="s">
        <v>575</v>
      </c>
      <c r="RAL33" s="58" t="s">
        <v>575</v>
      </c>
      <c r="RAM33" s="58" t="s">
        <v>575</v>
      </c>
      <c r="RAN33" s="58" t="s">
        <v>575</v>
      </c>
      <c r="RAO33" s="58" t="s">
        <v>575</v>
      </c>
      <c r="RAP33" s="58" t="s">
        <v>575</v>
      </c>
      <c r="RAQ33" s="58" t="s">
        <v>575</v>
      </c>
      <c r="RAR33" s="58" t="s">
        <v>575</v>
      </c>
      <c r="RAS33" s="58" t="s">
        <v>575</v>
      </c>
      <c r="RAT33" s="58" t="s">
        <v>575</v>
      </c>
      <c r="RAU33" s="58" t="s">
        <v>575</v>
      </c>
      <c r="RAV33" s="58" t="s">
        <v>575</v>
      </c>
      <c r="RAW33" s="58" t="s">
        <v>575</v>
      </c>
      <c r="RAX33" s="58" t="s">
        <v>575</v>
      </c>
      <c r="RAY33" s="58" t="s">
        <v>575</v>
      </c>
      <c r="RAZ33" s="58" t="s">
        <v>575</v>
      </c>
      <c r="RBA33" s="58" t="s">
        <v>575</v>
      </c>
      <c r="RBB33" s="58" t="s">
        <v>575</v>
      </c>
      <c r="RBC33" s="58" t="s">
        <v>575</v>
      </c>
      <c r="RBD33" s="58" t="s">
        <v>575</v>
      </c>
      <c r="RBE33" s="58" t="s">
        <v>575</v>
      </c>
      <c r="RBF33" s="58" t="s">
        <v>575</v>
      </c>
      <c r="RBG33" s="58" t="s">
        <v>575</v>
      </c>
      <c r="RBH33" s="58" t="s">
        <v>575</v>
      </c>
      <c r="RBI33" s="58" t="s">
        <v>575</v>
      </c>
      <c r="RBJ33" s="58" t="s">
        <v>575</v>
      </c>
      <c r="RBK33" s="58" t="s">
        <v>575</v>
      </c>
      <c r="RBL33" s="58" t="s">
        <v>575</v>
      </c>
      <c r="RBM33" s="58" t="s">
        <v>575</v>
      </c>
      <c r="RBN33" s="58" t="s">
        <v>575</v>
      </c>
      <c r="RBO33" s="58" t="s">
        <v>575</v>
      </c>
      <c r="RBP33" s="58" t="s">
        <v>575</v>
      </c>
      <c r="RBQ33" s="58" t="s">
        <v>575</v>
      </c>
      <c r="RBR33" s="58" t="s">
        <v>575</v>
      </c>
      <c r="RBS33" s="58" t="s">
        <v>575</v>
      </c>
      <c r="RBT33" s="58" t="s">
        <v>575</v>
      </c>
      <c r="RBU33" s="58" t="s">
        <v>575</v>
      </c>
      <c r="RBV33" s="58" t="s">
        <v>575</v>
      </c>
      <c r="RBW33" s="58" t="s">
        <v>575</v>
      </c>
      <c r="RBX33" s="58" t="s">
        <v>575</v>
      </c>
      <c r="RBY33" s="58" t="s">
        <v>575</v>
      </c>
      <c r="RBZ33" s="58" t="s">
        <v>575</v>
      </c>
      <c r="RCA33" s="58" t="s">
        <v>575</v>
      </c>
      <c r="RCB33" s="58" t="s">
        <v>575</v>
      </c>
      <c r="RCC33" s="58" t="s">
        <v>575</v>
      </c>
      <c r="RCD33" s="58" t="s">
        <v>575</v>
      </c>
      <c r="RCE33" s="58" t="s">
        <v>575</v>
      </c>
      <c r="RCF33" s="58" t="s">
        <v>575</v>
      </c>
      <c r="RCG33" s="58" t="s">
        <v>575</v>
      </c>
      <c r="RCH33" s="58" t="s">
        <v>575</v>
      </c>
      <c r="RCI33" s="58" t="s">
        <v>575</v>
      </c>
      <c r="RCJ33" s="58" t="s">
        <v>575</v>
      </c>
      <c r="RCK33" s="58" t="s">
        <v>575</v>
      </c>
      <c r="RCL33" s="58" t="s">
        <v>575</v>
      </c>
      <c r="RCM33" s="58" t="s">
        <v>575</v>
      </c>
      <c r="RCN33" s="58" t="s">
        <v>575</v>
      </c>
      <c r="RCO33" s="58" t="s">
        <v>575</v>
      </c>
      <c r="RCP33" s="58" t="s">
        <v>575</v>
      </c>
      <c r="RCQ33" s="58" t="s">
        <v>575</v>
      </c>
      <c r="RCR33" s="58" t="s">
        <v>575</v>
      </c>
      <c r="RCS33" s="58" t="s">
        <v>575</v>
      </c>
      <c r="RCT33" s="58" t="s">
        <v>575</v>
      </c>
      <c r="RCU33" s="58" t="s">
        <v>575</v>
      </c>
      <c r="RCV33" s="58" t="s">
        <v>575</v>
      </c>
      <c r="RCW33" s="58" t="s">
        <v>575</v>
      </c>
      <c r="RCX33" s="58" t="s">
        <v>575</v>
      </c>
      <c r="RCY33" s="58" t="s">
        <v>575</v>
      </c>
      <c r="RCZ33" s="58" t="s">
        <v>575</v>
      </c>
      <c r="RDA33" s="58" t="s">
        <v>575</v>
      </c>
      <c r="RDB33" s="58" t="s">
        <v>575</v>
      </c>
      <c r="RDC33" s="58" t="s">
        <v>575</v>
      </c>
      <c r="RDD33" s="58" t="s">
        <v>575</v>
      </c>
      <c r="RDE33" s="58" t="s">
        <v>575</v>
      </c>
      <c r="RDF33" s="58" t="s">
        <v>575</v>
      </c>
      <c r="RDG33" s="58" t="s">
        <v>575</v>
      </c>
      <c r="RDH33" s="58" t="s">
        <v>575</v>
      </c>
      <c r="RDI33" s="58" t="s">
        <v>575</v>
      </c>
      <c r="RDJ33" s="58" t="s">
        <v>575</v>
      </c>
      <c r="RDK33" s="58" t="s">
        <v>575</v>
      </c>
      <c r="RDL33" s="58" t="s">
        <v>575</v>
      </c>
      <c r="RDM33" s="58" t="s">
        <v>575</v>
      </c>
      <c r="RDN33" s="58" t="s">
        <v>575</v>
      </c>
      <c r="RDO33" s="58" t="s">
        <v>575</v>
      </c>
      <c r="RDP33" s="58" t="s">
        <v>575</v>
      </c>
      <c r="RDQ33" s="58" t="s">
        <v>575</v>
      </c>
      <c r="RDR33" s="58" t="s">
        <v>575</v>
      </c>
      <c r="RDS33" s="58" t="s">
        <v>575</v>
      </c>
      <c r="RDT33" s="58" t="s">
        <v>575</v>
      </c>
      <c r="RDU33" s="58" t="s">
        <v>575</v>
      </c>
      <c r="RDV33" s="58" t="s">
        <v>575</v>
      </c>
      <c r="RDW33" s="58" t="s">
        <v>575</v>
      </c>
      <c r="RDX33" s="58" t="s">
        <v>575</v>
      </c>
      <c r="RDY33" s="58" t="s">
        <v>575</v>
      </c>
      <c r="RDZ33" s="58" t="s">
        <v>575</v>
      </c>
      <c r="REA33" s="58" t="s">
        <v>575</v>
      </c>
      <c r="REB33" s="58" t="s">
        <v>575</v>
      </c>
      <c r="REC33" s="58" t="s">
        <v>575</v>
      </c>
      <c r="RED33" s="58" t="s">
        <v>575</v>
      </c>
      <c r="REE33" s="58" t="s">
        <v>575</v>
      </c>
      <c r="REF33" s="58" t="s">
        <v>575</v>
      </c>
      <c r="REG33" s="58" t="s">
        <v>575</v>
      </c>
      <c r="REH33" s="58" t="s">
        <v>575</v>
      </c>
      <c r="REI33" s="58" t="s">
        <v>575</v>
      </c>
      <c r="REJ33" s="58" t="s">
        <v>575</v>
      </c>
      <c r="REK33" s="58" t="s">
        <v>575</v>
      </c>
      <c r="REL33" s="58" t="s">
        <v>575</v>
      </c>
      <c r="REM33" s="58" t="s">
        <v>575</v>
      </c>
      <c r="REN33" s="58" t="s">
        <v>575</v>
      </c>
      <c r="REO33" s="58" t="s">
        <v>575</v>
      </c>
      <c r="REP33" s="58" t="s">
        <v>575</v>
      </c>
      <c r="REQ33" s="58" t="s">
        <v>575</v>
      </c>
      <c r="RER33" s="58" t="s">
        <v>575</v>
      </c>
      <c r="RES33" s="58" t="s">
        <v>575</v>
      </c>
      <c r="RET33" s="58" t="s">
        <v>575</v>
      </c>
      <c r="REU33" s="58" t="s">
        <v>575</v>
      </c>
      <c r="REV33" s="58" t="s">
        <v>575</v>
      </c>
      <c r="REW33" s="58" t="s">
        <v>575</v>
      </c>
      <c r="REX33" s="58" t="s">
        <v>575</v>
      </c>
      <c r="REY33" s="58" t="s">
        <v>575</v>
      </c>
      <c r="REZ33" s="58" t="s">
        <v>575</v>
      </c>
      <c r="RFA33" s="58" t="s">
        <v>575</v>
      </c>
      <c r="RFB33" s="58" t="s">
        <v>575</v>
      </c>
      <c r="RFC33" s="58" t="s">
        <v>575</v>
      </c>
      <c r="RFD33" s="58" t="s">
        <v>575</v>
      </c>
      <c r="RFE33" s="58" t="s">
        <v>575</v>
      </c>
      <c r="RFF33" s="58" t="s">
        <v>575</v>
      </c>
      <c r="RFG33" s="58" t="s">
        <v>575</v>
      </c>
      <c r="RFH33" s="58" t="s">
        <v>575</v>
      </c>
      <c r="RFI33" s="58" t="s">
        <v>575</v>
      </c>
      <c r="RFJ33" s="58" t="s">
        <v>575</v>
      </c>
      <c r="RFK33" s="58" t="s">
        <v>575</v>
      </c>
      <c r="RFL33" s="58" t="s">
        <v>575</v>
      </c>
      <c r="RFM33" s="58" t="s">
        <v>575</v>
      </c>
      <c r="RFN33" s="58" t="s">
        <v>575</v>
      </c>
      <c r="RFO33" s="58" t="s">
        <v>575</v>
      </c>
      <c r="RFP33" s="58" t="s">
        <v>575</v>
      </c>
      <c r="RFQ33" s="58" t="s">
        <v>575</v>
      </c>
      <c r="RFR33" s="58" t="s">
        <v>575</v>
      </c>
      <c r="RFS33" s="58" t="s">
        <v>575</v>
      </c>
      <c r="RFT33" s="58" t="s">
        <v>575</v>
      </c>
      <c r="RFU33" s="58" t="s">
        <v>575</v>
      </c>
      <c r="RFV33" s="58" t="s">
        <v>575</v>
      </c>
      <c r="RFW33" s="58" t="s">
        <v>575</v>
      </c>
      <c r="RFX33" s="58" t="s">
        <v>575</v>
      </c>
      <c r="RFY33" s="58" t="s">
        <v>575</v>
      </c>
      <c r="RFZ33" s="58" t="s">
        <v>575</v>
      </c>
      <c r="RGA33" s="58" t="s">
        <v>575</v>
      </c>
      <c r="RGB33" s="58" t="s">
        <v>575</v>
      </c>
      <c r="RGC33" s="58" t="s">
        <v>575</v>
      </c>
      <c r="RGD33" s="58" t="s">
        <v>575</v>
      </c>
      <c r="RGE33" s="58" t="s">
        <v>575</v>
      </c>
      <c r="RGF33" s="58" t="s">
        <v>575</v>
      </c>
      <c r="RGG33" s="58" t="s">
        <v>575</v>
      </c>
      <c r="RGH33" s="58" t="s">
        <v>575</v>
      </c>
      <c r="RGI33" s="58" t="s">
        <v>575</v>
      </c>
      <c r="RGJ33" s="58" t="s">
        <v>575</v>
      </c>
      <c r="RGK33" s="58" t="s">
        <v>575</v>
      </c>
      <c r="RGL33" s="58" t="s">
        <v>575</v>
      </c>
      <c r="RGM33" s="58" t="s">
        <v>575</v>
      </c>
      <c r="RGN33" s="58" t="s">
        <v>575</v>
      </c>
      <c r="RGO33" s="58" t="s">
        <v>575</v>
      </c>
      <c r="RGP33" s="58" t="s">
        <v>575</v>
      </c>
      <c r="RGQ33" s="58" t="s">
        <v>575</v>
      </c>
      <c r="RGR33" s="58" t="s">
        <v>575</v>
      </c>
      <c r="RGS33" s="58" t="s">
        <v>575</v>
      </c>
      <c r="RGT33" s="58" t="s">
        <v>575</v>
      </c>
      <c r="RGU33" s="58" t="s">
        <v>575</v>
      </c>
      <c r="RGV33" s="58" t="s">
        <v>575</v>
      </c>
      <c r="RGW33" s="58" t="s">
        <v>575</v>
      </c>
      <c r="RGX33" s="58" t="s">
        <v>575</v>
      </c>
      <c r="RGY33" s="58" t="s">
        <v>575</v>
      </c>
      <c r="RGZ33" s="58" t="s">
        <v>575</v>
      </c>
      <c r="RHA33" s="58" t="s">
        <v>575</v>
      </c>
      <c r="RHB33" s="58" t="s">
        <v>575</v>
      </c>
      <c r="RHC33" s="58" t="s">
        <v>575</v>
      </c>
      <c r="RHD33" s="58" t="s">
        <v>575</v>
      </c>
      <c r="RHE33" s="58" t="s">
        <v>575</v>
      </c>
      <c r="RHF33" s="58" t="s">
        <v>575</v>
      </c>
      <c r="RHG33" s="58" t="s">
        <v>575</v>
      </c>
      <c r="RHH33" s="58" t="s">
        <v>575</v>
      </c>
      <c r="RHI33" s="58" t="s">
        <v>575</v>
      </c>
      <c r="RHJ33" s="58" t="s">
        <v>575</v>
      </c>
      <c r="RHK33" s="58" t="s">
        <v>575</v>
      </c>
      <c r="RHL33" s="58" t="s">
        <v>575</v>
      </c>
      <c r="RHM33" s="58" t="s">
        <v>575</v>
      </c>
      <c r="RHN33" s="58" t="s">
        <v>575</v>
      </c>
      <c r="RHO33" s="58" t="s">
        <v>575</v>
      </c>
      <c r="RHP33" s="58" t="s">
        <v>575</v>
      </c>
      <c r="RHQ33" s="58" t="s">
        <v>575</v>
      </c>
      <c r="RHR33" s="58" t="s">
        <v>575</v>
      </c>
      <c r="RHS33" s="58" t="s">
        <v>575</v>
      </c>
      <c r="RHT33" s="58" t="s">
        <v>575</v>
      </c>
      <c r="RHU33" s="58" t="s">
        <v>575</v>
      </c>
      <c r="RHV33" s="58" t="s">
        <v>575</v>
      </c>
      <c r="RHW33" s="58" t="s">
        <v>575</v>
      </c>
      <c r="RHX33" s="58" t="s">
        <v>575</v>
      </c>
      <c r="RHY33" s="58" t="s">
        <v>575</v>
      </c>
      <c r="RHZ33" s="58" t="s">
        <v>575</v>
      </c>
      <c r="RIA33" s="58" t="s">
        <v>575</v>
      </c>
      <c r="RIB33" s="58" t="s">
        <v>575</v>
      </c>
      <c r="RIC33" s="58" t="s">
        <v>575</v>
      </c>
      <c r="RID33" s="58" t="s">
        <v>575</v>
      </c>
      <c r="RIE33" s="58" t="s">
        <v>575</v>
      </c>
      <c r="RIF33" s="58" t="s">
        <v>575</v>
      </c>
      <c r="RIG33" s="58" t="s">
        <v>575</v>
      </c>
      <c r="RIH33" s="58" t="s">
        <v>575</v>
      </c>
      <c r="RII33" s="58" t="s">
        <v>575</v>
      </c>
      <c r="RIJ33" s="58" t="s">
        <v>575</v>
      </c>
      <c r="RIK33" s="58" t="s">
        <v>575</v>
      </c>
      <c r="RIL33" s="58" t="s">
        <v>575</v>
      </c>
      <c r="RIM33" s="58" t="s">
        <v>575</v>
      </c>
      <c r="RIN33" s="58" t="s">
        <v>575</v>
      </c>
      <c r="RIO33" s="58" t="s">
        <v>575</v>
      </c>
      <c r="RIP33" s="58" t="s">
        <v>575</v>
      </c>
      <c r="RIQ33" s="58" t="s">
        <v>575</v>
      </c>
      <c r="RIR33" s="58" t="s">
        <v>575</v>
      </c>
      <c r="RIS33" s="58" t="s">
        <v>575</v>
      </c>
      <c r="RIT33" s="58" t="s">
        <v>575</v>
      </c>
      <c r="RIU33" s="58" t="s">
        <v>575</v>
      </c>
      <c r="RIV33" s="58" t="s">
        <v>575</v>
      </c>
      <c r="RIW33" s="58" t="s">
        <v>575</v>
      </c>
      <c r="RIX33" s="58" t="s">
        <v>575</v>
      </c>
      <c r="RIY33" s="58" t="s">
        <v>575</v>
      </c>
      <c r="RIZ33" s="58" t="s">
        <v>575</v>
      </c>
      <c r="RJA33" s="58" t="s">
        <v>575</v>
      </c>
      <c r="RJB33" s="58" t="s">
        <v>575</v>
      </c>
      <c r="RJC33" s="58" t="s">
        <v>575</v>
      </c>
      <c r="RJD33" s="58" t="s">
        <v>575</v>
      </c>
      <c r="RJE33" s="58" t="s">
        <v>575</v>
      </c>
      <c r="RJF33" s="58" t="s">
        <v>575</v>
      </c>
      <c r="RJG33" s="58" t="s">
        <v>575</v>
      </c>
      <c r="RJH33" s="58" t="s">
        <v>575</v>
      </c>
      <c r="RJI33" s="58" t="s">
        <v>575</v>
      </c>
      <c r="RJJ33" s="58" t="s">
        <v>575</v>
      </c>
      <c r="RJK33" s="58" t="s">
        <v>575</v>
      </c>
      <c r="RJL33" s="58" t="s">
        <v>575</v>
      </c>
      <c r="RJM33" s="58" t="s">
        <v>575</v>
      </c>
      <c r="RJN33" s="58" t="s">
        <v>575</v>
      </c>
      <c r="RJO33" s="58" t="s">
        <v>575</v>
      </c>
      <c r="RJP33" s="58" t="s">
        <v>575</v>
      </c>
      <c r="RJQ33" s="58" t="s">
        <v>575</v>
      </c>
      <c r="RJR33" s="58" t="s">
        <v>575</v>
      </c>
      <c r="RJS33" s="58" t="s">
        <v>575</v>
      </c>
      <c r="RJT33" s="58" t="s">
        <v>575</v>
      </c>
      <c r="RJU33" s="58" t="s">
        <v>575</v>
      </c>
      <c r="RJV33" s="58" t="s">
        <v>575</v>
      </c>
      <c r="RJW33" s="58" t="s">
        <v>575</v>
      </c>
      <c r="RJX33" s="58" t="s">
        <v>575</v>
      </c>
      <c r="RJY33" s="58" t="s">
        <v>575</v>
      </c>
      <c r="RJZ33" s="58" t="s">
        <v>575</v>
      </c>
      <c r="RKA33" s="58" t="s">
        <v>575</v>
      </c>
      <c r="RKB33" s="58" t="s">
        <v>575</v>
      </c>
      <c r="RKC33" s="58" t="s">
        <v>575</v>
      </c>
      <c r="RKD33" s="58" t="s">
        <v>575</v>
      </c>
      <c r="RKE33" s="58" t="s">
        <v>575</v>
      </c>
      <c r="RKF33" s="58" t="s">
        <v>575</v>
      </c>
      <c r="RKG33" s="58" t="s">
        <v>575</v>
      </c>
      <c r="RKH33" s="58" t="s">
        <v>575</v>
      </c>
      <c r="RKI33" s="58" t="s">
        <v>575</v>
      </c>
      <c r="RKJ33" s="58" t="s">
        <v>575</v>
      </c>
      <c r="RKK33" s="58" t="s">
        <v>575</v>
      </c>
      <c r="RKL33" s="58" t="s">
        <v>575</v>
      </c>
      <c r="RKM33" s="58" t="s">
        <v>575</v>
      </c>
      <c r="RKN33" s="58" t="s">
        <v>575</v>
      </c>
      <c r="RKO33" s="58" t="s">
        <v>575</v>
      </c>
      <c r="RKP33" s="58" t="s">
        <v>575</v>
      </c>
      <c r="RKQ33" s="58" t="s">
        <v>575</v>
      </c>
      <c r="RKR33" s="58" t="s">
        <v>575</v>
      </c>
      <c r="RKS33" s="58" t="s">
        <v>575</v>
      </c>
      <c r="RKT33" s="58" t="s">
        <v>575</v>
      </c>
      <c r="RKU33" s="58" t="s">
        <v>575</v>
      </c>
      <c r="RKV33" s="58" t="s">
        <v>575</v>
      </c>
      <c r="RKW33" s="58" t="s">
        <v>575</v>
      </c>
      <c r="RKX33" s="58" t="s">
        <v>575</v>
      </c>
      <c r="RKY33" s="58" t="s">
        <v>575</v>
      </c>
      <c r="RKZ33" s="58" t="s">
        <v>575</v>
      </c>
      <c r="RLA33" s="58" t="s">
        <v>575</v>
      </c>
      <c r="RLB33" s="58" t="s">
        <v>575</v>
      </c>
      <c r="RLC33" s="58" t="s">
        <v>575</v>
      </c>
      <c r="RLD33" s="58" t="s">
        <v>575</v>
      </c>
      <c r="RLE33" s="58" t="s">
        <v>575</v>
      </c>
      <c r="RLF33" s="58" t="s">
        <v>575</v>
      </c>
      <c r="RLG33" s="58" t="s">
        <v>575</v>
      </c>
      <c r="RLH33" s="58" t="s">
        <v>575</v>
      </c>
      <c r="RLI33" s="58" t="s">
        <v>575</v>
      </c>
      <c r="RLJ33" s="58" t="s">
        <v>575</v>
      </c>
      <c r="RLK33" s="58" t="s">
        <v>575</v>
      </c>
      <c r="RLL33" s="58" t="s">
        <v>575</v>
      </c>
      <c r="RLM33" s="58" t="s">
        <v>575</v>
      </c>
      <c r="RLN33" s="58" t="s">
        <v>575</v>
      </c>
      <c r="RLO33" s="58" t="s">
        <v>575</v>
      </c>
      <c r="RLP33" s="58" t="s">
        <v>575</v>
      </c>
      <c r="RLQ33" s="58" t="s">
        <v>575</v>
      </c>
      <c r="RLR33" s="58" t="s">
        <v>575</v>
      </c>
      <c r="RLS33" s="58" t="s">
        <v>575</v>
      </c>
      <c r="RLT33" s="58" t="s">
        <v>575</v>
      </c>
      <c r="RLU33" s="58" t="s">
        <v>575</v>
      </c>
      <c r="RLV33" s="58" t="s">
        <v>575</v>
      </c>
      <c r="RLW33" s="58" t="s">
        <v>575</v>
      </c>
      <c r="RLX33" s="58" t="s">
        <v>575</v>
      </c>
      <c r="RLY33" s="58" t="s">
        <v>575</v>
      </c>
      <c r="RLZ33" s="58" t="s">
        <v>575</v>
      </c>
      <c r="RMA33" s="58" t="s">
        <v>575</v>
      </c>
      <c r="RMB33" s="58" t="s">
        <v>575</v>
      </c>
      <c r="RMC33" s="58" t="s">
        <v>575</v>
      </c>
      <c r="RMD33" s="58" t="s">
        <v>575</v>
      </c>
      <c r="RME33" s="58" t="s">
        <v>575</v>
      </c>
      <c r="RMF33" s="58" t="s">
        <v>575</v>
      </c>
      <c r="RMG33" s="58" t="s">
        <v>575</v>
      </c>
      <c r="RMH33" s="58" t="s">
        <v>575</v>
      </c>
      <c r="RMI33" s="58" t="s">
        <v>575</v>
      </c>
      <c r="RMJ33" s="58" t="s">
        <v>575</v>
      </c>
      <c r="RMK33" s="58" t="s">
        <v>575</v>
      </c>
      <c r="RML33" s="58" t="s">
        <v>575</v>
      </c>
      <c r="RMM33" s="58" t="s">
        <v>575</v>
      </c>
      <c r="RMN33" s="58" t="s">
        <v>575</v>
      </c>
      <c r="RMO33" s="58" t="s">
        <v>575</v>
      </c>
      <c r="RMP33" s="58" t="s">
        <v>575</v>
      </c>
      <c r="RMQ33" s="58" t="s">
        <v>575</v>
      </c>
      <c r="RMR33" s="58" t="s">
        <v>575</v>
      </c>
      <c r="RMS33" s="58" t="s">
        <v>575</v>
      </c>
      <c r="RMT33" s="58" t="s">
        <v>575</v>
      </c>
      <c r="RMU33" s="58" t="s">
        <v>575</v>
      </c>
      <c r="RMV33" s="58" t="s">
        <v>575</v>
      </c>
      <c r="RMW33" s="58" t="s">
        <v>575</v>
      </c>
      <c r="RMX33" s="58" t="s">
        <v>575</v>
      </c>
      <c r="RMY33" s="58" t="s">
        <v>575</v>
      </c>
      <c r="RMZ33" s="58" t="s">
        <v>575</v>
      </c>
      <c r="RNA33" s="58" t="s">
        <v>575</v>
      </c>
      <c r="RNB33" s="58" t="s">
        <v>575</v>
      </c>
      <c r="RNC33" s="58" t="s">
        <v>575</v>
      </c>
      <c r="RND33" s="58" t="s">
        <v>575</v>
      </c>
      <c r="RNE33" s="58" t="s">
        <v>575</v>
      </c>
      <c r="RNF33" s="58" t="s">
        <v>575</v>
      </c>
      <c r="RNG33" s="58" t="s">
        <v>575</v>
      </c>
      <c r="RNH33" s="58" t="s">
        <v>575</v>
      </c>
      <c r="RNI33" s="58" t="s">
        <v>575</v>
      </c>
      <c r="RNJ33" s="58" t="s">
        <v>575</v>
      </c>
      <c r="RNK33" s="58" t="s">
        <v>575</v>
      </c>
      <c r="RNL33" s="58" t="s">
        <v>575</v>
      </c>
      <c r="RNM33" s="58" t="s">
        <v>575</v>
      </c>
      <c r="RNN33" s="58" t="s">
        <v>575</v>
      </c>
      <c r="RNO33" s="58" t="s">
        <v>575</v>
      </c>
      <c r="RNP33" s="58" t="s">
        <v>575</v>
      </c>
      <c r="RNQ33" s="58" t="s">
        <v>575</v>
      </c>
      <c r="RNR33" s="58" t="s">
        <v>575</v>
      </c>
      <c r="RNS33" s="58" t="s">
        <v>575</v>
      </c>
      <c r="RNT33" s="58" t="s">
        <v>575</v>
      </c>
      <c r="RNU33" s="58" t="s">
        <v>575</v>
      </c>
      <c r="RNV33" s="58" t="s">
        <v>575</v>
      </c>
      <c r="RNW33" s="58" t="s">
        <v>575</v>
      </c>
      <c r="RNX33" s="58" t="s">
        <v>575</v>
      </c>
      <c r="RNY33" s="58" t="s">
        <v>575</v>
      </c>
      <c r="RNZ33" s="58" t="s">
        <v>575</v>
      </c>
      <c r="ROA33" s="58" t="s">
        <v>575</v>
      </c>
      <c r="ROB33" s="58" t="s">
        <v>575</v>
      </c>
      <c r="ROC33" s="58" t="s">
        <v>575</v>
      </c>
      <c r="ROD33" s="58" t="s">
        <v>575</v>
      </c>
      <c r="ROE33" s="58" t="s">
        <v>575</v>
      </c>
      <c r="ROF33" s="58" t="s">
        <v>575</v>
      </c>
      <c r="ROG33" s="58" t="s">
        <v>575</v>
      </c>
      <c r="ROH33" s="58" t="s">
        <v>575</v>
      </c>
      <c r="ROI33" s="58" t="s">
        <v>575</v>
      </c>
      <c r="ROJ33" s="58" t="s">
        <v>575</v>
      </c>
      <c r="ROK33" s="58" t="s">
        <v>575</v>
      </c>
      <c r="ROL33" s="58" t="s">
        <v>575</v>
      </c>
      <c r="ROM33" s="58" t="s">
        <v>575</v>
      </c>
      <c r="RON33" s="58" t="s">
        <v>575</v>
      </c>
      <c r="ROO33" s="58" t="s">
        <v>575</v>
      </c>
      <c r="ROP33" s="58" t="s">
        <v>575</v>
      </c>
      <c r="ROQ33" s="58" t="s">
        <v>575</v>
      </c>
      <c r="ROR33" s="58" t="s">
        <v>575</v>
      </c>
      <c r="ROS33" s="58" t="s">
        <v>575</v>
      </c>
      <c r="ROT33" s="58" t="s">
        <v>575</v>
      </c>
      <c r="ROU33" s="58" t="s">
        <v>575</v>
      </c>
      <c r="ROV33" s="58" t="s">
        <v>575</v>
      </c>
      <c r="ROW33" s="58" t="s">
        <v>575</v>
      </c>
      <c r="ROX33" s="58" t="s">
        <v>575</v>
      </c>
      <c r="ROY33" s="58" t="s">
        <v>575</v>
      </c>
      <c r="ROZ33" s="58" t="s">
        <v>575</v>
      </c>
      <c r="RPA33" s="58" t="s">
        <v>575</v>
      </c>
      <c r="RPB33" s="58" t="s">
        <v>575</v>
      </c>
      <c r="RPC33" s="58" t="s">
        <v>575</v>
      </c>
      <c r="RPD33" s="58" t="s">
        <v>575</v>
      </c>
      <c r="RPE33" s="58" t="s">
        <v>575</v>
      </c>
      <c r="RPF33" s="58" t="s">
        <v>575</v>
      </c>
      <c r="RPG33" s="58" t="s">
        <v>575</v>
      </c>
      <c r="RPH33" s="58" t="s">
        <v>575</v>
      </c>
      <c r="RPI33" s="58" t="s">
        <v>575</v>
      </c>
      <c r="RPJ33" s="58" t="s">
        <v>575</v>
      </c>
      <c r="RPK33" s="58" t="s">
        <v>575</v>
      </c>
      <c r="RPL33" s="58" t="s">
        <v>575</v>
      </c>
      <c r="RPM33" s="58" t="s">
        <v>575</v>
      </c>
      <c r="RPN33" s="58" t="s">
        <v>575</v>
      </c>
      <c r="RPO33" s="58" t="s">
        <v>575</v>
      </c>
      <c r="RPP33" s="58" t="s">
        <v>575</v>
      </c>
      <c r="RPQ33" s="58" t="s">
        <v>575</v>
      </c>
      <c r="RPR33" s="58" t="s">
        <v>575</v>
      </c>
      <c r="RPS33" s="58" t="s">
        <v>575</v>
      </c>
      <c r="RPT33" s="58" t="s">
        <v>575</v>
      </c>
      <c r="RPU33" s="58" t="s">
        <v>575</v>
      </c>
      <c r="RPV33" s="58" t="s">
        <v>575</v>
      </c>
      <c r="RPW33" s="58" t="s">
        <v>575</v>
      </c>
      <c r="RPX33" s="58" t="s">
        <v>575</v>
      </c>
      <c r="RPY33" s="58" t="s">
        <v>575</v>
      </c>
      <c r="RPZ33" s="58" t="s">
        <v>575</v>
      </c>
      <c r="RQA33" s="58" t="s">
        <v>575</v>
      </c>
      <c r="RQB33" s="58" t="s">
        <v>575</v>
      </c>
      <c r="RQC33" s="58" t="s">
        <v>575</v>
      </c>
      <c r="RQD33" s="58" t="s">
        <v>575</v>
      </c>
      <c r="RQE33" s="58" t="s">
        <v>575</v>
      </c>
      <c r="RQF33" s="58" t="s">
        <v>575</v>
      </c>
      <c r="RQG33" s="58" t="s">
        <v>575</v>
      </c>
      <c r="RQH33" s="58" t="s">
        <v>575</v>
      </c>
      <c r="RQI33" s="58" t="s">
        <v>575</v>
      </c>
      <c r="RQJ33" s="58" t="s">
        <v>575</v>
      </c>
      <c r="RQK33" s="58" t="s">
        <v>575</v>
      </c>
      <c r="RQL33" s="58" t="s">
        <v>575</v>
      </c>
      <c r="RQM33" s="58" t="s">
        <v>575</v>
      </c>
      <c r="RQN33" s="58" t="s">
        <v>575</v>
      </c>
      <c r="RQO33" s="58" t="s">
        <v>575</v>
      </c>
      <c r="RQP33" s="58" t="s">
        <v>575</v>
      </c>
      <c r="RQQ33" s="58" t="s">
        <v>575</v>
      </c>
      <c r="RQR33" s="58" t="s">
        <v>575</v>
      </c>
      <c r="RQS33" s="58" t="s">
        <v>575</v>
      </c>
      <c r="RQT33" s="58" t="s">
        <v>575</v>
      </c>
      <c r="RQU33" s="58" t="s">
        <v>575</v>
      </c>
      <c r="RQV33" s="58" t="s">
        <v>575</v>
      </c>
      <c r="RQW33" s="58" t="s">
        <v>575</v>
      </c>
      <c r="RQX33" s="58" t="s">
        <v>575</v>
      </c>
      <c r="RQY33" s="58" t="s">
        <v>575</v>
      </c>
      <c r="RQZ33" s="58" t="s">
        <v>575</v>
      </c>
      <c r="RRA33" s="58" t="s">
        <v>575</v>
      </c>
      <c r="RRB33" s="58" t="s">
        <v>575</v>
      </c>
      <c r="RRC33" s="58" t="s">
        <v>575</v>
      </c>
      <c r="RRD33" s="58" t="s">
        <v>575</v>
      </c>
      <c r="RRE33" s="58" t="s">
        <v>575</v>
      </c>
      <c r="RRF33" s="58" t="s">
        <v>575</v>
      </c>
      <c r="RRG33" s="58" t="s">
        <v>575</v>
      </c>
      <c r="RRH33" s="58" t="s">
        <v>575</v>
      </c>
      <c r="RRI33" s="58" t="s">
        <v>575</v>
      </c>
      <c r="RRJ33" s="58" t="s">
        <v>575</v>
      </c>
      <c r="RRK33" s="58" t="s">
        <v>575</v>
      </c>
      <c r="RRL33" s="58" t="s">
        <v>575</v>
      </c>
      <c r="RRM33" s="58" t="s">
        <v>575</v>
      </c>
      <c r="RRN33" s="58" t="s">
        <v>575</v>
      </c>
      <c r="RRO33" s="58" t="s">
        <v>575</v>
      </c>
      <c r="RRP33" s="58" t="s">
        <v>575</v>
      </c>
      <c r="RRQ33" s="58" t="s">
        <v>575</v>
      </c>
      <c r="RRR33" s="58" t="s">
        <v>575</v>
      </c>
      <c r="RRS33" s="58" t="s">
        <v>575</v>
      </c>
      <c r="RRT33" s="58" t="s">
        <v>575</v>
      </c>
      <c r="RRU33" s="58" t="s">
        <v>575</v>
      </c>
      <c r="RRV33" s="58" t="s">
        <v>575</v>
      </c>
      <c r="RRW33" s="58" t="s">
        <v>575</v>
      </c>
      <c r="RRX33" s="58" t="s">
        <v>575</v>
      </c>
      <c r="RRY33" s="58" t="s">
        <v>575</v>
      </c>
      <c r="RRZ33" s="58" t="s">
        <v>575</v>
      </c>
      <c r="RSA33" s="58" t="s">
        <v>575</v>
      </c>
      <c r="RSB33" s="58" t="s">
        <v>575</v>
      </c>
      <c r="RSC33" s="58" t="s">
        <v>575</v>
      </c>
      <c r="RSD33" s="58" t="s">
        <v>575</v>
      </c>
      <c r="RSE33" s="58" t="s">
        <v>575</v>
      </c>
      <c r="RSF33" s="58" t="s">
        <v>575</v>
      </c>
      <c r="RSG33" s="58" t="s">
        <v>575</v>
      </c>
      <c r="RSH33" s="58" t="s">
        <v>575</v>
      </c>
      <c r="RSI33" s="58" t="s">
        <v>575</v>
      </c>
      <c r="RSJ33" s="58" t="s">
        <v>575</v>
      </c>
      <c r="RSK33" s="58" t="s">
        <v>575</v>
      </c>
      <c r="RSL33" s="58" t="s">
        <v>575</v>
      </c>
      <c r="RSM33" s="58" t="s">
        <v>575</v>
      </c>
      <c r="RSN33" s="58" t="s">
        <v>575</v>
      </c>
      <c r="RSO33" s="58" t="s">
        <v>575</v>
      </c>
      <c r="RSP33" s="58" t="s">
        <v>575</v>
      </c>
      <c r="RSQ33" s="58" t="s">
        <v>575</v>
      </c>
      <c r="RSR33" s="58" t="s">
        <v>575</v>
      </c>
      <c r="RSS33" s="58" t="s">
        <v>575</v>
      </c>
      <c r="RST33" s="58" t="s">
        <v>575</v>
      </c>
      <c r="RSU33" s="58" t="s">
        <v>575</v>
      </c>
      <c r="RSV33" s="58" t="s">
        <v>575</v>
      </c>
      <c r="RSW33" s="58" t="s">
        <v>575</v>
      </c>
      <c r="RSX33" s="58" t="s">
        <v>575</v>
      </c>
      <c r="RSY33" s="58" t="s">
        <v>575</v>
      </c>
      <c r="RSZ33" s="58" t="s">
        <v>575</v>
      </c>
      <c r="RTA33" s="58" t="s">
        <v>575</v>
      </c>
      <c r="RTB33" s="58" t="s">
        <v>575</v>
      </c>
      <c r="RTC33" s="58" t="s">
        <v>575</v>
      </c>
      <c r="RTD33" s="58" t="s">
        <v>575</v>
      </c>
      <c r="RTE33" s="58" t="s">
        <v>575</v>
      </c>
      <c r="RTF33" s="58" t="s">
        <v>575</v>
      </c>
      <c r="RTG33" s="58" t="s">
        <v>575</v>
      </c>
      <c r="RTH33" s="58" t="s">
        <v>575</v>
      </c>
      <c r="RTI33" s="58" t="s">
        <v>575</v>
      </c>
      <c r="RTJ33" s="58" t="s">
        <v>575</v>
      </c>
      <c r="RTK33" s="58" t="s">
        <v>575</v>
      </c>
      <c r="RTL33" s="58" t="s">
        <v>575</v>
      </c>
      <c r="RTM33" s="58" t="s">
        <v>575</v>
      </c>
      <c r="RTN33" s="58" t="s">
        <v>575</v>
      </c>
      <c r="RTO33" s="58" t="s">
        <v>575</v>
      </c>
      <c r="RTP33" s="58" t="s">
        <v>575</v>
      </c>
      <c r="RTQ33" s="58" t="s">
        <v>575</v>
      </c>
      <c r="RTR33" s="58" t="s">
        <v>575</v>
      </c>
      <c r="RTS33" s="58" t="s">
        <v>575</v>
      </c>
      <c r="RTT33" s="58" t="s">
        <v>575</v>
      </c>
      <c r="RTU33" s="58" t="s">
        <v>575</v>
      </c>
      <c r="RTV33" s="58" t="s">
        <v>575</v>
      </c>
      <c r="RTW33" s="58" t="s">
        <v>575</v>
      </c>
      <c r="RTX33" s="58" t="s">
        <v>575</v>
      </c>
      <c r="RTY33" s="58" t="s">
        <v>575</v>
      </c>
      <c r="RTZ33" s="58" t="s">
        <v>575</v>
      </c>
      <c r="RUA33" s="58" t="s">
        <v>575</v>
      </c>
      <c r="RUB33" s="58" t="s">
        <v>575</v>
      </c>
      <c r="RUC33" s="58" t="s">
        <v>575</v>
      </c>
      <c r="RUD33" s="58" t="s">
        <v>575</v>
      </c>
      <c r="RUE33" s="58" t="s">
        <v>575</v>
      </c>
      <c r="RUF33" s="58" t="s">
        <v>575</v>
      </c>
      <c r="RUG33" s="58" t="s">
        <v>575</v>
      </c>
      <c r="RUH33" s="58" t="s">
        <v>575</v>
      </c>
      <c r="RUI33" s="58" t="s">
        <v>575</v>
      </c>
      <c r="RUJ33" s="58" t="s">
        <v>575</v>
      </c>
      <c r="RUK33" s="58" t="s">
        <v>575</v>
      </c>
      <c r="RUL33" s="58" t="s">
        <v>575</v>
      </c>
      <c r="RUM33" s="58" t="s">
        <v>575</v>
      </c>
      <c r="RUN33" s="58" t="s">
        <v>575</v>
      </c>
      <c r="RUO33" s="58" t="s">
        <v>575</v>
      </c>
      <c r="RUP33" s="58" t="s">
        <v>575</v>
      </c>
      <c r="RUQ33" s="58" t="s">
        <v>575</v>
      </c>
      <c r="RUR33" s="58" t="s">
        <v>575</v>
      </c>
      <c r="RUS33" s="58" t="s">
        <v>575</v>
      </c>
      <c r="RUT33" s="58" t="s">
        <v>575</v>
      </c>
      <c r="RUU33" s="58" t="s">
        <v>575</v>
      </c>
      <c r="RUV33" s="58" t="s">
        <v>575</v>
      </c>
      <c r="RUW33" s="58" t="s">
        <v>575</v>
      </c>
      <c r="RUX33" s="58" t="s">
        <v>575</v>
      </c>
      <c r="RUY33" s="58" t="s">
        <v>575</v>
      </c>
      <c r="RUZ33" s="58" t="s">
        <v>575</v>
      </c>
      <c r="RVA33" s="58" t="s">
        <v>575</v>
      </c>
      <c r="RVB33" s="58" t="s">
        <v>575</v>
      </c>
      <c r="RVC33" s="58" t="s">
        <v>575</v>
      </c>
      <c r="RVD33" s="58" t="s">
        <v>575</v>
      </c>
      <c r="RVE33" s="58" t="s">
        <v>575</v>
      </c>
      <c r="RVF33" s="58" t="s">
        <v>575</v>
      </c>
      <c r="RVG33" s="58" t="s">
        <v>575</v>
      </c>
      <c r="RVH33" s="58" t="s">
        <v>575</v>
      </c>
      <c r="RVI33" s="58" t="s">
        <v>575</v>
      </c>
      <c r="RVJ33" s="58" t="s">
        <v>575</v>
      </c>
      <c r="RVK33" s="58" t="s">
        <v>575</v>
      </c>
      <c r="RVL33" s="58" t="s">
        <v>575</v>
      </c>
      <c r="RVM33" s="58" t="s">
        <v>575</v>
      </c>
      <c r="RVN33" s="58" t="s">
        <v>575</v>
      </c>
      <c r="RVO33" s="58" t="s">
        <v>575</v>
      </c>
      <c r="RVP33" s="58" t="s">
        <v>575</v>
      </c>
      <c r="RVQ33" s="58" t="s">
        <v>575</v>
      </c>
      <c r="RVR33" s="58" t="s">
        <v>575</v>
      </c>
      <c r="RVS33" s="58" t="s">
        <v>575</v>
      </c>
      <c r="RVT33" s="58" t="s">
        <v>575</v>
      </c>
      <c r="RVU33" s="58" t="s">
        <v>575</v>
      </c>
      <c r="RVV33" s="58" t="s">
        <v>575</v>
      </c>
      <c r="RVW33" s="58" t="s">
        <v>575</v>
      </c>
      <c r="RVX33" s="58" t="s">
        <v>575</v>
      </c>
      <c r="RVY33" s="58" t="s">
        <v>575</v>
      </c>
      <c r="RVZ33" s="58" t="s">
        <v>575</v>
      </c>
      <c r="RWA33" s="58" t="s">
        <v>575</v>
      </c>
      <c r="RWB33" s="58" t="s">
        <v>575</v>
      </c>
      <c r="RWC33" s="58" t="s">
        <v>575</v>
      </c>
      <c r="RWD33" s="58" t="s">
        <v>575</v>
      </c>
      <c r="RWE33" s="58" t="s">
        <v>575</v>
      </c>
      <c r="RWF33" s="58" t="s">
        <v>575</v>
      </c>
      <c r="RWG33" s="58" t="s">
        <v>575</v>
      </c>
      <c r="RWH33" s="58" t="s">
        <v>575</v>
      </c>
      <c r="RWI33" s="58" t="s">
        <v>575</v>
      </c>
      <c r="RWJ33" s="58" t="s">
        <v>575</v>
      </c>
      <c r="RWK33" s="58" t="s">
        <v>575</v>
      </c>
      <c r="RWL33" s="58" t="s">
        <v>575</v>
      </c>
      <c r="RWM33" s="58" t="s">
        <v>575</v>
      </c>
      <c r="RWN33" s="58" t="s">
        <v>575</v>
      </c>
      <c r="RWO33" s="58" t="s">
        <v>575</v>
      </c>
      <c r="RWP33" s="58" t="s">
        <v>575</v>
      </c>
      <c r="RWQ33" s="58" t="s">
        <v>575</v>
      </c>
      <c r="RWR33" s="58" t="s">
        <v>575</v>
      </c>
      <c r="RWS33" s="58" t="s">
        <v>575</v>
      </c>
      <c r="RWT33" s="58" t="s">
        <v>575</v>
      </c>
      <c r="RWU33" s="58" t="s">
        <v>575</v>
      </c>
      <c r="RWV33" s="58" t="s">
        <v>575</v>
      </c>
      <c r="RWW33" s="58" t="s">
        <v>575</v>
      </c>
      <c r="RWX33" s="58" t="s">
        <v>575</v>
      </c>
      <c r="RWY33" s="58" t="s">
        <v>575</v>
      </c>
      <c r="RWZ33" s="58" t="s">
        <v>575</v>
      </c>
      <c r="RXA33" s="58" t="s">
        <v>575</v>
      </c>
      <c r="RXB33" s="58" t="s">
        <v>575</v>
      </c>
      <c r="RXC33" s="58" t="s">
        <v>575</v>
      </c>
      <c r="RXD33" s="58" t="s">
        <v>575</v>
      </c>
      <c r="RXE33" s="58" t="s">
        <v>575</v>
      </c>
      <c r="RXF33" s="58" t="s">
        <v>575</v>
      </c>
      <c r="RXG33" s="58" t="s">
        <v>575</v>
      </c>
      <c r="RXH33" s="58" t="s">
        <v>575</v>
      </c>
      <c r="RXI33" s="58" t="s">
        <v>575</v>
      </c>
      <c r="RXJ33" s="58" t="s">
        <v>575</v>
      </c>
      <c r="RXK33" s="58" t="s">
        <v>575</v>
      </c>
      <c r="RXL33" s="58" t="s">
        <v>575</v>
      </c>
      <c r="RXM33" s="58" t="s">
        <v>575</v>
      </c>
      <c r="RXN33" s="58" t="s">
        <v>575</v>
      </c>
      <c r="RXO33" s="58" t="s">
        <v>575</v>
      </c>
      <c r="RXP33" s="58" t="s">
        <v>575</v>
      </c>
      <c r="RXQ33" s="58" t="s">
        <v>575</v>
      </c>
      <c r="RXR33" s="58" t="s">
        <v>575</v>
      </c>
      <c r="RXS33" s="58" t="s">
        <v>575</v>
      </c>
      <c r="RXT33" s="58" t="s">
        <v>575</v>
      </c>
      <c r="RXU33" s="58" t="s">
        <v>575</v>
      </c>
      <c r="RXV33" s="58" t="s">
        <v>575</v>
      </c>
      <c r="RXW33" s="58" t="s">
        <v>575</v>
      </c>
      <c r="RXX33" s="58" t="s">
        <v>575</v>
      </c>
      <c r="RXY33" s="58" t="s">
        <v>575</v>
      </c>
      <c r="RXZ33" s="58" t="s">
        <v>575</v>
      </c>
      <c r="RYA33" s="58" t="s">
        <v>575</v>
      </c>
      <c r="RYB33" s="58" t="s">
        <v>575</v>
      </c>
      <c r="RYC33" s="58" t="s">
        <v>575</v>
      </c>
      <c r="RYD33" s="58" t="s">
        <v>575</v>
      </c>
      <c r="RYE33" s="58" t="s">
        <v>575</v>
      </c>
      <c r="RYF33" s="58" t="s">
        <v>575</v>
      </c>
      <c r="RYG33" s="58" t="s">
        <v>575</v>
      </c>
      <c r="RYH33" s="58" t="s">
        <v>575</v>
      </c>
      <c r="RYI33" s="58" t="s">
        <v>575</v>
      </c>
      <c r="RYJ33" s="58" t="s">
        <v>575</v>
      </c>
      <c r="RYK33" s="58" t="s">
        <v>575</v>
      </c>
      <c r="RYL33" s="58" t="s">
        <v>575</v>
      </c>
      <c r="RYM33" s="58" t="s">
        <v>575</v>
      </c>
      <c r="RYN33" s="58" t="s">
        <v>575</v>
      </c>
      <c r="RYO33" s="58" t="s">
        <v>575</v>
      </c>
      <c r="RYP33" s="58" t="s">
        <v>575</v>
      </c>
      <c r="RYQ33" s="58" t="s">
        <v>575</v>
      </c>
      <c r="RYR33" s="58" t="s">
        <v>575</v>
      </c>
      <c r="RYS33" s="58" t="s">
        <v>575</v>
      </c>
      <c r="RYT33" s="58" t="s">
        <v>575</v>
      </c>
      <c r="RYU33" s="58" t="s">
        <v>575</v>
      </c>
      <c r="RYV33" s="58" t="s">
        <v>575</v>
      </c>
      <c r="RYW33" s="58" t="s">
        <v>575</v>
      </c>
      <c r="RYX33" s="58" t="s">
        <v>575</v>
      </c>
      <c r="RYY33" s="58" t="s">
        <v>575</v>
      </c>
      <c r="RYZ33" s="58" t="s">
        <v>575</v>
      </c>
      <c r="RZA33" s="58" t="s">
        <v>575</v>
      </c>
      <c r="RZB33" s="58" t="s">
        <v>575</v>
      </c>
      <c r="RZC33" s="58" t="s">
        <v>575</v>
      </c>
      <c r="RZD33" s="58" t="s">
        <v>575</v>
      </c>
      <c r="RZE33" s="58" t="s">
        <v>575</v>
      </c>
      <c r="RZF33" s="58" t="s">
        <v>575</v>
      </c>
      <c r="RZG33" s="58" t="s">
        <v>575</v>
      </c>
      <c r="RZH33" s="58" t="s">
        <v>575</v>
      </c>
      <c r="RZI33" s="58" t="s">
        <v>575</v>
      </c>
      <c r="RZJ33" s="58" t="s">
        <v>575</v>
      </c>
      <c r="RZK33" s="58" t="s">
        <v>575</v>
      </c>
      <c r="RZL33" s="58" t="s">
        <v>575</v>
      </c>
      <c r="RZM33" s="58" t="s">
        <v>575</v>
      </c>
      <c r="RZN33" s="58" t="s">
        <v>575</v>
      </c>
      <c r="RZO33" s="58" t="s">
        <v>575</v>
      </c>
      <c r="RZP33" s="58" t="s">
        <v>575</v>
      </c>
      <c r="RZQ33" s="58" t="s">
        <v>575</v>
      </c>
      <c r="RZR33" s="58" t="s">
        <v>575</v>
      </c>
      <c r="RZS33" s="58" t="s">
        <v>575</v>
      </c>
      <c r="RZT33" s="58" t="s">
        <v>575</v>
      </c>
      <c r="RZU33" s="58" t="s">
        <v>575</v>
      </c>
      <c r="RZV33" s="58" t="s">
        <v>575</v>
      </c>
      <c r="RZW33" s="58" t="s">
        <v>575</v>
      </c>
      <c r="RZX33" s="58" t="s">
        <v>575</v>
      </c>
      <c r="RZY33" s="58" t="s">
        <v>575</v>
      </c>
      <c r="RZZ33" s="58" t="s">
        <v>575</v>
      </c>
      <c r="SAA33" s="58" t="s">
        <v>575</v>
      </c>
      <c r="SAB33" s="58" t="s">
        <v>575</v>
      </c>
      <c r="SAC33" s="58" t="s">
        <v>575</v>
      </c>
      <c r="SAD33" s="58" t="s">
        <v>575</v>
      </c>
      <c r="SAE33" s="58" t="s">
        <v>575</v>
      </c>
      <c r="SAF33" s="58" t="s">
        <v>575</v>
      </c>
      <c r="SAG33" s="58" t="s">
        <v>575</v>
      </c>
      <c r="SAH33" s="58" t="s">
        <v>575</v>
      </c>
      <c r="SAI33" s="58" t="s">
        <v>575</v>
      </c>
      <c r="SAJ33" s="58" t="s">
        <v>575</v>
      </c>
      <c r="SAK33" s="58" t="s">
        <v>575</v>
      </c>
      <c r="SAL33" s="58" t="s">
        <v>575</v>
      </c>
      <c r="SAM33" s="58" t="s">
        <v>575</v>
      </c>
      <c r="SAN33" s="58" t="s">
        <v>575</v>
      </c>
      <c r="SAO33" s="58" t="s">
        <v>575</v>
      </c>
      <c r="SAP33" s="58" t="s">
        <v>575</v>
      </c>
      <c r="SAQ33" s="58" t="s">
        <v>575</v>
      </c>
      <c r="SAR33" s="58" t="s">
        <v>575</v>
      </c>
      <c r="SAS33" s="58" t="s">
        <v>575</v>
      </c>
      <c r="SAT33" s="58" t="s">
        <v>575</v>
      </c>
      <c r="SAU33" s="58" t="s">
        <v>575</v>
      </c>
      <c r="SAV33" s="58" t="s">
        <v>575</v>
      </c>
      <c r="SAW33" s="58" t="s">
        <v>575</v>
      </c>
      <c r="SAX33" s="58" t="s">
        <v>575</v>
      </c>
      <c r="SAY33" s="58" t="s">
        <v>575</v>
      </c>
      <c r="SAZ33" s="58" t="s">
        <v>575</v>
      </c>
      <c r="SBA33" s="58" t="s">
        <v>575</v>
      </c>
      <c r="SBB33" s="58" t="s">
        <v>575</v>
      </c>
      <c r="SBC33" s="58" t="s">
        <v>575</v>
      </c>
      <c r="SBD33" s="58" t="s">
        <v>575</v>
      </c>
      <c r="SBE33" s="58" t="s">
        <v>575</v>
      </c>
      <c r="SBF33" s="58" t="s">
        <v>575</v>
      </c>
      <c r="SBG33" s="58" t="s">
        <v>575</v>
      </c>
      <c r="SBH33" s="58" t="s">
        <v>575</v>
      </c>
      <c r="SBI33" s="58" t="s">
        <v>575</v>
      </c>
      <c r="SBJ33" s="58" t="s">
        <v>575</v>
      </c>
      <c r="SBK33" s="58" t="s">
        <v>575</v>
      </c>
      <c r="SBL33" s="58" t="s">
        <v>575</v>
      </c>
      <c r="SBM33" s="58" t="s">
        <v>575</v>
      </c>
      <c r="SBN33" s="58" t="s">
        <v>575</v>
      </c>
      <c r="SBO33" s="58" t="s">
        <v>575</v>
      </c>
      <c r="SBP33" s="58" t="s">
        <v>575</v>
      </c>
      <c r="SBQ33" s="58" t="s">
        <v>575</v>
      </c>
      <c r="SBR33" s="58" t="s">
        <v>575</v>
      </c>
      <c r="SBS33" s="58" t="s">
        <v>575</v>
      </c>
      <c r="SBT33" s="58" t="s">
        <v>575</v>
      </c>
      <c r="SBU33" s="58" t="s">
        <v>575</v>
      </c>
      <c r="SBV33" s="58" t="s">
        <v>575</v>
      </c>
      <c r="SBW33" s="58" t="s">
        <v>575</v>
      </c>
      <c r="SBX33" s="58" t="s">
        <v>575</v>
      </c>
      <c r="SBY33" s="58" t="s">
        <v>575</v>
      </c>
      <c r="SBZ33" s="58" t="s">
        <v>575</v>
      </c>
      <c r="SCA33" s="58" t="s">
        <v>575</v>
      </c>
      <c r="SCB33" s="58" t="s">
        <v>575</v>
      </c>
      <c r="SCC33" s="58" t="s">
        <v>575</v>
      </c>
      <c r="SCD33" s="58" t="s">
        <v>575</v>
      </c>
      <c r="SCE33" s="58" t="s">
        <v>575</v>
      </c>
      <c r="SCF33" s="58" t="s">
        <v>575</v>
      </c>
      <c r="SCG33" s="58" t="s">
        <v>575</v>
      </c>
      <c r="SCH33" s="58" t="s">
        <v>575</v>
      </c>
      <c r="SCI33" s="58" t="s">
        <v>575</v>
      </c>
      <c r="SCJ33" s="58" t="s">
        <v>575</v>
      </c>
      <c r="SCK33" s="58" t="s">
        <v>575</v>
      </c>
      <c r="SCL33" s="58" t="s">
        <v>575</v>
      </c>
      <c r="SCM33" s="58" t="s">
        <v>575</v>
      </c>
      <c r="SCN33" s="58" t="s">
        <v>575</v>
      </c>
      <c r="SCO33" s="58" t="s">
        <v>575</v>
      </c>
      <c r="SCP33" s="58" t="s">
        <v>575</v>
      </c>
      <c r="SCQ33" s="58" t="s">
        <v>575</v>
      </c>
      <c r="SCR33" s="58" t="s">
        <v>575</v>
      </c>
      <c r="SCS33" s="58" t="s">
        <v>575</v>
      </c>
      <c r="SCT33" s="58" t="s">
        <v>575</v>
      </c>
      <c r="SCU33" s="58" t="s">
        <v>575</v>
      </c>
      <c r="SCV33" s="58" t="s">
        <v>575</v>
      </c>
      <c r="SCW33" s="58" t="s">
        <v>575</v>
      </c>
      <c r="SCX33" s="58" t="s">
        <v>575</v>
      </c>
      <c r="SCY33" s="58" t="s">
        <v>575</v>
      </c>
      <c r="SCZ33" s="58" t="s">
        <v>575</v>
      </c>
      <c r="SDA33" s="58" t="s">
        <v>575</v>
      </c>
      <c r="SDB33" s="58" t="s">
        <v>575</v>
      </c>
      <c r="SDC33" s="58" t="s">
        <v>575</v>
      </c>
      <c r="SDD33" s="58" t="s">
        <v>575</v>
      </c>
      <c r="SDE33" s="58" t="s">
        <v>575</v>
      </c>
      <c r="SDF33" s="58" t="s">
        <v>575</v>
      </c>
      <c r="SDG33" s="58" t="s">
        <v>575</v>
      </c>
      <c r="SDH33" s="58" t="s">
        <v>575</v>
      </c>
      <c r="SDI33" s="58" t="s">
        <v>575</v>
      </c>
      <c r="SDJ33" s="58" t="s">
        <v>575</v>
      </c>
      <c r="SDK33" s="58" t="s">
        <v>575</v>
      </c>
      <c r="SDL33" s="58" t="s">
        <v>575</v>
      </c>
      <c r="SDM33" s="58" t="s">
        <v>575</v>
      </c>
      <c r="SDN33" s="58" t="s">
        <v>575</v>
      </c>
      <c r="SDO33" s="58" t="s">
        <v>575</v>
      </c>
      <c r="SDP33" s="58" t="s">
        <v>575</v>
      </c>
      <c r="SDQ33" s="58" t="s">
        <v>575</v>
      </c>
      <c r="SDR33" s="58" t="s">
        <v>575</v>
      </c>
      <c r="SDS33" s="58" t="s">
        <v>575</v>
      </c>
      <c r="SDT33" s="58" t="s">
        <v>575</v>
      </c>
      <c r="SDU33" s="58" t="s">
        <v>575</v>
      </c>
      <c r="SDV33" s="58" t="s">
        <v>575</v>
      </c>
      <c r="SDW33" s="58" t="s">
        <v>575</v>
      </c>
      <c r="SDX33" s="58" t="s">
        <v>575</v>
      </c>
      <c r="SDY33" s="58" t="s">
        <v>575</v>
      </c>
      <c r="SDZ33" s="58" t="s">
        <v>575</v>
      </c>
      <c r="SEA33" s="58" t="s">
        <v>575</v>
      </c>
      <c r="SEB33" s="58" t="s">
        <v>575</v>
      </c>
      <c r="SEC33" s="58" t="s">
        <v>575</v>
      </c>
      <c r="SED33" s="58" t="s">
        <v>575</v>
      </c>
      <c r="SEE33" s="58" t="s">
        <v>575</v>
      </c>
      <c r="SEF33" s="58" t="s">
        <v>575</v>
      </c>
      <c r="SEG33" s="58" t="s">
        <v>575</v>
      </c>
      <c r="SEH33" s="58" t="s">
        <v>575</v>
      </c>
      <c r="SEI33" s="58" t="s">
        <v>575</v>
      </c>
      <c r="SEJ33" s="58" t="s">
        <v>575</v>
      </c>
      <c r="SEK33" s="58" t="s">
        <v>575</v>
      </c>
      <c r="SEL33" s="58" t="s">
        <v>575</v>
      </c>
      <c r="SEM33" s="58" t="s">
        <v>575</v>
      </c>
      <c r="SEN33" s="58" t="s">
        <v>575</v>
      </c>
      <c r="SEO33" s="58" t="s">
        <v>575</v>
      </c>
      <c r="SEP33" s="58" t="s">
        <v>575</v>
      </c>
      <c r="SEQ33" s="58" t="s">
        <v>575</v>
      </c>
      <c r="SER33" s="58" t="s">
        <v>575</v>
      </c>
      <c r="SES33" s="58" t="s">
        <v>575</v>
      </c>
      <c r="SET33" s="58" t="s">
        <v>575</v>
      </c>
      <c r="SEU33" s="58" t="s">
        <v>575</v>
      </c>
      <c r="SEV33" s="58" t="s">
        <v>575</v>
      </c>
      <c r="SEW33" s="58" t="s">
        <v>575</v>
      </c>
      <c r="SEX33" s="58" t="s">
        <v>575</v>
      </c>
      <c r="SEY33" s="58" t="s">
        <v>575</v>
      </c>
      <c r="SEZ33" s="58" t="s">
        <v>575</v>
      </c>
      <c r="SFA33" s="58" t="s">
        <v>575</v>
      </c>
      <c r="SFB33" s="58" t="s">
        <v>575</v>
      </c>
      <c r="SFC33" s="58" t="s">
        <v>575</v>
      </c>
      <c r="SFD33" s="58" t="s">
        <v>575</v>
      </c>
      <c r="SFE33" s="58" t="s">
        <v>575</v>
      </c>
      <c r="SFF33" s="58" t="s">
        <v>575</v>
      </c>
      <c r="SFG33" s="58" t="s">
        <v>575</v>
      </c>
      <c r="SFH33" s="58" t="s">
        <v>575</v>
      </c>
      <c r="SFI33" s="58" t="s">
        <v>575</v>
      </c>
      <c r="SFJ33" s="58" t="s">
        <v>575</v>
      </c>
      <c r="SFK33" s="58" t="s">
        <v>575</v>
      </c>
      <c r="SFL33" s="58" t="s">
        <v>575</v>
      </c>
      <c r="SFM33" s="58" t="s">
        <v>575</v>
      </c>
      <c r="SFN33" s="58" t="s">
        <v>575</v>
      </c>
      <c r="SFO33" s="58" t="s">
        <v>575</v>
      </c>
      <c r="SFP33" s="58" t="s">
        <v>575</v>
      </c>
      <c r="SFQ33" s="58" t="s">
        <v>575</v>
      </c>
      <c r="SFR33" s="58" t="s">
        <v>575</v>
      </c>
      <c r="SFS33" s="58" t="s">
        <v>575</v>
      </c>
      <c r="SFT33" s="58" t="s">
        <v>575</v>
      </c>
      <c r="SFU33" s="58" t="s">
        <v>575</v>
      </c>
      <c r="SFV33" s="58" t="s">
        <v>575</v>
      </c>
      <c r="SFW33" s="58" t="s">
        <v>575</v>
      </c>
      <c r="SFX33" s="58" t="s">
        <v>575</v>
      </c>
      <c r="SFY33" s="58" t="s">
        <v>575</v>
      </c>
      <c r="SFZ33" s="58" t="s">
        <v>575</v>
      </c>
      <c r="SGA33" s="58" t="s">
        <v>575</v>
      </c>
      <c r="SGB33" s="58" t="s">
        <v>575</v>
      </c>
      <c r="SGC33" s="58" t="s">
        <v>575</v>
      </c>
      <c r="SGD33" s="58" t="s">
        <v>575</v>
      </c>
      <c r="SGE33" s="58" t="s">
        <v>575</v>
      </c>
      <c r="SGF33" s="58" t="s">
        <v>575</v>
      </c>
      <c r="SGG33" s="58" t="s">
        <v>575</v>
      </c>
      <c r="SGH33" s="58" t="s">
        <v>575</v>
      </c>
      <c r="SGI33" s="58" t="s">
        <v>575</v>
      </c>
      <c r="SGJ33" s="58" t="s">
        <v>575</v>
      </c>
      <c r="SGK33" s="58" t="s">
        <v>575</v>
      </c>
      <c r="SGL33" s="58" t="s">
        <v>575</v>
      </c>
      <c r="SGM33" s="58" t="s">
        <v>575</v>
      </c>
      <c r="SGN33" s="58" t="s">
        <v>575</v>
      </c>
      <c r="SGO33" s="58" t="s">
        <v>575</v>
      </c>
      <c r="SGP33" s="58" t="s">
        <v>575</v>
      </c>
      <c r="SGQ33" s="58" t="s">
        <v>575</v>
      </c>
      <c r="SGR33" s="58" t="s">
        <v>575</v>
      </c>
      <c r="SGS33" s="58" t="s">
        <v>575</v>
      </c>
      <c r="SGT33" s="58" t="s">
        <v>575</v>
      </c>
      <c r="SGU33" s="58" t="s">
        <v>575</v>
      </c>
      <c r="SGV33" s="58" t="s">
        <v>575</v>
      </c>
      <c r="SGW33" s="58" t="s">
        <v>575</v>
      </c>
      <c r="SGX33" s="58" t="s">
        <v>575</v>
      </c>
      <c r="SGY33" s="58" t="s">
        <v>575</v>
      </c>
      <c r="SGZ33" s="58" t="s">
        <v>575</v>
      </c>
      <c r="SHA33" s="58" t="s">
        <v>575</v>
      </c>
      <c r="SHB33" s="58" t="s">
        <v>575</v>
      </c>
      <c r="SHC33" s="58" t="s">
        <v>575</v>
      </c>
      <c r="SHD33" s="58" t="s">
        <v>575</v>
      </c>
      <c r="SHE33" s="58" t="s">
        <v>575</v>
      </c>
      <c r="SHF33" s="58" t="s">
        <v>575</v>
      </c>
      <c r="SHG33" s="58" t="s">
        <v>575</v>
      </c>
      <c r="SHH33" s="58" t="s">
        <v>575</v>
      </c>
      <c r="SHI33" s="58" t="s">
        <v>575</v>
      </c>
      <c r="SHJ33" s="58" t="s">
        <v>575</v>
      </c>
      <c r="SHK33" s="58" t="s">
        <v>575</v>
      </c>
      <c r="SHL33" s="58" t="s">
        <v>575</v>
      </c>
      <c r="SHM33" s="58" t="s">
        <v>575</v>
      </c>
      <c r="SHN33" s="58" t="s">
        <v>575</v>
      </c>
      <c r="SHO33" s="58" t="s">
        <v>575</v>
      </c>
      <c r="SHP33" s="58" t="s">
        <v>575</v>
      </c>
      <c r="SHQ33" s="58" t="s">
        <v>575</v>
      </c>
      <c r="SHR33" s="58" t="s">
        <v>575</v>
      </c>
      <c r="SHS33" s="58" t="s">
        <v>575</v>
      </c>
      <c r="SHT33" s="58" t="s">
        <v>575</v>
      </c>
      <c r="SHU33" s="58" t="s">
        <v>575</v>
      </c>
      <c r="SHV33" s="58" t="s">
        <v>575</v>
      </c>
      <c r="SHW33" s="58" t="s">
        <v>575</v>
      </c>
      <c r="SHX33" s="58" t="s">
        <v>575</v>
      </c>
      <c r="SHY33" s="58" t="s">
        <v>575</v>
      </c>
      <c r="SHZ33" s="58" t="s">
        <v>575</v>
      </c>
      <c r="SIA33" s="58" t="s">
        <v>575</v>
      </c>
      <c r="SIB33" s="58" t="s">
        <v>575</v>
      </c>
      <c r="SIC33" s="58" t="s">
        <v>575</v>
      </c>
      <c r="SID33" s="58" t="s">
        <v>575</v>
      </c>
      <c r="SIE33" s="58" t="s">
        <v>575</v>
      </c>
      <c r="SIF33" s="58" t="s">
        <v>575</v>
      </c>
      <c r="SIG33" s="58" t="s">
        <v>575</v>
      </c>
      <c r="SIH33" s="58" t="s">
        <v>575</v>
      </c>
      <c r="SII33" s="58" t="s">
        <v>575</v>
      </c>
      <c r="SIJ33" s="58" t="s">
        <v>575</v>
      </c>
      <c r="SIK33" s="58" t="s">
        <v>575</v>
      </c>
      <c r="SIL33" s="58" t="s">
        <v>575</v>
      </c>
      <c r="SIM33" s="58" t="s">
        <v>575</v>
      </c>
      <c r="SIN33" s="58" t="s">
        <v>575</v>
      </c>
      <c r="SIO33" s="58" t="s">
        <v>575</v>
      </c>
      <c r="SIP33" s="58" t="s">
        <v>575</v>
      </c>
      <c r="SIQ33" s="58" t="s">
        <v>575</v>
      </c>
      <c r="SIR33" s="58" t="s">
        <v>575</v>
      </c>
      <c r="SIS33" s="58" t="s">
        <v>575</v>
      </c>
      <c r="SIT33" s="58" t="s">
        <v>575</v>
      </c>
      <c r="SIU33" s="58" t="s">
        <v>575</v>
      </c>
      <c r="SIV33" s="58" t="s">
        <v>575</v>
      </c>
      <c r="SIW33" s="58" t="s">
        <v>575</v>
      </c>
      <c r="SIX33" s="58" t="s">
        <v>575</v>
      </c>
      <c r="SIY33" s="58" t="s">
        <v>575</v>
      </c>
      <c r="SIZ33" s="58" t="s">
        <v>575</v>
      </c>
      <c r="SJA33" s="58" t="s">
        <v>575</v>
      </c>
      <c r="SJB33" s="58" t="s">
        <v>575</v>
      </c>
      <c r="SJC33" s="58" t="s">
        <v>575</v>
      </c>
      <c r="SJD33" s="58" t="s">
        <v>575</v>
      </c>
      <c r="SJE33" s="58" t="s">
        <v>575</v>
      </c>
      <c r="SJF33" s="58" t="s">
        <v>575</v>
      </c>
      <c r="SJG33" s="58" t="s">
        <v>575</v>
      </c>
      <c r="SJH33" s="58" t="s">
        <v>575</v>
      </c>
      <c r="SJI33" s="58" t="s">
        <v>575</v>
      </c>
      <c r="SJJ33" s="58" t="s">
        <v>575</v>
      </c>
      <c r="SJK33" s="58" t="s">
        <v>575</v>
      </c>
      <c r="SJL33" s="58" t="s">
        <v>575</v>
      </c>
      <c r="SJM33" s="58" t="s">
        <v>575</v>
      </c>
      <c r="SJN33" s="58" t="s">
        <v>575</v>
      </c>
      <c r="SJO33" s="58" t="s">
        <v>575</v>
      </c>
      <c r="SJP33" s="58" t="s">
        <v>575</v>
      </c>
      <c r="SJQ33" s="58" t="s">
        <v>575</v>
      </c>
      <c r="SJR33" s="58" t="s">
        <v>575</v>
      </c>
      <c r="SJS33" s="58" t="s">
        <v>575</v>
      </c>
      <c r="SJT33" s="58" t="s">
        <v>575</v>
      </c>
      <c r="SJU33" s="58" t="s">
        <v>575</v>
      </c>
      <c r="SJV33" s="58" t="s">
        <v>575</v>
      </c>
      <c r="SJW33" s="58" t="s">
        <v>575</v>
      </c>
      <c r="SJX33" s="58" t="s">
        <v>575</v>
      </c>
      <c r="SJY33" s="58" t="s">
        <v>575</v>
      </c>
      <c r="SJZ33" s="58" t="s">
        <v>575</v>
      </c>
      <c r="SKA33" s="58" t="s">
        <v>575</v>
      </c>
      <c r="SKB33" s="58" t="s">
        <v>575</v>
      </c>
      <c r="SKC33" s="58" t="s">
        <v>575</v>
      </c>
      <c r="SKD33" s="58" t="s">
        <v>575</v>
      </c>
      <c r="SKE33" s="58" t="s">
        <v>575</v>
      </c>
      <c r="SKF33" s="58" t="s">
        <v>575</v>
      </c>
      <c r="SKG33" s="58" t="s">
        <v>575</v>
      </c>
      <c r="SKH33" s="58" t="s">
        <v>575</v>
      </c>
      <c r="SKI33" s="58" t="s">
        <v>575</v>
      </c>
      <c r="SKJ33" s="58" t="s">
        <v>575</v>
      </c>
      <c r="SKK33" s="58" t="s">
        <v>575</v>
      </c>
      <c r="SKL33" s="58" t="s">
        <v>575</v>
      </c>
      <c r="SKM33" s="58" t="s">
        <v>575</v>
      </c>
      <c r="SKN33" s="58" t="s">
        <v>575</v>
      </c>
      <c r="SKO33" s="58" t="s">
        <v>575</v>
      </c>
      <c r="SKP33" s="58" t="s">
        <v>575</v>
      </c>
      <c r="SKQ33" s="58" t="s">
        <v>575</v>
      </c>
      <c r="SKR33" s="58" t="s">
        <v>575</v>
      </c>
      <c r="SKS33" s="58" t="s">
        <v>575</v>
      </c>
      <c r="SKT33" s="58" t="s">
        <v>575</v>
      </c>
      <c r="SKU33" s="58" t="s">
        <v>575</v>
      </c>
      <c r="SKV33" s="58" t="s">
        <v>575</v>
      </c>
      <c r="SKW33" s="58" t="s">
        <v>575</v>
      </c>
      <c r="SKX33" s="58" t="s">
        <v>575</v>
      </c>
      <c r="SKY33" s="58" t="s">
        <v>575</v>
      </c>
      <c r="SKZ33" s="58" t="s">
        <v>575</v>
      </c>
      <c r="SLA33" s="58" t="s">
        <v>575</v>
      </c>
      <c r="SLB33" s="58" t="s">
        <v>575</v>
      </c>
      <c r="SLC33" s="58" t="s">
        <v>575</v>
      </c>
      <c r="SLD33" s="58" t="s">
        <v>575</v>
      </c>
      <c r="SLE33" s="58" t="s">
        <v>575</v>
      </c>
      <c r="SLF33" s="58" t="s">
        <v>575</v>
      </c>
      <c r="SLG33" s="58" t="s">
        <v>575</v>
      </c>
      <c r="SLH33" s="58" t="s">
        <v>575</v>
      </c>
      <c r="SLI33" s="58" t="s">
        <v>575</v>
      </c>
      <c r="SLJ33" s="58" t="s">
        <v>575</v>
      </c>
      <c r="SLK33" s="58" t="s">
        <v>575</v>
      </c>
      <c r="SLL33" s="58" t="s">
        <v>575</v>
      </c>
      <c r="SLM33" s="58" t="s">
        <v>575</v>
      </c>
      <c r="SLN33" s="58" t="s">
        <v>575</v>
      </c>
      <c r="SLO33" s="58" t="s">
        <v>575</v>
      </c>
      <c r="SLP33" s="58" t="s">
        <v>575</v>
      </c>
      <c r="SLQ33" s="58" t="s">
        <v>575</v>
      </c>
      <c r="SLR33" s="58" t="s">
        <v>575</v>
      </c>
      <c r="SLS33" s="58" t="s">
        <v>575</v>
      </c>
      <c r="SLT33" s="58" t="s">
        <v>575</v>
      </c>
      <c r="SLU33" s="58" t="s">
        <v>575</v>
      </c>
      <c r="SLV33" s="58" t="s">
        <v>575</v>
      </c>
      <c r="SLW33" s="58" t="s">
        <v>575</v>
      </c>
      <c r="SLX33" s="58" t="s">
        <v>575</v>
      </c>
      <c r="SLY33" s="58" t="s">
        <v>575</v>
      </c>
      <c r="SLZ33" s="58" t="s">
        <v>575</v>
      </c>
      <c r="SMA33" s="58" t="s">
        <v>575</v>
      </c>
      <c r="SMB33" s="58" t="s">
        <v>575</v>
      </c>
      <c r="SMC33" s="58" t="s">
        <v>575</v>
      </c>
      <c r="SMD33" s="58" t="s">
        <v>575</v>
      </c>
      <c r="SME33" s="58" t="s">
        <v>575</v>
      </c>
      <c r="SMF33" s="58" t="s">
        <v>575</v>
      </c>
      <c r="SMG33" s="58" t="s">
        <v>575</v>
      </c>
      <c r="SMH33" s="58" t="s">
        <v>575</v>
      </c>
      <c r="SMI33" s="58" t="s">
        <v>575</v>
      </c>
      <c r="SMJ33" s="58" t="s">
        <v>575</v>
      </c>
      <c r="SMK33" s="58" t="s">
        <v>575</v>
      </c>
      <c r="SML33" s="58" t="s">
        <v>575</v>
      </c>
      <c r="SMM33" s="58" t="s">
        <v>575</v>
      </c>
      <c r="SMN33" s="58" t="s">
        <v>575</v>
      </c>
      <c r="SMO33" s="58" t="s">
        <v>575</v>
      </c>
      <c r="SMP33" s="58" t="s">
        <v>575</v>
      </c>
      <c r="SMQ33" s="58" t="s">
        <v>575</v>
      </c>
      <c r="SMR33" s="58" t="s">
        <v>575</v>
      </c>
      <c r="SMS33" s="58" t="s">
        <v>575</v>
      </c>
      <c r="SMT33" s="58" t="s">
        <v>575</v>
      </c>
      <c r="SMU33" s="58" t="s">
        <v>575</v>
      </c>
      <c r="SMV33" s="58" t="s">
        <v>575</v>
      </c>
      <c r="SMW33" s="58" t="s">
        <v>575</v>
      </c>
      <c r="SMX33" s="58" t="s">
        <v>575</v>
      </c>
      <c r="SMY33" s="58" t="s">
        <v>575</v>
      </c>
      <c r="SMZ33" s="58" t="s">
        <v>575</v>
      </c>
      <c r="SNA33" s="58" t="s">
        <v>575</v>
      </c>
      <c r="SNB33" s="58" t="s">
        <v>575</v>
      </c>
      <c r="SNC33" s="58" t="s">
        <v>575</v>
      </c>
      <c r="SND33" s="58" t="s">
        <v>575</v>
      </c>
      <c r="SNE33" s="58" t="s">
        <v>575</v>
      </c>
      <c r="SNF33" s="58" t="s">
        <v>575</v>
      </c>
      <c r="SNG33" s="58" t="s">
        <v>575</v>
      </c>
      <c r="SNH33" s="58" t="s">
        <v>575</v>
      </c>
      <c r="SNI33" s="58" t="s">
        <v>575</v>
      </c>
      <c r="SNJ33" s="58" t="s">
        <v>575</v>
      </c>
      <c r="SNK33" s="58" t="s">
        <v>575</v>
      </c>
      <c r="SNL33" s="58" t="s">
        <v>575</v>
      </c>
      <c r="SNM33" s="58" t="s">
        <v>575</v>
      </c>
      <c r="SNN33" s="58" t="s">
        <v>575</v>
      </c>
      <c r="SNO33" s="58" t="s">
        <v>575</v>
      </c>
      <c r="SNP33" s="58" t="s">
        <v>575</v>
      </c>
      <c r="SNQ33" s="58" t="s">
        <v>575</v>
      </c>
      <c r="SNR33" s="58" t="s">
        <v>575</v>
      </c>
      <c r="SNS33" s="58" t="s">
        <v>575</v>
      </c>
      <c r="SNT33" s="58" t="s">
        <v>575</v>
      </c>
      <c r="SNU33" s="58" t="s">
        <v>575</v>
      </c>
      <c r="SNV33" s="58" t="s">
        <v>575</v>
      </c>
      <c r="SNW33" s="58" t="s">
        <v>575</v>
      </c>
      <c r="SNX33" s="58" t="s">
        <v>575</v>
      </c>
      <c r="SNY33" s="58" t="s">
        <v>575</v>
      </c>
      <c r="SNZ33" s="58" t="s">
        <v>575</v>
      </c>
      <c r="SOA33" s="58" t="s">
        <v>575</v>
      </c>
      <c r="SOB33" s="58" t="s">
        <v>575</v>
      </c>
      <c r="SOC33" s="58" t="s">
        <v>575</v>
      </c>
      <c r="SOD33" s="58" t="s">
        <v>575</v>
      </c>
      <c r="SOE33" s="58" t="s">
        <v>575</v>
      </c>
      <c r="SOF33" s="58" t="s">
        <v>575</v>
      </c>
      <c r="SOG33" s="58" t="s">
        <v>575</v>
      </c>
      <c r="SOH33" s="58" t="s">
        <v>575</v>
      </c>
      <c r="SOI33" s="58" t="s">
        <v>575</v>
      </c>
      <c r="SOJ33" s="58" t="s">
        <v>575</v>
      </c>
      <c r="SOK33" s="58" t="s">
        <v>575</v>
      </c>
      <c r="SOL33" s="58" t="s">
        <v>575</v>
      </c>
      <c r="SOM33" s="58" t="s">
        <v>575</v>
      </c>
      <c r="SON33" s="58" t="s">
        <v>575</v>
      </c>
      <c r="SOO33" s="58" t="s">
        <v>575</v>
      </c>
      <c r="SOP33" s="58" t="s">
        <v>575</v>
      </c>
      <c r="SOQ33" s="58" t="s">
        <v>575</v>
      </c>
      <c r="SOR33" s="58" t="s">
        <v>575</v>
      </c>
      <c r="SOS33" s="58" t="s">
        <v>575</v>
      </c>
      <c r="SOT33" s="58" t="s">
        <v>575</v>
      </c>
      <c r="SOU33" s="58" t="s">
        <v>575</v>
      </c>
      <c r="SOV33" s="58" t="s">
        <v>575</v>
      </c>
      <c r="SOW33" s="58" t="s">
        <v>575</v>
      </c>
      <c r="SOX33" s="58" t="s">
        <v>575</v>
      </c>
      <c r="SOY33" s="58" t="s">
        <v>575</v>
      </c>
      <c r="SOZ33" s="58" t="s">
        <v>575</v>
      </c>
      <c r="SPA33" s="58" t="s">
        <v>575</v>
      </c>
      <c r="SPB33" s="58" t="s">
        <v>575</v>
      </c>
      <c r="SPC33" s="58" t="s">
        <v>575</v>
      </c>
      <c r="SPD33" s="58" t="s">
        <v>575</v>
      </c>
      <c r="SPE33" s="58" t="s">
        <v>575</v>
      </c>
      <c r="SPF33" s="58" t="s">
        <v>575</v>
      </c>
      <c r="SPG33" s="58" t="s">
        <v>575</v>
      </c>
      <c r="SPH33" s="58" t="s">
        <v>575</v>
      </c>
      <c r="SPI33" s="58" t="s">
        <v>575</v>
      </c>
      <c r="SPJ33" s="58" t="s">
        <v>575</v>
      </c>
      <c r="SPK33" s="58" t="s">
        <v>575</v>
      </c>
      <c r="SPL33" s="58" t="s">
        <v>575</v>
      </c>
      <c r="SPM33" s="58" t="s">
        <v>575</v>
      </c>
      <c r="SPN33" s="58" t="s">
        <v>575</v>
      </c>
      <c r="SPO33" s="58" t="s">
        <v>575</v>
      </c>
      <c r="SPP33" s="58" t="s">
        <v>575</v>
      </c>
      <c r="SPQ33" s="58" t="s">
        <v>575</v>
      </c>
      <c r="SPR33" s="58" t="s">
        <v>575</v>
      </c>
      <c r="SPS33" s="58" t="s">
        <v>575</v>
      </c>
      <c r="SPT33" s="58" t="s">
        <v>575</v>
      </c>
      <c r="SPU33" s="58" t="s">
        <v>575</v>
      </c>
      <c r="SPV33" s="58" t="s">
        <v>575</v>
      </c>
      <c r="SPW33" s="58" t="s">
        <v>575</v>
      </c>
      <c r="SPX33" s="58" t="s">
        <v>575</v>
      </c>
      <c r="SPY33" s="58" t="s">
        <v>575</v>
      </c>
      <c r="SPZ33" s="58" t="s">
        <v>575</v>
      </c>
      <c r="SQA33" s="58" t="s">
        <v>575</v>
      </c>
      <c r="SQB33" s="58" t="s">
        <v>575</v>
      </c>
      <c r="SQC33" s="58" t="s">
        <v>575</v>
      </c>
      <c r="SQD33" s="58" t="s">
        <v>575</v>
      </c>
      <c r="SQE33" s="58" t="s">
        <v>575</v>
      </c>
      <c r="SQF33" s="58" t="s">
        <v>575</v>
      </c>
      <c r="SQG33" s="58" t="s">
        <v>575</v>
      </c>
      <c r="SQH33" s="58" t="s">
        <v>575</v>
      </c>
      <c r="SQI33" s="58" t="s">
        <v>575</v>
      </c>
      <c r="SQJ33" s="58" t="s">
        <v>575</v>
      </c>
      <c r="SQK33" s="58" t="s">
        <v>575</v>
      </c>
      <c r="SQL33" s="58" t="s">
        <v>575</v>
      </c>
      <c r="SQM33" s="58" t="s">
        <v>575</v>
      </c>
      <c r="SQN33" s="58" t="s">
        <v>575</v>
      </c>
      <c r="SQO33" s="58" t="s">
        <v>575</v>
      </c>
      <c r="SQP33" s="58" t="s">
        <v>575</v>
      </c>
      <c r="SQQ33" s="58" t="s">
        <v>575</v>
      </c>
      <c r="SQR33" s="58" t="s">
        <v>575</v>
      </c>
      <c r="SQS33" s="58" t="s">
        <v>575</v>
      </c>
      <c r="SQT33" s="58" t="s">
        <v>575</v>
      </c>
      <c r="SQU33" s="58" t="s">
        <v>575</v>
      </c>
      <c r="SQV33" s="58" t="s">
        <v>575</v>
      </c>
      <c r="SQW33" s="58" t="s">
        <v>575</v>
      </c>
      <c r="SQX33" s="58" t="s">
        <v>575</v>
      </c>
      <c r="SQY33" s="58" t="s">
        <v>575</v>
      </c>
      <c r="SQZ33" s="58" t="s">
        <v>575</v>
      </c>
      <c r="SRA33" s="58" t="s">
        <v>575</v>
      </c>
      <c r="SRB33" s="58" t="s">
        <v>575</v>
      </c>
      <c r="SRC33" s="58" t="s">
        <v>575</v>
      </c>
      <c r="SRD33" s="58" t="s">
        <v>575</v>
      </c>
      <c r="SRE33" s="58" t="s">
        <v>575</v>
      </c>
      <c r="SRF33" s="58" t="s">
        <v>575</v>
      </c>
      <c r="SRG33" s="58" t="s">
        <v>575</v>
      </c>
      <c r="SRH33" s="58" t="s">
        <v>575</v>
      </c>
      <c r="SRI33" s="58" t="s">
        <v>575</v>
      </c>
      <c r="SRJ33" s="58" t="s">
        <v>575</v>
      </c>
      <c r="SRK33" s="58" t="s">
        <v>575</v>
      </c>
      <c r="SRL33" s="58" t="s">
        <v>575</v>
      </c>
      <c r="SRM33" s="58" t="s">
        <v>575</v>
      </c>
      <c r="SRN33" s="58" t="s">
        <v>575</v>
      </c>
      <c r="SRO33" s="58" t="s">
        <v>575</v>
      </c>
      <c r="SRP33" s="58" t="s">
        <v>575</v>
      </c>
      <c r="SRQ33" s="58" t="s">
        <v>575</v>
      </c>
      <c r="SRR33" s="58" t="s">
        <v>575</v>
      </c>
      <c r="SRS33" s="58" t="s">
        <v>575</v>
      </c>
      <c r="SRT33" s="58" t="s">
        <v>575</v>
      </c>
      <c r="SRU33" s="58" t="s">
        <v>575</v>
      </c>
      <c r="SRV33" s="58" t="s">
        <v>575</v>
      </c>
      <c r="SRW33" s="58" t="s">
        <v>575</v>
      </c>
      <c r="SRX33" s="58" t="s">
        <v>575</v>
      </c>
      <c r="SRY33" s="58" t="s">
        <v>575</v>
      </c>
      <c r="SRZ33" s="58" t="s">
        <v>575</v>
      </c>
      <c r="SSA33" s="58" t="s">
        <v>575</v>
      </c>
      <c r="SSB33" s="58" t="s">
        <v>575</v>
      </c>
      <c r="SSC33" s="58" t="s">
        <v>575</v>
      </c>
      <c r="SSD33" s="58" t="s">
        <v>575</v>
      </c>
      <c r="SSE33" s="58" t="s">
        <v>575</v>
      </c>
      <c r="SSF33" s="58" t="s">
        <v>575</v>
      </c>
      <c r="SSG33" s="58" t="s">
        <v>575</v>
      </c>
      <c r="SSH33" s="58" t="s">
        <v>575</v>
      </c>
      <c r="SSI33" s="58" t="s">
        <v>575</v>
      </c>
      <c r="SSJ33" s="58" t="s">
        <v>575</v>
      </c>
      <c r="SSK33" s="58" t="s">
        <v>575</v>
      </c>
      <c r="SSL33" s="58" t="s">
        <v>575</v>
      </c>
      <c r="SSM33" s="58" t="s">
        <v>575</v>
      </c>
      <c r="SSN33" s="58" t="s">
        <v>575</v>
      </c>
      <c r="SSO33" s="58" t="s">
        <v>575</v>
      </c>
      <c r="SSP33" s="58" t="s">
        <v>575</v>
      </c>
      <c r="SSQ33" s="58" t="s">
        <v>575</v>
      </c>
      <c r="SSR33" s="58" t="s">
        <v>575</v>
      </c>
      <c r="SSS33" s="58" t="s">
        <v>575</v>
      </c>
      <c r="SST33" s="58" t="s">
        <v>575</v>
      </c>
      <c r="SSU33" s="58" t="s">
        <v>575</v>
      </c>
      <c r="SSV33" s="58" t="s">
        <v>575</v>
      </c>
      <c r="SSW33" s="58" t="s">
        <v>575</v>
      </c>
      <c r="SSX33" s="58" t="s">
        <v>575</v>
      </c>
      <c r="SSY33" s="58" t="s">
        <v>575</v>
      </c>
      <c r="SSZ33" s="58" t="s">
        <v>575</v>
      </c>
      <c r="STA33" s="58" t="s">
        <v>575</v>
      </c>
      <c r="STB33" s="58" t="s">
        <v>575</v>
      </c>
      <c r="STC33" s="58" t="s">
        <v>575</v>
      </c>
      <c r="STD33" s="58" t="s">
        <v>575</v>
      </c>
      <c r="STE33" s="58" t="s">
        <v>575</v>
      </c>
      <c r="STF33" s="58" t="s">
        <v>575</v>
      </c>
      <c r="STG33" s="58" t="s">
        <v>575</v>
      </c>
      <c r="STH33" s="58" t="s">
        <v>575</v>
      </c>
      <c r="STI33" s="58" t="s">
        <v>575</v>
      </c>
      <c r="STJ33" s="58" t="s">
        <v>575</v>
      </c>
      <c r="STK33" s="58" t="s">
        <v>575</v>
      </c>
      <c r="STL33" s="58" t="s">
        <v>575</v>
      </c>
      <c r="STM33" s="58" t="s">
        <v>575</v>
      </c>
      <c r="STN33" s="58" t="s">
        <v>575</v>
      </c>
      <c r="STO33" s="58" t="s">
        <v>575</v>
      </c>
      <c r="STP33" s="58" t="s">
        <v>575</v>
      </c>
      <c r="STQ33" s="58" t="s">
        <v>575</v>
      </c>
      <c r="STR33" s="58" t="s">
        <v>575</v>
      </c>
      <c r="STS33" s="58" t="s">
        <v>575</v>
      </c>
      <c r="STT33" s="58" t="s">
        <v>575</v>
      </c>
      <c r="STU33" s="58" t="s">
        <v>575</v>
      </c>
      <c r="STV33" s="58" t="s">
        <v>575</v>
      </c>
      <c r="STW33" s="58" t="s">
        <v>575</v>
      </c>
      <c r="STX33" s="58" t="s">
        <v>575</v>
      </c>
      <c r="STY33" s="58" t="s">
        <v>575</v>
      </c>
      <c r="STZ33" s="58" t="s">
        <v>575</v>
      </c>
      <c r="SUA33" s="58" t="s">
        <v>575</v>
      </c>
      <c r="SUB33" s="58" t="s">
        <v>575</v>
      </c>
      <c r="SUC33" s="58" t="s">
        <v>575</v>
      </c>
      <c r="SUD33" s="58" t="s">
        <v>575</v>
      </c>
      <c r="SUE33" s="58" t="s">
        <v>575</v>
      </c>
      <c r="SUF33" s="58" t="s">
        <v>575</v>
      </c>
      <c r="SUG33" s="58" t="s">
        <v>575</v>
      </c>
      <c r="SUH33" s="58" t="s">
        <v>575</v>
      </c>
      <c r="SUI33" s="58" t="s">
        <v>575</v>
      </c>
      <c r="SUJ33" s="58" t="s">
        <v>575</v>
      </c>
      <c r="SUK33" s="58" t="s">
        <v>575</v>
      </c>
      <c r="SUL33" s="58" t="s">
        <v>575</v>
      </c>
      <c r="SUM33" s="58" t="s">
        <v>575</v>
      </c>
      <c r="SUN33" s="58" t="s">
        <v>575</v>
      </c>
      <c r="SUO33" s="58" t="s">
        <v>575</v>
      </c>
      <c r="SUP33" s="58" t="s">
        <v>575</v>
      </c>
      <c r="SUQ33" s="58" t="s">
        <v>575</v>
      </c>
      <c r="SUR33" s="58" t="s">
        <v>575</v>
      </c>
      <c r="SUS33" s="58" t="s">
        <v>575</v>
      </c>
      <c r="SUT33" s="58" t="s">
        <v>575</v>
      </c>
      <c r="SUU33" s="58" t="s">
        <v>575</v>
      </c>
      <c r="SUV33" s="58" t="s">
        <v>575</v>
      </c>
      <c r="SUW33" s="58" t="s">
        <v>575</v>
      </c>
      <c r="SUX33" s="58" t="s">
        <v>575</v>
      </c>
      <c r="SUY33" s="58" t="s">
        <v>575</v>
      </c>
      <c r="SUZ33" s="58" t="s">
        <v>575</v>
      </c>
      <c r="SVA33" s="58" t="s">
        <v>575</v>
      </c>
      <c r="SVB33" s="58" t="s">
        <v>575</v>
      </c>
      <c r="SVC33" s="58" t="s">
        <v>575</v>
      </c>
      <c r="SVD33" s="58" t="s">
        <v>575</v>
      </c>
      <c r="SVE33" s="58" t="s">
        <v>575</v>
      </c>
      <c r="SVF33" s="58" t="s">
        <v>575</v>
      </c>
      <c r="SVG33" s="58" t="s">
        <v>575</v>
      </c>
      <c r="SVH33" s="58" t="s">
        <v>575</v>
      </c>
      <c r="SVI33" s="58" t="s">
        <v>575</v>
      </c>
      <c r="SVJ33" s="58" t="s">
        <v>575</v>
      </c>
      <c r="SVK33" s="58" t="s">
        <v>575</v>
      </c>
      <c r="SVL33" s="58" t="s">
        <v>575</v>
      </c>
      <c r="SVM33" s="58" t="s">
        <v>575</v>
      </c>
      <c r="SVN33" s="58" t="s">
        <v>575</v>
      </c>
      <c r="SVO33" s="58" t="s">
        <v>575</v>
      </c>
      <c r="SVP33" s="58" t="s">
        <v>575</v>
      </c>
      <c r="SVQ33" s="58" t="s">
        <v>575</v>
      </c>
      <c r="SVR33" s="58" t="s">
        <v>575</v>
      </c>
      <c r="SVS33" s="58" t="s">
        <v>575</v>
      </c>
      <c r="SVT33" s="58" t="s">
        <v>575</v>
      </c>
      <c r="SVU33" s="58" t="s">
        <v>575</v>
      </c>
      <c r="SVV33" s="58" t="s">
        <v>575</v>
      </c>
      <c r="SVW33" s="58" t="s">
        <v>575</v>
      </c>
      <c r="SVX33" s="58" t="s">
        <v>575</v>
      </c>
      <c r="SVY33" s="58" t="s">
        <v>575</v>
      </c>
      <c r="SVZ33" s="58" t="s">
        <v>575</v>
      </c>
      <c r="SWA33" s="58" t="s">
        <v>575</v>
      </c>
      <c r="SWB33" s="58" t="s">
        <v>575</v>
      </c>
      <c r="SWC33" s="58" t="s">
        <v>575</v>
      </c>
      <c r="SWD33" s="58" t="s">
        <v>575</v>
      </c>
      <c r="SWE33" s="58" t="s">
        <v>575</v>
      </c>
      <c r="SWF33" s="58" t="s">
        <v>575</v>
      </c>
      <c r="SWG33" s="58" t="s">
        <v>575</v>
      </c>
      <c r="SWH33" s="58" t="s">
        <v>575</v>
      </c>
      <c r="SWI33" s="58" t="s">
        <v>575</v>
      </c>
      <c r="SWJ33" s="58" t="s">
        <v>575</v>
      </c>
      <c r="SWK33" s="58" t="s">
        <v>575</v>
      </c>
      <c r="SWL33" s="58" t="s">
        <v>575</v>
      </c>
      <c r="SWM33" s="58" t="s">
        <v>575</v>
      </c>
      <c r="SWN33" s="58" t="s">
        <v>575</v>
      </c>
      <c r="SWO33" s="58" t="s">
        <v>575</v>
      </c>
      <c r="SWP33" s="58" t="s">
        <v>575</v>
      </c>
      <c r="SWQ33" s="58" t="s">
        <v>575</v>
      </c>
      <c r="SWR33" s="58" t="s">
        <v>575</v>
      </c>
      <c r="SWS33" s="58" t="s">
        <v>575</v>
      </c>
      <c r="SWT33" s="58" t="s">
        <v>575</v>
      </c>
      <c r="SWU33" s="58" t="s">
        <v>575</v>
      </c>
      <c r="SWV33" s="58" t="s">
        <v>575</v>
      </c>
      <c r="SWW33" s="58" t="s">
        <v>575</v>
      </c>
      <c r="SWX33" s="58" t="s">
        <v>575</v>
      </c>
      <c r="SWY33" s="58" t="s">
        <v>575</v>
      </c>
      <c r="SWZ33" s="58" t="s">
        <v>575</v>
      </c>
      <c r="SXA33" s="58" t="s">
        <v>575</v>
      </c>
      <c r="SXB33" s="58" t="s">
        <v>575</v>
      </c>
      <c r="SXC33" s="58" t="s">
        <v>575</v>
      </c>
      <c r="SXD33" s="58" t="s">
        <v>575</v>
      </c>
      <c r="SXE33" s="58" t="s">
        <v>575</v>
      </c>
      <c r="SXF33" s="58" t="s">
        <v>575</v>
      </c>
      <c r="SXG33" s="58" t="s">
        <v>575</v>
      </c>
      <c r="SXH33" s="58" t="s">
        <v>575</v>
      </c>
      <c r="SXI33" s="58" t="s">
        <v>575</v>
      </c>
      <c r="SXJ33" s="58" t="s">
        <v>575</v>
      </c>
      <c r="SXK33" s="58" t="s">
        <v>575</v>
      </c>
      <c r="SXL33" s="58" t="s">
        <v>575</v>
      </c>
      <c r="SXM33" s="58" t="s">
        <v>575</v>
      </c>
      <c r="SXN33" s="58" t="s">
        <v>575</v>
      </c>
      <c r="SXO33" s="58" t="s">
        <v>575</v>
      </c>
      <c r="SXP33" s="58" t="s">
        <v>575</v>
      </c>
      <c r="SXQ33" s="58" t="s">
        <v>575</v>
      </c>
      <c r="SXR33" s="58" t="s">
        <v>575</v>
      </c>
      <c r="SXS33" s="58" t="s">
        <v>575</v>
      </c>
      <c r="SXT33" s="58" t="s">
        <v>575</v>
      </c>
      <c r="SXU33" s="58" t="s">
        <v>575</v>
      </c>
      <c r="SXV33" s="58" t="s">
        <v>575</v>
      </c>
      <c r="SXW33" s="58" t="s">
        <v>575</v>
      </c>
      <c r="SXX33" s="58" t="s">
        <v>575</v>
      </c>
      <c r="SXY33" s="58" t="s">
        <v>575</v>
      </c>
      <c r="SXZ33" s="58" t="s">
        <v>575</v>
      </c>
      <c r="SYA33" s="58" t="s">
        <v>575</v>
      </c>
      <c r="SYB33" s="58" t="s">
        <v>575</v>
      </c>
      <c r="SYC33" s="58" t="s">
        <v>575</v>
      </c>
      <c r="SYD33" s="58" t="s">
        <v>575</v>
      </c>
      <c r="SYE33" s="58" t="s">
        <v>575</v>
      </c>
      <c r="SYF33" s="58" t="s">
        <v>575</v>
      </c>
      <c r="SYG33" s="58" t="s">
        <v>575</v>
      </c>
      <c r="SYH33" s="58" t="s">
        <v>575</v>
      </c>
      <c r="SYI33" s="58" t="s">
        <v>575</v>
      </c>
      <c r="SYJ33" s="58" t="s">
        <v>575</v>
      </c>
      <c r="SYK33" s="58" t="s">
        <v>575</v>
      </c>
      <c r="SYL33" s="58" t="s">
        <v>575</v>
      </c>
      <c r="SYM33" s="58" t="s">
        <v>575</v>
      </c>
      <c r="SYN33" s="58" t="s">
        <v>575</v>
      </c>
      <c r="SYO33" s="58" t="s">
        <v>575</v>
      </c>
      <c r="SYP33" s="58" t="s">
        <v>575</v>
      </c>
      <c r="SYQ33" s="58" t="s">
        <v>575</v>
      </c>
      <c r="SYR33" s="58" t="s">
        <v>575</v>
      </c>
      <c r="SYS33" s="58" t="s">
        <v>575</v>
      </c>
      <c r="SYT33" s="58" t="s">
        <v>575</v>
      </c>
      <c r="SYU33" s="58" t="s">
        <v>575</v>
      </c>
      <c r="SYV33" s="58" t="s">
        <v>575</v>
      </c>
      <c r="SYW33" s="58" t="s">
        <v>575</v>
      </c>
      <c r="SYX33" s="58" t="s">
        <v>575</v>
      </c>
      <c r="SYY33" s="58" t="s">
        <v>575</v>
      </c>
      <c r="SYZ33" s="58" t="s">
        <v>575</v>
      </c>
      <c r="SZA33" s="58" t="s">
        <v>575</v>
      </c>
      <c r="SZB33" s="58" t="s">
        <v>575</v>
      </c>
      <c r="SZC33" s="58" t="s">
        <v>575</v>
      </c>
      <c r="SZD33" s="58" t="s">
        <v>575</v>
      </c>
      <c r="SZE33" s="58" t="s">
        <v>575</v>
      </c>
      <c r="SZF33" s="58" t="s">
        <v>575</v>
      </c>
      <c r="SZG33" s="58" t="s">
        <v>575</v>
      </c>
      <c r="SZH33" s="58" t="s">
        <v>575</v>
      </c>
      <c r="SZI33" s="58" t="s">
        <v>575</v>
      </c>
      <c r="SZJ33" s="58" t="s">
        <v>575</v>
      </c>
      <c r="SZK33" s="58" t="s">
        <v>575</v>
      </c>
      <c r="SZL33" s="58" t="s">
        <v>575</v>
      </c>
      <c r="SZM33" s="58" t="s">
        <v>575</v>
      </c>
      <c r="SZN33" s="58" t="s">
        <v>575</v>
      </c>
      <c r="SZO33" s="58" t="s">
        <v>575</v>
      </c>
      <c r="SZP33" s="58" t="s">
        <v>575</v>
      </c>
      <c r="SZQ33" s="58" t="s">
        <v>575</v>
      </c>
      <c r="SZR33" s="58" t="s">
        <v>575</v>
      </c>
      <c r="SZS33" s="58" t="s">
        <v>575</v>
      </c>
      <c r="SZT33" s="58" t="s">
        <v>575</v>
      </c>
      <c r="SZU33" s="58" t="s">
        <v>575</v>
      </c>
      <c r="SZV33" s="58" t="s">
        <v>575</v>
      </c>
      <c r="SZW33" s="58" t="s">
        <v>575</v>
      </c>
      <c r="SZX33" s="58" t="s">
        <v>575</v>
      </c>
      <c r="SZY33" s="58" t="s">
        <v>575</v>
      </c>
      <c r="SZZ33" s="58" t="s">
        <v>575</v>
      </c>
      <c r="TAA33" s="58" t="s">
        <v>575</v>
      </c>
      <c r="TAB33" s="58" t="s">
        <v>575</v>
      </c>
      <c r="TAC33" s="58" t="s">
        <v>575</v>
      </c>
      <c r="TAD33" s="58" t="s">
        <v>575</v>
      </c>
      <c r="TAE33" s="58" t="s">
        <v>575</v>
      </c>
      <c r="TAF33" s="58" t="s">
        <v>575</v>
      </c>
      <c r="TAG33" s="58" t="s">
        <v>575</v>
      </c>
      <c r="TAH33" s="58" t="s">
        <v>575</v>
      </c>
      <c r="TAI33" s="58" t="s">
        <v>575</v>
      </c>
      <c r="TAJ33" s="58" t="s">
        <v>575</v>
      </c>
      <c r="TAK33" s="58" t="s">
        <v>575</v>
      </c>
      <c r="TAL33" s="58" t="s">
        <v>575</v>
      </c>
      <c r="TAM33" s="58" t="s">
        <v>575</v>
      </c>
      <c r="TAN33" s="58" t="s">
        <v>575</v>
      </c>
      <c r="TAO33" s="58" t="s">
        <v>575</v>
      </c>
      <c r="TAP33" s="58" t="s">
        <v>575</v>
      </c>
      <c r="TAQ33" s="58" t="s">
        <v>575</v>
      </c>
      <c r="TAR33" s="58" t="s">
        <v>575</v>
      </c>
      <c r="TAS33" s="58" t="s">
        <v>575</v>
      </c>
      <c r="TAT33" s="58" t="s">
        <v>575</v>
      </c>
      <c r="TAU33" s="58" t="s">
        <v>575</v>
      </c>
      <c r="TAV33" s="58" t="s">
        <v>575</v>
      </c>
      <c r="TAW33" s="58" t="s">
        <v>575</v>
      </c>
      <c r="TAX33" s="58" t="s">
        <v>575</v>
      </c>
      <c r="TAY33" s="58" t="s">
        <v>575</v>
      </c>
      <c r="TAZ33" s="58" t="s">
        <v>575</v>
      </c>
      <c r="TBA33" s="58" t="s">
        <v>575</v>
      </c>
      <c r="TBB33" s="58" t="s">
        <v>575</v>
      </c>
      <c r="TBC33" s="58" t="s">
        <v>575</v>
      </c>
      <c r="TBD33" s="58" t="s">
        <v>575</v>
      </c>
      <c r="TBE33" s="58" t="s">
        <v>575</v>
      </c>
      <c r="TBF33" s="58" t="s">
        <v>575</v>
      </c>
      <c r="TBG33" s="58" t="s">
        <v>575</v>
      </c>
      <c r="TBH33" s="58" t="s">
        <v>575</v>
      </c>
      <c r="TBI33" s="58" t="s">
        <v>575</v>
      </c>
      <c r="TBJ33" s="58" t="s">
        <v>575</v>
      </c>
      <c r="TBK33" s="58" t="s">
        <v>575</v>
      </c>
      <c r="TBL33" s="58" t="s">
        <v>575</v>
      </c>
      <c r="TBM33" s="58" t="s">
        <v>575</v>
      </c>
      <c r="TBN33" s="58" t="s">
        <v>575</v>
      </c>
      <c r="TBO33" s="58" t="s">
        <v>575</v>
      </c>
      <c r="TBP33" s="58" t="s">
        <v>575</v>
      </c>
      <c r="TBQ33" s="58" t="s">
        <v>575</v>
      </c>
      <c r="TBR33" s="58" t="s">
        <v>575</v>
      </c>
      <c r="TBS33" s="58" t="s">
        <v>575</v>
      </c>
      <c r="TBT33" s="58" t="s">
        <v>575</v>
      </c>
      <c r="TBU33" s="58" t="s">
        <v>575</v>
      </c>
      <c r="TBV33" s="58" t="s">
        <v>575</v>
      </c>
      <c r="TBW33" s="58" t="s">
        <v>575</v>
      </c>
      <c r="TBX33" s="58" t="s">
        <v>575</v>
      </c>
      <c r="TBY33" s="58" t="s">
        <v>575</v>
      </c>
      <c r="TBZ33" s="58" t="s">
        <v>575</v>
      </c>
      <c r="TCA33" s="58" t="s">
        <v>575</v>
      </c>
      <c r="TCB33" s="58" t="s">
        <v>575</v>
      </c>
      <c r="TCC33" s="58" t="s">
        <v>575</v>
      </c>
      <c r="TCD33" s="58" t="s">
        <v>575</v>
      </c>
      <c r="TCE33" s="58" t="s">
        <v>575</v>
      </c>
      <c r="TCF33" s="58" t="s">
        <v>575</v>
      </c>
      <c r="TCG33" s="58" t="s">
        <v>575</v>
      </c>
      <c r="TCH33" s="58" t="s">
        <v>575</v>
      </c>
      <c r="TCI33" s="58" t="s">
        <v>575</v>
      </c>
      <c r="TCJ33" s="58" t="s">
        <v>575</v>
      </c>
      <c r="TCK33" s="58" t="s">
        <v>575</v>
      </c>
      <c r="TCL33" s="58" t="s">
        <v>575</v>
      </c>
      <c r="TCM33" s="58" t="s">
        <v>575</v>
      </c>
      <c r="TCN33" s="58" t="s">
        <v>575</v>
      </c>
      <c r="TCO33" s="58" t="s">
        <v>575</v>
      </c>
      <c r="TCP33" s="58" t="s">
        <v>575</v>
      </c>
      <c r="TCQ33" s="58" t="s">
        <v>575</v>
      </c>
      <c r="TCR33" s="58" t="s">
        <v>575</v>
      </c>
      <c r="TCS33" s="58" t="s">
        <v>575</v>
      </c>
      <c r="TCT33" s="58" t="s">
        <v>575</v>
      </c>
      <c r="TCU33" s="58" t="s">
        <v>575</v>
      </c>
      <c r="TCV33" s="58" t="s">
        <v>575</v>
      </c>
      <c r="TCW33" s="58" t="s">
        <v>575</v>
      </c>
      <c r="TCX33" s="58" t="s">
        <v>575</v>
      </c>
      <c r="TCY33" s="58" t="s">
        <v>575</v>
      </c>
      <c r="TCZ33" s="58" t="s">
        <v>575</v>
      </c>
      <c r="TDA33" s="58" t="s">
        <v>575</v>
      </c>
      <c r="TDB33" s="58" t="s">
        <v>575</v>
      </c>
      <c r="TDC33" s="58" t="s">
        <v>575</v>
      </c>
      <c r="TDD33" s="58" t="s">
        <v>575</v>
      </c>
      <c r="TDE33" s="58" t="s">
        <v>575</v>
      </c>
      <c r="TDF33" s="58" t="s">
        <v>575</v>
      </c>
      <c r="TDG33" s="58" t="s">
        <v>575</v>
      </c>
      <c r="TDH33" s="58" t="s">
        <v>575</v>
      </c>
      <c r="TDI33" s="58" t="s">
        <v>575</v>
      </c>
      <c r="TDJ33" s="58" t="s">
        <v>575</v>
      </c>
      <c r="TDK33" s="58" t="s">
        <v>575</v>
      </c>
      <c r="TDL33" s="58" t="s">
        <v>575</v>
      </c>
      <c r="TDM33" s="58" t="s">
        <v>575</v>
      </c>
      <c r="TDN33" s="58" t="s">
        <v>575</v>
      </c>
      <c r="TDO33" s="58" t="s">
        <v>575</v>
      </c>
      <c r="TDP33" s="58" t="s">
        <v>575</v>
      </c>
      <c r="TDQ33" s="58" t="s">
        <v>575</v>
      </c>
      <c r="TDR33" s="58" t="s">
        <v>575</v>
      </c>
      <c r="TDS33" s="58" t="s">
        <v>575</v>
      </c>
      <c r="TDT33" s="58" t="s">
        <v>575</v>
      </c>
      <c r="TDU33" s="58" t="s">
        <v>575</v>
      </c>
      <c r="TDV33" s="58" t="s">
        <v>575</v>
      </c>
      <c r="TDW33" s="58" t="s">
        <v>575</v>
      </c>
      <c r="TDX33" s="58" t="s">
        <v>575</v>
      </c>
      <c r="TDY33" s="58" t="s">
        <v>575</v>
      </c>
      <c r="TDZ33" s="58" t="s">
        <v>575</v>
      </c>
      <c r="TEA33" s="58" t="s">
        <v>575</v>
      </c>
      <c r="TEB33" s="58" t="s">
        <v>575</v>
      </c>
      <c r="TEC33" s="58" t="s">
        <v>575</v>
      </c>
      <c r="TED33" s="58" t="s">
        <v>575</v>
      </c>
      <c r="TEE33" s="58" t="s">
        <v>575</v>
      </c>
      <c r="TEF33" s="58" t="s">
        <v>575</v>
      </c>
      <c r="TEG33" s="58" t="s">
        <v>575</v>
      </c>
      <c r="TEH33" s="58" t="s">
        <v>575</v>
      </c>
      <c r="TEI33" s="58" t="s">
        <v>575</v>
      </c>
      <c r="TEJ33" s="58" t="s">
        <v>575</v>
      </c>
      <c r="TEK33" s="58" t="s">
        <v>575</v>
      </c>
      <c r="TEL33" s="58" t="s">
        <v>575</v>
      </c>
      <c r="TEM33" s="58" t="s">
        <v>575</v>
      </c>
      <c r="TEN33" s="58" t="s">
        <v>575</v>
      </c>
      <c r="TEO33" s="58" t="s">
        <v>575</v>
      </c>
      <c r="TEP33" s="58" t="s">
        <v>575</v>
      </c>
      <c r="TEQ33" s="58" t="s">
        <v>575</v>
      </c>
      <c r="TER33" s="58" t="s">
        <v>575</v>
      </c>
      <c r="TES33" s="58" t="s">
        <v>575</v>
      </c>
      <c r="TET33" s="58" t="s">
        <v>575</v>
      </c>
      <c r="TEU33" s="58" t="s">
        <v>575</v>
      </c>
      <c r="TEV33" s="58" t="s">
        <v>575</v>
      </c>
      <c r="TEW33" s="58" t="s">
        <v>575</v>
      </c>
      <c r="TEX33" s="58" t="s">
        <v>575</v>
      </c>
      <c r="TEY33" s="58" t="s">
        <v>575</v>
      </c>
      <c r="TEZ33" s="58" t="s">
        <v>575</v>
      </c>
      <c r="TFA33" s="58" t="s">
        <v>575</v>
      </c>
      <c r="TFB33" s="58" t="s">
        <v>575</v>
      </c>
      <c r="TFC33" s="58" t="s">
        <v>575</v>
      </c>
      <c r="TFD33" s="58" t="s">
        <v>575</v>
      </c>
      <c r="TFE33" s="58" t="s">
        <v>575</v>
      </c>
      <c r="TFF33" s="58" t="s">
        <v>575</v>
      </c>
      <c r="TFG33" s="58" t="s">
        <v>575</v>
      </c>
      <c r="TFH33" s="58" t="s">
        <v>575</v>
      </c>
      <c r="TFI33" s="58" t="s">
        <v>575</v>
      </c>
      <c r="TFJ33" s="58" t="s">
        <v>575</v>
      </c>
      <c r="TFK33" s="58" t="s">
        <v>575</v>
      </c>
      <c r="TFL33" s="58" t="s">
        <v>575</v>
      </c>
      <c r="TFM33" s="58" t="s">
        <v>575</v>
      </c>
      <c r="TFN33" s="58" t="s">
        <v>575</v>
      </c>
      <c r="TFO33" s="58" t="s">
        <v>575</v>
      </c>
      <c r="TFP33" s="58" t="s">
        <v>575</v>
      </c>
      <c r="TFQ33" s="58" t="s">
        <v>575</v>
      </c>
      <c r="TFR33" s="58" t="s">
        <v>575</v>
      </c>
      <c r="TFS33" s="58" t="s">
        <v>575</v>
      </c>
      <c r="TFT33" s="58" t="s">
        <v>575</v>
      </c>
      <c r="TFU33" s="58" t="s">
        <v>575</v>
      </c>
      <c r="TFV33" s="58" t="s">
        <v>575</v>
      </c>
      <c r="TFW33" s="58" t="s">
        <v>575</v>
      </c>
      <c r="TFX33" s="58" t="s">
        <v>575</v>
      </c>
      <c r="TFY33" s="58" t="s">
        <v>575</v>
      </c>
      <c r="TFZ33" s="58" t="s">
        <v>575</v>
      </c>
      <c r="TGA33" s="58" t="s">
        <v>575</v>
      </c>
      <c r="TGB33" s="58" t="s">
        <v>575</v>
      </c>
      <c r="TGC33" s="58" t="s">
        <v>575</v>
      </c>
      <c r="TGD33" s="58" t="s">
        <v>575</v>
      </c>
      <c r="TGE33" s="58" t="s">
        <v>575</v>
      </c>
      <c r="TGF33" s="58" t="s">
        <v>575</v>
      </c>
      <c r="TGG33" s="58" t="s">
        <v>575</v>
      </c>
      <c r="TGH33" s="58" t="s">
        <v>575</v>
      </c>
      <c r="TGI33" s="58" t="s">
        <v>575</v>
      </c>
      <c r="TGJ33" s="58" t="s">
        <v>575</v>
      </c>
      <c r="TGK33" s="58" t="s">
        <v>575</v>
      </c>
      <c r="TGL33" s="58" t="s">
        <v>575</v>
      </c>
      <c r="TGM33" s="58" t="s">
        <v>575</v>
      </c>
      <c r="TGN33" s="58" t="s">
        <v>575</v>
      </c>
      <c r="TGO33" s="58" t="s">
        <v>575</v>
      </c>
      <c r="TGP33" s="58" t="s">
        <v>575</v>
      </c>
      <c r="TGQ33" s="58" t="s">
        <v>575</v>
      </c>
      <c r="TGR33" s="58" t="s">
        <v>575</v>
      </c>
      <c r="TGS33" s="58" t="s">
        <v>575</v>
      </c>
      <c r="TGT33" s="58" t="s">
        <v>575</v>
      </c>
      <c r="TGU33" s="58" t="s">
        <v>575</v>
      </c>
      <c r="TGV33" s="58" t="s">
        <v>575</v>
      </c>
      <c r="TGW33" s="58" t="s">
        <v>575</v>
      </c>
      <c r="TGX33" s="58" t="s">
        <v>575</v>
      </c>
      <c r="TGY33" s="58" t="s">
        <v>575</v>
      </c>
      <c r="TGZ33" s="58" t="s">
        <v>575</v>
      </c>
      <c r="THA33" s="58" t="s">
        <v>575</v>
      </c>
      <c r="THB33" s="58" t="s">
        <v>575</v>
      </c>
      <c r="THC33" s="58" t="s">
        <v>575</v>
      </c>
      <c r="THD33" s="58" t="s">
        <v>575</v>
      </c>
      <c r="THE33" s="58" t="s">
        <v>575</v>
      </c>
      <c r="THF33" s="58" t="s">
        <v>575</v>
      </c>
      <c r="THG33" s="58" t="s">
        <v>575</v>
      </c>
      <c r="THH33" s="58" t="s">
        <v>575</v>
      </c>
      <c r="THI33" s="58" t="s">
        <v>575</v>
      </c>
      <c r="THJ33" s="58" t="s">
        <v>575</v>
      </c>
      <c r="THK33" s="58" t="s">
        <v>575</v>
      </c>
      <c r="THL33" s="58" t="s">
        <v>575</v>
      </c>
      <c r="THM33" s="58" t="s">
        <v>575</v>
      </c>
      <c r="THN33" s="58" t="s">
        <v>575</v>
      </c>
      <c r="THO33" s="58" t="s">
        <v>575</v>
      </c>
      <c r="THP33" s="58" t="s">
        <v>575</v>
      </c>
      <c r="THQ33" s="58" t="s">
        <v>575</v>
      </c>
      <c r="THR33" s="58" t="s">
        <v>575</v>
      </c>
      <c r="THS33" s="58" t="s">
        <v>575</v>
      </c>
      <c r="THT33" s="58" t="s">
        <v>575</v>
      </c>
      <c r="THU33" s="58" t="s">
        <v>575</v>
      </c>
      <c r="THV33" s="58" t="s">
        <v>575</v>
      </c>
      <c r="THW33" s="58" t="s">
        <v>575</v>
      </c>
      <c r="THX33" s="58" t="s">
        <v>575</v>
      </c>
      <c r="THY33" s="58" t="s">
        <v>575</v>
      </c>
      <c r="THZ33" s="58" t="s">
        <v>575</v>
      </c>
      <c r="TIA33" s="58" t="s">
        <v>575</v>
      </c>
      <c r="TIB33" s="58" t="s">
        <v>575</v>
      </c>
      <c r="TIC33" s="58" t="s">
        <v>575</v>
      </c>
      <c r="TID33" s="58" t="s">
        <v>575</v>
      </c>
      <c r="TIE33" s="58" t="s">
        <v>575</v>
      </c>
      <c r="TIF33" s="58" t="s">
        <v>575</v>
      </c>
      <c r="TIG33" s="58" t="s">
        <v>575</v>
      </c>
      <c r="TIH33" s="58" t="s">
        <v>575</v>
      </c>
      <c r="TII33" s="58" t="s">
        <v>575</v>
      </c>
      <c r="TIJ33" s="58" t="s">
        <v>575</v>
      </c>
      <c r="TIK33" s="58" t="s">
        <v>575</v>
      </c>
      <c r="TIL33" s="58" t="s">
        <v>575</v>
      </c>
      <c r="TIM33" s="58" t="s">
        <v>575</v>
      </c>
      <c r="TIN33" s="58" t="s">
        <v>575</v>
      </c>
      <c r="TIO33" s="58" t="s">
        <v>575</v>
      </c>
      <c r="TIP33" s="58" t="s">
        <v>575</v>
      </c>
      <c r="TIQ33" s="58" t="s">
        <v>575</v>
      </c>
      <c r="TIR33" s="58" t="s">
        <v>575</v>
      </c>
      <c r="TIS33" s="58" t="s">
        <v>575</v>
      </c>
      <c r="TIT33" s="58" t="s">
        <v>575</v>
      </c>
      <c r="TIU33" s="58" t="s">
        <v>575</v>
      </c>
      <c r="TIV33" s="58" t="s">
        <v>575</v>
      </c>
      <c r="TIW33" s="58" t="s">
        <v>575</v>
      </c>
      <c r="TIX33" s="58" t="s">
        <v>575</v>
      </c>
      <c r="TIY33" s="58" t="s">
        <v>575</v>
      </c>
      <c r="TIZ33" s="58" t="s">
        <v>575</v>
      </c>
      <c r="TJA33" s="58" t="s">
        <v>575</v>
      </c>
      <c r="TJB33" s="58" t="s">
        <v>575</v>
      </c>
      <c r="TJC33" s="58" t="s">
        <v>575</v>
      </c>
      <c r="TJD33" s="58" t="s">
        <v>575</v>
      </c>
      <c r="TJE33" s="58" t="s">
        <v>575</v>
      </c>
      <c r="TJF33" s="58" t="s">
        <v>575</v>
      </c>
      <c r="TJG33" s="58" t="s">
        <v>575</v>
      </c>
      <c r="TJH33" s="58" t="s">
        <v>575</v>
      </c>
      <c r="TJI33" s="58" t="s">
        <v>575</v>
      </c>
      <c r="TJJ33" s="58" t="s">
        <v>575</v>
      </c>
      <c r="TJK33" s="58" t="s">
        <v>575</v>
      </c>
      <c r="TJL33" s="58" t="s">
        <v>575</v>
      </c>
      <c r="TJM33" s="58" t="s">
        <v>575</v>
      </c>
      <c r="TJN33" s="58" t="s">
        <v>575</v>
      </c>
      <c r="TJO33" s="58" t="s">
        <v>575</v>
      </c>
      <c r="TJP33" s="58" t="s">
        <v>575</v>
      </c>
      <c r="TJQ33" s="58" t="s">
        <v>575</v>
      </c>
      <c r="TJR33" s="58" t="s">
        <v>575</v>
      </c>
      <c r="TJS33" s="58" t="s">
        <v>575</v>
      </c>
      <c r="TJT33" s="58" t="s">
        <v>575</v>
      </c>
      <c r="TJU33" s="58" t="s">
        <v>575</v>
      </c>
      <c r="TJV33" s="58" t="s">
        <v>575</v>
      </c>
      <c r="TJW33" s="58" t="s">
        <v>575</v>
      </c>
      <c r="TJX33" s="58" t="s">
        <v>575</v>
      </c>
      <c r="TJY33" s="58" t="s">
        <v>575</v>
      </c>
      <c r="TJZ33" s="58" t="s">
        <v>575</v>
      </c>
      <c r="TKA33" s="58" t="s">
        <v>575</v>
      </c>
      <c r="TKB33" s="58" t="s">
        <v>575</v>
      </c>
      <c r="TKC33" s="58" t="s">
        <v>575</v>
      </c>
      <c r="TKD33" s="58" t="s">
        <v>575</v>
      </c>
      <c r="TKE33" s="58" t="s">
        <v>575</v>
      </c>
      <c r="TKF33" s="58" t="s">
        <v>575</v>
      </c>
      <c r="TKG33" s="58" t="s">
        <v>575</v>
      </c>
      <c r="TKH33" s="58" t="s">
        <v>575</v>
      </c>
      <c r="TKI33" s="58" t="s">
        <v>575</v>
      </c>
      <c r="TKJ33" s="58" t="s">
        <v>575</v>
      </c>
      <c r="TKK33" s="58" t="s">
        <v>575</v>
      </c>
      <c r="TKL33" s="58" t="s">
        <v>575</v>
      </c>
      <c r="TKM33" s="58" t="s">
        <v>575</v>
      </c>
      <c r="TKN33" s="58" t="s">
        <v>575</v>
      </c>
      <c r="TKO33" s="58" t="s">
        <v>575</v>
      </c>
      <c r="TKP33" s="58" t="s">
        <v>575</v>
      </c>
      <c r="TKQ33" s="58" t="s">
        <v>575</v>
      </c>
      <c r="TKR33" s="58" t="s">
        <v>575</v>
      </c>
      <c r="TKS33" s="58" t="s">
        <v>575</v>
      </c>
      <c r="TKT33" s="58" t="s">
        <v>575</v>
      </c>
      <c r="TKU33" s="58" t="s">
        <v>575</v>
      </c>
      <c r="TKV33" s="58" t="s">
        <v>575</v>
      </c>
      <c r="TKW33" s="58" t="s">
        <v>575</v>
      </c>
      <c r="TKX33" s="58" t="s">
        <v>575</v>
      </c>
      <c r="TKY33" s="58" t="s">
        <v>575</v>
      </c>
      <c r="TKZ33" s="58" t="s">
        <v>575</v>
      </c>
      <c r="TLA33" s="58" t="s">
        <v>575</v>
      </c>
      <c r="TLB33" s="58" t="s">
        <v>575</v>
      </c>
      <c r="TLC33" s="58" t="s">
        <v>575</v>
      </c>
      <c r="TLD33" s="58" t="s">
        <v>575</v>
      </c>
      <c r="TLE33" s="58" t="s">
        <v>575</v>
      </c>
      <c r="TLF33" s="58" t="s">
        <v>575</v>
      </c>
      <c r="TLG33" s="58" t="s">
        <v>575</v>
      </c>
      <c r="TLH33" s="58" t="s">
        <v>575</v>
      </c>
      <c r="TLI33" s="58" t="s">
        <v>575</v>
      </c>
      <c r="TLJ33" s="58" t="s">
        <v>575</v>
      </c>
      <c r="TLK33" s="58" t="s">
        <v>575</v>
      </c>
      <c r="TLL33" s="58" t="s">
        <v>575</v>
      </c>
      <c r="TLM33" s="58" t="s">
        <v>575</v>
      </c>
      <c r="TLN33" s="58" t="s">
        <v>575</v>
      </c>
      <c r="TLO33" s="58" t="s">
        <v>575</v>
      </c>
      <c r="TLP33" s="58" t="s">
        <v>575</v>
      </c>
      <c r="TLQ33" s="58" t="s">
        <v>575</v>
      </c>
      <c r="TLR33" s="58" t="s">
        <v>575</v>
      </c>
      <c r="TLS33" s="58" t="s">
        <v>575</v>
      </c>
      <c r="TLT33" s="58" t="s">
        <v>575</v>
      </c>
      <c r="TLU33" s="58" t="s">
        <v>575</v>
      </c>
      <c r="TLV33" s="58" t="s">
        <v>575</v>
      </c>
      <c r="TLW33" s="58" t="s">
        <v>575</v>
      </c>
      <c r="TLX33" s="58" t="s">
        <v>575</v>
      </c>
      <c r="TLY33" s="58" t="s">
        <v>575</v>
      </c>
      <c r="TLZ33" s="58" t="s">
        <v>575</v>
      </c>
      <c r="TMA33" s="58" t="s">
        <v>575</v>
      </c>
      <c r="TMB33" s="58" t="s">
        <v>575</v>
      </c>
      <c r="TMC33" s="58" t="s">
        <v>575</v>
      </c>
      <c r="TMD33" s="58" t="s">
        <v>575</v>
      </c>
      <c r="TME33" s="58" t="s">
        <v>575</v>
      </c>
      <c r="TMF33" s="58" t="s">
        <v>575</v>
      </c>
      <c r="TMG33" s="58" t="s">
        <v>575</v>
      </c>
      <c r="TMH33" s="58" t="s">
        <v>575</v>
      </c>
      <c r="TMI33" s="58" t="s">
        <v>575</v>
      </c>
      <c r="TMJ33" s="58" t="s">
        <v>575</v>
      </c>
      <c r="TMK33" s="58" t="s">
        <v>575</v>
      </c>
      <c r="TML33" s="58" t="s">
        <v>575</v>
      </c>
      <c r="TMM33" s="58" t="s">
        <v>575</v>
      </c>
      <c r="TMN33" s="58" t="s">
        <v>575</v>
      </c>
      <c r="TMO33" s="58" t="s">
        <v>575</v>
      </c>
      <c r="TMP33" s="58" t="s">
        <v>575</v>
      </c>
      <c r="TMQ33" s="58" t="s">
        <v>575</v>
      </c>
      <c r="TMR33" s="58" t="s">
        <v>575</v>
      </c>
      <c r="TMS33" s="58" t="s">
        <v>575</v>
      </c>
      <c r="TMT33" s="58" t="s">
        <v>575</v>
      </c>
      <c r="TMU33" s="58" t="s">
        <v>575</v>
      </c>
      <c r="TMV33" s="58" t="s">
        <v>575</v>
      </c>
      <c r="TMW33" s="58" t="s">
        <v>575</v>
      </c>
      <c r="TMX33" s="58" t="s">
        <v>575</v>
      </c>
      <c r="TMY33" s="58" t="s">
        <v>575</v>
      </c>
      <c r="TMZ33" s="58" t="s">
        <v>575</v>
      </c>
      <c r="TNA33" s="58" t="s">
        <v>575</v>
      </c>
      <c r="TNB33" s="58" t="s">
        <v>575</v>
      </c>
      <c r="TNC33" s="58" t="s">
        <v>575</v>
      </c>
      <c r="TND33" s="58" t="s">
        <v>575</v>
      </c>
      <c r="TNE33" s="58" t="s">
        <v>575</v>
      </c>
      <c r="TNF33" s="58" t="s">
        <v>575</v>
      </c>
      <c r="TNG33" s="58" t="s">
        <v>575</v>
      </c>
      <c r="TNH33" s="58" t="s">
        <v>575</v>
      </c>
      <c r="TNI33" s="58" t="s">
        <v>575</v>
      </c>
      <c r="TNJ33" s="58" t="s">
        <v>575</v>
      </c>
      <c r="TNK33" s="58" t="s">
        <v>575</v>
      </c>
      <c r="TNL33" s="58" t="s">
        <v>575</v>
      </c>
      <c r="TNM33" s="58" t="s">
        <v>575</v>
      </c>
      <c r="TNN33" s="58" t="s">
        <v>575</v>
      </c>
      <c r="TNO33" s="58" t="s">
        <v>575</v>
      </c>
      <c r="TNP33" s="58" t="s">
        <v>575</v>
      </c>
      <c r="TNQ33" s="58" t="s">
        <v>575</v>
      </c>
      <c r="TNR33" s="58" t="s">
        <v>575</v>
      </c>
      <c r="TNS33" s="58" t="s">
        <v>575</v>
      </c>
      <c r="TNT33" s="58" t="s">
        <v>575</v>
      </c>
      <c r="TNU33" s="58" t="s">
        <v>575</v>
      </c>
      <c r="TNV33" s="58" t="s">
        <v>575</v>
      </c>
      <c r="TNW33" s="58" t="s">
        <v>575</v>
      </c>
      <c r="TNX33" s="58" t="s">
        <v>575</v>
      </c>
      <c r="TNY33" s="58" t="s">
        <v>575</v>
      </c>
      <c r="TNZ33" s="58" t="s">
        <v>575</v>
      </c>
      <c r="TOA33" s="58" t="s">
        <v>575</v>
      </c>
      <c r="TOB33" s="58" t="s">
        <v>575</v>
      </c>
      <c r="TOC33" s="58" t="s">
        <v>575</v>
      </c>
      <c r="TOD33" s="58" t="s">
        <v>575</v>
      </c>
      <c r="TOE33" s="58" t="s">
        <v>575</v>
      </c>
      <c r="TOF33" s="58" t="s">
        <v>575</v>
      </c>
      <c r="TOG33" s="58" t="s">
        <v>575</v>
      </c>
      <c r="TOH33" s="58" t="s">
        <v>575</v>
      </c>
      <c r="TOI33" s="58" t="s">
        <v>575</v>
      </c>
      <c r="TOJ33" s="58" t="s">
        <v>575</v>
      </c>
      <c r="TOK33" s="58" t="s">
        <v>575</v>
      </c>
      <c r="TOL33" s="58" t="s">
        <v>575</v>
      </c>
      <c r="TOM33" s="58" t="s">
        <v>575</v>
      </c>
      <c r="TON33" s="58" t="s">
        <v>575</v>
      </c>
      <c r="TOO33" s="58" t="s">
        <v>575</v>
      </c>
      <c r="TOP33" s="58" t="s">
        <v>575</v>
      </c>
      <c r="TOQ33" s="58" t="s">
        <v>575</v>
      </c>
      <c r="TOR33" s="58" t="s">
        <v>575</v>
      </c>
      <c r="TOS33" s="58" t="s">
        <v>575</v>
      </c>
      <c r="TOT33" s="58" t="s">
        <v>575</v>
      </c>
      <c r="TOU33" s="58" t="s">
        <v>575</v>
      </c>
      <c r="TOV33" s="58" t="s">
        <v>575</v>
      </c>
      <c r="TOW33" s="58" t="s">
        <v>575</v>
      </c>
      <c r="TOX33" s="58" t="s">
        <v>575</v>
      </c>
      <c r="TOY33" s="58" t="s">
        <v>575</v>
      </c>
      <c r="TOZ33" s="58" t="s">
        <v>575</v>
      </c>
      <c r="TPA33" s="58" t="s">
        <v>575</v>
      </c>
      <c r="TPB33" s="58" t="s">
        <v>575</v>
      </c>
      <c r="TPC33" s="58" t="s">
        <v>575</v>
      </c>
      <c r="TPD33" s="58" t="s">
        <v>575</v>
      </c>
      <c r="TPE33" s="58" t="s">
        <v>575</v>
      </c>
      <c r="TPF33" s="58" t="s">
        <v>575</v>
      </c>
      <c r="TPG33" s="58" t="s">
        <v>575</v>
      </c>
      <c r="TPH33" s="58" t="s">
        <v>575</v>
      </c>
      <c r="TPI33" s="58" t="s">
        <v>575</v>
      </c>
      <c r="TPJ33" s="58" t="s">
        <v>575</v>
      </c>
      <c r="TPK33" s="58" t="s">
        <v>575</v>
      </c>
      <c r="TPL33" s="58" t="s">
        <v>575</v>
      </c>
      <c r="TPM33" s="58" t="s">
        <v>575</v>
      </c>
      <c r="TPN33" s="58" t="s">
        <v>575</v>
      </c>
      <c r="TPO33" s="58" t="s">
        <v>575</v>
      </c>
      <c r="TPP33" s="58" t="s">
        <v>575</v>
      </c>
      <c r="TPQ33" s="58" t="s">
        <v>575</v>
      </c>
      <c r="TPR33" s="58" t="s">
        <v>575</v>
      </c>
      <c r="TPS33" s="58" t="s">
        <v>575</v>
      </c>
      <c r="TPT33" s="58" t="s">
        <v>575</v>
      </c>
      <c r="TPU33" s="58" t="s">
        <v>575</v>
      </c>
      <c r="TPV33" s="58" t="s">
        <v>575</v>
      </c>
      <c r="TPW33" s="58" t="s">
        <v>575</v>
      </c>
      <c r="TPX33" s="58" t="s">
        <v>575</v>
      </c>
      <c r="TPY33" s="58" t="s">
        <v>575</v>
      </c>
      <c r="TPZ33" s="58" t="s">
        <v>575</v>
      </c>
      <c r="TQA33" s="58" t="s">
        <v>575</v>
      </c>
      <c r="TQB33" s="58" t="s">
        <v>575</v>
      </c>
      <c r="TQC33" s="58" t="s">
        <v>575</v>
      </c>
      <c r="TQD33" s="58" t="s">
        <v>575</v>
      </c>
      <c r="TQE33" s="58" t="s">
        <v>575</v>
      </c>
      <c r="TQF33" s="58" t="s">
        <v>575</v>
      </c>
      <c r="TQG33" s="58" t="s">
        <v>575</v>
      </c>
      <c r="TQH33" s="58" t="s">
        <v>575</v>
      </c>
      <c r="TQI33" s="58" t="s">
        <v>575</v>
      </c>
      <c r="TQJ33" s="58" t="s">
        <v>575</v>
      </c>
      <c r="TQK33" s="58" t="s">
        <v>575</v>
      </c>
      <c r="TQL33" s="58" t="s">
        <v>575</v>
      </c>
      <c r="TQM33" s="58" t="s">
        <v>575</v>
      </c>
      <c r="TQN33" s="58" t="s">
        <v>575</v>
      </c>
      <c r="TQO33" s="58" t="s">
        <v>575</v>
      </c>
      <c r="TQP33" s="58" t="s">
        <v>575</v>
      </c>
      <c r="TQQ33" s="58" t="s">
        <v>575</v>
      </c>
      <c r="TQR33" s="58" t="s">
        <v>575</v>
      </c>
      <c r="TQS33" s="58" t="s">
        <v>575</v>
      </c>
      <c r="TQT33" s="58" t="s">
        <v>575</v>
      </c>
      <c r="TQU33" s="58" t="s">
        <v>575</v>
      </c>
      <c r="TQV33" s="58" t="s">
        <v>575</v>
      </c>
      <c r="TQW33" s="58" t="s">
        <v>575</v>
      </c>
      <c r="TQX33" s="58" t="s">
        <v>575</v>
      </c>
      <c r="TQY33" s="58" t="s">
        <v>575</v>
      </c>
      <c r="TQZ33" s="58" t="s">
        <v>575</v>
      </c>
      <c r="TRA33" s="58" t="s">
        <v>575</v>
      </c>
      <c r="TRB33" s="58" t="s">
        <v>575</v>
      </c>
      <c r="TRC33" s="58" t="s">
        <v>575</v>
      </c>
      <c r="TRD33" s="58" t="s">
        <v>575</v>
      </c>
      <c r="TRE33" s="58" t="s">
        <v>575</v>
      </c>
      <c r="TRF33" s="58" t="s">
        <v>575</v>
      </c>
      <c r="TRG33" s="58" t="s">
        <v>575</v>
      </c>
      <c r="TRH33" s="58" t="s">
        <v>575</v>
      </c>
      <c r="TRI33" s="58" t="s">
        <v>575</v>
      </c>
      <c r="TRJ33" s="58" t="s">
        <v>575</v>
      </c>
      <c r="TRK33" s="58" t="s">
        <v>575</v>
      </c>
      <c r="TRL33" s="58" t="s">
        <v>575</v>
      </c>
      <c r="TRM33" s="58" t="s">
        <v>575</v>
      </c>
      <c r="TRN33" s="58" t="s">
        <v>575</v>
      </c>
      <c r="TRO33" s="58" t="s">
        <v>575</v>
      </c>
      <c r="TRP33" s="58" t="s">
        <v>575</v>
      </c>
      <c r="TRQ33" s="58" t="s">
        <v>575</v>
      </c>
      <c r="TRR33" s="58" t="s">
        <v>575</v>
      </c>
      <c r="TRS33" s="58" t="s">
        <v>575</v>
      </c>
      <c r="TRT33" s="58" t="s">
        <v>575</v>
      </c>
      <c r="TRU33" s="58" t="s">
        <v>575</v>
      </c>
      <c r="TRV33" s="58" t="s">
        <v>575</v>
      </c>
      <c r="TRW33" s="58" t="s">
        <v>575</v>
      </c>
      <c r="TRX33" s="58" t="s">
        <v>575</v>
      </c>
      <c r="TRY33" s="58" t="s">
        <v>575</v>
      </c>
      <c r="TRZ33" s="58" t="s">
        <v>575</v>
      </c>
      <c r="TSA33" s="58" t="s">
        <v>575</v>
      </c>
      <c r="TSB33" s="58" t="s">
        <v>575</v>
      </c>
      <c r="TSC33" s="58" t="s">
        <v>575</v>
      </c>
      <c r="TSD33" s="58" t="s">
        <v>575</v>
      </c>
      <c r="TSE33" s="58" t="s">
        <v>575</v>
      </c>
      <c r="TSF33" s="58" t="s">
        <v>575</v>
      </c>
      <c r="TSG33" s="58" t="s">
        <v>575</v>
      </c>
      <c r="TSH33" s="58" t="s">
        <v>575</v>
      </c>
      <c r="TSI33" s="58" t="s">
        <v>575</v>
      </c>
      <c r="TSJ33" s="58" t="s">
        <v>575</v>
      </c>
      <c r="TSK33" s="58" t="s">
        <v>575</v>
      </c>
      <c r="TSL33" s="58" t="s">
        <v>575</v>
      </c>
      <c r="TSM33" s="58" t="s">
        <v>575</v>
      </c>
      <c r="TSN33" s="58" t="s">
        <v>575</v>
      </c>
      <c r="TSO33" s="58" t="s">
        <v>575</v>
      </c>
      <c r="TSP33" s="58" t="s">
        <v>575</v>
      </c>
      <c r="TSQ33" s="58" t="s">
        <v>575</v>
      </c>
      <c r="TSR33" s="58" t="s">
        <v>575</v>
      </c>
      <c r="TSS33" s="58" t="s">
        <v>575</v>
      </c>
      <c r="TST33" s="58" t="s">
        <v>575</v>
      </c>
      <c r="TSU33" s="58" t="s">
        <v>575</v>
      </c>
      <c r="TSV33" s="58" t="s">
        <v>575</v>
      </c>
      <c r="TSW33" s="58" t="s">
        <v>575</v>
      </c>
      <c r="TSX33" s="58" t="s">
        <v>575</v>
      </c>
      <c r="TSY33" s="58" t="s">
        <v>575</v>
      </c>
      <c r="TSZ33" s="58" t="s">
        <v>575</v>
      </c>
      <c r="TTA33" s="58" t="s">
        <v>575</v>
      </c>
      <c r="TTB33" s="58" t="s">
        <v>575</v>
      </c>
      <c r="TTC33" s="58" t="s">
        <v>575</v>
      </c>
      <c r="TTD33" s="58" t="s">
        <v>575</v>
      </c>
      <c r="TTE33" s="58" t="s">
        <v>575</v>
      </c>
      <c r="TTF33" s="58" t="s">
        <v>575</v>
      </c>
      <c r="TTG33" s="58" t="s">
        <v>575</v>
      </c>
      <c r="TTH33" s="58" t="s">
        <v>575</v>
      </c>
      <c r="TTI33" s="58" t="s">
        <v>575</v>
      </c>
      <c r="TTJ33" s="58" t="s">
        <v>575</v>
      </c>
      <c r="TTK33" s="58" t="s">
        <v>575</v>
      </c>
      <c r="TTL33" s="58" t="s">
        <v>575</v>
      </c>
      <c r="TTM33" s="58" t="s">
        <v>575</v>
      </c>
      <c r="TTN33" s="58" t="s">
        <v>575</v>
      </c>
      <c r="TTO33" s="58" t="s">
        <v>575</v>
      </c>
      <c r="TTP33" s="58" t="s">
        <v>575</v>
      </c>
      <c r="TTQ33" s="58" t="s">
        <v>575</v>
      </c>
      <c r="TTR33" s="58" t="s">
        <v>575</v>
      </c>
      <c r="TTS33" s="58" t="s">
        <v>575</v>
      </c>
      <c r="TTT33" s="58" t="s">
        <v>575</v>
      </c>
      <c r="TTU33" s="58" t="s">
        <v>575</v>
      </c>
      <c r="TTV33" s="58" t="s">
        <v>575</v>
      </c>
      <c r="TTW33" s="58" t="s">
        <v>575</v>
      </c>
      <c r="TTX33" s="58" t="s">
        <v>575</v>
      </c>
      <c r="TTY33" s="58" t="s">
        <v>575</v>
      </c>
      <c r="TTZ33" s="58" t="s">
        <v>575</v>
      </c>
      <c r="TUA33" s="58" t="s">
        <v>575</v>
      </c>
      <c r="TUB33" s="58" t="s">
        <v>575</v>
      </c>
      <c r="TUC33" s="58" t="s">
        <v>575</v>
      </c>
      <c r="TUD33" s="58" t="s">
        <v>575</v>
      </c>
      <c r="TUE33" s="58" t="s">
        <v>575</v>
      </c>
      <c r="TUF33" s="58" t="s">
        <v>575</v>
      </c>
      <c r="TUG33" s="58" t="s">
        <v>575</v>
      </c>
      <c r="TUH33" s="58" t="s">
        <v>575</v>
      </c>
      <c r="TUI33" s="58" t="s">
        <v>575</v>
      </c>
      <c r="TUJ33" s="58" t="s">
        <v>575</v>
      </c>
      <c r="TUK33" s="58" t="s">
        <v>575</v>
      </c>
      <c r="TUL33" s="58" t="s">
        <v>575</v>
      </c>
      <c r="TUM33" s="58" t="s">
        <v>575</v>
      </c>
      <c r="TUN33" s="58" t="s">
        <v>575</v>
      </c>
      <c r="TUO33" s="58" t="s">
        <v>575</v>
      </c>
      <c r="TUP33" s="58" t="s">
        <v>575</v>
      </c>
      <c r="TUQ33" s="58" t="s">
        <v>575</v>
      </c>
      <c r="TUR33" s="58" t="s">
        <v>575</v>
      </c>
      <c r="TUS33" s="58" t="s">
        <v>575</v>
      </c>
      <c r="TUT33" s="58" t="s">
        <v>575</v>
      </c>
      <c r="TUU33" s="58" t="s">
        <v>575</v>
      </c>
      <c r="TUV33" s="58" t="s">
        <v>575</v>
      </c>
      <c r="TUW33" s="58" t="s">
        <v>575</v>
      </c>
      <c r="TUX33" s="58" t="s">
        <v>575</v>
      </c>
      <c r="TUY33" s="58" t="s">
        <v>575</v>
      </c>
      <c r="TUZ33" s="58" t="s">
        <v>575</v>
      </c>
      <c r="TVA33" s="58" t="s">
        <v>575</v>
      </c>
      <c r="TVB33" s="58" t="s">
        <v>575</v>
      </c>
      <c r="TVC33" s="58" t="s">
        <v>575</v>
      </c>
      <c r="TVD33" s="58" t="s">
        <v>575</v>
      </c>
      <c r="TVE33" s="58" t="s">
        <v>575</v>
      </c>
      <c r="TVF33" s="58" t="s">
        <v>575</v>
      </c>
      <c r="TVG33" s="58" t="s">
        <v>575</v>
      </c>
      <c r="TVH33" s="58" t="s">
        <v>575</v>
      </c>
      <c r="TVI33" s="58" t="s">
        <v>575</v>
      </c>
      <c r="TVJ33" s="58" t="s">
        <v>575</v>
      </c>
      <c r="TVK33" s="58" t="s">
        <v>575</v>
      </c>
      <c r="TVL33" s="58" t="s">
        <v>575</v>
      </c>
      <c r="TVM33" s="58" t="s">
        <v>575</v>
      </c>
      <c r="TVN33" s="58" t="s">
        <v>575</v>
      </c>
      <c r="TVO33" s="58" t="s">
        <v>575</v>
      </c>
      <c r="TVP33" s="58" t="s">
        <v>575</v>
      </c>
      <c r="TVQ33" s="58" t="s">
        <v>575</v>
      </c>
      <c r="TVR33" s="58" t="s">
        <v>575</v>
      </c>
      <c r="TVS33" s="58" t="s">
        <v>575</v>
      </c>
      <c r="TVT33" s="58" t="s">
        <v>575</v>
      </c>
      <c r="TVU33" s="58" t="s">
        <v>575</v>
      </c>
      <c r="TVV33" s="58" t="s">
        <v>575</v>
      </c>
      <c r="TVW33" s="58" t="s">
        <v>575</v>
      </c>
      <c r="TVX33" s="58" t="s">
        <v>575</v>
      </c>
      <c r="TVY33" s="58" t="s">
        <v>575</v>
      </c>
      <c r="TVZ33" s="58" t="s">
        <v>575</v>
      </c>
      <c r="TWA33" s="58" t="s">
        <v>575</v>
      </c>
      <c r="TWB33" s="58" t="s">
        <v>575</v>
      </c>
      <c r="TWC33" s="58" t="s">
        <v>575</v>
      </c>
      <c r="TWD33" s="58" t="s">
        <v>575</v>
      </c>
      <c r="TWE33" s="58" t="s">
        <v>575</v>
      </c>
      <c r="TWF33" s="58" t="s">
        <v>575</v>
      </c>
      <c r="TWG33" s="58" t="s">
        <v>575</v>
      </c>
      <c r="TWH33" s="58" t="s">
        <v>575</v>
      </c>
      <c r="TWI33" s="58" t="s">
        <v>575</v>
      </c>
      <c r="TWJ33" s="58" t="s">
        <v>575</v>
      </c>
      <c r="TWK33" s="58" t="s">
        <v>575</v>
      </c>
      <c r="TWL33" s="58" t="s">
        <v>575</v>
      </c>
      <c r="TWM33" s="58" t="s">
        <v>575</v>
      </c>
      <c r="TWN33" s="58" t="s">
        <v>575</v>
      </c>
      <c r="TWO33" s="58" t="s">
        <v>575</v>
      </c>
      <c r="TWP33" s="58" t="s">
        <v>575</v>
      </c>
      <c r="TWQ33" s="58" t="s">
        <v>575</v>
      </c>
      <c r="TWR33" s="58" t="s">
        <v>575</v>
      </c>
      <c r="TWS33" s="58" t="s">
        <v>575</v>
      </c>
      <c r="TWT33" s="58" t="s">
        <v>575</v>
      </c>
      <c r="TWU33" s="58" t="s">
        <v>575</v>
      </c>
      <c r="TWV33" s="58" t="s">
        <v>575</v>
      </c>
      <c r="TWW33" s="58" t="s">
        <v>575</v>
      </c>
      <c r="TWX33" s="58" t="s">
        <v>575</v>
      </c>
      <c r="TWY33" s="58" t="s">
        <v>575</v>
      </c>
      <c r="TWZ33" s="58" t="s">
        <v>575</v>
      </c>
      <c r="TXA33" s="58" t="s">
        <v>575</v>
      </c>
      <c r="TXB33" s="58" t="s">
        <v>575</v>
      </c>
      <c r="TXC33" s="58" t="s">
        <v>575</v>
      </c>
      <c r="TXD33" s="58" t="s">
        <v>575</v>
      </c>
      <c r="TXE33" s="58" t="s">
        <v>575</v>
      </c>
      <c r="TXF33" s="58" t="s">
        <v>575</v>
      </c>
      <c r="TXG33" s="58" t="s">
        <v>575</v>
      </c>
      <c r="TXH33" s="58" t="s">
        <v>575</v>
      </c>
      <c r="TXI33" s="58" t="s">
        <v>575</v>
      </c>
      <c r="TXJ33" s="58" t="s">
        <v>575</v>
      </c>
      <c r="TXK33" s="58" t="s">
        <v>575</v>
      </c>
      <c r="TXL33" s="58" t="s">
        <v>575</v>
      </c>
      <c r="TXM33" s="58" t="s">
        <v>575</v>
      </c>
      <c r="TXN33" s="58" t="s">
        <v>575</v>
      </c>
      <c r="TXO33" s="58" t="s">
        <v>575</v>
      </c>
      <c r="TXP33" s="58" t="s">
        <v>575</v>
      </c>
      <c r="TXQ33" s="58" t="s">
        <v>575</v>
      </c>
      <c r="TXR33" s="58" t="s">
        <v>575</v>
      </c>
      <c r="TXS33" s="58" t="s">
        <v>575</v>
      </c>
      <c r="TXT33" s="58" t="s">
        <v>575</v>
      </c>
      <c r="TXU33" s="58" t="s">
        <v>575</v>
      </c>
      <c r="TXV33" s="58" t="s">
        <v>575</v>
      </c>
      <c r="TXW33" s="58" t="s">
        <v>575</v>
      </c>
      <c r="TXX33" s="58" t="s">
        <v>575</v>
      </c>
      <c r="TXY33" s="58" t="s">
        <v>575</v>
      </c>
      <c r="TXZ33" s="58" t="s">
        <v>575</v>
      </c>
      <c r="TYA33" s="58" t="s">
        <v>575</v>
      </c>
      <c r="TYB33" s="58" t="s">
        <v>575</v>
      </c>
      <c r="TYC33" s="58" t="s">
        <v>575</v>
      </c>
      <c r="TYD33" s="58" t="s">
        <v>575</v>
      </c>
      <c r="TYE33" s="58" t="s">
        <v>575</v>
      </c>
      <c r="TYF33" s="58" t="s">
        <v>575</v>
      </c>
      <c r="TYG33" s="58" t="s">
        <v>575</v>
      </c>
      <c r="TYH33" s="58" t="s">
        <v>575</v>
      </c>
      <c r="TYI33" s="58" t="s">
        <v>575</v>
      </c>
      <c r="TYJ33" s="58" t="s">
        <v>575</v>
      </c>
      <c r="TYK33" s="58" t="s">
        <v>575</v>
      </c>
      <c r="TYL33" s="58" t="s">
        <v>575</v>
      </c>
      <c r="TYM33" s="58" t="s">
        <v>575</v>
      </c>
      <c r="TYN33" s="58" t="s">
        <v>575</v>
      </c>
      <c r="TYO33" s="58" t="s">
        <v>575</v>
      </c>
      <c r="TYP33" s="58" t="s">
        <v>575</v>
      </c>
      <c r="TYQ33" s="58" t="s">
        <v>575</v>
      </c>
      <c r="TYR33" s="58" t="s">
        <v>575</v>
      </c>
      <c r="TYS33" s="58" t="s">
        <v>575</v>
      </c>
      <c r="TYT33" s="58" t="s">
        <v>575</v>
      </c>
      <c r="TYU33" s="58" t="s">
        <v>575</v>
      </c>
      <c r="TYV33" s="58" t="s">
        <v>575</v>
      </c>
      <c r="TYW33" s="58" t="s">
        <v>575</v>
      </c>
      <c r="TYX33" s="58" t="s">
        <v>575</v>
      </c>
      <c r="TYY33" s="58" t="s">
        <v>575</v>
      </c>
      <c r="TYZ33" s="58" t="s">
        <v>575</v>
      </c>
      <c r="TZA33" s="58" t="s">
        <v>575</v>
      </c>
      <c r="TZB33" s="58" t="s">
        <v>575</v>
      </c>
      <c r="TZC33" s="58" t="s">
        <v>575</v>
      </c>
      <c r="TZD33" s="58" t="s">
        <v>575</v>
      </c>
      <c r="TZE33" s="58" t="s">
        <v>575</v>
      </c>
      <c r="TZF33" s="58" t="s">
        <v>575</v>
      </c>
      <c r="TZG33" s="58" t="s">
        <v>575</v>
      </c>
      <c r="TZH33" s="58" t="s">
        <v>575</v>
      </c>
      <c r="TZI33" s="58" t="s">
        <v>575</v>
      </c>
      <c r="TZJ33" s="58" t="s">
        <v>575</v>
      </c>
      <c r="TZK33" s="58" t="s">
        <v>575</v>
      </c>
      <c r="TZL33" s="58" t="s">
        <v>575</v>
      </c>
      <c r="TZM33" s="58" t="s">
        <v>575</v>
      </c>
      <c r="TZN33" s="58" t="s">
        <v>575</v>
      </c>
      <c r="TZO33" s="58" t="s">
        <v>575</v>
      </c>
      <c r="TZP33" s="58" t="s">
        <v>575</v>
      </c>
      <c r="TZQ33" s="58" t="s">
        <v>575</v>
      </c>
      <c r="TZR33" s="58" t="s">
        <v>575</v>
      </c>
      <c r="TZS33" s="58" t="s">
        <v>575</v>
      </c>
      <c r="TZT33" s="58" t="s">
        <v>575</v>
      </c>
      <c r="TZU33" s="58" t="s">
        <v>575</v>
      </c>
      <c r="TZV33" s="58" t="s">
        <v>575</v>
      </c>
      <c r="TZW33" s="58" t="s">
        <v>575</v>
      </c>
      <c r="TZX33" s="58" t="s">
        <v>575</v>
      </c>
      <c r="TZY33" s="58" t="s">
        <v>575</v>
      </c>
      <c r="TZZ33" s="58" t="s">
        <v>575</v>
      </c>
      <c r="UAA33" s="58" t="s">
        <v>575</v>
      </c>
      <c r="UAB33" s="58" t="s">
        <v>575</v>
      </c>
      <c r="UAC33" s="58" t="s">
        <v>575</v>
      </c>
      <c r="UAD33" s="58" t="s">
        <v>575</v>
      </c>
      <c r="UAE33" s="58" t="s">
        <v>575</v>
      </c>
      <c r="UAF33" s="58" t="s">
        <v>575</v>
      </c>
      <c r="UAG33" s="58" t="s">
        <v>575</v>
      </c>
      <c r="UAH33" s="58" t="s">
        <v>575</v>
      </c>
      <c r="UAI33" s="58" t="s">
        <v>575</v>
      </c>
      <c r="UAJ33" s="58" t="s">
        <v>575</v>
      </c>
      <c r="UAK33" s="58" t="s">
        <v>575</v>
      </c>
      <c r="UAL33" s="58" t="s">
        <v>575</v>
      </c>
      <c r="UAM33" s="58" t="s">
        <v>575</v>
      </c>
      <c r="UAN33" s="58" t="s">
        <v>575</v>
      </c>
      <c r="UAO33" s="58" t="s">
        <v>575</v>
      </c>
      <c r="UAP33" s="58" t="s">
        <v>575</v>
      </c>
      <c r="UAQ33" s="58" t="s">
        <v>575</v>
      </c>
      <c r="UAR33" s="58" t="s">
        <v>575</v>
      </c>
      <c r="UAS33" s="58" t="s">
        <v>575</v>
      </c>
      <c r="UAT33" s="58" t="s">
        <v>575</v>
      </c>
      <c r="UAU33" s="58" t="s">
        <v>575</v>
      </c>
      <c r="UAV33" s="58" t="s">
        <v>575</v>
      </c>
      <c r="UAW33" s="58" t="s">
        <v>575</v>
      </c>
      <c r="UAX33" s="58" t="s">
        <v>575</v>
      </c>
      <c r="UAY33" s="58" t="s">
        <v>575</v>
      </c>
      <c r="UAZ33" s="58" t="s">
        <v>575</v>
      </c>
      <c r="UBA33" s="58" t="s">
        <v>575</v>
      </c>
      <c r="UBB33" s="58" t="s">
        <v>575</v>
      </c>
      <c r="UBC33" s="58" t="s">
        <v>575</v>
      </c>
      <c r="UBD33" s="58" t="s">
        <v>575</v>
      </c>
      <c r="UBE33" s="58" t="s">
        <v>575</v>
      </c>
      <c r="UBF33" s="58" t="s">
        <v>575</v>
      </c>
      <c r="UBG33" s="58" t="s">
        <v>575</v>
      </c>
      <c r="UBH33" s="58" t="s">
        <v>575</v>
      </c>
      <c r="UBI33" s="58" t="s">
        <v>575</v>
      </c>
      <c r="UBJ33" s="58" t="s">
        <v>575</v>
      </c>
      <c r="UBK33" s="58" t="s">
        <v>575</v>
      </c>
      <c r="UBL33" s="58" t="s">
        <v>575</v>
      </c>
      <c r="UBM33" s="58" t="s">
        <v>575</v>
      </c>
      <c r="UBN33" s="58" t="s">
        <v>575</v>
      </c>
      <c r="UBO33" s="58" t="s">
        <v>575</v>
      </c>
      <c r="UBP33" s="58" t="s">
        <v>575</v>
      </c>
      <c r="UBQ33" s="58" t="s">
        <v>575</v>
      </c>
      <c r="UBR33" s="58" t="s">
        <v>575</v>
      </c>
      <c r="UBS33" s="58" t="s">
        <v>575</v>
      </c>
      <c r="UBT33" s="58" t="s">
        <v>575</v>
      </c>
      <c r="UBU33" s="58" t="s">
        <v>575</v>
      </c>
      <c r="UBV33" s="58" t="s">
        <v>575</v>
      </c>
      <c r="UBW33" s="58" t="s">
        <v>575</v>
      </c>
      <c r="UBX33" s="58" t="s">
        <v>575</v>
      </c>
      <c r="UBY33" s="58" t="s">
        <v>575</v>
      </c>
      <c r="UBZ33" s="58" t="s">
        <v>575</v>
      </c>
      <c r="UCA33" s="58" t="s">
        <v>575</v>
      </c>
      <c r="UCB33" s="58" t="s">
        <v>575</v>
      </c>
      <c r="UCC33" s="58" t="s">
        <v>575</v>
      </c>
      <c r="UCD33" s="58" t="s">
        <v>575</v>
      </c>
      <c r="UCE33" s="58" t="s">
        <v>575</v>
      </c>
      <c r="UCF33" s="58" t="s">
        <v>575</v>
      </c>
      <c r="UCG33" s="58" t="s">
        <v>575</v>
      </c>
      <c r="UCH33" s="58" t="s">
        <v>575</v>
      </c>
      <c r="UCI33" s="58" t="s">
        <v>575</v>
      </c>
      <c r="UCJ33" s="58" t="s">
        <v>575</v>
      </c>
      <c r="UCK33" s="58" t="s">
        <v>575</v>
      </c>
      <c r="UCL33" s="58" t="s">
        <v>575</v>
      </c>
      <c r="UCM33" s="58" t="s">
        <v>575</v>
      </c>
      <c r="UCN33" s="58" t="s">
        <v>575</v>
      </c>
      <c r="UCO33" s="58" t="s">
        <v>575</v>
      </c>
      <c r="UCP33" s="58" t="s">
        <v>575</v>
      </c>
      <c r="UCQ33" s="58" t="s">
        <v>575</v>
      </c>
      <c r="UCR33" s="58" t="s">
        <v>575</v>
      </c>
      <c r="UCS33" s="58" t="s">
        <v>575</v>
      </c>
      <c r="UCT33" s="58" t="s">
        <v>575</v>
      </c>
      <c r="UCU33" s="58" t="s">
        <v>575</v>
      </c>
      <c r="UCV33" s="58" t="s">
        <v>575</v>
      </c>
      <c r="UCW33" s="58" t="s">
        <v>575</v>
      </c>
      <c r="UCX33" s="58" t="s">
        <v>575</v>
      </c>
      <c r="UCY33" s="58" t="s">
        <v>575</v>
      </c>
      <c r="UCZ33" s="58" t="s">
        <v>575</v>
      </c>
      <c r="UDA33" s="58" t="s">
        <v>575</v>
      </c>
      <c r="UDB33" s="58" t="s">
        <v>575</v>
      </c>
      <c r="UDC33" s="58" t="s">
        <v>575</v>
      </c>
      <c r="UDD33" s="58" t="s">
        <v>575</v>
      </c>
      <c r="UDE33" s="58" t="s">
        <v>575</v>
      </c>
      <c r="UDF33" s="58" t="s">
        <v>575</v>
      </c>
      <c r="UDG33" s="58" t="s">
        <v>575</v>
      </c>
      <c r="UDH33" s="58" t="s">
        <v>575</v>
      </c>
      <c r="UDI33" s="58" t="s">
        <v>575</v>
      </c>
      <c r="UDJ33" s="58" t="s">
        <v>575</v>
      </c>
      <c r="UDK33" s="58" t="s">
        <v>575</v>
      </c>
      <c r="UDL33" s="58" t="s">
        <v>575</v>
      </c>
      <c r="UDM33" s="58" t="s">
        <v>575</v>
      </c>
      <c r="UDN33" s="58" t="s">
        <v>575</v>
      </c>
      <c r="UDO33" s="58" t="s">
        <v>575</v>
      </c>
      <c r="UDP33" s="58" t="s">
        <v>575</v>
      </c>
      <c r="UDQ33" s="58" t="s">
        <v>575</v>
      </c>
      <c r="UDR33" s="58" t="s">
        <v>575</v>
      </c>
      <c r="UDS33" s="58" t="s">
        <v>575</v>
      </c>
      <c r="UDT33" s="58" t="s">
        <v>575</v>
      </c>
      <c r="UDU33" s="58" t="s">
        <v>575</v>
      </c>
      <c r="UDV33" s="58" t="s">
        <v>575</v>
      </c>
      <c r="UDW33" s="58" t="s">
        <v>575</v>
      </c>
      <c r="UDX33" s="58" t="s">
        <v>575</v>
      </c>
      <c r="UDY33" s="58" t="s">
        <v>575</v>
      </c>
      <c r="UDZ33" s="58" t="s">
        <v>575</v>
      </c>
      <c r="UEA33" s="58" t="s">
        <v>575</v>
      </c>
      <c r="UEB33" s="58" t="s">
        <v>575</v>
      </c>
      <c r="UEC33" s="58" t="s">
        <v>575</v>
      </c>
      <c r="UED33" s="58" t="s">
        <v>575</v>
      </c>
      <c r="UEE33" s="58" t="s">
        <v>575</v>
      </c>
      <c r="UEF33" s="58" t="s">
        <v>575</v>
      </c>
      <c r="UEG33" s="58" t="s">
        <v>575</v>
      </c>
      <c r="UEH33" s="58" t="s">
        <v>575</v>
      </c>
      <c r="UEI33" s="58" t="s">
        <v>575</v>
      </c>
      <c r="UEJ33" s="58" t="s">
        <v>575</v>
      </c>
      <c r="UEK33" s="58" t="s">
        <v>575</v>
      </c>
      <c r="UEL33" s="58" t="s">
        <v>575</v>
      </c>
      <c r="UEM33" s="58" t="s">
        <v>575</v>
      </c>
      <c r="UEN33" s="58" t="s">
        <v>575</v>
      </c>
      <c r="UEO33" s="58" t="s">
        <v>575</v>
      </c>
      <c r="UEP33" s="58" t="s">
        <v>575</v>
      </c>
      <c r="UEQ33" s="58" t="s">
        <v>575</v>
      </c>
      <c r="UER33" s="58" t="s">
        <v>575</v>
      </c>
      <c r="UES33" s="58" t="s">
        <v>575</v>
      </c>
      <c r="UET33" s="58" t="s">
        <v>575</v>
      </c>
      <c r="UEU33" s="58" t="s">
        <v>575</v>
      </c>
      <c r="UEV33" s="58" t="s">
        <v>575</v>
      </c>
      <c r="UEW33" s="58" t="s">
        <v>575</v>
      </c>
      <c r="UEX33" s="58" t="s">
        <v>575</v>
      </c>
      <c r="UEY33" s="58" t="s">
        <v>575</v>
      </c>
      <c r="UEZ33" s="58" t="s">
        <v>575</v>
      </c>
      <c r="UFA33" s="58" t="s">
        <v>575</v>
      </c>
      <c r="UFB33" s="58" t="s">
        <v>575</v>
      </c>
      <c r="UFC33" s="58" t="s">
        <v>575</v>
      </c>
      <c r="UFD33" s="58" t="s">
        <v>575</v>
      </c>
      <c r="UFE33" s="58" t="s">
        <v>575</v>
      </c>
      <c r="UFF33" s="58" t="s">
        <v>575</v>
      </c>
      <c r="UFG33" s="58" t="s">
        <v>575</v>
      </c>
      <c r="UFH33" s="58" t="s">
        <v>575</v>
      </c>
      <c r="UFI33" s="58" t="s">
        <v>575</v>
      </c>
      <c r="UFJ33" s="58" t="s">
        <v>575</v>
      </c>
      <c r="UFK33" s="58" t="s">
        <v>575</v>
      </c>
      <c r="UFL33" s="58" t="s">
        <v>575</v>
      </c>
      <c r="UFM33" s="58" t="s">
        <v>575</v>
      </c>
      <c r="UFN33" s="58" t="s">
        <v>575</v>
      </c>
      <c r="UFO33" s="58" t="s">
        <v>575</v>
      </c>
      <c r="UFP33" s="58" t="s">
        <v>575</v>
      </c>
      <c r="UFQ33" s="58" t="s">
        <v>575</v>
      </c>
      <c r="UFR33" s="58" t="s">
        <v>575</v>
      </c>
      <c r="UFS33" s="58" t="s">
        <v>575</v>
      </c>
      <c r="UFT33" s="58" t="s">
        <v>575</v>
      </c>
      <c r="UFU33" s="58" t="s">
        <v>575</v>
      </c>
      <c r="UFV33" s="58" t="s">
        <v>575</v>
      </c>
      <c r="UFW33" s="58" t="s">
        <v>575</v>
      </c>
      <c r="UFX33" s="58" t="s">
        <v>575</v>
      </c>
      <c r="UFY33" s="58" t="s">
        <v>575</v>
      </c>
      <c r="UFZ33" s="58" t="s">
        <v>575</v>
      </c>
      <c r="UGA33" s="58" t="s">
        <v>575</v>
      </c>
      <c r="UGB33" s="58" t="s">
        <v>575</v>
      </c>
      <c r="UGC33" s="58" t="s">
        <v>575</v>
      </c>
      <c r="UGD33" s="58" t="s">
        <v>575</v>
      </c>
      <c r="UGE33" s="58" t="s">
        <v>575</v>
      </c>
      <c r="UGF33" s="58" t="s">
        <v>575</v>
      </c>
      <c r="UGG33" s="58" t="s">
        <v>575</v>
      </c>
      <c r="UGH33" s="58" t="s">
        <v>575</v>
      </c>
      <c r="UGI33" s="58" t="s">
        <v>575</v>
      </c>
      <c r="UGJ33" s="58" t="s">
        <v>575</v>
      </c>
      <c r="UGK33" s="58" t="s">
        <v>575</v>
      </c>
      <c r="UGL33" s="58" t="s">
        <v>575</v>
      </c>
      <c r="UGM33" s="58" t="s">
        <v>575</v>
      </c>
      <c r="UGN33" s="58" t="s">
        <v>575</v>
      </c>
      <c r="UGO33" s="58" t="s">
        <v>575</v>
      </c>
      <c r="UGP33" s="58" t="s">
        <v>575</v>
      </c>
      <c r="UGQ33" s="58" t="s">
        <v>575</v>
      </c>
      <c r="UGR33" s="58" t="s">
        <v>575</v>
      </c>
      <c r="UGS33" s="58" t="s">
        <v>575</v>
      </c>
      <c r="UGT33" s="58" t="s">
        <v>575</v>
      </c>
      <c r="UGU33" s="58" t="s">
        <v>575</v>
      </c>
      <c r="UGV33" s="58" t="s">
        <v>575</v>
      </c>
      <c r="UGW33" s="58" t="s">
        <v>575</v>
      </c>
      <c r="UGX33" s="58" t="s">
        <v>575</v>
      </c>
      <c r="UGY33" s="58" t="s">
        <v>575</v>
      </c>
      <c r="UGZ33" s="58" t="s">
        <v>575</v>
      </c>
      <c r="UHA33" s="58" t="s">
        <v>575</v>
      </c>
      <c r="UHB33" s="58" t="s">
        <v>575</v>
      </c>
      <c r="UHC33" s="58" t="s">
        <v>575</v>
      </c>
      <c r="UHD33" s="58" t="s">
        <v>575</v>
      </c>
      <c r="UHE33" s="58" t="s">
        <v>575</v>
      </c>
      <c r="UHF33" s="58" t="s">
        <v>575</v>
      </c>
      <c r="UHG33" s="58" t="s">
        <v>575</v>
      </c>
      <c r="UHH33" s="58" t="s">
        <v>575</v>
      </c>
      <c r="UHI33" s="58" t="s">
        <v>575</v>
      </c>
      <c r="UHJ33" s="58" t="s">
        <v>575</v>
      </c>
      <c r="UHK33" s="58" t="s">
        <v>575</v>
      </c>
      <c r="UHL33" s="58" t="s">
        <v>575</v>
      </c>
      <c r="UHM33" s="58" t="s">
        <v>575</v>
      </c>
      <c r="UHN33" s="58" t="s">
        <v>575</v>
      </c>
      <c r="UHO33" s="58" t="s">
        <v>575</v>
      </c>
      <c r="UHP33" s="58" t="s">
        <v>575</v>
      </c>
      <c r="UHQ33" s="58" t="s">
        <v>575</v>
      </c>
      <c r="UHR33" s="58" t="s">
        <v>575</v>
      </c>
      <c r="UHS33" s="58" t="s">
        <v>575</v>
      </c>
      <c r="UHT33" s="58" t="s">
        <v>575</v>
      </c>
      <c r="UHU33" s="58" t="s">
        <v>575</v>
      </c>
      <c r="UHV33" s="58" t="s">
        <v>575</v>
      </c>
      <c r="UHW33" s="58" t="s">
        <v>575</v>
      </c>
      <c r="UHX33" s="58" t="s">
        <v>575</v>
      </c>
      <c r="UHY33" s="58" t="s">
        <v>575</v>
      </c>
      <c r="UHZ33" s="58" t="s">
        <v>575</v>
      </c>
      <c r="UIA33" s="58" t="s">
        <v>575</v>
      </c>
      <c r="UIB33" s="58" t="s">
        <v>575</v>
      </c>
      <c r="UIC33" s="58" t="s">
        <v>575</v>
      </c>
      <c r="UID33" s="58" t="s">
        <v>575</v>
      </c>
      <c r="UIE33" s="58" t="s">
        <v>575</v>
      </c>
      <c r="UIF33" s="58" t="s">
        <v>575</v>
      </c>
      <c r="UIG33" s="58" t="s">
        <v>575</v>
      </c>
      <c r="UIH33" s="58" t="s">
        <v>575</v>
      </c>
      <c r="UII33" s="58" t="s">
        <v>575</v>
      </c>
      <c r="UIJ33" s="58" t="s">
        <v>575</v>
      </c>
      <c r="UIK33" s="58" t="s">
        <v>575</v>
      </c>
      <c r="UIL33" s="58" t="s">
        <v>575</v>
      </c>
      <c r="UIM33" s="58" t="s">
        <v>575</v>
      </c>
      <c r="UIN33" s="58" t="s">
        <v>575</v>
      </c>
      <c r="UIO33" s="58" t="s">
        <v>575</v>
      </c>
      <c r="UIP33" s="58" t="s">
        <v>575</v>
      </c>
      <c r="UIQ33" s="58" t="s">
        <v>575</v>
      </c>
      <c r="UIR33" s="58" t="s">
        <v>575</v>
      </c>
      <c r="UIS33" s="58" t="s">
        <v>575</v>
      </c>
      <c r="UIT33" s="58" t="s">
        <v>575</v>
      </c>
      <c r="UIU33" s="58" t="s">
        <v>575</v>
      </c>
      <c r="UIV33" s="58" t="s">
        <v>575</v>
      </c>
      <c r="UIW33" s="58" t="s">
        <v>575</v>
      </c>
      <c r="UIX33" s="58" t="s">
        <v>575</v>
      </c>
      <c r="UIY33" s="58" t="s">
        <v>575</v>
      </c>
      <c r="UIZ33" s="58" t="s">
        <v>575</v>
      </c>
      <c r="UJA33" s="58" t="s">
        <v>575</v>
      </c>
      <c r="UJB33" s="58" t="s">
        <v>575</v>
      </c>
      <c r="UJC33" s="58" t="s">
        <v>575</v>
      </c>
      <c r="UJD33" s="58" t="s">
        <v>575</v>
      </c>
      <c r="UJE33" s="58" t="s">
        <v>575</v>
      </c>
      <c r="UJF33" s="58" t="s">
        <v>575</v>
      </c>
      <c r="UJG33" s="58" t="s">
        <v>575</v>
      </c>
      <c r="UJH33" s="58" t="s">
        <v>575</v>
      </c>
      <c r="UJI33" s="58" t="s">
        <v>575</v>
      </c>
      <c r="UJJ33" s="58" t="s">
        <v>575</v>
      </c>
      <c r="UJK33" s="58" t="s">
        <v>575</v>
      </c>
      <c r="UJL33" s="58" t="s">
        <v>575</v>
      </c>
      <c r="UJM33" s="58" t="s">
        <v>575</v>
      </c>
      <c r="UJN33" s="58" t="s">
        <v>575</v>
      </c>
      <c r="UJO33" s="58" t="s">
        <v>575</v>
      </c>
      <c r="UJP33" s="58" t="s">
        <v>575</v>
      </c>
      <c r="UJQ33" s="58" t="s">
        <v>575</v>
      </c>
      <c r="UJR33" s="58" t="s">
        <v>575</v>
      </c>
      <c r="UJS33" s="58" t="s">
        <v>575</v>
      </c>
      <c r="UJT33" s="58" t="s">
        <v>575</v>
      </c>
      <c r="UJU33" s="58" t="s">
        <v>575</v>
      </c>
      <c r="UJV33" s="58" t="s">
        <v>575</v>
      </c>
      <c r="UJW33" s="58" t="s">
        <v>575</v>
      </c>
      <c r="UJX33" s="58" t="s">
        <v>575</v>
      </c>
      <c r="UJY33" s="58" t="s">
        <v>575</v>
      </c>
      <c r="UJZ33" s="58" t="s">
        <v>575</v>
      </c>
      <c r="UKA33" s="58" t="s">
        <v>575</v>
      </c>
      <c r="UKB33" s="58" t="s">
        <v>575</v>
      </c>
      <c r="UKC33" s="58" t="s">
        <v>575</v>
      </c>
      <c r="UKD33" s="58" t="s">
        <v>575</v>
      </c>
      <c r="UKE33" s="58" t="s">
        <v>575</v>
      </c>
      <c r="UKF33" s="58" t="s">
        <v>575</v>
      </c>
      <c r="UKG33" s="58" t="s">
        <v>575</v>
      </c>
      <c r="UKH33" s="58" t="s">
        <v>575</v>
      </c>
      <c r="UKI33" s="58" t="s">
        <v>575</v>
      </c>
      <c r="UKJ33" s="58" t="s">
        <v>575</v>
      </c>
      <c r="UKK33" s="58" t="s">
        <v>575</v>
      </c>
      <c r="UKL33" s="58" t="s">
        <v>575</v>
      </c>
      <c r="UKM33" s="58" t="s">
        <v>575</v>
      </c>
      <c r="UKN33" s="58" t="s">
        <v>575</v>
      </c>
      <c r="UKO33" s="58" t="s">
        <v>575</v>
      </c>
      <c r="UKP33" s="58" t="s">
        <v>575</v>
      </c>
      <c r="UKQ33" s="58" t="s">
        <v>575</v>
      </c>
      <c r="UKR33" s="58" t="s">
        <v>575</v>
      </c>
      <c r="UKS33" s="58" t="s">
        <v>575</v>
      </c>
      <c r="UKT33" s="58" t="s">
        <v>575</v>
      </c>
      <c r="UKU33" s="58" t="s">
        <v>575</v>
      </c>
      <c r="UKV33" s="58" t="s">
        <v>575</v>
      </c>
      <c r="UKW33" s="58" t="s">
        <v>575</v>
      </c>
      <c r="UKX33" s="58" t="s">
        <v>575</v>
      </c>
      <c r="UKY33" s="58" t="s">
        <v>575</v>
      </c>
      <c r="UKZ33" s="58" t="s">
        <v>575</v>
      </c>
      <c r="ULA33" s="58" t="s">
        <v>575</v>
      </c>
      <c r="ULB33" s="58" t="s">
        <v>575</v>
      </c>
      <c r="ULC33" s="58" t="s">
        <v>575</v>
      </c>
      <c r="ULD33" s="58" t="s">
        <v>575</v>
      </c>
      <c r="ULE33" s="58" t="s">
        <v>575</v>
      </c>
      <c r="ULF33" s="58" t="s">
        <v>575</v>
      </c>
      <c r="ULG33" s="58" t="s">
        <v>575</v>
      </c>
      <c r="ULH33" s="58" t="s">
        <v>575</v>
      </c>
      <c r="ULI33" s="58" t="s">
        <v>575</v>
      </c>
      <c r="ULJ33" s="58" t="s">
        <v>575</v>
      </c>
      <c r="ULK33" s="58" t="s">
        <v>575</v>
      </c>
      <c r="ULL33" s="58" t="s">
        <v>575</v>
      </c>
      <c r="ULM33" s="58" t="s">
        <v>575</v>
      </c>
      <c r="ULN33" s="58" t="s">
        <v>575</v>
      </c>
      <c r="ULO33" s="58" t="s">
        <v>575</v>
      </c>
      <c r="ULP33" s="58" t="s">
        <v>575</v>
      </c>
      <c r="ULQ33" s="58" t="s">
        <v>575</v>
      </c>
      <c r="ULR33" s="58" t="s">
        <v>575</v>
      </c>
      <c r="ULS33" s="58" t="s">
        <v>575</v>
      </c>
      <c r="ULT33" s="58" t="s">
        <v>575</v>
      </c>
      <c r="ULU33" s="58" t="s">
        <v>575</v>
      </c>
      <c r="ULV33" s="58" t="s">
        <v>575</v>
      </c>
      <c r="ULW33" s="58" t="s">
        <v>575</v>
      </c>
      <c r="ULX33" s="58" t="s">
        <v>575</v>
      </c>
      <c r="ULY33" s="58" t="s">
        <v>575</v>
      </c>
      <c r="ULZ33" s="58" t="s">
        <v>575</v>
      </c>
      <c r="UMA33" s="58" t="s">
        <v>575</v>
      </c>
      <c r="UMB33" s="58" t="s">
        <v>575</v>
      </c>
      <c r="UMC33" s="58" t="s">
        <v>575</v>
      </c>
      <c r="UMD33" s="58" t="s">
        <v>575</v>
      </c>
      <c r="UME33" s="58" t="s">
        <v>575</v>
      </c>
      <c r="UMF33" s="58" t="s">
        <v>575</v>
      </c>
      <c r="UMG33" s="58" t="s">
        <v>575</v>
      </c>
      <c r="UMH33" s="58" t="s">
        <v>575</v>
      </c>
      <c r="UMI33" s="58" t="s">
        <v>575</v>
      </c>
      <c r="UMJ33" s="58" t="s">
        <v>575</v>
      </c>
      <c r="UMK33" s="58" t="s">
        <v>575</v>
      </c>
      <c r="UML33" s="58" t="s">
        <v>575</v>
      </c>
      <c r="UMM33" s="58" t="s">
        <v>575</v>
      </c>
      <c r="UMN33" s="58" t="s">
        <v>575</v>
      </c>
      <c r="UMO33" s="58" t="s">
        <v>575</v>
      </c>
      <c r="UMP33" s="58" t="s">
        <v>575</v>
      </c>
      <c r="UMQ33" s="58" t="s">
        <v>575</v>
      </c>
      <c r="UMR33" s="58" t="s">
        <v>575</v>
      </c>
      <c r="UMS33" s="58" t="s">
        <v>575</v>
      </c>
      <c r="UMT33" s="58" t="s">
        <v>575</v>
      </c>
      <c r="UMU33" s="58" t="s">
        <v>575</v>
      </c>
      <c r="UMV33" s="58" t="s">
        <v>575</v>
      </c>
      <c r="UMW33" s="58" t="s">
        <v>575</v>
      </c>
      <c r="UMX33" s="58" t="s">
        <v>575</v>
      </c>
      <c r="UMY33" s="58" t="s">
        <v>575</v>
      </c>
      <c r="UMZ33" s="58" t="s">
        <v>575</v>
      </c>
      <c r="UNA33" s="58" t="s">
        <v>575</v>
      </c>
      <c r="UNB33" s="58" t="s">
        <v>575</v>
      </c>
      <c r="UNC33" s="58" t="s">
        <v>575</v>
      </c>
      <c r="UND33" s="58" t="s">
        <v>575</v>
      </c>
      <c r="UNE33" s="58" t="s">
        <v>575</v>
      </c>
      <c r="UNF33" s="58" t="s">
        <v>575</v>
      </c>
      <c r="UNG33" s="58" t="s">
        <v>575</v>
      </c>
      <c r="UNH33" s="58" t="s">
        <v>575</v>
      </c>
      <c r="UNI33" s="58" t="s">
        <v>575</v>
      </c>
      <c r="UNJ33" s="58" t="s">
        <v>575</v>
      </c>
      <c r="UNK33" s="58" t="s">
        <v>575</v>
      </c>
      <c r="UNL33" s="58" t="s">
        <v>575</v>
      </c>
      <c r="UNM33" s="58" t="s">
        <v>575</v>
      </c>
      <c r="UNN33" s="58" t="s">
        <v>575</v>
      </c>
      <c r="UNO33" s="58" t="s">
        <v>575</v>
      </c>
      <c r="UNP33" s="58" t="s">
        <v>575</v>
      </c>
      <c r="UNQ33" s="58" t="s">
        <v>575</v>
      </c>
      <c r="UNR33" s="58" t="s">
        <v>575</v>
      </c>
      <c r="UNS33" s="58" t="s">
        <v>575</v>
      </c>
      <c r="UNT33" s="58" t="s">
        <v>575</v>
      </c>
      <c r="UNU33" s="58" t="s">
        <v>575</v>
      </c>
      <c r="UNV33" s="58" t="s">
        <v>575</v>
      </c>
      <c r="UNW33" s="58" t="s">
        <v>575</v>
      </c>
      <c r="UNX33" s="58" t="s">
        <v>575</v>
      </c>
      <c r="UNY33" s="58" t="s">
        <v>575</v>
      </c>
      <c r="UNZ33" s="58" t="s">
        <v>575</v>
      </c>
      <c r="UOA33" s="58" t="s">
        <v>575</v>
      </c>
      <c r="UOB33" s="58" t="s">
        <v>575</v>
      </c>
      <c r="UOC33" s="58" t="s">
        <v>575</v>
      </c>
      <c r="UOD33" s="58" t="s">
        <v>575</v>
      </c>
      <c r="UOE33" s="58" t="s">
        <v>575</v>
      </c>
      <c r="UOF33" s="58" t="s">
        <v>575</v>
      </c>
      <c r="UOG33" s="58" t="s">
        <v>575</v>
      </c>
      <c r="UOH33" s="58" t="s">
        <v>575</v>
      </c>
      <c r="UOI33" s="58" t="s">
        <v>575</v>
      </c>
      <c r="UOJ33" s="58" t="s">
        <v>575</v>
      </c>
      <c r="UOK33" s="58" t="s">
        <v>575</v>
      </c>
      <c r="UOL33" s="58" t="s">
        <v>575</v>
      </c>
      <c r="UOM33" s="58" t="s">
        <v>575</v>
      </c>
      <c r="UON33" s="58" t="s">
        <v>575</v>
      </c>
      <c r="UOO33" s="58" t="s">
        <v>575</v>
      </c>
      <c r="UOP33" s="58" t="s">
        <v>575</v>
      </c>
      <c r="UOQ33" s="58" t="s">
        <v>575</v>
      </c>
      <c r="UOR33" s="58" t="s">
        <v>575</v>
      </c>
      <c r="UOS33" s="58" t="s">
        <v>575</v>
      </c>
      <c r="UOT33" s="58" t="s">
        <v>575</v>
      </c>
      <c r="UOU33" s="58" t="s">
        <v>575</v>
      </c>
      <c r="UOV33" s="58" t="s">
        <v>575</v>
      </c>
      <c r="UOW33" s="58" t="s">
        <v>575</v>
      </c>
      <c r="UOX33" s="58" t="s">
        <v>575</v>
      </c>
      <c r="UOY33" s="58" t="s">
        <v>575</v>
      </c>
      <c r="UOZ33" s="58" t="s">
        <v>575</v>
      </c>
      <c r="UPA33" s="58" t="s">
        <v>575</v>
      </c>
      <c r="UPB33" s="58" t="s">
        <v>575</v>
      </c>
      <c r="UPC33" s="58" t="s">
        <v>575</v>
      </c>
      <c r="UPD33" s="58" t="s">
        <v>575</v>
      </c>
      <c r="UPE33" s="58" t="s">
        <v>575</v>
      </c>
      <c r="UPF33" s="58" t="s">
        <v>575</v>
      </c>
      <c r="UPG33" s="58" t="s">
        <v>575</v>
      </c>
      <c r="UPH33" s="58" t="s">
        <v>575</v>
      </c>
      <c r="UPI33" s="58" t="s">
        <v>575</v>
      </c>
      <c r="UPJ33" s="58" t="s">
        <v>575</v>
      </c>
      <c r="UPK33" s="58" t="s">
        <v>575</v>
      </c>
      <c r="UPL33" s="58" t="s">
        <v>575</v>
      </c>
      <c r="UPM33" s="58" t="s">
        <v>575</v>
      </c>
      <c r="UPN33" s="58" t="s">
        <v>575</v>
      </c>
      <c r="UPO33" s="58" t="s">
        <v>575</v>
      </c>
      <c r="UPP33" s="58" t="s">
        <v>575</v>
      </c>
      <c r="UPQ33" s="58" t="s">
        <v>575</v>
      </c>
      <c r="UPR33" s="58" t="s">
        <v>575</v>
      </c>
      <c r="UPS33" s="58" t="s">
        <v>575</v>
      </c>
      <c r="UPT33" s="58" t="s">
        <v>575</v>
      </c>
      <c r="UPU33" s="58" t="s">
        <v>575</v>
      </c>
      <c r="UPV33" s="58" t="s">
        <v>575</v>
      </c>
      <c r="UPW33" s="58" t="s">
        <v>575</v>
      </c>
      <c r="UPX33" s="58" t="s">
        <v>575</v>
      </c>
      <c r="UPY33" s="58" t="s">
        <v>575</v>
      </c>
      <c r="UPZ33" s="58" t="s">
        <v>575</v>
      </c>
      <c r="UQA33" s="58" t="s">
        <v>575</v>
      </c>
      <c r="UQB33" s="58" t="s">
        <v>575</v>
      </c>
      <c r="UQC33" s="58" t="s">
        <v>575</v>
      </c>
      <c r="UQD33" s="58" t="s">
        <v>575</v>
      </c>
      <c r="UQE33" s="58" t="s">
        <v>575</v>
      </c>
      <c r="UQF33" s="58" t="s">
        <v>575</v>
      </c>
      <c r="UQG33" s="58" t="s">
        <v>575</v>
      </c>
      <c r="UQH33" s="58" t="s">
        <v>575</v>
      </c>
      <c r="UQI33" s="58" t="s">
        <v>575</v>
      </c>
      <c r="UQJ33" s="58" t="s">
        <v>575</v>
      </c>
      <c r="UQK33" s="58" t="s">
        <v>575</v>
      </c>
      <c r="UQL33" s="58" t="s">
        <v>575</v>
      </c>
      <c r="UQM33" s="58" t="s">
        <v>575</v>
      </c>
      <c r="UQN33" s="58" t="s">
        <v>575</v>
      </c>
      <c r="UQO33" s="58" t="s">
        <v>575</v>
      </c>
      <c r="UQP33" s="58" t="s">
        <v>575</v>
      </c>
      <c r="UQQ33" s="58" t="s">
        <v>575</v>
      </c>
      <c r="UQR33" s="58" t="s">
        <v>575</v>
      </c>
      <c r="UQS33" s="58" t="s">
        <v>575</v>
      </c>
      <c r="UQT33" s="58" t="s">
        <v>575</v>
      </c>
      <c r="UQU33" s="58" t="s">
        <v>575</v>
      </c>
      <c r="UQV33" s="58" t="s">
        <v>575</v>
      </c>
      <c r="UQW33" s="58" t="s">
        <v>575</v>
      </c>
      <c r="UQX33" s="58" t="s">
        <v>575</v>
      </c>
      <c r="UQY33" s="58" t="s">
        <v>575</v>
      </c>
      <c r="UQZ33" s="58" t="s">
        <v>575</v>
      </c>
      <c r="URA33" s="58" t="s">
        <v>575</v>
      </c>
      <c r="URB33" s="58" t="s">
        <v>575</v>
      </c>
      <c r="URC33" s="58" t="s">
        <v>575</v>
      </c>
      <c r="URD33" s="58" t="s">
        <v>575</v>
      </c>
      <c r="URE33" s="58" t="s">
        <v>575</v>
      </c>
      <c r="URF33" s="58" t="s">
        <v>575</v>
      </c>
      <c r="URG33" s="58" t="s">
        <v>575</v>
      </c>
      <c r="URH33" s="58" t="s">
        <v>575</v>
      </c>
      <c r="URI33" s="58" t="s">
        <v>575</v>
      </c>
      <c r="URJ33" s="58" t="s">
        <v>575</v>
      </c>
      <c r="URK33" s="58" t="s">
        <v>575</v>
      </c>
      <c r="URL33" s="58" t="s">
        <v>575</v>
      </c>
      <c r="URM33" s="58" t="s">
        <v>575</v>
      </c>
      <c r="URN33" s="58" t="s">
        <v>575</v>
      </c>
      <c r="URO33" s="58" t="s">
        <v>575</v>
      </c>
      <c r="URP33" s="58" t="s">
        <v>575</v>
      </c>
      <c r="URQ33" s="58" t="s">
        <v>575</v>
      </c>
      <c r="URR33" s="58" t="s">
        <v>575</v>
      </c>
      <c r="URS33" s="58" t="s">
        <v>575</v>
      </c>
      <c r="URT33" s="58" t="s">
        <v>575</v>
      </c>
      <c r="URU33" s="58" t="s">
        <v>575</v>
      </c>
      <c r="URV33" s="58" t="s">
        <v>575</v>
      </c>
      <c r="URW33" s="58" t="s">
        <v>575</v>
      </c>
      <c r="URX33" s="58" t="s">
        <v>575</v>
      </c>
      <c r="URY33" s="58" t="s">
        <v>575</v>
      </c>
      <c r="URZ33" s="58" t="s">
        <v>575</v>
      </c>
      <c r="USA33" s="58" t="s">
        <v>575</v>
      </c>
      <c r="USB33" s="58" t="s">
        <v>575</v>
      </c>
      <c r="USC33" s="58" t="s">
        <v>575</v>
      </c>
      <c r="USD33" s="58" t="s">
        <v>575</v>
      </c>
      <c r="USE33" s="58" t="s">
        <v>575</v>
      </c>
      <c r="USF33" s="58" t="s">
        <v>575</v>
      </c>
      <c r="USG33" s="58" t="s">
        <v>575</v>
      </c>
      <c r="USH33" s="58" t="s">
        <v>575</v>
      </c>
      <c r="USI33" s="58" t="s">
        <v>575</v>
      </c>
      <c r="USJ33" s="58" t="s">
        <v>575</v>
      </c>
      <c r="USK33" s="58" t="s">
        <v>575</v>
      </c>
      <c r="USL33" s="58" t="s">
        <v>575</v>
      </c>
      <c r="USM33" s="58" t="s">
        <v>575</v>
      </c>
      <c r="USN33" s="58" t="s">
        <v>575</v>
      </c>
      <c r="USO33" s="58" t="s">
        <v>575</v>
      </c>
      <c r="USP33" s="58" t="s">
        <v>575</v>
      </c>
      <c r="USQ33" s="58" t="s">
        <v>575</v>
      </c>
      <c r="USR33" s="58" t="s">
        <v>575</v>
      </c>
      <c r="USS33" s="58" t="s">
        <v>575</v>
      </c>
      <c r="UST33" s="58" t="s">
        <v>575</v>
      </c>
      <c r="USU33" s="58" t="s">
        <v>575</v>
      </c>
      <c r="USV33" s="58" t="s">
        <v>575</v>
      </c>
      <c r="USW33" s="58" t="s">
        <v>575</v>
      </c>
      <c r="USX33" s="58" t="s">
        <v>575</v>
      </c>
      <c r="USY33" s="58" t="s">
        <v>575</v>
      </c>
      <c r="USZ33" s="58" t="s">
        <v>575</v>
      </c>
      <c r="UTA33" s="58" t="s">
        <v>575</v>
      </c>
      <c r="UTB33" s="58" t="s">
        <v>575</v>
      </c>
      <c r="UTC33" s="58" t="s">
        <v>575</v>
      </c>
      <c r="UTD33" s="58" t="s">
        <v>575</v>
      </c>
      <c r="UTE33" s="58" t="s">
        <v>575</v>
      </c>
      <c r="UTF33" s="58" t="s">
        <v>575</v>
      </c>
      <c r="UTG33" s="58" t="s">
        <v>575</v>
      </c>
      <c r="UTH33" s="58" t="s">
        <v>575</v>
      </c>
      <c r="UTI33" s="58" t="s">
        <v>575</v>
      </c>
      <c r="UTJ33" s="58" t="s">
        <v>575</v>
      </c>
      <c r="UTK33" s="58" t="s">
        <v>575</v>
      </c>
      <c r="UTL33" s="58" t="s">
        <v>575</v>
      </c>
      <c r="UTM33" s="58" t="s">
        <v>575</v>
      </c>
      <c r="UTN33" s="58" t="s">
        <v>575</v>
      </c>
      <c r="UTO33" s="58" t="s">
        <v>575</v>
      </c>
      <c r="UTP33" s="58" t="s">
        <v>575</v>
      </c>
      <c r="UTQ33" s="58" t="s">
        <v>575</v>
      </c>
      <c r="UTR33" s="58" t="s">
        <v>575</v>
      </c>
      <c r="UTS33" s="58" t="s">
        <v>575</v>
      </c>
      <c r="UTT33" s="58" t="s">
        <v>575</v>
      </c>
      <c r="UTU33" s="58" t="s">
        <v>575</v>
      </c>
      <c r="UTV33" s="58" t="s">
        <v>575</v>
      </c>
      <c r="UTW33" s="58" t="s">
        <v>575</v>
      </c>
      <c r="UTX33" s="58" t="s">
        <v>575</v>
      </c>
      <c r="UTY33" s="58" t="s">
        <v>575</v>
      </c>
      <c r="UTZ33" s="58" t="s">
        <v>575</v>
      </c>
      <c r="UUA33" s="58" t="s">
        <v>575</v>
      </c>
      <c r="UUB33" s="58" t="s">
        <v>575</v>
      </c>
      <c r="UUC33" s="58" t="s">
        <v>575</v>
      </c>
      <c r="UUD33" s="58" t="s">
        <v>575</v>
      </c>
      <c r="UUE33" s="58" t="s">
        <v>575</v>
      </c>
      <c r="UUF33" s="58" t="s">
        <v>575</v>
      </c>
      <c r="UUG33" s="58" t="s">
        <v>575</v>
      </c>
      <c r="UUH33" s="58" t="s">
        <v>575</v>
      </c>
      <c r="UUI33" s="58" t="s">
        <v>575</v>
      </c>
      <c r="UUJ33" s="58" t="s">
        <v>575</v>
      </c>
      <c r="UUK33" s="58" t="s">
        <v>575</v>
      </c>
      <c r="UUL33" s="58" t="s">
        <v>575</v>
      </c>
      <c r="UUM33" s="58" t="s">
        <v>575</v>
      </c>
      <c r="UUN33" s="58" t="s">
        <v>575</v>
      </c>
      <c r="UUO33" s="58" t="s">
        <v>575</v>
      </c>
      <c r="UUP33" s="58" t="s">
        <v>575</v>
      </c>
      <c r="UUQ33" s="58" t="s">
        <v>575</v>
      </c>
      <c r="UUR33" s="58" t="s">
        <v>575</v>
      </c>
      <c r="UUS33" s="58" t="s">
        <v>575</v>
      </c>
      <c r="UUT33" s="58" t="s">
        <v>575</v>
      </c>
      <c r="UUU33" s="58" t="s">
        <v>575</v>
      </c>
      <c r="UUV33" s="58" t="s">
        <v>575</v>
      </c>
      <c r="UUW33" s="58" t="s">
        <v>575</v>
      </c>
      <c r="UUX33" s="58" t="s">
        <v>575</v>
      </c>
      <c r="UUY33" s="58" t="s">
        <v>575</v>
      </c>
      <c r="UUZ33" s="58" t="s">
        <v>575</v>
      </c>
      <c r="UVA33" s="58" t="s">
        <v>575</v>
      </c>
      <c r="UVB33" s="58" t="s">
        <v>575</v>
      </c>
      <c r="UVC33" s="58" t="s">
        <v>575</v>
      </c>
      <c r="UVD33" s="58" t="s">
        <v>575</v>
      </c>
      <c r="UVE33" s="58" t="s">
        <v>575</v>
      </c>
      <c r="UVF33" s="58" t="s">
        <v>575</v>
      </c>
      <c r="UVG33" s="58" t="s">
        <v>575</v>
      </c>
      <c r="UVH33" s="58" t="s">
        <v>575</v>
      </c>
      <c r="UVI33" s="58" t="s">
        <v>575</v>
      </c>
      <c r="UVJ33" s="58" t="s">
        <v>575</v>
      </c>
      <c r="UVK33" s="58" t="s">
        <v>575</v>
      </c>
      <c r="UVL33" s="58" t="s">
        <v>575</v>
      </c>
      <c r="UVM33" s="58" t="s">
        <v>575</v>
      </c>
      <c r="UVN33" s="58" t="s">
        <v>575</v>
      </c>
      <c r="UVO33" s="58" t="s">
        <v>575</v>
      </c>
      <c r="UVP33" s="58" t="s">
        <v>575</v>
      </c>
      <c r="UVQ33" s="58" t="s">
        <v>575</v>
      </c>
      <c r="UVR33" s="58" t="s">
        <v>575</v>
      </c>
      <c r="UVS33" s="58" t="s">
        <v>575</v>
      </c>
      <c r="UVT33" s="58" t="s">
        <v>575</v>
      </c>
      <c r="UVU33" s="58" t="s">
        <v>575</v>
      </c>
      <c r="UVV33" s="58" t="s">
        <v>575</v>
      </c>
      <c r="UVW33" s="58" t="s">
        <v>575</v>
      </c>
      <c r="UVX33" s="58" t="s">
        <v>575</v>
      </c>
      <c r="UVY33" s="58" t="s">
        <v>575</v>
      </c>
      <c r="UVZ33" s="58" t="s">
        <v>575</v>
      </c>
      <c r="UWA33" s="58" t="s">
        <v>575</v>
      </c>
      <c r="UWB33" s="58" t="s">
        <v>575</v>
      </c>
      <c r="UWC33" s="58" t="s">
        <v>575</v>
      </c>
      <c r="UWD33" s="58" t="s">
        <v>575</v>
      </c>
      <c r="UWE33" s="58" t="s">
        <v>575</v>
      </c>
      <c r="UWF33" s="58" t="s">
        <v>575</v>
      </c>
      <c r="UWG33" s="58" t="s">
        <v>575</v>
      </c>
      <c r="UWH33" s="58" t="s">
        <v>575</v>
      </c>
      <c r="UWI33" s="58" t="s">
        <v>575</v>
      </c>
      <c r="UWJ33" s="58" t="s">
        <v>575</v>
      </c>
      <c r="UWK33" s="58" t="s">
        <v>575</v>
      </c>
      <c r="UWL33" s="58" t="s">
        <v>575</v>
      </c>
      <c r="UWM33" s="58" t="s">
        <v>575</v>
      </c>
      <c r="UWN33" s="58" t="s">
        <v>575</v>
      </c>
      <c r="UWO33" s="58" t="s">
        <v>575</v>
      </c>
      <c r="UWP33" s="58" t="s">
        <v>575</v>
      </c>
      <c r="UWQ33" s="58" t="s">
        <v>575</v>
      </c>
      <c r="UWR33" s="58" t="s">
        <v>575</v>
      </c>
      <c r="UWS33" s="58" t="s">
        <v>575</v>
      </c>
      <c r="UWT33" s="58" t="s">
        <v>575</v>
      </c>
      <c r="UWU33" s="58" t="s">
        <v>575</v>
      </c>
      <c r="UWV33" s="58" t="s">
        <v>575</v>
      </c>
      <c r="UWW33" s="58" t="s">
        <v>575</v>
      </c>
      <c r="UWX33" s="58" t="s">
        <v>575</v>
      </c>
      <c r="UWY33" s="58" t="s">
        <v>575</v>
      </c>
      <c r="UWZ33" s="58" t="s">
        <v>575</v>
      </c>
      <c r="UXA33" s="58" t="s">
        <v>575</v>
      </c>
      <c r="UXB33" s="58" t="s">
        <v>575</v>
      </c>
      <c r="UXC33" s="58" t="s">
        <v>575</v>
      </c>
      <c r="UXD33" s="58" t="s">
        <v>575</v>
      </c>
      <c r="UXE33" s="58" t="s">
        <v>575</v>
      </c>
      <c r="UXF33" s="58" t="s">
        <v>575</v>
      </c>
      <c r="UXG33" s="58" t="s">
        <v>575</v>
      </c>
      <c r="UXH33" s="58" t="s">
        <v>575</v>
      </c>
      <c r="UXI33" s="58" t="s">
        <v>575</v>
      </c>
      <c r="UXJ33" s="58" t="s">
        <v>575</v>
      </c>
      <c r="UXK33" s="58" t="s">
        <v>575</v>
      </c>
      <c r="UXL33" s="58" t="s">
        <v>575</v>
      </c>
      <c r="UXM33" s="58" t="s">
        <v>575</v>
      </c>
      <c r="UXN33" s="58" t="s">
        <v>575</v>
      </c>
      <c r="UXO33" s="58" t="s">
        <v>575</v>
      </c>
      <c r="UXP33" s="58" t="s">
        <v>575</v>
      </c>
      <c r="UXQ33" s="58" t="s">
        <v>575</v>
      </c>
      <c r="UXR33" s="58" t="s">
        <v>575</v>
      </c>
      <c r="UXS33" s="58" t="s">
        <v>575</v>
      </c>
      <c r="UXT33" s="58" t="s">
        <v>575</v>
      </c>
      <c r="UXU33" s="58" t="s">
        <v>575</v>
      </c>
      <c r="UXV33" s="58" t="s">
        <v>575</v>
      </c>
      <c r="UXW33" s="58" t="s">
        <v>575</v>
      </c>
      <c r="UXX33" s="58" t="s">
        <v>575</v>
      </c>
      <c r="UXY33" s="58" t="s">
        <v>575</v>
      </c>
      <c r="UXZ33" s="58" t="s">
        <v>575</v>
      </c>
      <c r="UYA33" s="58" t="s">
        <v>575</v>
      </c>
      <c r="UYB33" s="58" t="s">
        <v>575</v>
      </c>
      <c r="UYC33" s="58" t="s">
        <v>575</v>
      </c>
      <c r="UYD33" s="58" t="s">
        <v>575</v>
      </c>
      <c r="UYE33" s="58" t="s">
        <v>575</v>
      </c>
      <c r="UYF33" s="58" t="s">
        <v>575</v>
      </c>
      <c r="UYG33" s="58" t="s">
        <v>575</v>
      </c>
      <c r="UYH33" s="58" t="s">
        <v>575</v>
      </c>
      <c r="UYI33" s="58" t="s">
        <v>575</v>
      </c>
      <c r="UYJ33" s="58" t="s">
        <v>575</v>
      </c>
      <c r="UYK33" s="58" t="s">
        <v>575</v>
      </c>
      <c r="UYL33" s="58" t="s">
        <v>575</v>
      </c>
      <c r="UYM33" s="58" t="s">
        <v>575</v>
      </c>
      <c r="UYN33" s="58" t="s">
        <v>575</v>
      </c>
      <c r="UYO33" s="58" t="s">
        <v>575</v>
      </c>
      <c r="UYP33" s="58" t="s">
        <v>575</v>
      </c>
      <c r="UYQ33" s="58" t="s">
        <v>575</v>
      </c>
      <c r="UYR33" s="58" t="s">
        <v>575</v>
      </c>
      <c r="UYS33" s="58" t="s">
        <v>575</v>
      </c>
      <c r="UYT33" s="58" t="s">
        <v>575</v>
      </c>
      <c r="UYU33" s="58" t="s">
        <v>575</v>
      </c>
      <c r="UYV33" s="58" t="s">
        <v>575</v>
      </c>
      <c r="UYW33" s="58" t="s">
        <v>575</v>
      </c>
      <c r="UYX33" s="58" t="s">
        <v>575</v>
      </c>
      <c r="UYY33" s="58" t="s">
        <v>575</v>
      </c>
      <c r="UYZ33" s="58" t="s">
        <v>575</v>
      </c>
      <c r="UZA33" s="58" t="s">
        <v>575</v>
      </c>
      <c r="UZB33" s="58" t="s">
        <v>575</v>
      </c>
      <c r="UZC33" s="58" t="s">
        <v>575</v>
      </c>
      <c r="UZD33" s="58" t="s">
        <v>575</v>
      </c>
      <c r="UZE33" s="58" t="s">
        <v>575</v>
      </c>
      <c r="UZF33" s="58" t="s">
        <v>575</v>
      </c>
      <c r="UZG33" s="58" t="s">
        <v>575</v>
      </c>
      <c r="UZH33" s="58" t="s">
        <v>575</v>
      </c>
      <c r="UZI33" s="58" t="s">
        <v>575</v>
      </c>
      <c r="UZJ33" s="58" t="s">
        <v>575</v>
      </c>
      <c r="UZK33" s="58" t="s">
        <v>575</v>
      </c>
      <c r="UZL33" s="58" t="s">
        <v>575</v>
      </c>
      <c r="UZM33" s="58" t="s">
        <v>575</v>
      </c>
      <c r="UZN33" s="58" t="s">
        <v>575</v>
      </c>
      <c r="UZO33" s="58" t="s">
        <v>575</v>
      </c>
      <c r="UZP33" s="58" t="s">
        <v>575</v>
      </c>
      <c r="UZQ33" s="58" t="s">
        <v>575</v>
      </c>
      <c r="UZR33" s="58" t="s">
        <v>575</v>
      </c>
      <c r="UZS33" s="58" t="s">
        <v>575</v>
      </c>
      <c r="UZT33" s="58" t="s">
        <v>575</v>
      </c>
      <c r="UZU33" s="58" t="s">
        <v>575</v>
      </c>
      <c r="UZV33" s="58" t="s">
        <v>575</v>
      </c>
      <c r="UZW33" s="58" t="s">
        <v>575</v>
      </c>
      <c r="UZX33" s="58" t="s">
        <v>575</v>
      </c>
      <c r="UZY33" s="58" t="s">
        <v>575</v>
      </c>
      <c r="UZZ33" s="58" t="s">
        <v>575</v>
      </c>
      <c r="VAA33" s="58" t="s">
        <v>575</v>
      </c>
      <c r="VAB33" s="58" t="s">
        <v>575</v>
      </c>
      <c r="VAC33" s="58" t="s">
        <v>575</v>
      </c>
      <c r="VAD33" s="58" t="s">
        <v>575</v>
      </c>
      <c r="VAE33" s="58" t="s">
        <v>575</v>
      </c>
      <c r="VAF33" s="58" t="s">
        <v>575</v>
      </c>
      <c r="VAG33" s="58" t="s">
        <v>575</v>
      </c>
      <c r="VAH33" s="58" t="s">
        <v>575</v>
      </c>
      <c r="VAI33" s="58" t="s">
        <v>575</v>
      </c>
      <c r="VAJ33" s="58" t="s">
        <v>575</v>
      </c>
      <c r="VAK33" s="58" t="s">
        <v>575</v>
      </c>
      <c r="VAL33" s="58" t="s">
        <v>575</v>
      </c>
      <c r="VAM33" s="58" t="s">
        <v>575</v>
      </c>
      <c r="VAN33" s="58" t="s">
        <v>575</v>
      </c>
      <c r="VAO33" s="58" t="s">
        <v>575</v>
      </c>
      <c r="VAP33" s="58" t="s">
        <v>575</v>
      </c>
      <c r="VAQ33" s="58" t="s">
        <v>575</v>
      </c>
      <c r="VAR33" s="58" t="s">
        <v>575</v>
      </c>
      <c r="VAS33" s="58" t="s">
        <v>575</v>
      </c>
      <c r="VAT33" s="58" t="s">
        <v>575</v>
      </c>
      <c r="VAU33" s="58" t="s">
        <v>575</v>
      </c>
      <c r="VAV33" s="58" t="s">
        <v>575</v>
      </c>
      <c r="VAW33" s="58" t="s">
        <v>575</v>
      </c>
      <c r="VAX33" s="58" t="s">
        <v>575</v>
      </c>
      <c r="VAY33" s="58" t="s">
        <v>575</v>
      </c>
      <c r="VAZ33" s="58" t="s">
        <v>575</v>
      </c>
      <c r="VBA33" s="58" t="s">
        <v>575</v>
      </c>
      <c r="VBB33" s="58" t="s">
        <v>575</v>
      </c>
      <c r="VBC33" s="58" t="s">
        <v>575</v>
      </c>
      <c r="VBD33" s="58" t="s">
        <v>575</v>
      </c>
      <c r="VBE33" s="58" t="s">
        <v>575</v>
      </c>
      <c r="VBF33" s="58" t="s">
        <v>575</v>
      </c>
      <c r="VBG33" s="58" t="s">
        <v>575</v>
      </c>
      <c r="VBH33" s="58" t="s">
        <v>575</v>
      </c>
      <c r="VBI33" s="58" t="s">
        <v>575</v>
      </c>
      <c r="VBJ33" s="58" t="s">
        <v>575</v>
      </c>
      <c r="VBK33" s="58" t="s">
        <v>575</v>
      </c>
      <c r="VBL33" s="58" t="s">
        <v>575</v>
      </c>
      <c r="VBM33" s="58" t="s">
        <v>575</v>
      </c>
      <c r="VBN33" s="58" t="s">
        <v>575</v>
      </c>
      <c r="VBO33" s="58" t="s">
        <v>575</v>
      </c>
      <c r="VBP33" s="58" t="s">
        <v>575</v>
      </c>
      <c r="VBQ33" s="58" t="s">
        <v>575</v>
      </c>
      <c r="VBR33" s="58" t="s">
        <v>575</v>
      </c>
      <c r="VBS33" s="58" t="s">
        <v>575</v>
      </c>
      <c r="VBT33" s="58" t="s">
        <v>575</v>
      </c>
      <c r="VBU33" s="58" t="s">
        <v>575</v>
      </c>
      <c r="VBV33" s="58" t="s">
        <v>575</v>
      </c>
      <c r="VBW33" s="58" t="s">
        <v>575</v>
      </c>
      <c r="VBX33" s="58" t="s">
        <v>575</v>
      </c>
      <c r="VBY33" s="58" t="s">
        <v>575</v>
      </c>
      <c r="VBZ33" s="58" t="s">
        <v>575</v>
      </c>
      <c r="VCA33" s="58" t="s">
        <v>575</v>
      </c>
      <c r="VCB33" s="58" t="s">
        <v>575</v>
      </c>
      <c r="VCC33" s="58" t="s">
        <v>575</v>
      </c>
      <c r="VCD33" s="58" t="s">
        <v>575</v>
      </c>
      <c r="VCE33" s="58" t="s">
        <v>575</v>
      </c>
      <c r="VCF33" s="58" t="s">
        <v>575</v>
      </c>
      <c r="VCG33" s="58" t="s">
        <v>575</v>
      </c>
      <c r="VCH33" s="58" t="s">
        <v>575</v>
      </c>
      <c r="VCI33" s="58" t="s">
        <v>575</v>
      </c>
      <c r="VCJ33" s="58" t="s">
        <v>575</v>
      </c>
      <c r="VCK33" s="58" t="s">
        <v>575</v>
      </c>
      <c r="VCL33" s="58" t="s">
        <v>575</v>
      </c>
      <c r="VCM33" s="58" t="s">
        <v>575</v>
      </c>
      <c r="VCN33" s="58" t="s">
        <v>575</v>
      </c>
      <c r="VCO33" s="58" t="s">
        <v>575</v>
      </c>
      <c r="VCP33" s="58" t="s">
        <v>575</v>
      </c>
      <c r="VCQ33" s="58" t="s">
        <v>575</v>
      </c>
      <c r="VCR33" s="58" t="s">
        <v>575</v>
      </c>
      <c r="VCS33" s="58" t="s">
        <v>575</v>
      </c>
      <c r="VCT33" s="58" t="s">
        <v>575</v>
      </c>
      <c r="VCU33" s="58" t="s">
        <v>575</v>
      </c>
      <c r="VCV33" s="58" t="s">
        <v>575</v>
      </c>
      <c r="VCW33" s="58" t="s">
        <v>575</v>
      </c>
      <c r="VCX33" s="58" t="s">
        <v>575</v>
      </c>
      <c r="VCY33" s="58" t="s">
        <v>575</v>
      </c>
      <c r="VCZ33" s="58" t="s">
        <v>575</v>
      </c>
      <c r="VDA33" s="58" t="s">
        <v>575</v>
      </c>
      <c r="VDB33" s="58" t="s">
        <v>575</v>
      </c>
      <c r="VDC33" s="58" t="s">
        <v>575</v>
      </c>
      <c r="VDD33" s="58" t="s">
        <v>575</v>
      </c>
      <c r="VDE33" s="58" t="s">
        <v>575</v>
      </c>
      <c r="VDF33" s="58" t="s">
        <v>575</v>
      </c>
      <c r="VDG33" s="58" t="s">
        <v>575</v>
      </c>
      <c r="VDH33" s="58" t="s">
        <v>575</v>
      </c>
      <c r="VDI33" s="58" t="s">
        <v>575</v>
      </c>
      <c r="VDJ33" s="58" t="s">
        <v>575</v>
      </c>
      <c r="VDK33" s="58" t="s">
        <v>575</v>
      </c>
      <c r="VDL33" s="58" t="s">
        <v>575</v>
      </c>
      <c r="VDM33" s="58" t="s">
        <v>575</v>
      </c>
      <c r="VDN33" s="58" t="s">
        <v>575</v>
      </c>
      <c r="VDO33" s="58" t="s">
        <v>575</v>
      </c>
      <c r="VDP33" s="58" t="s">
        <v>575</v>
      </c>
      <c r="VDQ33" s="58" t="s">
        <v>575</v>
      </c>
      <c r="VDR33" s="58" t="s">
        <v>575</v>
      </c>
      <c r="VDS33" s="58" t="s">
        <v>575</v>
      </c>
      <c r="VDT33" s="58" t="s">
        <v>575</v>
      </c>
      <c r="VDU33" s="58" t="s">
        <v>575</v>
      </c>
      <c r="VDV33" s="58" t="s">
        <v>575</v>
      </c>
      <c r="VDW33" s="58" t="s">
        <v>575</v>
      </c>
      <c r="VDX33" s="58" t="s">
        <v>575</v>
      </c>
      <c r="VDY33" s="58" t="s">
        <v>575</v>
      </c>
      <c r="VDZ33" s="58" t="s">
        <v>575</v>
      </c>
      <c r="VEA33" s="58" t="s">
        <v>575</v>
      </c>
      <c r="VEB33" s="58" t="s">
        <v>575</v>
      </c>
      <c r="VEC33" s="58" t="s">
        <v>575</v>
      </c>
      <c r="VED33" s="58" t="s">
        <v>575</v>
      </c>
      <c r="VEE33" s="58" t="s">
        <v>575</v>
      </c>
      <c r="VEF33" s="58" t="s">
        <v>575</v>
      </c>
      <c r="VEG33" s="58" t="s">
        <v>575</v>
      </c>
      <c r="VEH33" s="58" t="s">
        <v>575</v>
      </c>
      <c r="VEI33" s="58" t="s">
        <v>575</v>
      </c>
      <c r="VEJ33" s="58" t="s">
        <v>575</v>
      </c>
      <c r="VEK33" s="58" t="s">
        <v>575</v>
      </c>
      <c r="VEL33" s="58" t="s">
        <v>575</v>
      </c>
      <c r="VEM33" s="58" t="s">
        <v>575</v>
      </c>
      <c r="VEN33" s="58" t="s">
        <v>575</v>
      </c>
      <c r="VEO33" s="58" t="s">
        <v>575</v>
      </c>
      <c r="VEP33" s="58" t="s">
        <v>575</v>
      </c>
      <c r="VEQ33" s="58" t="s">
        <v>575</v>
      </c>
      <c r="VER33" s="58" t="s">
        <v>575</v>
      </c>
      <c r="VES33" s="58" t="s">
        <v>575</v>
      </c>
      <c r="VET33" s="58" t="s">
        <v>575</v>
      </c>
      <c r="VEU33" s="58" t="s">
        <v>575</v>
      </c>
      <c r="VEV33" s="58" t="s">
        <v>575</v>
      </c>
      <c r="VEW33" s="58" t="s">
        <v>575</v>
      </c>
      <c r="VEX33" s="58" t="s">
        <v>575</v>
      </c>
      <c r="VEY33" s="58" t="s">
        <v>575</v>
      </c>
      <c r="VEZ33" s="58" t="s">
        <v>575</v>
      </c>
      <c r="VFA33" s="58" t="s">
        <v>575</v>
      </c>
      <c r="VFB33" s="58" t="s">
        <v>575</v>
      </c>
      <c r="VFC33" s="58" t="s">
        <v>575</v>
      </c>
      <c r="VFD33" s="58" t="s">
        <v>575</v>
      </c>
      <c r="VFE33" s="58" t="s">
        <v>575</v>
      </c>
      <c r="VFF33" s="58" t="s">
        <v>575</v>
      </c>
      <c r="VFG33" s="58" t="s">
        <v>575</v>
      </c>
      <c r="VFH33" s="58" t="s">
        <v>575</v>
      </c>
      <c r="VFI33" s="58" t="s">
        <v>575</v>
      </c>
      <c r="VFJ33" s="58" t="s">
        <v>575</v>
      </c>
      <c r="VFK33" s="58" t="s">
        <v>575</v>
      </c>
      <c r="VFL33" s="58" t="s">
        <v>575</v>
      </c>
      <c r="VFM33" s="58" t="s">
        <v>575</v>
      </c>
      <c r="VFN33" s="58" t="s">
        <v>575</v>
      </c>
      <c r="VFO33" s="58" t="s">
        <v>575</v>
      </c>
      <c r="VFP33" s="58" t="s">
        <v>575</v>
      </c>
      <c r="VFQ33" s="58" t="s">
        <v>575</v>
      </c>
      <c r="VFR33" s="58" t="s">
        <v>575</v>
      </c>
      <c r="VFS33" s="58" t="s">
        <v>575</v>
      </c>
      <c r="VFT33" s="58" t="s">
        <v>575</v>
      </c>
      <c r="VFU33" s="58" t="s">
        <v>575</v>
      </c>
      <c r="VFV33" s="58" t="s">
        <v>575</v>
      </c>
      <c r="VFW33" s="58" t="s">
        <v>575</v>
      </c>
      <c r="VFX33" s="58" t="s">
        <v>575</v>
      </c>
      <c r="VFY33" s="58" t="s">
        <v>575</v>
      </c>
      <c r="VFZ33" s="58" t="s">
        <v>575</v>
      </c>
      <c r="VGA33" s="58" t="s">
        <v>575</v>
      </c>
      <c r="VGB33" s="58" t="s">
        <v>575</v>
      </c>
      <c r="VGC33" s="58" t="s">
        <v>575</v>
      </c>
      <c r="VGD33" s="58" t="s">
        <v>575</v>
      </c>
      <c r="VGE33" s="58" t="s">
        <v>575</v>
      </c>
      <c r="VGF33" s="58" t="s">
        <v>575</v>
      </c>
      <c r="VGG33" s="58" t="s">
        <v>575</v>
      </c>
      <c r="VGH33" s="58" t="s">
        <v>575</v>
      </c>
      <c r="VGI33" s="58" t="s">
        <v>575</v>
      </c>
      <c r="VGJ33" s="58" t="s">
        <v>575</v>
      </c>
      <c r="VGK33" s="58" t="s">
        <v>575</v>
      </c>
      <c r="VGL33" s="58" t="s">
        <v>575</v>
      </c>
      <c r="VGM33" s="58" t="s">
        <v>575</v>
      </c>
      <c r="VGN33" s="58" t="s">
        <v>575</v>
      </c>
      <c r="VGO33" s="58" t="s">
        <v>575</v>
      </c>
      <c r="VGP33" s="58" t="s">
        <v>575</v>
      </c>
      <c r="VGQ33" s="58" t="s">
        <v>575</v>
      </c>
      <c r="VGR33" s="58" t="s">
        <v>575</v>
      </c>
      <c r="VGS33" s="58" t="s">
        <v>575</v>
      </c>
      <c r="VGT33" s="58" t="s">
        <v>575</v>
      </c>
      <c r="VGU33" s="58" t="s">
        <v>575</v>
      </c>
      <c r="VGV33" s="58" t="s">
        <v>575</v>
      </c>
      <c r="VGW33" s="58" t="s">
        <v>575</v>
      </c>
      <c r="VGX33" s="58" t="s">
        <v>575</v>
      </c>
      <c r="VGY33" s="58" t="s">
        <v>575</v>
      </c>
      <c r="VGZ33" s="58" t="s">
        <v>575</v>
      </c>
      <c r="VHA33" s="58" t="s">
        <v>575</v>
      </c>
      <c r="VHB33" s="58" t="s">
        <v>575</v>
      </c>
      <c r="VHC33" s="58" t="s">
        <v>575</v>
      </c>
      <c r="VHD33" s="58" t="s">
        <v>575</v>
      </c>
      <c r="VHE33" s="58" t="s">
        <v>575</v>
      </c>
      <c r="VHF33" s="58" t="s">
        <v>575</v>
      </c>
      <c r="VHG33" s="58" t="s">
        <v>575</v>
      </c>
      <c r="VHH33" s="58" t="s">
        <v>575</v>
      </c>
      <c r="VHI33" s="58" t="s">
        <v>575</v>
      </c>
      <c r="VHJ33" s="58" t="s">
        <v>575</v>
      </c>
      <c r="VHK33" s="58" t="s">
        <v>575</v>
      </c>
      <c r="VHL33" s="58" t="s">
        <v>575</v>
      </c>
      <c r="VHM33" s="58" t="s">
        <v>575</v>
      </c>
      <c r="VHN33" s="58" t="s">
        <v>575</v>
      </c>
      <c r="VHO33" s="58" t="s">
        <v>575</v>
      </c>
      <c r="VHP33" s="58" t="s">
        <v>575</v>
      </c>
      <c r="VHQ33" s="58" t="s">
        <v>575</v>
      </c>
      <c r="VHR33" s="58" t="s">
        <v>575</v>
      </c>
      <c r="VHS33" s="58" t="s">
        <v>575</v>
      </c>
      <c r="VHT33" s="58" t="s">
        <v>575</v>
      </c>
      <c r="VHU33" s="58" t="s">
        <v>575</v>
      </c>
      <c r="VHV33" s="58" t="s">
        <v>575</v>
      </c>
      <c r="VHW33" s="58" t="s">
        <v>575</v>
      </c>
      <c r="VHX33" s="58" t="s">
        <v>575</v>
      </c>
      <c r="VHY33" s="58" t="s">
        <v>575</v>
      </c>
      <c r="VHZ33" s="58" t="s">
        <v>575</v>
      </c>
      <c r="VIA33" s="58" t="s">
        <v>575</v>
      </c>
      <c r="VIB33" s="58" t="s">
        <v>575</v>
      </c>
      <c r="VIC33" s="58" t="s">
        <v>575</v>
      </c>
      <c r="VID33" s="58" t="s">
        <v>575</v>
      </c>
      <c r="VIE33" s="58" t="s">
        <v>575</v>
      </c>
      <c r="VIF33" s="58" t="s">
        <v>575</v>
      </c>
      <c r="VIG33" s="58" t="s">
        <v>575</v>
      </c>
      <c r="VIH33" s="58" t="s">
        <v>575</v>
      </c>
      <c r="VII33" s="58" t="s">
        <v>575</v>
      </c>
      <c r="VIJ33" s="58" t="s">
        <v>575</v>
      </c>
      <c r="VIK33" s="58" t="s">
        <v>575</v>
      </c>
      <c r="VIL33" s="58" t="s">
        <v>575</v>
      </c>
      <c r="VIM33" s="58" t="s">
        <v>575</v>
      </c>
      <c r="VIN33" s="58" t="s">
        <v>575</v>
      </c>
      <c r="VIO33" s="58" t="s">
        <v>575</v>
      </c>
      <c r="VIP33" s="58" t="s">
        <v>575</v>
      </c>
      <c r="VIQ33" s="58" t="s">
        <v>575</v>
      </c>
      <c r="VIR33" s="58" t="s">
        <v>575</v>
      </c>
      <c r="VIS33" s="58" t="s">
        <v>575</v>
      </c>
      <c r="VIT33" s="58" t="s">
        <v>575</v>
      </c>
      <c r="VIU33" s="58" t="s">
        <v>575</v>
      </c>
      <c r="VIV33" s="58" t="s">
        <v>575</v>
      </c>
      <c r="VIW33" s="58" t="s">
        <v>575</v>
      </c>
      <c r="VIX33" s="58" t="s">
        <v>575</v>
      </c>
      <c r="VIY33" s="58" t="s">
        <v>575</v>
      </c>
      <c r="VIZ33" s="58" t="s">
        <v>575</v>
      </c>
      <c r="VJA33" s="58" t="s">
        <v>575</v>
      </c>
      <c r="VJB33" s="58" t="s">
        <v>575</v>
      </c>
      <c r="VJC33" s="58" t="s">
        <v>575</v>
      </c>
      <c r="VJD33" s="58" t="s">
        <v>575</v>
      </c>
      <c r="VJE33" s="58" t="s">
        <v>575</v>
      </c>
      <c r="VJF33" s="58" t="s">
        <v>575</v>
      </c>
      <c r="VJG33" s="58" t="s">
        <v>575</v>
      </c>
      <c r="VJH33" s="58" t="s">
        <v>575</v>
      </c>
      <c r="VJI33" s="58" t="s">
        <v>575</v>
      </c>
      <c r="VJJ33" s="58" t="s">
        <v>575</v>
      </c>
      <c r="VJK33" s="58" t="s">
        <v>575</v>
      </c>
      <c r="VJL33" s="58" t="s">
        <v>575</v>
      </c>
      <c r="VJM33" s="58" t="s">
        <v>575</v>
      </c>
      <c r="VJN33" s="58" t="s">
        <v>575</v>
      </c>
      <c r="VJO33" s="58" t="s">
        <v>575</v>
      </c>
      <c r="VJP33" s="58" t="s">
        <v>575</v>
      </c>
      <c r="VJQ33" s="58" t="s">
        <v>575</v>
      </c>
      <c r="VJR33" s="58" t="s">
        <v>575</v>
      </c>
      <c r="VJS33" s="58" t="s">
        <v>575</v>
      </c>
      <c r="VJT33" s="58" t="s">
        <v>575</v>
      </c>
      <c r="VJU33" s="58" t="s">
        <v>575</v>
      </c>
      <c r="VJV33" s="58" t="s">
        <v>575</v>
      </c>
      <c r="VJW33" s="58" t="s">
        <v>575</v>
      </c>
      <c r="VJX33" s="58" t="s">
        <v>575</v>
      </c>
      <c r="VJY33" s="58" t="s">
        <v>575</v>
      </c>
      <c r="VJZ33" s="58" t="s">
        <v>575</v>
      </c>
      <c r="VKA33" s="58" t="s">
        <v>575</v>
      </c>
      <c r="VKB33" s="58" t="s">
        <v>575</v>
      </c>
      <c r="VKC33" s="58" t="s">
        <v>575</v>
      </c>
      <c r="VKD33" s="58" t="s">
        <v>575</v>
      </c>
      <c r="VKE33" s="58" t="s">
        <v>575</v>
      </c>
      <c r="VKF33" s="58" t="s">
        <v>575</v>
      </c>
      <c r="VKG33" s="58" t="s">
        <v>575</v>
      </c>
      <c r="VKH33" s="58" t="s">
        <v>575</v>
      </c>
      <c r="VKI33" s="58" t="s">
        <v>575</v>
      </c>
      <c r="VKJ33" s="58" t="s">
        <v>575</v>
      </c>
      <c r="VKK33" s="58" t="s">
        <v>575</v>
      </c>
      <c r="VKL33" s="58" t="s">
        <v>575</v>
      </c>
      <c r="VKM33" s="58" t="s">
        <v>575</v>
      </c>
      <c r="VKN33" s="58" t="s">
        <v>575</v>
      </c>
      <c r="VKO33" s="58" t="s">
        <v>575</v>
      </c>
      <c r="VKP33" s="58" t="s">
        <v>575</v>
      </c>
      <c r="VKQ33" s="58" t="s">
        <v>575</v>
      </c>
      <c r="VKR33" s="58" t="s">
        <v>575</v>
      </c>
      <c r="VKS33" s="58" t="s">
        <v>575</v>
      </c>
      <c r="VKT33" s="58" t="s">
        <v>575</v>
      </c>
      <c r="VKU33" s="58" t="s">
        <v>575</v>
      </c>
      <c r="VKV33" s="58" t="s">
        <v>575</v>
      </c>
      <c r="VKW33" s="58" t="s">
        <v>575</v>
      </c>
      <c r="VKX33" s="58" t="s">
        <v>575</v>
      </c>
      <c r="VKY33" s="58" t="s">
        <v>575</v>
      </c>
      <c r="VKZ33" s="58" t="s">
        <v>575</v>
      </c>
      <c r="VLA33" s="58" t="s">
        <v>575</v>
      </c>
      <c r="VLB33" s="58" t="s">
        <v>575</v>
      </c>
      <c r="VLC33" s="58" t="s">
        <v>575</v>
      </c>
      <c r="VLD33" s="58" t="s">
        <v>575</v>
      </c>
      <c r="VLE33" s="58" t="s">
        <v>575</v>
      </c>
      <c r="VLF33" s="58" t="s">
        <v>575</v>
      </c>
      <c r="VLG33" s="58" t="s">
        <v>575</v>
      </c>
      <c r="VLH33" s="58" t="s">
        <v>575</v>
      </c>
      <c r="VLI33" s="58" t="s">
        <v>575</v>
      </c>
      <c r="VLJ33" s="58" t="s">
        <v>575</v>
      </c>
      <c r="VLK33" s="58" t="s">
        <v>575</v>
      </c>
      <c r="VLL33" s="58" t="s">
        <v>575</v>
      </c>
      <c r="VLM33" s="58" t="s">
        <v>575</v>
      </c>
      <c r="VLN33" s="58" t="s">
        <v>575</v>
      </c>
      <c r="VLO33" s="58" t="s">
        <v>575</v>
      </c>
      <c r="VLP33" s="58" t="s">
        <v>575</v>
      </c>
      <c r="VLQ33" s="58" t="s">
        <v>575</v>
      </c>
      <c r="VLR33" s="58" t="s">
        <v>575</v>
      </c>
      <c r="VLS33" s="58" t="s">
        <v>575</v>
      </c>
      <c r="VLT33" s="58" t="s">
        <v>575</v>
      </c>
      <c r="VLU33" s="58" t="s">
        <v>575</v>
      </c>
      <c r="VLV33" s="58" t="s">
        <v>575</v>
      </c>
      <c r="VLW33" s="58" t="s">
        <v>575</v>
      </c>
      <c r="VLX33" s="58" t="s">
        <v>575</v>
      </c>
      <c r="VLY33" s="58" t="s">
        <v>575</v>
      </c>
      <c r="VLZ33" s="58" t="s">
        <v>575</v>
      </c>
      <c r="VMA33" s="58" t="s">
        <v>575</v>
      </c>
      <c r="VMB33" s="58" t="s">
        <v>575</v>
      </c>
      <c r="VMC33" s="58" t="s">
        <v>575</v>
      </c>
      <c r="VMD33" s="58" t="s">
        <v>575</v>
      </c>
      <c r="VME33" s="58" t="s">
        <v>575</v>
      </c>
      <c r="VMF33" s="58" t="s">
        <v>575</v>
      </c>
      <c r="VMG33" s="58" t="s">
        <v>575</v>
      </c>
      <c r="VMH33" s="58" t="s">
        <v>575</v>
      </c>
      <c r="VMI33" s="58" t="s">
        <v>575</v>
      </c>
      <c r="VMJ33" s="58" t="s">
        <v>575</v>
      </c>
      <c r="VMK33" s="58" t="s">
        <v>575</v>
      </c>
      <c r="VML33" s="58" t="s">
        <v>575</v>
      </c>
      <c r="VMM33" s="58" t="s">
        <v>575</v>
      </c>
      <c r="VMN33" s="58" t="s">
        <v>575</v>
      </c>
      <c r="VMO33" s="58" t="s">
        <v>575</v>
      </c>
      <c r="VMP33" s="58" t="s">
        <v>575</v>
      </c>
      <c r="VMQ33" s="58" t="s">
        <v>575</v>
      </c>
      <c r="VMR33" s="58" t="s">
        <v>575</v>
      </c>
      <c r="VMS33" s="58" t="s">
        <v>575</v>
      </c>
      <c r="VMT33" s="58" t="s">
        <v>575</v>
      </c>
      <c r="VMU33" s="58" t="s">
        <v>575</v>
      </c>
      <c r="VMV33" s="58" t="s">
        <v>575</v>
      </c>
      <c r="VMW33" s="58" t="s">
        <v>575</v>
      </c>
      <c r="VMX33" s="58" t="s">
        <v>575</v>
      </c>
      <c r="VMY33" s="58" t="s">
        <v>575</v>
      </c>
      <c r="VMZ33" s="58" t="s">
        <v>575</v>
      </c>
      <c r="VNA33" s="58" t="s">
        <v>575</v>
      </c>
      <c r="VNB33" s="58" t="s">
        <v>575</v>
      </c>
      <c r="VNC33" s="58" t="s">
        <v>575</v>
      </c>
      <c r="VND33" s="58" t="s">
        <v>575</v>
      </c>
      <c r="VNE33" s="58" t="s">
        <v>575</v>
      </c>
      <c r="VNF33" s="58" t="s">
        <v>575</v>
      </c>
      <c r="VNG33" s="58" t="s">
        <v>575</v>
      </c>
      <c r="VNH33" s="58" t="s">
        <v>575</v>
      </c>
      <c r="VNI33" s="58" t="s">
        <v>575</v>
      </c>
      <c r="VNJ33" s="58" t="s">
        <v>575</v>
      </c>
      <c r="VNK33" s="58" t="s">
        <v>575</v>
      </c>
      <c r="VNL33" s="58" t="s">
        <v>575</v>
      </c>
      <c r="VNM33" s="58" t="s">
        <v>575</v>
      </c>
      <c r="VNN33" s="58" t="s">
        <v>575</v>
      </c>
      <c r="VNO33" s="58" t="s">
        <v>575</v>
      </c>
      <c r="VNP33" s="58" t="s">
        <v>575</v>
      </c>
      <c r="VNQ33" s="58" t="s">
        <v>575</v>
      </c>
      <c r="VNR33" s="58" t="s">
        <v>575</v>
      </c>
      <c r="VNS33" s="58" t="s">
        <v>575</v>
      </c>
      <c r="VNT33" s="58" t="s">
        <v>575</v>
      </c>
      <c r="VNU33" s="58" t="s">
        <v>575</v>
      </c>
      <c r="VNV33" s="58" t="s">
        <v>575</v>
      </c>
      <c r="VNW33" s="58" t="s">
        <v>575</v>
      </c>
      <c r="VNX33" s="58" t="s">
        <v>575</v>
      </c>
      <c r="VNY33" s="58" t="s">
        <v>575</v>
      </c>
      <c r="VNZ33" s="58" t="s">
        <v>575</v>
      </c>
      <c r="VOA33" s="58" t="s">
        <v>575</v>
      </c>
      <c r="VOB33" s="58" t="s">
        <v>575</v>
      </c>
      <c r="VOC33" s="58" t="s">
        <v>575</v>
      </c>
      <c r="VOD33" s="58" t="s">
        <v>575</v>
      </c>
      <c r="VOE33" s="58" t="s">
        <v>575</v>
      </c>
      <c r="VOF33" s="58" t="s">
        <v>575</v>
      </c>
      <c r="VOG33" s="58" t="s">
        <v>575</v>
      </c>
      <c r="VOH33" s="58" t="s">
        <v>575</v>
      </c>
      <c r="VOI33" s="58" t="s">
        <v>575</v>
      </c>
      <c r="VOJ33" s="58" t="s">
        <v>575</v>
      </c>
      <c r="VOK33" s="58" t="s">
        <v>575</v>
      </c>
      <c r="VOL33" s="58" t="s">
        <v>575</v>
      </c>
      <c r="VOM33" s="58" t="s">
        <v>575</v>
      </c>
      <c r="VON33" s="58" t="s">
        <v>575</v>
      </c>
      <c r="VOO33" s="58" t="s">
        <v>575</v>
      </c>
      <c r="VOP33" s="58" t="s">
        <v>575</v>
      </c>
      <c r="VOQ33" s="58" t="s">
        <v>575</v>
      </c>
      <c r="VOR33" s="58" t="s">
        <v>575</v>
      </c>
      <c r="VOS33" s="58" t="s">
        <v>575</v>
      </c>
      <c r="VOT33" s="58" t="s">
        <v>575</v>
      </c>
      <c r="VOU33" s="58" t="s">
        <v>575</v>
      </c>
      <c r="VOV33" s="58" t="s">
        <v>575</v>
      </c>
      <c r="VOW33" s="58" t="s">
        <v>575</v>
      </c>
      <c r="VOX33" s="58" t="s">
        <v>575</v>
      </c>
      <c r="VOY33" s="58" t="s">
        <v>575</v>
      </c>
      <c r="VOZ33" s="58" t="s">
        <v>575</v>
      </c>
      <c r="VPA33" s="58" t="s">
        <v>575</v>
      </c>
      <c r="VPB33" s="58" t="s">
        <v>575</v>
      </c>
      <c r="VPC33" s="58" t="s">
        <v>575</v>
      </c>
      <c r="VPD33" s="58" t="s">
        <v>575</v>
      </c>
      <c r="VPE33" s="58" t="s">
        <v>575</v>
      </c>
      <c r="VPF33" s="58" t="s">
        <v>575</v>
      </c>
      <c r="VPG33" s="58" t="s">
        <v>575</v>
      </c>
      <c r="VPH33" s="58" t="s">
        <v>575</v>
      </c>
      <c r="VPI33" s="58" t="s">
        <v>575</v>
      </c>
      <c r="VPJ33" s="58" t="s">
        <v>575</v>
      </c>
      <c r="VPK33" s="58" t="s">
        <v>575</v>
      </c>
      <c r="VPL33" s="58" t="s">
        <v>575</v>
      </c>
      <c r="VPM33" s="58" t="s">
        <v>575</v>
      </c>
      <c r="VPN33" s="58" t="s">
        <v>575</v>
      </c>
      <c r="VPO33" s="58" t="s">
        <v>575</v>
      </c>
      <c r="VPP33" s="58" t="s">
        <v>575</v>
      </c>
      <c r="VPQ33" s="58" t="s">
        <v>575</v>
      </c>
      <c r="VPR33" s="58" t="s">
        <v>575</v>
      </c>
      <c r="VPS33" s="58" t="s">
        <v>575</v>
      </c>
      <c r="VPT33" s="58" t="s">
        <v>575</v>
      </c>
      <c r="VPU33" s="58" t="s">
        <v>575</v>
      </c>
      <c r="VPV33" s="58" t="s">
        <v>575</v>
      </c>
      <c r="VPW33" s="58" t="s">
        <v>575</v>
      </c>
      <c r="VPX33" s="58" t="s">
        <v>575</v>
      </c>
      <c r="VPY33" s="58" t="s">
        <v>575</v>
      </c>
      <c r="VPZ33" s="58" t="s">
        <v>575</v>
      </c>
      <c r="VQA33" s="58" t="s">
        <v>575</v>
      </c>
      <c r="VQB33" s="58" t="s">
        <v>575</v>
      </c>
      <c r="VQC33" s="58" t="s">
        <v>575</v>
      </c>
      <c r="VQD33" s="58" t="s">
        <v>575</v>
      </c>
      <c r="VQE33" s="58" t="s">
        <v>575</v>
      </c>
      <c r="VQF33" s="58" t="s">
        <v>575</v>
      </c>
      <c r="VQG33" s="58" t="s">
        <v>575</v>
      </c>
      <c r="VQH33" s="58" t="s">
        <v>575</v>
      </c>
      <c r="VQI33" s="58" t="s">
        <v>575</v>
      </c>
      <c r="VQJ33" s="58" t="s">
        <v>575</v>
      </c>
      <c r="VQK33" s="58" t="s">
        <v>575</v>
      </c>
      <c r="VQL33" s="58" t="s">
        <v>575</v>
      </c>
      <c r="VQM33" s="58" t="s">
        <v>575</v>
      </c>
      <c r="VQN33" s="58" t="s">
        <v>575</v>
      </c>
      <c r="VQO33" s="58" t="s">
        <v>575</v>
      </c>
      <c r="VQP33" s="58" t="s">
        <v>575</v>
      </c>
      <c r="VQQ33" s="58" t="s">
        <v>575</v>
      </c>
      <c r="VQR33" s="58" t="s">
        <v>575</v>
      </c>
      <c r="VQS33" s="58" t="s">
        <v>575</v>
      </c>
      <c r="VQT33" s="58" t="s">
        <v>575</v>
      </c>
      <c r="VQU33" s="58" t="s">
        <v>575</v>
      </c>
      <c r="VQV33" s="58" t="s">
        <v>575</v>
      </c>
      <c r="VQW33" s="58" t="s">
        <v>575</v>
      </c>
      <c r="VQX33" s="58" t="s">
        <v>575</v>
      </c>
      <c r="VQY33" s="58" t="s">
        <v>575</v>
      </c>
      <c r="VQZ33" s="58" t="s">
        <v>575</v>
      </c>
      <c r="VRA33" s="58" t="s">
        <v>575</v>
      </c>
      <c r="VRB33" s="58" t="s">
        <v>575</v>
      </c>
      <c r="VRC33" s="58" t="s">
        <v>575</v>
      </c>
      <c r="VRD33" s="58" t="s">
        <v>575</v>
      </c>
      <c r="VRE33" s="58" t="s">
        <v>575</v>
      </c>
      <c r="VRF33" s="58" t="s">
        <v>575</v>
      </c>
      <c r="VRG33" s="58" t="s">
        <v>575</v>
      </c>
      <c r="VRH33" s="58" t="s">
        <v>575</v>
      </c>
      <c r="VRI33" s="58" t="s">
        <v>575</v>
      </c>
      <c r="VRJ33" s="58" t="s">
        <v>575</v>
      </c>
      <c r="VRK33" s="58" t="s">
        <v>575</v>
      </c>
      <c r="VRL33" s="58" t="s">
        <v>575</v>
      </c>
      <c r="VRM33" s="58" t="s">
        <v>575</v>
      </c>
      <c r="VRN33" s="58" t="s">
        <v>575</v>
      </c>
      <c r="VRO33" s="58" t="s">
        <v>575</v>
      </c>
      <c r="VRP33" s="58" t="s">
        <v>575</v>
      </c>
      <c r="VRQ33" s="58" t="s">
        <v>575</v>
      </c>
      <c r="VRR33" s="58" t="s">
        <v>575</v>
      </c>
      <c r="VRS33" s="58" t="s">
        <v>575</v>
      </c>
      <c r="VRT33" s="58" t="s">
        <v>575</v>
      </c>
      <c r="VRU33" s="58" t="s">
        <v>575</v>
      </c>
      <c r="VRV33" s="58" t="s">
        <v>575</v>
      </c>
      <c r="VRW33" s="58" t="s">
        <v>575</v>
      </c>
      <c r="VRX33" s="58" t="s">
        <v>575</v>
      </c>
      <c r="VRY33" s="58" t="s">
        <v>575</v>
      </c>
      <c r="VRZ33" s="58" t="s">
        <v>575</v>
      </c>
      <c r="VSA33" s="58" t="s">
        <v>575</v>
      </c>
      <c r="VSB33" s="58" t="s">
        <v>575</v>
      </c>
      <c r="VSC33" s="58" t="s">
        <v>575</v>
      </c>
      <c r="VSD33" s="58" t="s">
        <v>575</v>
      </c>
      <c r="VSE33" s="58" t="s">
        <v>575</v>
      </c>
      <c r="VSF33" s="58" t="s">
        <v>575</v>
      </c>
      <c r="VSG33" s="58" t="s">
        <v>575</v>
      </c>
      <c r="VSH33" s="58" t="s">
        <v>575</v>
      </c>
      <c r="VSI33" s="58" t="s">
        <v>575</v>
      </c>
      <c r="VSJ33" s="58" t="s">
        <v>575</v>
      </c>
      <c r="VSK33" s="58" t="s">
        <v>575</v>
      </c>
      <c r="VSL33" s="58" t="s">
        <v>575</v>
      </c>
      <c r="VSM33" s="58" t="s">
        <v>575</v>
      </c>
      <c r="VSN33" s="58" t="s">
        <v>575</v>
      </c>
      <c r="VSO33" s="58" t="s">
        <v>575</v>
      </c>
      <c r="VSP33" s="58" t="s">
        <v>575</v>
      </c>
      <c r="VSQ33" s="58" t="s">
        <v>575</v>
      </c>
      <c r="VSR33" s="58" t="s">
        <v>575</v>
      </c>
      <c r="VSS33" s="58" t="s">
        <v>575</v>
      </c>
      <c r="VST33" s="58" t="s">
        <v>575</v>
      </c>
      <c r="VSU33" s="58" t="s">
        <v>575</v>
      </c>
      <c r="VSV33" s="58" t="s">
        <v>575</v>
      </c>
      <c r="VSW33" s="58" t="s">
        <v>575</v>
      </c>
      <c r="VSX33" s="58" t="s">
        <v>575</v>
      </c>
      <c r="VSY33" s="58" t="s">
        <v>575</v>
      </c>
      <c r="VSZ33" s="58" t="s">
        <v>575</v>
      </c>
      <c r="VTA33" s="58" t="s">
        <v>575</v>
      </c>
      <c r="VTB33" s="58" t="s">
        <v>575</v>
      </c>
      <c r="VTC33" s="58" t="s">
        <v>575</v>
      </c>
      <c r="VTD33" s="58" t="s">
        <v>575</v>
      </c>
      <c r="VTE33" s="58" t="s">
        <v>575</v>
      </c>
      <c r="VTF33" s="58" t="s">
        <v>575</v>
      </c>
      <c r="VTG33" s="58" t="s">
        <v>575</v>
      </c>
      <c r="VTH33" s="58" t="s">
        <v>575</v>
      </c>
      <c r="VTI33" s="58" t="s">
        <v>575</v>
      </c>
      <c r="VTJ33" s="58" t="s">
        <v>575</v>
      </c>
      <c r="VTK33" s="58" t="s">
        <v>575</v>
      </c>
      <c r="VTL33" s="58" t="s">
        <v>575</v>
      </c>
      <c r="VTM33" s="58" t="s">
        <v>575</v>
      </c>
      <c r="VTN33" s="58" t="s">
        <v>575</v>
      </c>
      <c r="VTO33" s="58" t="s">
        <v>575</v>
      </c>
      <c r="VTP33" s="58" t="s">
        <v>575</v>
      </c>
      <c r="VTQ33" s="58" t="s">
        <v>575</v>
      </c>
      <c r="VTR33" s="58" t="s">
        <v>575</v>
      </c>
      <c r="VTS33" s="58" t="s">
        <v>575</v>
      </c>
      <c r="VTT33" s="58" t="s">
        <v>575</v>
      </c>
      <c r="VTU33" s="58" t="s">
        <v>575</v>
      </c>
      <c r="VTV33" s="58" t="s">
        <v>575</v>
      </c>
      <c r="VTW33" s="58" t="s">
        <v>575</v>
      </c>
      <c r="VTX33" s="58" t="s">
        <v>575</v>
      </c>
      <c r="VTY33" s="58" t="s">
        <v>575</v>
      </c>
      <c r="VTZ33" s="58" t="s">
        <v>575</v>
      </c>
      <c r="VUA33" s="58" t="s">
        <v>575</v>
      </c>
      <c r="VUB33" s="58" t="s">
        <v>575</v>
      </c>
      <c r="VUC33" s="58" t="s">
        <v>575</v>
      </c>
      <c r="VUD33" s="58" t="s">
        <v>575</v>
      </c>
      <c r="VUE33" s="58" t="s">
        <v>575</v>
      </c>
      <c r="VUF33" s="58" t="s">
        <v>575</v>
      </c>
      <c r="VUG33" s="58" t="s">
        <v>575</v>
      </c>
      <c r="VUH33" s="58" t="s">
        <v>575</v>
      </c>
      <c r="VUI33" s="58" t="s">
        <v>575</v>
      </c>
      <c r="VUJ33" s="58" t="s">
        <v>575</v>
      </c>
      <c r="VUK33" s="58" t="s">
        <v>575</v>
      </c>
      <c r="VUL33" s="58" t="s">
        <v>575</v>
      </c>
      <c r="VUM33" s="58" t="s">
        <v>575</v>
      </c>
      <c r="VUN33" s="58" t="s">
        <v>575</v>
      </c>
      <c r="VUO33" s="58" t="s">
        <v>575</v>
      </c>
      <c r="VUP33" s="58" t="s">
        <v>575</v>
      </c>
      <c r="VUQ33" s="58" t="s">
        <v>575</v>
      </c>
      <c r="VUR33" s="58" t="s">
        <v>575</v>
      </c>
      <c r="VUS33" s="58" t="s">
        <v>575</v>
      </c>
      <c r="VUT33" s="58" t="s">
        <v>575</v>
      </c>
      <c r="VUU33" s="58" t="s">
        <v>575</v>
      </c>
      <c r="VUV33" s="58" t="s">
        <v>575</v>
      </c>
      <c r="VUW33" s="58" t="s">
        <v>575</v>
      </c>
      <c r="VUX33" s="58" t="s">
        <v>575</v>
      </c>
      <c r="VUY33" s="58" t="s">
        <v>575</v>
      </c>
      <c r="VUZ33" s="58" t="s">
        <v>575</v>
      </c>
      <c r="VVA33" s="58" t="s">
        <v>575</v>
      </c>
      <c r="VVB33" s="58" t="s">
        <v>575</v>
      </c>
      <c r="VVC33" s="58" t="s">
        <v>575</v>
      </c>
      <c r="VVD33" s="58" t="s">
        <v>575</v>
      </c>
      <c r="VVE33" s="58" t="s">
        <v>575</v>
      </c>
      <c r="VVF33" s="58" t="s">
        <v>575</v>
      </c>
      <c r="VVG33" s="58" t="s">
        <v>575</v>
      </c>
      <c r="VVH33" s="58" t="s">
        <v>575</v>
      </c>
      <c r="VVI33" s="58" t="s">
        <v>575</v>
      </c>
      <c r="VVJ33" s="58" t="s">
        <v>575</v>
      </c>
      <c r="VVK33" s="58" t="s">
        <v>575</v>
      </c>
      <c r="VVL33" s="58" t="s">
        <v>575</v>
      </c>
      <c r="VVM33" s="58" t="s">
        <v>575</v>
      </c>
      <c r="VVN33" s="58" t="s">
        <v>575</v>
      </c>
      <c r="VVO33" s="58" t="s">
        <v>575</v>
      </c>
      <c r="VVP33" s="58" t="s">
        <v>575</v>
      </c>
      <c r="VVQ33" s="58" t="s">
        <v>575</v>
      </c>
      <c r="VVR33" s="58" t="s">
        <v>575</v>
      </c>
      <c r="VVS33" s="58" t="s">
        <v>575</v>
      </c>
      <c r="VVT33" s="58" t="s">
        <v>575</v>
      </c>
      <c r="VVU33" s="58" t="s">
        <v>575</v>
      </c>
      <c r="VVV33" s="58" t="s">
        <v>575</v>
      </c>
      <c r="VVW33" s="58" t="s">
        <v>575</v>
      </c>
      <c r="VVX33" s="58" t="s">
        <v>575</v>
      </c>
      <c r="VVY33" s="58" t="s">
        <v>575</v>
      </c>
      <c r="VVZ33" s="58" t="s">
        <v>575</v>
      </c>
      <c r="VWA33" s="58" t="s">
        <v>575</v>
      </c>
      <c r="VWB33" s="58" t="s">
        <v>575</v>
      </c>
      <c r="VWC33" s="58" t="s">
        <v>575</v>
      </c>
      <c r="VWD33" s="58" t="s">
        <v>575</v>
      </c>
      <c r="VWE33" s="58" t="s">
        <v>575</v>
      </c>
      <c r="VWF33" s="58" t="s">
        <v>575</v>
      </c>
      <c r="VWG33" s="58" t="s">
        <v>575</v>
      </c>
      <c r="VWH33" s="58" t="s">
        <v>575</v>
      </c>
      <c r="VWI33" s="58" t="s">
        <v>575</v>
      </c>
      <c r="VWJ33" s="58" t="s">
        <v>575</v>
      </c>
      <c r="VWK33" s="58" t="s">
        <v>575</v>
      </c>
      <c r="VWL33" s="58" t="s">
        <v>575</v>
      </c>
      <c r="VWM33" s="58" t="s">
        <v>575</v>
      </c>
      <c r="VWN33" s="58" t="s">
        <v>575</v>
      </c>
      <c r="VWO33" s="58" t="s">
        <v>575</v>
      </c>
      <c r="VWP33" s="58" t="s">
        <v>575</v>
      </c>
      <c r="VWQ33" s="58" t="s">
        <v>575</v>
      </c>
      <c r="VWR33" s="58" t="s">
        <v>575</v>
      </c>
      <c r="VWS33" s="58" t="s">
        <v>575</v>
      </c>
      <c r="VWT33" s="58" t="s">
        <v>575</v>
      </c>
      <c r="VWU33" s="58" t="s">
        <v>575</v>
      </c>
      <c r="VWV33" s="58" t="s">
        <v>575</v>
      </c>
      <c r="VWW33" s="58" t="s">
        <v>575</v>
      </c>
      <c r="VWX33" s="58" t="s">
        <v>575</v>
      </c>
      <c r="VWY33" s="58" t="s">
        <v>575</v>
      </c>
      <c r="VWZ33" s="58" t="s">
        <v>575</v>
      </c>
      <c r="VXA33" s="58" t="s">
        <v>575</v>
      </c>
      <c r="VXB33" s="58" t="s">
        <v>575</v>
      </c>
      <c r="VXC33" s="58" t="s">
        <v>575</v>
      </c>
      <c r="VXD33" s="58" t="s">
        <v>575</v>
      </c>
      <c r="VXE33" s="58" t="s">
        <v>575</v>
      </c>
      <c r="VXF33" s="58" t="s">
        <v>575</v>
      </c>
      <c r="VXG33" s="58" t="s">
        <v>575</v>
      </c>
      <c r="VXH33" s="58" t="s">
        <v>575</v>
      </c>
      <c r="VXI33" s="58" t="s">
        <v>575</v>
      </c>
      <c r="VXJ33" s="58" t="s">
        <v>575</v>
      </c>
      <c r="VXK33" s="58" t="s">
        <v>575</v>
      </c>
      <c r="VXL33" s="58" t="s">
        <v>575</v>
      </c>
      <c r="VXM33" s="58" t="s">
        <v>575</v>
      </c>
      <c r="VXN33" s="58" t="s">
        <v>575</v>
      </c>
      <c r="VXO33" s="58" t="s">
        <v>575</v>
      </c>
      <c r="VXP33" s="58" t="s">
        <v>575</v>
      </c>
      <c r="VXQ33" s="58" t="s">
        <v>575</v>
      </c>
      <c r="VXR33" s="58" t="s">
        <v>575</v>
      </c>
      <c r="VXS33" s="58" t="s">
        <v>575</v>
      </c>
      <c r="VXT33" s="58" t="s">
        <v>575</v>
      </c>
      <c r="VXU33" s="58" t="s">
        <v>575</v>
      </c>
      <c r="VXV33" s="58" t="s">
        <v>575</v>
      </c>
      <c r="VXW33" s="58" t="s">
        <v>575</v>
      </c>
      <c r="VXX33" s="58" t="s">
        <v>575</v>
      </c>
      <c r="VXY33" s="58" t="s">
        <v>575</v>
      </c>
      <c r="VXZ33" s="58" t="s">
        <v>575</v>
      </c>
      <c r="VYA33" s="58" t="s">
        <v>575</v>
      </c>
      <c r="VYB33" s="58" t="s">
        <v>575</v>
      </c>
      <c r="VYC33" s="58" t="s">
        <v>575</v>
      </c>
      <c r="VYD33" s="58" t="s">
        <v>575</v>
      </c>
      <c r="VYE33" s="58" t="s">
        <v>575</v>
      </c>
      <c r="VYF33" s="58" t="s">
        <v>575</v>
      </c>
      <c r="VYG33" s="58" t="s">
        <v>575</v>
      </c>
      <c r="VYH33" s="58" t="s">
        <v>575</v>
      </c>
      <c r="VYI33" s="58" t="s">
        <v>575</v>
      </c>
      <c r="VYJ33" s="58" t="s">
        <v>575</v>
      </c>
      <c r="VYK33" s="58" t="s">
        <v>575</v>
      </c>
      <c r="VYL33" s="58" t="s">
        <v>575</v>
      </c>
      <c r="VYM33" s="58" t="s">
        <v>575</v>
      </c>
      <c r="VYN33" s="58" t="s">
        <v>575</v>
      </c>
      <c r="VYO33" s="58" t="s">
        <v>575</v>
      </c>
      <c r="VYP33" s="58" t="s">
        <v>575</v>
      </c>
      <c r="VYQ33" s="58" t="s">
        <v>575</v>
      </c>
      <c r="VYR33" s="58" t="s">
        <v>575</v>
      </c>
      <c r="VYS33" s="58" t="s">
        <v>575</v>
      </c>
      <c r="VYT33" s="58" t="s">
        <v>575</v>
      </c>
      <c r="VYU33" s="58" t="s">
        <v>575</v>
      </c>
      <c r="VYV33" s="58" t="s">
        <v>575</v>
      </c>
      <c r="VYW33" s="58" t="s">
        <v>575</v>
      </c>
      <c r="VYX33" s="58" t="s">
        <v>575</v>
      </c>
      <c r="VYY33" s="58" t="s">
        <v>575</v>
      </c>
      <c r="VYZ33" s="58" t="s">
        <v>575</v>
      </c>
      <c r="VZA33" s="58" t="s">
        <v>575</v>
      </c>
      <c r="VZB33" s="58" t="s">
        <v>575</v>
      </c>
      <c r="VZC33" s="58" t="s">
        <v>575</v>
      </c>
      <c r="VZD33" s="58" t="s">
        <v>575</v>
      </c>
      <c r="VZE33" s="58" t="s">
        <v>575</v>
      </c>
      <c r="VZF33" s="58" t="s">
        <v>575</v>
      </c>
      <c r="VZG33" s="58" t="s">
        <v>575</v>
      </c>
      <c r="VZH33" s="58" t="s">
        <v>575</v>
      </c>
      <c r="VZI33" s="58" t="s">
        <v>575</v>
      </c>
      <c r="VZJ33" s="58" t="s">
        <v>575</v>
      </c>
      <c r="VZK33" s="58" t="s">
        <v>575</v>
      </c>
      <c r="VZL33" s="58" t="s">
        <v>575</v>
      </c>
      <c r="VZM33" s="58" t="s">
        <v>575</v>
      </c>
      <c r="VZN33" s="58" t="s">
        <v>575</v>
      </c>
      <c r="VZO33" s="58" t="s">
        <v>575</v>
      </c>
      <c r="VZP33" s="58" t="s">
        <v>575</v>
      </c>
      <c r="VZQ33" s="58" t="s">
        <v>575</v>
      </c>
      <c r="VZR33" s="58" t="s">
        <v>575</v>
      </c>
      <c r="VZS33" s="58" t="s">
        <v>575</v>
      </c>
      <c r="VZT33" s="58" t="s">
        <v>575</v>
      </c>
      <c r="VZU33" s="58" t="s">
        <v>575</v>
      </c>
      <c r="VZV33" s="58" t="s">
        <v>575</v>
      </c>
      <c r="VZW33" s="58" t="s">
        <v>575</v>
      </c>
      <c r="VZX33" s="58" t="s">
        <v>575</v>
      </c>
      <c r="VZY33" s="58" t="s">
        <v>575</v>
      </c>
      <c r="VZZ33" s="58" t="s">
        <v>575</v>
      </c>
      <c r="WAA33" s="58" t="s">
        <v>575</v>
      </c>
      <c r="WAB33" s="58" t="s">
        <v>575</v>
      </c>
      <c r="WAC33" s="58" t="s">
        <v>575</v>
      </c>
      <c r="WAD33" s="58" t="s">
        <v>575</v>
      </c>
      <c r="WAE33" s="58" t="s">
        <v>575</v>
      </c>
      <c r="WAF33" s="58" t="s">
        <v>575</v>
      </c>
      <c r="WAG33" s="58" t="s">
        <v>575</v>
      </c>
      <c r="WAH33" s="58" t="s">
        <v>575</v>
      </c>
      <c r="WAI33" s="58" t="s">
        <v>575</v>
      </c>
      <c r="WAJ33" s="58" t="s">
        <v>575</v>
      </c>
      <c r="WAK33" s="58" t="s">
        <v>575</v>
      </c>
      <c r="WAL33" s="58" t="s">
        <v>575</v>
      </c>
      <c r="WAM33" s="58" t="s">
        <v>575</v>
      </c>
      <c r="WAN33" s="58" t="s">
        <v>575</v>
      </c>
      <c r="WAO33" s="58" t="s">
        <v>575</v>
      </c>
      <c r="WAP33" s="58" t="s">
        <v>575</v>
      </c>
      <c r="WAQ33" s="58" t="s">
        <v>575</v>
      </c>
      <c r="WAR33" s="58" t="s">
        <v>575</v>
      </c>
      <c r="WAS33" s="58" t="s">
        <v>575</v>
      </c>
      <c r="WAT33" s="58" t="s">
        <v>575</v>
      </c>
      <c r="WAU33" s="58" t="s">
        <v>575</v>
      </c>
      <c r="WAV33" s="58" t="s">
        <v>575</v>
      </c>
      <c r="WAW33" s="58" t="s">
        <v>575</v>
      </c>
      <c r="WAX33" s="58" t="s">
        <v>575</v>
      </c>
      <c r="WAY33" s="58" t="s">
        <v>575</v>
      </c>
      <c r="WAZ33" s="58" t="s">
        <v>575</v>
      </c>
      <c r="WBA33" s="58" t="s">
        <v>575</v>
      </c>
      <c r="WBB33" s="58" t="s">
        <v>575</v>
      </c>
      <c r="WBC33" s="58" t="s">
        <v>575</v>
      </c>
      <c r="WBD33" s="58" t="s">
        <v>575</v>
      </c>
      <c r="WBE33" s="58" t="s">
        <v>575</v>
      </c>
      <c r="WBF33" s="58" t="s">
        <v>575</v>
      </c>
      <c r="WBG33" s="58" t="s">
        <v>575</v>
      </c>
      <c r="WBH33" s="58" t="s">
        <v>575</v>
      </c>
      <c r="WBI33" s="58" t="s">
        <v>575</v>
      </c>
      <c r="WBJ33" s="58" t="s">
        <v>575</v>
      </c>
      <c r="WBK33" s="58" t="s">
        <v>575</v>
      </c>
      <c r="WBL33" s="58" t="s">
        <v>575</v>
      </c>
      <c r="WBM33" s="58" t="s">
        <v>575</v>
      </c>
      <c r="WBN33" s="58" t="s">
        <v>575</v>
      </c>
      <c r="WBO33" s="58" t="s">
        <v>575</v>
      </c>
      <c r="WBP33" s="58" t="s">
        <v>575</v>
      </c>
      <c r="WBQ33" s="58" t="s">
        <v>575</v>
      </c>
      <c r="WBR33" s="58" t="s">
        <v>575</v>
      </c>
      <c r="WBS33" s="58" t="s">
        <v>575</v>
      </c>
      <c r="WBT33" s="58" t="s">
        <v>575</v>
      </c>
      <c r="WBU33" s="58" t="s">
        <v>575</v>
      </c>
      <c r="WBV33" s="58" t="s">
        <v>575</v>
      </c>
      <c r="WBW33" s="58" t="s">
        <v>575</v>
      </c>
      <c r="WBX33" s="58" t="s">
        <v>575</v>
      </c>
      <c r="WBY33" s="58" t="s">
        <v>575</v>
      </c>
      <c r="WBZ33" s="58" t="s">
        <v>575</v>
      </c>
      <c r="WCA33" s="58" t="s">
        <v>575</v>
      </c>
      <c r="WCB33" s="58" t="s">
        <v>575</v>
      </c>
      <c r="WCC33" s="58" t="s">
        <v>575</v>
      </c>
      <c r="WCD33" s="58" t="s">
        <v>575</v>
      </c>
      <c r="WCE33" s="58" t="s">
        <v>575</v>
      </c>
      <c r="WCF33" s="58" t="s">
        <v>575</v>
      </c>
      <c r="WCG33" s="58" t="s">
        <v>575</v>
      </c>
      <c r="WCH33" s="58" t="s">
        <v>575</v>
      </c>
      <c r="WCI33" s="58" t="s">
        <v>575</v>
      </c>
      <c r="WCJ33" s="58" t="s">
        <v>575</v>
      </c>
      <c r="WCK33" s="58" t="s">
        <v>575</v>
      </c>
      <c r="WCL33" s="58" t="s">
        <v>575</v>
      </c>
      <c r="WCM33" s="58" t="s">
        <v>575</v>
      </c>
      <c r="WCN33" s="58" t="s">
        <v>575</v>
      </c>
      <c r="WCO33" s="58" t="s">
        <v>575</v>
      </c>
      <c r="WCP33" s="58" t="s">
        <v>575</v>
      </c>
      <c r="WCQ33" s="58" t="s">
        <v>575</v>
      </c>
      <c r="WCR33" s="58" t="s">
        <v>575</v>
      </c>
      <c r="WCS33" s="58" t="s">
        <v>575</v>
      </c>
      <c r="WCT33" s="58" t="s">
        <v>575</v>
      </c>
      <c r="WCU33" s="58" t="s">
        <v>575</v>
      </c>
      <c r="WCV33" s="58" t="s">
        <v>575</v>
      </c>
      <c r="WCW33" s="58" t="s">
        <v>575</v>
      </c>
      <c r="WCX33" s="58" t="s">
        <v>575</v>
      </c>
      <c r="WCY33" s="58" t="s">
        <v>575</v>
      </c>
      <c r="WCZ33" s="58" t="s">
        <v>575</v>
      </c>
      <c r="WDA33" s="58" t="s">
        <v>575</v>
      </c>
      <c r="WDB33" s="58" t="s">
        <v>575</v>
      </c>
      <c r="WDC33" s="58" t="s">
        <v>575</v>
      </c>
      <c r="WDD33" s="58" t="s">
        <v>575</v>
      </c>
      <c r="WDE33" s="58" t="s">
        <v>575</v>
      </c>
      <c r="WDF33" s="58" t="s">
        <v>575</v>
      </c>
      <c r="WDG33" s="58" t="s">
        <v>575</v>
      </c>
      <c r="WDH33" s="58" t="s">
        <v>575</v>
      </c>
      <c r="WDI33" s="58" t="s">
        <v>575</v>
      </c>
      <c r="WDJ33" s="58" t="s">
        <v>575</v>
      </c>
      <c r="WDK33" s="58" t="s">
        <v>575</v>
      </c>
      <c r="WDL33" s="58" t="s">
        <v>575</v>
      </c>
      <c r="WDM33" s="58" t="s">
        <v>575</v>
      </c>
      <c r="WDN33" s="58" t="s">
        <v>575</v>
      </c>
      <c r="WDO33" s="58" t="s">
        <v>575</v>
      </c>
      <c r="WDP33" s="58" t="s">
        <v>575</v>
      </c>
      <c r="WDQ33" s="58" t="s">
        <v>575</v>
      </c>
      <c r="WDR33" s="58" t="s">
        <v>575</v>
      </c>
      <c r="WDS33" s="58" t="s">
        <v>575</v>
      </c>
      <c r="WDT33" s="58" t="s">
        <v>575</v>
      </c>
      <c r="WDU33" s="58" t="s">
        <v>575</v>
      </c>
      <c r="WDV33" s="58" t="s">
        <v>575</v>
      </c>
      <c r="WDW33" s="58" t="s">
        <v>575</v>
      </c>
      <c r="WDX33" s="58" t="s">
        <v>575</v>
      </c>
      <c r="WDY33" s="58" t="s">
        <v>575</v>
      </c>
      <c r="WDZ33" s="58" t="s">
        <v>575</v>
      </c>
      <c r="WEA33" s="58" t="s">
        <v>575</v>
      </c>
      <c r="WEB33" s="58" t="s">
        <v>575</v>
      </c>
      <c r="WEC33" s="58" t="s">
        <v>575</v>
      </c>
      <c r="WED33" s="58" t="s">
        <v>575</v>
      </c>
      <c r="WEE33" s="58" t="s">
        <v>575</v>
      </c>
      <c r="WEF33" s="58" t="s">
        <v>575</v>
      </c>
      <c r="WEG33" s="58" t="s">
        <v>575</v>
      </c>
      <c r="WEH33" s="58" t="s">
        <v>575</v>
      </c>
      <c r="WEI33" s="58" t="s">
        <v>575</v>
      </c>
      <c r="WEJ33" s="58" t="s">
        <v>575</v>
      </c>
      <c r="WEK33" s="58" t="s">
        <v>575</v>
      </c>
      <c r="WEL33" s="58" t="s">
        <v>575</v>
      </c>
      <c r="WEM33" s="58" t="s">
        <v>575</v>
      </c>
      <c r="WEN33" s="58" t="s">
        <v>575</v>
      </c>
      <c r="WEO33" s="58" t="s">
        <v>575</v>
      </c>
      <c r="WEP33" s="58" t="s">
        <v>575</v>
      </c>
      <c r="WEQ33" s="58" t="s">
        <v>575</v>
      </c>
      <c r="WER33" s="58" t="s">
        <v>575</v>
      </c>
      <c r="WES33" s="58" t="s">
        <v>575</v>
      </c>
      <c r="WET33" s="58" t="s">
        <v>575</v>
      </c>
      <c r="WEU33" s="58" t="s">
        <v>575</v>
      </c>
      <c r="WEV33" s="58" t="s">
        <v>575</v>
      </c>
      <c r="WEW33" s="58" t="s">
        <v>575</v>
      </c>
      <c r="WEX33" s="58" t="s">
        <v>575</v>
      </c>
      <c r="WEY33" s="58" t="s">
        <v>575</v>
      </c>
      <c r="WEZ33" s="58" t="s">
        <v>575</v>
      </c>
      <c r="WFA33" s="58" t="s">
        <v>575</v>
      </c>
      <c r="WFB33" s="58" t="s">
        <v>575</v>
      </c>
      <c r="WFC33" s="58" t="s">
        <v>575</v>
      </c>
      <c r="WFD33" s="58" t="s">
        <v>575</v>
      </c>
      <c r="WFE33" s="58" t="s">
        <v>575</v>
      </c>
      <c r="WFF33" s="58" t="s">
        <v>575</v>
      </c>
      <c r="WFG33" s="58" t="s">
        <v>575</v>
      </c>
      <c r="WFH33" s="58" t="s">
        <v>575</v>
      </c>
      <c r="WFI33" s="58" t="s">
        <v>575</v>
      </c>
      <c r="WFJ33" s="58" t="s">
        <v>575</v>
      </c>
      <c r="WFK33" s="58" t="s">
        <v>575</v>
      </c>
      <c r="WFL33" s="58" t="s">
        <v>575</v>
      </c>
      <c r="WFM33" s="58" t="s">
        <v>575</v>
      </c>
      <c r="WFN33" s="58" t="s">
        <v>575</v>
      </c>
      <c r="WFO33" s="58" t="s">
        <v>575</v>
      </c>
      <c r="WFP33" s="58" t="s">
        <v>575</v>
      </c>
      <c r="WFQ33" s="58" t="s">
        <v>575</v>
      </c>
      <c r="WFR33" s="58" t="s">
        <v>575</v>
      </c>
      <c r="WFS33" s="58" t="s">
        <v>575</v>
      </c>
      <c r="WFT33" s="58" t="s">
        <v>575</v>
      </c>
      <c r="WFU33" s="58" t="s">
        <v>575</v>
      </c>
      <c r="WFV33" s="58" t="s">
        <v>575</v>
      </c>
      <c r="WFW33" s="58" t="s">
        <v>575</v>
      </c>
      <c r="WFX33" s="58" t="s">
        <v>575</v>
      </c>
      <c r="WFY33" s="58" t="s">
        <v>575</v>
      </c>
      <c r="WFZ33" s="58" t="s">
        <v>575</v>
      </c>
      <c r="WGA33" s="58" t="s">
        <v>575</v>
      </c>
      <c r="WGB33" s="58" t="s">
        <v>575</v>
      </c>
      <c r="WGC33" s="58" t="s">
        <v>575</v>
      </c>
      <c r="WGD33" s="58" t="s">
        <v>575</v>
      </c>
      <c r="WGE33" s="58" t="s">
        <v>575</v>
      </c>
      <c r="WGF33" s="58" t="s">
        <v>575</v>
      </c>
      <c r="WGG33" s="58" t="s">
        <v>575</v>
      </c>
      <c r="WGH33" s="58" t="s">
        <v>575</v>
      </c>
      <c r="WGI33" s="58" t="s">
        <v>575</v>
      </c>
      <c r="WGJ33" s="58" t="s">
        <v>575</v>
      </c>
      <c r="WGK33" s="58" t="s">
        <v>575</v>
      </c>
      <c r="WGL33" s="58" t="s">
        <v>575</v>
      </c>
      <c r="WGM33" s="58" t="s">
        <v>575</v>
      </c>
      <c r="WGN33" s="58" t="s">
        <v>575</v>
      </c>
      <c r="WGO33" s="58" t="s">
        <v>575</v>
      </c>
      <c r="WGP33" s="58" t="s">
        <v>575</v>
      </c>
      <c r="WGQ33" s="58" t="s">
        <v>575</v>
      </c>
      <c r="WGR33" s="58" t="s">
        <v>575</v>
      </c>
      <c r="WGS33" s="58" t="s">
        <v>575</v>
      </c>
      <c r="WGT33" s="58" t="s">
        <v>575</v>
      </c>
      <c r="WGU33" s="58" t="s">
        <v>575</v>
      </c>
      <c r="WGV33" s="58" t="s">
        <v>575</v>
      </c>
      <c r="WGW33" s="58" t="s">
        <v>575</v>
      </c>
      <c r="WGX33" s="58" t="s">
        <v>575</v>
      </c>
      <c r="WGY33" s="58" t="s">
        <v>575</v>
      </c>
      <c r="WGZ33" s="58" t="s">
        <v>575</v>
      </c>
      <c r="WHA33" s="58" t="s">
        <v>575</v>
      </c>
      <c r="WHB33" s="58" t="s">
        <v>575</v>
      </c>
      <c r="WHC33" s="58" t="s">
        <v>575</v>
      </c>
      <c r="WHD33" s="58" t="s">
        <v>575</v>
      </c>
      <c r="WHE33" s="58" t="s">
        <v>575</v>
      </c>
      <c r="WHF33" s="58" t="s">
        <v>575</v>
      </c>
      <c r="WHG33" s="58" t="s">
        <v>575</v>
      </c>
      <c r="WHH33" s="58" t="s">
        <v>575</v>
      </c>
      <c r="WHI33" s="58" t="s">
        <v>575</v>
      </c>
      <c r="WHJ33" s="58" t="s">
        <v>575</v>
      </c>
      <c r="WHK33" s="58" t="s">
        <v>575</v>
      </c>
      <c r="WHL33" s="58" t="s">
        <v>575</v>
      </c>
      <c r="WHM33" s="58" t="s">
        <v>575</v>
      </c>
      <c r="WHN33" s="58" t="s">
        <v>575</v>
      </c>
      <c r="WHO33" s="58" t="s">
        <v>575</v>
      </c>
      <c r="WHP33" s="58" t="s">
        <v>575</v>
      </c>
      <c r="WHQ33" s="58" t="s">
        <v>575</v>
      </c>
      <c r="WHR33" s="58" t="s">
        <v>575</v>
      </c>
      <c r="WHS33" s="58" t="s">
        <v>575</v>
      </c>
      <c r="WHT33" s="58" t="s">
        <v>575</v>
      </c>
      <c r="WHU33" s="58" t="s">
        <v>575</v>
      </c>
      <c r="WHV33" s="58" t="s">
        <v>575</v>
      </c>
      <c r="WHW33" s="58" t="s">
        <v>575</v>
      </c>
      <c r="WHX33" s="58" t="s">
        <v>575</v>
      </c>
      <c r="WHY33" s="58" t="s">
        <v>575</v>
      </c>
      <c r="WHZ33" s="58" t="s">
        <v>575</v>
      </c>
      <c r="WIA33" s="58" t="s">
        <v>575</v>
      </c>
      <c r="WIB33" s="58" t="s">
        <v>575</v>
      </c>
      <c r="WIC33" s="58" t="s">
        <v>575</v>
      </c>
      <c r="WID33" s="58" t="s">
        <v>575</v>
      </c>
      <c r="WIE33" s="58" t="s">
        <v>575</v>
      </c>
      <c r="WIF33" s="58" t="s">
        <v>575</v>
      </c>
      <c r="WIG33" s="58" t="s">
        <v>575</v>
      </c>
      <c r="WIH33" s="58" t="s">
        <v>575</v>
      </c>
      <c r="WII33" s="58" t="s">
        <v>575</v>
      </c>
      <c r="WIJ33" s="58" t="s">
        <v>575</v>
      </c>
      <c r="WIK33" s="58" t="s">
        <v>575</v>
      </c>
      <c r="WIL33" s="58" t="s">
        <v>575</v>
      </c>
      <c r="WIM33" s="58" t="s">
        <v>575</v>
      </c>
      <c r="WIN33" s="58" t="s">
        <v>575</v>
      </c>
      <c r="WIO33" s="58" t="s">
        <v>575</v>
      </c>
      <c r="WIP33" s="58" t="s">
        <v>575</v>
      </c>
      <c r="WIQ33" s="58" t="s">
        <v>575</v>
      </c>
      <c r="WIR33" s="58" t="s">
        <v>575</v>
      </c>
      <c r="WIS33" s="58" t="s">
        <v>575</v>
      </c>
      <c r="WIT33" s="58" t="s">
        <v>575</v>
      </c>
      <c r="WIU33" s="58" t="s">
        <v>575</v>
      </c>
      <c r="WIV33" s="58" t="s">
        <v>575</v>
      </c>
      <c r="WIW33" s="58" t="s">
        <v>575</v>
      </c>
      <c r="WIX33" s="58" t="s">
        <v>575</v>
      </c>
      <c r="WIY33" s="58" t="s">
        <v>575</v>
      </c>
      <c r="WIZ33" s="58" t="s">
        <v>575</v>
      </c>
      <c r="WJA33" s="58" t="s">
        <v>575</v>
      </c>
      <c r="WJB33" s="58" t="s">
        <v>575</v>
      </c>
      <c r="WJC33" s="58" t="s">
        <v>575</v>
      </c>
      <c r="WJD33" s="58" t="s">
        <v>575</v>
      </c>
      <c r="WJE33" s="58" t="s">
        <v>575</v>
      </c>
      <c r="WJF33" s="58" t="s">
        <v>575</v>
      </c>
      <c r="WJG33" s="58" t="s">
        <v>575</v>
      </c>
      <c r="WJH33" s="58" t="s">
        <v>575</v>
      </c>
      <c r="WJI33" s="58" t="s">
        <v>575</v>
      </c>
      <c r="WJJ33" s="58" t="s">
        <v>575</v>
      </c>
      <c r="WJK33" s="58" t="s">
        <v>575</v>
      </c>
      <c r="WJL33" s="58" t="s">
        <v>575</v>
      </c>
      <c r="WJM33" s="58" t="s">
        <v>575</v>
      </c>
      <c r="WJN33" s="58" t="s">
        <v>575</v>
      </c>
      <c r="WJO33" s="58" t="s">
        <v>575</v>
      </c>
      <c r="WJP33" s="58" t="s">
        <v>575</v>
      </c>
      <c r="WJQ33" s="58" t="s">
        <v>575</v>
      </c>
      <c r="WJR33" s="58" t="s">
        <v>575</v>
      </c>
      <c r="WJS33" s="58" t="s">
        <v>575</v>
      </c>
      <c r="WJT33" s="58" t="s">
        <v>575</v>
      </c>
      <c r="WJU33" s="58" t="s">
        <v>575</v>
      </c>
      <c r="WJV33" s="58" t="s">
        <v>575</v>
      </c>
      <c r="WJW33" s="58" t="s">
        <v>575</v>
      </c>
      <c r="WJX33" s="58" t="s">
        <v>575</v>
      </c>
      <c r="WJY33" s="58" t="s">
        <v>575</v>
      </c>
      <c r="WJZ33" s="58" t="s">
        <v>575</v>
      </c>
      <c r="WKA33" s="58" t="s">
        <v>575</v>
      </c>
      <c r="WKB33" s="58" t="s">
        <v>575</v>
      </c>
      <c r="WKC33" s="58" t="s">
        <v>575</v>
      </c>
      <c r="WKD33" s="58" t="s">
        <v>575</v>
      </c>
      <c r="WKE33" s="58" t="s">
        <v>575</v>
      </c>
      <c r="WKF33" s="58" t="s">
        <v>575</v>
      </c>
      <c r="WKG33" s="58" t="s">
        <v>575</v>
      </c>
      <c r="WKH33" s="58" t="s">
        <v>575</v>
      </c>
      <c r="WKI33" s="58" t="s">
        <v>575</v>
      </c>
      <c r="WKJ33" s="58" t="s">
        <v>575</v>
      </c>
      <c r="WKK33" s="58" t="s">
        <v>575</v>
      </c>
      <c r="WKL33" s="58" t="s">
        <v>575</v>
      </c>
      <c r="WKM33" s="58" t="s">
        <v>575</v>
      </c>
      <c r="WKN33" s="58" t="s">
        <v>575</v>
      </c>
      <c r="WKO33" s="58" t="s">
        <v>575</v>
      </c>
      <c r="WKP33" s="58" t="s">
        <v>575</v>
      </c>
      <c r="WKQ33" s="58" t="s">
        <v>575</v>
      </c>
      <c r="WKR33" s="58" t="s">
        <v>575</v>
      </c>
      <c r="WKS33" s="58" t="s">
        <v>575</v>
      </c>
      <c r="WKT33" s="58" t="s">
        <v>575</v>
      </c>
      <c r="WKU33" s="58" t="s">
        <v>575</v>
      </c>
      <c r="WKV33" s="58" t="s">
        <v>575</v>
      </c>
      <c r="WKW33" s="58" t="s">
        <v>575</v>
      </c>
      <c r="WKX33" s="58" t="s">
        <v>575</v>
      </c>
      <c r="WKY33" s="58" t="s">
        <v>575</v>
      </c>
      <c r="WKZ33" s="58" t="s">
        <v>575</v>
      </c>
      <c r="WLA33" s="58" t="s">
        <v>575</v>
      </c>
      <c r="WLB33" s="58" t="s">
        <v>575</v>
      </c>
      <c r="WLC33" s="58" t="s">
        <v>575</v>
      </c>
      <c r="WLD33" s="58" t="s">
        <v>575</v>
      </c>
      <c r="WLE33" s="58" t="s">
        <v>575</v>
      </c>
      <c r="WLF33" s="58" t="s">
        <v>575</v>
      </c>
      <c r="WLG33" s="58" t="s">
        <v>575</v>
      </c>
      <c r="WLH33" s="58" t="s">
        <v>575</v>
      </c>
      <c r="WLI33" s="58" t="s">
        <v>575</v>
      </c>
      <c r="WLJ33" s="58" t="s">
        <v>575</v>
      </c>
      <c r="WLK33" s="58" t="s">
        <v>575</v>
      </c>
      <c r="WLL33" s="58" t="s">
        <v>575</v>
      </c>
      <c r="WLM33" s="58" t="s">
        <v>575</v>
      </c>
      <c r="WLN33" s="58" t="s">
        <v>575</v>
      </c>
      <c r="WLO33" s="58" t="s">
        <v>575</v>
      </c>
      <c r="WLP33" s="58" t="s">
        <v>575</v>
      </c>
      <c r="WLQ33" s="58" t="s">
        <v>575</v>
      </c>
      <c r="WLR33" s="58" t="s">
        <v>575</v>
      </c>
      <c r="WLS33" s="58" t="s">
        <v>575</v>
      </c>
      <c r="WLT33" s="58" t="s">
        <v>575</v>
      </c>
      <c r="WLU33" s="58" t="s">
        <v>575</v>
      </c>
      <c r="WLV33" s="58" t="s">
        <v>575</v>
      </c>
      <c r="WLW33" s="58" t="s">
        <v>575</v>
      </c>
      <c r="WLX33" s="58" t="s">
        <v>575</v>
      </c>
      <c r="WLY33" s="58" t="s">
        <v>575</v>
      </c>
      <c r="WLZ33" s="58" t="s">
        <v>575</v>
      </c>
      <c r="WMA33" s="58" t="s">
        <v>575</v>
      </c>
      <c r="WMB33" s="58" t="s">
        <v>575</v>
      </c>
      <c r="WMC33" s="58" t="s">
        <v>575</v>
      </c>
      <c r="WMD33" s="58" t="s">
        <v>575</v>
      </c>
      <c r="WME33" s="58" t="s">
        <v>575</v>
      </c>
      <c r="WMF33" s="58" t="s">
        <v>575</v>
      </c>
      <c r="WMG33" s="58" t="s">
        <v>575</v>
      </c>
      <c r="WMH33" s="58" t="s">
        <v>575</v>
      </c>
      <c r="WMI33" s="58" t="s">
        <v>575</v>
      </c>
      <c r="WMJ33" s="58" t="s">
        <v>575</v>
      </c>
      <c r="WMK33" s="58" t="s">
        <v>575</v>
      </c>
      <c r="WML33" s="58" t="s">
        <v>575</v>
      </c>
      <c r="WMM33" s="58" t="s">
        <v>575</v>
      </c>
      <c r="WMN33" s="58" t="s">
        <v>575</v>
      </c>
      <c r="WMO33" s="58" t="s">
        <v>575</v>
      </c>
      <c r="WMP33" s="58" t="s">
        <v>575</v>
      </c>
      <c r="WMQ33" s="58" t="s">
        <v>575</v>
      </c>
      <c r="WMR33" s="58" t="s">
        <v>575</v>
      </c>
      <c r="WMS33" s="58" t="s">
        <v>575</v>
      </c>
      <c r="WMT33" s="58" t="s">
        <v>575</v>
      </c>
      <c r="WMU33" s="58" t="s">
        <v>575</v>
      </c>
      <c r="WMV33" s="58" t="s">
        <v>575</v>
      </c>
      <c r="WMW33" s="58" t="s">
        <v>575</v>
      </c>
      <c r="WMX33" s="58" t="s">
        <v>575</v>
      </c>
      <c r="WMY33" s="58" t="s">
        <v>575</v>
      </c>
      <c r="WMZ33" s="58" t="s">
        <v>575</v>
      </c>
      <c r="WNA33" s="58" t="s">
        <v>575</v>
      </c>
      <c r="WNB33" s="58" t="s">
        <v>575</v>
      </c>
      <c r="WNC33" s="58" t="s">
        <v>575</v>
      </c>
      <c r="WND33" s="58" t="s">
        <v>575</v>
      </c>
      <c r="WNE33" s="58" t="s">
        <v>575</v>
      </c>
      <c r="WNF33" s="58" t="s">
        <v>575</v>
      </c>
      <c r="WNG33" s="58" t="s">
        <v>575</v>
      </c>
      <c r="WNH33" s="58" t="s">
        <v>575</v>
      </c>
      <c r="WNI33" s="58" t="s">
        <v>575</v>
      </c>
      <c r="WNJ33" s="58" t="s">
        <v>575</v>
      </c>
      <c r="WNK33" s="58" t="s">
        <v>575</v>
      </c>
      <c r="WNL33" s="58" t="s">
        <v>575</v>
      </c>
      <c r="WNM33" s="58" t="s">
        <v>575</v>
      </c>
      <c r="WNN33" s="58" t="s">
        <v>575</v>
      </c>
      <c r="WNO33" s="58" t="s">
        <v>575</v>
      </c>
      <c r="WNP33" s="58" t="s">
        <v>575</v>
      </c>
      <c r="WNQ33" s="58" t="s">
        <v>575</v>
      </c>
      <c r="WNR33" s="58" t="s">
        <v>575</v>
      </c>
      <c r="WNS33" s="58" t="s">
        <v>575</v>
      </c>
      <c r="WNT33" s="58" t="s">
        <v>575</v>
      </c>
      <c r="WNU33" s="58" t="s">
        <v>575</v>
      </c>
      <c r="WNV33" s="58" t="s">
        <v>575</v>
      </c>
      <c r="WNW33" s="58" t="s">
        <v>575</v>
      </c>
      <c r="WNX33" s="58" t="s">
        <v>575</v>
      </c>
      <c r="WNY33" s="58" t="s">
        <v>575</v>
      </c>
      <c r="WNZ33" s="58" t="s">
        <v>575</v>
      </c>
      <c r="WOA33" s="58" t="s">
        <v>575</v>
      </c>
      <c r="WOB33" s="58" t="s">
        <v>575</v>
      </c>
      <c r="WOC33" s="58" t="s">
        <v>575</v>
      </c>
      <c r="WOD33" s="58" t="s">
        <v>575</v>
      </c>
      <c r="WOE33" s="58" t="s">
        <v>575</v>
      </c>
      <c r="WOF33" s="58" t="s">
        <v>575</v>
      </c>
      <c r="WOG33" s="58" t="s">
        <v>575</v>
      </c>
      <c r="WOH33" s="58" t="s">
        <v>575</v>
      </c>
      <c r="WOI33" s="58" t="s">
        <v>575</v>
      </c>
      <c r="WOJ33" s="58" t="s">
        <v>575</v>
      </c>
      <c r="WOK33" s="58" t="s">
        <v>575</v>
      </c>
      <c r="WOL33" s="58" t="s">
        <v>575</v>
      </c>
      <c r="WOM33" s="58" t="s">
        <v>575</v>
      </c>
      <c r="WON33" s="58" t="s">
        <v>575</v>
      </c>
      <c r="WOO33" s="58" t="s">
        <v>575</v>
      </c>
      <c r="WOP33" s="58" t="s">
        <v>575</v>
      </c>
      <c r="WOQ33" s="58" t="s">
        <v>575</v>
      </c>
      <c r="WOR33" s="58" t="s">
        <v>575</v>
      </c>
      <c r="WOS33" s="58" t="s">
        <v>575</v>
      </c>
      <c r="WOT33" s="58" t="s">
        <v>575</v>
      </c>
      <c r="WOU33" s="58" t="s">
        <v>575</v>
      </c>
      <c r="WOV33" s="58" t="s">
        <v>575</v>
      </c>
      <c r="WOW33" s="58" t="s">
        <v>575</v>
      </c>
      <c r="WOX33" s="58" t="s">
        <v>575</v>
      </c>
      <c r="WOY33" s="58" t="s">
        <v>575</v>
      </c>
      <c r="WOZ33" s="58" t="s">
        <v>575</v>
      </c>
      <c r="WPA33" s="58" t="s">
        <v>575</v>
      </c>
      <c r="WPB33" s="58" t="s">
        <v>575</v>
      </c>
      <c r="WPC33" s="58" t="s">
        <v>575</v>
      </c>
      <c r="WPD33" s="58" t="s">
        <v>575</v>
      </c>
      <c r="WPE33" s="58" t="s">
        <v>575</v>
      </c>
      <c r="WPF33" s="58" t="s">
        <v>575</v>
      </c>
      <c r="WPG33" s="58" t="s">
        <v>575</v>
      </c>
      <c r="WPH33" s="58" t="s">
        <v>575</v>
      </c>
      <c r="WPI33" s="58" t="s">
        <v>575</v>
      </c>
      <c r="WPJ33" s="58" t="s">
        <v>575</v>
      </c>
      <c r="WPK33" s="58" t="s">
        <v>575</v>
      </c>
      <c r="WPL33" s="58" t="s">
        <v>575</v>
      </c>
      <c r="WPM33" s="58" t="s">
        <v>575</v>
      </c>
      <c r="WPN33" s="58" t="s">
        <v>575</v>
      </c>
      <c r="WPO33" s="58" t="s">
        <v>575</v>
      </c>
      <c r="WPP33" s="58" t="s">
        <v>575</v>
      </c>
      <c r="WPQ33" s="58" t="s">
        <v>575</v>
      </c>
      <c r="WPR33" s="58" t="s">
        <v>575</v>
      </c>
      <c r="WPS33" s="58" t="s">
        <v>575</v>
      </c>
      <c r="WPT33" s="58" t="s">
        <v>575</v>
      </c>
      <c r="WPU33" s="58" t="s">
        <v>575</v>
      </c>
      <c r="WPV33" s="58" t="s">
        <v>575</v>
      </c>
      <c r="WPW33" s="58" t="s">
        <v>575</v>
      </c>
      <c r="WPX33" s="58" t="s">
        <v>575</v>
      </c>
      <c r="WPY33" s="58" t="s">
        <v>575</v>
      </c>
      <c r="WPZ33" s="58" t="s">
        <v>575</v>
      </c>
      <c r="WQA33" s="58" t="s">
        <v>575</v>
      </c>
      <c r="WQB33" s="58" t="s">
        <v>575</v>
      </c>
      <c r="WQC33" s="58" t="s">
        <v>575</v>
      </c>
      <c r="WQD33" s="58" t="s">
        <v>575</v>
      </c>
      <c r="WQE33" s="58" t="s">
        <v>575</v>
      </c>
      <c r="WQF33" s="58" t="s">
        <v>575</v>
      </c>
      <c r="WQG33" s="58" t="s">
        <v>575</v>
      </c>
      <c r="WQH33" s="58" t="s">
        <v>575</v>
      </c>
      <c r="WQI33" s="58" t="s">
        <v>575</v>
      </c>
      <c r="WQJ33" s="58" t="s">
        <v>575</v>
      </c>
      <c r="WQK33" s="58" t="s">
        <v>575</v>
      </c>
      <c r="WQL33" s="58" t="s">
        <v>575</v>
      </c>
      <c r="WQM33" s="58" t="s">
        <v>575</v>
      </c>
      <c r="WQN33" s="58" t="s">
        <v>575</v>
      </c>
      <c r="WQO33" s="58" t="s">
        <v>575</v>
      </c>
      <c r="WQP33" s="58" t="s">
        <v>575</v>
      </c>
      <c r="WQQ33" s="58" t="s">
        <v>575</v>
      </c>
      <c r="WQR33" s="58" t="s">
        <v>575</v>
      </c>
      <c r="WQS33" s="58" t="s">
        <v>575</v>
      </c>
      <c r="WQT33" s="58" t="s">
        <v>575</v>
      </c>
      <c r="WQU33" s="58" t="s">
        <v>575</v>
      </c>
      <c r="WQV33" s="58" t="s">
        <v>575</v>
      </c>
      <c r="WQW33" s="58" t="s">
        <v>575</v>
      </c>
      <c r="WQX33" s="58" t="s">
        <v>575</v>
      </c>
      <c r="WQY33" s="58" t="s">
        <v>575</v>
      </c>
      <c r="WQZ33" s="58" t="s">
        <v>575</v>
      </c>
      <c r="WRA33" s="58" t="s">
        <v>575</v>
      </c>
      <c r="WRB33" s="58" t="s">
        <v>575</v>
      </c>
      <c r="WRC33" s="58" t="s">
        <v>575</v>
      </c>
      <c r="WRD33" s="58" t="s">
        <v>575</v>
      </c>
      <c r="WRE33" s="58" t="s">
        <v>575</v>
      </c>
      <c r="WRF33" s="58" t="s">
        <v>575</v>
      </c>
      <c r="WRG33" s="58" t="s">
        <v>575</v>
      </c>
      <c r="WRH33" s="58" t="s">
        <v>575</v>
      </c>
      <c r="WRI33" s="58" t="s">
        <v>575</v>
      </c>
      <c r="WRJ33" s="58" t="s">
        <v>575</v>
      </c>
      <c r="WRK33" s="58" t="s">
        <v>575</v>
      </c>
      <c r="WRL33" s="58" t="s">
        <v>575</v>
      </c>
      <c r="WRM33" s="58" t="s">
        <v>575</v>
      </c>
      <c r="WRN33" s="58" t="s">
        <v>575</v>
      </c>
      <c r="WRO33" s="58" t="s">
        <v>575</v>
      </c>
      <c r="WRP33" s="58" t="s">
        <v>575</v>
      </c>
      <c r="WRQ33" s="58" t="s">
        <v>575</v>
      </c>
      <c r="WRR33" s="58" t="s">
        <v>575</v>
      </c>
      <c r="WRS33" s="58" t="s">
        <v>575</v>
      </c>
      <c r="WRT33" s="58" t="s">
        <v>575</v>
      </c>
      <c r="WRU33" s="58" t="s">
        <v>575</v>
      </c>
      <c r="WRV33" s="58" t="s">
        <v>575</v>
      </c>
      <c r="WRW33" s="58" t="s">
        <v>575</v>
      </c>
      <c r="WRX33" s="58" t="s">
        <v>575</v>
      </c>
      <c r="WRY33" s="58" t="s">
        <v>575</v>
      </c>
      <c r="WRZ33" s="58" t="s">
        <v>575</v>
      </c>
      <c r="WSA33" s="58" t="s">
        <v>575</v>
      </c>
      <c r="WSB33" s="58" t="s">
        <v>575</v>
      </c>
      <c r="WSC33" s="58" t="s">
        <v>575</v>
      </c>
      <c r="WSD33" s="58" t="s">
        <v>575</v>
      </c>
      <c r="WSE33" s="58" t="s">
        <v>575</v>
      </c>
      <c r="WSF33" s="58" t="s">
        <v>575</v>
      </c>
      <c r="WSG33" s="58" t="s">
        <v>575</v>
      </c>
      <c r="WSH33" s="58" t="s">
        <v>575</v>
      </c>
      <c r="WSI33" s="58" t="s">
        <v>575</v>
      </c>
      <c r="WSJ33" s="58" t="s">
        <v>575</v>
      </c>
      <c r="WSK33" s="58" t="s">
        <v>575</v>
      </c>
      <c r="WSL33" s="58" t="s">
        <v>575</v>
      </c>
      <c r="WSM33" s="58" t="s">
        <v>575</v>
      </c>
      <c r="WSN33" s="58" t="s">
        <v>575</v>
      </c>
      <c r="WSO33" s="58" t="s">
        <v>575</v>
      </c>
      <c r="WSP33" s="58" t="s">
        <v>575</v>
      </c>
      <c r="WSQ33" s="58" t="s">
        <v>575</v>
      </c>
      <c r="WSR33" s="58" t="s">
        <v>575</v>
      </c>
      <c r="WSS33" s="58" t="s">
        <v>575</v>
      </c>
      <c r="WST33" s="58" t="s">
        <v>575</v>
      </c>
      <c r="WSU33" s="58" t="s">
        <v>575</v>
      </c>
      <c r="WSV33" s="58" t="s">
        <v>575</v>
      </c>
      <c r="WSW33" s="58" t="s">
        <v>575</v>
      </c>
      <c r="WSX33" s="58" t="s">
        <v>575</v>
      </c>
      <c r="WSY33" s="58" t="s">
        <v>575</v>
      </c>
      <c r="WSZ33" s="58" t="s">
        <v>575</v>
      </c>
      <c r="WTA33" s="58" t="s">
        <v>575</v>
      </c>
      <c r="WTB33" s="58" t="s">
        <v>575</v>
      </c>
      <c r="WTC33" s="58" t="s">
        <v>575</v>
      </c>
      <c r="WTD33" s="58" t="s">
        <v>575</v>
      </c>
      <c r="WTE33" s="58" t="s">
        <v>575</v>
      </c>
      <c r="WTF33" s="58" t="s">
        <v>575</v>
      </c>
      <c r="WTG33" s="58" t="s">
        <v>575</v>
      </c>
      <c r="WTH33" s="58" t="s">
        <v>575</v>
      </c>
      <c r="WTI33" s="58" t="s">
        <v>575</v>
      </c>
      <c r="WTJ33" s="58" t="s">
        <v>575</v>
      </c>
      <c r="WTK33" s="58" t="s">
        <v>575</v>
      </c>
      <c r="WTL33" s="58" t="s">
        <v>575</v>
      </c>
      <c r="WTM33" s="58" t="s">
        <v>575</v>
      </c>
      <c r="WTN33" s="58" t="s">
        <v>575</v>
      </c>
      <c r="WTO33" s="58" t="s">
        <v>575</v>
      </c>
      <c r="WTP33" s="58" t="s">
        <v>575</v>
      </c>
      <c r="WTQ33" s="58" t="s">
        <v>575</v>
      </c>
      <c r="WTR33" s="58" t="s">
        <v>575</v>
      </c>
      <c r="WTS33" s="58" t="s">
        <v>575</v>
      </c>
      <c r="WTT33" s="58" t="s">
        <v>575</v>
      </c>
      <c r="WTU33" s="58" t="s">
        <v>575</v>
      </c>
      <c r="WTV33" s="58" t="s">
        <v>575</v>
      </c>
      <c r="WTW33" s="58" t="s">
        <v>575</v>
      </c>
      <c r="WTX33" s="58" t="s">
        <v>575</v>
      </c>
      <c r="WTY33" s="58" t="s">
        <v>575</v>
      </c>
      <c r="WTZ33" s="58" t="s">
        <v>575</v>
      </c>
      <c r="WUA33" s="58" t="s">
        <v>575</v>
      </c>
      <c r="WUB33" s="58" t="s">
        <v>575</v>
      </c>
      <c r="WUC33" s="58" t="s">
        <v>575</v>
      </c>
      <c r="WUD33" s="58" t="s">
        <v>575</v>
      </c>
      <c r="WUE33" s="58" t="s">
        <v>575</v>
      </c>
      <c r="WUF33" s="58" t="s">
        <v>575</v>
      </c>
      <c r="WUG33" s="58" t="s">
        <v>575</v>
      </c>
      <c r="WUH33" s="58" t="s">
        <v>575</v>
      </c>
      <c r="WUI33" s="58" t="s">
        <v>575</v>
      </c>
      <c r="WUJ33" s="58" t="s">
        <v>575</v>
      </c>
      <c r="WUK33" s="58" t="s">
        <v>575</v>
      </c>
      <c r="WUL33" s="58" t="s">
        <v>575</v>
      </c>
      <c r="WUM33" s="58" t="s">
        <v>575</v>
      </c>
      <c r="WUN33" s="58" t="s">
        <v>575</v>
      </c>
      <c r="WUO33" s="58" t="s">
        <v>575</v>
      </c>
      <c r="WUP33" s="58" t="s">
        <v>575</v>
      </c>
      <c r="WUQ33" s="58" t="s">
        <v>575</v>
      </c>
      <c r="WUR33" s="58" t="s">
        <v>575</v>
      </c>
      <c r="WUS33" s="58" t="s">
        <v>575</v>
      </c>
      <c r="WUT33" s="58" t="s">
        <v>575</v>
      </c>
      <c r="WUU33" s="58" t="s">
        <v>575</v>
      </c>
      <c r="WUV33" s="58" t="s">
        <v>575</v>
      </c>
      <c r="WUW33" s="58" t="s">
        <v>575</v>
      </c>
      <c r="WUX33" s="58" t="s">
        <v>575</v>
      </c>
      <c r="WUY33" s="58" t="s">
        <v>575</v>
      </c>
      <c r="WUZ33" s="58" t="s">
        <v>575</v>
      </c>
      <c r="WVA33" s="58" t="s">
        <v>575</v>
      </c>
      <c r="WVB33" s="58" t="s">
        <v>575</v>
      </c>
      <c r="WVC33" s="58" t="s">
        <v>575</v>
      </c>
      <c r="WVD33" s="58" t="s">
        <v>575</v>
      </c>
      <c r="WVE33" s="58" t="s">
        <v>575</v>
      </c>
      <c r="WVF33" s="58" t="s">
        <v>575</v>
      </c>
      <c r="WVG33" s="58" t="s">
        <v>575</v>
      </c>
      <c r="WVH33" s="58" t="s">
        <v>575</v>
      </c>
      <c r="WVI33" s="58" t="s">
        <v>575</v>
      </c>
      <c r="WVJ33" s="58" t="s">
        <v>575</v>
      </c>
      <c r="WVK33" s="58" t="s">
        <v>575</v>
      </c>
      <c r="WVL33" s="58" t="s">
        <v>575</v>
      </c>
      <c r="WVM33" s="58" t="s">
        <v>575</v>
      </c>
      <c r="WVN33" s="58" t="s">
        <v>575</v>
      </c>
      <c r="WVO33" s="58" t="s">
        <v>575</v>
      </c>
      <c r="WVP33" s="58" t="s">
        <v>575</v>
      </c>
      <c r="WVQ33" s="58" t="s">
        <v>575</v>
      </c>
      <c r="WVR33" s="58" t="s">
        <v>575</v>
      </c>
      <c r="WVS33" s="58" t="s">
        <v>575</v>
      </c>
      <c r="WVT33" s="58" t="s">
        <v>575</v>
      </c>
      <c r="WVU33" s="58" t="s">
        <v>575</v>
      </c>
      <c r="WVV33" s="58" t="s">
        <v>575</v>
      </c>
      <c r="WVW33" s="58" t="s">
        <v>575</v>
      </c>
      <c r="WVX33" s="58" t="s">
        <v>575</v>
      </c>
      <c r="WVY33" s="58" t="s">
        <v>575</v>
      </c>
      <c r="WVZ33" s="58" t="s">
        <v>575</v>
      </c>
      <c r="WWA33" s="58" t="s">
        <v>575</v>
      </c>
      <c r="WWB33" s="58" t="s">
        <v>575</v>
      </c>
      <c r="WWC33" s="58" t="s">
        <v>575</v>
      </c>
      <c r="WWD33" s="58" t="s">
        <v>575</v>
      </c>
      <c r="WWE33" s="58" t="s">
        <v>575</v>
      </c>
      <c r="WWF33" s="58" t="s">
        <v>575</v>
      </c>
      <c r="WWG33" s="58" t="s">
        <v>575</v>
      </c>
      <c r="WWH33" s="58" t="s">
        <v>575</v>
      </c>
      <c r="WWI33" s="58" t="s">
        <v>575</v>
      </c>
      <c r="WWJ33" s="58" t="s">
        <v>575</v>
      </c>
      <c r="WWK33" s="58" t="s">
        <v>575</v>
      </c>
      <c r="WWL33" s="58" t="s">
        <v>575</v>
      </c>
      <c r="WWM33" s="58" t="s">
        <v>575</v>
      </c>
      <c r="WWN33" s="58" t="s">
        <v>575</v>
      </c>
      <c r="WWO33" s="58" t="s">
        <v>575</v>
      </c>
      <c r="WWP33" s="58" t="s">
        <v>575</v>
      </c>
      <c r="WWQ33" s="58" t="s">
        <v>575</v>
      </c>
      <c r="WWR33" s="58" t="s">
        <v>575</v>
      </c>
      <c r="WWS33" s="58" t="s">
        <v>575</v>
      </c>
      <c r="WWT33" s="58" t="s">
        <v>575</v>
      </c>
      <c r="WWU33" s="58" t="s">
        <v>575</v>
      </c>
      <c r="WWV33" s="58" t="s">
        <v>575</v>
      </c>
      <c r="WWW33" s="58" t="s">
        <v>575</v>
      </c>
      <c r="WWX33" s="58" t="s">
        <v>575</v>
      </c>
      <c r="WWY33" s="58" t="s">
        <v>575</v>
      </c>
      <c r="WWZ33" s="58" t="s">
        <v>575</v>
      </c>
      <c r="WXA33" s="58" t="s">
        <v>575</v>
      </c>
      <c r="WXB33" s="58" t="s">
        <v>575</v>
      </c>
      <c r="WXC33" s="58" t="s">
        <v>575</v>
      </c>
      <c r="WXD33" s="58" t="s">
        <v>575</v>
      </c>
      <c r="WXE33" s="58" t="s">
        <v>575</v>
      </c>
      <c r="WXF33" s="58" t="s">
        <v>575</v>
      </c>
      <c r="WXG33" s="58" t="s">
        <v>575</v>
      </c>
      <c r="WXH33" s="58" t="s">
        <v>575</v>
      </c>
      <c r="WXI33" s="58" t="s">
        <v>575</v>
      </c>
      <c r="WXJ33" s="58" t="s">
        <v>575</v>
      </c>
      <c r="WXK33" s="58" t="s">
        <v>575</v>
      </c>
      <c r="WXL33" s="58" t="s">
        <v>575</v>
      </c>
      <c r="WXM33" s="58" t="s">
        <v>575</v>
      </c>
      <c r="WXN33" s="58" t="s">
        <v>575</v>
      </c>
      <c r="WXO33" s="58" t="s">
        <v>575</v>
      </c>
      <c r="WXP33" s="58" t="s">
        <v>575</v>
      </c>
      <c r="WXQ33" s="58" t="s">
        <v>575</v>
      </c>
      <c r="WXR33" s="58" t="s">
        <v>575</v>
      </c>
      <c r="WXS33" s="58" t="s">
        <v>575</v>
      </c>
      <c r="WXT33" s="58" t="s">
        <v>575</v>
      </c>
      <c r="WXU33" s="58" t="s">
        <v>575</v>
      </c>
      <c r="WXV33" s="58" t="s">
        <v>575</v>
      </c>
      <c r="WXW33" s="58" t="s">
        <v>575</v>
      </c>
      <c r="WXX33" s="58" t="s">
        <v>575</v>
      </c>
      <c r="WXY33" s="58" t="s">
        <v>575</v>
      </c>
      <c r="WXZ33" s="58" t="s">
        <v>575</v>
      </c>
      <c r="WYA33" s="58" t="s">
        <v>575</v>
      </c>
      <c r="WYB33" s="58" t="s">
        <v>575</v>
      </c>
      <c r="WYC33" s="58" t="s">
        <v>575</v>
      </c>
      <c r="WYD33" s="58" t="s">
        <v>575</v>
      </c>
      <c r="WYE33" s="58" t="s">
        <v>575</v>
      </c>
      <c r="WYF33" s="58" t="s">
        <v>575</v>
      </c>
      <c r="WYG33" s="58" t="s">
        <v>575</v>
      </c>
      <c r="WYH33" s="58" t="s">
        <v>575</v>
      </c>
      <c r="WYI33" s="58" t="s">
        <v>575</v>
      </c>
      <c r="WYJ33" s="58" t="s">
        <v>575</v>
      </c>
      <c r="WYK33" s="58" t="s">
        <v>575</v>
      </c>
      <c r="WYL33" s="58" t="s">
        <v>575</v>
      </c>
      <c r="WYM33" s="58" t="s">
        <v>575</v>
      </c>
      <c r="WYN33" s="58" t="s">
        <v>575</v>
      </c>
      <c r="WYO33" s="58" t="s">
        <v>575</v>
      </c>
      <c r="WYP33" s="58" t="s">
        <v>575</v>
      </c>
      <c r="WYQ33" s="58" t="s">
        <v>575</v>
      </c>
      <c r="WYR33" s="58" t="s">
        <v>575</v>
      </c>
      <c r="WYS33" s="58" t="s">
        <v>575</v>
      </c>
      <c r="WYT33" s="58" t="s">
        <v>575</v>
      </c>
      <c r="WYU33" s="58" t="s">
        <v>575</v>
      </c>
      <c r="WYV33" s="58" t="s">
        <v>575</v>
      </c>
      <c r="WYW33" s="58" t="s">
        <v>575</v>
      </c>
      <c r="WYX33" s="58" t="s">
        <v>575</v>
      </c>
      <c r="WYY33" s="58" t="s">
        <v>575</v>
      </c>
      <c r="WYZ33" s="58" t="s">
        <v>575</v>
      </c>
      <c r="WZA33" s="58" t="s">
        <v>575</v>
      </c>
      <c r="WZB33" s="58" t="s">
        <v>575</v>
      </c>
      <c r="WZC33" s="58" t="s">
        <v>575</v>
      </c>
      <c r="WZD33" s="58" t="s">
        <v>575</v>
      </c>
      <c r="WZE33" s="58" t="s">
        <v>575</v>
      </c>
      <c r="WZF33" s="58" t="s">
        <v>575</v>
      </c>
      <c r="WZG33" s="58" t="s">
        <v>575</v>
      </c>
      <c r="WZH33" s="58" t="s">
        <v>575</v>
      </c>
      <c r="WZI33" s="58" t="s">
        <v>575</v>
      </c>
      <c r="WZJ33" s="58" t="s">
        <v>575</v>
      </c>
      <c r="WZK33" s="58" t="s">
        <v>575</v>
      </c>
      <c r="WZL33" s="58" t="s">
        <v>575</v>
      </c>
      <c r="WZM33" s="58" t="s">
        <v>575</v>
      </c>
      <c r="WZN33" s="58" t="s">
        <v>575</v>
      </c>
      <c r="WZO33" s="58" t="s">
        <v>575</v>
      </c>
      <c r="WZP33" s="58" t="s">
        <v>575</v>
      </c>
      <c r="WZQ33" s="58" t="s">
        <v>575</v>
      </c>
      <c r="WZR33" s="58" t="s">
        <v>575</v>
      </c>
      <c r="WZS33" s="58" t="s">
        <v>575</v>
      </c>
      <c r="WZT33" s="58" t="s">
        <v>575</v>
      </c>
      <c r="WZU33" s="58" t="s">
        <v>575</v>
      </c>
      <c r="WZV33" s="58" t="s">
        <v>575</v>
      </c>
      <c r="WZW33" s="58" t="s">
        <v>575</v>
      </c>
      <c r="WZX33" s="58" t="s">
        <v>575</v>
      </c>
      <c r="WZY33" s="58" t="s">
        <v>575</v>
      </c>
      <c r="WZZ33" s="58" t="s">
        <v>575</v>
      </c>
      <c r="XAA33" s="58" t="s">
        <v>575</v>
      </c>
      <c r="XAB33" s="58" t="s">
        <v>575</v>
      </c>
      <c r="XAC33" s="58" t="s">
        <v>575</v>
      </c>
      <c r="XAD33" s="58" t="s">
        <v>575</v>
      </c>
      <c r="XAE33" s="58" t="s">
        <v>575</v>
      </c>
      <c r="XAF33" s="58" t="s">
        <v>575</v>
      </c>
      <c r="XAG33" s="58" t="s">
        <v>575</v>
      </c>
      <c r="XAH33" s="58" t="s">
        <v>575</v>
      </c>
      <c r="XAI33" s="58" t="s">
        <v>575</v>
      </c>
      <c r="XAJ33" s="58" t="s">
        <v>575</v>
      </c>
      <c r="XAK33" s="58" t="s">
        <v>575</v>
      </c>
      <c r="XAL33" s="58" t="s">
        <v>575</v>
      </c>
      <c r="XAM33" s="58" t="s">
        <v>575</v>
      </c>
      <c r="XAN33" s="58" t="s">
        <v>575</v>
      </c>
      <c r="XAO33" s="58" t="s">
        <v>575</v>
      </c>
      <c r="XAP33" s="58" t="s">
        <v>575</v>
      </c>
      <c r="XAQ33" s="58" t="s">
        <v>575</v>
      </c>
      <c r="XAR33" s="58" t="s">
        <v>575</v>
      </c>
      <c r="XAS33" s="58" t="s">
        <v>575</v>
      </c>
      <c r="XAT33" s="58" t="s">
        <v>575</v>
      </c>
      <c r="XAU33" s="58" t="s">
        <v>575</v>
      </c>
      <c r="XAV33" s="58" t="s">
        <v>575</v>
      </c>
      <c r="XAW33" s="58" t="s">
        <v>575</v>
      </c>
      <c r="XAX33" s="58" t="s">
        <v>575</v>
      </c>
      <c r="XAY33" s="58" t="s">
        <v>575</v>
      </c>
      <c r="XAZ33" s="58" t="s">
        <v>575</v>
      </c>
      <c r="XBA33" s="58" t="s">
        <v>575</v>
      </c>
      <c r="XBB33" s="58" t="s">
        <v>575</v>
      </c>
      <c r="XBC33" s="58" t="s">
        <v>575</v>
      </c>
      <c r="XBD33" s="58" t="s">
        <v>575</v>
      </c>
      <c r="XBE33" s="58" t="s">
        <v>575</v>
      </c>
      <c r="XBF33" s="58" t="s">
        <v>575</v>
      </c>
      <c r="XBG33" s="58" t="s">
        <v>575</v>
      </c>
      <c r="XBH33" s="58" t="s">
        <v>575</v>
      </c>
      <c r="XBI33" s="58" t="s">
        <v>575</v>
      </c>
      <c r="XBJ33" s="58" t="s">
        <v>575</v>
      </c>
      <c r="XBK33" s="58" t="s">
        <v>575</v>
      </c>
      <c r="XBL33" s="58" t="s">
        <v>575</v>
      </c>
      <c r="XBM33" s="58" t="s">
        <v>575</v>
      </c>
      <c r="XBN33" s="58" t="s">
        <v>575</v>
      </c>
      <c r="XBO33" s="58" t="s">
        <v>575</v>
      </c>
      <c r="XBP33" s="58" t="s">
        <v>575</v>
      </c>
      <c r="XBQ33" s="58" t="s">
        <v>575</v>
      </c>
      <c r="XBR33" s="58" t="s">
        <v>575</v>
      </c>
      <c r="XBS33" s="58" t="s">
        <v>575</v>
      </c>
      <c r="XBT33" s="58" t="s">
        <v>575</v>
      </c>
      <c r="XBU33" s="58" t="s">
        <v>575</v>
      </c>
      <c r="XBV33" s="58" t="s">
        <v>575</v>
      </c>
      <c r="XBW33" s="58" t="s">
        <v>575</v>
      </c>
      <c r="XBX33" s="58" t="s">
        <v>575</v>
      </c>
      <c r="XBY33" s="58" t="s">
        <v>575</v>
      </c>
      <c r="XBZ33" s="58" t="s">
        <v>575</v>
      </c>
      <c r="XCA33" s="58" t="s">
        <v>575</v>
      </c>
      <c r="XCB33" s="58" t="s">
        <v>575</v>
      </c>
      <c r="XCC33" s="58" t="s">
        <v>575</v>
      </c>
      <c r="XCD33" s="58" t="s">
        <v>575</v>
      </c>
      <c r="XCE33" s="58" t="s">
        <v>575</v>
      </c>
      <c r="XCF33" s="58" t="s">
        <v>575</v>
      </c>
      <c r="XCG33" s="58" t="s">
        <v>575</v>
      </c>
      <c r="XCH33" s="58" t="s">
        <v>575</v>
      </c>
      <c r="XCI33" s="58" t="s">
        <v>575</v>
      </c>
      <c r="XCJ33" s="58" t="s">
        <v>575</v>
      </c>
      <c r="XCK33" s="58" t="s">
        <v>575</v>
      </c>
      <c r="XCL33" s="58" t="s">
        <v>575</v>
      </c>
      <c r="XCM33" s="58" t="s">
        <v>575</v>
      </c>
      <c r="XCN33" s="58" t="s">
        <v>575</v>
      </c>
      <c r="XCO33" s="58" t="s">
        <v>575</v>
      </c>
      <c r="XCP33" s="58" t="s">
        <v>575</v>
      </c>
      <c r="XCQ33" s="58" t="s">
        <v>575</v>
      </c>
      <c r="XCR33" s="58" t="s">
        <v>575</v>
      </c>
      <c r="XCS33" s="58" t="s">
        <v>575</v>
      </c>
      <c r="XCT33" s="58" t="s">
        <v>575</v>
      </c>
      <c r="XCU33" s="58" t="s">
        <v>575</v>
      </c>
      <c r="XCV33" s="58" t="s">
        <v>575</v>
      </c>
      <c r="XCW33" s="58" t="s">
        <v>575</v>
      </c>
      <c r="XCX33" s="58" t="s">
        <v>575</v>
      </c>
      <c r="XCY33" s="58" t="s">
        <v>575</v>
      </c>
      <c r="XCZ33" s="58" t="s">
        <v>575</v>
      </c>
      <c r="XDA33" s="58" t="s">
        <v>575</v>
      </c>
      <c r="XDB33" s="58" t="s">
        <v>575</v>
      </c>
      <c r="XDC33" s="58" t="s">
        <v>575</v>
      </c>
      <c r="XDD33" s="58" t="s">
        <v>575</v>
      </c>
      <c r="XDE33" s="58" t="s">
        <v>575</v>
      </c>
      <c r="XDF33" s="58" t="s">
        <v>575</v>
      </c>
      <c r="XDG33" s="58" t="s">
        <v>575</v>
      </c>
      <c r="XDH33" s="58" t="s">
        <v>575</v>
      </c>
      <c r="XDI33" s="58" t="s">
        <v>575</v>
      </c>
      <c r="XDJ33" s="58" t="s">
        <v>575</v>
      </c>
      <c r="XDK33" s="58" t="s">
        <v>575</v>
      </c>
      <c r="XDL33" s="58" t="s">
        <v>575</v>
      </c>
      <c r="XDM33" s="58" t="s">
        <v>575</v>
      </c>
      <c r="XDN33" s="58" t="s">
        <v>575</v>
      </c>
      <c r="XDO33" s="58" t="s">
        <v>575</v>
      </c>
      <c r="XDP33" s="58" t="s">
        <v>575</v>
      </c>
      <c r="XDQ33" s="58" t="s">
        <v>575</v>
      </c>
      <c r="XDR33" s="58" t="s">
        <v>575</v>
      </c>
      <c r="XDS33" s="58" t="s">
        <v>575</v>
      </c>
      <c r="XDT33" s="58" t="s">
        <v>575</v>
      </c>
      <c r="XDU33" s="58" t="s">
        <v>575</v>
      </c>
      <c r="XDV33" s="58" t="s">
        <v>575</v>
      </c>
      <c r="XDW33" s="58" t="s">
        <v>575</v>
      </c>
      <c r="XDX33" s="58" t="s">
        <v>575</v>
      </c>
      <c r="XDY33" s="58" t="s">
        <v>575</v>
      </c>
      <c r="XDZ33" s="58" t="s">
        <v>575</v>
      </c>
      <c r="XEA33" s="58" t="s">
        <v>575</v>
      </c>
      <c r="XEB33" s="58" t="s">
        <v>575</v>
      </c>
      <c r="XEC33" s="58" t="s">
        <v>575</v>
      </c>
      <c r="XED33" s="58" t="s">
        <v>575</v>
      </c>
      <c r="XEE33" s="58" t="s">
        <v>575</v>
      </c>
      <c r="XEF33" s="58" t="s">
        <v>575</v>
      </c>
      <c r="XEG33" s="58" t="s">
        <v>575</v>
      </c>
      <c r="XEH33" s="58" t="s">
        <v>575</v>
      </c>
      <c r="XEI33" s="58" t="s">
        <v>575</v>
      </c>
    </row>
    <row r="34" spans="1:16384" s="171" customFormat="1" x14ac:dyDescent="0.2">
      <c r="A34" s="34"/>
      <c r="B34" s="177" t="str">
        <f>IF(Questions!C11="yes", Questions!B11, "")</f>
        <v>Aluminium cans</v>
      </c>
      <c r="C34" s="177" t="str">
        <f>Questions!C11</f>
        <v>Yes</v>
      </c>
      <c r="D34" s="178">
        <f>SUM(E34:XEI34)</f>
        <v>0</v>
      </c>
      <c r="E34" s="173"/>
      <c r="XEJ34" s="179"/>
      <c r="XEK34" s="179"/>
      <c r="XEL34" s="179"/>
      <c r="XEM34" s="179"/>
      <c r="XEN34" s="179"/>
      <c r="XEO34" s="179"/>
      <c r="XEP34" s="179"/>
      <c r="XEQ34" s="179"/>
      <c r="XER34" s="179"/>
      <c r="XES34" s="179"/>
      <c r="XET34" s="179"/>
      <c r="XEU34" s="179"/>
      <c r="XEV34" s="179"/>
      <c r="XEW34" s="179"/>
      <c r="XEX34" s="179"/>
      <c r="XEY34" s="179"/>
      <c r="XEZ34" s="179"/>
      <c r="XFA34" s="179"/>
      <c r="XFB34" s="179"/>
      <c r="XFC34" s="179"/>
      <c r="XFD34" s="179"/>
    </row>
    <row r="35" spans="1:16384" s="172" customFormat="1" ht="14.45" customHeight="1" x14ac:dyDescent="0.2">
      <c r="A35" s="34"/>
      <c r="B35" s="177" t="str">
        <f>IF(Questions!C12="yes", Questions!B12, "")</f>
        <v>PET bottles</v>
      </c>
      <c r="C35" s="177" t="str">
        <f>Questions!C12</f>
        <v>Yes</v>
      </c>
      <c r="D35" s="178">
        <f t="shared" ref="D35:D49" si="257">SUM(E35:XEI35)</f>
        <v>0</v>
      </c>
      <c r="E35" s="174"/>
      <c r="XEJ35" s="179"/>
      <c r="XEK35" s="179"/>
      <c r="XEL35" s="179"/>
      <c r="XEM35" s="179"/>
      <c r="XEN35" s="179"/>
      <c r="XEO35" s="179"/>
      <c r="XEP35" s="179"/>
      <c r="XEQ35" s="179"/>
      <c r="XER35" s="179"/>
      <c r="XES35" s="179"/>
      <c r="XET35" s="179"/>
      <c r="XEU35" s="179"/>
      <c r="XEV35" s="179"/>
      <c r="XEW35" s="179"/>
      <c r="XEX35" s="179"/>
      <c r="XEY35" s="179"/>
      <c r="XEZ35" s="179"/>
      <c r="XFA35" s="179"/>
      <c r="XFB35" s="179"/>
      <c r="XFC35" s="179"/>
      <c r="XFD35" s="179"/>
    </row>
    <row r="36" spans="1:16384" s="171" customFormat="1" x14ac:dyDescent="0.2">
      <c r="A36" s="34"/>
      <c r="B36" s="177" t="str">
        <f>IF(Questions!C13="yes", Questions!B13, "")</f>
        <v>Glass bottles</v>
      </c>
      <c r="C36" s="177" t="str">
        <f>Questions!C13</f>
        <v>Yes</v>
      </c>
      <c r="D36" s="178">
        <f t="shared" si="257"/>
        <v>0</v>
      </c>
      <c r="E36" s="173"/>
      <c r="XEJ36" s="179"/>
      <c r="XEK36" s="179"/>
      <c r="XEL36" s="179"/>
      <c r="XEM36" s="179"/>
      <c r="XEN36" s="179"/>
      <c r="XEO36" s="179"/>
      <c r="XEP36" s="179"/>
      <c r="XEQ36" s="179"/>
      <c r="XER36" s="179"/>
      <c r="XES36" s="179"/>
      <c r="XET36" s="179"/>
      <c r="XEU36" s="179"/>
      <c r="XEV36" s="179"/>
      <c r="XEW36" s="179"/>
      <c r="XEX36" s="179"/>
      <c r="XEY36" s="179"/>
      <c r="XEZ36" s="179"/>
      <c r="XFA36" s="179"/>
      <c r="XFB36" s="179"/>
      <c r="XFC36" s="179"/>
      <c r="XFD36" s="179"/>
    </row>
    <row r="37" spans="1:16384" s="172" customFormat="1" x14ac:dyDescent="0.2">
      <c r="A37" s="34"/>
      <c r="B37" s="177" t="str">
        <f>IF(Questions!C14="yes", Questions!B14, "")</f>
        <v>Mobile phones</v>
      </c>
      <c r="C37" s="177" t="str">
        <f>Questions!C14</f>
        <v>Yes</v>
      </c>
      <c r="D37" s="178">
        <f t="shared" si="257"/>
        <v>0</v>
      </c>
      <c r="E37" s="174"/>
      <c r="XEJ37" s="179"/>
      <c r="XEK37" s="179"/>
      <c r="XEL37" s="179"/>
      <c r="XEM37" s="179"/>
      <c r="XEN37" s="179"/>
      <c r="XEO37" s="179"/>
      <c r="XEP37" s="179"/>
      <c r="XEQ37" s="179"/>
      <c r="XER37" s="179"/>
      <c r="XES37" s="179"/>
      <c r="XET37" s="179"/>
      <c r="XEU37" s="179"/>
      <c r="XEV37" s="179"/>
      <c r="XEW37" s="179"/>
      <c r="XEX37" s="179"/>
      <c r="XEY37" s="179"/>
      <c r="XEZ37" s="179"/>
      <c r="XFA37" s="179"/>
      <c r="XFB37" s="179"/>
      <c r="XFC37" s="179"/>
      <c r="XFD37" s="179"/>
    </row>
    <row r="38" spans="1:16384" s="172" customFormat="1" x14ac:dyDescent="0.2">
      <c r="A38" s="34"/>
      <c r="B38" s="177" t="str">
        <f>IF(Questions!C15="yes", Questions!B15, "")</f>
        <v>Computers/laptops</v>
      </c>
      <c r="C38" s="177" t="str">
        <f>Questions!C15</f>
        <v>Yes</v>
      </c>
      <c r="D38" s="178">
        <f t="shared" si="257"/>
        <v>0</v>
      </c>
      <c r="E38" s="174"/>
      <c r="XEJ38" s="179"/>
      <c r="XEK38" s="179"/>
      <c r="XEL38" s="179"/>
      <c r="XEM38" s="179"/>
      <c r="XEN38" s="179"/>
      <c r="XEO38" s="179"/>
      <c r="XEP38" s="179"/>
      <c r="XEQ38" s="179"/>
      <c r="XER38" s="179"/>
      <c r="XES38" s="179"/>
      <c r="XET38" s="179"/>
      <c r="XEU38" s="179"/>
      <c r="XEV38" s="179"/>
      <c r="XEW38" s="179"/>
      <c r="XEX38" s="179"/>
      <c r="XEY38" s="179"/>
      <c r="XEZ38" s="179"/>
      <c r="XFA38" s="179"/>
      <c r="XFB38" s="179"/>
      <c r="XFC38" s="179"/>
      <c r="XFD38" s="179"/>
    </row>
    <row r="39" spans="1:16384" s="172" customFormat="1" x14ac:dyDescent="0.2">
      <c r="A39" s="34"/>
      <c r="B39" s="177" t="str">
        <f>IF(Questions!C16="yes", Questions!B16, "")</f>
        <v>Televisions/monitors</v>
      </c>
      <c r="C39" s="177" t="str">
        <f>Questions!C16</f>
        <v>Yes</v>
      </c>
      <c r="D39" s="178">
        <f t="shared" si="257"/>
        <v>0</v>
      </c>
      <c r="E39" s="174"/>
      <c r="XEJ39" s="179"/>
      <c r="XEK39" s="179"/>
      <c r="XEL39" s="179"/>
      <c r="XEM39" s="179"/>
      <c r="XEN39" s="179"/>
      <c r="XEO39" s="179"/>
      <c r="XEP39" s="179"/>
      <c r="XEQ39" s="179"/>
      <c r="XER39" s="179"/>
      <c r="XES39" s="179"/>
      <c r="XET39" s="179"/>
      <c r="XEU39" s="179"/>
      <c r="XEV39" s="179"/>
      <c r="XEW39" s="179"/>
      <c r="XEX39" s="179"/>
      <c r="XEY39" s="179"/>
      <c r="XEZ39" s="179"/>
      <c r="XFA39" s="179"/>
      <c r="XFB39" s="179"/>
      <c r="XFC39" s="179"/>
      <c r="XFD39" s="179"/>
    </row>
    <row r="40" spans="1:16384" s="172" customFormat="1" x14ac:dyDescent="0.2">
      <c r="A40" s="34"/>
      <c r="B40" s="177" t="str">
        <f>IF(Questions!C17="yes", Questions!B17, "")</f>
        <v>Refrigerators/freezers</v>
      </c>
      <c r="C40" s="177" t="str">
        <f>Questions!C17</f>
        <v>Yes</v>
      </c>
      <c r="D40" s="178">
        <f t="shared" si="257"/>
        <v>0</v>
      </c>
      <c r="E40" s="174"/>
      <c r="XEJ40" s="179"/>
      <c r="XEK40" s="179"/>
      <c r="XEL40" s="179"/>
      <c r="XEM40" s="179"/>
      <c r="XEN40" s="179"/>
      <c r="XEO40" s="179"/>
      <c r="XEP40" s="179"/>
      <c r="XEQ40" s="179"/>
      <c r="XER40" s="179"/>
      <c r="XES40" s="179"/>
      <c r="XET40" s="179"/>
      <c r="XEU40" s="179"/>
      <c r="XEV40" s="179"/>
      <c r="XEW40" s="179"/>
      <c r="XEX40" s="179"/>
      <c r="XEY40" s="179"/>
      <c r="XEZ40" s="179"/>
      <c r="XFA40" s="179"/>
      <c r="XFB40" s="179"/>
      <c r="XFC40" s="179"/>
      <c r="XFD40" s="179"/>
    </row>
    <row r="41" spans="1:16384" s="172" customFormat="1" x14ac:dyDescent="0.2">
      <c r="A41" s="34"/>
      <c r="B41" s="177" t="str">
        <f>IF(Questions!C18="yes", Questions!B18, "")</f>
        <v>Washing machines</v>
      </c>
      <c r="C41" s="177" t="str">
        <f>Questions!C18</f>
        <v>Yes</v>
      </c>
      <c r="D41" s="178">
        <f t="shared" si="257"/>
        <v>0</v>
      </c>
      <c r="E41" s="174"/>
      <c r="XEJ41" s="179"/>
      <c r="XEK41" s="179"/>
      <c r="XEL41" s="179"/>
      <c r="XEM41" s="179"/>
      <c r="XEN41" s="179"/>
      <c r="XEO41" s="179"/>
      <c r="XEP41" s="179"/>
      <c r="XEQ41" s="179"/>
      <c r="XER41" s="179"/>
      <c r="XES41" s="179"/>
      <c r="XET41" s="179"/>
      <c r="XEU41" s="179"/>
      <c r="XEV41" s="179"/>
      <c r="XEW41" s="179"/>
      <c r="XEX41" s="179"/>
      <c r="XEY41" s="179"/>
      <c r="XEZ41" s="179"/>
      <c r="XFA41" s="179"/>
      <c r="XFB41" s="179"/>
      <c r="XFC41" s="179"/>
      <c r="XFD41" s="179"/>
    </row>
    <row r="42" spans="1:16384" s="172" customFormat="1" x14ac:dyDescent="0.2">
      <c r="A42" s="34"/>
      <c r="B42" s="177" t="str">
        <f>IF(Questions!C19="yes", Questions!B19, "")</f>
        <v>Lead acid batteries</v>
      </c>
      <c r="C42" s="177" t="str">
        <f>Questions!C19</f>
        <v>Yes</v>
      </c>
      <c r="D42" s="178">
        <f t="shared" si="257"/>
        <v>0</v>
      </c>
      <c r="E42" s="174"/>
      <c r="XEJ42" s="179"/>
      <c r="XEK42" s="179"/>
      <c r="XEL42" s="179"/>
      <c r="XEM42" s="179"/>
      <c r="XEN42" s="179"/>
      <c r="XEO42" s="179"/>
      <c r="XEP42" s="179"/>
      <c r="XEQ42" s="179"/>
      <c r="XER42" s="179"/>
      <c r="XES42" s="179"/>
      <c r="XET42" s="179"/>
      <c r="XEU42" s="179"/>
      <c r="XEV42" s="179"/>
      <c r="XEW42" s="179"/>
      <c r="XEX42" s="179"/>
      <c r="XEY42" s="179"/>
      <c r="XEZ42" s="179"/>
      <c r="XFA42" s="179"/>
      <c r="XFB42" s="179"/>
      <c r="XFC42" s="179"/>
      <c r="XFD42" s="179"/>
    </row>
    <row r="43" spans="1:16384" s="172" customFormat="1" x14ac:dyDescent="0.2">
      <c r="A43" s="34"/>
      <c r="B43" s="177" t="str">
        <f>IF(Questions!C20="yes", Questions!B20, "")</f>
        <v>Car / truck tyres</v>
      </c>
      <c r="C43" s="177" t="str">
        <f>Questions!C20</f>
        <v>Yes</v>
      </c>
      <c r="D43" s="178">
        <f t="shared" si="257"/>
        <v>0</v>
      </c>
      <c r="E43" s="174"/>
      <c r="XEJ43" s="179"/>
      <c r="XEK43" s="179"/>
      <c r="XEL43" s="179"/>
      <c r="XEM43" s="179"/>
      <c r="XEN43" s="179"/>
      <c r="XEO43" s="179"/>
      <c r="XEP43" s="179"/>
      <c r="XEQ43" s="179"/>
      <c r="XER43" s="179"/>
      <c r="XES43" s="179"/>
      <c r="XET43" s="179"/>
      <c r="XEU43" s="179"/>
      <c r="XEV43" s="179"/>
      <c r="XEW43" s="179"/>
      <c r="XEX43" s="179"/>
      <c r="XEY43" s="179"/>
      <c r="XEZ43" s="179"/>
      <c r="XFA43" s="179"/>
      <c r="XFB43" s="179"/>
      <c r="XFC43" s="179"/>
      <c r="XFD43" s="179"/>
    </row>
    <row r="44" spans="1:16384" s="172" customFormat="1" x14ac:dyDescent="0.2">
      <c r="A44" s="34"/>
      <c r="B44" s="177" t="str">
        <f>IF(Questions!C21="yes", Questions!B21, "")</f>
        <v>Vehicles - car (under 5t)</v>
      </c>
      <c r="C44" s="177" t="str">
        <f>Questions!C21</f>
        <v>Yes</v>
      </c>
      <c r="D44" s="178">
        <f t="shared" si="257"/>
        <v>0</v>
      </c>
      <c r="E44" s="175"/>
      <c r="XEJ44" s="179"/>
      <c r="XEK44" s="179"/>
      <c r="XEL44" s="179"/>
      <c r="XEM44" s="179"/>
      <c r="XEN44" s="179"/>
      <c r="XEO44" s="179"/>
      <c r="XEP44" s="179"/>
      <c r="XEQ44" s="179"/>
      <c r="XER44" s="179"/>
      <c r="XES44" s="179"/>
      <c r="XET44" s="179"/>
      <c r="XEU44" s="179"/>
      <c r="XEV44" s="179"/>
      <c r="XEW44" s="179"/>
      <c r="XEX44" s="179"/>
      <c r="XEY44" s="179"/>
      <c r="XEZ44" s="179"/>
      <c r="XFA44" s="179"/>
      <c r="XFB44" s="179"/>
      <c r="XFC44" s="179"/>
      <c r="XFD44" s="179"/>
    </row>
    <row r="45" spans="1:16384" s="172" customFormat="1" x14ac:dyDescent="0.2">
      <c r="A45" s="34"/>
      <c r="B45" s="177" t="str">
        <f>IF(Questions!C22="yes", Questions!B22, "")</f>
        <v/>
      </c>
      <c r="C45" s="177" t="str">
        <f>Questions!C22</f>
        <v>No</v>
      </c>
      <c r="D45" s="178">
        <f t="shared" si="257"/>
        <v>0</v>
      </c>
      <c r="E45" s="176"/>
      <c r="XEJ45" s="179"/>
      <c r="XEK45" s="179"/>
      <c r="XEL45" s="179"/>
      <c r="XEM45" s="179"/>
      <c r="XEN45" s="179"/>
      <c r="XEO45" s="179"/>
      <c r="XEP45" s="179"/>
      <c r="XEQ45" s="179"/>
      <c r="XER45" s="179"/>
      <c r="XES45" s="179"/>
      <c r="XET45" s="179"/>
      <c r="XEU45" s="179"/>
      <c r="XEV45" s="179"/>
      <c r="XEW45" s="179"/>
      <c r="XEX45" s="179"/>
      <c r="XEY45" s="179"/>
      <c r="XEZ45" s="179"/>
      <c r="XFA45" s="179"/>
      <c r="XFB45" s="179"/>
      <c r="XFC45" s="179"/>
      <c r="XFD45" s="179"/>
    </row>
    <row r="46" spans="1:16384" s="172" customFormat="1" x14ac:dyDescent="0.2">
      <c r="A46" s="34"/>
      <c r="B46" s="177" t="str">
        <f>IF(Questions!C23="yes", Questions!B23, "")</f>
        <v/>
      </c>
      <c r="C46" s="177">
        <f>Questions!C23</f>
        <v>0</v>
      </c>
      <c r="D46" s="178">
        <f t="shared" si="257"/>
        <v>0</v>
      </c>
      <c r="XEJ46" s="179"/>
      <c r="XEK46" s="179"/>
      <c r="XEL46" s="179"/>
      <c r="XEM46" s="179"/>
      <c r="XEN46" s="179"/>
      <c r="XEO46" s="179"/>
      <c r="XEP46" s="179"/>
      <c r="XEQ46" s="179"/>
      <c r="XER46" s="179"/>
      <c r="XES46" s="179"/>
      <c r="XET46" s="179"/>
      <c r="XEU46" s="179"/>
      <c r="XEV46" s="179"/>
      <c r="XEW46" s="179"/>
      <c r="XEX46" s="179"/>
      <c r="XEY46" s="179"/>
      <c r="XEZ46" s="179"/>
      <c r="XFA46" s="179"/>
      <c r="XFB46" s="179"/>
      <c r="XFC46" s="179"/>
      <c r="XFD46" s="179"/>
    </row>
    <row r="47" spans="1:16384" s="172" customFormat="1" x14ac:dyDescent="0.2">
      <c r="A47" s="34"/>
      <c r="B47" s="177" t="str">
        <f>IF(Questions!C24="yes", Questions!B24, "")</f>
        <v/>
      </c>
      <c r="C47" s="177">
        <f>Questions!C24</f>
        <v>0</v>
      </c>
      <c r="D47" s="178">
        <f t="shared" si="257"/>
        <v>0</v>
      </c>
      <c r="XEJ47" s="179"/>
      <c r="XEK47" s="179"/>
      <c r="XEL47" s="179"/>
      <c r="XEM47" s="179"/>
      <c r="XEN47" s="179"/>
      <c r="XEO47" s="179"/>
      <c r="XEP47" s="179"/>
      <c r="XEQ47" s="179"/>
      <c r="XER47" s="179"/>
      <c r="XES47" s="179"/>
      <c r="XET47" s="179"/>
      <c r="XEU47" s="179"/>
      <c r="XEV47" s="179"/>
      <c r="XEW47" s="179"/>
      <c r="XEX47" s="179"/>
      <c r="XEY47" s="179"/>
      <c r="XEZ47" s="179"/>
      <c r="XFA47" s="179"/>
      <c r="XFB47" s="179"/>
      <c r="XFC47" s="179"/>
      <c r="XFD47" s="179"/>
    </row>
    <row r="48" spans="1:16384" s="172" customFormat="1" x14ac:dyDescent="0.2">
      <c r="A48" s="34"/>
      <c r="B48" s="177" t="str">
        <f>IF(Questions!C25="yes", Questions!B25, "")</f>
        <v/>
      </c>
      <c r="C48" s="177">
        <f>Questions!C25</f>
        <v>0</v>
      </c>
      <c r="D48" s="178">
        <f t="shared" si="257"/>
        <v>0</v>
      </c>
      <c r="XEJ48" s="179"/>
      <c r="XEK48" s="179"/>
      <c r="XEL48" s="179"/>
      <c r="XEM48" s="179"/>
      <c r="XEN48" s="179"/>
      <c r="XEO48" s="179"/>
      <c r="XEP48" s="179"/>
      <c r="XEQ48" s="179"/>
      <c r="XER48" s="179"/>
      <c r="XES48" s="179"/>
      <c r="XET48" s="179"/>
      <c r="XEU48" s="179"/>
      <c r="XEV48" s="179"/>
      <c r="XEW48" s="179"/>
      <c r="XEX48" s="179"/>
      <c r="XEY48" s="179"/>
      <c r="XEZ48" s="179"/>
      <c r="XFA48" s="179"/>
      <c r="XFB48" s="179"/>
      <c r="XFC48" s="179"/>
      <c r="XFD48" s="179"/>
    </row>
    <row r="49" spans="1:16384" s="172" customFormat="1" x14ac:dyDescent="0.2">
      <c r="A49" s="34"/>
      <c r="B49" s="177" t="str">
        <f>IF(Questions!C26="yes", Questions!B26, "")</f>
        <v/>
      </c>
      <c r="C49" s="177">
        <f>Questions!C26</f>
        <v>0</v>
      </c>
      <c r="D49" s="178">
        <f t="shared" si="257"/>
        <v>0</v>
      </c>
      <c r="XEJ49" s="179"/>
      <c r="XEK49" s="179"/>
      <c r="XEL49" s="179"/>
      <c r="XEM49" s="179"/>
      <c r="XEN49" s="179"/>
      <c r="XEO49" s="179"/>
      <c r="XEP49" s="179"/>
      <c r="XEQ49" s="179"/>
      <c r="XER49" s="179"/>
      <c r="XES49" s="179"/>
      <c r="XET49" s="179"/>
      <c r="XEU49" s="179"/>
      <c r="XEV49" s="179"/>
      <c r="XEW49" s="179"/>
      <c r="XEX49" s="179"/>
      <c r="XEY49" s="179"/>
      <c r="XEZ49" s="179"/>
      <c r="XFA49" s="179"/>
      <c r="XFB49" s="179"/>
      <c r="XFC49" s="179"/>
      <c r="XFD49" s="179"/>
    </row>
    <row r="50" spans="1:16384" s="62" customFormat="1" ht="15" thickBot="1" x14ac:dyDescent="0.25">
      <c r="A50" s="34"/>
      <c r="B50" s="127"/>
      <c r="C50" s="127"/>
      <c r="D50" s="126"/>
      <c r="XEJ50" s="179"/>
      <c r="XEK50" s="179"/>
      <c r="XEL50" s="179"/>
      <c r="XEM50" s="179"/>
      <c r="XEN50" s="179"/>
      <c r="XEO50" s="179"/>
      <c r="XEP50" s="179"/>
      <c r="XEQ50" s="179"/>
      <c r="XER50" s="179"/>
      <c r="XES50" s="179"/>
      <c r="XET50" s="179"/>
      <c r="XEU50" s="179"/>
      <c r="XEV50" s="179"/>
      <c r="XEW50" s="179"/>
      <c r="XEX50" s="179"/>
      <c r="XEY50" s="179"/>
      <c r="XEZ50" s="179"/>
      <c r="XFA50" s="179"/>
      <c r="XFB50" s="179"/>
      <c r="XFC50" s="179"/>
      <c r="XFD50" s="179"/>
    </row>
    <row r="51" spans="1:16384" ht="15.75" thickBot="1" x14ac:dyDescent="0.3">
      <c r="B51" s="65" t="s">
        <v>519</v>
      </c>
      <c r="C51" s="155"/>
      <c r="D51" s="64">
        <f t="shared" ref="D51:BN51" si="258">SUM(D34:D49)</f>
        <v>0</v>
      </c>
      <c r="E51" s="64">
        <f t="shared" si="258"/>
        <v>0</v>
      </c>
      <c r="F51" s="64">
        <f t="shared" si="258"/>
        <v>0</v>
      </c>
      <c r="G51" s="64">
        <f t="shared" si="258"/>
        <v>0</v>
      </c>
      <c r="H51" s="64">
        <f t="shared" si="258"/>
        <v>0</v>
      </c>
      <c r="I51" s="64">
        <f t="shared" si="258"/>
        <v>0</v>
      </c>
      <c r="J51" s="64">
        <f t="shared" si="258"/>
        <v>0</v>
      </c>
      <c r="K51" s="64">
        <f t="shared" si="258"/>
        <v>0</v>
      </c>
      <c r="L51" s="64">
        <f t="shared" si="258"/>
        <v>0</v>
      </c>
      <c r="M51" s="64">
        <f t="shared" si="258"/>
        <v>0</v>
      </c>
      <c r="N51" s="64">
        <f t="shared" si="258"/>
        <v>0</v>
      </c>
      <c r="O51" s="64">
        <f t="shared" si="258"/>
        <v>0</v>
      </c>
      <c r="P51" s="64">
        <f t="shared" si="258"/>
        <v>0</v>
      </c>
      <c r="Q51" s="64">
        <f t="shared" si="258"/>
        <v>0</v>
      </c>
      <c r="R51" s="64">
        <f t="shared" si="258"/>
        <v>0</v>
      </c>
      <c r="S51" s="64">
        <f t="shared" si="258"/>
        <v>0</v>
      </c>
      <c r="T51" s="64">
        <f t="shared" si="258"/>
        <v>0</v>
      </c>
      <c r="U51" s="64">
        <f t="shared" si="258"/>
        <v>0</v>
      </c>
      <c r="V51" s="64">
        <f t="shared" si="258"/>
        <v>0</v>
      </c>
      <c r="W51" s="64">
        <f t="shared" si="258"/>
        <v>0</v>
      </c>
      <c r="X51" s="64">
        <f t="shared" si="258"/>
        <v>0</v>
      </c>
      <c r="Y51" s="64">
        <f t="shared" si="258"/>
        <v>0</v>
      </c>
      <c r="Z51" s="64">
        <f t="shared" si="258"/>
        <v>0</v>
      </c>
      <c r="AA51" s="64">
        <f t="shared" si="258"/>
        <v>0</v>
      </c>
      <c r="AB51" s="64">
        <f t="shared" si="258"/>
        <v>0</v>
      </c>
      <c r="AC51" s="64">
        <f t="shared" si="258"/>
        <v>0</v>
      </c>
      <c r="AD51" s="64">
        <f t="shared" si="258"/>
        <v>0</v>
      </c>
      <c r="AE51" s="64">
        <f t="shared" si="258"/>
        <v>0</v>
      </c>
      <c r="AF51" s="64">
        <f t="shared" si="258"/>
        <v>0</v>
      </c>
      <c r="AG51" s="64">
        <f t="shared" si="258"/>
        <v>0</v>
      </c>
      <c r="AH51" s="64">
        <f t="shared" si="258"/>
        <v>0</v>
      </c>
      <c r="AI51" s="64">
        <f t="shared" si="258"/>
        <v>0</v>
      </c>
      <c r="AJ51" s="64">
        <f t="shared" si="258"/>
        <v>0</v>
      </c>
      <c r="AK51" s="64">
        <f t="shared" si="258"/>
        <v>0</v>
      </c>
      <c r="AL51" s="64">
        <f t="shared" si="258"/>
        <v>0</v>
      </c>
      <c r="AM51" s="64">
        <f t="shared" si="258"/>
        <v>0</v>
      </c>
      <c r="AN51" s="64">
        <f t="shared" si="258"/>
        <v>0</v>
      </c>
      <c r="AO51" s="64">
        <f t="shared" si="258"/>
        <v>0</v>
      </c>
      <c r="AP51" s="64">
        <f t="shared" si="258"/>
        <v>0</v>
      </c>
      <c r="AQ51" s="64">
        <f t="shared" si="258"/>
        <v>0</v>
      </c>
      <c r="AR51" s="64">
        <f t="shared" si="258"/>
        <v>0</v>
      </c>
      <c r="AS51" s="64">
        <f t="shared" si="258"/>
        <v>0</v>
      </c>
      <c r="AT51" s="64">
        <f t="shared" si="258"/>
        <v>0</v>
      </c>
      <c r="AU51" s="64">
        <f t="shared" si="258"/>
        <v>0</v>
      </c>
      <c r="AV51" s="64">
        <f t="shared" si="258"/>
        <v>0</v>
      </c>
      <c r="AW51" s="64">
        <f t="shared" si="258"/>
        <v>0</v>
      </c>
      <c r="AX51" s="64">
        <f t="shared" si="258"/>
        <v>0</v>
      </c>
      <c r="AY51" s="64">
        <f t="shared" si="258"/>
        <v>0</v>
      </c>
      <c r="AZ51" s="64">
        <f t="shared" si="258"/>
        <v>0</v>
      </c>
      <c r="BA51" s="64">
        <f t="shared" si="258"/>
        <v>0</v>
      </c>
      <c r="BB51" s="64">
        <f t="shared" si="258"/>
        <v>0</v>
      </c>
      <c r="BC51" s="64">
        <f t="shared" si="258"/>
        <v>0</v>
      </c>
      <c r="BD51" s="64">
        <f t="shared" si="258"/>
        <v>0</v>
      </c>
      <c r="BE51" s="64">
        <f t="shared" si="258"/>
        <v>0</v>
      </c>
      <c r="BF51" s="64">
        <f t="shared" si="258"/>
        <v>0</v>
      </c>
      <c r="BG51" s="64">
        <f t="shared" si="258"/>
        <v>0</v>
      </c>
      <c r="BH51" s="64">
        <f t="shared" si="258"/>
        <v>0</v>
      </c>
      <c r="BI51" s="64">
        <f t="shared" si="258"/>
        <v>0</v>
      </c>
      <c r="BJ51" s="64">
        <f t="shared" si="258"/>
        <v>0</v>
      </c>
      <c r="BK51" s="64">
        <f t="shared" si="258"/>
        <v>0</v>
      </c>
      <c r="BL51" s="64">
        <f t="shared" si="258"/>
        <v>0</v>
      </c>
      <c r="BM51" s="64">
        <f t="shared" si="258"/>
        <v>0</v>
      </c>
      <c r="BN51" s="64">
        <f t="shared" si="258"/>
        <v>0</v>
      </c>
      <c r="BO51" s="64">
        <f t="shared" ref="BO51:DZ51" si="259">SUM(BO34:BO49)</f>
        <v>0</v>
      </c>
      <c r="BP51" s="64">
        <f t="shared" si="259"/>
        <v>0</v>
      </c>
      <c r="BQ51" s="64">
        <f t="shared" si="259"/>
        <v>0</v>
      </c>
      <c r="BR51" s="64">
        <f t="shared" si="259"/>
        <v>0</v>
      </c>
      <c r="BS51" s="64">
        <f t="shared" si="259"/>
        <v>0</v>
      </c>
      <c r="BT51" s="64">
        <f t="shared" si="259"/>
        <v>0</v>
      </c>
      <c r="BU51" s="64">
        <f t="shared" si="259"/>
        <v>0</v>
      </c>
      <c r="BV51" s="64">
        <f t="shared" si="259"/>
        <v>0</v>
      </c>
      <c r="BW51" s="64">
        <f t="shared" si="259"/>
        <v>0</v>
      </c>
      <c r="BX51" s="64">
        <f t="shared" si="259"/>
        <v>0</v>
      </c>
      <c r="BY51" s="64">
        <f t="shared" si="259"/>
        <v>0</v>
      </c>
      <c r="BZ51" s="64">
        <f t="shared" si="259"/>
        <v>0</v>
      </c>
      <c r="CA51" s="64">
        <f t="shared" si="259"/>
        <v>0</v>
      </c>
      <c r="CB51" s="64">
        <f t="shared" si="259"/>
        <v>0</v>
      </c>
      <c r="CC51" s="64">
        <f t="shared" si="259"/>
        <v>0</v>
      </c>
      <c r="CD51" s="64">
        <f t="shared" si="259"/>
        <v>0</v>
      </c>
      <c r="CE51" s="64">
        <f t="shared" si="259"/>
        <v>0</v>
      </c>
      <c r="CF51" s="64">
        <f t="shared" si="259"/>
        <v>0</v>
      </c>
      <c r="CG51" s="64">
        <f t="shared" si="259"/>
        <v>0</v>
      </c>
      <c r="CH51" s="64">
        <f t="shared" si="259"/>
        <v>0</v>
      </c>
      <c r="CI51" s="64">
        <f t="shared" si="259"/>
        <v>0</v>
      </c>
      <c r="CJ51" s="64">
        <f t="shared" si="259"/>
        <v>0</v>
      </c>
      <c r="CK51" s="64">
        <f t="shared" si="259"/>
        <v>0</v>
      </c>
      <c r="CL51" s="64">
        <f t="shared" si="259"/>
        <v>0</v>
      </c>
      <c r="CM51" s="64">
        <f t="shared" si="259"/>
        <v>0</v>
      </c>
      <c r="CN51" s="64">
        <f t="shared" si="259"/>
        <v>0</v>
      </c>
      <c r="CO51" s="64">
        <f t="shared" si="259"/>
        <v>0</v>
      </c>
      <c r="CP51" s="64">
        <f t="shared" si="259"/>
        <v>0</v>
      </c>
      <c r="CQ51" s="64">
        <f t="shared" si="259"/>
        <v>0</v>
      </c>
      <c r="CR51" s="64">
        <f t="shared" si="259"/>
        <v>0</v>
      </c>
      <c r="CS51" s="64">
        <f t="shared" si="259"/>
        <v>0</v>
      </c>
      <c r="CT51" s="64">
        <f t="shared" si="259"/>
        <v>0</v>
      </c>
      <c r="CU51" s="64">
        <f t="shared" si="259"/>
        <v>0</v>
      </c>
      <c r="CV51" s="64">
        <f t="shared" si="259"/>
        <v>0</v>
      </c>
      <c r="CW51" s="64">
        <f t="shared" si="259"/>
        <v>0</v>
      </c>
      <c r="CX51" s="64">
        <f t="shared" si="259"/>
        <v>0</v>
      </c>
      <c r="CY51" s="64">
        <f t="shared" si="259"/>
        <v>0</v>
      </c>
      <c r="CZ51" s="64">
        <f t="shared" si="259"/>
        <v>0</v>
      </c>
      <c r="DA51" s="64">
        <f t="shared" si="259"/>
        <v>0</v>
      </c>
      <c r="DB51" s="64">
        <f t="shared" si="259"/>
        <v>0</v>
      </c>
      <c r="DC51" s="64">
        <f t="shared" si="259"/>
        <v>0</v>
      </c>
      <c r="DD51" s="64">
        <f t="shared" si="259"/>
        <v>0</v>
      </c>
      <c r="DE51" s="64">
        <f t="shared" si="259"/>
        <v>0</v>
      </c>
      <c r="DF51" s="64">
        <f t="shared" si="259"/>
        <v>0</v>
      </c>
      <c r="DG51" s="64">
        <f t="shared" si="259"/>
        <v>0</v>
      </c>
      <c r="DH51" s="64">
        <f t="shared" si="259"/>
        <v>0</v>
      </c>
      <c r="DI51" s="64">
        <f t="shared" si="259"/>
        <v>0</v>
      </c>
      <c r="DJ51" s="64">
        <f t="shared" si="259"/>
        <v>0</v>
      </c>
      <c r="DK51" s="64">
        <f t="shared" si="259"/>
        <v>0</v>
      </c>
      <c r="DL51" s="64">
        <f t="shared" si="259"/>
        <v>0</v>
      </c>
      <c r="DM51" s="64">
        <f t="shared" si="259"/>
        <v>0</v>
      </c>
      <c r="DN51" s="64">
        <f t="shared" si="259"/>
        <v>0</v>
      </c>
      <c r="DO51" s="64">
        <f t="shared" si="259"/>
        <v>0</v>
      </c>
      <c r="DP51" s="64">
        <f t="shared" si="259"/>
        <v>0</v>
      </c>
      <c r="DQ51" s="64">
        <f t="shared" si="259"/>
        <v>0</v>
      </c>
      <c r="DR51" s="64">
        <f t="shared" si="259"/>
        <v>0</v>
      </c>
      <c r="DS51" s="64">
        <f t="shared" si="259"/>
        <v>0</v>
      </c>
      <c r="DT51" s="64">
        <f t="shared" si="259"/>
        <v>0</v>
      </c>
      <c r="DU51" s="64">
        <f t="shared" si="259"/>
        <v>0</v>
      </c>
      <c r="DV51" s="64">
        <f t="shared" si="259"/>
        <v>0</v>
      </c>
      <c r="DW51" s="64">
        <f t="shared" si="259"/>
        <v>0</v>
      </c>
      <c r="DX51" s="64">
        <f t="shared" si="259"/>
        <v>0</v>
      </c>
      <c r="DY51" s="64">
        <f t="shared" si="259"/>
        <v>0</v>
      </c>
      <c r="DZ51" s="64">
        <f t="shared" si="259"/>
        <v>0</v>
      </c>
      <c r="EA51" s="64">
        <f t="shared" ref="EA51:GL51" si="260">SUM(EA34:EA49)</f>
        <v>0</v>
      </c>
      <c r="EB51" s="64">
        <f t="shared" si="260"/>
        <v>0</v>
      </c>
      <c r="EC51" s="64">
        <f t="shared" si="260"/>
        <v>0</v>
      </c>
      <c r="ED51" s="64">
        <f t="shared" si="260"/>
        <v>0</v>
      </c>
      <c r="EE51" s="64">
        <f t="shared" si="260"/>
        <v>0</v>
      </c>
      <c r="EF51" s="64">
        <f t="shared" si="260"/>
        <v>0</v>
      </c>
      <c r="EG51" s="64">
        <f t="shared" si="260"/>
        <v>0</v>
      </c>
      <c r="EH51" s="64">
        <f t="shared" si="260"/>
        <v>0</v>
      </c>
      <c r="EI51" s="64">
        <f t="shared" si="260"/>
        <v>0</v>
      </c>
      <c r="EJ51" s="64">
        <f t="shared" si="260"/>
        <v>0</v>
      </c>
      <c r="EK51" s="64">
        <f t="shared" si="260"/>
        <v>0</v>
      </c>
      <c r="EL51" s="64">
        <f t="shared" si="260"/>
        <v>0</v>
      </c>
      <c r="EM51" s="64">
        <f t="shared" si="260"/>
        <v>0</v>
      </c>
      <c r="EN51" s="64">
        <f t="shared" si="260"/>
        <v>0</v>
      </c>
      <c r="EO51" s="64">
        <f t="shared" si="260"/>
        <v>0</v>
      </c>
      <c r="EP51" s="64">
        <f t="shared" si="260"/>
        <v>0</v>
      </c>
      <c r="EQ51" s="64">
        <f t="shared" si="260"/>
        <v>0</v>
      </c>
      <c r="ER51" s="64">
        <f t="shared" si="260"/>
        <v>0</v>
      </c>
      <c r="ES51" s="64">
        <f t="shared" si="260"/>
        <v>0</v>
      </c>
      <c r="ET51" s="64">
        <f t="shared" si="260"/>
        <v>0</v>
      </c>
      <c r="EU51" s="64">
        <f t="shared" si="260"/>
        <v>0</v>
      </c>
      <c r="EV51" s="64">
        <f t="shared" si="260"/>
        <v>0</v>
      </c>
      <c r="EW51" s="64">
        <f t="shared" si="260"/>
        <v>0</v>
      </c>
      <c r="EX51" s="64">
        <f t="shared" si="260"/>
        <v>0</v>
      </c>
      <c r="EY51" s="64">
        <f t="shared" si="260"/>
        <v>0</v>
      </c>
      <c r="EZ51" s="64">
        <f t="shared" si="260"/>
        <v>0</v>
      </c>
      <c r="FA51" s="64">
        <f t="shared" si="260"/>
        <v>0</v>
      </c>
      <c r="FB51" s="64">
        <f t="shared" si="260"/>
        <v>0</v>
      </c>
      <c r="FC51" s="64">
        <f t="shared" si="260"/>
        <v>0</v>
      </c>
      <c r="FD51" s="64">
        <f t="shared" si="260"/>
        <v>0</v>
      </c>
      <c r="FE51" s="64">
        <f t="shared" si="260"/>
        <v>0</v>
      </c>
      <c r="FF51" s="64">
        <f t="shared" si="260"/>
        <v>0</v>
      </c>
      <c r="FG51" s="64">
        <f t="shared" si="260"/>
        <v>0</v>
      </c>
      <c r="FH51" s="64">
        <f t="shared" si="260"/>
        <v>0</v>
      </c>
      <c r="FI51" s="64">
        <f t="shared" si="260"/>
        <v>0</v>
      </c>
      <c r="FJ51" s="64">
        <f t="shared" si="260"/>
        <v>0</v>
      </c>
      <c r="FK51" s="64">
        <f t="shared" si="260"/>
        <v>0</v>
      </c>
      <c r="FL51" s="64">
        <f t="shared" si="260"/>
        <v>0</v>
      </c>
      <c r="FM51" s="64">
        <f t="shared" si="260"/>
        <v>0</v>
      </c>
      <c r="FN51" s="64">
        <f t="shared" si="260"/>
        <v>0</v>
      </c>
      <c r="FO51" s="64">
        <f t="shared" si="260"/>
        <v>0</v>
      </c>
      <c r="FP51" s="64">
        <f t="shared" si="260"/>
        <v>0</v>
      </c>
      <c r="FQ51" s="64">
        <f t="shared" si="260"/>
        <v>0</v>
      </c>
      <c r="FR51" s="64">
        <f t="shared" si="260"/>
        <v>0</v>
      </c>
      <c r="FS51" s="64">
        <f t="shared" si="260"/>
        <v>0</v>
      </c>
      <c r="FT51" s="64">
        <f t="shared" si="260"/>
        <v>0</v>
      </c>
      <c r="FU51" s="64">
        <f t="shared" si="260"/>
        <v>0</v>
      </c>
      <c r="FV51" s="64">
        <f t="shared" si="260"/>
        <v>0</v>
      </c>
      <c r="FW51" s="64">
        <f t="shared" si="260"/>
        <v>0</v>
      </c>
      <c r="FX51" s="64">
        <f t="shared" si="260"/>
        <v>0</v>
      </c>
      <c r="FY51" s="64">
        <f t="shared" si="260"/>
        <v>0</v>
      </c>
      <c r="FZ51" s="64">
        <f t="shared" si="260"/>
        <v>0</v>
      </c>
      <c r="GA51" s="64">
        <f t="shared" si="260"/>
        <v>0</v>
      </c>
      <c r="GB51" s="64">
        <f t="shared" si="260"/>
        <v>0</v>
      </c>
      <c r="GC51" s="64">
        <f t="shared" si="260"/>
        <v>0</v>
      </c>
      <c r="GD51" s="64">
        <f t="shared" si="260"/>
        <v>0</v>
      </c>
      <c r="GE51" s="64">
        <f t="shared" si="260"/>
        <v>0</v>
      </c>
      <c r="GF51" s="64">
        <f t="shared" si="260"/>
        <v>0</v>
      </c>
      <c r="GG51" s="64">
        <f t="shared" si="260"/>
        <v>0</v>
      </c>
      <c r="GH51" s="64">
        <f t="shared" si="260"/>
        <v>0</v>
      </c>
      <c r="GI51" s="64">
        <f t="shared" si="260"/>
        <v>0</v>
      </c>
      <c r="GJ51" s="64">
        <f t="shared" si="260"/>
        <v>0</v>
      </c>
      <c r="GK51" s="64">
        <f t="shared" si="260"/>
        <v>0</v>
      </c>
      <c r="GL51" s="64">
        <f t="shared" si="260"/>
        <v>0</v>
      </c>
      <c r="GM51" s="64">
        <f t="shared" ref="GM51:IX51" si="261">SUM(GM34:GM49)</f>
        <v>0</v>
      </c>
      <c r="GN51" s="64">
        <f t="shared" si="261"/>
        <v>0</v>
      </c>
      <c r="GO51" s="64">
        <f t="shared" si="261"/>
        <v>0</v>
      </c>
      <c r="GP51" s="64">
        <f t="shared" si="261"/>
        <v>0</v>
      </c>
      <c r="GQ51" s="64">
        <f t="shared" si="261"/>
        <v>0</v>
      </c>
      <c r="GR51" s="64">
        <f t="shared" si="261"/>
        <v>0</v>
      </c>
      <c r="GS51" s="64">
        <f t="shared" si="261"/>
        <v>0</v>
      </c>
      <c r="GT51" s="64">
        <f t="shared" si="261"/>
        <v>0</v>
      </c>
      <c r="GU51" s="64">
        <f t="shared" si="261"/>
        <v>0</v>
      </c>
      <c r="GV51" s="64">
        <f t="shared" si="261"/>
        <v>0</v>
      </c>
      <c r="GW51" s="64">
        <f t="shared" si="261"/>
        <v>0</v>
      </c>
      <c r="GX51" s="64">
        <f t="shared" si="261"/>
        <v>0</v>
      </c>
      <c r="GY51" s="64">
        <f t="shared" si="261"/>
        <v>0</v>
      </c>
      <c r="GZ51" s="64">
        <f t="shared" si="261"/>
        <v>0</v>
      </c>
      <c r="HA51" s="64">
        <f t="shared" si="261"/>
        <v>0</v>
      </c>
      <c r="HB51" s="64">
        <f t="shared" si="261"/>
        <v>0</v>
      </c>
      <c r="HC51" s="64">
        <f t="shared" si="261"/>
        <v>0</v>
      </c>
      <c r="HD51" s="64">
        <f t="shared" si="261"/>
        <v>0</v>
      </c>
      <c r="HE51" s="64">
        <f t="shared" si="261"/>
        <v>0</v>
      </c>
      <c r="HF51" s="64">
        <f t="shared" si="261"/>
        <v>0</v>
      </c>
      <c r="HG51" s="64">
        <f t="shared" si="261"/>
        <v>0</v>
      </c>
      <c r="HH51" s="64">
        <f t="shared" si="261"/>
        <v>0</v>
      </c>
      <c r="HI51" s="64">
        <f t="shared" si="261"/>
        <v>0</v>
      </c>
      <c r="HJ51" s="64">
        <f t="shared" si="261"/>
        <v>0</v>
      </c>
      <c r="HK51" s="64">
        <f t="shared" si="261"/>
        <v>0</v>
      </c>
      <c r="HL51" s="64">
        <f t="shared" si="261"/>
        <v>0</v>
      </c>
      <c r="HM51" s="64">
        <f t="shared" si="261"/>
        <v>0</v>
      </c>
      <c r="HN51" s="64">
        <f t="shared" si="261"/>
        <v>0</v>
      </c>
      <c r="HO51" s="64">
        <f t="shared" si="261"/>
        <v>0</v>
      </c>
      <c r="HP51" s="64">
        <f t="shared" si="261"/>
        <v>0</v>
      </c>
      <c r="HQ51" s="64">
        <f t="shared" si="261"/>
        <v>0</v>
      </c>
      <c r="HR51" s="64">
        <f t="shared" si="261"/>
        <v>0</v>
      </c>
      <c r="HS51" s="64">
        <f t="shared" si="261"/>
        <v>0</v>
      </c>
      <c r="HT51" s="64">
        <f t="shared" si="261"/>
        <v>0</v>
      </c>
      <c r="HU51" s="64">
        <f t="shared" si="261"/>
        <v>0</v>
      </c>
      <c r="HV51" s="64">
        <f t="shared" si="261"/>
        <v>0</v>
      </c>
      <c r="HW51" s="64">
        <f t="shared" si="261"/>
        <v>0</v>
      </c>
      <c r="HX51" s="64">
        <f t="shared" si="261"/>
        <v>0</v>
      </c>
      <c r="HY51" s="64">
        <f t="shared" si="261"/>
        <v>0</v>
      </c>
      <c r="HZ51" s="64">
        <f t="shared" si="261"/>
        <v>0</v>
      </c>
      <c r="IA51" s="64">
        <f t="shared" si="261"/>
        <v>0</v>
      </c>
      <c r="IB51" s="64">
        <f t="shared" si="261"/>
        <v>0</v>
      </c>
      <c r="IC51" s="64">
        <f t="shared" si="261"/>
        <v>0</v>
      </c>
      <c r="ID51" s="64">
        <f t="shared" si="261"/>
        <v>0</v>
      </c>
      <c r="IE51" s="64">
        <f t="shared" si="261"/>
        <v>0</v>
      </c>
      <c r="IF51" s="64">
        <f t="shared" si="261"/>
        <v>0</v>
      </c>
      <c r="IG51" s="64">
        <f t="shared" si="261"/>
        <v>0</v>
      </c>
      <c r="IH51" s="64">
        <f t="shared" si="261"/>
        <v>0</v>
      </c>
      <c r="II51" s="64">
        <f t="shared" si="261"/>
        <v>0</v>
      </c>
      <c r="IJ51" s="64">
        <f t="shared" si="261"/>
        <v>0</v>
      </c>
      <c r="IK51" s="64">
        <f t="shared" si="261"/>
        <v>0</v>
      </c>
      <c r="IL51" s="64">
        <f t="shared" si="261"/>
        <v>0</v>
      </c>
      <c r="IM51" s="64">
        <f t="shared" si="261"/>
        <v>0</v>
      </c>
      <c r="IN51" s="64">
        <f t="shared" si="261"/>
        <v>0</v>
      </c>
      <c r="IO51" s="64">
        <f t="shared" si="261"/>
        <v>0</v>
      </c>
      <c r="IP51" s="64">
        <f t="shared" si="261"/>
        <v>0</v>
      </c>
      <c r="IQ51" s="64">
        <f t="shared" si="261"/>
        <v>0</v>
      </c>
      <c r="IR51" s="64">
        <f t="shared" si="261"/>
        <v>0</v>
      </c>
      <c r="IS51" s="64">
        <f t="shared" si="261"/>
        <v>0</v>
      </c>
      <c r="IT51" s="64">
        <f t="shared" si="261"/>
        <v>0</v>
      </c>
      <c r="IU51" s="64">
        <f t="shared" si="261"/>
        <v>0</v>
      </c>
      <c r="IV51" s="64">
        <f t="shared" si="261"/>
        <v>0</v>
      </c>
      <c r="IW51" s="64">
        <f t="shared" si="261"/>
        <v>0</v>
      </c>
      <c r="IX51" s="64">
        <f t="shared" si="261"/>
        <v>0</v>
      </c>
      <c r="IY51" s="64">
        <f t="shared" ref="IY51:LJ51" si="262">SUM(IY34:IY49)</f>
        <v>0</v>
      </c>
      <c r="IZ51" s="64">
        <f t="shared" si="262"/>
        <v>0</v>
      </c>
      <c r="JA51" s="64">
        <f t="shared" si="262"/>
        <v>0</v>
      </c>
      <c r="JB51" s="64">
        <f t="shared" si="262"/>
        <v>0</v>
      </c>
      <c r="JC51" s="64">
        <f t="shared" si="262"/>
        <v>0</v>
      </c>
      <c r="JD51" s="64">
        <f t="shared" si="262"/>
        <v>0</v>
      </c>
      <c r="JE51" s="64">
        <f t="shared" si="262"/>
        <v>0</v>
      </c>
      <c r="JF51" s="64">
        <f t="shared" si="262"/>
        <v>0</v>
      </c>
      <c r="JG51" s="64">
        <f t="shared" si="262"/>
        <v>0</v>
      </c>
      <c r="JH51" s="64">
        <f t="shared" si="262"/>
        <v>0</v>
      </c>
      <c r="JI51" s="64">
        <f t="shared" si="262"/>
        <v>0</v>
      </c>
      <c r="JJ51" s="64">
        <f t="shared" si="262"/>
        <v>0</v>
      </c>
      <c r="JK51" s="64">
        <f t="shared" si="262"/>
        <v>0</v>
      </c>
      <c r="JL51" s="64">
        <f t="shared" si="262"/>
        <v>0</v>
      </c>
      <c r="JM51" s="64">
        <f t="shared" si="262"/>
        <v>0</v>
      </c>
      <c r="JN51" s="64">
        <f t="shared" si="262"/>
        <v>0</v>
      </c>
      <c r="JO51" s="64">
        <f t="shared" si="262"/>
        <v>0</v>
      </c>
      <c r="JP51" s="64">
        <f t="shared" si="262"/>
        <v>0</v>
      </c>
      <c r="JQ51" s="64">
        <f t="shared" si="262"/>
        <v>0</v>
      </c>
      <c r="JR51" s="64">
        <f t="shared" si="262"/>
        <v>0</v>
      </c>
      <c r="JS51" s="64">
        <f t="shared" si="262"/>
        <v>0</v>
      </c>
      <c r="JT51" s="64">
        <f t="shared" si="262"/>
        <v>0</v>
      </c>
      <c r="JU51" s="64">
        <f t="shared" si="262"/>
        <v>0</v>
      </c>
      <c r="JV51" s="64">
        <f t="shared" si="262"/>
        <v>0</v>
      </c>
      <c r="JW51" s="64">
        <f t="shared" si="262"/>
        <v>0</v>
      </c>
      <c r="JX51" s="64">
        <f t="shared" si="262"/>
        <v>0</v>
      </c>
      <c r="JY51" s="64">
        <f t="shared" si="262"/>
        <v>0</v>
      </c>
      <c r="JZ51" s="64">
        <f t="shared" si="262"/>
        <v>0</v>
      </c>
      <c r="KA51" s="64">
        <f t="shared" si="262"/>
        <v>0</v>
      </c>
      <c r="KB51" s="64">
        <f t="shared" si="262"/>
        <v>0</v>
      </c>
      <c r="KC51" s="64">
        <f t="shared" si="262"/>
        <v>0</v>
      </c>
      <c r="KD51" s="64">
        <f t="shared" si="262"/>
        <v>0</v>
      </c>
      <c r="KE51" s="64">
        <f t="shared" si="262"/>
        <v>0</v>
      </c>
      <c r="KF51" s="64">
        <f t="shared" si="262"/>
        <v>0</v>
      </c>
      <c r="KG51" s="64">
        <f t="shared" si="262"/>
        <v>0</v>
      </c>
      <c r="KH51" s="64">
        <f t="shared" si="262"/>
        <v>0</v>
      </c>
      <c r="KI51" s="64">
        <f t="shared" si="262"/>
        <v>0</v>
      </c>
      <c r="KJ51" s="64">
        <f t="shared" si="262"/>
        <v>0</v>
      </c>
      <c r="KK51" s="64">
        <f t="shared" si="262"/>
        <v>0</v>
      </c>
      <c r="KL51" s="64">
        <f t="shared" si="262"/>
        <v>0</v>
      </c>
      <c r="KM51" s="64">
        <f t="shared" si="262"/>
        <v>0</v>
      </c>
      <c r="KN51" s="64">
        <f t="shared" si="262"/>
        <v>0</v>
      </c>
      <c r="KO51" s="64">
        <f t="shared" si="262"/>
        <v>0</v>
      </c>
      <c r="KP51" s="64">
        <f t="shared" si="262"/>
        <v>0</v>
      </c>
      <c r="KQ51" s="64">
        <f t="shared" si="262"/>
        <v>0</v>
      </c>
      <c r="KR51" s="64">
        <f t="shared" si="262"/>
        <v>0</v>
      </c>
      <c r="KS51" s="64">
        <f t="shared" si="262"/>
        <v>0</v>
      </c>
      <c r="KT51" s="64">
        <f t="shared" si="262"/>
        <v>0</v>
      </c>
      <c r="KU51" s="64">
        <f t="shared" si="262"/>
        <v>0</v>
      </c>
      <c r="KV51" s="64">
        <f t="shared" si="262"/>
        <v>0</v>
      </c>
      <c r="KW51" s="64">
        <f t="shared" si="262"/>
        <v>0</v>
      </c>
      <c r="KX51" s="64">
        <f t="shared" si="262"/>
        <v>0</v>
      </c>
      <c r="KY51" s="64">
        <f t="shared" si="262"/>
        <v>0</v>
      </c>
      <c r="KZ51" s="64">
        <f t="shared" si="262"/>
        <v>0</v>
      </c>
      <c r="LA51" s="64">
        <f t="shared" si="262"/>
        <v>0</v>
      </c>
      <c r="LB51" s="64">
        <f t="shared" si="262"/>
        <v>0</v>
      </c>
      <c r="LC51" s="64">
        <f t="shared" si="262"/>
        <v>0</v>
      </c>
      <c r="LD51" s="64">
        <f t="shared" si="262"/>
        <v>0</v>
      </c>
      <c r="LE51" s="64">
        <f t="shared" si="262"/>
        <v>0</v>
      </c>
      <c r="LF51" s="64">
        <f t="shared" si="262"/>
        <v>0</v>
      </c>
      <c r="LG51" s="64">
        <f t="shared" si="262"/>
        <v>0</v>
      </c>
      <c r="LH51" s="64">
        <f t="shared" si="262"/>
        <v>0</v>
      </c>
      <c r="LI51" s="64">
        <f t="shared" si="262"/>
        <v>0</v>
      </c>
      <c r="LJ51" s="64">
        <f t="shared" si="262"/>
        <v>0</v>
      </c>
      <c r="LK51" s="64">
        <f t="shared" ref="LK51:NV51" si="263">SUM(LK34:LK49)</f>
        <v>0</v>
      </c>
      <c r="LL51" s="64">
        <f t="shared" si="263"/>
        <v>0</v>
      </c>
      <c r="LM51" s="64">
        <f t="shared" si="263"/>
        <v>0</v>
      </c>
      <c r="LN51" s="64">
        <f t="shared" si="263"/>
        <v>0</v>
      </c>
      <c r="LO51" s="64">
        <f t="shared" si="263"/>
        <v>0</v>
      </c>
      <c r="LP51" s="64">
        <f t="shared" si="263"/>
        <v>0</v>
      </c>
      <c r="LQ51" s="64">
        <f t="shared" si="263"/>
        <v>0</v>
      </c>
      <c r="LR51" s="64">
        <f t="shared" si="263"/>
        <v>0</v>
      </c>
      <c r="LS51" s="64">
        <f t="shared" si="263"/>
        <v>0</v>
      </c>
      <c r="LT51" s="64">
        <f t="shared" si="263"/>
        <v>0</v>
      </c>
      <c r="LU51" s="64">
        <f t="shared" si="263"/>
        <v>0</v>
      </c>
      <c r="LV51" s="64">
        <f t="shared" si="263"/>
        <v>0</v>
      </c>
      <c r="LW51" s="64">
        <f t="shared" si="263"/>
        <v>0</v>
      </c>
      <c r="LX51" s="64">
        <f t="shared" si="263"/>
        <v>0</v>
      </c>
      <c r="LY51" s="64">
        <f t="shared" si="263"/>
        <v>0</v>
      </c>
      <c r="LZ51" s="64">
        <f t="shared" si="263"/>
        <v>0</v>
      </c>
      <c r="MA51" s="64">
        <f t="shared" si="263"/>
        <v>0</v>
      </c>
      <c r="MB51" s="64">
        <f t="shared" si="263"/>
        <v>0</v>
      </c>
      <c r="MC51" s="64">
        <f t="shared" si="263"/>
        <v>0</v>
      </c>
      <c r="MD51" s="64">
        <f t="shared" si="263"/>
        <v>0</v>
      </c>
      <c r="ME51" s="64">
        <f t="shared" si="263"/>
        <v>0</v>
      </c>
      <c r="MF51" s="64">
        <f t="shared" si="263"/>
        <v>0</v>
      </c>
      <c r="MG51" s="64">
        <f t="shared" si="263"/>
        <v>0</v>
      </c>
      <c r="MH51" s="64">
        <f t="shared" si="263"/>
        <v>0</v>
      </c>
      <c r="MI51" s="64">
        <f t="shared" si="263"/>
        <v>0</v>
      </c>
      <c r="MJ51" s="64">
        <f t="shared" si="263"/>
        <v>0</v>
      </c>
      <c r="MK51" s="64">
        <f t="shared" si="263"/>
        <v>0</v>
      </c>
      <c r="ML51" s="64">
        <f t="shared" si="263"/>
        <v>0</v>
      </c>
      <c r="MM51" s="64">
        <f t="shared" si="263"/>
        <v>0</v>
      </c>
      <c r="MN51" s="64">
        <f t="shared" si="263"/>
        <v>0</v>
      </c>
      <c r="MO51" s="64">
        <f t="shared" si="263"/>
        <v>0</v>
      </c>
      <c r="MP51" s="64">
        <f t="shared" si="263"/>
        <v>0</v>
      </c>
      <c r="MQ51" s="64">
        <f t="shared" si="263"/>
        <v>0</v>
      </c>
      <c r="MR51" s="64">
        <f t="shared" si="263"/>
        <v>0</v>
      </c>
      <c r="MS51" s="64">
        <f t="shared" si="263"/>
        <v>0</v>
      </c>
      <c r="MT51" s="64">
        <f t="shared" si="263"/>
        <v>0</v>
      </c>
      <c r="MU51" s="64">
        <f t="shared" si="263"/>
        <v>0</v>
      </c>
      <c r="MV51" s="64">
        <f t="shared" si="263"/>
        <v>0</v>
      </c>
      <c r="MW51" s="64">
        <f t="shared" si="263"/>
        <v>0</v>
      </c>
      <c r="MX51" s="64">
        <f t="shared" si="263"/>
        <v>0</v>
      </c>
      <c r="MY51" s="64">
        <f t="shared" si="263"/>
        <v>0</v>
      </c>
      <c r="MZ51" s="64">
        <f t="shared" si="263"/>
        <v>0</v>
      </c>
      <c r="NA51" s="64">
        <f t="shared" si="263"/>
        <v>0</v>
      </c>
      <c r="NB51" s="64">
        <f t="shared" si="263"/>
        <v>0</v>
      </c>
      <c r="NC51" s="64">
        <f t="shared" si="263"/>
        <v>0</v>
      </c>
      <c r="ND51" s="64">
        <f t="shared" si="263"/>
        <v>0</v>
      </c>
      <c r="NE51" s="64">
        <f t="shared" si="263"/>
        <v>0</v>
      </c>
      <c r="NF51" s="64">
        <f t="shared" si="263"/>
        <v>0</v>
      </c>
      <c r="NG51" s="64">
        <f t="shared" si="263"/>
        <v>0</v>
      </c>
      <c r="NH51" s="64">
        <f t="shared" si="263"/>
        <v>0</v>
      </c>
      <c r="NI51" s="64">
        <f t="shared" si="263"/>
        <v>0</v>
      </c>
      <c r="NJ51" s="64">
        <f t="shared" si="263"/>
        <v>0</v>
      </c>
      <c r="NK51" s="64">
        <f t="shared" si="263"/>
        <v>0</v>
      </c>
      <c r="NL51" s="64">
        <f t="shared" si="263"/>
        <v>0</v>
      </c>
      <c r="NM51" s="64">
        <f t="shared" si="263"/>
        <v>0</v>
      </c>
      <c r="NN51" s="64">
        <f t="shared" si="263"/>
        <v>0</v>
      </c>
      <c r="NO51" s="64">
        <f t="shared" si="263"/>
        <v>0</v>
      </c>
      <c r="NP51" s="64">
        <f t="shared" si="263"/>
        <v>0</v>
      </c>
      <c r="NQ51" s="64">
        <f t="shared" si="263"/>
        <v>0</v>
      </c>
      <c r="NR51" s="64">
        <f t="shared" si="263"/>
        <v>0</v>
      </c>
      <c r="NS51" s="64">
        <f t="shared" si="263"/>
        <v>0</v>
      </c>
      <c r="NT51" s="64">
        <f t="shared" si="263"/>
        <v>0</v>
      </c>
      <c r="NU51" s="64">
        <f t="shared" si="263"/>
        <v>0</v>
      </c>
      <c r="NV51" s="64">
        <f t="shared" si="263"/>
        <v>0</v>
      </c>
      <c r="NW51" s="64">
        <f t="shared" ref="NW51:QH51" si="264">SUM(NW34:NW49)</f>
        <v>0</v>
      </c>
      <c r="NX51" s="64">
        <f t="shared" si="264"/>
        <v>0</v>
      </c>
      <c r="NY51" s="64">
        <f t="shared" si="264"/>
        <v>0</v>
      </c>
      <c r="NZ51" s="64">
        <f t="shared" si="264"/>
        <v>0</v>
      </c>
      <c r="OA51" s="64">
        <f t="shared" si="264"/>
        <v>0</v>
      </c>
      <c r="OB51" s="64">
        <f t="shared" si="264"/>
        <v>0</v>
      </c>
      <c r="OC51" s="64">
        <f t="shared" si="264"/>
        <v>0</v>
      </c>
      <c r="OD51" s="64">
        <f t="shared" si="264"/>
        <v>0</v>
      </c>
      <c r="OE51" s="64">
        <f t="shared" si="264"/>
        <v>0</v>
      </c>
      <c r="OF51" s="64">
        <f t="shared" si="264"/>
        <v>0</v>
      </c>
      <c r="OG51" s="64">
        <f t="shared" si="264"/>
        <v>0</v>
      </c>
      <c r="OH51" s="64">
        <f t="shared" si="264"/>
        <v>0</v>
      </c>
      <c r="OI51" s="64">
        <f t="shared" si="264"/>
        <v>0</v>
      </c>
      <c r="OJ51" s="64">
        <f t="shared" si="264"/>
        <v>0</v>
      </c>
      <c r="OK51" s="64">
        <f t="shared" si="264"/>
        <v>0</v>
      </c>
      <c r="OL51" s="64">
        <f t="shared" si="264"/>
        <v>0</v>
      </c>
      <c r="OM51" s="64">
        <f t="shared" si="264"/>
        <v>0</v>
      </c>
      <c r="ON51" s="64">
        <f t="shared" si="264"/>
        <v>0</v>
      </c>
      <c r="OO51" s="64">
        <f t="shared" si="264"/>
        <v>0</v>
      </c>
      <c r="OP51" s="64">
        <f t="shared" si="264"/>
        <v>0</v>
      </c>
      <c r="OQ51" s="64">
        <f t="shared" si="264"/>
        <v>0</v>
      </c>
      <c r="OR51" s="64">
        <f t="shared" si="264"/>
        <v>0</v>
      </c>
      <c r="OS51" s="64">
        <f t="shared" si="264"/>
        <v>0</v>
      </c>
      <c r="OT51" s="64">
        <f t="shared" si="264"/>
        <v>0</v>
      </c>
      <c r="OU51" s="64">
        <f t="shared" si="264"/>
        <v>0</v>
      </c>
      <c r="OV51" s="64">
        <f t="shared" si="264"/>
        <v>0</v>
      </c>
      <c r="OW51" s="64">
        <f t="shared" si="264"/>
        <v>0</v>
      </c>
      <c r="OX51" s="64">
        <f t="shared" si="264"/>
        <v>0</v>
      </c>
      <c r="OY51" s="64">
        <f t="shared" si="264"/>
        <v>0</v>
      </c>
      <c r="OZ51" s="64">
        <f t="shared" si="264"/>
        <v>0</v>
      </c>
      <c r="PA51" s="64">
        <f t="shared" si="264"/>
        <v>0</v>
      </c>
      <c r="PB51" s="64">
        <f t="shared" si="264"/>
        <v>0</v>
      </c>
      <c r="PC51" s="64">
        <f t="shared" si="264"/>
        <v>0</v>
      </c>
      <c r="PD51" s="64">
        <f t="shared" si="264"/>
        <v>0</v>
      </c>
      <c r="PE51" s="64">
        <f t="shared" si="264"/>
        <v>0</v>
      </c>
      <c r="PF51" s="64">
        <f t="shared" si="264"/>
        <v>0</v>
      </c>
      <c r="PG51" s="64">
        <f t="shared" si="264"/>
        <v>0</v>
      </c>
      <c r="PH51" s="64">
        <f t="shared" si="264"/>
        <v>0</v>
      </c>
      <c r="PI51" s="64">
        <f t="shared" si="264"/>
        <v>0</v>
      </c>
      <c r="PJ51" s="64">
        <f t="shared" si="264"/>
        <v>0</v>
      </c>
      <c r="PK51" s="64">
        <f t="shared" si="264"/>
        <v>0</v>
      </c>
      <c r="PL51" s="64">
        <f t="shared" si="264"/>
        <v>0</v>
      </c>
      <c r="PM51" s="64">
        <f t="shared" si="264"/>
        <v>0</v>
      </c>
      <c r="PN51" s="64">
        <f t="shared" si="264"/>
        <v>0</v>
      </c>
      <c r="PO51" s="64">
        <f t="shared" si="264"/>
        <v>0</v>
      </c>
      <c r="PP51" s="64">
        <f t="shared" si="264"/>
        <v>0</v>
      </c>
      <c r="PQ51" s="64">
        <f t="shared" si="264"/>
        <v>0</v>
      </c>
      <c r="PR51" s="64">
        <f t="shared" si="264"/>
        <v>0</v>
      </c>
      <c r="PS51" s="64">
        <f t="shared" si="264"/>
        <v>0</v>
      </c>
      <c r="PT51" s="64">
        <f t="shared" si="264"/>
        <v>0</v>
      </c>
      <c r="PU51" s="64">
        <f t="shared" si="264"/>
        <v>0</v>
      </c>
      <c r="PV51" s="64">
        <f t="shared" si="264"/>
        <v>0</v>
      </c>
      <c r="PW51" s="64">
        <f t="shared" si="264"/>
        <v>0</v>
      </c>
      <c r="PX51" s="64">
        <f t="shared" si="264"/>
        <v>0</v>
      </c>
      <c r="PY51" s="64">
        <f t="shared" si="264"/>
        <v>0</v>
      </c>
      <c r="PZ51" s="64">
        <f t="shared" si="264"/>
        <v>0</v>
      </c>
      <c r="QA51" s="64">
        <f t="shared" si="264"/>
        <v>0</v>
      </c>
      <c r="QB51" s="64">
        <f t="shared" si="264"/>
        <v>0</v>
      </c>
      <c r="QC51" s="64">
        <f t="shared" si="264"/>
        <v>0</v>
      </c>
      <c r="QD51" s="64">
        <f t="shared" si="264"/>
        <v>0</v>
      </c>
      <c r="QE51" s="64">
        <f t="shared" si="264"/>
        <v>0</v>
      </c>
      <c r="QF51" s="64">
        <f t="shared" si="264"/>
        <v>0</v>
      </c>
      <c r="QG51" s="64">
        <f t="shared" si="264"/>
        <v>0</v>
      </c>
      <c r="QH51" s="64">
        <f t="shared" si="264"/>
        <v>0</v>
      </c>
      <c r="QI51" s="64">
        <f t="shared" ref="QI51:ST51" si="265">SUM(QI34:QI49)</f>
        <v>0</v>
      </c>
      <c r="QJ51" s="64">
        <f t="shared" si="265"/>
        <v>0</v>
      </c>
      <c r="QK51" s="64">
        <f t="shared" si="265"/>
        <v>0</v>
      </c>
      <c r="QL51" s="64">
        <f t="shared" si="265"/>
        <v>0</v>
      </c>
      <c r="QM51" s="64">
        <f t="shared" si="265"/>
        <v>0</v>
      </c>
      <c r="QN51" s="64">
        <f t="shared" si="265"/>
        <v>0</v>
      </c>
      <c r="QO51" s="64">
        <f t="shared" si="265"/>
        <v>0</v>
      </c>
      <c r="QP51" s="64">
        <f t="shared" si="265"/>
        <v>0</v>
      </c>
      <c r="QQ51" s="64">
        <f t="shared" si="265"/>
        <v>0</v>
      </c>
      <c r="QR51" s="64">
        <f t="shared" si="265"/>
        <v>0</v>
      </c>
      <c r="QS51" s="64">
        <f t="shared" si="265"/>
        <v>0</v>
      </c>
      <c r="QT51" s="64">
        <f t="shared" si="265"/>
        <v>0</v>
      </c>
      <c r="QU51" s="64">
        <f t="shared" si="265"/>
        <v>0</v>
      </c>
      <c r="QV51" s="64">
        <f t="shared" si="265"/>
        <v>0</v>
      </c>
      <c r="QW51" s="64">
        <f t="shared" si="265"/>
        <v>0</v>
      </c>
      <c r="QX51" s="64">
        <f t="shared" si="265"/>
        <v>0</v>
      </c>
      <c r="QY51" s="64">
        <f t="shared" si="265"/>
        <v>0</v>
      </c>
      <c r="QZ51" s="64">
        <f t="shared" si="265"/>
        <v>0</v>
      </c>
      <c r="RA51" s="64">
        <f t="shared" si="265"/>
        <v>0</v>
      </c>
      <c r="RB51" s="64">
        <f t="shared" si="265"/>
        <v>0</v>
      </c>
      <c r="RC51" s="64">
        <f t="shared" si="265"/>
        <v>0</v>
      </c>
      <c r="RD51" s="64">
        <f t="shared" si="265"/>
        <v>0</v>
      </c>
      <c r="RE51" s="64">
        <f t="shared" si="265"/>
        <v>0</v>
      </c>
      <c r="RF51" s="64">
        <f t="shared" si="265"/>
        <v>0</v>
      </c>
      <c r="RG51" s="64">
        <f t="shared" si="265"/>
        <v>0</v>
      </c>
      <c r="RH51" s="64">
        <f t="shared" si="265"/>
        <v>0</v>
      </c>
      <c r="RI51" s="64">
        <f t="shared" si="265"/>
        <v>0</v>
      </c>
      <c r="RJ51" s="64">
        <f t="shared" si="265"/>
        <v>0</v>
      </c>
      <c r="RK51" s="64">
        <f t="shared" si="265"/>
        <v>0</v>
      </c>
      <c r="RL51" s="64">
        <f t="shared" si="265"/>
        <v>0</v>
      </c>
      <c r="RM51" s="64">
        <f t="shared" si="265"/>
        <v>0</v>
      </c>
      <c r="RN51" s="64">
        <f t="shared" si="265"/>
        <v>0</v>
      </c>
      <c r="RO51" s="64">
        <f t="shared" si="265"/>
        <v>0</v>
      </c>
      <c r="RP51" s="64">
        <f t="shared" si="265"/>
        <v>0</v>
      </c>
      <c r="RQ51" s="64">
        <f t="shared" si="265"/>
        <v>0</v>
      </c>
      <c r="RR51" s="64">
        <f t="shared" si="265"/>
        <v>0</v>
      </c>
      <c r="RS51" s="64">
        <f t="shared" si="265"/>
        <v>0</v>
      </c>
      <c r="RT51" s="64">
        <f t="shared" si="265"/>
        <v>0</v>
      </c>
      <c r="RU51" s="64">
        <f t="shared" si="265"/>
        <v>0</v>
      </c>
      <c r="RV51" s="64">
        <f t="shared" si="265"/>
        <v>0</v>
      </c>
      <c r="RW51" s="64">
        <f t="shared" si="265"/>
        <v>0</v>
      </c>
      <c r="RX51" s="64">
        <f t="shared" si="265"/>
        <v>0</v>
      </c>
      <c r="RY51" s="64">
        <f t="shared" si="265"/>
        <v>0</v>
      </c>
      <c r="RZ51" s="64">
        <f t="shared" si="265"/>
        <v>0</v>
      </c>
      <c r="SA51" s="64">
        <f t="shared" si="265"/>
        <v>0</v>
      </c>
      <c r="SB51" s="64">
        <f t="shared" si="265"/>
        <v>0</v>
      </c>
      <c r="SC51" s="64">
        <f t="shared" si="265"/>
        <v>0</v>
      </c>
      <c r="SD51" s="64">
        <f t="shared" si="265"/>
        <v>0</v>
      </c>
      <c r="SE51" s="64">
        <f t="shared" si="265"/>
        <v>0</v>
      </c>
      <c r="SF51" s="64">
        <f t="shared" si="265"/>
        <v>0</v>
      </c>
      <c r="SG51" s="64">
        <f t="shared" si="265"/>
        <v>0</v>
      </c>
      <c r="SH51" s="64">
        <f t="shared" si="265"/>
        <v>0</v>
      </c>
      <c r="SI51" s="64">
        <f t="shared" si="265"/>
        <v>0</v>
      </c>
      <c r="SJ51" s="64">
        <f t="shared" si="265"/>
        <v>0</v>
      </c>
      <c r="SK51" s="64">
        <f t="shared" si="265"/>
        <v>0</v>
      </c>
      <c r="SL51" s="64">
        <f t="shared" si="265"/>
        <v>0</v>
      </c>
      <c r="SM51" s="64">
        <f t="shared" si="265"/>
        <v>0</v>
      </c>
      <c r="SN51" s="64">
        <f t="shared" si="265"/>
        <v>0</v>
      </c>
      <c r="SO51" s="64">
        <f t="shared" si="265"/>
        <v>0</v>
      </c>
      <c r="SP51" s="64">
        <f t="shared" si="265"/>
        <v>0</v>
      </c>
      <c r="SQ51" s="64">
        <f t="shared" si="265"/>
        <v>0</v>
      </c>
      <c r="SR51" s="64">
        <f t="shared" si="265"/>
        <v>0</v>
      </c>
      <c r="SS51" s="64">
        <f t="shared" si="265"/>
        <v>0</v>
      </c>
      <c r="ST51" s="64">
        <f t="shared" si="265"/>
        <v>0</v>
      </c>
      <c r="SU51" s="64">
        <f t="shared" ref="SU51:VF51" si="266">SUM(SU34:SU49)</f>
        <v>0</v>
      </c>
      <c r="SV51" s="64">
        <f t="shared" si="266"/>
        <v>0</v>
      </c>
      <c r="SW51" s="64">
        <f t="shared" si="266"/>
        <v>0</v>
      </c>
      <c r="SX51" s="64">
        <f t="shared" si="266"/>
        <v>0</v>
      </c>
      <c r="SY51" s="64">
        <f t="shared" si="266"/>
        <v>0</v>
      </c>
      <c r="SZ51" s="64">
        <f t="shared" si="266"/>
        <v>0</v>
      </c>
      <c r="TA51" s="64">
        <f t="shared" si="266"/>
        <v>0</v>
      </c>
      <c r="TB51" s="64">
        <f t="shared" si="266"/>
        <v>0</v>
      </c>
      <c r="TC51" s="64">
        <f t="shared" si="266"/>
        <v>0</v>
      </c>
      <c r="TD51" s="64">
        <f t="shared" si="266"/>
        <v>0</v>
      </c>
      <c r="TE51" s="64">
        <f t="shared" si="266"/>
        <v>0</v>
      </c>
      <c r="TF51" s="64">
        <f t="shared" si="266"/>
        <v>0</v>
      </c>
      <c r="TG51" s="64">
        <f t="shared" si="266"/>
        <v>0</v>
      </c>
      <c r="TH51" s="64">
        <f t="shared" si="266"/>
        <v>0</v>
      </c>
      <c r="TI51" s="64">
        <f t="shared" si="266"/>
        <v>0</v>
      </c>
      <c r="TJ51" s="64">
        <f t="shared" si="266"/>
        <v>0</v>
      </c>
      <c r="TK51" s="64">
        <f t="shared" si="266"/>
        <v>0</v>
      </c>
      <c r="TL51" s="64">
        <f t="shared" si="266"/>
        <v>0</v>
      </c>
      <c r="TM51" s="64">
        <f t="shared" si="266"/>
        <v>0</v>
      </c>
      <c r="TN51" s="64">
        <f t="shared" si="266"/>
        <v>0</v>
      </c>
      <c r="TO51" s="64">
        <f t="shared" si="266"/>
        <v>0</v>
      </c>
      <c r="TP51" s="64">
        <f t="shared" si="266"/>
        <v>0</v>
      </c>
      <c r="TQ51" s="64">
        <f t="shared" si="266"/>
        <v>0</v>
      </c>
      <c r="TR51" s="64">
        <f t="shared" si="266"/>
        <v>0</v>
      </c>
      <c r="TS51" s="64">
        <f t="shared" si="266"/>
        <v>0</v>
      </c>
      <c r="TT51" s="64">
        <f t="shared" si="266"/>
        <v>0</v>
      </c>
      <c r="TU51" s="64">
        <f t="shared" si="266"/>
        <v>0</v>
      </c>
      <c r="TV51" s="64">
        <f t="shared" si="266"/>
        <v>0</v>
      </c>
      <c r="TW51" s="64">
        <f t="shared" si="266"/>
        <v>0</v>
      </c>
      <c r="TX51" s="64">
        <f t="shared" si="266"/>
        <v>0</v>
      </c>
      <c r="TY51" s="64">
        <f t="shared" si="266"/>
        <v>0</v>
      </c>
      <c r="TZ51" s="64">
        <f t="shared" si="266"/>
        <v>0</v>
      </c>
      <c r="UA51" s="64">
        <f t="shared" si="266"/>
        <v>0</v>
      </c>
      <c r="UB51" s="64">
        <f t="shared" si="266"/>
        <v>0</v>
      </c>
      <c r="UC51" s="64">
        <f t="shared" si="266"/>
        <v>0</v>
      </c>
      <c r="UD51" s="64">
        <f t="shared" si="266"/>
        <v>0</v>
      </c>
      <c r="UE51" s="64">
        <f t="shared" si="266"/>
        <v>0</v>
      </c>
      <c r="UF51" s="64">
        <f t="shared" si="266"/>
        <v>0</v>
      </c>
      <c r="UG51" s="64">
        <f t="shared" si="266"/>
        <v>0</v>
      </c>
      <c r="UH51" s="64">
        <f t="shared" si="266"/>
        <v>0</v>
      </c>
      <c r="UI51" s="64">
        <f t="shared" si="266"/>
        <v>0</v>
      </c>
      <c r="UJ51" s="64">
        <f t="shared" si="266"/>
        <v>0</v>
      </c>
      <c r="UK51" s="64">
        <f t="shared" si="266"/>
        <v>0</v>
      </c>
      <c r="UL51" s="64">
        <f t="shared" si="266"/>
        <v>0</v>
      </c>
      <c r="UM51" s="64">
        <f t="shared" si="266"/>
        <v>0</v>
      </c>
      <c r="UN51" s="64">
        <f t="shared" si="266"/>
        <v>0</v>
      </c>
      <c r="UO51" s="64">
        <f t="shared" si="266"/>
        <v>0</v>
      </c>
      <c r="UP51" s="64">
        <f t="shared" si="266"/>
        <v>0</v>
      </c>
      <c r="UQ51" s="64">
        <f t="shared" si="266"/>
        <v>0</v>
      </c>
      <c r="UR51" s="64">
        <f t="shared" si="266"/>
        <v>0</v>
      </c>
      <c r="US51" s="64">
        <f t="shared" si="266"/>
        <v>0</v>
      </c>
      <c r="UT51" s="64">
        <f t="shared" si="266"/>
        <v>0</v>
      </c>
      <c r="UU51" s="64">
        <f t="shared" si="266"/>
        <v>0</v>
      </c>
      <c r="UV51" s="64">
        <f t="shared" si="266"/>
        <v>0</v>
      </c>
      <c r="UW51" s="64">
        <f t="shared" si="266"/>
        <v>0</v>
      </c>
      <c r="UX51" s="64">
        <f t="shared" si="266"/>
        <v>0</v>
      </c>
      <c r="UY51" s="64">
        <f t="shared" si="266"/>
        <v>0</v>
      </c>
      <c r="UZ51" s="64">
        <f t="shared" si="266"/>
        <v>0</v>
      </c>
      <c r="VA51" s="64">
        <f t="shared" si="266"/>
        <v>0</v>
      </c>
      <c r="VB51" s="64">
        <f t="shared" si="266"/>
        <v>0</v>
      </c>
      <c r="VC51" s="64">
        <f t="shared" si="266"/>
        <v>0</v>
      </c>
      <c r="VD51" s="64">
        <f t="shared" si="266"/>
        <v>0</v>
      </c>
      <c r="VE51" s="64">
        <f t="shared" si="266"/>
        <v>0</v>
      </c>
      <c r="VF51" s="64">
        <f t="shared" si="266"/>
        <v>0</v>
      </c>
      <c r="VG51" s="64">
        <f t="shared" ref="VG51:XR51" si="267">SUM(VG34:VG49)</f>
        <v>0</v>
      </c>
      <c r="VH51" s="64">
        <f t="shared" si="267"/>
        <v>0</v>
      </c>
      <c r="VI51" s="64">
        <f t="shared" si="267"/>
        <v>0</v>
      </c>
      <c r="VJ51" s="64">
        <f t="shared" si="267"/>
        <v>0</v>
      </c>
      <c r="VK51" s="64">
        <f t="shared" si="267"/>
        <v>0</v>
      </c>
      <c r="VL51" s="64">
        <f t="shared" si="267"/>
        <v>0</v>
      </c>
      <c r="VM51" s="64">
        <f t="shared" si="267"/>
        <v>0</v>
      </c>
      <c r="VN51" s="64">
        <f t="shared" si="267"/>
        <v>0</v>
      </c>
      <c r="VO51" s="64">
        <f t="shared" si="267"/>
        <v>0</v>
      </c>
      <c r="VP51" s="64">
        <f t="shared" si="267"/>
        <v>0</v>
      </c>
      <c r="VQ51" s="64">
        <f t="shared" si="267"/>
        <v>0</v>
      </c>
      <c r="VR51" s="64">
        <f t="shared" si="267"/>
        <v>0</v>
      </c>
      <c r="VS51" s="64">
        <f t="shared" si="267"/>
        <v>0</v>
      </c>
      <c r="VT51" s="64">
        <f t="shared" si="267"/>
        <v>0</v>
      </c>
      <c r="VU51" s="64">
        <f t="shared" si="267"/>
        <v>0</v>
      </c>
      <c r="VV51" s="64">
        <f t="shared" si="267"/>
        <v>0</v>
      </c>
      <c r="VW51" s="64">
        <f t="shared" si="267"/>
        <v>0</v>
      </c>
      <c r="VX51" s="64">
        <f t="shared" si="267"/>
        <v>0</v>
      </c>
      <c r="VY51" s="64">
        <f t="shared" si="267"/>
        <v>0</v>
      </c>
      <c r="VZ51" s="64">
        <f t="shared" si="267"/>
        <v>0</v>
      </c>
      <c r="WA51" s="64">
        <f t="shared" si="267"/>
        <v>0</v>
      </c>
      <c r="WB51" s="64">
        <f t="shared" si="267"/>
        <v>0</v>
      </c>
      <c r="WC51" s="64">
        <f t="shared" si="267"/>
        <v>0</v>
      </c>
      <c r="WD51" s="64">
        <f t="shared" si="267"/>
        <v>0</v>
      </c>
      <c r="WE51" s="64">
        <f t="shared" si="267"/>
        <v>0</v>
      </c>
      <c r="WF51" s="64">
        <f t="shared" si="267"/>
        <v>0</v>
      </c>
      <c r="WG51" s="64">
        <f t="shared" si="267"/>
        <v>0</v>
      </c>
      <c r="WH51" s="64">
        <f t="shared" si="267"/>
        <v>0</v>
      </c>
      <c r="WI51" s="64">
        <f t="shared" si="267"/>
        <v>0</v>
      </c>
      <c r="WJ51" s="64">
        <f t="shared" si="267"/>
        <v>0</v>
      </c>
      <c r="WK51" s="64">
        <f t="shared" si="267"/>
        <v>0</v>
      </c>
      <c r="WL51" s="64">
        <f t="shared" si="267"/>
        <v>0</v>
      </c>
      <c r="WM51" s="64">
        <f t="shared" si="267"/>
        <v>0</v>
      </c>
      <c r="WN51" s="64">
        <f t="shared" si="267"/>
        <v>0</v>
      </c>
      <c r="WO51" s="64">
        <f t="shared" si="267"/>
        <v>0</v>
      </c>
      <c r="WP51" s="64">
        <f t="shared" si="267"/>
        <v>0</v>
      </c>
      <c r="WQ51" s="64">
        <f t="shared" si="267"/>
        <v>0</v>
      </c>
      <c r="WR51" s="64">
        <f t="shared" si="267"/>
        <v>0</v>
      </c>
      <c r="WS51" s="64">
        <f t="shared" si="267"/>
        <v>0</v>
      </c>
      <c r="WT51" s="64">
        <f t="shared" si="267"/>
        <v>0</v>
      </c>
      <c r="WU51" s="64">
        <f t="shared" si="267"/>
        <v>0</v>
      </c>
      <c r="WV51" s="64">
        <f t="shared" si="267"/>
        <v>0</v>
      </c>
      <c r="WW51" s="64">
        <f t="shared" si="267"/>
        <v>0</v>
      </c>
      <c r="WX51" s="64">
        <f t="shared" si="267"/>
        <v>0</v>
      </c>
      <c r="WY51" s="64">
        <f t="shared" si="267"/>
        <v>0</v>
      </c>
      <c r="WZ51" s="64">
        <f t="shared" si="267"/>
        <v>0</v>
      </c>
      <c r="XA51" s="64">
        <f t="shared" si="267"/>
        <v>0</v>
      </c>
      <c r="XB51" s="64">
        <f t="shared" si="267"/>
        <v>0</v>
      </c>
      <c r="XC51" s="64">
        <f t="shared" si="267"/>
        <v>0</v>
      </c>
      <c r="XD51" s="64">
        <f t="shared" si="267"/>
        <v>0</v>
      </c>
      <c r="XE51" s="64">
        <f t="shared" si="267"/>
        <v>0</v>
      </c>
      <c r="XF51" s="64">
        <f t="shared" si="267"/>
        <v>0</v>
      </c>
      <c r="XG51" s="64">
        <f t="shared" si="267"/>
        <v>0</v>
      </c>
      <c r="XH51" s="64">
        <f t="shared" si="267"/>
        <v>0</v>
      </c>
      <c r="XI51" s="64">
        <f t="shared" si="267"/>
        <v>0</v>
      </c>
      <c r="XJ51" s="64">
        <f t="shared" si="267"/>
        <v>0</v>
      </c>
      <c r="XK51" s="64">
        <f t="shared" si="267"/>
        <v>0</v>
      </c>
      <c r="XL51" s="64">
        <f t="shared" si="267"/>
        <v>0</v>
      </c>
      <c r="XM51" s="64">
        <f t="shared" si="267"/>
        <v>0</v>
      </c>
      <c r="XN51" s="64">
        <f t="shared" si="267"/>
        <v>0</v>
      </c>
      <c r="XO51" s="64">
        <f t="shared" si="267"/>
        <v>0</v>
      </c>
      <c r="XP51" s="64">
        <f t="shared" si="267"/>
        <v>0</v>
      </c>
      <c r="XQ51" s="64">
        <f t="shared" si="267"/>
        <v>0</v>
      </c>
      <c r="XR51" s="64">
        <f t="shared" si="267"/>
        <v>0</v>
      </c>
      <c r="XS51" s="64">
        <f t="shared" ref="XS51:AAD51" si="268">SUM(XS34:XS49)</f>
        <v>0</v>
      </c>
      <c r="XT51" s="64">
        <f t="shared" si="268"/>
        <v>0</v>
      </c>
      <c r="XU51" s="64">
        <f t="shared" si="268"/>
        <v>0</v>
      </c>
      <c r="XV51" s="64">
        <f t="shared" si="268"/>
        <v>0</v>
      </c>
      <c r="XW51" s="64">
        <f t="shared" si="268"/>
        <v>0</v>
      </c>
      <c r="XX51" s="64">
        <f t="shared" si="268"/>
        <v>0</v>
      </c>
      <c r="XY51" s="64">
        <f t="shared" si="268"/>
        <v>0</v>
      </c>
      <c r="XZ51" s="64">
        <f t="shared" si="268"/>
        <v>0</v>
      </c>
      <c r="YA51" s="64">
        <f t="shared" si="268"/>
        <v>0</v>
      </c>
      <c r="YB51" s="64">
        <f t="shared" si="268"/>
        <v>0</v>
      </c>
      <c r="YC51" s="64">
        <f t="shared" si="268"/>
        <v>0</v>
      </c>
      <c r="YD51" s="64">
        <f t="shared" si="268"/>
        <v>0</v>
      </c>
      <c r="YE51" s="64">
        <f t="shared" si="268"/>
        <v>0</v>
      </c>
      <c r="YF51" s="64">
        <f t="shared" si="268"/>
        <v>0</v>
      </c>
      <c r="YG51" s="64">
        <f t="shared" si="268"/>
        <v>0</v>
      </c>
      <c r="YH51" s="64">
        <f t="shared" si="268"/>
        <v>0</v>
      </c>
      <c r="YI51" s="64">
        <f t="shared" si="268"/>
        <v>0</v>
      </c>
      <c r="YJ51" s="64">
        <f t="shared" si="268"/>
        <v>0</v>
      </c>
      <c r="YK51" s="64">
        <f t="shared" si="268"/>
        <v>0</v>
      </c>
      <c r="YL51" s="64">
        <f t="shared" si="268"/>
        <v>0</v>
      </c>
      <c r="YM51" s="64">
        <f t="shared" si="268"/>
        <v>0</v>
      </c>
      <c r="YN51" s="64">
        <f t="shared" si="268"/>
        <v>0</v>
      </c>
      <c r="YO51" s="64">
        <f t="shared" si="268"/>
        <v>0</v>
      </c>
      <c r="YP51" s="64">
        <f t="shared" si="268"/>
        <v>0</v>
      </c>
      <c r="YQ51" s="64">
        <f t="shared" si="268"/>
        <v>0</v>
      </c>
      <c r="YR51" s="64">
        <f t="shared" si="268"/>
        <v>0</v>
      </c>
      <c r="YS51" s="64">
        <f t="shared" si="268"/>
        <v>0</v>
      </c>
      <c r="YT51" s="64">
        <f t="shared" si="268"/>
        <v>0</v>
      </c>
      <c r="YU51" s="64">
        <f t="shared" si="268"/>
        <v>0</v>
      </c>
      <c r="YV51" s="64">
        <f t="shared" si="268"/>
        <v>0</v>
      </c>
      <c r="YW51" s="64">
        <f t="shared" si="268"/>
        <v>0</v>
      </c>
      <c r="YX51" s="64">
        <f t="shared" si="268"/>
        <v>0</v>
      </c>
      <c r="YY51" s="64">
        <f t="shared" si="268"/>
        <v>0</v>
      </c>
      <c r="YZ51" s="64">
        <f t="shared" si="268"/>
        <v>0</v>
      </c>
      <c r="ZA51" s="64">
        <f t="shared" si="268"/>
        <v>0</v>
      </c>
      <c r="ZB51" s="64">
        <f t="shared" si="268"/>
        <v>0</v>
      </c>
      <c r="ZC51" s="64">
        <f t="shared" si="268"/>
        <v>0</v>
      </c>
      <c r="ZD51" s="64">
        <f t="shared" si="268"/>
        <v>0</v>
      </c>
      <c r="ZE51" s="64">
        <f t="shared" si="268"/>
        <v>0</v>
      </c>
      <c r="ZF51" s="64">
        <f t="shared" si="268"/>
        <v>0</v>
      </c>
      <c r="ZG51" s="64">
        <f t="shared" si="268"/>
        <v>0</v>
      </c>
      <c r="ZH51" s="64">
        <f t="shared" si="268"/>
        <v>0</v>
      </c>
      <c r="ZI51" s="64">
        <f t="shared" si="268"/>
        <v>0</v>
      </c>
      <c r="ZJ51" s="64">
        <f t="shared" si="268"/>
        <v>0</v>
      </c>
      <c r="ZK51" s="64">
        <f t="shared" si="268"/>
        <v>0</v>
      </c>
      <c r="ZL51" s="64">
        <f t="shared" si="268"/>
        <v>0</v>
      </c>
      <c r="ZM51" s="64">
        <f t="shared" si="268"/>
        <v>0</v>
      </c>
      <c r="ZN51" s="64">
        <f t="shared" si="268"/>
        <v>0</v>
      </c>
      <c r="ZO51" s="64">
        <f t="shared" si="268"/>
        <v>0</v>
      </c>
      <c r="ZP51" s="64">
        <f t="shared" si="268"/>
        <v>0</v>
      </c>
      <c r="ZQ51" s="64">
        <f t="shared" si="268"/>
        <v>0</v>
      </c>
      <c r="ZR51" s="64">
        <f t="shared" si="268"/>
        <v>0</v>
      </c>
      <c r="ZS51" s="64">
        <f t="shared" si="268"/>
        <v>0</v>
      </c>
      <c r="ZT51" s="64">
        <f t="shared" si="268"/>
        <v>0</v>
      </c>
      <c r="ZU51" s="64">
        <f t="shared" si="268"/>
        <v>0</v>
      </c>
      <c r="ZV51" s="64">
        <f t="shared" si="268"/>
        <v>0</v>
      </c>
      <c r="ZW51" s="64">
        <f t="shared" si="268"/>
        <v>0</v>
      </c>
      <c r="ZX51" s="64">
        <f t="shared" si="268"/>
        <v>0</v>
      </c>
      <c r="ZY51" s="64">
        <f t="shared" si="268"/>
        <v>0</v>
      </c>
      <c r="ZZ51" s="64">
        <f t="shared" si="268"/>
        <v>0</v>
      </c>
      <c r="AAA51" s="64">
        <f t="shared" si="268"/>
        <v>0</v>
      </c>
      <c r="AAB51" s="64">
        <f t="shared" si="268"/>
        <v>0</v>
      </c>
      <c r="AAC51" s="64">
        <f t="shared" si="268"/>
        <v>0</v>
      </c>
      <c r="AAD51" s="64">
        <f t="shared" si="268"/>
        <v>0</v>
      </c>
      <c r="AAE51" s="64">
        <f t="shared" ref="AAE51:ACP51" si="269">SUM(AAE34:AAE49)</f>
        <v>0</v>
      </c>
      <c r="AAF51" s="64">
        <f t="shared" si="269"/>
        <v>0</v>
      </c>
      <c r="AAG51" s="64">
        <f t="shared" si="269"/>
        <v>0</v>
      </c>
      <c r="AAH51" s="64">
        <f t="shared" si="269"/>
        <v>0</v>
      </c>
      <c r="AAI51" s="64">
        <f t="shared" si="269"/>
        <v>0</v>
      </c>
      <c r="AAJ51" s="64">
        <f t="shared" si="269"/>
        <v>0</v>
      </c>
      <c r="AAK51" s="64">
        <f t="shared" si="269"/>
        <v>0</v>
      </c>
      <c r="AAL51" s="64">
        <f t="shared" si="269"/>
        <v>0</v>
      </c>
      <c r="AAM51" s="64">
        <f t="shared" si="269"/>
        <v>0</v>
      </c>
      <c r="AAN51" s="64">
        <f t="shared" si="269"/>
        <v>0</v>
      </c>
      <c r="AAO51" s="64">
        <f t="shared" si="269"/>
        <v>0</v>
      </c>
      <c r="AAP51" s="64">
        <f t="shared" si="269"/>
        <v>0</v>
      </c>
      <c r="AAQ51" s="64">
        <f t="shared" si="269"/>
        <v>0</v>
      </c>
      <c r="AAR51" s="64">
        <f t="shared" si="269"/>
        <v>0</v>
      </c>
      <c r="AAS51" s="64">
        <f t="shared" si="269"/>
        <v>0</v>
      </c>
      <c r="AAT51" s="64">
        <f t="shared" si="269"/>
        <v>0</v>
      </c>
      <c r="AAU51" s="64">
        <f t="shared" si="269"/>
        <v>0</v>
      </c>
      <c r="AAV51" s="64">
        <f t="shared" si="269"/>
        <v>0</v>
      </c>
      <c r="AAW51" s="64">
        <f t="shared" si="269"/>
        <v>0</v>
      </c>
      <c r="AAX51" s="64">
        <f t="shared" si="269"/>
        <v>0</v>
      </c>
      <c r="AAY51" s="64">
        <f t="shared" si="269"/>
        <v>0</v>
      </c>
      <c r="AAZ51" s="64">
        <f t="shared" si="269"/>
        <v>0</v>
      </c>
      <c r="ABA51" s="64">
        <f t="shared" si="269"/>
        <v>0</v>
      </c>
      <c r="ABB51" s="64">
        <f t="shared" si="269"/>
        <v>0</v>
      </c>
      <c r="ABC51" s="64">
        <f t="shared" si="269"/>
        <v>0</v>
      </c>
      <c r="ABD51" s="64">
        <f t="shared" si="269"/>
        <v>0</v>
      </c>
      <c r="ABE51" s="64">
        <f t="shared" si="269"/>
        <v>0</v>
      </c>
      <c r="ABF51" s="64">
        <f t="shared" si="269"/>
        <v>0</v>
      </c>
      <c r="ABG51" s="64">
        <f t="shared" si="269"/>
        <v>0</v>
      </c>
      <c r="ABH51" s="64">
        <f t="shared" si="269"/>
        <v>0</v>
      </c>
      <c r="ABI51" s="64">
        <f t="shared" si="269"/>
        <v>0</v>
      </c>
      <c r="ABJ51" s="64">
        <f t="shared" si="269"/>
        <v>0</v>
      </c>
      <c r="ABK51" s="64">
        <f t="shared" si="269"/>
        <v>0</v>
      </c>
      <c r="ABL51" s="64">
        <f t="shared" si="269"/>
        <v>0</v>
      </c>
      <c r="ABM51" s="64">
        <f t="shared" si="269"/>
        <v>0</v>
      </c>
      <c r="ABN51" s="64">
        <f t="shared" si="269"/>
        <v>0</v>
      </c>
      <c r="ABO51" s="64">
        <f t="shared" si="269"/>
        <v>0</v>
      </c>
      <c r="ABP51" s="64">
        <f t="shared" si="269"/>
        <v>0</v>
      </c>
      <c r="ABQ51" s="64">
        <f t="shared" si="269"/>
        <v>0</v>
      </c>
      <c r="ABR51" s="64">
        <f t="shared" si="269"/>
        <v>0</v>
      </c>
      <c r="ABS51" s="64">
        <f t="shared" si="269"/>
        <v>0</v>
      </c>
      <c r="ABT51" s="64">
        <f t="shared" si="269"/>
        <v>0</v>
      </c>
      <c r="ABU51" s="64">
        <f t="shared" si="269"/>
        <v>0</v>
      </c>
      <c r="ABV51" s="64">
        <f t="shared" si="269"/>
        <v>0</v>
      </c>
      <c r="ABW51" s="64">
        <f t="shared" si="269"/>
        <v>0</v>
      </c>
      <c r="ABX51" s="64">
        <f t="shared" si="269"/>
        <v>0</v>
      </c>
      <c r="ABY51" s="64">
        <f t="shared" si="269"/>
        <v>0</v>
      </c>
      <c r="ABZ51" s="64">
        <f t="shared" si="269"/>
        <v>0</v>
      </c>
      <c r="ACA51" s="64">
        <f t="shared" si="269"/>
        <v>0</v>
      </c>
      <c r="ACB51" s="64">
        <f t="shared" si="269"/>
        <v>0</v>
      </c>
      <c r="ACC51" s="64">
        <f t="shared" si="269"/>
        <v>0</v>
      </c>
      <c r="ACD51" s="64">
        <f t="shared" si="269"/>
        <v>0</v>
      </c>
      <c r="ACE51" s="64">
        <f t="shared" si="269"/>
        <v>0</v>
      </c>
      <c r="ACF51" s="64">
        <f t="shared" si="269"/>
        <v>0</v>
      </c>
      <c r="ACG51" s="64">
        <f t="shared" si="269"/>
        <v>0</v>
      </c>
      <c r="ACH51" s="64">
        <f t="shared" si="269"/>
        <v>0</v>
      </c>
      <c r="ACI51" s="64">
        <f t="shared" si="269"/>
        <v>0</v>
      </c>
      <c r="ACJ51" s="64">
        <f t="shared" si="269"/>
        <v>0</v>
      </c>
      <c r="ACK51" s="64">
        <f t="shared" si="269"/>
        <v>0</v>
      </c>
      <c r="ACL51" s="64">
        <f t="shared" si="269"/>
        <v>0</v>
      </c>
      <c r="ACM51" s="64">
        <f t="shared" si="269"/>
        <v>0</v>
      </c>
      <c r="ACN51" s="64">
        <f t="shared" si="269"/>
        <v>0</v>
      </c>
      <c r="ACO51" s="64">
        <f t="shared" si="269"/>
        <v>0</v>
      </c>
      <c r="ACP51" s="64">
        <f t="shared" si="269"/>
        <v>0</v>
      </c>
      <c r="ACQ51" s="64">
        <f t="shared" ref="ACQ51:AFB51" si="270">SUM(ACQ34:ACQ49)</f>
        <v>0</v>
      </c>
      <c r="ACR51" s="64">
        <f t="shared" si="270"/>
        <v>0</v>
      </c>
      <c r="ACS51" s="64">
        <f t="shared" si="270"/>
        <v>0</v>
      </c>
      <c r="ACT51" s="64">
        <f t="shared" si="270"/>
        <v>0</v>
      </c>
      <c r="ACU51" s="64">
        <f t="shared" si="270"/>
        <v>0</v>
      </c>
      <c r="ACV51" s="64">
        <f t="shared" si="270"/>
        <v>0</v>
      </c>
      <c r="ACW51" s="64">
        <f t="shared" si="270"/>
        <v>0</v>
      </c>
      <c r="ACX51" s="64">
        <f t="shared" si="270"/>
        <v>0</v>
      </c>
      <c r="ACY51" s="64">
        <f t="shared" si="270"/>
        <v>0</v>
      </c>
      <c r="ACZ51" s="64">
        <f t="shared" si="270"/>
        <v>0</v>
      </c>
      <c r="ADA51" s="64">
        <f t="shared" si="270"/>
        <v>0</v>
      </c>
      <c r="ADB51" s="64">
        <f t="shared" si="270"/>
        <v>0</v>
      </c>
      <c r="ADC51" s="64">
        <f t="shared" si="270"/>
        <v>0</v>
      </c>
      <c r="ADD51" s="64">
        <f t="shared" si="270"/>
        <v>0</v>
      </c>
      <c r="ADE51" s="64">
        <f t="shared" si="270"/>
        <v>0</v>
      </c>
      <c r="ADF51" s="64">
        <f t="shared" si="270"/>
        <v>0</v>
      </c>
      <c r="ADG51" s="64">
        <f t="shared" si="270"/>
        <v>0</v>
      </c>
      <c r="ADH51" s="64">
        <f t="shared" si="270"/>
        <v>0</v>
      </c>
      <c r="ADI51" s="64">
        <f t="shared" si="270"/>
        <v>0</v>
      </c>
      <c r="ADJ51" s="64">
        <f t="shared" si="270"/>
        <v>0</v>
      </c>
      <c r="ADK51" s="64">
        <f t="shared" si="270"/>
        <v>0</v>
      </c>
      <c r="ADL51" s="64">
        <f t="shared" si="270"/>
        <v>0</v>
      </c>
      <c r="ADM51" s="64">
        <f t="shared" si="270"/>
        <v>0</v>
      </c>
      <c r="ADN51" s="64">
        <f t="shared" si="270"/>
        <v>0</v>
      </c>
      <c r="ADO51" s="64">
        <f t="shared" si="270"/>
        <v>0</v>
      </c>
      <c r="ADP51" s="64">
        <f t="shared" si="270"/>
        <v>0</v>
      </c>
      <c r="ADQ51" s="64">
        <f t="shared" si="270"/>
        <v>0</v>
      </c>
      <c r="ADR51" s="64">
        <f t="shared" si="270"/>
        <v>0</v>
      </c>
      <c r="ADS51" s="64">
        <f t="shared" si="270"/>
        <v>0</v>
      </c>
      <c r="ADT51" s="64">
        <f t="shared" si="270"/>
        <v>0</v>
      </c>
      <c r="ADU51" s="64">
        <f t="shared" si="270"/>
        <v>0</v>
      </c>
      <c r="ADV51" s="64">
        <f t="shared" si="270"/>
        <v>0</v>
      </c>
      <c r="ADW51" s="64">
        <f t="shared" si="270"/>
        <v>0</v>
      </c>
      <c r="ADX51" s="64">
        <f t="shared" si="270"/>
        <v>0</v>
      </c>
      <c r="ADY51" s="64">
        <f t="shared" si="270"/>
        <v>0</v>
      </c>
      <c r="ADZ51" s="64">
        <f t="shared" si="270"/>
        <v>0</v>
      </c>
      <c r="AEA51" s="64">
        <f t="shared" si="270"/>
        <v>0</v>
      </c>
      <c r="AEB51" s="64">
        <f t="shared" si="270"/>
        <v>0</v>
      </c>
      <c r="AEC51" s="64">
        <f t="shared" si="270"/>
        <v>0</v>
      </c>
      <c r="AED51" s="64">
        <f t="shared" si="270"/>
        <v>0</v>
      </c>
      <c r="AEE51" s="64">
        <f t="shared" si="270"/>
        <v>0</v>
      </c>
      <c r="AEF51" s="64">
        <f t="shared" si="270"/>
        <v>0</v>
      </c>
      <c r="AEG51" s="64">
        <f t="shared" si="270"/>
        <v>0</v>
      </c>
      <c r="AEH51" s="64">
        <f t="shared" si="270"/>
        <v>0</v>
      </c>
      <c r="AEI51" s="64">
        <f t="shared" si="270"/>
        <v>0</v>
      </c>
      <c r="AEJ51" s="64">
        <f t="shared" si="270"/>
        <v>0</v>
      </c>
      <c r="AEK51" s="64">
        <f t="shared" si="270"/>
        <v>0</v>
      </c>
      <c r="AEL51" s="64">
        <f t="shared" si="270"/>
        <v>0</v>
      </c>
      <c r="AEM51" s="64">
        <f t="shared" si="270"/>
        <v>0</v>
      </c>
      <c r="AEN51" s="64">
        <f t="shared" si="270"/>
        <v>0</v>
      </c>
      <c r="AEO51" s="64">
        <f t="shared" si="270"/>
        <v>0</v>
      </c>
      <c r="AEP51" s="64">
        <f t="shared" si="270"/>
        <v>0</v>
      </c>
      <c r="AEQ51" s="64">
        <f t="shared" si="270"/>
        <v>0</v>
      </c>
      <c r="AER51" s="64">
        <f t="shared" si="270"/>
        <v>0</v>
      </c>
      <c r="AES51" s="64">
        <f t="shared" si="270"/>
        <v>0</v>
      </c>
      <c r="AET51" s="64">
        <f t="shared" si="270"/>
        <v>0</v>
      </c>
      <c r="AEU51" s="64">
        <f t="shared" si="270"/>
        <v>0</v>
      </c>
      <c r="AEV51" s="64">
        <f t="shared" si="270"/>
        <v>0</v>
      </c>
      <c r="AEW51" s="64">
        <f t="shared" si="270"/>
        <v>0</v>
      </c>
      <c r="AEX51" s="64">
        <f t="shared" si="270"/>
        <v>0</v>
      </c>
      <c r="AEY51" s="64">
        <f t="shared" si="270"/>
        <v>0</v>
      </c>
      <c r="AEZ51" s="64">
        <f t="shared" si="270"/>
        <v>0</v>
      </c>
      <c r="AFA51" s="64">
        <f t="shared" si="270"/>
        <v>0</v>
      </c>
      <c r="AFB51" s="64">
        <f t="shared" si="270"/>
        <v>0</v>
      </c>
      <c r="AFC51" s="64">
        <f t="shared" ref="AFC51:AHN51" si="271">SUM(AFC34:AFC49)</f>
        <v>0</v>
      </c>
      <c r="AFD51" s="64">
        <f t="shared" si="271"/>
        <v>0</v>
      </c>
      <c r="AFE51" s="64">
        <f t="shared" si="271"/>
        <v>0</v>
      </c>
      <c r="AFF51" s="64">
        <f t="shared" si="271"/>
        <v>0</v>
      </c>
      <c r="AFG51" s="64">
        <f t="shared" si="271"/>
        <v>0</v>
      </c>
      <c r="AFH51" s="64">
        <f t="shared" si="271"/>
        <v>0</v>
      </c>
      <c r="AFI51" s="64">
        <f t="shared" si="271"/>
        <v>0</v>
      </c>
      <c r="AFJ51" s="64">
        <f t="shared" si="271"/>
        <v>0</v>
      </c>
      <c r="AFK51" s="64">
        <f t="shared" si="271"/>
        <v>0</v>
      </c>
      <c r="AFL51" s="64">
        <f t="shared" si="271"/>
        <v>0</v>
      </c>
      <c r="AFM51" s="64">
        <f t="shared" si="271"/>
        <v>0</v>
      </c>
      <c r="AFN51" s="64">
        <f t="shared" si="271"/>
        <v>0</v>
      </c>
      <c r="AFO51" s="64">
        <f t="shared" si="271"/>
        <v>0</v>
      </c>
      <c r="AFP51" s="64">
        <f t="shared" si="271"/>
        <v>0</v>
      </c>
      <c r="AFQ51" s="64">
        <f t="shared" si="271"/>
        <v>0</v>
      </c>
      <c r="AFR51" s="64">
        <f t="shared" si="271"/>
        <v>0</v>
      </c>
      <c r="AFS51" s="64">
        <f t="shared" si="271"/>
        <v>0</v>
      </c>
      <c r="AFT51" s="64">
        <f t="shared" si="271"/>
        <v>0</v>
      </c>
      <c r="AFU51" s="64">
        <f t="shared" si="271"/>
        <v>0</v>
      </c>
      <c r="AFV51" s="64">
        <f t="shared" si="271"/>
        <v>0</v>
      </c>
      <c r="AFW51" s="64">
        <f t="shared" si="271"/>
        <v>0</v>
      </c>
      <c r="AFX51" s="64">
        <f t="shared" si="271"/>
        <v>0</v>
      </c>
      <c r="AFY51" s="64">
        <f t="shared" si="271"/>
        <v>0</v>
      </c>
      <c r="AFZ51" s="64">
        <f t="shared" si="271"/>
        <v>0</v>
      </c>
      <c r="AGA51" s="64">
        <f t="shared" si="271"/>
        <v>0</v>
      </c>
      <c r="AGB51" s="64">
        <f t="shared" si="271"/>
        <v>0</v>
      </c>
      <c r="AGC51" s="64">
        <f t="shared" si="271"/>
        <v>0</v>
      </c>
      <c r="AGD51" s="64">
        <f t="shared" si="271"/>
        <v>0</v>
      </c>
      <c r="AGE51" s="64">
        <f t="shared" si="271"/>
        <v>0</v>
      </c>
      <c r="AGF51" s="64">
        <f t="shared" si="271"/>
        <v>0</v>
      </c>
      <c r="AGG51" s="64">
        <f t="shared" si="271"/>
        <v>0</v>
      </c>
      <c r="AGH51" s="64">
        <f t="shared" si="271"/>
        <v>0</v>
      </c>
      <c r="AGI51" s="64">
        <f t="shared" si="271"/>
        <v>0</v>
      </c>
      <c r="AGJ51" s="64">
        <f t="shared" si="271"/>
        <v>0</v>
      </c>
      <c r="AGK51" s="64">
        <f t="shared" si="271"/>
        <v>0</v>
      </c>
      <c r="AGL51" s="64">
        <f t="shared" si="271"/>
        <v>0</v>
      </c>
      <c r="AGM51" s="64">
        <f t="shared" si="271"/>
        <v>0</v>
      </c>
      <c r="AGN51" s="64">
        <f t="shared" si="271"/>
        <v>0</v>
      </c>
      <c r="AGO51" s="64">
        <f t="shared" si="271"/>
        <v>0</v>
      </c>
      <c r="AGP51" s="64">
        <f t="shared" si="271"/>
        <v>0</v>
      </c>
      <c r="AGQ51" s="64">
        <f t="shared" si="271"/>
        <v>0</v>
      </c>
      <c r="AGR51" s="64">
        <f t="shared" si="271"/>
        <v>0</v>
      </c>
      <c r="AGS51" s="64">
        <f t="shared" si="271"/>
        <v>0</v>
      </c>
      <c r="AGT51" s="64">
        <f t="shared" si="271"/>
        <v>0</v>
      </c>
      <c r="AGU51" s="64">
        <f t="shared" si="271"/>
        <v>0</v>
      </c>
      <c r="AGV51" s="64">
        <f t="shared" si="271"/>
        <v>0</v>
      </c>
      <c r="AGW51" s="64">
        <f t="shared" si="271"/>
        <v>0</v>
      </c>
      <c r="AGX51" s="64">
        <f t="shared" si="271"/>
        <v>0</v>
      </c>
      <c r="AGY51" s="64">
        <f t="shared" si="271"/>
        <v>0</v>
      </c>
      <c r="AGZ51" s="64">
        <f t="shared" si="271"/>
        <v>0</v>
      </c>
      <c r="AHA51" s="64">
        <f t="shared" si="271"/>
        <v>0</v>
      </c>
      <c r="AHB51" s="64">
        <f t="shared" si="271"/>
        <v>0</v>
      </c>
      <c r="AHC51" s="64">
        <f t="shared" si="271"/>
        <v>0</v>
      </c>
      <c r="AHD51" s="64">
        <f t="shared" si="271"/>
        <v>0</v>
      </c>
      <c r="AHE51" s="64">
        <f t="shared" si="271"/>
        <v>0</v>
      </c>
      <c r="AHF51" s="64">
        <f t="shared" si="271"/>
        <v>0</v>
      </c>
      <c r="AHG51" s="64">
        <f t="shared" si="271"/>
        <v>0</v>
      </c>
      <c r="AHH51" s="64">
        <f t="shared" si="271"/>
        <v>0</v>
      </c>
      <c r="AHI51" s="64">
        <f t="shared" si="271"/>
        <v>0</v>
      </c>
      <c r="AHJ51" s="64">
        <f t="shared" si="271"/>
        <v>0</v>
      </c>
      <c r="AHK51" s="64">
        <f t="shared" si="271"/>
        <v>0</v>
      </c>
      <c r="AHL51" s="64">
        <f t="shared" si="271"/>
        <v>0</v>
      </c>
      <c r="AHM51" s="64">
        <f t="shared" si="271"/>
        <v>0</v>
      </c>
      <c r="AHN51" s="64">
        <f t="shared" si="271"/>
        <v>0</v>
      </c>
      <c r="AHO51" s="64">
        <f t="shared" ref="AHO51:AJZ51" si="272">SUM(AHO34:AHO49)</f>
        <v>0</v>
      </c>
      <c r="AHP51" s="64">
        <f t="shared" si="272"/>
        <v>0</v>
      </c>
      <c r="AHQ51" s="64">
        <f t="shared" si="272"/>
        <v>0</v>
      </c>
      <c r="AHR51" s="64">
        <f t="shared" si="272"/>
        <v>0</v>
      </c>
      <c r="AHS51" s="64">
        <f t="shared" si="272"/>
        <v>0</v>
      </c>
      <c r="AHT51" s="64">
        <f t="shared" si="272"/>
        <v>0</v>
      </c>
      <c r="AHU51" s="64">
        <f t="shared" si="272"/>
        <v>0</v>
      </c>
      <c r="AHV51" s="64">
        <f t="shared" si="272"/>
        <v>0</v>
      </c>
      <c r="AHW51" s="64">
        <f t="shared" si="272"/>
        <v>0</v>
      </c>
      <c r="AHX51" s="64">
        <f t="shared" si="272"/>
        <v>0</v>
      </c>
      <c r="AHY51" s="64">
        <f t="shared" si="272"/>
        <v>0</v>
      </c>
      <c r="AHZ51" s="64">
        <f t="shared" si="272"/>
        <v>0</v>
      </c>
      <c r="AIA51" s="64">
        <f t="shared" si="272"/>
        <v>0</v>
      </c>
      <c r="AIB51" s="64">
        <f t="shared" si="272"/>
        <v>0</v>
      </c>
      <c r="AIC51" s="64">
        <f t="shared" si="272"/>
        <v>0</v>
      </c>
      <c r="AID51" s="64">
        <f t="shared" si="272"/>
        <v>0</v>
      </c>
      <c r="AIE51" s="64">
        <f t="shared" si="272"/>
        <v>0</v>
      </c>
      <c r="AIF51" s="64">
        <f t="shared" si="272"/>
        <v>0</v>
      </c>
      <c r="AIG51" s="64">
        <f t="shared" si="272"/>
        <v>0</v>
      </c>
      <c r="AIH51" s="64">
        <f t="shared" si="272"/>
        <v>0</v>
      </c>
      <c r="AII51" s="64">
        <f t="shared" si="272"/>
        <v>0</v>
      </c>
      <c r="AIJ51" s="64">
        <f t="shared" si="272"/>
        <v>0</v>
      </c>
      <c r="AIK51" s="64">
        <f t="shared" si="272"/>
        <v>0</v>
      </c>
      <c r="AIL51" s="64">
        <f t="shared" si="272"/>
        <v>0</v>
      </c>
      <c r="AIM51" s="64">
        <f t="shared" si="272"/>
        <v>0</v>
      </c>
      <c r="AIN51" s="64">
        <f t="shared" si="272"/>
        <v>0</v>
      </c>
      <c r="AIO51" s="64">
        <f t="shared" si="272"/>
        <v>0</v>
      </c>
      <c r="AIP51" s="64">
        <f t="shared" si="272"/>
        <v>0</v>
      </c>
      <c r="AIQ51" s="64">
        <f t="shared" si="272"/>
        <v>0</v>
      </c>
      <c r="AIR51" s="64">
        <f t="shared" si="272"/>
        <v>0</v>
      </c>
      <c r="AIS51" s="64">
        <f t="shared" si="272"/>
        <v>0</v>
      </c>
      <c r="AIT51" s="64">
        <f t="shared" si="272"/>
        <v>0</v>
      </c>
      <c r="AIU51" s="64">
        <f t="shared" si="272"/>
        <v>0</v>
      </c>
      <c r="AIV51" s="64">
        <f t="shared" si="272"/>
        <v>0</v>
      </c>
      <c r="AIW51" s="64">
        <f t="shared" si="272"/>
        <v>0</v>
      </c>
      <c r="AIX51" s="64">
        <f t="shared" si="272"/>
        <v>0</v>
      </c>
      <c r="AIY51" s="64">
        <f t="shared" si="272"/>
        <v>0</v>
      </c>
      <c r="AIZ51" s="64">
        <f t="shared" si="272"/>
        <v>0</v>
      </c>
      <c r="AJA51" s="64">
        <f t="shared" si="272"/>
        <v>0</v>
      </c>
      <c r="AJB51" s="64">
        <f t="shared" si="272"/>
        <v>0</v>
      </c>
      <c r="AJC51" s="64">
        <f t="shared" si="272"/>
        <v>0</v>
      </c>
      <c r="AJD51" s="64">
        <f t="shared" si="272"/>
        <v>0</v>
      </c>
      <c r="AJE51" s="64">
        <f t="shared" si="272"/>
        <v>0</v>
      </c>
      <c r="AJF51" s="64">
        <f t="shared" si="272"/>
        <v>0</v>
      </c>
      <c r="AJG51" s="64">
        <f t="shared" si="272"/>
        <v>0</v>
      </c>
      <c r="AJH51" s="64">
        <f t="shared" si="272"/>
        <v>0</v>
      </c>
      <c r="AJI51" s="64">
        <f t="shared" si="272"/>
        <v>0</v>
      </c>
      <c r="AJJ51" s="64">
        <f t="shared" si="272"/>
        <v>0</v>
      </c>
      <c r="AJK51" s="64">
        <f t="shared" si="272"/>
        <v>0</v>
      </c>
      <c r="AJL51" s="64">
        <f t="shared" si="272"/>
        <v>0</v>
      </c>
      <c r="AJM51" s="64">
        <f t="shared" si="272"/>
        <v>0</v>
      </c>
      <c r="AJN51" s="64">
        <f t="shared" si="272"/>
        <v>0</v>
      </c>
      <c r="AJO51" s="64">
        <f t="shared" si="272"/>
        <v>0</v>
      </c>
      <c r="AJP51" s="64">
        <f t="shared" si="272"/>
        <v>0</v>
      </c>
      <c r="AJQ51" s="64">
        <f t="shared" si="272"/>
        <v>0</v>
      </c>
      <c r="AJR51" s="64">
        <f t="shared" si="272"/>
        <v>0</v>
      </c>
      <c r="AJS51" s="64">
        <f t="shared" si="272"/>
        <v>0</v>
      </c>
      <c r="AJT51" s="64">
        <f t="shared" si="272"/>
        <v>0</v>
      </c>
      <c r="AJU51" s="64">
        <f t="shared" si="272"/>
        <v>0</v>
      </c>
      <c r="AJV51" s="64">
        <f t="shared" si="272"/>
        <v>0</v>
      </c>
      <c r="AJW51" s="64">
        <f t="shared" si="272"/>
        <v>0</v>
      </c>
      <c r="AJX51" s="64">
        <f t="shared" si="272"/>
        <v>0</v>
      </c>
      <c r="AJY51" s="64">
        <f t="shared" si="272"/>
        <v>0</v>
      </c>
      <c r="AJZ51" s="64">
        <f t="shared" si="272"/>
        <v>0</v>
      </c>
      <c r="AKA51" s="64">
        <f t="shared" ref="AKA51:AML51" si="273">SUM(AKA34:AKA49)</f>
        <v>0</v>
      </c>
      <c r="AKB51" s="64">
        <f t="shared" si="273"/>
        <v>0</v>
      </c>
      <c r="AKC51" s="64">
        <f t="shared" si="273"/>
        <v>0</v>
      </c>
      <c r="AKD51" s="64">
        <f t="shared" si="273"/>
        <v>0</v>
      </c>
      <c r="AKE51" s="64">
        <f t="shared" si="273"/>
        <v>0</v>
      </c>
      <c r="AKF51" s="64">
        <f t="shared" si="273"/>
        <v>0</v>
      </c>
      <c r="AKG51" s="64">
        <f t="shared" si="273"/>
        <v>0</v>
      </c>
      <c r="AKH51" s="64">
        <f t="shared" si="273"/>
        <v>0</v>
      </c>
      <c r="AKI51" s="64">
        <f t="shared" si="273"/>
        <v>0</v>
      </c>
      <c r="AKJ51" s="64">
        <f t="shared" si="273"/>
        <v>0</v>
      </c>
      <c r="AKK51" s="64">
        <f t="shared" si="273"/>
        <v>0</v>
      </c>
      <c r="AKL51" s="64">
        <f t="shared" si="273"/>
        <v>0</v>
      </c>
      <c r="AKM51" s="64">
        <f t="shared" si="273"/>
        <v>0</v>
      </c>
      <c r="AKN51" s="64">
        <f t="shared" si="273"/>
        <v>0</v>
      </c>
      <c r="AKO51" s="64">
        <f t="shared" si="273"/>
        <v>0</v>
      </c>
      <c r="AKP51" s="64">
        <f t="shared" si="273"/>
        <v>0</v>
      </c>
      <c r="AKQ51" s="64">
        <f t="shared" si="273"/>
        <v>0</v>
      </c>
      <c r="AKR51" s="64">
        <f t="shared" si="273"/>
        <v>0</v>
      </c>
      <c r="AKS51" s="64">
        <f t="shared" si="273"/>
        <v>0</v>
      </c>
      <c r="AKT51" s="64">
        <f t="shared" si="273"/>
        <v>0</v>
      </c>
      <c r="AKU51" s="64">
        <f t="shared" si="273"/>
        <v>0</v>
      </c>
      <c r="AKV51" s="64">
        <f t="shared" si="273"/>
        <v>0</v>
      </c>
      <c r="AKW51" s="64">
        <f t="shared" si="273"/>
        <v>0</v>
      </c>
      <c r="AKX51" s="64">
        <f t="shared" si="273"/>
        <v>0</v>
      </c>
      <c r="AKY51" s="64">
        <f t="shared" si="273"/>
        <v>0</v>
      </c>
      <c r="AKZ51" s="64">
        <f t="shared" si="273"/>
        <v>0</v>
      </c>
      <c r="ALA51" s="64">
        <f t="shared" si="273"/>
        <v>0</v>
      </c>
      <c r="ALB51" s="64">
        <f t="shared" si="273"/>
        <v>0</v>
      </c>
      <c r="ALC51" s="64">
        <f t="shared" si="273"/>
        <v>0</v>
      </c>
      <c r="ALD51" s="64">
        <f t="shared" si="273"/>
        <v>0</v>
      </c>
      <c r="ALE51" s="64">
        <f t="shared" si="273"/>
        <v>0</v>
      </c>
      <c r="ALF51" s="64">
        <f t="shared" si="273"/>
        <v>0</v>
      </c>
      <c r="ALG51" s="64">
        <f t="shared" si="273"/>
        <v>0</v>
      </c>
      <c r="ALH51" s="64">
        <f t="shared" si="273"/>
        <v>0</v>
      </c>
      <c r="ALI51" s="64">
        <f t="shared" si="273"/>
        <v>0</v>
      </c>
      <c r="ALJ51" s="64">
        <f t="shared" si="273"/>
        <v>0</v>
      </c>
      <c r="ALK51" s="64">
        <f t="shared" si="273"/>
        <v>0</v>
      </c>
      <c r="ALL51" s="64">
        <f t="shared" si="273"/>
        <v>0</v>
      </c>
      <c r="ALM51" s="64">
        <f t="shared" si="273"/>
        <v>0</v>
      </c>
      <c r="ALN51" s="64">
        <f t="shared" si="273"/>
        <v>0</v>
      </c>
      <c r="ALO51" s="64">
        <f t="shared" si="273"/>
        <v>0</v>
      </c>
      <c r="ALP51" s="64">
        <f t="shared" si="273"/>
        <v>0</v>
      </c>
      <c r="ALQ51" s="64">
        <f t="shared" si="273"/>
        <v>0</v>
      </c>
      <c r="ALR51" s="64">
        <f t="shared" si="273"/>
        <v>0</v>
      </c>
      <c r="ALS51" s="64">
        <f t="shared" si="273"/>
        <v>0</v>
      </c>
      <c r="ALT51" s="64">
        <f t="shared" si="273"/>
        <v>0</v>
      </c>
      <c r="ALU51" s="64">
        <f t="shared" si="273"/>
        <v>0</v>
      </c>
      <c r="ALV51" s="64">
        <f t="shared" si="273"/>
        <v>0</v>
      </c>
      <c r="ALW51" s="64">
        <f t="shared" si="273"/>
        <v>0</v>
      </c>
      <c r="ALX51" s="64">
        <f t="shared" si="273"/>
        <v>0</v>
      </c>
      <c r="ALY51" s="64">
        <f t="shared" si="273"/>
        <v>0</v>
      </c>
      <c r="ALZ51" s="64">
        <f t="shared" si="273"/>
        <v>0</v>
      </c>
      <c r="AMA51" s="64">
        <f t="shared" si="273"/>
        <v>0</v>
      </c>
      <c r="AMB51" s="64">
        <f t="shared" si="273"/>
        <v>0</v>
      </c>
      <c r="AMC51" s="64">
        <f t="shared" si="273"/>
        <v>0</v>
      </c>
      <c r="AMD51" s="64">
        <f t="shared" si="273"/>
        <v>0</v>
      </c>
      <c r="AME51" s="64">
        <f t="shared" si="273"/>
        <v>0</v>
      </c>
      <c r="AMF51" s="64">
        <f t="shared" si="273"/>
        <v>0</v>
      </c>
      <c r="AMG51" s="64">
        <f t="shared" si="273"/>
        <v>0</v>
      </c>
      <c r="AMH51" s="64">
        <f t="shared" si="273"/>
        <v>0</v>
      </c>
      <c r="AMI51" s="64">
        <f t="shared" si="273"/>
        <v>0</v>
      </c>
      <c r="AMJ51" s="64">
        <f t="shared" si="273"/>
        <v>0</v>
      </c>
      <c r="AMK51" s="64">
        <f t="shared" si="273"/>
        <v>0</v>
      </c>
      <c r="AML51" s="64">
        <f t="shared" si="273"/>
        <v>0</v>
      </c>
      <c r="AMM51" s="64">
        <f t="shared" ref="AMM51:AOX51" si="274">SUM(AMM34:AMM49)</f>
        <v>0</v>
      </c>
      <c r="AMN51" s="64">
        <f t="shared" si="274"/>
        <v>0</v>
      </c>
      <c r="AMO51" s="64">
        <f t="shared" si="274"/>
        <v>0</v>
      </c>
      <c r="AMP51" s="64">
        <f t="shared" si="274"/>
        <v>0</v>
      </c>
      <c r="AMQ51" s="64">
        <f t="shared" si="274"/>
        <v>0</v>
      </c>
      <c r="AMR51" s="64">
        <f t="shared" si="274"/>
        <v>0</v>
      </c>
      <c r="AMS51" s="64">
        <f t="shared" si="274"/>
        <v>0</v>
      </c>
      <c r="AMT51" s="64">
        <f t="shared" si="274"/>
        <v>0</v>
      </c>
      <c r="AMU51" s="64">
        <f t="shared" si="274"/>
        <v>0</v>
      </c>
      <c r="AMV51" s="64">
        <f t="shared" si="274"/>
        <v>0</v>
      </c>
      <c r="AMW51" s="64">
        <f t="shared" si="274"/>
        <v>0</v>
      </c>
      <c r="AMX51" s="64">
        <f t="shared" si="274"/>
        <v>0</v>
      </c>
      <c r="AMY51" s="64">
        <f t="shared" si="274"/>
        <v>0</v>
      </c>
      <c r="AMZ51" s="64">
        <f t="shared" si="274"/>
        <v>0</v>
      </c>
      <c r="ANA51" s="64">
        <f t="shared" si="274"/>
        <v>0</v>
      </c>
      <c r="ANB51" s="64">
        <f t="shared" si="274"/>
        <v>0</v>
      </c>
      <c r="ANC51" s="64">
        <f t="shared" si="274"/>
        <v>0</v>
      </c>
      <c r="AND51" s="64">
        <f t="shared" si="274"/>
        <v>0</v>
      </c>
      <c r="ANE51" s="64">
        <f t="shared" si="274"/>
        <v>0</v>
      </c>
      <c r="ANF51" s="64">
        <f t="shared" si="274"/>
        <v>0</v>
      </c>
      <c r="ANG51" s="64">
        <f t="shared" si="274"/>
        <v>0</v>
      </c>
      <c r="ANH51" s="64">
        <f t="shared" si="274"/>
        <v>0</v>
      </c>
      <c r="ANI51" s="64">
        <f t="shared" si="274"/>
        <v>0</v>
      </c>
      <c r="ANJ51" s="64">
        <f t="shared" si="274"/>
        <v>0</v>
      </c>
      <c r="ANK51" s="64">
        <f t="shared" si="274"/>
        <v>0</v>
      </c>
      <c r="ANL51" s="64">
        <f t="shared" si="274"/>
        <v>0</v>
      </c>
      <c r="ANM51" s="64">
        <f t="shared" si="274"/>
        <v>0</v>
      </c>
      <c r="ANN51" s="64">
        <f t="shared" si="274"/>
        <v>0</v>
      </c>
      <c r="ANO51" s="64">
        <f t="shared" si="274"/>
        <v>0</v>
      </c>
      <c r="ANP51" s="64">
        <f t="shared" si="274"/>
        <v>0</v>
      </c>
      <c r="ANQ51" s="64">
        <f t="shared" si="274"/>
        <v>0</v>
      </c>
      <c r="ANR51" s="64">
        <f t="shared" si="274"/>
        <v>0</v>
      </c>
      <c r="ANS51" s="64">
        <f t="shared" si="274"/>
        <v>0</v>
      </c>
      <c r="ANT51" s="64">
        <f t="shared" si="274"/>
        <v>0</v>
      </c>
      <c r="ANU51" s="64">
        <f t="shared" si="274"/>
        <v>0</v>
      </c>
      <c r="ANV51" s="64">
        <f t="shared" si="274"/>
        <v>0</v>
      </c>
      <c r="ANW51" s="64">
        <f t="shared" si="274"/>
        <v>0</v>
      </c>
      <c r="ANX51" s="64">
        <f t="shared" si="274"/>
        <v>0</v>
      </c>
      <c r="ANY51" s="64">
        <f t="shared" si="274"/>
        <v>0</v>
      </c>
      <c r="ANZ51" s="64">
        <f t="shared" si="274"/>
        <v>0</v>
      </c>
      <c r="AOA51" s="64">
        <f t="shared" si="274"/>
        <v>0</v>
      </c>
      <c r="AOB51" s="64">
        <f t="shared" si="274"/>
        <v>0</v>
      </c>
      <c r="AOC51" s="64">
        <f t="shared" si="274"/>
        <v>0</v>
      </c>
      <c r="AOD51" s="64">
        <f t="shared" si="274"/>
        <v>0</v>
      </c>
      <c r="AOE51" s="64">
        <f t="shared" si="274"/>
        <v>0</v>
      </c>
      <c r="AOF51" s="64">
        <f t="shared" si="274"/>
        <v>0</v>
      </c>
      <c r="AOG51" s="64">
        <f t="shared" si="274"/>
        <v>0</v>
      </c>
      <c r="AOH51" s="64">
        <f t="shared" si="274"/>
        <v>0</v>
      </c>
      <c r="AOI51" s="64">
        <f t="shared" si="274"/>
        <v>0</v>
      </c>
      <c r="AOJ51" s="64">
        <f t="shared" si="274"/>
        <v>0</v>
      </c>
      <c r="AOK51" s="64">
        <f t="shared" si="274"/>
        <v>0</v>
      </c>
      <c r="AOL51" s="64">
        <f t="shared" si="274"/>
        <v>0</v>
      </c>
      <c r="AOM51" s="64">
        <f t="shared" si="274"/>
        <v>0</v>
      </c>
      <c r="AON51" s="64">
        <f t="shared" si="274"/>
        <v>0</v>
      </c>
      <c r="AOO51" s="64">
        <f t="shared" si="274"/>
        <v>0</v>
      </c>
      <c r="AOP51" s="64">
        <f t="shared" si="274"/>
        <v>0</v>
      </c>
      <c r="AOQ51" s="64">
        <f t="shared" si="274"/>
        <v>0</v>
      </c>
      <c r="AOR51" s="64">
        <f t="shared" si="274"/>
        <v>0</v>
      </c>
      <c r="AOS51" s="64">
        <f t="shared" si="274"/>
        <v>0</v>
      </c>
      <c r="AOT51" s="64">
        <f t="shared" si="274"/>
        <v>0</v>
      </c>
      <c r="AOU51" s="64">
        <f t="shared" si="274"/>
        <v>0</v>
      </c>
      <c r="AOV51" s="64">
        <f t="shared" si="274"/>
        <v>0</v>
      </c>
      <c r="AOW51" s="64">
        <f t="shared" si="274"/>
        <v>0</v>
      </c>
      <c r="AOX51" s="64">
        <f t="shared" si="274"/>
        <v>0</v>
      </c>
      <c r="AOY51" s="64">
        <f t="shared" ref="AOY51:ARJ51" si="275">SUM(AOY34:AOY49)</f>
        <v>0</v>
      </c>
      <c r="AOZ51" s="64">
        <f t="shared" si="275"/>
        <v>0</v>
      </c>
      <c r="APA51" s="64">
        <f t="shared" si="275"/>
        <v>0</v>
      </c>
      <c r="APB51" s="64">
        <f t="shared" si="275"/>
        <v>0</v>
      </c>
      <c r="APC51" s="64">
        <f t="shared" si="275"/>
        <v>0</v>
      </c>
      <c r="APD51" s="64">
        <f t="shared" si="275"/>
        <v>0</v>
      </c>
      <c r="APE51" s="64">
        <f t="shared" si="275"/>
        <v>0</v>
      </c>
      <c r="APF51" s="64">
        <f t="shared" si="275"/>
        <v>0</v>
      </c>
      <c r="APG51" s="64">
        <f t="shared" si="275"/>
        <v>0</v>
      </c>
      <c r="APH51" s="64">
        <f t="shared" si="275"/>
        <v>0</v>
      </c>
      <c r="API51" s="64">
        <f t="shared" si="275"/>
        <v>0</v>
      </c>
      <c r="APJ51" s="64">
        <f t="shared" si="275"/>
        <v>0</v>
      </c>
      <c r="APK51" s="64">
        <f t="shared" si="275"/>
        <v>0</v>
      </c>
      <c r="APL51" s="64">
        <f t="shared" si="275"/>
        <v>0</v>
      </c>
      <c r="APM51" s="64">
        <f t="shared" si="275"/>
        <v>0</v>
      </c>
      <c r="APN51" s="64">
        <f t="shared" si="275"/>
        <v>0</v>
      </c>
      <c r="APO51" s="64">
        <f t="shared" si="275"/>
        <v>0</v>
      </c>
      <c r="APP51" s="64">
        <f t="shared" si="275"/>
        <v>0</v>
      </c>
      <c r="APQ51" s="64">
        <f t="shared" si="275"/>
        <v>0</v>
      </c>
      <c r="APR51" s="64">
        <f t="shared" si="275"/>
        <v>0</v>
      </c>
      <c r="APS51" s="64">
        <f t="shared" si="275"/>
        <v>0</v>
      </c>
      <c r="APT51" s="64">
        <f t="shared" si="275"/>
        <v>0</v>
      </c>
      <c r="APU51" s="64">
        <f t="shared" si="275"/>
        <v>0</v>
      </c>
      <c r="APV51" s="64">
        <f t="shared" si="275"/>
        <v>0</v>
      </c>
      <c r="APW51" s="64">
        <f t="shared" si="275"/>
        <v>0</v>
      </c>
      <c r="APX51" s="64">
        <f t="shared" si="275"/>
        <v>0</v>
      </c>
      <c r="APY51" s="64">
        <f t="shared" si="275"/>
        <v>0</v>
      </c>
      <c r="APZ51" s="64">
        <f t="shared" si="275"/>
        <v>0</v>
      </c>
      <c r="AQA51" s="64">
        <f t="shared" si="275"/>
        <v>0</v>
      </c>
      <c r="AQB51" s="64">
        <f t="shared" si="275"/>
        <v>0</v>
      </c>
      <c r="AQC51" s="64">
        <f t="shared" si="275"/>
        <v>0</v>
      </c>
      <c r="AQD51" s="64">
        <f t="shared" si="275"/>
        <v>0</v>
      </c>
      <c r="AQE51" s="64">
        <f t="shared" si="275"/>
        <v>0</v>
      </c>
      <c r="AQF51" s="64">
        <f t="shared" si="275"/>
        <v>0</v>
      </c>
      <c r="AQG51" s="64">
        <f t="shared" si="275"/>
        <v>0</v>
      </c>
      <c r="AQH51" s="64">
        <f t="shared" si="275"/>
        <v>0</v>
      </c>
      <c r="AQI51" s="64">
        <f t="shared" si="275"/>
        <v>0</v>
      </c>
      <c r="AQJ51" s="64">
        <f t="shared" si="275"/>
        <v>0</v>
      </c>
      <c r="AQK51" s="64">
        <f t="shared" si="275"/>
        <v>0</v>
      </c>
      <c r="AQL51" s="64">
        <f t="shared" si="275"/>
        <v>0</v>
      </c>
      <c r="AQM51" s="64">
        <f t="shared" si="275"/>
        <v>0</v>
      </c>
      <c r="AQN51" s="64">
        <f t="shared" si="275"/>
        <v>0</v>
      </c>
      <c r="AQO51" s="64">
        <f t="shared" si="275"/>
        <v>0</v>
      </c>
      <c r="AQP51" s="64">
        <f t="shared" si="275"/>
        <v>0</v>
      </c>
      <c r="AQQ51" s="64">
        <f t="shared" si="275"/>
        <v>0</v>
      </c>
      <c r="AQR51" s="64">
        <f t="shared" si="275"/>
        <v>0</v>
      </c>
      <c r="AQS51" s="64">
        <f t="shared" si="275"/>
        <v>0</v>
      </c>
      <c r="AQT51" s="64">
        <f t="shared" si="275"/>
        <v>0</v>
      </c>
      <c r="AQU51" s="64">
        <f t="shared" si="275"/>
        <v>0</v>
      </c>
      <c r="AQV51" s="64">
        <f t="shared" si="275"/>
        <v>0</v>
      </c>
      <c r="AQW51" s="64">
        <f t="shared" si="275"/>
        <v>0</v>
      </c>
      <c r="AQX51" s="64">
        <f t="shared" si="275"/>
        <v>0</v>
      </c>
      <c r="AQY51" s="64">
        <f t="shared" si="275"/>
        <v>0</v>
      </c>
      <c r="AQZ51" s="64">
        <f t="shared" si="275"/>
        <v>0</v>
      </c>
      <c r="ARA51" s="64">
        <f t="shared" si="275"/>
        <v>0</v>
      </c>
      <c r="ARB51" s="64">
        <f t="shared" si="275"/>
        <v>0</v>
      </c>
      <c r="ARC51" s="64">
        <f t="shared" si="275"/>
        <v>0</v>
      </c>
      <c r="ARD51" s="64">
        <f t="shared" si="275"/>
        <v>0</v>
      </c>
      <c r="ARE51" s="64">
        <f t="shared" si="275"/>
        <v>0</v>
      </c>
      <c r="ARF51" s="64">
        <f t="shared" si="275"/>
        <v>0</v>
      </c>
      <c r="ARG51" s="64">
        <f t="shared" si="275"/>
        <v>0</v>
      </c>
      <c r="ARH51" s="64">
        <f t="shared" si="275"/>
        <v>0</v>
      </c>
      <c r="ARI51" s="64">
        <f t="shared" si="275"/>
        <v>0</v>
      </c>
      <c r="ARJ51" s="64">
        <f t="shared" si="275"/>
        <v>0</v>
      </c>
      <c r="ARK51" s="64">
        <f t="shared" ref="ARK51:ATV51" si="276">SUM(ARK34:ARK49)</f>
        <v>0</v>
      </c>
      <c r="ARL51" s="64">
        <f t="shared" si="276"/>
        <v>0</v>
      </c>
      <c r="ARM51" s="64">
        <f t="shared" si="276"/>
        <v>0</v>
      </c>
      <c r="ARN51" s="64">
        <f t="shared" si="276"/>
        <v>0</v>
      </c>
      <c r="ARO51" s="64">
        <f t="shared" si="276"/>
        <v>0</v>
      </c>
      <c r="ARP51" s="64">
        <f t="shared" si="276"/>
        <v>0</v>
      </c>
      <c r="ARQ51" s="64">
        <f t="shared" si="276"/>
        <v>0</v>
      </c>
      <c r="ARR51" s="64">
        <f t="shared" si="276"/>
        <v>0</v>
      </c>
      <c r="ARS51" s="64">
        <f t="shared" si="276"/>
        <v>0</v>
      </c>
      <c r="ART51" s="64">
        <f t="shared" si="276"/>
        <v>0</v>
      </c>
      <c r="ARU51" s="64">
        <f t="shared" si="276"/>
        <v>0</v>
      </c>
      <c r="ARV51" s="64">
        <f t="shared" si="276"/>
        <v>0</v>
      </c>
      <c r="ARW51" s="64">
        <f t="shared" si="276"/>
        <v>0</v>
      </c>
      <c r="ARX51" s="64">
        <f t="shared" si="276"/>
        <v>0</v>
      </c>
      <c r="ARY51" s="64">
        <f t="shared" si="276"/>
        <v>0</v>
      </c>
      <c r="ARZ51" s="64">
        <f t="shared" si="276"/>
        <v>0</v>
      </c>
      <c r="ASA51" s="64">
        <f t="shared" si="276"/>
        <v>0</v>
      </c>
      <c r="ASB51" s="64">
        <f t="shared" si="276"/>
        <v>0</v>
      </c>
      <c r="ASC51" s="64">
        <f t="shared" si="276"/>
        <v>0</v>
      </c>
      <c r="ASD51" s="64">
        <f t="shared" si="276"/>
        <v>0</v>
      </c>
      <c r="ASE51" s="64">
        <f t="shared" si="276"/>
        <v>0</v>
      </c>
      <c r="ASF51" s="64">
        <f t="shared" si="276"/>
        <v>0</v>
      </c>
      <c r="ASG51" s="64">
        <f t="shared" si="276"/>
        <v>0</v>
      </c>
      <c r="ASH51" s="64">
        <f t="shared" si="276"/>
        <v>0</v>
      </c>
      <c r="ASI51" s="64">
        <f t="shared" si="276"/>
        <v>0</v>
      </c>
      <c r="ASJ51" s="64">
        <f t="shared" si="276"/>
        <v>0</v>
      </c>
      <c r="ASK51" s="64">
        <f t="shared" si="276"/>
        <v>0</v>
      </c>
      <c r="ASL51" s="64">
        <f t="shared" si="276"/>
        <v>0</v>
      </c>
      <c r="ASM51" s="64">
        <f t="shared" si="276"/>
        <v>0</v>
      </c>
      <c r="ASN51" s="64">
        <f t="shared" si="276"/>
        <v>0</v>
      </c>
      <c r="ASO51" s="64">
        <f t="shared" si="276"/>
        <v>0</v>
      </c>
      <c r="ASP51" s="64">
        <f t="shared" si="276"/>
        <v>0</v>
      </c>
      <c r="ASQ51" s="64">
        <f t="shared" si="276"/>
        <v>0</v>
      </c>
      <c r="ASR51" s="64">
        <f t="shared" si="276"/>
        <v>0</v>
      </c>
      <c r="ASS51" s="64">
        <f t="shared" si="276"/>
        <v>0</v>
      </c>
      <c r="AST51" s="64">
        <f t="shared" si="276"/>
        <v>0</v>
      </c>
      <c r="ASU51" s="64">
        <f t="shared" si="276"/>
        <v>0</v>
      </c>
      <c r="ASV51" s="64">
        <f t="shared" si="276"/>
        <v>0</v>
      </c>
      <c r="ASW51" s="64">
        <f t="shared" si="276"/>
        <v>0</v>
      </c>
      <c r="ASX51" s="64">
        <f t="shared" si="276"/>
        <v>0</v>
      </c>
      <c r="ASY51" s="64">
        <f t="shared" si="276"/>
        <v>0</v>
      </c>
      <c r="ASZ51" s="64">
        <f t="shared" si="276"/>
        <v>0</v>
      </c>
      <c r="ATA51" s="64">
        <f t="shared" si="276"/>
        <v>0</v>
      </c>
      <c r="ATB51" s="64">
        <f t="shared" si="276"/>
        <v>0</v>
      </c>
      <c r="ATC51" s="64">
        <f t="shared" si="276"/>
        <v>0</v>
      </c>
      <c r="ATD51" s="64">
        <f t="shared" si="276"/>
        <v>0</v>
      </c>
      <c r="ATE51" s="64">
        <f t="shared" si="276"/>
        <v>0</v>
      </c>
      <c r="ATF51" s="64">
        <f t="shared" si="276"/>
        <v>0</v>
      </c>
      <c r="ATG51" s="64">
        <f t="shared" si="276"/>
        <v>0</v>
      </c>
      <c r="ATH51" s="64">
        <f t="shared" si="276"/>
        <v>0</v>
      </c>
      <c r="ATI51" s="64">
        <f t="shared" si="276"/>
        <v>0</v>
      </c>
      <c r="ATJ51" s="64">
        <f t="shared" si="276"/>
        <v>0</v>
      </c>
      <c r="ATK51" s="64">
        <f t="shared" si="276"/>
        <v>0</v>
      </c>
      <c r="ATL51" s="64">
        <f t="shared" si="276"/>
        <v>0</v>
      </c>
      <c r="ATM51" s="64">
        <f t="shared" si="276"/>
        <v>0</v>
      </c>
      <c r="ATN51" s="64">
        <f t="shared" si="276"/>
        <v>0</v>
      </c>
      <c r="ATO51" s="64">
        <f t="shared" si="276"/>
        <v>0</v>
      </c>
      <c r="ATP51" s="64">
        <f t="shared" si="276"/>
        <v>0</v>
      </c>
      <c r="ATQ51" s="64">
        <f t="shared" si="276"/>
        <v>0</v>
      </c>
      <c r="ATR51" s="64">
        <f t="shared" si="276"/>
        <v>0</v>
      </c>
      <c r="ATS51" s="64">
        <f t="shared" si="276"/>
        <v>0</v>
      </c>
      <c r="ATT51" s="64">
        <f t="shared" si="276"/>
        <v>0</v>
      </c>
      <c r="ATU51" s="64">
        <f t="shared" si="276"/>
        <v>0</v>
      </c>
      <c r="ATV51" s="64">
        <f t="shared" si="276"/>
        <v>0</v>
      </c>
      <c r="ATW51" s="64">
        <f t="shared" ref="ATW51:AWH51" si="277">SUM(ATW34:ATW49)</f>
        <v>0</v>
      </c>
      <c r="ATX51" s="64">
        <f t="shared" si="277"/>
        <v>0</v>
      </c>
      <c r="ATY51" s="64">
        <f t="shared" si="277"/>
        <v>0</v>
      </c>
      <c r="ATZ51" s="64">
        <f t="shared" si="277"/>
        <v>0</v>
      </c>
      <c r="AUA51" s="64">
        <f t="shared" si="277"/>
        <v>0</v>
      </c>
      <c r="AUB51" s="64">
        <f t="shared" si="277"/>
        <v>0</v>
      </c>
      <c r="AUC51" s="64">
        <f t="shared" si="277"/>
        <v>0</v>
      </c>
      <c r="AUD51" s="64">
        <f t="shared" si="277"/>
        <v>0</v>
      </c>
      <c r="AUE51" s="64">
        <f t="shared" si="277"/>
        <v>0</v>
      </c>
      <c r="AUF51" s="64">
        <f t="shared" si="277"/>
        <v>0</v>
      </c>
      <c r="AUG51" s="64">
        <f t="shared" si="277"/>
        <v>0</v>
      </c>
      <c r="AUH51" s="64">
        <f t="shared" si="277"/>
        <v>0</v>
      </c>
      <c r="AUI51" s="64">
        <f t="shared" si="277"/>
        <v>0</v>
      </c>
      <c r="AUJ51" s="64">
        <f t="shared" si="277"/>
        <v>0</v>
      </c>
      <c r="AUK51" s="64">
        <f t="shared" si="277"/>
        <v>0</v>
      </c>
      <c r="AUL51" s="64">
        <f t="shared" si="277"/>
        <v>0</v>
      </c>
      <c r="AUM51" s="64">
        <f t="shared" si="277"/>
        <v>0</v>
      </c>
      <c r="AUN51" s="64">
        <f t="shared" si="277"/>
        <v>0</v>
      </c>
      <c r="AUO51" s="64">
        <f t="shared" si="277"/>
        <v>0</v>
      </c>
      <c r="AUP51" s="64">
        <f t="shared" si="277"/>
        <v>0</v>
      </c>
      <c r="AUQ51" s="64">
        <f t="shared" si="277"/>
        <v>0</v>
      </c>
      <c r="AUR51" s="64">
        <f t="shared" si="277"/>
        <v>0</v>
      </c>
      <c r="AUS51" s="64">
        <f t="shared" si="277"/>
        <v>0</v>
      </c>
      <c r="AUT51" s="64">
        <f t="shared" si="277"/>
        <v>0</v>
      </c>
      <c r="AUU51" s="64">
        <f t="shared" si="277"/>
        <v>0</v>
      </c>
      <c r="AUV51" s="64">
        <f t="shared" si="277"/>
        <v>0</v>
      </c>
      <c r="AUW51" s="64">
        <f t="shared" si="277"/>
        <v>0</v>
      </c>
      <c r="AUX51" s="64">
        <f t="shared" si="277"/>
        <v>0</v>
      </c>
      <c r="AUY51" s="64">
        <f t="shared" si="277"/>
        <v>0</v>
      </c>
      <c r="AUZ51" s="64">
        <f t="shared" si="277"/>
        <v>0</v>
      </c>
      <c r="AVA51" s="64">
        <f t="shared" si="277"/>
        <v>0</v>
      </c>
      <c r="AVB51" s="64">
        <f t="shared" si="277"/>
        <v>0</v>
      </c>
      <c r="AVC51" s="64">
        <f t="shared" si="277"/>
        <v>0</v>
      </c>
      <c r="AVD51" s="64">
        <f t="shared" si="277"/>
        <v>0</v>
      </c>
      <c r="AVE51" s="64">
        <f t="shared" si="277"/>
        <v>0</v>
      </c>
      <c r="AVF51" s="64">
        <f t="shared" si="277"/>
        <v>0</v>
      </c>
      <c r="AVG51" s="64">
        <f t="shared" si="277"/>
        <v>0</v>
      </c>
      <c r="AVH51" s="64">
        <f t="shared" si="277"/>
        <v>0</v>
      </c>
      <c r="AVI51" s="64">
        <f t="shared" si="277"/>
        <v>0</v>
      </c>
      <c r="AVJ51" s="64">
        <f t="shared" si="277"/>
        <v>0</v>
      </c>
      <c r="AVK51" s="64">
        <f t="shared" si="277"/>
        <v>0</v>
      </c>
      <c r="AVL51" s="64">
        <f t="shared" si="277"/>
        <v>0</v>
      </c>
      <c r="AVM51" s="64">
        <f t="shared" si="277"/>
        <v>0</v>
      </c>
      <c r="AVN51" s="64">
        <f t="shared" si="277"/>
        <v>0</v>
      </c>
      <c r="AVO51" s="64">
        <f t="shared" si="277"/>
        <v>0</v>
      </c>
      <c r="AVP51" s="64">
        <f t="shared" si="277"/>
        <v>0</v>
      </c>
      <c r="AVQ51" s="64">
        <f t="shared" si="277"/>
        <v>0</v>
      </c>
      <c r="AVR51" s="64">
        <f t="shared" si="277"/>
        <v>0</v>
      </c>
      <c r="AVS51" s="64">
        <f t="shared" si="277"/>
        <v>0</v>
      </c>
      <c r="AVT51" s="64">
        <f t="shared" si="277"/>
        <v>0</v>
      </c>
      <c r="AVU51" s="64">
        <f t="shared" si="277"/>
        <v>0</v>
      </c>
      <c r="AVV51" s="64">
        <f t="shared" si="277"/>
        <v>0</v>
      </c>
      <c r="AVW51" s="64">
        <f t="shared" si="277"/>
        <v>0</v>
      </c>
      <c r="AVX51" s="64">
        <f t="shared" si="277"/>
        <v>0</v>
      </c>
      <c r="AVY51" s="64">
        <f t="shared" si="277"/>
        <v>0</v>
      </c>
      <c r="AVZ51" s="64">
        <f t="shared" si="277"/>
        <v>0</v>
      </c>
      <c r="AWA51" s="64">
        <f t="shared" si="277"/>
        <v>0</v>
      </c>
      <c r="AWB51" s="64">
        <f t="shared" si="277"/>
        <v>0</v>
      </c>
      <c r="AWC51" s="64">
        <f t="shared" si="277"/>
        <v>0</v>
      </c>
      <c r="AWD51" s="64">
        <f t="shared" si="277"/>
        <v>0</v>
      </c>
      <c r="AWE51" s="64">
        <f t="shared" si="277"/>
        <v>0</v>
      </c>
      <c r="AWF51" s="64">
        <f t="shared" si="277"/>
        <v>0</v>
      </c>
      <c r="AWG51" s="64">
        <f t="shared" si="277"/>
        <v>0</v>
      </c>
      <c r="AWH51" s="64">
        <f t="shared" si="277"/>
        <v>0</v>
      </c>
      <c r="AWI51" s="64">
        <f t="shared" ref="AWI51:AYT51" si="278">SUM(AWI34:AWI49)</f>
        <v>0</v>
      </c>
      <c r="AWJ51" s="64">
        <f t="shared" si="278"/>
        <v>0</v>
      </c>
      <c r="AWK51" s="64">
        <f t="shared" si="278"/>
        <v>0</v>
      </c>
      <c r="AWL51" s="64">
        <f t="shared" si="278"/>
        <v>0</v>
      </c>
      <c r="AWM51" s="64">
        <f t="shared" si="278"/>
        <v>0</v>
      </c>
      <c r="AWN51" s="64">
        <f t="shared" si="278"/>
        <v>0</v>
      </c>
      <c r="AWO51" s="64">
        <f t="shared" si="278"/>
        <v>0</v>
      </c>
      <c r="AWP51" s="64">
        <f t="shared" si="278"/>
        <v>0</v>
      </c>
      <c r="AWQ51" s="64">
        <f t="shared" si="278"/>
        <v>0</v>
      </c>
      <c r="AWR51" s="64">
        <f t="shared" si="278"/>
        <v>0</v>
      </c>
      <c r="AWS51" s="64">
        <f t="shared" si="278"/>
        <v>0</v>
      </c>
      <c r="AWT51" s="64">
        <f t="shared" si="278"/>
        <v>0</v>
      </c>
      <c r="AWU51" s="64">
        <f t="shared" si="278"/>
        <v>0</v>
      </c>
      <c r="AWV51" s="64">
        <f t="shared" si="278"/>
        <v>0</v>
      </c>
      <c r="AWW51" s="64">
        <f t="shared" si="278"/>
        <v>0</v>
      </c>
      <c r="AWX51" s="64">
        <f t="shared" si="278"/>
        <v>0</v>
      </c>
      <c r="AWY51" s="64">
        <f t="shared" si="278"/>
        <v>0</v>
      </c>
      <c r="AWZ51" s="64">
        <f t="shared" si="278"/>
        <v>0</v>
      </c>
      <c r="AXA51" s="64">
        <f t="shared" si="278"/>
        <v>0</v>
      </c>
      <c r="AXB51" s="64">
        <f t="shared" si="278"/>
        <v>0</v>
      </c>
      <c r="AXC51" s="64">
        <f t="shared" si="278"/>
        <v>0</v>
      </c>
      <c r="AXD51" s="64">
        <f t="shared" si="278"/>
        <v>0</v>
      </c>
      <c r="AXE51" s="64">
        <f t="shared" si="278"/>
        <v>0</v>
      </c>
      <c r="AXF51" s="64">
        <f t="shared" si="278"/>
        <v>0</v>
      </c>
      <c r="AXG51" s="64">
        <f t="shared" si="278"/>
        <v>0</v>
      </c>
      <c r="AXH51" s="64">
        <f t="shared" si="278"/>
        <v>0</v>
      </c>
      <c r="AXI51" s="64">
        <f t="shared" si="278"/>
        <v>0</v>
      </c>
      <c r="AXJ51" s="64">
        <f t="shared" si="278"/>
        <v>0</v>
      </c>
      <c r="AXK51" s="64">
        <f t="shared" si="278"/>
        <v>0</v>
      </c>
      <c r="AXL51" s="64">
        <f t="shared" si="278"/>
        <v>0</v>
      </c>
      <c r="AXM51" s="64">
        <f t="shared" si="278"/>
        <v>0</v>
      </c>
      <c r="AXN51" s="64">
        <f t="shared" si="278"/>
        <v>0</v>
      </c>
      <c r="AXO51" s="64">
        <f t="shared" si="278"/>
        <v>0</v>
      </c>
      <c r="AXP51" s="64">
        <f t="shared" si="278"/>
        <v>0</v>
      </c>
      <c r="AXQ51" s="64">
        <f t="shared" si="278"/>
        <v>0</v>
      </c>
      <c r="AXR51" s="64">
        <f t="shared" si="278"/>
        <v>0</v>
      </c>
      <c r="AXS51" s="64">
        <f t="shared" si="278"/>
        <v>0</v>
      </c>
      <c r="AXT51" s="64">
        <f t="shared" si="278"/>
        <v>0</v>
      </c>
      <c r="AXU51" s="64">
        <f t="shared" si="278"/>
        <v>0</v>
      </c>
      <c r="AXV51" s="64">
        <f t="shared" si="278"/>
        <v>0</v>
      </c>
      <c r="AXW51" s="64">
        <f t="shared" si="278"/>
        <v>0</v>
      </c>
      <c r="AXX51" s="64">
        <f t="shared" si="278"/>
        <v>0</v>
      </c>
      <c r="AXY51" s="64">
        <f t="shared" si="278"/>
        <v>0</v>
      </c>
      <c r="AXZ51" s="64">
        <f t="shared" si="278"/>
        <v>0</v>
      </c>
      <c r="AYA51" s="64">
        <f t="shared" si="278"/>
        <v>0</v>
      </c>
      <c r="AYB51" s="64">
        <f t="shared" si="278"/>
        <v>0</v>
      </c>
      <c r="AYC51" s="64">
        <f t="shared" si="278"/>
        <v>0</v>
      </c>
      <c r="AYD51" s="64">
        <f t="shared" si="278"/>
        <v>0</v>
      </c>
      <c r="AYE51" s="64">
        <f t="shared" si="278"/>
        <v>0</v>
      </c>
      <c r="AYF51" s="64">
        <f t="shared" si="278"/>
        <v>0</v>
      </c>
      <c r="AYG51" s="64">
        <f t="shared" si="278"/>
        <v>0</v>
      </c>
      <c r="AYH51" s="64">
        <f t="shared" si="278"/>
        <v>0</v>
      </c>
      <c r="AYI51" s="64">
        <f t="shared" si="278"/>
        <v>0</v>
      </c>
      <c r="AYJ51" s="64">
        <f t="shared" si="278"/>
        <v>0</v>
      </c>
      <c r="AYK51" s="64">
        <f t="shared" si="278"/>
        <v>0</v>
      </c>
      <c r="AYL51" s="64">
        <f t="shared" si="278"/>
        <v>0</v>
      </c>
      <c r="AYM51" s="64">
        <f t="shared" si="278"/>
        <v>0</v>
      </c>
      <c r="AYN51" s="64">
        <f t="shared" si="278"/>
        <v>0</v>
      </c>
      <c r="AYO51" s="64">
        <f t="shared" si="278"/>
        <v>0</v>
      </c>
      <c r="AYP51" s="64">
        <f t="shared" si="278"/>
        <v>0</v>
      </c>
      <c r="AYQ51" s="64">
        <f t="shared" si="278"/>
        <v>0</v>
      </c>
      <c r="AYR51" s="64">
        <f t="shared" si="278"/>
        <v>0</v>
      </c>
      <c r="AYS51" s="64">
        <f t="shared" si="278"/>
        <v>0</v>
      </c>
      <c r="AYT51" s="64">
        <f t="shared" si="278"/>
        <v>0</v>
      </c>
      <c r="AYU51" s="64">
        <f t="shared" ref="AYU51:BBF51" si="279">SUM(AYU34:AYU49)</f>
        <v>0</v>
      </c>
      <c r="AYV51" s="64">
        <f t="shared" si="279"/>
        <v>0</v>
      </c>
      <c r="AYW51" s="64">
        <f t="shared" si="279"/>
        <v>0</v>
      </c>
      <c r="AYX51" s="64">
        <f t="shared" si="279"/>
        <v>0</v>
      </c>
      <c r="AYY51" s="64">
        <f t="shared" si="279"/>
        <v>0</v>
      </c>
      <c r="AYZ51" s="64">
        <f t="shared" si="279"/>
        <v>0</v>
      </c>
      <c r="AZA51" s="64">
        <f t="shared" si="279"/>
        <v>0</v>
      </c>
      <c r="AZB51" s="64">
        <f t="shared" si="279"/>
        <v>0</v>
      </c>
      <c r="AZC51" s="64">
        <f t="shared" si="279"/>
        <v>0</v>
      </c>
      <c r="AZD51" s="64">
        <f t="shared" si="279"/>
        <v>0</v>
      </c>
      <c r="AZE51" s="64">
        <f t="shared" si="279"/>
        <v>0</v>
      </c>
      <c r="AZF51" s="64">
        <f t="shared" si="279"/>
        <v>0</v>
      </c>
      <c r="AZG51" s="64">
        <f t="shared" si="279"/>
        <v>0</v>
      </c>
      <c r="AZH51" s="64">
        <f t="shared" si="279"/>
        <v>0</v>
      </c>
      <c r="AZI51" s="64">
        <f t="shared" si="279"/>
        <v>0</v>
      </c>
      <c r="AZJ51" s="64">
        <f t="shared" si="279"/>
        <v>0</v>
      </c>
      <c r="AZK51" s="64">
        <f t="shared" si="279"/>
        <v>0</v>
      </c>
      <c r="AZL51" s="64">
        <f t="shared" si="279"/>
        <v>0</v>
      </c>
      <c r="AZM51" s="64">
        <f t="shared" si="279"/>
        <v>0</v>
      </c>
      <c r="AZN51" s="64">
        <f t="shared" si="279"/>
        <v>0</v>
      </c>
      <c r="AZO51" s="64">
        <f t="shared" si="279"/>
        <v>0</v>
      </c>
      <c r="AZP51" s="64">
        <f t="shared" si="279"/>
        <v>0</v>
      </c>
      <c r="AZQ51" s="64">
        <f t="shared" si="279"/>
        <v>0</v>
      </c>
      <c r="AZR51" s="64">
        <f t="shared" si="279"/>
        <v>0</v>
      </c>
      <c r="AZS51" s="64">
        <f t="shared" si="279"/>
        <v>0</v>
      </c>
      <c r="AZT51" s="64">
        <f t="shared" si="279"/>
        <v>0</v>
      </c>
      <c r="AZU51" s="64">
        <f t="shared" si="279"/>
        <v>0</v>
      </c>
      <c r="AZV51" s="64">
        <f t="shared" si="279"/>
        <v>0</v>
      </c>
      <c r="AZW51" s="64">
        <f t="shared" si="279"/>
        <v>0</v>
      </c>
      <c r="AZX51" s="64">
        <f t="shared" si="279"/>
        <v>0</v>
      </c>
      <c r="AZY51" s="64">
        <f t="shared" si="279"/>
        <v>0</v>
      </c>
      <c r="AZZ51" s="64">
        <f t="shared" si="279"/>
        <v>0</v>
      </c>
      <c r="BAA51" s="64">
        <f t="shared" si="279"/>
        <v>0</v>
      </c>
      <c r="BAB51" s="64">
        <f t="shared" si="279"/>
        <v>0</v>
      </c>
      <c r="BAC51" s="64">
        <f t="shared" si="279"/>
        <v>0</v>
      </c>
      <c r="BAD51" s="64">
        <f t="shared" si="279"/>
        <v>0</v>
      </c>
      <c r="BAE51" s="64">
        <f t="shared" si="279"/>
        <v>0</v>
      </c>
      <c r="BAF51" s="64">
        <f t="shared" si="279"/>
        <v>0</v>
      </c>
      <c r="BAG51" s="64">
        <f t="shared" si="279"/>
        <v>0</v>
      </c>
      <c r="BAH51" s="64">
        <f t="shared" si="279"/>
        <v>0</v>
      </c>
      <c r="BAI51" s="64">
        <f t="shared" si="279"/>
        <v>0</v>
      </c>
      <c r="BAJ51" s="64">
        <f t="shared" si="279"/>
        <v>0</v>
      </c>
      <c r="BAK51" s="64">
        <f t="shared" si="279"/>
        <v>0</v>
      </c>
      <c r="BAL51" s="64">
        <f t="shared" si="279"/>
        <v>0</v>
      </c>
      <c r="BAM51" s="64">
        <f t="shared" si="279"/>
        <v>0</v>
      </c>
      <c r="BAN51" s="64">
        <f t="shared" si="279"/>
        <v>0</v>
      </c>
      <c r="BAO51" s="64">
        <f t="shared" si="279"/>
        <v>0</v>
      </c>
      <c r="BAP51" s="64">
        <f t="shared" si="279"/>
        <v>0</v>
      </c>
      <c r="BAQ51" s="64">
        <f t="shared" si="279"/>
        <v>0</v>
      </c>
      <c r="BAR51" s="64">
        <f t="shared" si="279"/>
        <v>0</v>
      </c>
      <c r="BAS51" s="64">
        <f t="shared" si="279"/>
        <v>0</v>
      </c>
      <c r="BAT51" s="64">
        <f t="shared" si="279"/>
        <v>0</v>
      </c>
      <c r="BAU51" s="64">
        <f t="shared" si="279"/>
        <v>0</v>
      </c>
      <c r="BAV51" s="64">
        <f t="shared" si="279"/>
        <v>0</v>
      </c>
      <c r="BAW51" s="64">
        <f t="shared" si="279"/>
        <v>0</v>
      </c>
      <c r="BAX51" s="64">
        <f t="shared" si="279"/>
        <v>0</v>
      </c>
      <c r="BAY51" s="64">
        <f t="shared" si="279"/>
        <v>0</v>
      </c>
      <c r="BAZ51" s="64">
        <f t="shared" si="279"/>
        <v>0</v>
      </c>
      <c r="BBA51" s="64">
        <f t="shared" si="279"/>
        <v>0</v>
      </c>
      <c r="BBB51" s="64">
        <f t="shared" si="279"/>
        <v>0</v>
      </c>
      <c r="BBC51" s="64">
        <f t="shared" si="279"/>
        <v>0</v>
      </c>
      <c r="BBD51" s="64">
        <f t="shared" si="279"/>
        <v>0</v>
      </c>
      <c r="BBE51" s="64">
        <f t="shared" si="279"/>
        <v>0</v>
      </c>
      <c r="BBF51" s="64">
        <f t="shared" si="279"/>
        <v>0</v>
      </c>
      <c r="BBG51" s="64">
        <f t="shared" ref="BBG51:BDR51" si="280">SUM(BBG34:BBG49)</f>
        <v>0</v>
      </c>
      <c r="BBH51" s="64">
        <f t="shared" si="280"/>
        <v>0</v>
      </c>
      <c r="BBI51" s="64">
        <f t="shared" si="280"/>
        <v>0</v>
      </c>
      <c r="BBJ51" s="64">
        <f t="shared" si="280"/>
        <v>0</v>
      </c>
      <c r="BBK51" s="64">
        <f t="shared" si="280"/>
        <v>0</v>
      </c>
      <c r="BBL51" s="64">
        <f t="shared" si="280"/>
        <v>0</v>
      </c>
      <c r="BBM51" s="64">
        <f t="shared" si="280"/>
        <v>0</v>
      </c>
      <c r="BBN51" s="64">
        <f t="shared" si="280"/>
        <v>0</v>
      </c>
      <c r="BBO51" s="64">
        <f t="shared" si="280"/>
        <v>0</v>
      </c>
      <c r="BBP51" s="64">
        <f t="shared" si="280"/>
        <v>0</v>
      </c>
      <c r="BBQ51" s="64">
        <f t="shared" si="280"/>
        <v>0</v>
      </c>
      <c r="BBR51" s="64">
        <f t="shared" si="280"/>
        <v>0</v>
      </c>
      <c r="BBS51" s="64">
        <f t="shared" si="280"/>
        <v>0</v>
      </c>
      <c r="BBT51" s="64">
        <f t="shared" si="280"/>
        <v>0</v>
      </c>
      <c r="BBU51" s="64">
        <f t="shared" si="280"/>
        <v>0</v>
      </c>
      <c r="BBV51" s="64">
        <f t="shared" si="280"/>
        <v>0</v>
      </c>
      <c r="BBW51" s="64">
        <f t="shared" si="280"/>
        <v>0</v>
      </c>
      <c r="BBX51" s="64">
        <f t="shared" si="280"/>
        <v>0</v>
      </c>
      <c r="BBY51" s="64">
        <f t="shared" si="280"/>
        <v>0</v>
      </c>
      <c r="BBZ51" s="64">
        <f t="shared" si="280"/>
        <v>0</v>
      </c>
      <c r="BCA51" s="64">
        <f t="shared" si="280"/>
        <v>0</v>
      </c>
      <c r="BCB51" s="64">
        <f t="shared" si="280"/>
        <v>0</v>
      </c>
      <c r="BCC51" s="64">
        <f t="shared" si="280"/>
        <v>0</v>
      </c>
      <c r="BCD51" s="64">
        <f t="shared" si="280"/>
        <v>0</v>
      </c>
      <c r="BCE51" s="64">
        <f t="shared" si="280"/>
        <v>0</v>
      </c>
      <c r="BCF51" s="64">
        <f t="shared" si="280"/>
        <v>0</v>
      </c>
      <c r="BCG51" s="64">
        <f t="shared" si="280"/>
        <v>0</v>
      </c>
      <c r="BCH51" s="64">
        <f t="shared" si="280"/>
        <v>0</v>
      </c>
      <c r="BCI51" s="64">
        <f t="shared" si="280"/>
        <v>0</v>
      </c>
      <c r="BCJ51" s="64">
        <f t="shared" si="280"/>
        <v>0</v>
      </c>
      <c r="BCK51" s="64">
        <f t="shared" si="280"/>
        <v>0</v>
      </c>
      <c r="BCL51" s="64">
        <f t="shared" si="280"/>
        <v>0</v>
      </c>
      <c r="BCM51" s="64">
        <f t="shared" si="280"/>
        <v>0</v>
      </c>
      <c r="BCN51" s="64">
        <f t="shared" si="280"/>
        <v>0</v>
      </c>
      <c r="BCO51" s="64">
        <f t="shared" si="280"/>
        <v>0</v>
      </c>
      <c r="BCP51" s="64">
        <f t="shared" si="280"/>
        <v>0</v>
      </c>
      <c r="BCQ51" s="64">
        <f t="shared" si="280"/>
        <v>0</v>
      </c>
      <c r="BCR51" s="64">
        <f t="shared" si="280"/>
        <v>0</v>
      </c>
      <c r="BCS51" s="64">
        <f t="shared" si="280"/>
        <v>0</v>
      </c>
      <c r="BCT51" s="64">
        <f t="shared" si="280"/>
        <v>0</v>
      </c>
      <c r="BCU51" s="64">
        <f t="shared" si="280"/>
        <v>0</v>
      </c>
      <c r="BCV51" s="64">
        <f t="shared" si="280"/>
        <v>0</v>
      </c>
      <c r="BCW51" s="64">
        <f t="shared" si="280"/>
        <v>0</v>
      </c>
      <c r="BCX51" s="64">
        <f t="shared" si="280"/>
        <v>0</v>
      </c>
      <c r="BCY51" s="64">
        <f t="shared" si="280"/>
        <v>0</v>
      </c>
      <c r="BCZ51" s="64">
        <f t="shared" si="280"/>
        <v>0</v>
      </c>
      <c r="BDA51" s="64">
        <f t="shared" si="280"/>
        <v>0</v>
      </c>
      <c r="BDB51" s="64">
        <f t="shared" si="280"/>
        <v>0</v>
      </c>
      <c r="BDC51" s="64">
        <f t="shared" si="280"/>
        <v>0</v>
      </c>
      <c r="BDD51" s="64">
        <f t="shared" si="280"/>
        <v>0</v>
      </c>
      <c r="BDE51" s="64">
        <f t="shared" si="280"/>
        <v>0</v>
      </c>
      <c r="BDF51" s="64">
        <f t="shared" si="280"/>
        <v>0</v>
      </c>
      <c r="BDG51" s="64">
        <f t="shared" si="280"/>
        <v>0</v>
      </c>
      <c r="BDH51" s="64">
        <f t="shared" si="280"/>
        <v>0</v>
      </c>
      <c r="BDI51" s="64">
        <f t="shared" si="280"/>
        <v>0</v>
      </c>
      <c r="BDJ51" s="64">
        <f t="shared" si="280"/>
        <v>0</v>
      </c>
      <c r="BDK51" s="64">
        <f t="shared" si="280"/>
        <v>0</v>
      </c>
      <c r="BDL51" s="64">
        <f t="shared" si="280"/>
        <v>0</v>
      </c>
      <c r="BDM51" s="64">
        <f t="shared" si="280"/>
        <v>0</v>
      </c>
      <c r="BDN51" s="64">
        <f t="shared" si="280"/>
        <v>0</v>
      </c>
      <c r="BDO51" s="64">
        <f t="shared" si="280"/>
        <v>0</v>
      </c>
      <c r="BDP51" s="64">
        <f t="shared" si="280"/>
        <v>0</v>
      </c>
      <c r="BDQ51" s="64">
        <f t="shared" si="280"/>
        <v>0</v>
      </c>
      <c r="BDR51" s="64">
        <f t="shared" si="280"/>
        <v>0</v>
      </c>
      <c r="BDS51" s="64">
        <f t="shared" ref="BDS51:BGD51" si="281">SUM(BDS34:BDS49)</f>
        <v>0</v>
      </c>
      <c r="BDT51" s="64">
        <f t="shared" si="281"/>
        <v>0</v>
      </c>
      <c r="BDU51" s="64">
        <f t="shared" si="281"/>
        <v>0</v>
      </c>
      <c r="BDV51" s="64">
        <f t="shared" si="281"/>
        <v>0</v>
      </c>
      <c r="BDW51" s="64">
        <f t="shared" si="281"/>
        <v>0</v>
      </c>
      <c r="BDX51" s="64">
        <f t="shared" si="281"/>
        <v>0</v>
      </c>
      <c r="BDY51" s="64">
        <f t="shared" si="281"/>
        <v>0</v>
      </c>
      <c r="BDZ51" s="64">
        <f t="shared" si="281"/>
        <v>0</v>
      </c>
      <c r="BEA51" s="64">
        <f t="shared" si="281"/>
        <v>0</v>
      </c>
      <c r="BEB51" s="64">
        <f t="shared" si="281"/>
        <v>0</v>
      </c>
      <c r="BEC51" s="64">
        <f t="shared" si="281"/>
        <v>0</v>
      </c>
      <c r="BED51" s="64">
        <f t="shared" si="281"/>
        <v>0</v>
      </c>
      <c r="BEE51" s="64">
        <f t="shared" si="281"/>
        <v>0</v>
      </c>
      <c r="BEF51" s="64">
        <f t="shared" si="281"/>
        <v>0</v>
      </c>
      <c r="BEG51" s="64">
        <f t="shared" si="281"/>
        <v>0</v>
      </c>
      <c r="BEH51" s="64">
        <f t="shared" si="281"/>
        <v>0</v>
      </c>
      <c r="BEI51" s="64">
        <f t="shared" si="281"/>
        <v>0</v>
      </c>
      <c r="BEJ51" s="64">
        <f t="shared" si="281"/>
        <v>0</v>
      </c>
      <c r="BEK51" s="64">
        <f t="shared" si="281"/>
        <v>0</v>
      </c>
      <c r="BEL51" s="64">
        <f t="shared" si="281"/>
        <v>0</v>
      </c>
      <c r="BEM51" s="64">
        <f t="shared" si="281"/>
        <v>0</v>
      </c>
      <c r="BEN51" s="64">
        <f t="shared" si="281"/>
        <v>0</v>
      </c>
      <c r="BEO51" s="64">
        <f t="shared" si="281"/>
        <v>0</v>
      </c>
      <c r="BEP51" s="64">
        <f t="shared" si="281"/>
        <v>0</v>
      </c>
      <c r="BEQ51" s="64">
        <f t="shared" si="281"/>
        <v>0</v>
      </c>
      <c r="BER51" s="64">
        <f t="shared" si="281"/>
        <v>0</v>
      </c>
      <c r="BES51" s="64">
        <f t="shared" si="281"/>
        <v>0</v>
      </c>
      <c r="BET51" s="64">
        <f t="shared" si="281"/>
        <v>0</v>
      </c>
      <c r="BEU51" s="64">
        <f t="shared" si="281"/>
        <v>0</v>
      </c>
      <c r="BEV51" s="64">
        <f t="shared" si="281"/>
        <v>0</v>
      </c>
      <c r="BEW51" s="64">
        <f t="shared" si="281"/>
        <v>0</v>
      </c>
      <c r="BEX51" s="64">
        <f t="shared" si="281"/>
        <v>0</v>
      </c>
      <c r="BEY51" s="64">
        <f t="shared" si="281"/>
        <v>0</v>
      </c>
      <c r="BEZ51" s="64">
        <f t="shared" si="281"/>
        <v>0</v>
      </c>
      <c r="BFA51" s="64">
        <f t="shared" si="281"/>
        <v>0</v>
      </c>
      <c r="BFB51" s="64">
        <f t="shared" si="281"/>
        <v>0</v>
      </c>
      <c r="BFC51" s="64">
        <f t="shared" si="281"/>
        <v>0</v>
      </c>
      <c r="BFD51" s="64">
        <f t="shared" si="281"/>
        <v>0</v>
      </c>
      <c r="BFE51" s="64">
        <f t="shared" si="281"/>
        <v>0</v>
      </c>
      <c r="BFF51" s="64">
        <f t="shared" si="281"/>
        <v>0</v>
      </c>
      <c r="BFG51" s="64">
        <f t="shared" si="281"/>
        <v>0</v>
      </c>
      <c r="BFH51" s="64">
        <f t="shared" si="281"/>
        <v>0</v>
      </c>
      <c r="BFI51" s="64">
        <f t="shared" si="281"/>
        <v>0</v>
      </c>
      <c r="BFJ51" s="64">
        <f t="shared" si="281"/>
        <v>0</v>
      </c>
      <c r="BFK51" s="64">
        <f t="shared" si="281"/>
        <v>0</v>
      </c>
      <c r="BFL51" s="64">
        <f t="shared" si="281"/>
        <v>0</v>
      </c>
      <c r="BFM51" s="64">
        <f t="shared" si="281"/>
        <v>0</v>
      </c>
      <c r="BFN51" s="64">
        <f t="shared" si="281"/>
        <v>0</v>
      </c>
      <c r="BFO51" s="64">
        <f t="shared" si="281"/>
        <v>0</v>
      </c>
      <c r="BFP51" s="64">
        <f t="shared" si="281"/>
        <v>0</v>
      </c>
      <c r="BFQ51" s="64">
        <f t="shared" si="281"/>
        <v>0</v>
      </c>
      <c r="BFR51" s="64">
        <f t="shared" si="281"/>
        <v>0</v>
      </c>
      <c r="BFS51" s="64">
        <f t="shared" si="281"/>
        <v>0</v>
      </c>
      <c r="BFT51" s="64">
        <f t="shared" si="281"/>
        <v>0</v>
      </c>
      <c r="BFU51" s="64">
        <f t="shared" si="281"/>
        <v>0</v>
      </c>
      <c r="BFV51" s="64">
        <f t="shared" si="281"/>
        <v>0</v>
      </c>
      <c r="BFW51" s="64">
        <f t="shared" si="281"/>
        <v>0</v>
      </c>
      <c r="BFX51" s="64">
        <f t="shared" si="281"/>
        <v>0</v>
      </c>
      <c r="BFY51" s="64">
        <f t="shared" si="281"/>
        <v>0</v>
      </c>
      <c r="BFZ51" s="64">
        <f t="shared" si="281"/>
        <v>0</v>
      </c>
      <c r="BGA51" s="64">
        <f t="shared" si="281"/>
        <v>0</v>
      </c>
      <c r="BGB51" s="64">
        <f t="shared" si="281"/>
        <v>0</v>
      </c>
      <c r="BGC51" s="64">
        <f t="shared" si="281"/>
        <v>0</v>
      </c>
      <c r="BGD51" s="64">
        <f t="shared" si="281"/>
        <v>0</v>
      </c>
      <c r="BGE51" s="64">
        <f t="shared" ref="BGE51:BIP51" si="282">SUM(BGE34:BGE49)</f>
        <v>0</v>
      </c>
      <c r="BGF51" s="64">
        <f t="shared" si="282"/>
        <v>0</v>
      </c>
      <c r="BGG51" s="64">
        <f t="shared" si="282"/>
        <v>0</v>
      </c>
      <c r="BGH51" s="64">
        <f t="shared" si="282"/>
        <v>0</v>
      </c>
      <c r="BGI51" s="64">
        <f t="shared" si="282"/>
        <v>0</v>
      </c>
      <c r="BGJ51" s="64">
        <f t="shared" si="282"/>
        <v>0</v>
      </c>
      <c r="BGK51" s="64">
        <f t="shared" si="282"/>
        <v>0</v>
      </c>
      <c r="BGL51" s="64">
        <f t="shared" si="282"/>
        <v>0</v>
      </c>
      <c r="BGM51" s="64">
        <f t="shared" si="282"/>
        <v>0</v>
      </c>
      <c r="BGN51" s="64">
        <f t="shared" si="282"/>
        <v>0</v>
      </c>
      <c r="BGO51" s="64">
        <f t="shared" si="282"/>
        <v>0</v>
      </c>
      <c r="BGP51" s="64">
        <f t="shared" si="282"/>
        <v>0</v>
      </c>
      <c r="BGQ51" s="64">
        <f t="shared" si="282"/>
        <v>0</v>
      </c>
      <c r="BGR51" s="64">
        <f t="shared" si="282"/>
        <v>0</v>
      </c>
      <c r="BGS51" s="64">
        <f t="shared" si="282"/>
        <v>0</v>
      </c>
      <c r="BGT51" s="64">
        <f t="shared" si="282"/>
        <v>0</v>
      </c>
      <c r="BGU51" s="64">
        <f t="shared" si="282"/>
        <v>0</v>
      </c>
      <c r="BGV51" s="64">
        <f t="shared" si="282"/>
        <v>0</v>
      </c>
      <c r="BGW51" s="64">
        <f t="shared" si="282"/>
        <v>0</v>
      </c>
      <c r="BGX51" s="64">
        <f t="shared" si="282"/>
        <v>0</v>
      </c>
      <c r="BGY51" s="64">
        <f t="shared" si="282"/>
        <v>0</v>
      </c>
      <c r="BGZ51" s="64">
        <f t="shared" si="282"/>
        <v>0</v>
      </c>
      <c r="BHA51" s="64">
        <f t="shared" si="282"/>
        <v>0</v>
      </c>
      <c r="BHB51" s="64">
        <f t="shared" si="282"/>
        <v>0</v>
      </c>
      <c r="BHC51" s="64">
        <f t="shared" si="282"/>
        <v>0</v>
      </c>
      <c r="BHD51" s="64">
        <f t="shared" si="282"/>
        <v>0</v>
      </c>
      <c r="BHE51" s="64">
        <f t="shared" si="282"/>
        <v>0</v>
      </c>
      <c r="BHF51" s="64">
        <f t="shared" si="282"/>
        <v>0</v>
      </c>
      <c r="BHG51" s="64">
        <f t="shared" si="282"/>
        <v>0</v>
      </c>
      <c r="BHH51" s="64">
        <f t="shared" si="282"/>
        <v>0</v>
      </c>
      <c r="BHI51" s="64">
        <f t="shared" si="282"/>
        <v>0</v>
      </c>
      <c r="BHJ51" s="64">
        <f t="shared" si="282"/>
        <v>0</v>
      </c>
      <c r="BHK51" s="64">
        <f t="shared" si="282"/>
        <v>0</v>
      </c>
      <c r="BHL51" s="64">
        <f t="shared" si="282"/>
        <v>0</v>
      </c>
      <c r="BHM51" s="64">
        <f t="shared" si="282"/>
        <v>0</v>
      </c>
      <c r="BHN51" s="64">
        <f t="shared" si="282"/>
        <v>0</v>
      </c>
      <c r="BHO51" s="64">
        <f t="shared" si="282"/>
        <v>0</v>
      </c>
      <c r="BHP51" s="64">
        <f t="shared" si="282"/>
        <v>0</v>
      </c>
      <c r="BHQ51" s="64">
        <f t="shared" si="282"/>
        <v>0</v>
      </c>
      <c r="BHR51" s="64">
        <f t="shared" si="282"/>
        <v>0</v>
      </c>
      <c r="BHS51" s="64">
        <f t="shared" si="282"/>
        <v>0</v>
      </c>
      <c r="BHT51" s="64">
        <f t="shared" si="282"/>
        <v>0</v>
      </c>
      <c r="BHU51" s="64">
        <f t="shared" si="282"/>
        <v>0</v>
      </c>
      <c r="BHV51" s="64">
        <f t="shared" si="282"/>
        <v>0</v>
      </c>
      <c r="BHW51" s="64">
        <f t="shared" si="282"/>
        <v>0</v>
      </c>
      <c r="BHX51" s="64">
        <f t="shared" si="282"/>
        <v>0</v>
      </c>
      <c r="BHY51" s="64">
        <f t="shared" si="282"/>
        <v>0</v>
      </c>
      <c r="BHZ51" s="64">
        <f t="shared" si="282"/>
        <v>0</v>
      </c>
      <c r="BIA51" s="64">
        <f t="shared" si="282"/>
        <v>0</v>
      </c>
      <c r="BIB51" s="64">
        <f t="shared" si="282"/>
        <v>0</v>
      </c>
      <c r="BIC51" s="64">
        <f t="shared" si="282"/>
        <v>0</v>
      </c>
      <c r="BID51" s="64">
        <f t="shared" si="282"/>
        <v>0</v>
      </c>
      <c r="BIE51" s="64">
        <f t="shared" si="282"/>
        <v>0</v>
      </c>
      <c r="BIF51" s="64">
        <f t="shared" si="282"/>
        <v>0</v>
      </c>
      <c r="BIG51" s="64">
        <f t="shared" si="282"/>
        <v>0</v>
      </c>
      <c r="BIH51" s="64">
        <f t="shared" si="282"/>
        <v>0</v>
      </c>
      <c r="BII51" s="64">
        <f t="shared" si="282"/>
        <v>0</v>
      </c>
      <c r="BIJ51" s="64">
        <f t="shared" si="282"/>
        <v>0</v>
      </c>
      <c r="BIK51" s="64">
        <f t="shared" si="282"/>
        <v>0</v>
      </c>
      <c r="BIL51" s="64">
        <f t="shared" si="282"/>
        <v>0</v>
      </c>
      <c r="BIM51" s="64">
        <f t="shared" si="282"/>
        <v>0</v>
      </c>
      <c r="BIN51" s="64">
        <f t="shared" si="282"/>
        <v>0</v>
      </c>
      <c r="BIO51" s="64">
        <f t="shared" si="282"/>
        <v>0</v>
      </c>
      <c r="BIP51" s="64">
        <f t="shared" si="282"/>
        <v>0</v>
      </c>
      <c r="BIQ51" s="64">
        <f t="shared" ref="BIQ51:BLB51" si="283">SUM(BIQ34:BIQ49)</f>
        <v>0</v>
      </c>
      <c r="BIR51" s="64">
        <f t="shared" si="283"/>
        <v>0</v>
      </c>
      <c r="BIS51" s="64">
        <f t="shared" si="283"/>
        <v>0</v>
      </c>
      <c r="BIT51" s="64">
        <f t="shared" si="283"/>
        <v>0</v>
      </c>
      <c r="BIU51" s="64">
        <f t="shared" si="283"/>
        <v>0</v>
      </c>
      <c r="BIV51" s="64">
        <f t="shared" si="283"/>
        <v>0</v>
      </c>
      <c r="BIW51" s="64">
        <f t="shared" si="283"/>
        <v>0</v>
      </c>
      <c r="BIX51" s="64">
        <f t="shared" si="283"/>
        <v>0</v>
      </c>
      <c r="BIY51" s="64">
        <f t="shared" si="283"/>
        <v>0</v>
      </c>
      <c r="BIZ51" s="64">
        <f t="shared" si="283"/>
        <v>0</v>
      </c>
      <c r="BJA51" s="64">
        <f t="shared" si="283"/>
        <v>0</v>
      </c>
      <c r="BJB51" s="64">
        <f t="shared" si="283"/>
        <v>0</v>
      </c>
      <c r="BJC51" s="64">
        <f t="shared" si="283"/>
        <v>0</v>
      </c>
      <c r="BJD51" s="64">
        <f t="shared" si="283"/>
        <v>0</v>
      </c>
      <c r="BJE51" s="64">
        <f t="shared" si="283"/>
        <v>0</v>
      </c>
      <c r="BJF51" s="64">
        <f t="shared" si="283"/>
        <v>0</v>
      </c>
      <c r="BJG51" s="64">
        <f t="shared" si="283"/>
        <v>0</v>
      </c>
      <c r="BJH51" s="64">
        <f t="shared" si="283"/>
        <v>0</v>
      </c>
      <c r="BJI51" s="64">
        <f t="shared" si="283"/>
        <v>0</v>
      </c>
      <c r="BJJ51" s="64">
        <f t="shared" si="283"/>
        <v>0</v>
      </c>
      <c r="BJK51" s="64">
        <f t="shared" si="283"/>
        <v>0</v>
      </c>
      <c r="BJL51" s="64">
        <f t="shared" si="283"/>
        <v>0</v>
      </c>
      <c r="BJM51" s="64">
        <f t="shared" si="283"/>
        <v>0</v>
      </c>
      <c r="BJN51" s="64">
        <f t="shared" si="283"/>
        <v>0</v>
      </c>
      <c r="BJO51" s="64">
        <f t="shared" si="283"/>
        <v>0</v>
      </c>
      <c r="BJP51" s="64">
        <f t="shared" si="283"/>
        <v>0</v>
      </c>
      <c r="BJQ51" s="64">
        <f t="shared" si="283"/>
        <v>0</v>
      </c>
      <c r="BJR51" s="64">
        <f t="shared" si="283"/>
        <v>0</v>
      </c>
      <c r="BJS51" s="64">
        <f t="shared" si="283"/>
        <v>0</v>
      </c>
      <c r="BJT51" s="64">
        <f t="shared" si="283"/>
        <v>0</v>
      </c>
      <c r="BJU51" s="64">
        <f t="shared" si="283"/>
        <v>0</v>
      </c>
      <c r="BJV51" s="64">
        <f t="shared" si="283"/>
        <v>0</v>
      </c>
      <c r="BJW51" s="64">
        <f t="shared" si="283"/>
        <v>0</v>
      </c>
      <c r="BJX51" s="64">
        <f t="shared" si="283"/>
        <v>0</v>
      </c>
      <c r="BJY51" s="64">
        <f t="shared" si="283"/>
        <v>0</v>
      </c>
      <c r="BJZ51" s="64">
        <f t="shared" si="283"/>
        <v>0</v>
      </c>
      <c r="BKA51" s="64">
        <f t="shared" si="283"/>
        <v>0</v>
      </c>
      <c r="BKB51" s="64">
        <f t="shared" si="283"/>
        <v>0</v>
      </c>
      <c r="BKC51" s="64">
        <f t="shared" si="283"/>
        <v>0</v>
      </c>
      <c r="BKD51" s="64">
        <f t="shared" si="283"/>
        <v>0</v>
      </c>
      <c r="BKE51" s="64">
        <f t="shared" si="283"/>
        <v>0</v>
      </c>
      <c r="BKF51" s="64">
        <f t="shared" si="283"/>
        <v>0</v>
      </c>
      <c r="BKG51" s="64">
        <f t="shared" si="283"/>
        <v>0</v>
      </c>
      <c r="BKH51" s="64">
        <f t="shared" si="283"/>
        <v>0</v>
      </c>
      <c r="BKI51" s="64">
        <f t="shared" si="283"/>
        <v>0</v>
      </c>
      <c r="BKJ51" s="64">
        <f t="shared" si="283"/>
        <v>0</v>
      </c>
      <c r="BKK51" s="64">
        <f t="shared" si="283"/>
        <v>0</v>
      </c>
      <c r="BKL51" s="64">
        <f t="shared" si="283"/>
        <v>0</v>
      </c>
      <c r="BKM51" s="64">
        <f t="shared" si="283"/>
        <v>0</v>
      </c>
      <c r="BKN51" s="64">
        <f t="shared" si="283"/>
        <v>0</v>
      </c>
      <c r="BKO51" s="64">
        <f t="shared" si="283"/>
        <v>0</v>
      </c>
      <c r="BKP51" s="64">
        <f t="shared" si="283"/>
        <v>0</v>
      </c>
      <c r="BKQ51" s="64">
        <f t="shared" si="283"/>
        <v>0</v>
      </c>
      <c r="BKR51" s="64">
        <f t="shared" si="283"/>
        <v>0</v>
      </c>
      <c r="BKS51" s="64">
        <f t="shared" si="283"/>
        <v>0</v>
      </c>
      <c r="BKT51" s="64">
        <f t="shared" si="283"/>
        <v>0</v>
      </c>
      <c r="BKU51" s="64">
        <f t="shared" si="283"/>
        <v>0</v>
      </c>
      <c r="BKV51" s="64">
        <f t="shared" si="283"/>
        <v>0</v>
      </c>
      <c r="BKW51" s="64">
        <f t="shared" si="283"/>
        <v>0</v>
      </c>
      <c r="BKX51" s="64">
        <f t="shared" si="283"/>
        <v>0</v>
      </c>
      <c r="BKY51" s="64">
        <f t="shared" si="283"/>
        <v>0</v>
      </c>
      <c r="BKZ51" s="64">
        <f t="shared" si="283"/>
        <v>0</v>
      </c>
      <c r="BLA51" s="64">
        <f t="shared" si="283"/>
        <v>0</v>
      </c>
      <c r="BLB51" s="64">
        <f t="shared" si="283"/>
        <v>0</v>
      </c>
      <c r="BLC51" s="64">
        <f t="shared" ref="BLC51:BNN51" si="284">SUM(BLC34:BLC49)</f>
        <v>0</v>
      </c>
      <c r="BLD51" s="64">
        <f t="shared" si="284"/>
        <v>0</v>
      </c>
      <c r="BLE51" s="64">
        <f t="shared" si="284"/>
        <v>0</v>
      </c>
      <c r="BLF51" s="64">
        <f t="shared" si="284"/>
        <v>0</v>
      </c>
      <c r="BLG51" s="64">
        <f t="shared" si="284"/>
        <v>0</v>
      </c>
      <c r="BLH51" s="64">
        <f t="shared" si="284"/>
        <v>0</v>
      </c>
      <c r="BLI51" s="64">
        <f t="shared" si="284"/>
        <v>0</v>
      </c>
      <c r="BLJ51" s="64">
        <f t="shared" si="284"/>
        <v>0</v>
      </c>
      <c r="BLK51" s="64">
        <f t="shared" si="284"/>
        <v>0</v>
      </c>
      <c r="BLL51" s="64">
        <f t="shared" si="284"/>
        <v>0</v>
      </c>
      <c r="BLM51" s="64">
        <f t="shared" si="284"/>
        <v>0</v>
      </c>
      <c r="BLN51" s="64">
        <f t="shared" si="284"/>
        <v>0</v>
      </c>
      <c r="BLO51" s="64">
        <f t="shared" si="284"/>
        <v>0</v>
      </c>
      <c r="BLP51" s="64">
        <f t="shared" si="284"/>
        <v>0</v>
      </c>
      <c r="BLQ51" s="64">
        <f t="shared" si="284"/>
        <v>0</v>
      </c>
      <c r="BLR51" s="64">
        <f t="shared" si="284"/>
        <v>0</v>
      </c>
      <c r="BLS51" s="64">
        <f t="shared" si="284"/>
        <v>0</v>
      </c>
      <c r="BLT51" s="64">
        <f t="shared" si="284"/>
        <v>0</v>
      </c>
      <c r="BLU51" s="64">
        <f t="shared" si="284"/>
        <v>0</v>
      </c>
      <c r="BLV51" s="64">
        <f t="shared" si="284"/>
        <v>0</v>
      </c>
      <c r="BLW51" s="64">
        <f t="shared" si="284"/>
        <v>0</v>
      </c>
      <c r="BLX51" s="64">
        <f t="shared" si="284"/>
        <v>0</v>
      </c>
      <c r="BLY51" s="64">
        <f t="shared" si="284"/>
        <v>0</v>
      </c>
      <c r="BLZ51" s="64">
        <f t="shared" si="284"/>
        <v>0</v>
      </c>
      <c r="BMA51" s="64">
        <f t="shared" si="284"/>
        <v>0</v>
      </c>
      <c r="BMB51" s="64">
        <f t="shared" si="284"/>
        <v>0</v>
      </c>
      <c r="BMC51" s="64">
        <f t="shared" si="284"/>
        <v>0</v>
      </c>
      <c r="BMD51" s="64">
        <f t="shared" si="284"/>
        <v>0</v>
      </c>
      <c r="BME51" s="64">
        <f t="shared" si="284"/>
        <v>0</v>
      </c>
      <c r="BMF51" s="64">
        <f t="shared" si="284"/>
        <v>0</v>
      </c>
      <c r="BMG51" s="64">
        <f t="shared" si="284"/>
        <v>0</v>
      </c>
      <c r="BMH51" s="64">
        <f t="shared" si="284"/>
        <v>0</v>
      </c>
      <c r="BMI51" s="64">
        <f t="shared" si="284"/>
        <v>0</v>
      </c>
      <c r="BMJ51" s="64">
        <f t="shared" si="284"/>
        <v>0</v>
      </c>
      <c r="BMK51" s="64">
        <f t="shared" si="284"/>
        <v>0</v>
      </c>
      <c r="BML51" s="64">
        <f t="shared" si="284"/>
        <v>0</v>
      </c>
      <c r="BMM51" s="64">
        <f t="shared" si="284"/>
        <v>0</v>
      </c>
      <c r="BMN51" s="64">
        <f t="shared" si="284"/>
        <v>0</v>
      </c>
      <c r="BMO51" s="64">
        <f t="shared" si="284"/>
        <v>0</v>
      </c>
      <c r="BMP51" s="64">
        <f t="shared" si="284"/>
        <v>0</v>
      </c>
      <c r="BMQ51" s="64">
        <f t="shared" si="284"/>
        <v>0</v>
      </c>
      <c r="BMR51" s="64">
        <f t="shared" si="284"/>
        <v>0</v>
      </c>
      <c r="BMS51" s="64">
        <f t="shared" si="284"/>
        <v>0</v>
      </c>
      <c r="BMT51" s="64">
        <f t="shared" si="284"/>
        <v>0</v>
      </c>
      <c r="BMU51" s="64">
        <f t="shared" si="284"/>
        <v>0</v>
      </c>
      <c r="BMV51" s="64">
        <f t="shared" si="284"/>
        <v>0</v>
      </c>
      <c r="BMW51" s="64">
        <f t="shared" si="284"/>
        <v>0</v>
      </c>
      <c r="BMX51" s="64">
        <f t="shared" si="284"/>
        <v>0</v>
      </c>
      <c r="BMY51" s="64">
        <f t="shared" si="284"/>
        <v>0</v>
      </c>
      <c r="BMZ51" s="64">
        <f t="shared" si="284"/>
        <v>0</v>
      </c>
      <c r="BNA51" s="64">
        <f t="shared" si="284"/>
        <v>0</v>
      </c>
      <c r="BNB51" s="64">
        <f t="shared" si="284"/>
        <v>0</v>
      </c>
      <c r="BNC51" s="64">
        <f t="shared" si="284"/>
        <v>0</v>
      </c>
      <c r="BND51" s="64">
        <f t="shared" si="284"/>
        <v>0</v>
      </c>
      <c r="BNE51" s="64">
        <f t="shared" si="284"/>
        <v>0</v>
      </c>
      <c r="BNF51" s="64">
        <f t="shared" si="284"/>
        <v>0</v>
      </c>
      <c r="BNG51" s="64">
        <f t="shared" si="284"/>
        <v>0</v>
      </c>
      <c r="BNH51" s="64">
        <f t="shared" si="284"/>
        <v>0</v>
      </c>
      <c r="BNI51" s="64">
        <f t="shared" si="284"/>
        <v>0</v>
      </c>
      <c r="BNJ51" s="64">
        <f t="shared" si="284"/>
        <v>0</v>
      </c>
      <c r="BNK51" s="64">
        <f t="shared" si="284"/>
        <v>0</v>
      </c>
      <c r="BNL51" s="64">
        <f t="shared" si="284"/>
        <v>0</v>
      </c>
      <c r="BNM51" s="64">
        <f t="shared" si="284"/>
        <v>0</v>
      </c>
      <c r="BNN51" s="64">
        <f t="shared" si="284"/>
        <v>0</v>
      </c>
      <c r="BNO51" s="64">
        <f t="shared" ref="BNO51:BPZ51" si="285">SUM(BNO34:BNO49)</f>
        <v>0</v>
      </c>
      <c r="BNP51" s="64">
        <f t="shared" si="285"/>
        <v>0</v>
      </c>
      <c r="BNQ51" s="64">
        <f t="shared" si="285"/>
        <v>0</v>
      </c>
      <c r="BNR51" s="64">
        <f t="shared" si="285"/>
        <v>0</v>
      </c>
      <c r="BNS51" s="64">
        <f t="shared" si="285"/>
        <v>0</v>
      </c>
      <c r="BNT51" s="64">
        <f t="shared" si="285"/>
        <v>0</v>
      </c>
      <c r="BNU51" s="64">
        <f t="shared" si="285"/>
        <v>0</v>
      </c>
      <c r="BNV51" s="64">
        <f t="shared" si="285"/>
        <v>0</v>
      </c>
      <c r="BNW51" s="64">
        <f t="shared" si="285"/>
        <v>0</v>
      </c>
      <c r="BNX51" s="64">
        <f t="shared" si="285"/>
        <v>0</v>
      </c>
      <c r="BNY51" s="64">
        <f t="shared" si="285"/>
        <v>0</v>
      </c>
      <c r="BNZ51" s="64">
        <f t="shared" si="285"/>
        <v>0</v>
      </c>
      <c r="BOA51" s="64">
        <f t="shared" si="285"/>
        <v>0</v>
      </c>
      <c r="BOB51" s="64">
        <f t="shared" si="285"/>
        <v>0</v>
      </c>
      <c r="BOC51" s="64">
        <f t="shared" si="285"/>
        <v>0</v>
      </c>
      <c r="BOD51" s="64">
        <f t="shared" si="285"/>
        <v>0</v>
      </c>
      <c r="BOE51" s="64">
        <f t="shared" si="285"/>
        <v>0</v>
      </c>
      <c r="BOF51" s="64">
        <f t="shared" si="285"/>
        <v>0</v>
      </c>
      <c r="BOG51" s="64">
        <f t="shared" si="285"/>
        <v>0</v>
      </c>
      <c r="BOH51" s="64">
        <f t="shared" si="285"/>
        <v>0</v>
      </c>
      <c r="BOI51" s="64">
        <f t="shared" si="285"/>
        <v>0</v>
      </c>
      <c r="BOJ51" s="64">
        <f t="shared" si="285"/>
        <v>0</v>
      </c>
      <c r="BOK51" s="64">
        <f t="shared" si="285"/>
        <v>0</v>
      </c>
      <c r="BOL51" s="64">
        <f t="shared" si="285"/>
        <v>0</v>
      </c>
      <c r="BOM51" s="64">
        <f t="shared" si="285"/>
        <v>0</v>
      </c>
      <c r="BON51" s="64">
        <f t="shared" si="285"/>
        <v>0</v>
      </c>
      <c r="BOO51" s="64">
        <f t="shared" si="285"/>
        <v>0</v>
      </c>
      <c r="BOP51" s="64">
        <f t="shared" si="285"/>
        <v>0</v>
      </c>
      <c r="BOQ51" s="64">
        <f t="shared" si="285"/>
        <v>0</v>
      </c>
      <c r="BOR51" s="64">
        <f t="shared" si="285"/>
        <v>0</v>
      </c>
      <c r="BOS51" s="64">
        <f t="shared" si="285"/>
        <v>0</v>
      </c>
      <c r="BOT51" s="64">
        <f t="shared" si="285"/>
        <v>0</v>
      </c>
      <c r="BOU51" s="64">
        <f t="shared" si="285"/>
        <v>0</v>
      </c>
      <c r="BOV51" s="64">
        <f t="shared" si="285"/>
        <v>0</v>
      </c>
      <c r="BOW51" s="64">
        <f t="shared" si="285"/>
        <v>0</v>
      </c>
      <c r="BOX51" s="64">
        <f t="shared" si="285"/>
        <v>0</v>
      </c>
      <c r="BOY51" s="64">
        <f t="shared" si="285"/>
        <v>0</v>
      </c>
      <c r="BOZ51" s="64">
        <f t="shared" si="285"/>
        <v>0</v>
      </c>
      <c r="BPA51" s="64">
        <f t="shared" si="285"/>
        <v>0</v>
      </c>
      <c r="BPB51" s="64">
        <f t="shared" si="285"/>
        <v>0</v>
      </c>
      <c r="BPC51" s="64">
        <f t="shared" si="285"/>
        <v>0</v>
      </c>
      <c r="BPD51" s="64">
        <f t="shared" si="285"/>
        <v>0</v>
      </c>
      <c r="BPE51" s="64">
        <f t="shared" si="285"/>
        <v>0</v>
      </c>
      <c r="BPF51" s="64">
        <f t="shared" si="285"/>
        <v>0</v>
      </c>
      <c r="BPG51" s="64">
        <f t="shared" si="285"/>
        <v>0</v>
      </c>
      <c r="BPH51" s="64">
        <f t="shared" si="285"/>
        <v>0</v>
      </c>
      <c r="BPI51" s="64">
        <f t="shared" si="285"/>
        <v>0</v>
      </c>
      <c r="BPJ51" s="64">
        <f t="shared" si="285"/>
        <v>0</v>
      </c>
      <c r="BPK51" s="64">
        <f t="shared" si="285"/>
        <v>0</v>
      </c>
      <c r="BPL51" s="64">
        <f t="shared" si="285"/>
        <v>0</v>
      </c>
      <c r="BPM51" s="64">
        <f t="shared" si="285"/>
        <v>0</v>
      </c>
      <c r="BPN51" s="64">
        <f t="shared" si="285"/>
        <v>0</v>
      </c>
      <c r="BPO51" s="64">
        <f t="shared" si="285"/>
        <v>0</v>
      </c>
      <c r="BPP51" s="64">
        <f t="shared" si="285"/>
        <v>0</v>
      </c>
      <c r="BPQ51" s="64">
        <f t="shared" si="285"/>
        <v>0</v>
      </c>
      <c r="BPR51" s="64">
        <f t="shared" si="285"/>
        <v>0</v>
      </c>
      <c r="BPS51" s="64">
        <f t="shared" si="285"/>
        <v>0</v>
      </c>
      <c r="BPT51" s="64">
        <f t="shared" si="285"/>
        <v>0</v>
      </c>
      <c r="BPU51" s="64">
        <f t="shared" si="285"/>
        <v>0</v>
      </c>
      <c r="BPV51" s="64">
        <f t="shared" si="285"/>
        <v>0</v>
      </c>
      <c r="BPW51" s="64">
        <f t="shared" si="285"/>
        <v>0</v>
      </c>
      <c r="BPX51" s="64">
        <f t="shared" si="285"/>
        <v>0</v>
      </c>
      <c r="BPY51" s="64">
        <f t="shared" si="285"/>
        <v>0</v>
      </c>
      <c r="BPZ51" s="64">
        <f t="shared" si="285"/>
        <v>0</v>
      </c>
      <c r="BQA51" s="64">
        <f t="shared" ref="BQA51:BSL51" si="286">SUM(BQA34:BQA49)</f>
        <v>0</v>
      </c>
      <c r="BQB51" s="64">
        <f t="shared" si="286"/>
        <v>0</v>
      </c>
      <c r="BQC51" s="64">
        <f t="shared" si="286"/>
        <v>0</v>
      </c>
      <c r="BQD51" s="64">
        <f t="shared" si="286"/>
        <v>0</v>
      </c>
      <c r="BQE51" s="64">
        <f t="shared" si="286"/>
        <v>0</v>
      </c>
      <c r="BQF51" s="64">
        <f t="shared" si="286"/>
        <v>0</v>
      </c>
      <c r="BQG51" s="64">
        <f t="shared" si="286"/>
        <v>0</v>
      </c>
      <c r="BQH51" s="64">
        <f t="shared" si="286"/>
        <v>0</v>
      </c>
      <c r="BQI51" s="64">
        <f t="shared" si="286"/>
        <v>0</v>
      </c>
      <c r="BQJ51" s="64">
        <f t="shared" si="286"/>
        <v>0</v>
      </c>
      <c r="BQK51" s="64">
        <f t="shared" si="286"/>
        <v>0</v>
      </c>
      <c r="BQL51" s="64">
        <f t="shared" si="286"/>
        <v>0</v>
      </c>
      <c r="BQM51" s="64">
        <f t="shared" si="286"/>
        <v>0</v>
      </c>
      <c r="BQN51" s="64">
        <f t="shared" si="286"/>
        <v>0</v>
      </c>
      <c r="BQO51" s="64">
        <f t="shared" si="286"/>
        <v>0</v>
      </c>
      <c r="BQP51" s="64">
        <f t="shared" si="286"/>
        <v>0</v>
      </c>
      <c r="BQQ51" s="64">
        <f t="shared" si="286"/>
        <v>0</v>
      </c>
      <c r="BQR51" s="64">
        <f t="shared" si="286"/>
        <v>0</v>
      </c>
      <c r="BQS51" s="64">
        <f t="shared" si="286"/>
        <v>0</v>
      </c>
      <c r="BQT51" s="64">
        <f t="shared" si="286"/>
        <v>0</v>
      </c>
      <c r="BQU51" s="64">
        <f t="shared" si="286"/>
        <v>0</v>
      </c>
      <c r="BQV51" s="64">
        <f t="shared" si="286"/>
        <v>0</v>
      </c>
      <c r="BQW51" s="64">
        <f t="shared" si="286"/>
        <v>0</v>
      </c>
      <c r="BQX51" s="64">
        <f t="shared" si="286"/>
        <v>0</v>
      </c>
      <c r="BQY51" s="64">
        <f t="shared" si="286"/>
        <v>0</v>
      </c>
      <c r="BQZ51" s="64">
        <f t="shared" si="286"/>
        <v>0</v>
      </c>
      <c r="BRA51" s="64">
        <f t="shared" si="286"/>
        <v>0</v>
      </c>
      <c r="BRB51" s="64">
        <f t="shared" si="286"/>
        <v>0</v>
      </c>
      <c r="BRC51" s="64">
        <f t="shared" si="286"/>
        <v>0</v>
      </c>
      <c r="BRD51" s="64">
        <f t="shared" si="286"/>
        <v>0</v>
      </c>
      <c r="BRE51" s="64">
        <f t="shared" si="286"/>
        <v>0</v>
      </c>
      <c r="BRF51" s="64">
        <f t="shared" si="286"/>
        <v>0</v>
      </c>
      <c r="BRG51" s="64">
        <f t="shared" si="286"/>
        <v>0</v>
      </c>
      <c r="BRH51" s="64">
        <f t="shared" si="286"/>
        <v>0</v>
      </c>
      <c r="BRI51" s="64">
        <f t="shared" si="286"/>
        <v>0</v>
      </c>
      <c r="BRJ51" s="64">
        <f t="shared" si="286"/>
        <v>0</v>
      </c>
      <c r="BRK51" s="64">
        <f t="shared" si="286"/>
        <v>0</v>
      </c>
      <c r="BRL51" s="64">
        <f t="shared" si="286"/>
        <v>0</v>
      </c>
      <c r="BRM51" s="64">
        <f t="shared" si="286"/>
        <v>0</v>
      </c>
      <c r="BRN51" s="64">
        <f t="shared" si="286"/>
        <v>0</v>
      </c>
      <c r="BRO51" s="64">
        <f t="shared" si="286"/>
        <v>0</v>
      </c>
      <c r="BRP51" s="64">
        <f t="shared" si="286"/>
        <v>0</v>
      </c>
      <c r="BRQ51" s="64">
        <f t="shared" si="286"/>
        <v>0</v>
      </c>
      <c r="BRR51" s="64">
        <f t="shared" si="286"/>
        <v>0</v>
      </c>
      <c r="BRS51" s="64">
        <f t="shared" si="286"/>
        <v>0</v>
      </c>
      <c r="BRT51" s="64">
        <f t="shared" si="286"/>
        <v>0</v>
      </c>
      <c r="BRU51" s="64">
        <f t="shared" si="286"/>
        <v>0</v>
      </c>
      <c r="BRV51" s="64">
        <f t="shared" si="286"/>
        <v>0</v>
      </c>
      <c r="BRW51" s="64">
        <f t="shared" si="286"/>
        <v>0</v>
      </c>
      <c r="BRX51" s="64">
        <f t="shared" si="286"/>
        <v>0</v>
      </c>
      <c r="BRY51" s="64">
        <f t="shared" si="286"/>
        <v>0</v>
      </c>
      <c r="BRZ51" s="64">
        <f t="shared" si="286"/>
        <v>0</v>
      </c>
      <c r="BSA51" s="64">
        <f t="shared" si="286"/>
        <v>0</v>
      </c>
      <c r="BSB51" s="64">
        <f t="shared" si="286"/>
        <v>0</v>
      </c>
      <c r="BSC51" s="64">
        <f t="shared" si="286"/>
        <v>0</v>
      </c>
      <c r="BSD51" s="64">
        <f t="shared" si="286"/>
        <v>0</v>
      </c>
      <c r="BSE51" s="64">
        <f t="shared" si="286"/>
        <v>0</v>
      </c>
      <c r="BSF51" s="64">
        <f t="shared" si="286"/>
        <v>0</v>
      </c>
      <c r="BSG51" s="64">
        <f t="shared" si="286"/>
        <v>0</v>
      </c>
      <c r="BSH51" s="64">
        <f t="shared" si="286"/>
        <v>0</v>
      </c>
      <c r="BSI51" s="64">
        <f t="shared" si="286"/>
        <v>0</v>
      </c>
      <c r="BSJ51" s="64">
        <f t="shared" si="286"/>
        <v>0</v>
      </c>
      <c r="BSK51" s="64">
        <f t="shared" si="286"/>
        <v>0</v>
      </c>
      <c r="BSL51" s="64">
        <f t="shared" si="286"/>
        <v>0</v>
      </c>
      <c r="BSM51" s="64">
        <f t="shared" ref="BSM51:BUX51" si="287">SUM(BSM34:BSM49)</f>
        <v>0</v>
      </c>
      <c r="BSN51" s="64">
        <f t="shared" si="287"/>
        <v>0</v>
      </c>
      <c r="BSO51" s="64">
        <f t="shared" si="287"/>
        <v>0</v>
      </c>
      <c r="BSP51" s="64">
        <f t="shared" si="287"/>
        <v>0</v>
      </c>
      <c r="BSQ51" s="64">
        <f t="shared" si="287"/>
        <v>0</v>
      </c>
      <c r="BSR51" s="64">
        <f t="shared" si="287"/>
        <v>0</v>
      </c>
      <c r="BSS51" s="64">
        <f t="shared" si="287"/>
        <v>0</v>
      </c>
      <c r="BST51" s="64">
        <f t="shared" si="287"/>
        <v>0</v>
      </c>
      <c r="BSU51" s="64">
        <f t="shared" si="287"/>
        <v>0</v>
      </c>
      <c r="BSV51" s="64">
        <f t="shared" si="287"/>
        <v>0</v>
      </c>
      <c r="BSW51" s="64">
        <f t="shared" si="287"/>
        <v>0</v>
      </c>
      <c r="BSX51" s="64">
        <f t="shared" si="287"/>
        <v>0</v>
      </c>
      <c r="BSY51" s="64">
        <f t="shared" si="287"/>
        <v>0</v>
      </c>
      <c r="BSZ51" s="64">
        <f t="shared" si="287"/>
        <v>0</v>
      </c>
      <c r="BTA51" s="64">
        <f t="shared" si="287"/>
        <v>0</v>
      </c>
      <c r="BTB51" s="64">
        <f t="shared" si="287"/>
        <v>0</v>
      </c>
      <c r="BTC51" s="64">
        <f t="shared" si="287"/>
        <v>0</v>
      </c>
      <c r="BTD51" s="64">
        <f t="shared" si="287"/>
        <v>0</v>
      </c>
      <c r="BTE51" s="64">
        <f t="shared" si="287"/>
        <v>0</v>
      </c>
      <c r="BTF51" s="64">
        <f t="shared" si="287"/>
        <v>0</v>
      </c>
      <c r="BTG51" s="64">
        <f t="shared" si="287"/>
        <v>0</v>
      </c>
      <c r="BTH51" s="64">
        <f t="shared" si="287"/>
        <v>0</v>
      </c>
      <c r="BTI51" s="64">
        <f t="shared" si="287"/>
        <v>0</v>
      </c>
      <c r="BTJ51" s="64">
        <f t="shared" si="287"/>
        <v>0</v>
      </c>
      <c r="BTK51" s="64">
        <f t="shared" si="287"/>
        <v>0</v>
      </c>
      <c r="BTL51" s="64">
        <f t="shared" si="287"/>
        <v>0</v>
      </c>
      <c r="BTM51" s="64">
        <f t="shared" si="287"/>
        <v>0</v>
      </c>
      <c r="BTN51" s="64">
        <f t="shared" si="287"/>
        <v>0</v>
      </c>
      <c r="BTO51" s="64">
        <f t="shared" si="287"/>
        <v>0</v>
      </c>
      <c r="BTP51" s="64">
        <f t="shared" si="287"/>
        <v>0</v>
      </c>
      <c r="BTQ51" s="64">
        <f t="shared" si="287"/>
        <v>0</v>
      </c>
      <c r="BTR51" s="64">
        <f t="shared" si="287"/>
        <v>0</v>
      </c>
      <c r="BTS51" s="64">
        <f t="shared" si="287"/>
        <v>0</v>
      </c>
      <c r="BTT51" s="64">
        <f t="shared" si="287"/>
        <v>0</v>
      </c>
      <c r="BTU51" s="64">
        <f t="shared" si="287"/>
        <v>0</v>
      </c>
      <c r="BTV51" s="64">
        <f t="shared" si="287"/>
        <v>0</v>
      </c>
      <c r="BTW51" s="64">
        <f t="shared" si="287"/>
        <v>0</v>
      </c>
      <c r="BTX51" s="64">
        <f t="shared" si="287"/>
        <v>0</v>
      </c>
      <c r="BTY51" s="64">
        <f t="shared" si="287"/>
        <v>0</v>
      </c>
      <c r="BTZ51" s="64">
        <f t="shared" si="287"/>
        <v>0</v>
      </c>
      <c r="BUA51" s="64">
        <f t="shared" si="287"/>
        <v>0</v>
      </c>
      <c r="BUB51" s="64">
        <f t="shared" si="287"/>
        <v>0</v>
      </c>
      <c r="BUC51" s="64">
        <f t="shared" si="287"/>
        <v>0</v>
      </c>
      <c r="BUD51" s="64">
        <f t="shared" si="287"/>
        <v>0</v>
      </c>
      <c r="BUE51" s="64">
        <f t="shared" si="287"/>
        <v>0</v>
      </c>
      <c r="BUF51" s="64">
        <f t="shared" si="287"/>
        <v>0</v>
      </c>
      <c r="BUG51" s="64">
        <f t="shared" si="287"/>
        <v>0</v>
      </c>
      <c r="BUH51" s="64">
        <f t="shared" si="287"/>
        <v>0</v>
      </c>
      <c r="BUI51" s="64">
        <f t="shared" si="287"/>
        <v>0</v>
      </c>
      <c r="BUJ51" s="64">
        <f t="shared" si="287"/>
        <v>0</v>
      </c>
      <c r="BUK51" s="64">
        <f t="shared" si="287"/>
        <v>0</v>
      </c>
      <c r="BUL51" s="64">
        <f t="shared" si="287"/>
        <v>0</v>
      </c>
      <c r="BUM51" s="64">
        <f t="shared" si="287"/>
        <v>0</v>
      </c>
      <c r="BUN51" s="64">
        <f t="shared" si="287"/>
        <v>0</v>
      </c>
      <c r="BUO51" s="64">
        <f t="shared" si="287"/>
        <v>0</v>
      </c>
      <c r="BUP51" s="64">
        <f t="shared" si="287"/>
        <v>0</v>
      </c>
      <c r="BUQ51" s="64">
        <f t="shared" si="287"/>
        <v>0</v>
      </c>
      <c r="BUR51" s="64">
        <f t="shared" si="287"/>
        <v>0</v>
      </c>
      <c r="BUS51" s="64">
        <f t="shared" si="287"/>
        <v>0</v>
      </c>
      <c r="BUT51" s="64">
        <f t="shared" si="287"/>
        <v>0</v>
      </c>
      <c r="BUU51" s="64">
        <f t="shared" si="287"/>
        <v>0</v>
      </c>
      <c r="BUV51" s="64">
        <f t="shared" si="287"/>
        <v>0</v>
      </c>
      <c r="BUW51" s="64">
        <f t="shared" si="287"/>
        <v>0</v>
      </c>
      <c r="BUX51" s="64">
        <f t="shared" si="287"/>
        <v>0</v>
      </c>
      <c r="BUY51" s="64">
        <f t="shared" ref="BUY51:BXJ51" si="288">SUM(BUY34:BUY49)</f>
        <v>0</v>
      </c>
      <c r="BUZ51" s="64">
        <f t="shared" si="288"/>
        <v>0</v>
      </c>
      <c r="BVA51" s="64">
        <f t="shared" si="288"/>
        <v>0</v>
      </c>
      <c r="BVB51" s="64">
        <f t="shared" si="288"/>
        <v>0</v>
      </c>
      <c r="BVC51" s="64">
        <f t="shared" si="288"/>
        <v>0</v>
      </c>
      <c r="BVD51" s="64">
        <f t="shared" si="288"/>
        <v>0</v>
      </c>
      <c r="BVE51" s="64">
        <f t="shared" si="288"/>
        <v>0</v>
      </c>
      <c r="BVF51" s="64">
        <f t="shared" si="288"/>
        <v>0</v>
      </c>
      <c r="BVG51" s="64">
        <f t="shared" si="288"/>
        <v>0</v>
      </c>
      <c r="BVH51" s="64">
        <f t="shared" si="288"/>
        <v>0</v>
      </c>
      <c r="BVI51" s="64">
        <f t="shared" si="288"/>
        <v>0</v>
      </c>
      <c r="BVJ51" s="64">
        <f t="shared" si="288"/>
        <v>0</v>
      </c>
      <c r="BVK51" s="64">
        <f t="shared" si="288"/>
        <v>0</v>
      </c>
      <c r="BVL51" s="64">
        <f t="shared" si="288"/>
        <v>0</v>
      </c>
      <c r="BVM51" s="64">
        <f t="shared" si="288"/>
        <v>0</v>
      </c>
      <c r="BVN51" s="64">
        <f t="shared" si="288"/>
        <v>0</v>
      </c>
      <c r="BVO51" s="64">
        <f t="shared" si="288"/>
        <v>0</v>
      </c>
      <c r="BVP51" s="64">
        <f t="shared" si="288"/>
        <v>0</v>
      </c>
      <c r="BVQ51" s="64">
        <f t="shared" si="288"/>
        <v>0</v>
      </c>
      <c r="BVR51" s="64">
        <f t="shared" si="288"/>
        <v>0</v>
      </c>
      <c r="BVS51" s="64">
        <f t="shared" si="288"/>
        <v>0</v>
      </c>
      <c r="BVT51" s="64">
        <f t="shared" si="288"/>
        <v>0</v>
      </c>
      <c r="BVU51" s="64">
        <f t="shared" si="288"/>
        <v>0</v>
      </c>
      <c r="BVV51" s="64">
        <f t="shared" si="288"/>
        <v>0</v>
      </c>
      <c r="BVW51" s="64">
        <f t="shared" si="288"/>
        <v>0</v>
      </c>
      <c r="BVX51" s="64">
        <f t="shared" si="288"/>
        <v>0</v>
      </c>
      <c r="BVY51" s="64">
        <f t="shared" si="288"/>
        <v>0</v>
      </c>
      <c r="BVZ51" s="64">
        <f t="shared" si="288"/>
        <v>0</v>
      </c>
      <c r="BWA51" s="64">
        <f t="shared" si="288"/>
        <v>0</v>
      </c>
      <c r="BWB51" s="64">
        <f t="shared" si="288"/>
        <v>0</v>
      </c>
      <c r="BWC51" s="64">
        <f t="shared" si="288"/>
        <v>0</v>
      </c>
      <c r="BWD51" s="64">
        <f t="shared" si="288"/>
        <v>0</v>
      </c>
      <c r="BWE51" s="64">
        <f t="shared" si="288"/>
        <v>0</v>
      </c>
      <c r="BWF51" s="64">
        <f t="shared" si="288"/>
        <v>0</v>
      </c>
      <c r="BWG51" s="64">
        <f t="shared" si="288"/>
        <v>0</v>
      </c>
      <c r="BWH51" s="64">
        <f t="shared" si="288"/>
        <v>0</v>
      </c>
      <c r="BWI51" s="64">
        <f t="shared" si="288"/>
        <v>0</v>
      </c>
      <c r="BWJ51" s="64">
        <f t="shared" si="288"/>
        <v>0</v>
      </c>
      <c r="BWK51" s="64">
        <f t="shared" si="288"/>
        <v>0</v>
      </c>
      <c r="BWL51" s="64">
        <f t="shared" si="288"/>
        <v>0</v>
      </c>
      <c r="BWM51" s="64">
        <f t="shared" si="288"/>
        <v>0</v>
      </c>
      <c r="BWN51" s="64">
        <f t="shared" si="288"/>
        <v>0</v>
      </c>
      <c r="BWO51" s="64">
        <f t="shared" si="288"/>
        <v>0</v>
      </c>
      <c r="BWP51" s="64">
        <f t="shared" si="288"/>
        <v>0</v>
      </c>
      <c r="BWQ51" s="64">
        <f t="shared" si="288"/>
        <v>0</v>
      </c>
      <c r="BWR51" s="64">
        <f t="shared" si="288"/>
        <v>0</v>
      </c>
      <c r="BWS51" s="64">
        <f t="shared" si="288"/>
        <v>0</v>
      </c>
      <c r="BWT51" s="64">
        <f t="shared" si="288"/>
        <v>0</v>
      </c>
      <c r="BWU51" s="64">
        <f t="shared" si="288"/>
        <v>0</v>
      </c>
      <c r="BWV51" s="64">
        <f t="shared" si="288"/>
        <v>0</v>
      </c>
      <c r="BWW51" s="64">
        <f t="shared" si="288"/>
        <v>0</v>
      </c>
      <c r="BWX51" s="64">
        <f t="shared" si="288"/>
        <v>0</v>
      </c>
      <c r="BWY51" s="64">
        <f t="shared" si="288"/>
        <v>0</v>
      </c>
      <c r="BWZ51" s="64">
        <f t="shared" si="288"/>
        <v>0</v>
      </c>
      <c r="BXA51" s="64">
        <f t="shared" si="288"/>
        <v>0</v>
      </c>
      <c r="BXB51" s="64">
        <f t="shared" si="288"/>
        <v>0</v>
      </c>
      <c r="BXC51" s="64">
        <f t="shared" si="288"/>
        <v>0</v>
      </c>
      <c r="BXD51" s="64">
        <f t="shared" si="288"/>
        <v>0</v>
      </c>
      <c r="BXE51" s="64">
        <f t="shared" si="288"/>
        <v>0</v>
      </c>
      <c r="BXF51" s="64">
        <f t="shared" si="288"/>
        <v>0</v>
      </c>
      <c r="BXG51" s="64">
        <f t="shared" si="288"/>
        <v>0</v>
      </c>
      <c r="BXH51" s="64">
        <f t="shared" si="288"/>
        <v>0</v>
      </c>
      <c r="BXI51" s="64">
        <f t="shared" si="288"/>
        <v>0</v>
      </c>
      <c r="BXJ51" s="64">
        <f t="shared" si="288"/>
        <v>0</v>
      </c>
      <c r="BXK51" s="64">
        <f t="shared" ref="BXK51:BZV51" si="289">SUM(BXK34:BXK49)</f>
        <v>0</v>
      </c>
      <c r="BXL51" s="64">
        <f t="shared" si="289"/>
        <v>0</v>
      </c>
      <c r="BXM51" s="64">
        <f t="shared" si="289"/>
        <v>0</v>
      </c>
      <c r="BXN51" s="64">
        <f t="shared" si="289"/>
        <v>0</v>
      </c>
      <c r="BXO51" s="64">
        <f t="shared" si="289"/>
        <v>0</v>
      </c>
      <c r="BXP51" s="64">
        <f t="shared" si="289"/>
        <v>0</v>
      </c>
      <c r="BXQ51" s="64">
        <f t="shared" si="289"/>
        <v>0</v>
      </c>
      <c r="BXR51" s="64">
        <f t="shared" si="289"/>
        <v>0</v>
      </c>
      <c r="BXS51" s="64">
        <f t="shared" si="289"/>
        <v>0</v>
      </c>
      <c r="BXT51" s="64">
        <f t="shared" si="289"/>
        <v>0</v>
      </c>
      <c r="BXU51" s="64">
        <f t="shared" si="289"/>
        <v>0</v>
      </c>
      <c r="BXV51" s="64">
        <f t="shared" si="289"/>
        <v>0</v>
      </c>
      <c r="BXW51" s="64">
        <f t="shared" si="289"/>
        <v>0</v>
      </c>
      <c r="BXX51" s="64">
        <f t="shared" si="289"/>
        <v>0</v>
      </c>
      <c r="BXY51" s="64">
        <f t="shared" si="289"/>
        <v>0</v>
      </c>
      <c r="BXZ51" s="64">
        <f t="shared" si="289"/>
        <v>0</v>
      </c>
      <c r="BYA51" s="64">
        <f t="shared" si="289"/>
        <v>0</v>
      </c>
      <c r="BYB51" s="64">
        <f t="shared" si="289"/>
        <v>0</v>
      </c>
      <c r="BYC51" s="64">
        <f t="shared" si="289"/>
        <v>0</v>
      </c>
      <c r="BYD51" s="64">
        <f t="shared" si="289"/>
        <v>0</v>
      </c>
      <c r="BYE51" s="64">
        <f t="shared" si="289"/>
        <v>0</v>
      </c>
      <c r="BYF51" s="64">
        <f t="shared" si="289"/>
        <v>0</v>
      </c>
      <c r="BYG51" s="64">
        <f t="shared" si="289"/>
        <v>0</v>
      </c>
      <c r="BYH51" s="64">
        <f t="shared" si="289"/>
        <v>0</v>
      </c>
      <c r="BYI51" s="64">
        <f t="shared" si="289"/>
        <v>0</v>
      </c>
      <c r="BYJ51" s="64">
        <f t="shared" si="289"/>
        <v>0</v>
      </c>
      <c r="BYK51" s="64">
        <f t="shared" si="289"/>
        <v>0</v>
      </c>
      <c r="BYL51" s="64">
        <f t="shared" si="289"/>
        <v>0</v>
      </c>
      <c r="BYM51" s="64">
        <f t="shared" si="289"/>
        <v>0</v>
      </c>
      <c r="BYN51" s="64">
        <f t="shared" si="289"/>
        <v>0</v>
      </c>
      <c r="BYO51" s="64">
        <f t="shared" si="289"/>
        <v>0</v>
      </c>
      <c r="BYP51" s="64">
        <f t="shared" si="289"/>
        <v>0</v>
      </c>
      <c r="BYQ51" s="64">
        <f t="shared" si="289"/>
        <v>0</v>
      </c>
      <c r="BYR51" s="64">
        <f t="shared" si="289"/>
        <v>0</v>
      </c>
      <c r="BYS51" s="64">
        <f t="shared" si="289"/>
        <v>0</v>
      </c>
      <c r="BYT51" s="64">
        <f t="shared" si="289"/>
        <v>0</v>
      </c>
      <c r="BYU51" s="64">
        <f t="shared" si="289"/>
        <v>0</v>
      </c>
      <c r="BYV51" s="64">
        <f t="shared" si="289"/>
        <v>0</v>
      </c>
      <c r="BYW51" s="64">
        <f t="shared" si="289"/>
        <v>0</v>
      </c>
      <c r="BYX51" s="64">
        <f t="shared" si="289"/>
        <v>0</v>
      </c>
      <c r="BYY51" s="64">
        <f t="shared" si="289"/>
        <v>0</v>
      </c>
      <c r="BYZ51" s="64">
        <f t="shared" si="289"/>
        <v>0</v>
      </c>
      <c r="BZA51" s="64">
        <f t="shared" si="289"/>
        <v>0</v>
      </c>
      <c r="BZB51" s="64">
        <f t="shared" si="289"/>
        <v>0</v>
      </c>
      <c r="BZC51" s="64">
        <f t="shared" si="289"/>
        <v>0</v>
      </c>
      <c r="BZD51" s="64">
        <f t="shared" si="289"/>
        <v>0</v>
      </c>
      <c r="BZE51" s="64">
        <f t="shared" si="289"/>
        <v>0</v>
      </c>
      <c r="BZF51" s="64">
        <f t="shared" si="289"/>
        <v>0</v>
      </c>
      <c r="BZG51" s="64">
        <f t="shared" si="289"/>
        <v>0</v>
      </c>
      <c r="BZH51" s="64">
        <f t="shared" si="289"/>
        <v>0</v>
      </c>
      <c r="BZI51" s="64">
        <f t="shared" si="289"/>
        <v>0</v>
      </c>
      <c r="BZJ51" s="64">
        <f t="shared" si="289"/>
        <v>0</v>
      </c>
      <c r="BZK51" s="64">
        <f t="shared" si="289"/>
        <v>0</v>
      </c>
      <c r="BZL51" s="64">
        <f t="shared" si="289"/>
        <v>0</v>
      </c>
      <c r="BZM51" s="64">
        <f t="shared" si="289"/>
        <v>0</v>
      </c>
      <c r="BZN51" s="64">
        <f t="shared" si="289"/>
        <v>0</v>
      </c>
      <c r="BZO51" s="64">
        <f t="shared" si="289"/>
        <v>0</v>
      </c>
      <c r="BZP51" s="64">
        <f t="shared" si="289"/>
        <v>0</v>
      </c>
      <c r="BZQ51" s="64">
        <f t="shared" si="289"/>
        <v>0</v>
      </c>
      <c r="BZR51" s="64">
        <f t="shared" si="289"/>
        <v>0</v>
      </c>
      <c r="BZS51" s="64">
        <f t="shared" si="289"/>
        <v>0</v>
      </c>
      <c r="BZT51" s="64">
        <f t="shared" si="289"/>
        <v>0</v>
      </c>
      <c r="BZU51" s="64">
        <f t="shared" si="289"/>
        <v>0</v>
      </c>
      <c r="BZV51" s="64">
        <f t="shared" si="289"/>
        <v>0</v>
      </c>
      <c r="BZW51" s="64">
        <f t="shared" ref="BZW51:CCH51" si="290">SUM(BZW34:BZW49)</f>
        <v>0</v>
      </c>
      <c r="BZX51" s="64">
        <f t="shared" si="290"/>
        <v>0</v>
      </c>
      <c r="BZY51" s="64">
        <f t="shared" si="290"/>
        <v>0</v>
      </c>
      <c r="BZZ51" s="64">
        <f t="shared" si="290"/>
        <v>0</v>
      </c>
      <c r="CAA51" s="64">
        <f t="shared" si="290"/>
        <v>0</v>
      </c>
      <c r="CAB51" s="64">
        <f t="shared" si="290"/>
        <v>0</v>
      </c>
      <c r="CAC51" s="64">
        <f t="shared" si="290"/>
        <v>0</v>
      </c>
      <c r="CAD51" s="64">
        <f t="shared" si="290"/>
        <v>0</v>
      </c>
      <c r="CAE51" s="64">
        <f t="shared" si="290"/>
        <v>0</v>
      </c>
      <c r="CAF51" s="64">
        <f t="shared" si="290"/>
        <v>0</v>
      </c>
      <c r="CAG51" s="64">
        <f t="shared" si="290"/>
        <v>0</v>
      </c>
      <c r="CAH51" s="64">
        <f t="shared" si="290"/>
        <v>0</v>
      </c>
      <c r="CAI51" s="64">
        <f t="shared" si="290"/>
        <v>0</v>
      </c>
      <c r="CAJ51" s="64">
        <f t="shared" si="290"/>
        <v>0</v>
      </c>
      <c r="CAK51" s="64">
        <f t="shared" si="290"/>
        <v>0</v>
      </c>
      <c r="CAL51" s="64">
        <f t="shared" si="290"/>
        <v>0</v>
      </c>
      <c r="CAM51" s="64">
        <f t="shared" si="290"/>
        <v>0</v>
      </c>
      <c r="CAN51" s="64">
        <f t="shared" si="290"/>
        <v>0</v>
      </c>
      <c r="CAO51" s="64">
        <f t="shared" si="290"/>
        <v>0</v>
      </c>
      <c r="CAP51" s="64">
        <f t="shared" si="290"/>
        <v>0</v>
      </c>
      <c r="CAQ51" s="64">
        <f t="shared" si="290"/>
        <v>0</v>
      </c>
      <c r="CAR51" s="64">
        <f t="shared" si="290"/>
        <v>0</v>
      </c>
      <c r="CAS51" s="64">
        <f t="shared" si="290"/>
        <v>0</v>
      </c>
      <c r="CAT51" s="64">
        <f t="shared" si="290"/>
        <v>0</v>
      </c>
      <c r="CAU51" s="64">
        <f t="shared" si="290"/>
        <v>0</v>
      </c>
      <c r="CAV51" s="64">
        <f t="shared" si="290"/>
        <v>0</v>
      </c>
      <c r="CAW51" s="64">
        <f t="shared" si="290"/>
        <v>0</v>
      </c>
      <c r="CAX51" s="64">
        <f t="shared" si="290"/>
        <v>0</v>
      </c>
      <c r="CAY51" s="64">
        <f t="shared" si="290"/>
        <v>0</v>
      </c>
      <c r="CAZ51" s="64">
        <f t="shared" si="290"/>
        <v>0</v>
      </c>
      <c r="CBA51" s="64">
        <f t="shared" si="290"/>
        <v>0</v>
      </c>
      <c r="CBB51" s="64">
        <f t="shared" si="290"/>
        <v>0</v>
      </c>
      <c r="CBC51" s="64">
        <f t="shared" si="290"/>
        <v>0</v>
      </c>
      <c r="CBD51" s="64">
        <f t="shared" si="290"/>
        <v>0</v>
      </c>
      <c r="CBE51" s="64">
        <f t="shared" si="290"/>
        <v>0</v>
      </c>
      <c r="CBF51" s="64">
        <f t="shared" si="290"/>
        <v>0</v>
      </c>
      <c r="CBG51" s="64">
        <f t="shared" si="290"/>
        <v>0</v>
      </c>
      <c r="CBH51" s="64">
        <f t="shared" si="290"/>
        <v>0</v>
      </c>
      <c r="CBI51" s="64">
        <f t="shared" si="290"/>
        <v>0</v>
      </c>
      <c r="CBJ51" s="64">
        <f t="shared" si="290"/>
        <v>0</v>
      </c>
      <c r="CBK51" s="64">
        <f t="shared" si="290"/>
        <v>0</v>
      </c>
      <c r="CBL51" s="64">
        <f t="shared" si="290"/>
        <v>0</v>
      </c>
      <c r="CBM51" s="64">
        <f t="shared" si="290"/>
        <v>0</v>
      </c>
      <c r="CBN51" s="64">
        <f t="shared" si="290"/>
        <v>0</v>
      </c>
      <c r="CBO51" s="64">
        <f t="shared" si="290"/>
        <v>0</v>
      </c>
      <c r="CBP51" s="64">
        <f t="shared" si="290"/>
        <v>0</v>
      </c>
      <c r="CBQ51" s="64">
        <f t="shared" si="290"/>
        <v>0</v>
      </c>
      <c r="CBR51" s="64">
        <f t="shared" si="290"/>
        <v>0</v>
      </c>
      <c r="CBS51" s="64">
        <f t="shared" si="290"/>
        <v>0</v>
      </c>
      <c r="CBT51" s="64">
        <f t="shared" si="290"/>
        <v>0</v>
      </c>
      <c r="CBU51" s="64">
        <f t="shared" si="290"/>
        <v>0</v>
      </c>
      <c r="CBV51" s="64">
        <f t="shared" si="290"/>
        <v>0</v>
      </c>
      <c r="CBW51" s="64">
        <f t="shared" si="290"/>
        <v>0</v>
      </c>
      <c r="CBX51" s="64">
        <f t="shared" si="290"/>
        <v>0</v>
      </c>
      <c r="CBY51" s="64">
        <f t="shared" si="290"/>
        <v>0</v>
      </c>
      <c r="CBZ51" s="64">
        <f t="shared" si="290"/>
        <v>0</v>
      </c>
      <c r="CCA51" s="64">
        <f t="shared" si="290"/>
        <v>0</v>
      </c>
      <c r="CCB51" s="64">
        <f t="shared" si="290"/>
        <v>0</v>
      </c>
      <c r="CCC51" s="64">
        <f t="shared" si="290"/>
        <v>0</v>
      </c>
      <c r="CCD51" s="64">
        <f t="shared" si="290"/>
        <v>0</v>
      </c>
      <c r="CCE51" s="64">
        <f t="shared" si="290"/>
        <v>0</v>
      </c>
      <c r="CCF51" s="64">
        <f t="shared" si="290"/>
        <v>0</v>
      </c>
      <c r="CCG51" s="64">
        <f t="shared" si="290"/>
        <v>0</v>
      </c>
      <c r="CCH51" s="64">
        <f t="shared" si="290"/>
        <v>0</v>
      </c>
      <c r="CCI51" s="64">
        <f t="shared" ref="CCI51:CET51" si="291">SUM(CCI34:CCI49)</f>
        <v>0</v>
      </c>
      <c r="CCJ51" s="64">
        <f t="shared" si="291"/>
        <v>0</v>
      </c>
      <c r="CCK51" s="64">
        <f t="shared" si="291"/>
        <v>0</v>
      </c>
      <c r="CCL51" s="64">
        <f t="shared" si="291"/>
        <v>0</v>
      </c>
      <c r="CCM51" s="64">
        <f t="shared" si="291"/>
        <v>0</v>
      </c>
      <c r="CCN51" s="64">
        <f t="shared" si="291"/>
        <v>0</v>
      </c>
      <c r="CCO51" s="64">
        <f t="shared" si="291"/>
        <v>0</v>
      </c>
      <c r="CCP51" s="64">
        <f t="shared" si="291"/>
        <v>0</v>
      </c>
      <c r="CCQ51" s="64">
        <f t="shared" si="291"/>
        <v>0</v>
      </c>
      <c r="CCR51" s="64">
        <f t="shared" si="291"/>
        <v>0</v>
      </c>
      <c r="CCS51" s="64">
        <f t="shared" si="291"/>
        <v>0</v>
      </c>
      <c r="CCT51" s="64">
        <f t="shared" si="291"/>
        <v>0</v>
      </c>
      <c r="CCU51" s="64">
        <f t="shared" si="291"/>
        <v>0</v>
      </c>
      <c r="CCV51" s="64">
        <f t="shared" si="291"/>
        <v>0</v>
      </c>
      <c r="CCW51" s="64">
        <f t="shared" si="291"/>
        <v>0</v>
      </c>
      <c r="CCX51" s="64">
        <f t="shared" si="291"/>
        <v>0</v>
      </c>
      <c r="CCY51" s="64">
        <f t="shared" si="291"/>
        <v>0</v>
      </c>
      <c r="CCZ51" s="64">
        <f t="shared" si="291"/>
        <v>0</v>
      </c>
      <c r="CDA51" s="64">
        <f t="shared" si="291"/>
        <v>0</v>
      </c>
      <c r="CDB51" s="64">
        <f t="shared" si="291"/>
        <v>0</v>
      </c>
      <c r="CDC51" s="64">
        <f t="shared" si="291"/>
        <v>0</v>
      </c>
      <c r="CDD51" s="64">
        <f t="shared" si="291"/>
        <v>0</v>
      </c>
      <c r="CDE51" s="64">
        <f t="shared" si="291"/>
        <v>0</v>
      </c>
      <c r="CDF51" s="64">
        <f t="shared" si="291"/>
        <v>0</v>
      </c>
      <c r="CDG51" s="64">
        <f t="shared" si="291"/>
        <v>0</v>
      </c>
      <c r="CDH51" s="64">
        <f t="shared" si="291"/>
        <v>0</v>
      </c>
      <c r="CDI51" s="64">
        <f t="shared" si="291"/>
        <v>0</v>
      </c>
      <c r="CDJ51" s="64">
        <f t="shared" si="291"/>
        <v>0</v>
      </c>
      <c r="CDK51" s="64">
        <f t="shared" si="291"/>
        <v>0</v>
      </c>
      <c r="CDL51" s="64">
        <f t="shared" si="291"/>
        <v>0</v>
      </c>
      <c r="CDM51" s="64">
        <f t="shared" si="291"/>
        <v>0</v>
      </c>
      <c r="CDN51" s="64">
        <f t="shared" si="291"/>
        <v>0</v>
      </c>
      <c r="CDO51" s="64">
        <f t="shared" si="291"/>
        <v>0</v>
      </c>
      <c r="CDP51" s="64">
        <f t="shared" si="291"/>
        <v>0</v>
      </c>
      <c r="CDQ51" s="64">
        <f t="shared" si="291"/>
        <v>0</v>
      </c>
      <c r="CDR51" s="64">
        <f t="shared" si="291"/>
        <v>0</v>
      </c>
      <c r="CDS51" s="64">
        <f t="shared" si="291"/>
        <v>0</v>
      </c>
      <c r="CDT51" s="64">
        <f t="shared" si="291"/>
        <v>0</v>
      </c>
      <c r="CDU51" s="64">
        <f t="shared" si="291"/>
        <v>0</v>
      </c>
      <c r="CDV51" s="64">
        <f t="shared" si="291"/>
        <v>0</v>
      </c>
      <c r="CDW51" s="64">
        <f t="shared" si="291"/>
        <v>0</v>
      </c>
      <c r="CDX51" s="64">
        <f t="shared" si="291"/>
        <v>0</v>
      </c>
      <c r="CDY51" s="64">
        <f t="shared" si="291"/>
        <v>0</v>
      </c>
      <c r="CDZ51" s="64">
        <f t="shared" si="291"/>
        <v>0</v>
      </c>
      <c r="CEA51" s="64">
        <f t="shared" si="291"/>
        <v>0</v>
      </c>
      <c r="CEB51" s="64">
        <f t="shared" si="291"/>
        <v>0</v>
      </c>
      <c r="CEC51" s="64">
        <f t="shared" si="291"/>
        <v>0</v>
      </c>
      <c r="CED51" s="64">
        <f t="shared" si="291"/>
        <v>0</v>
      </c>
      <c r="CEE51" s="64">
        <f t="shared" si="291"/>
        <v>0</v>
      </c>
      <c r="CEF51" s="64">
        <f t="shared" si="291"/>
        <v>0</v>
      </c>
      <c r="CEG51" s="64">
        <f t="shared" si="291"/>
        <v>0</v>
      </c>
      <c r="CEH51" s="64">
        <f t="shared" si="291"/>
        <v>0</v>
      </c>
      <c r="CEI51" s="64">
        <f t="shared" si="291"/>
        <v>0</v>
      </c>
      <c r="CEJ51" s="64">
        <f t="shared" si="291"/>
        <v>0</v>
      </c>
      <c r="CEK51" s="64">
        <f t="shared" si="291"/>
        <v>0</v>
      </c>
      <c r="CEL51" s="64">
        <f t="shared" si="291"/>
        <v>0</v>
      </c>
      <c r="CEM51" s="64">
        <f t="shared" si="291"/>
        <v>0</v>
      </c>
      <c r="CEN51" s="64">
        <f t="shared" si="291"/>
        <v>0</v>
      </c>
      <c r="CEO51" s="64">
        <f t="shared" si="291"/>
        <v>0</v>
      </c>
      <c r="CEP51" s="64">
        <f t="shared" si="291"/>
        <v>0</v>
      </c>
      <c r="CEQ51" s="64">
        <f t="shared" si="291"/>
        <v>0</v>
      </c>
      <c r="CER51" s="64">
        <f t="shared" si="291"/>
        <v>0</v>
      </c>
      <c r="CES51" s="64">
        <f t="shared" si="291"/>
        <v>0</v>
      </c>
      <c r="CET51" s="64">
        <f t="shared" si="291"/>
        <v>0</v>
      </c>
      <c r="CEU51" s="64">
        <f t="shared" ref="CEU51:CHF51" si="292">SUM(CEU34:CEU49)</f>
        <v>0</v>
      </c>
      <c r="CEV51" s="64">
        <f t="shared" si="292"/>
        <v>0</v>
      </c>
      <c r="CEW51" s="64">
        <f t="shared" si="292"/>
        <v>0</v>
      </c>
      <c r="CEX51" s="64">
        <f t="shared" si="292"/>
        <v>0</v>
      </c>
      <c r="CEY51" s="64">
        <f t="shared" si="292"/>
        <v>0</v>
      </c>
      <c r="CEZ51" s="64">
        <f t="shared" si="292"/>
        <v>0</v>
      </c>
      <c r="CFA51" s="64">
        <f t="shared" si="292"/>
        <v>0</v>
      </c>
      <c r="CFB51" s="64">
        <f t="shared" si="292"/>
        <v>0</v>
      </c>
      <c r="CFC51" s="64">
        <f t="shared" si="292"/>
        <v>0</v>
      </c>
      <c r="CFD51" s="64">
        <f t="shared" si="292"/>
        <v>0</v>
      </c>
      <c r="CFE51" s="64">
        <f t="shared" si="292"/>
        <v>0</v>
      </c>
      <c r="CFF51" s="64">
        <f t="shared" si="292"/>
        <v>0</v>
      </c>
      <c r="CFG51" s="64">
        <f t="shared" si="292"/>
        <v>0</v>
      </c>
      <c r="CFH51" s="64">
        <f t="shared" si="292"/>
        <v>0</v>
      </c>
      <c r="CFI51" s="64">
        <f t="shared" si="292"/>
        <v>0</v>
      </c>
      <c r="CFJ51" s="64">
        <f t="shared" si="292"/>
        <v>0</v>
      </c>
      <c r="CFK51" s="64">
        <f t="shared" si="292"/>
        <v>0</v>
      </c>
      <c r="CFL51" s="64">
        <f t="shared" si="292"/>
        <v>0</v>
      </c>
      <c r="CFM51" s="64">
        <f t="shared" si="292"/>
        <v>0</v>
      </c>
      <c r="CFN51" s="64">
        <f t="shared" si="292"/>
        <v>0</v>
      </c>
      <c r="CFO51" s="64">
        <f t="shared" si="292"/>
        <v>0</v>
      </c>
      <c r="CFP51" s="64">
        <f t="shared" si="292"/>
        <v>0</v>
      </c>
      <c r="CFQ51" s="64">
        <f t="shared" si="292"/>
        <v>0</v>
      </c>
      <c r="CFR51" s="64">
        <f t="shared" si="292"/>
        <v>0</v>
      </c>
      <c r="CFS51" s="64">
        <f t="shared" si="292"/>
        <v>0</v>
      </c>
      <c r="CFT51" s="64">
        <f t="shared" si="292"/>
        <v>0</v>
      </c>
      <c r="CFU51" s="64">
        <f t="shared" si="292"/>
        <v>0</v>
      </c>
      <c r="CFV51" s="64">
        <f t="shared" si="292"/>
        <v>0</v>
      </c>
      <c r="CFW51" s="64">
        <f t="shared" si="292"/>
        <v>0</v>
      </c>
      <c r="CFX51" s="64">
        <f t="shared" si="292"/>
        <v>0</v>
      </c>
      <c r="CFY51" s="64">
        <f t="shared" si="292"/>
        <v>0</v>
      </c>
      <c r="CFZ51" s="64">
        <f t="shared" si="292"/>
        <v>0</v>
      </c>
      <c r="CGA51" s="64">
        <f t="shared" si="292"/>
        <v>0</v>
      </c>
      <c r="CGB51" s="64">
        <f t="shared" si="292"/>
        <v>0</v>
      </c>
      <c r="CGC51" s="64">
        <f t="shared" si="292"/>
        <v>0</v>
      </c>
      <c r="CGD51" s="64">
        <f t="shared" si="292"/>
        <v>0</v>
      </c>
      <c r="CGE51" s="64">
        <f t="shared" si="292"/>
        <v>0</v>
      </c>
      <c r="CGF51" s="64">
        <f t="shared" si="292"/>
        <v>0</v>
      </c>
      <c r="CGG51" s="64">
        <f t="shared" si="292"/>
        <v>0</v>
      </c>
      <c r="CGH51" s="64">
        <f t="shared" si="292"/>
        <v>0</v>
      </c>
      <c r="CGI51" s="64">
        <f t="shared" si="292"/>
        <v>0</v>
      </c>
      <c r="CGJ51" s="64">
        <f t="shared" si="292"/>
        <v>0</v>
      </c>
      <c r="CGK51" s="64">
        <f t="shared" si="292"/>
        <v>0</v>
      </c>
      <c r="CGL51" s="64">
        <f t="shared" si="292"/>
        <v>0</v>
      </c>
      <c r="CGM51" s="64">
        <f t="shared" si="292"/>
        <v>0</v>
      </c>
      <c r="CGN51" s="64">
        <f t="shared" si="292"/>
        <v>0</v>
      </c>
      <c r="CGO51" s="64">
        <f t="shared" si="292"/>
        <v>0</v>
      </c>
      <c r="CGP51" s="64">
        <f t="shared" si="292"/>
        <v>0</v>
      </c>
      <c r="CGQ51" s="64">
        <f t="shared" si="292"/>
        <v>0</v>
      </c>
      <c r="CGR51" s="64">
        <f t="shared" si="292"/>
        <v>0</v>
      </c>
      <c r="CGS51" s="64">
        <f t="shared" si="292"/>
        <v>0</v>
      </c>
      <c r="CGT51" s="64">
        <f t="shared" si="292"/>
        <v>0</v>
      </c>
      <c r="CGU51" s="64">
        <f t="shared" si="292"/>
        <v>0</v>
      </c>
      <c r="CGV51" s="64">
        <f t="shared" si="292"/>
        <v>0</v>
      </c>
      <c r="CGW51" s="64">
        <f t="shared" si="292"/>
        <v>0</v>
      </c>
      <c r="CGX51" s="64">
        <f t="shared" si="292"/>
        <v>0</v>
      </c>
      <c r="CGY51" s="64">
        <f t="shared" si="292"/>
        <v>0</v>
      </c>
      <c r="CGZ51" s="64">
        <f t="shared" si="292"/>
        <v>0</v>
      </c>
      <c r="CHA51" s="64">
        <f t="shared" si="292"/>
        <v>0</v>
      </c>
      <c r="CHB51" s="64">
        <f t="shared" si="292"/>
        <v>0</v>
      </c>
      <c r="CHC51" s="64">
        <f t="shared" si="292"/>
        <v>0</v>
      </c>
      <c r="CHD51" s="64">
        <f t="shared" si="292"/>
        <v>0</v>
      </c>
      <c r="CHE51" s="64">
        <f t="shared" si="292"/>
        <v>0</v>
      </c>
      <c r="CHF51" s="64">
        <f t="shared" si="292"/>
        <v>0</v>
      </c>
      <c r="CHG51" s="64">
        <f t="shared" ref="CHG51:CJR51" si="293">SUM(CHG34:CHG49)</f>
        <v>0</v>
      </c>
      <c r="CHH51" s="64">
        <f t="shared" si="293"/>
        <v>0</v>
      </c>
      <c r="CHI51" s="64">
        <f t="shared" si="293"/>
        <v>0</v>
      </c>
      <c r="CHJ51" s="64">
        <f t="shared" si="293"/>
        <v>0</v>
      </c>
      <c r="CHK51" s="64">
        <f t="shared" si="293"/>
        <v>0</v>
      </c>
      <c r="CHL51" s="64">
        <f t="shared" si="293"/>
        <v>0</v>
      </c>
      <c r="CHM51" s="64">
        <f t="shared" si="293"/>
        <v>0</v>
      </c>
      <c r="CHN51" s="64">
        <f t="shared" si="293"/>
        <v>0</v>
      </c>
      <c r="CHO51" s="64">
        <f t="shared" si="293"/>
        <v>0</v>
      </c>
      <c r="CHP51" s="64">
        <f t="shared" si="293"/>
        <v>0</v>
      </c>
      <c r="CHQ51" s="64">
        <f t="shared" si="293"/>
        <v>0</v>
      </c>
      <c r="CHR51" s="64">
        <f t="shared" si="293"/>
        <v>0</v>
      </c>
      <c r="CHS51" s="64">
        <f t="shared" si="293"/>
        <v>0</v>
      </c>
      <c r="CHT51" s="64">
        <f t="shared" si="293"/>
        <v>0</v>
      </c>
      <c r="CHU51" s="64">
        <f t="shared" si="293"/>
        <v>0</v>
      </c>
      <c r="CHV51" s="64">
        <f t="shared" si="293"/>
        <v>0</v>
      </c>
      <c r="CHW51" s="64">
        <f t="shared" si="293"/>
        <v>0</v>
      </c>
      <c r="CHX51" s="64">
        <f t="shared" si="293"/>
        <v>0</v>
      </c>
      <c r="CHY51" s="64">
        <f t="shared" si="293"/>
        <v>0</v>
      </c>
      <c r="CHZ51" s="64">
        <f t="shared" si="293"/>
        <v>0</v>
      </c>
      <c r="CIA51" s="64">
        <f t="shared" si="293"/>
        <v>0</v>
      </c>
      <c r="CIB51" s="64">
        <f t="shared" si="293"/>
        <v>0</v>
      </c>
      <c r="CIC51" s="64">
        <f t="shared" si="293"/>
        <v>0</v>
      </c>
      <c r="CID51" s="64">
        <f t="shared" si="293"/>
        <v>0</v>
      </c>
      <c r="CIE51" s="64">
        <f t="shared" si="293"/>
        <v>0</v>
      </c>
      <c r="CIF51" s="64">
        <f t="shared" si="293"/>
        <v>0</v>
      </c>
      <c r="CIG51" s="64">
        <f t="shared" si="293"/>
        <v>0</v>
      </c>
      <c r="CIH51" s="64">
        <f t="shared" si="293"/>
        <v>0</v>
      </c>
      <c r="CII51" s="64">
        <f t="shared" si="293"/>
        <v>0</v>
      </c>
      <c r="CIJ51" s="64">
        <f t="shared" si="293"/>
        <v>0</v>
      </c>
      <c r="CIK51" s="64">
        <f t="shared" si="293"/>
        <v>0</v>
      </c>
      <c r="CIL51" s="64">
        <f t="shared" si="293"/>
        <v>0</v>
      </c>
      <c r="CIM51" s="64">
        <f t="shared" si="293"/>
        <v>0</v>
      </c>
      <c r="CIN51" s="64">
        <f t="shared" si="293"/>
        <v>0</v>
      </c>
      <c r="CIO51" s="64">
        <f t="shared" si="293"/>
        <v>0</v>
      </c>
      <c r="CIP51" s="64">
        <f t="shared" si="293"/>
        <v>0</v>
      </c>
      <c r="CIQ51" s="64">
        <f t="shared" si="293"/>
        <v>0</v>
      </c>
      <c r="CIR51" s="64">
        <f t="shared" si="293"/>
        <v>0</v>
      </c>
      <c r="CIS51" s="64">
        <f t="shared" si="293"/>
        <v>0</v>
      </c>
      <c r="CIT51" s="64">
        <f t="shared" si="293"/>
        <v>0</v>
      </c>
      <c r="CIU51" s="64">
        <f t="shared" si="293"/>
        <v>0</v>
      </c>
      <c r="CIV51" s="64">
        <f t="shared" si="293"/>
        <v>0</v>
      </c>
      <c r="CIW51" s="64">
        <f t="shared" si="293"/>
        <v>0</v>
      </c>
      <c r="CIX51" s="64">
        <f t="shared" si="293"/>
        <v>0</v>
      </c>
      <c r="CIY51" s="64">
        <f t="shared" si="293"/>
        <v>0</v>
      </c>
      <c r="CIZ51" s="64">
        <f t="shared" si="293"/>
        <v>0</v>
      </c>
      <c r="CJA51" s="64">
        <f t="shared" si="293"/>
        <v>0</v>
      </c>
      <c r="CJB51" s="64">
        <f t="shared" si="293"/>
        <v>0</v>
      </c>
      <c r="CJC51" s="64">
        <f t="shared" si="293"/>
        <v>0</v>
      </c>
      <c r="CJD51" s="64">
        <f t="shared" si="293"/>
        <v>0</v>
      </c>
      <c r="CJE51" s="64">
        <f t="shared" si="293"/>
        <v>0</v>
      </c>
      <c r="CJF51" s="64">
        <f t="shared" si="293"/>
        <v>0</v>
      </c>
      <c r="CJG51" s="64">
        <f t="shared" si="293"/>
        <v>0</v>
      </c>
      <c r="CJH51" s="64">
        <f t="shared" si="293"/>
        <v>0</v>
      </c>
      <c r="CJI51" s="64">
        <f t="shared" si="293"/>
        <v>0</v>
      </c>
      <c r="CJJ51" s="64">
        <f t="shared" si="293"/>
        <v>0</v>
      </c>
      <c r="CJK51" s="64">
        <f t="shared" si="293"/>
        <v>0</v>
      </c>
      <c r="CJL51" s="64">
        <f t="shared" si="293"/>
        <v>0</v>
      </c>
      <c r="CJM51" s="64">
        <f t="shared" si="293"/>
        <v>0</v>
      </c>
      <c r="CJN51" s="64">
        <f t="shared" si="293"/>
        <v>0</v>
      </c>
      <c r="CJO51" s="64">
        <f t="shared" si="293"/>
        <v>0</v>
      </c>
      <c r="CJP51" s="64">
        <f t="shared" si="293"/>
        <v>0</v>
      </c>
      <c r="CJQ51" s="64">
        <f t="shared" si="293"/>
        <v>0</v>
      </c>
      <c r="CJR51" s="64">
        <f t="shared" si="293"/>
        <v>0</v>
      </c>
      <c r="CJS51" s="64">
        <f t="shared" ref="CJS51:CMD51" si="294">SUM(CJS34:CJS49)</f>
        <v>0</v>
      </c>
      <c r="CJT51" s="64">
        <f t="shared" si="294"/>
        <v>0</v>
      </c>
      <c r="CJU51" s="64">
        <f t="shared" si="294"/>
        <v>0</v>
      </c>
      <c r="CJV51" s="64">
        <f t="shared" si="294"/>
        <v>0</v>
      </c>
      <c r="CJW51" s="64">
        <f t="shared" si="294"/>
        <v>0</v>
      </c>
      <c r="CJX51" s="64">
        <f t="shared" si="294"/>
        <v>0</v>
      </c>
      <c r="CJY51" s="64">
        <f t="shared" si="294"/>
        <v>0</v>
      </c>
      <c r="CJZ51" s="64">
        <f t="shared" si="294"/>
        <v>0</v>
      </c>
      <c r="CKA51" s="64">
        <f t="shared" si="294"/>
        <v>0</v>
      </c>
      <c r="CKB51" s="64">
        <f t="shared" si="294"/>
        <v>0</v>
      </c>
      <c r="CKC51" s="64">
        <f t="shared" si="294"/>
        <v>0</v>
      </c>
      <c r="CKD51" s="64">
        <f t="shared" si="294"/>
        <v>0</v>
      </c>
      <c r="CKE51" s="64">
        <f t="shared" si="294"/>
        <v>0</v>
      </c>
      <c r="CKF51" s="64">
        <f t="shared" si="294"/>
        <v>0</v>
      </c>
      <c r="CKG51" s="64">
        <f t="shared" si="294"/>
        <v>0</v>
      </c>
      <c r="CKH51" s="64">
        <f t="shared" si="294"/>
        <v>0</v>
      </c>
      <c r="CKI51" s="64">
        <f t="shared" si="294"/>
        <v>0</v>
      </c>
      <c r="CKJ51" s="64">
        <f t="shared" si="294"/>
        <v>0</v>
      </c>
      <c r="CKK51" s="64">
        <f t="shared" si="294"/>
        <v>0</v>
      </c>
      <c r="CKL51" s="64">
        <f t="shared" si="294"/>
        <v>0</v>
      </c>
      <c r="CKM51" s="64">
        <f t="shared" si="294"/>
        <v>0</v>
      </c>
      <c r="CKN51" s="64">
        <f t="shared" si="294"/>
        <v>0</v>
      </c>
      <c r="CKO51" s="64">
        <f t="shared" si="294"/>
        <v>0</v>
      </c>
      <c r="CKP51" s="64">
        <f t="shared" si="294"/>
        <v>0</v>
      </c>
      <c r="CKQ51" s="64">
        <f t="shared" si="294"/>
        <v>0</v>
      </c>
      <c r="CKR51" s="64">
        <f t="shared" si="294"/>
        <v>0</v>
      </c>
      <c r="CKS51" s="64">
        <f t="shared" si="294"/>
        <v>0</v>
      </c>
      <c r="CKT51" s="64">
        <f t="shared" si="294"/>
        <v>0</v>
      </c>
      <c r="CKU51" s="64">
        <f t="shared" si="294"/>
        <v>0</v>
      </c>
      <c r="CKV51" s="64">
        <f t="shared" si="294"/>
        <v>0</v>
      </c>
      <c r="CKW51" s="64">
        <f t="shared" si="294"/>
        <v>0</v>
      </c>
      <c r="CKX51" s="64">
        <f t="shared" si="294"/>
        <v>0</v>
      </c>
      <c r="CKY51" s="64">
        <f t="shared" si="294"/>
        <v>0</v>
      </c>
      <c r="CKZ51" s="64">
        <f t="shared" si="294"/>
        <v>0</v>
      </c>
      <c r="CLA51" s="64">
        <f t="shared" si="294"/>
        <v>0</v>
      </c>
      <c r="CLB51" s="64">
        <f t="shared" si="294"/>
        <v>0</v>
      </c>
      <c r="CLC51" s="64">
        <f t="shared" si="294"/>
        <v>0</v>
      </c>
      <c r="CLD51" s="64">
        <f t="shared" si="294"/>
        <v>0</v>
      </c>
      <c r="CLE51" s="64">
        <f t="shared" si="294"/>
        <v>0</v>
      </c>
      <c r="CLF51" s="64">
        <f t="shared" si="294"/>
        <v>0</v>
      </c>
      <c r="CLG51" s="64">
        <f t="shared" si="294"/>
        <v>0</v>
      </c>
      <c r="CLH51" s="64">
        <f t="shared" si="294"/>
        <v>0</v>
      </c>
      <c r="CLI51" s="64">
        <f t="shared" si="294"/>
        <v>0</v>
      </c>
      <c r="CLJ51" s="64">
        <f t="shared" si="294"/>
        <v>0</v>
      </c>
      <c r="CLK51" s="64">
        <f t="shared" si="294"/>
        <v>0</v>
      </c>
      <c r="CLL51" s="64">
        <f t="shared" si="294"/>
        <v>0</v>
      </c>
      <c r="CLM51" s="64">
        <f t="shared" si="294"/>
        <v>0</v>
      </c>
      <c r="CLN51" s="64">
        <f t="shared" si="294"/>
        <v>0</v>
      </c>
      <c r="CLO51" s="64">
        <f t="shared" si="294"/>
        <v>0</v>
      </c>
      <c r="CLP51" s="64">
        <f t="shared" si="294"/>
        <v>0</v>
      </c>
      <c r="CLQ51" s="64">
        <f t="shared" si="294"/>
        <v>0</v>
      </c>
      <c r="CLR51" s="64">
        <f t="shared" si="294"/>
        <v>0</v>
      </c>
      <c r="CLS51" s="64">
        <f t="shared" si="294"/>
        <v>0</v>
      </c>
      <c r="CLT51" s="64">
        <f t="shared" si="294"/>
        <v>0</v>
      </c>
      <c r="CLU51" s="64">
        <f t="shared" si="294"/>
        <v>0</v>
      </c>
      <c r="CLV51" s="64">
        <f t="shared" si="294"/>
        <v>0</v>
      </c>
      <c r="CLW51" s="64">
        <f t="shared" si="294"/>
        <v>0</v>
      </c>
      <c r="CLX51" s="64">
        <f t="shared" si="294"/>
        <v>0</v>
      </c>
      <c r="CLY51" s="64">
        <f t="shared" si="294"/>
        <v>0</v>
      </c>
      <c r="CLZ51" s="64">
        <f t="shared" si="294"/>
        <v>0</v>
      </c>
      <c r="CMA51" s="64">
        <f t="shared" si="294"/>
        <v>0</v>
      </c>
      <c r="CMB51" s="64">
        <f t="shared" si="294"/>
        <v>0</v>
      </c>
      <c r="CMC51" s="64">
        <f t="shared" si="294"/>
        <v>0</v>
      </c>
      <c r="CMD51" s="64">
        <f t="shared" si="294"/>
        <v>0</v>
      </c>
      <c r="CME51" s="64">
        <f t="shared" ref="CME51:COP51" si="295">SUM(CME34:CME49)</f>
        <v>0</v>
      </c>
      <c r="CMF51" s="64">
        <f t="shared" si="295"/>
        <v>0</v>
      </c>
      <c r="CMG51" s="64">
        <f t="shared" si="295"/>
        <v>0</v>
      </c>
      <c r="CMH51" s="64">
        <f t="shared" si="295"/>
        <v>0</v>
      </c>
      <c r="CMI51" s="64">
        <f t="shared" si="295"/>
        <v>0</v>
      </c>
      <c r="CMJ51" s="64">
        <f t="shared" si="295"/>
        <v>0</v>
      </c>
      <c r="CMK51" s="64">
        <f t="shared" si="295"/>
        <v>0</v>
      </c>
      <c r="CML51" s="64">
        <f t="shared" si="295"/>
        <v>0</v>
      </c>
      <c r="CMM51" s="64">
        <f t="shared" si="295"/>
        <v>0</v>
      </c>
      <c r="CMN51" s="64">
        <f t="shared" si="295"/>
        <v>0</v>
      </c>
      <c r="CMO51" s="64">
        <f t="shared" si="295"/>
        <v>0</v>
      </c>
      <c r="CMP51" s="64">
        <f t="shared" si="295"/>
        <v>0</v>
      </c>
      <c r="CMQ51" s="64">
        <f t="shared" si="295"/>
        <v>0</v>
      </c>
      <c r="CMR51" s="64">
        <f t="shared" si="295"/>
        <v>0</v>
      </c>
      <c r="CMS51" s="64">
        <f t="shared" si="295"/>
        <v>0</v>
      </c>
      <c r="CMT51" s="64">
        <f t="shared" si="295"/>
        <v>0</v>
      </c>
      <c r="CMU51" s="64">
        <f t="shared" si="295"/>
        <v>0</v>
      </c>
      <c r="CMV51" s="64">
        <f t="shared" si="295"/>
        <v>0</v>
      </c>
      <c r="CMW51" s="64">
        <f t="shared" si="295"/>
        <v>0</v>
      </c>
      <c r="CMX51" s="64">
        <f t="shared" si="295"/>
        <v>0</v>
      </c>
      <c r="CMY51" s="64">
        <f t="shared" si="295"/>
        <v>0</v>
      </c>
      <c r="CMZ51" s="64">
        <f t="shared" si="295"/>
        <v>0</v>
      </c>
      <c r="CNA51" s="64">
        <f t="shared" si="295"/>
        <v>0</v>
      </c>
      <c r="CNB51" s="64">
        <f t="shared" si="295"/>
        <v>0</v>
      </c>
      <c r="CNC51" s="64">
        <f t="shared" si="295"/>
        <v>0</v>
      </c>
      <c r="CND51" s="64">
        <f t="shared" si="295"/>
        <v>0</v>
      </c>
      <c r="CNE51" s="64">
        <f t="shared" si="295"/>
        <v>0</v>
      </c>
      <c r="CNF51" s="64">
        <f t="shared" si="295"/>
        <v>0</v>
      </c>
      <c r="CNG51" s="64">
        <f t="shared" si="295"/>
        <v>0</v>
      </c>
      <c r="CNH51" s="64">
        <f t="shared" si="295"/>
        <v>0</v>
      </c>
      <c r="CNI51" s="64">
        <f t="shared" si="295"/>
        <v>0</v>
      </c>
      <c r="CNJ51" s="64">
        <f t="shared" si="295"/>
        <v>0</v>
      </c>
      <c r="CNK51" s="64">
        <f t="shared" si="295"/>
        <v>0</v>
      </c>
      <c r="CNL51" s="64">
        <f t="shared" si="295"/>
        <v>0</v>
      </c>
      <c r="CNM51" s="64">
        <f t="shared" si="295"/>
        <v>0</v>
      </c>
      <c r="CNN51" s="64">
        <f t="shared" si="295"/>
        <v>0</v>
      </c>
      <c r="CNO51" s="64">
        <f t="shared" si="295"/>
        <v>0</v>
      </c>
      <c r="CNP51" s="64">
        <f t="shared" si="295"/>
        <v>0</v>
      </c>
      <c r="CNQ51" s="64">
        <f t="shared" si="295"/>
        <v>0</v>
      </c>
      <c r="CNR51" s="64">
        <f t="shared" si="295"/>
        <v>0</v>
      </c>
      <c r="CNS51" s="64">
        <f t="shared" si="295"/>
        <v>0</v>
      </c>
      <c r="CNT51" s="64">
        <f t="shared" si="295"/>
        <v>0</v>
      </c>
      <c r="CNU51" s="64">
        <f t="shared" si="295"/>
        <v>0</v>
      </c>
      <c r="CNV51" s="64">
        <f t="shared" si="295"/>
        <v>0</v>
      </c>
      <c r="CNW51" s="64">
        <f t="shared" si="295"/>
        <v>0</v>
      </c>
      <c r="CNX51" s="64">
        <f t="shared" si="295"/>
        <v>0</v>
      </c>
      <c r="CNY51" s="64">
        <f t="shared" si="295"/>
        <v>0</v>
      </c>
      <c r="CNZ51" s="64">
        <f t="shared" si="295"/>
        <v>0</v>
      </c>
      <c r="COA51" s="64">
        <f t="shared" si="295"/>
        <v>0</v>
      </c>
      <c r="COB51" s="64">
        <f t="shared" si="295"/>
        <v>0</v>
      </c>
      <c r="COC51" s="64">
        <f t="shared" si="295"/>
        <v>0</v>
      </c>
      <c r="COD51" s="64">
        <f t="shared" si="295"/>
        <v>0</v>
      </c>
      <c r="COE51" s="64">
        <f t="shared" si="295"/>
        <v>0</v>
      </c>
      <c r="COF51" s="64">
        <f t="shared" si="295"/>
        <v>0</v>
      </c>
      <c r="COG51" s="64">
        <f t="shared" si="295"/>
        <v>0</v>
      </c>
      <c r="COH51" s="64">
        <f t="shared" si="295"/>
        <v>0</v>
      </c>
      <c r="COI51" s="64">
        <f t="shared" si="295"/>
        <v>0</v>
      </c>
      <c r="COJ51" s="64">
        <f t="shared" si="295"/>
        <v>0</v>
      </c>
      <c r="COK51" s="64">
        <f t="shared" si="295"/>
        <v>0</v>
      </c>
      <c r="COL51" s="64">
        <f t="shared" si="295"/>
        <v>0</v>
      </c>
      <c r="COM51" s="64">
        <f t="shared" si="295"/>
        <v>0</v>
      </c>
      <c r="CON51" s="64">
        <f t="shared" si="295"/>
        <v>0</v>
      </c>
      <c r="COO51" s="64">
        <f t="shared" si="295"/>
        <v>0</v>
      </c>
      <c r="COP51" s="64">
        <f t="shared" si="295"/>
        <v>0</v>
      </c>
      <c r="COQ51" s="64">
        <f t="shared" ref="COQ51:CRB51" si="296">SUM(COQ34:COQ49)</f>
        <v>0</v>
      </c>
      <c r="COR51" s="64">
        <f t="shared" si="296"/>
        <v>0</v>
      </c>
      <c r="COS51" s="64">
        <f t="shared" si="296"/>
        <v>0</v>
      </c>
      <c r="COT51" s="64">
        <f t="shared" si="296"/>
        <v>0</v>
      </c>
      <c r="COU51" s="64">
        <f t="shared" si="296"/>
        <v>0</v>
      </c>
      <c r="COV51" s="64">
        <f t="shared" si="296"/>
        <v>0</v>
      </c>
      <c r="COW51" s="64">
        <f t="shared" si="296"/>
        <v>0</v>
      </c>
      <c r="COX51" s="64">
        <f t="shared" si="296"/>
        <v>0</v>
      </c>
      <c r="COY51" s="64">
        <f t="shared" si="296"/>
        <v>0</v>
      </c>
      <c r="COZ51" s="64">
        <f t="shared" si="296"/>
        <v>0</v>
      </c>
      <c r="CPA51" s="64">
        <f t="shared" si="296"/>
        <v>0</v>
      </c>
      <c r="CPB51" s="64">
        <f t="shared" si="296"/>
        <v>0</v>
      </c>
      <c r="CPC51" s="64">
        <f t="shared" si="296"/>
        <v>0</v>
      </c>
      <c r="CPD51" s="64">
        <f t="shared" si="296"/>
        <v>0</v>
      </c>
      <c r="CPE51" s="64">
        <f t="shared" si="296"/>
        <v>0</v>
      </c>
      <c r="CPF51" s="64">
        <f t="shared" si="296"/>
        <v>0</v>
      </c>
      <c r="CPG51" s="64">
        <f t="shared" si="296"/>
        <v>0</v>
      </c>
      <c r="CPH51" s="64">
        <f t="shared" si="296"/>
        <v>0</v>
      </c>
      <c r="CPI51" s="64">
        <f t="shared" si="296"/>
        <v>0</v>
      </c>
      <c r="CPJ51" s="64">
        <f t="shared" si="296"/>
        <v>0</v>
      </c>
      <c r="CPK51" s="64">
        <f t="shared" si="296"/>
        <v>0</v>
      </c>
      <c r="CPL51" s="64">
        <f t="shared" si="296"/>
        <v>0</v>
      </c>
      <c r="CPM51" s="64">
        <f t="shared" si="296"/>
        <v>0</v>
      </c>
      <c r="CPN51" s="64">
        <f t="shared" si="296"/>
        <v>0</v>
      </c>
      <c r="CPO51" s="64">
        <f t="shared" si="296"/>
        <v>0</v>
      </c>
      <c r="CPP51" s="64">
        <f t="shared" si="296"/>
        <v>0</v>
      </c>
      <c r="CPQ51" s="64">
        <f t="shared" si="296"/>
        <v>0</v>
      </c>
      <c r="CPR51" s="64">
        <f t="shared" si="296"/>
        <v>0</v>
      </c>
      <c r="CPS51" s="64">
        <f t="shared" si="296"/>
        <v>0</v>
      </c>
      <c r="CPT51" s="64">
        <f t="shared" si="296"/>
        <v>0</v>
      </c>
      <c r="CPU51" s="64">
        <f t="shared" si="296"/>
        <v>0</v>
      </c>
      <c r="CPV51" s="64">
        <f t="shared" si="296"/>
        <v>0</v>
      </c>
      <c r="CPW51" s="64">
        <f t="shared" si="296"/>
        <v>0</v>
      </c>
      <c r="CPX51" s="64">
        <f t="shared" si="296"/>
        <v>0</v>
      </c>
      <c r="CPY51" s="64">
        <f t="shared" si="296"/>
        <v>0</v>
      </c>
      <c r="CPZ51" s="64">
        <f t="shared" si="296"/>
        <v>0</v>
      </c>
      <c r="CQA51" s="64">
        <f t="shared" si="296"/>
        <v>0</v>
      </c>
      <c r="CQB51" s="64">
        <f t="shared" si="296"/>
        <v>0</v>
      </c>
      <c r="CQC51" s="64">
        <f t="shared" si="296"/>
        <v>0</v>
      </c>
      <c r="CQD51" s="64">
        <f t="shared" si="296"/>
        <v>0</v>
      </c>
      <c r="CQE51" s="64">
        <f t="shared" si="296"/>
        <v>0</v>
      </c>
      <c r="CQF51" s="64">
        <f t="shared" si="296"/>
        <v>0</v>
      </c>
      <c r="CQG51" s="64">
        <f t="shared" si="296"/>
        <v>0</v>
      </c>
      <c r="CQH51" s="64">
        <f t="shared" si="296"/>
        <v>0</v>
      </c>
      <c r="CQI51" s="64">
        <f t="shared" si="296"/>
        <v>0</v>
      </c>
      <c r="CQJ51" s="64">
        <f t="shared" si="296"/>
        <v>0</v>
      </c>
      <c r="CQK51" s="64">
        <f t="shared" si="296"/>
        <v>0</v>
      </c>
      <c r="CQL51" s="64">
        <f t="shared" si="296"/>
        <v>0</v>
      </c>
      <c r="CQM51" s="64">
        <f t="shared" si="296"/>
        <v>0</v>
      </c>
      <c r="CQN51" s="64">
        <f t="shared" si="296"/>
        <v>0</v>
      </c>
      <c r="CQO51" s="64">
        <f t="shared" si="296"/>
        <v>0</v>
      </c>
      <c r="CQP51" s="64">
        <f t="shared" si="296"/>
        <v>0</v>
      </c>
      <c r="CQQ51" s="64">
        <f t="shared" si="296"/>
        <v>0</v>
      </c>
      <c r="CQR51" s="64">
        <f t="shared" si="296"/>
        <v>0</v>
      </c>
      <c r="CQS51" s="64">
        <f t="shared" si="296"/>
        <v>0</v>
      </c>
      <c r="CQT51" s="64">
        <f t="shared" si="296"/>
        <v>0</v>
      </c>
      <c r="CQU51" s="64">
        <f t="shared" si="296"/>
        <v>0</v>
      </c>
      <c r="CQV51" s="64">
        <f t="shared" si="296"/>
        <v>0</v>
      </c>
      <c r="CQW51" s="64">
        <f t="shared" si="296"/>
        <v>0</v>
      </c>
      <c r="CQX51" s="64">
        <f t="shared" si="296"/>
        <v>0</v>
      </c>
      <c r="CQY51" s="64">
        <f t="shared" si="296"/>
        <v>0</v>
      </c>
      <c r="CQZ51" s="64">
        <f t="shared" si="296"/>
        <v>0</v>
      </c>
      <c r="CRA51" s="64">
        <f t="shared" si="296"/>
        <v>0</v>
      </c>
      <c r="CRB51" s="64">
        <f t="shared" si="296"/>
        <v>0</v>
      </c>
      <c r="CRC51" s="64">
        <f t="shared" ref="CRC51:CTN51" si="297">SUM(CRC34:CRC49)</f>
        <v>0</v>
      </c>
      <c r="CRD51" s="64">
        <f t="shared" si="297"/>
        <v>0</v>
      </c>
      <c r="CRE51" s="64">
        <f t="shared" si="297"/>
        <v>0</v>
      </c>
      <c r="CRF51" s="64">
        <f t="shared" si="297"/>
        <v>0</v>
      </c>
      <c r="CRG51" s="64">
        <f t="shared" si="297"/>
        <v>0</v>
      </c>
      <c r="CRH51" s="64">
        <f t="shared" si="297"/>
        <v>0</v>
      </c>
      <c r="CRI51" s="64">
        <f t="shared" si="297"/>
        <v>0</v>
      </c>
      <c r="CRJ51" s="64">
        <f t="shared" si="297"/>
        <v>0</v>
      </c>
      <c r="CRK51" s="64">
        <f t="shared" si="297"/>
        <v>0</v>
      </c>
      <c r="CRL51" s="64">
        <f t="shared" si="297"/>
        <v>0</v>
      </c>
      <c r="CRM51" s="64">
        <f t="shared" si="297"/>
        <v>0</v>
      </c>
      <c r="CRN51" s="64">
        <f t="shared" si="297"/>
        <v>0</v>
      </c>
      <c r="CRO51" s="64">
        <f t="shared" si="297"/>
        <v>0</v>
      </c>
      <c r="CRP51" s="64">
        <f t="shared" si="297"/>
        <v>0</v>
      </c>
      <c r="CRQ51" s="64">
        <f t="shared" si="297"/>
        <v>0</v>
      </c>
      <c r="CRR51" s="64">
        <f t="shared" si="297"/>
        <v>0</v>
      </c>
      <c r="CRS51" s="64">
        <f t="shared" si="297"/>
        <v>0</v>
      </c>
      <c r="CRT51" s="64">
        <f t="shared" si="297"/>
        <v>0</v>
      </c>
      <c r="CRU51" s="64">
        <f t="shared" si="297"/>
        <v>0</v>
      </c>
      <c r="CRV51" s="64">
        <f t="shared" si="297"/>
        <v>0</v>
      </c>
      <c r="CRW51" s="64">
        <f t="shared" si="297"/>
        <v>0</v>
      </c>
      <c r="CRX51" s="64">
        <f t="shared" si="297"/>
        <v>0</v>
      </c>
      <c r="CRY51" s="64">
        <f t="shared" si="297"/>
        <v>0</v>
      </c>
      <c r="CRZ51" s="64">
        <f t="shared" si="297"/>
        <v>0</v>
      </c>
      <c r="CSA51" s="64">
        <f t="shared" si="297"/>
        <v>0</v>
      </c>
      <c r="CSB51" s="64">
        <f t="shared" si="297"/>
        <v>0</v>
      </c>
      <c r="CSC51" s="64">
        <f t="shared" si="297"/>
        <v>0</v>
      </c>
      <c r="CSD51" s="64">
        <f t="shared" si="297"/>
        <v>0</v>
      </c>
      <c r="CSE51" s="64">
        <f t="shared" si="297"/>
        <v>0</v>
      </c>
      <c r="CSF51" s="64">
        <f t="shared" si="297"/>
        <v>0</v>
      </c>
      <c r="CSG51" s="64">
        <f t="shared" si="297"/>
        <v>0</v>
      </c>
      <c r="CSH51" s="64">
        <f t="shared" si="297"/>
        <v>0</v>
      </c>
      <c r="CSI51" s="64">
        <f t="shared" si="297"/>
        <v>0</v>
      </c>
      <c r="CSJ51" s="64">
        <f t="shared" si="297"/>
        <v>0</v>
      </c>
      <c r="CSK51" s="64">
        <f t="shared" si="297"/>
        <v>0</v>
      </c>
      <c r="CSL51" s="64">
        <f t="shared" si="297"/>
        <v>0</v>
      </c>
      <c r="CSM51" s="64">
        <f t="shared" si="297"/>
        <v>0</v>
      </c>
      <c r="CSN51" s="64">
        <f t="shared" si="297"/>
        <v>0</v>
      </c>
      <c r="CSO51" s="64">
        <f t="shared" si="297"/>
        <v>0</v>
      </c>
      <c r="CSP51" s="64">
        <f t="shared" si="297"/>
        <v>0</v>
      </c>
      <c r="CSQ51" s="64">
        <f t="shared" si="297"/>
        <v>0</v>
      </c>
      <c r="CSR51" s="64">
        <f t="shared" si="297"/>
        <v>0</v>
      </c>
      <c r="CSS51" s="64">
        <f t="shared" si="297"/>
        <v>0</v>
      </c>
      <c r="CST51" s="64">
        <f t="shared" si="297"/>
        <v>0</v>
      </c>
      <c r="CSU51" s="64">
        <f t="shared" si="297"/>
        <v>0</v>
      </c>
      <c r="CSV51" s="64">
        <f t="shared" si="297"/>
        <v>0</v>
      </c>
      <c r="CSW51" s="64">
        <f t="shared" si="297"/>
        <v>0</v>
      </c>
      <c r="CSX51" s="64">
        <f t="shared" si="297"/>
        <v>0</v>
      </c>
      <c r="CSY51" s="64">
        <f t="shared" si="297"/>
        <v>0</v>
      </c>
      <c r="CSZ51" s="64">
        <f t="shared" si="297"/>
        <v>0</v>
      </c>
      <c r="CTA51" s="64">
        <f t="shared" si="297"/>
        <v>0</v>
      </c>
      <c r="CTB51" s="64">
        <f t="shared" si="297"/>
        <v>0</v>
      </c>
      <c r="CTC51" s="64">
        <f t="shared" si="297"/>
        <v>0</v>
      </c>
      <c r="CTD51" s="64">
        <f t="shared" si="297"/>
        <v>0</v>
      </c>
      <c r="CTE51" s="64">
        <f t="shared" si="297"/>
        <v>0</v>
      </c>
      <c r="CTF51" s="64">
        <f t="shared" si="297"/>
        <v>0</v>
      </c>
      <c r="CTG51" s="64">
        <f t="shared" si="297"/>
        <v>0</v>
      </c>
      <c r="CTH51" s="64">
        <f t="shared" si="297"/>
        <v>0</v>
      </c>
      <c r="CTI51" s="64">
        <f t="shared" si="297"/>
        <v>0</v>
      </c>
      <c r="CTJ51" s="64">
        <f t="shared" si="297"/>
        <v>0</v>
      </c>
      <c r="CTK51" s="64">
        <f t="shared" si="297"/>
        <v>0</v>
      </c>
      <c r="CTL51" s="64">
        <f t="shared" si="297"/>
        <v>0</v>
      </c>
      <c r="CTM51" s="64">
        <f t="shared" si="297"/>
        <v>0</v>
      </c>
      <c r="CTN51" s="64">
        <f t="shared" si="297"/>
        <v>0</v>
      </c>
      <c r="CTO51" s="64">
        <f t="shared" ref="CTO51:CVZ51" si="298">SUM(CTO34:CTO49)</f>
        <v>0</v>
      </c>
      <c r="CTP51" s="64">
        <f t="shared" si="298"/>
        <v>0</v>
      </c>
      <c r="CTQ51" s="64">
        <f t="shared" si="298"/>
        <v>0</v>
      </c>
      <c r="CTR51" s="64">
        <f t="shared" si="298"/>
        <v>0</v>
      </c>
      <c r="CTS51" s="64">
        <f t="shared" si="298"/>
        <v>0</v>
      </c>
      <c r="CTT51" s="64">
        <f t="shared" si="298"/>
        <v>0</v>
      </c>
      <c r="CTU51" s="64">
        <f t="shared" si="298"/>
        <v>0</v>
      </c>
      <c r="CTV51" s="64">
        <f t="shared" si="298"/>
        <v>0</v>
      </c>
      <c r="CTW51" s="64">
        <f t="shared" si="298"/>
        <v>0</v>
      </c>
      <c r="CTX51" s="64">
        <f t="shared" si="298"/>
        <v>0</v>
      </c>
      <c r="CTY51" s="64">
        <f t="shared" si="298"/>
        <v>0</v>
      </c>
      <c r="CTZ51" s="64">
        <f t="shared" si="298"/>
        <v>0</v>
      </c>
      <c r="CUA51" s="64">
        <f t="shared" si="298"/>
        <v>0</v>
      </c>
      <c r="CUB51" s="64">
        <f t="shared" si="298"/>
        <v>0</v>
      </c>
      <c r="CUC51" s="64">
        <f t="shared" si="298"/>
        <v>0</v>
      </c>
      <c r="CUD51" s="64">
        <f t="shared" si="298"/>
        <v>0</v>
      </c>
      <c r="CUE51" s="64">
        <f t="shared" si="298"/>
        <v>0</v>
      </c>
      <c r="CUF51" s="64">
        <f t="shared" si="298"/>
        <v>0</v>
      </c>
      <c r="CUG51" s="64">
        <f t="shared" si="298"/>
        <v>0</v>
      </c>
      <c r="CUH51" s="64">
        <f t="shared" si="298"/>
        <v>0</v>
      </c>
      <c r="CUI51" s="64">
        <f t="shared" si="298"/>
        <v>0</v>
      </c>
      <c r="CUJ51" s="64">
        <f t="shared" si="298"/>
        <v>0</v>
      </c>
      <c r="CUK51" s="64">
        <f t="shared" si="298"/>
        <v>0</v>
      </c>
      <c r="CUL51" s="64">
        <f t="shared" si="298"/>
        <v>0</v>
      </c>
      <c r="CUM51" s="64">
        <f t="shared" si="298"/>
        <v>0</v>
      </c>
      <c r="CUN51" s="64">
        <f t="shared" si="298"/>
        <v>0</v>
      </c>
      <c r="CUO51" s="64">
        <f t="shared" si="298"/>
        <v>0</v>
      </c>
      <c r="CUP51" s="64">
        <f t="shared" si="298"/>
        <v>0</v>
      </c>
      <c r="CUQ51" s="64">
        <f t="shared" si="298"/>
        <v>0</v>
      </c>
      <c r="CUR51" s="64">
        <f t="shared" si="298"/>
        <v>0</v>
      </c>
      <c r="CUS51" s="64">
        <f t="shared" si="298"/>
        <v>0</v>
      </c>
      <c r="CUT51" s="64">
        <f t="shared" si="298"/>
        <v>0</v>
      </c>
      <c r="CUU51" s="64">
        <f t="shared" si="298"/>
        <v>0</v>
      </c>
      <c r="CUV51" s="64">
        <f t="shared" si="298"/>
        <v>0</v>
      </c>
      <c r="CUW51" s="64">
        <f t="shared" si="298"/>
        <v>0</v>
      </c>
      <c r="CUX51" s="64">
        <f t="shared" si="298"/>
        <v>0</v>
      </c>
      <c r="CUY51" s="64">
        <f t="shared" si="298"/>
        <v>0</v>
      </c>
      <c r="CUZ51" s="64">
        <f t="shared" si="298"/>
        <v>0</v>
      </c>
      <c r="CVA51" s="64">
        <f t="shared" si="298"/>
        <v>0</v>
      </c>
      <c r="CVB51" s="64">
        <f t="shared" si="298"/>
        <v>0</v>
      </c>
      <c r="CVC51" s="64">
        <f t="shared" si="298"/>
        <v>0</v>
      </c>
      <c r="CVD51" s="64">
        <f t="shared" si="298"/>
        <v>0</v>
      </c>
      <c r="CVE51" s="64">
        <f t="shared" si="298"/>
        <v>0</v>
      </c>
      <c r="CVF51" s="64">
        <f t="shared" si="298"/>
        <v>0</v>
      </c>
      <c r="CVG51" s="64">
        <f t="shared" si="298"/>
        <v>0</v>
      </c>
      <c r="CVH51" s="64">
        <f t="shared" si="298"/>
        <v>0</v>
      </c>
      <c r="CVI51" s="64">
        <f t="shared" si="298"/>
        <v>0</v>
      </c>
      <c r="CVJ51" s="64">
        <f t="shared" si="298"/>
        <v>0</v>
      </c>
      <c r="CVK51" s="64">
        <f t="shared" si="298"/>
        <v>0</v>
      </c>
      <c r="CVL51" s="64">
        <f t="shared" si="298"/>
        <v>0</v>
      </c>
      <c r="CVM51" s="64">
        <f t="shared" si="298"/>
        <v>0</v>
      </c>
      <c r="CVN51" s="64">
        <f t="shared" si="298"/>
        <v>0</v>
      </c>
      <c r="CVO51" s="64">
        <f t="shared" si="298"/>
        <v>0</v>
      </c>
      <c r="CVP51" s="64">
        <f t="shared" si="298"/>
        <v>0</v>
      </c>
      <c r="CVQ51" s="64">
        <f t="shared" si="298"/>
        <v>0</v>
      </c>
      <c r="CVR51" s="64">
        <f t="shared" si="298"/>
        <v>0</v>
      </c>
      <c r="CVS51" s="64">
        <f t="shared" si="298"/>
        <v>0</v>
      </c>
      <c r="CVT51" s="64">
        <f t="shared" si="298"/>
        <v>0</v>
      </c>
      <c r="CVU51" s="64">
        <f t="shared" si="298"/>
        <v>0</v>
      </c>
      <c r="CVV51" s="64">
        <f t="shared" si="298"/>
        <v>0</v>
      </c>
      <c r="CVW51" s="64">
        <f t="shared" si="298"/>
        <v>0</v>
      </c>
      <c r="CVX51" s="64">
        <f t="shared" si="298"/>
        <v>0</v>
      </c>
      <c r="CVY51" s="64">
        <f t="shared" si="298"/>
        <v>0</v>
      </c>
      <c r="CVZ51" s="64">
        <f t="shared" si="298"/>
        <v>0</v>
      </c>
      <c r="CWA51" s="64">
        <f t="shared" ref="CWA51:CYL51" si="299">SUM(CWA34:CWA49)</f>
        <v>0</v>
      </c>
      <c r="CWB51" s="64">
        <f t="shared" si="299"/>
        <v>0</v>
      </c>
      <c r="CWC51" s="64">
        <f t="shared" si="299"/>
        <v>0</v>
      </c>
      <c r="CWD51" s="64">
        <f t="shared" si="299"/>
        <v>0</v>
      </c>
      <c r="CWE51" s="64">
        <f t="shared" si="299"/>
        <v>0</v>
      </c>
      <c r="CWF51" s="64">
        <f t="shared" si="299"/>
        <v>0</v>
      </c>
      <c r="CWG51" s="64">
        <f t="shared" si="299"/>
        <v>0</v>
      </c>
      <c r="CWH51" s="64">
        <f t="shared" si="299"/>
        <v>0</v>
      </c>
      <c r="CWI51" s="64">
        <f t="shared" si="299"/>
        <v>0</v>
      </c>
      <c r="CWJ51" s="64">
        <f t="shared" si="299"/>
        <v>0</v>
      </c>
      <c r="CWK51" s="64">
        <f t="shared" si="299"/>
        <v>0</v>
      </c>
      <c r="CWL51" s="64">
        <f t="shared" si="299"/>
        <v>0</v>
      </c>
      <c r="CWM51" s="64">
        <f t="shared" si="299"/>
        <v>0</v>
      </c>
      <c r="CWN51" s="64">
        <f t="shared" si="299"/>
        <v>0</v>
      </c>
      <c r="CWO51" s="64">
        <f t="shared" si="299"/>
        <v>0</v>
      </c>
      <c r="CWP51" s="64">
        <f t="shared" si="299"/>
        <v>0</v>
      </c>
      <c r="CWQ51" s="64">
        <f t="shared" si="299"/>
        <v>0</v>
      </c>
      <c r="CWR51" s="64">
        <f t="shared" si="299"/>
        <v>0</v>
      </c>
      <c r="CWS51" s="64">
        <f t="shared" si="299"/>
        <v>0</v>
      </c>
      <c r="CWT51" s="64">
        <f t="shared" si="299"/>
        <v>0</v>
      </c>
      <c r="CWU51" s="64">
        <f t="shared" si="299"/>
        <v>0</v>
      </c>
      <c r="CWV51" s="64">
        <f t="shared" si="299"/>
        <v>0</v>
      </c>
      <c r="CWW51" s="64">
        <f t="shared" si="299"/>
        <v>0</v>
      </c>
      <c r="CWX51" s="64">
        <f t="shared" si="299"/>
        <v>0</v>
      </c>
      <c r="CWY51" s="64">
        <f t="shared" si="299"/>
        <v>0</v>
      </c>
      <c r="CWZ51" s="64">
        <f t="shared" si="299"/>
        <v>0</v>
      </c>
      <c r="CXA51" s="64">
        <f t="shared" si="299"/>
        <v>0</v>
      </c>
      <c r="CXB51" s="64">
        <f t="shared" si="299"/>
        <v>0</v>
      </c>
      <c r="CXC51" s="64">
        <f t="shared" si="299"/>
        <v>0</v>
      </c>
      <c r="CXD51" s="64">
        <f t="shared" si="299"/>
        <v>0</v>
      </c>
      <c r="CXE51" s="64">
        <f t="shared" si="299"/>
        <v>0</v>
      </c>
      <c r="CXF51" s="64">
        <f t="shared" si="299"/>
        <v>0</v>
      </c>
      <c r="CXG51" s="64">
        <f t="shared" si="299"/>
        <v>0</v>
      </c>
      <c r="CXH51" s="64">
        <f t="shared" si="299"/>
        <v>0</v>
      </c>
      <c r="CXI51" s="64">
        <f t="shared" si="299"/>
        <v>0</v>
      </c>
      <c r="CXJ51" s="64">
        <f t="shared" si="299"/>
        <v>0</v>
      </c>
      <c r="CXK51" s="64">
        <f t="shared" si="299"/>
        <v>0</v>
      </c>
      <c r="CXL51" s="64">
        <f t="shared" si="299"/>
        <v>0</v>
      </c>
      <c r="CXM51" s="64">
        <f t="shared" si="299"/>
        <v>0</v>
      </c>
      <c r="CXN51" s="64">
        <f t="shared" si="299"/>
        <v>0</v>
      </c>
      <c r="CXO51" s="64">
        <f t="shared" si="299"/>
        <v>0</v>
      </c>
      <c r="CXP51" s="64">
        <f t="shared" si="299"/>
        <v>0</v>
      </c>
      <c r="CXQ51" s="64">
        <f t="shared" si="299"/>
        <v>0</v>
      </c>
      <c r="CXR51" s="64">
        <f t="shared" si="299"/>
        <v>0</v>
      </c>
      <c r="CXS51" s="64">
        <f t="shared" si="299"/>
        <v>0</v>
      </c>
      <c r="CXT51" s="64">
        <f t="shared" si="299"/>
        <v>0</v>
      </c>
      <c r="CXU51" s="64">
        <f t="shared" si="299"/>
        <v>0</v>
      </c>
      <c r="CXV51" s="64">
        <f t="shared" si="299"/>
        <v>0</v>
      </c>
      <c r="CXW51" s="64">
        <f t="shared" si="299"/>
        <v>0</v>
      </c>
      <c r="CXX51" s="64">
        <f t="shared" si="299"/>
        <v>0</v>
      </c>
      <c r="CXY51" s="64">
        <f t="shared" si="299"/>
        <v>0</v>
      </c>
      <c r="CXZ51" s="64">
        <f t="shared" si="299"/>
        <v>0</v>
      </c>
      <c r="CYA51" s="64">
        <f t="shared" si="299"/>
        <v>0</v>
      </c>
      <c r="CYB51" s="64">
        <f t="shared" si="299"/>
        <v>0</v>
      </c>
      <c r="CYC51" s="64">
        <f t="shared" si="299"/>
        <v>0</v>
      </c>
      <c r="CYD51" s="64">
        <f t="shared" si="299"/>
        <v>0</v>
      </c>
      <c r="CYE51" s="64">
        <f t="shared" si="299"/>
        <v>0</v>
      </c>
      <c r="CYF51" s="64">
        <f t="shared" si="299"/>
        <v>0</v>
      </c>
      <c r="CYG51" s="64">
        <f t="shared" si="299"/>
        <v>0</v>
      </c>
      <c r="CYH51" s="64">
        <f t="shared" si="299"/>
        <v>0</v>
      </c>
      <c r="CYI51" s="64">
        <f t="shared" si="299"/>
        <v>0</v>
      </c>
      <c r="CYJ51" s="64">
        <f t="shared" si="299"/>
        <v>0</v>
      </c>
      <c r="CYK51" s="64">
        <f t="shared" si="299"/>
        <v>0</v>
      </c>
      <c r="CYL51" s="64">
        <f t="shared" si="299"/>
        <v>0</v>
      </c>
      <c r="CYM51" s="64">
        <f t="shared" ref="CYM51:DAX51" si="300">SUM(CYM34:CYM49)</f>
        <v>0</v>
      </c>
      <c r="CYN51" s="64">
        <f t="shared" si="300"/>
        <v>0</v>
      </c>
      <c r="CYO51" s="64">
        <f t="shared" si="300"/>
        <v>0</v>
      </c>
      <c r="CYP51" s="64">
        <f t="shared" si="300"/>
        <v>0</v>
      </c>
      <c r="CYQ51" s="64">
        <f t="shared" si="300"/>
        <v>0</v>
      </c>
      <c r="CYR51" s="64">
        <f t="shared" si="300"/>
        <v>0</v>
      </c>
      <c r="CYS51" s="64">
        <f t="shared" si="300"/>
        <v>0</v>
      </c>
      <c r="CYT51" s="64">
        <f t="shared" si="300"/>
        <v>0</v>
      </c>
      <c r="CYU51" s="64">
        <f t="shared" si="300"/>
        <v>0</v>
      </c>
      <c r="CYV51" s="64">
        <f t="shared" si="300"/>
        <v>0</v>
      </c>
      <c r="CYW51" s="64">
        <f t="shared" si="300"/>
        <v>0</v>
      </c>
      <c r="CYX51" s="64">
        <f t="shared" si="300"/>
        <v>0</v>
      </c>
      <c r="CYY51" s="64">
        <f t="shared" si="300"/>
        <v>0</v>
      </c>
      <c r="CYZ51" s="64">
        <f t="shared" si="300"/>
        <v>0</v>
      </c>
      <c r="CZA51" s="64">
        <f t="shared" si="300"/>
        <v>0</v>
      </c>
      <c r="CZB51" s="64">
        <f t="shared" si="300"/>
        <v>0</v>
      </c>
      <c r="CZC51" s="64">
        <f t="shared" si="300"/>
        <v>0</v>
      </c>
      <c r="CZD51" s="64">
        <f t="shared" si="300"/>
        <v>0</v>
      </c>
      <c r="CZE51" s="64">
        <f t="shared" si="300"/>
        <v>0</v>
      </c>
      <c r="CZF51" s="64">
        <f t="shared" si="300"/>
        <v>0</v>
      </c>
      <c r="CZG51" s="64">
        <f t="shared" si="300"/>
        <v>0</v>
      </c>
      <c r="CZH51" s="64">
        <f t="shared" si="300"/>
        <v>0</v>
      </c>
      <c r="CZI51" s="64">
        <f t="shared" si="300"/>
        <v>0</v>
      </c>
      <c r="CZJ51" s="64">
        <f t="shared" si="300"/>
        <v>0</v>
      </c>
      <c r="CZK51" s="64">
        <f t="shared" si="300"/>
        <v>0</v>
      </c>
      <c r="CZL51" s="64">
        <f t="shared" si="300"/>
        <v>0</v>
      </c>
      <c r="CZM51" s="64">
        <f t="shared" si="300"/>
        <v>0</v>
      </c>
      <c r="CZN51" s="64">
        <f t="shared" si="300"/>
        <v>0</v>
      </c>
      <c r="CZO51" s="64">
        <f t="shared" si="300"/>
        <v>0</v>
      </c>
      <c r="CZP51" s="64">
        <f t="shared" si="300"/>
        <v>0</v>
      </c>
      <c r="CZQ51" s="64">
        <f t="shared" si="300"/>
        <v>0</v>
      </c>
      <c r="CZR51" s="64">
        <f t="shared" si="300"/>
        <v>0</v>
      </c>
      <c r="CZS51" s="64">
        <f t="shared" si="300"/>
        <v>0</v>
      </c>
      <c r="CZT51" s="64">
        <f t="shared" si="300"/>
        <v>0</v>
      </c>
      <c r="CZU51" s="64">
        <f t="shared" si="300"/>
        <v>0</v>
      </c>
      <c r="CZV51" s="64">
        <f t="shared" si="300"/>
        <v>0</v>
      </c>
      <c r="CZW51" s="64">
        <f t="shared" si="300"/>
        <v>0</v>
      </c>
      <c r="CZX51" s="64">
        <f t="shared" si="300"/>
        <v>0</v>
      </c>
      <c r="CZY51" s="64">
        <f t="shared" si="300"/>
        <v>0</v>
      </c>
      <c r="CZZ51" s="64">
        <f t="shared" si="300"/>
        <v>0</v>
      </c>
      <c r="DAA51" s="64">
        <f t="shared" si="300"/>
        <v>0</v>
      </c>
      <c r="DAB51" s="64">
        <f t="shared" si="300"/>
        <v>0</v>
      </c>
      <c r="DAC51" s="64">
        <f t="shared" si="300"/>
        <v>0</v>
      </c>
      <c r="DAD51" s="64">
        <f t="shared" si="300"/>
        <v>0</v>
      </c>
      <c r="DAE51" s="64">
        <f t="shared" si="300"/>
        <v>0</v>
      </c>
      <c r="DAF51" s="64">
        <f t="shared" si="300"/>
        <v>0</v>
      </c>
      <c r="DAG51" s="64">
        <f t="shared" si="300"/>
        <v>0</v>
      </c>
      <c r="DAH51" s="64">
        <f t="shared" si="300"/>
        <v>0</v>
      </c>
      <c r="DAI51" s="64">
        <f t="shared" si="300"/>
        <v>0</v>
      </c>
      <c r="DAJ51" s="64">
        <f t="shared" si="300"/>
        <v>0</v>
      </c>
      <c r="DAK51" s="64">
        <f t="shared" si="300"/>
        <v>0</v>
      </c>
      <c r="DAL51" s="64">
        <f t="shared" si="300"/>
        <v>0</v>
      </c>
      <c r="DAM51" s="64">
        <f t="shared" si="300"/>
        <v>0</v>
      </c>
      <c r="DAN51" s="64">
        <f t="shared" si="300"/>
        <v>0</v>
      </c>
      <c r="DAO51" s="64">
        <f t="shared" si="300"/>
        <v>0</v>
      </c>
      <c r="DAP51" s="64">
        <f t="shared" si="300"/>
        <v>0</v>
      </c>
      <c r="DAQ51" s="64">
        <f t="shared" si="300"/>
        <v>0</v>
      </c>
      <c r="DAR51" s="64">
        <f t="shared" si="300"/>
        <v>0</v>
      </c>
      <c r="DAS51" s="64">
        <f t="shared" si="300"/>
        <v>0</v>
      </c>
      <c r="DAT51" s="64">
        <f t="shared" si="300"/>
        <v>0</v>
      </c>
      <c r="DAU51" s="64">
        <f t="shared" si="300"/>
        <v>0</v>
      </c>
      <c r="DAV51" s="64">
        <f t="shared" si="300"/>
        <v>0</v>
      </c>
      <c r="DAW51" s="64">
        <f t="shared" si="300"/>
        <v>0</v>
      </c>
      <c r="DAX51" s="64">
        <f t="shared" si="300"/>
        <v>0</v>
      </c>
      <c r="DAY51" s="64">
        <f t="shared" ref="DAY51:DDJ51" si="301">SUM(DAY34:DAY49)</f>
        <v>0</v>
      </c>
      <c r="DAZ51" s="64">
        <f t="shared" si="301"/>
        <v>0</v>
      </c>
      <c r="DBA51" s="64">
        <f t="shared" si="301"/>
        <v>0</v>
      </c>
      <c r="DBB51" s="64">
        <f t="shared" si="301"/>
        <v>0</v>
      </c>
      <c r="DBC51" s="64">
        <f t="shared" si="301"/>
        <v>0</v>
      </c>
      <c r="DBD51" s="64">
        <f t="shared" si="301"/>
        <v>0</v>
      </c>
      <c r="DBE51" s="64">
        <f t="shared" si="301"/>
        <v>0</v>
      </c>
      <c r="DBF51" s="64">
        <f t="shared" si="301"/>
        <v>0</v>
      </c>
      <c r="DBG51" s="64">
        <f t="shared" si="301"/>
        <v>0</v>
      </c>
      <c r="DBH51" s="64">
        <f t="shared" si="301"/>
        <v>0</v>
      </c>
      <c r="DBI51" s="64">
        <f t="shared" si="301"/>
        <v>0</v>
      </c>
      <c r="DBJ51" s="64">
        <f t="shared" si="301"/>
        <v>0</v>
      </c>
      <c r="DBK51" s="64">
        <f t="shared" si="301"/>
        <v>0</v>
      </c>
      <c r="DBL51" s="64">
        <f t="shared" si="301"/>
        <v>0</v>
      </c>
      <c r="DBM51" s="64">
        <f t="shared" si="301"/>
        <v>0</v>
      </c>
      <c r="DBN51" s="64">
        <f t="shared" si="301"/>
        <v>0</v>
      </c>
      <c r="DBO51" s="64">
        <f t="shared" si="301"/>
        <v>0</v>
      </c>
      <c r="DBP51" s="64">
        <f t="shared" si="301"/>
        <v>0</v>
      </c>
      <c r="DBQ51" s="64">
        <f t="shared" si="301"/>
        <v>0</v>
      </c>
      <c r="DBR51" s="64">
        <f t="shared" si="301"/>
        <v>0</v>
      </c>
      <c r="DBS51" s="64">
        <f t="shared" si="301"/>
        <v>0</v>
      </c>
      <c r="DBT51" s="64">
        <f t="shared" si="301"/>
        <v>0</v>
      </c>
      <c r="DBU51" s="64">
        <f t="shared" si="301"/>
        <v>0</v>
      </c>
      <c r="DBV51" s="64">
        <f t="shared" si="301"/>
        <v>0</v>
      </c>
      <c r="DBW51" s="64">
        <f t="shared" si="301"/>
        <v>0</v>
      </c>
      <c r="DBX51" s="64">
        <f t="shared" si="301"/>
        <v>0</v>
      </c>
      <c r="DBY51" s="64">
        <f t="shared" si="301"/>
        <v>0</v>
      </c>
      <c r="DBZ51" s="64">
        <f t="shared" si="301"/>
        <v>0</v>
      </c>
      <c r="DCA51" s="64">
        <f t="shared" si="301"/>
        <v>0</v>
      </c>
      <c r="DCB51" s="64">
        <f t="shared" si="301"/>
        <v>0</v>
      </c>
      <c r="DCC51" s="64">
        <f t="shared" si="301"/>
        <v>0</v>
      </c>
      <c r="DCD51" s="64">
        <f t="shared" si="301"/>
        <v>0</v>
      </c>
      <c r="DCE51" s="64">
        <f t="shared" si="301"/>
        <v>0</v>
      </c>
      <c r="DCF51" s="64">
        <f t="shared" si="301"/>
        <v>0</v>
      </c>
      <c r="DCG51" s="64">
        <f t="shared" si="301"/>
        <v>0</v>
      </c>
      <c r="DCH51" s="64">
        <f t="shared" si="301"/>
        <v>0</v>
      </c>
      <c r="DCI51" s="64">
        <f t="shared" si="301"/>
        <v>0</v>
      </c>
      <c r="DCJ51" s="64">
        <f t="shared" si="301"/>
        <v>0</v>
      </c>
      <c r="DCK51" s="64">
        <f t="shared" si="301"/>
        <v>0</v>
      </c>
      <c r="DCL51" s="64">
        <f t="shared" si="301"/>
        <v>0</v>
      </c>
      <c r="DCM51" s="64">
        <f t="shared" si="301"/>
        <v>0</v>
      </c>
      <c r="DCN51" s="64">
        <f t="shared" si="301"/>
        <v>0</v>
      </c>
      <c r="DCO51" s="64">
        <f t="shared" si="301"/>
        <v>0</v>
      </c>
      <c r="DCP51" s="64">
        <f t="shared" si="301"/>
        <v>0</v>
      </c>
      <c r="DCQ51" s="64">
        <f t="shared" si="301"/>
        <v>0</v>
      </c>
      <c r="DCR51" s="64">
        <f t="shared" si="301"/>
        <v>0</v>
      </c>
      <c r="DCS51" s="64">
        <f t="shared" si="301"/>
        <v>0</v>
      </c>
      <c r="DCT51" s="64">
        <f t="shared" si="301"/>
        <v>0</v>
      </c>
      <c r="DCU51" s="64">
        <f t="shared" si="301"/>
        <v>0</v>
      </c>
      <c r="DCV51" s="64">
        <f t="shared" si="301"/>
        <v>0</v>
      </c>
      <c r="DCW51" s="64">
        <f t="shared" si="301"/>
        <v>0</v>
      </c>
      <c r="DCX51" s="64">
        <f t="shared" si="301"/>
        <v>0</v>
      </c>
      <c r="DCY51" s="64">
        <f t="shared" si="301"/>
        <v>0</v>
      </c>
      <c r="DCZ51" s="64">
        <f t="shared" si="301"/>
        <v>0</v>
      </c>
      <c r="DDA51" s="64">
        <f t="shared" si="301"/>
        <v>0</v>
      </c>
      <c r="DDB51" s="64">
        <f t="shared" si="301"/>
        <v>0</v>
      </c>
      <c r="DDC51" s="64">
        <f t="shared" si="301"/>
        <v>0</v>
      </c>
      <c r="DDD51" s="64">
        <f t="shared" si="301"/>
        <v>0</v>
      </c>
      <c r="DDE51" s="64">
        <f t="shared" si="301"/>
        <v>0</v>
      </c>
      <c r="DDF51" s="64">
        <f t="shared" si="301"/>
        <v>0</v>
      </c>
      <c r="DDG51" s="64">
        <f t="shared" si="301"/>
        <v>0</v>
      </c>
      <c r="DDH51" s="64">
        <f t="shared" si="301"/>
        <v>0</v>
      </c>
      <c r="DDI51" s="64">
        <f t="shared" si="301"/>
        <v>0</v>
      </c>
      <c r="DDJ51" s="64">
        <f t="shared" si="301"/>
        <v>0</v>
      </c>
      <c r="DDK51" s="64">
        <f t="shared" ref="DDK51:DFV51" si="302">SUM(DDK34:DDK49)</f>
        <v>0</v>
      </c>
      <c r="DDL51" s="64">
        <f t="shared" si="302"/>
        <v>0</v>
      </c>
      <c r="DDM51" s="64">
        <f t="shared" si="302"/>
        <v>0</v>
      </c>
      <c r="DDN51" s="64">
        <f t="shared" si="302"/>
        <v>0</v>
      </c>
      <c r="DDO51" s="64">
        <f t="shared" si="302"/>
        <v>0</v>
      </c>
      <c r="DDP51" s="64">
        <f t="shared" si="302"/>
        <v>0</v>
      </c>
      <c r="DDQ51" s="64">
        <f t="shared" si="302"/>
        <v>0</v>
      </c>
      <c r="DDR51" s="64">
        <f t="shared" si="302"/>
        <v>0</v>
      </c>
      <c r="DDS51" s="64">
        <f t="shared" si="302"/>
        <v>0</v>
      </c>
      <c r="DDT51" s="64">
        <f t="shared" si="302"/>
        <v>0</v>
      </c>
      <c r="DDU51" s="64">
        <f t="shared" si="302"/>
        <v>0</v>
      </c>
      <c r="DDV51" s="64">
        <f t="shared" si="302"/>
        <v>0</v>
      </c>
      <c r="DDW51" s="64">
        <f t="shared" si="302"/>
        <v>0</v>
      </c>
      <c r="DDX51" s="64">
        <f t="shared" si="302"/>
        <v>0</v>
      </c>
      <c r="DDY51" s="64">
        <f t="shared" si="302"/>
        <v>0</v>
      </c>
      <c r="DDZ51" s="64">
        <f t="shared" si="302"/>
        <v>0</v>
      </c>
      <c r="DEA51" s="64">
        <f t="shared" si="302"/>
        <v>0</v>
      </c>
      <c r="DEB51" s="64">
        <f t="shared" si="302"/>
        <v>0</v>
      </c>
      <c r="DEC51" s="64">
        <f t="shared" si="302"/>
        <v>0</v>
      </c>
      <c r="DED51" s="64">
        <f t="shared" si="302"/>
        <v>0</v>
      </c>
      <c r="DEE51" s="64">
        <f t="shared" si="302"/>
        <v>0</v>
      </c>
      <c r="DEF51" s="64">
        <f t="shared" si="302"/>
        <v>0</v>
      </c>
      <c r="DEG51" s="64">
        <f t="shared" si="302"/>
        <v>0</v>
      </c>
      <c r="DEH51" s="64">
        <f t="shared" si="302"/>
        <v>0</v>
      </c>
      <c r="DEI51" s="64">
        <f t="shared" si="302"/>
        <v>0</v>
      </c>
      <c r="DEJ51" s="64">
        <f t="shared" si="302"/>
        <v>0</v>
      </c>
      <c r="DEK51" s="64">
        <f t="shared" si="302"/>
        <v>0</v>
      </c>
      <c r="DEL51" s="64">
        <f t="shared" si="302"/>
        <v>0</v>
      </c>
      <c r="DEM51" s="64">
        <f t="shared" si="302"/>
        <v>0</v>
      </c>
      <c r="DEN51" s="64">
        <f t="shared" si="302"/>
        <v>0</v>
      </c>
      <c r="DEO51" s="64">
        <f t="shared" si="302"/>
        <v>0</v>
      </c>
      <c r="DEP51" s="64">
        <f t="shared" si="302"/>
        <v>0</v>
      </c>
      <c r="DEQ51" s="64">
        <f t="shared" si="302"/>
        <v>0</v>
      </c>
      <c r="DER51" s="64">
        <f t="shared" si="302"/>
        <v>0</v>
      </c>
      <c r="DES51" s="64">
        <f t="shared" si="302"/>
        <v>0</v>
      </c>
      <c r="DET51" s="64">
        <f t="shared" si="302"/>
        <v>0</v>
      </c>
      <c r="DEU51" s="64">
        <f t="shared" si="302"/>
        <v>0</v>
      </c>
      <c r="DEV51" s="64">
        <f t="shared" si="302"/>
        <v>0</v>
      </c>
      <c r="DEW51" s="64">
        <f t="shared" si="302"/>
        <v>0</v>
      </c>
      <c r="DEX51" s="64">
        <f t="shared" si="302"/>
        <v>0</v>
      </c>
      <c r="DEY51" s="64">
        <f t="shared" si="302"/>
        <v>0</v>
      </c>
      <c r="DEZ51" s="64">
        <f t="shared" si="302"/>
        <v>0</v>
      </c>
      <c r="DFA51" s="64">
        <f t="shared" si="302"/>
        <v>0</v>
      </c>
      <c r="DFB51" s="64">
        <f t="shared" si="302"/>
        <v>0</v>
      </c>
      <c r="DFC51" s="64">
        <f t="shared" si="302"/>
        <v>0</v>
      </c>
      <c r="DFD51" s="64">
        <f t="shared" si="302"/>
        <v>0</v>
      </c>
      <c r="DFE51" s="64">
        <f t="shared" si="302"/>
        <v>0</v>
      </c>
      <c r="DFF51" s="64">
        <f t="shared" si="302"/>
        <v>0</v>
      </c>
      <c r="DFG51" s="64">
        <f t="shared" si="302"/>
        <v>0</v>
      </c>
      <c r="DFH51" s="64">
        <f t="shared" si="302"/>
        <v>0</v>
      </c>
      <c r="DFI51" s="64">
        <f t="shared" si="302"/>
        <v>0</v>
      </c>
      <c r="DFJ51" s="64">
        <f t="shared" si="302"/>
        <v>0</v>
      </c>
      <c r="DFK51" s="64">
        <f t="shared" si="302"/>
        <v>0</v>
      </c>
      <c r="DFL51" s="64">
        <f t="shared" si="302"/>
        <v>0</v>
      </c>
      <c r="DFM51" s="64">
        <f t="shared" si="302"/>
        <v>0</v>
      </c>
      <c r="DFN51" s="64">
        <f t="shared" si="302"/>
        <v>0</v>
      </c>
      <c r="DFO51" s="64">
        <f t="shared" si="302"/>
        <v>0</v>
      </c>
      <c r="DFP51" s="64">
        <f t="shared" si="302"/>
        <v>0</v>
      </c>
      <c r="DFQ51" s="64">
        <f t="shared" si="302"/>
        <v>0</v>
      </c>
      <c r="DFR51" s="64">
        <f t="shared" si="302"/>
        <v>0</v>
      </c>
      <c r="DFS51" s="64">
        <f t="shared" si="302"/>
        <v>0</v>
      </c>
      <c r="DFT51" s="64">
        <f t="shared" si="302"/>
        <v>0</v>
      </c>
      <c r="DFU51" s="64">
        <f t="shared" si="302"/>
        <v>0</v>
      </c>
      <c r="DFV51" s="64">
        <f t="shared" si="302"/>
        <v>0</v>
      </c>
      <c r="DFW51" s="64">
        <f t="shared" ref="DFW51:DIH51" si="303">SUM(DFW34:DFW49)</f>
        <v>0</v>
      </c>
      <c r="DFX51" s="64">
        <f t="shared" si="303"/>
        <v>0</v>
      </c>
      <c r="DFY51" s="64">
        <f t="shared" si="303"/>
        <v>0</v>
      </c>
      <c r="DFZ51" s="64">
        <f t="shared" si="303"/>
        <v>0</v>
      </c>
      <c r="DGA51" s="64">
        <f t="shared" si="303"/>
        <v>0</v>
      </c>
      <c r="DGB51" s="64">
        <f t="shared" si="303"/>
        <v>0</v>
      </c>
      <c r="DGC51" s="64">
        <f t="shared" si="303"/>
        <v>0</v>
      </c>
      <c r="DGD51" s="64">
        <f t="shared" si="303"/>
        <v>0</v>
      </c>
      <c r="DGE51" s="64">
        <f t="shared" si="303"/>
        <v>0</v>
      </c>
      <c r="DGF51" s="64">
        <f t="shared" si="303"/>
        <v>0</v>
      </c>
      <c r="DGG51" s="64">
        <f t="shared" si="303"/>
        <v>0</v>
      </c>
      <c r="DGH51" s="64">
        <f t="shared" si="303"/>
        <v>0</v>
      </c>
      <c r="DGI51" s="64">
        <f t="shared" si="303"/>
        <v>0</v>
      </c>
      <c r="DGJ51" s="64">
        <f t="shared" si="303"/>
        <v>0</v>
      </c>
      <c r="DGK51" s="64">
        <f t="shared" si="303"/>
        <v>0</v>
      </c>
      <c r="DGL51" s="64">
        <f t="shared" si="303"/>
        <v>0</v>
      </c>
      <c r="DGM51" s="64">
        <f t="shared" si="303"/>
        <v>0</v>
      </c>
      <c r="DGN51" s="64">
        <f t="shared" si="303"/>
        <v>0</v>
      </c>
      <c r="DGO51" s="64">
        <f t="shared" si="303"/>
        <v>0</v>
      </c>
      <c r="DGP51" s="64">
        <f t="shared" si="303"/>
        <v>0</v>
      </c>
      <c r="DGQ51" s="64">
        <f t="shared" si="303"/>
        <v>0</v>
      </c>
      <c r="DGR51" s="64">
        <f t="shared" si="303"/>
        <v>0</v>
      </c>
      <c r="DGS51" s="64">
        <f t="shared" si="303"/>
        <v>0</v>
      </c>
      <c r="DGT51" s="64">
        <f t="shared" si="303"/>
        <v>0</v>
      </c>
      <c r="DGU51" s="64">
        <f t="shared" si="303"/>
        <v>0</v>
      </c>
      <c r="DGV51" s="64">
        <f t="shared" si="303"/>
        <v>0</v>
      </c>
      <c r="DGW51" s="64">
        <f t="shared" si="303"/>
        <v>0</v>
      </c>
      <c r="DGX51" s="64">
        <f t="shared" si="303"/>
        <v>0</v>
      </c>
      <c r="DGY51" s="64">
        <f t="shared" si="303"/>
        <v>0</v>
      </c>
      <c r="DGZ51" s="64">
        <f t="shared" si="303"/>
        <v>0</v>
      </c>
      <c r="DHA51" s="64">
        <f t="shared" si="303"/>
        <v>0</v>
      </c>
      <c r="DHB51" s="64">
        <f t="shared" si="303"/>
        <v>0</v>
      </c>
      <c r="DHC51" s="64">
        <f t="shared" si="303"/>
        <v>0</v>
      </c>
      <c r="DHD51" s="64">
        <f t="shared" si="303"/>
        <v>0</v>
      </c>
      <c r="DHE51" s="64">
        <f t="shared" si="303"/>
        <v>0</v>
      </c>
      <c r="DHF51" s="64">
        <f t="shared" si="303"/>
        <v>0</v>
      </c>
      <c r="DHG51" s="64">
        <f t="shared" si="303"/>
        <v>0</v>
      </c>
      <c r="DHH51" s="64">
        <f t="shared" si="303"/>
        <v>0</v>
      </c>
      <c r="DHI51" s="64">
        <f t="shared" si="303"/>
        <v>0</v>
      </c>
      <c r="DHJ51" s="64">
        <f t="shared" si="303"/>
        <v>0</v>
      </c>
      <c r="DHK51" s="64">
        <f t="shared" si="303"/>
        <v>0</v>
      </c>
      <c r="DHL51" s="64">
        <f t="shared" si="303"/>
        <v>0</v>
      </c>
      <c r="DHM51" s="64">
        <f t="shared" si="303"/>
        <v>0</v>
      </c>
      <c r="DHN51" s="64">
        <f t="shared" si="303"/>
        <v>0</v>
      </c>
      <c r="DHO51" s="64">
        <f t="shared" si="303"/>
        <v>0</v>
      </c>
      <c r="DHP51" s="64">
        <f t="shared" si="303"/>
        <v>0</v>
      </c>
      <c r="DHQ51" s="64">
        <f t="shared" si="303"/>
        <v>0</v>
      </c>
      <c r="DHR51" s="64">
        <f t="shared" si="303"/>
        <v>0</v>
      </c>
      <c r="DHS51" s="64">
        <f t="shared" si="303"/>
        <v>0</v>
      </c>
      <c r="DHT51" s="64">
        <f t="shared" si="303"/>
        <v>0</v>
      </c>
      <c r="DHU51" s="64">
        <f t="shared" si="303"/>
        <v>0</v>
      </c>
      <c r="DHV51" s="64">
        <f t="shared" si="303"/>
        <v>0</v>
      </c>
      <c r="DHW51" s="64">
        <f t="shared" si="303"/>
        <v>0</v>
      </c>
      <c r="DHX51" s="64">
        <f t="shared" si="303"/>
        <v>0</v>
      </c>
      <c r="DHY51" s="64">
        <f t="shared" si="303"/>
        <v>0</v>
      </c>
      <c r="DHZ51" s="64">
        <f t="shared" si="303"/>
        <v>0</v>
      </c>
      <c r="DIA51" s="64">
        <f t="shared" si="303"/>
        <v>0</v>
      </c>
      <c r="DIB51" s="64">
        <f t="shared" si="303"/>
        <v>0</v>
      </c>
      <c r="DIC51" s="64">
        <f t="shared" si="303"/>
        <v>0</v>
      </c>
      <c r="DID51" s="64">
        <f t="shared" si="303"/>
        <v>0</v>
      </c>
      <c r="DIE51" s="64">
        <f t="shared" si="303"/>
        <v>0</v>
      </c>
      <c r="DIF51" s="64">
        <f t="shared" si="303"/>
        <v>0</v>
      </c>
      <c r="DIG51" s="64">
        <f t="shared" si="303"/>
        <v>0</v>
      </c>
      <c r="DIH51" s="64">
        <f t="shared" si="303"/>
        <v>0</v>
      </c>
      <c r="DII51" s="64">
        <f t="shared" ref="DII51:DKT51" si="304">SUM(DII34:DII49)</f>
        <v>0</v>
      </c>
      <c r="DIJ51" s="64">
        <f t="shared" si="304"/>
        <v>0</v>
      </c>
      <c r="DIK51" s="64">
        <f t="shared" si="304"/>
        <v>0</v>
      </c>
      <c r="DIL51" s="64">
        <f t="shared" si="304"/>
        <v>0</v>
      </c>
      <c r="DIM51" s="64">
        <f t="shared" si="304"/>
        <v>0</v>
      </c>
      <c r="DIN51" s="64">
        <f t="shared" si="304"/>
        <v>0</v>
      </c>
      <c r="DIO51" s="64">
        <f t="shared" si="304"/>
        <v>0</v>
      </c>
      <c r="DIP51" s="64">
        <f t="shared" si="304"/>
        <v>0</v>
      </c>
      <c r="DIQ51" s="64">
        <f t="shared" si="304"/>
        <v>0</v>
      </c>
      <c r="DIR51" s="64">
        <f t="shared" si="304"/>
        <v>0</v>
      </c>
      <c r="DIS51" s="64">
        <f t="shared" si="304"/>
        <v>0</v>
      </c>
      <c r="DIT51" s="64">
        <f t="shared" si="304"/>
        <v>0</v>
      </c>
      <c r="DIU51" s="64">
        <f t="shared" si="304"/>
        <v>0</v>
      </c>
      <c r="DIV51" s="64">
        <f t="shared" si="304"/>
        <v>0</v>
      </c>
      <c r="DIW51" s="64">
        <f t="shared" si="304"/>
        <v>0</v>
      </c>
      <c r="DIX51" s="64">
        <f t="shared" si="304"/>
        <v>0</v>
      </c>
      <c r="DIY51" s="64">
        <f t="shared" si="304"/>
        <v>0</v>
      </c>
      <c r="DIZ51" s="64">
        <f t="shared" si="304"/>
        <v>0</v>
      </c>
      <c r="DJA51" s="64">
        <f t="shared" si="304"/>
        <v>0</v>
      </c>
      <c r="DJB51" s="64">
        <f t="shared" si="304"/>
        <v>0</v>
      </c>
      <c r="DJC51" s="64">
        <f t="shared" si="304"/>
        <v>0</v>
      </c>
      <c r="DJD51" s="64">
        <f t="shared" si="304"/>
        <v>0</v>
      </c>
      <c r="DJE51" s="64">
        <f t="shared" si="304"/>
        <v>0</v>
      </c>
      <c r="DJF51" s="64">
        <f t="shared" si="304"/>
        <v>0</v>
      </c>
      <c r="DJG51" s="64">
        <f t="shared" si="304"/>
        <v>0</v>
      </c>
      <c r="DJH51" s="64">
        <f t="shared" si="304"/>
        <v>0</v>
      </c>
      <c r="DJI51" s="64">
        <f t="shared" si="304"/>
        <v>0</v>
      </c>
      <c r="DJJ51" s="64">
        <f t="shared" si="304"/>
        <v>0</v>
      </c>
      <c r="DJK51" s="64">
        <f t="shared" si="304"/>
        <v>0</v>
      </c>
      <c r="DJL51" s="64">
        <f t="shared" si="304"/>
        <v>0</v>
      </c>
      <c r="DJM51" s="64">
        <f t="shared" si="304"/>
        <v>0</v>
      </c>
      <c r="DJN51" s="64">
        <f t="shared" si="304"/>
        <v>0</v>
      </c>
      <c r="DJO51" s="64">
        <f t="shared" si="304"/>
        <v>0</v>
      </c>
      <c r="DJP51" s="64">
        <f t="shared" si="304"/>
        <v>0</v>
      </c>
      <c r="DJQ51" s="64">
        <f t="shared" si="304"/>
        <v>0</v>
      </c>
      <c r="DJR51" s="64">
        <f t="shared" si="304"/>
        <v>0</v>
      </c>
      <c r="DJS51" s="64">
        <f t="shared" si="304"/>
        <v>0</v>
      </c>
      <c r="DJT51" s="64">
        <f t="shared" si="304"/>
        <v>0</v>
      </c>
      <c r="DJU51" s="64">
        <f t="shared" si="304"/>
        <v>0</v>
      </c>
      <c r="DJV51" s="64">
        <f t="shared" si="304"/>
        <v>0</v>
      </c>
      <c r="DJW51" s="64">
        <f t="shared" si="304"/>
        <v>0</v>
      </c>
      <c r="DJX51" s="64">
        <f t="shared" si="304"/>
        <v>0</v>
      </c>
      <c r="DJY51" s="64">
        <f t="shared" si="304"/>
        <v>0</v>
      </c>
      <c r="DJZ51" s="64">
        <f t="shared" si="304"/>
        <v>0</v>
      </c>
      <c r="DKA51" s="64">
        <f t="shared" si="304"/>
        <v>0</v>
      </c>
      <c r="DKB51" s="64">
        <f t="shared" si="304"/>
        <v>0</v>
      </c>
      <c r="DKC51" s="64">
        <f t="shared" si="304"/>
        <v>0</v>
      </c>
      <c r="DKD51" s="64">
        <f t="shared" si="304"/>
        <v>0</v>
      </c>
      <c r="DKE51" s="64">
        <f t="shared" si="304"/>
        <v>0</v>
      </c>
      <c r="DKF51" s="64">
        <f t="shared" si="304"/>
        <v>0</v>
      </c>
      <c r="DKG51" s="64">
        <f t="shared" si="304"/>
        <v>0</v>
      </c>
      <c r="DKH51" s="64">
        <f t="shared" si="304"/>
        <v>0</v>
      </c>
      <c r="DKI51" s="64">
        <f t="shared" si="304"/>
        <v>0</v>
      </c>
      <c r="DKJ51" s="64">
        <f t="shared" si="304"/>
        <v>0</v>
      </c>
      <c r="DKK51" s="64">
        <f t="shared" si="304"/>
        <v>0</v>
      </c>
      <c r="DKL51" s="64">
        <f t="shared" si="304"/>
        <v>0</v>
      </c>
      <c r="DKM51" s="64">
        <f t="shared" si="304"/>
        <v>0</v>
      </c>
      <c r="DKN51" s="64">
        <f t="shared" si="304"/>
        <v>0</v>
      </c>
      <c r="DKO51" s="64">
        <f t="shared" si="304"/>
        <v>0</v>
      </c>
      <c r="DKP51" s="64">
        <f t="shared" si="304"/>
        <v>0</v>
      </c>
      <c r="DKQ51" s="64">
        <f t="shared" si="304"/>
        <v>0</v>
      </c>
      <c r="DKR51" s="64">
        <f t="shared" si="304"/>
        <v>0</v>
      </c>
      <c r="DKS51" s="64">
        <f t="shared" si="304"/>
        <v>0</v>
      </c>
      <c r="DKT51" s="64">
        <f t="shared" si="304"/>
        <v>0</v>
      </c>
      <c r="DKU51" s="64">
        <f t="shared" ref="DKU51:DNF51" si="305">SUM(DKU34:DKU49)</f>
        <v>0</v>
      </c>
      <c r="DKV51" s="64">
        <f t="shared" si="305"/>
        <v>0</v>
      </c>
      <c r="DKW51" s="64">
        <f t="shared" si="305"/>
        <v>0</v>
      </c>
      <c r="DKX51" s="64">
        <f t="shared" si="305"/>
        <v>0</v>
      </c>
      <c r="DKY51" s="64">
        <f t="shared" si="305"/>
        <v>0</v>
      </c>
      <c r="DKZ51" s="64">
        <f t="shared" si="305"/>
        <v>0</v>
      </c>
      <c r="DLA51" s="64">
        <f t="shared" si="305"/>
        <v>0</v>
      </c>
      <c r="DLB51" s="64">
        <f t="shared" si="305"/>
        <v>0</v>
      </c>
      <c r="DLC51" s="64">
        <f t="shared" si="305"/>
        <v>0</v>
      </c>
      <c r="DLD51" s="64">
        <f t="shared" si="305"/>
        <v>0</v>
      </c>
      <c r="DLE51" s="64">
        <f t="shared" si="305"/>
        <v>0</v>
      </c>
      <c r="DLF51" s="64">
        <f t="shared" si="305"/>
        <v>0</v>
      </c>
      <c r="DLG51" s="64">
        <f t="shared" si="305"/>
        <v>0</v>
      </c>
      <c r="DLH51" s="64">
        <f t="shared" si="305"/>
        <v>0</v>
      </c>
      <c r="DLI51" s="64">
        <f t="shared" si="305"/>
        <v>0</v>
      </c>
      <c r="DLJ51" s="64">
        <f t="shared" si="305"/>
        <v>0</v>
      </c>
      <c r="DLK51" s="64">
        <f t="shared" si="305"/>
        <v>0</v>
      </c>
      <c r="DLL51" s="64">
        <f t="shared" si="305"/>
        <v>0</v>
      </c>
      <c r="DLM51" s="64">
        <f t="shared" si="305"/>
        <v>0</v>
      </c>
      <c r="DLN51" s="64">
        <f t="shared" si="305"/>
        <v>0</v>
      </c>
      <c r="DLO51" s="64">
        <f t="shared" si="305"/>
        <v>0</v>
      </c>
      <c r="DLP51" s="64">
        <f t="shared" si="305"/>
        <v>0</v>
      </c>
      <c r="DLQ51" s="64">
        <f t="shared" si="305"/>
        <v>0</v>
      </c>
      <c r="DLR51" s="64">
        <f t="shared" si="305"/>
        <v>0</v>
      </c>
      <c r="DLS51" s="64">
        <f t="shared" si="305"/>
        <v>0</v>
      </c>
      <c r="DLT51" s="64">
        <f t="shared" si="305"/>
        <v>0</v>
      </c>
      <c r="DLU51" s="64">
        <f t="shared" si="305"/>
        <v>0</v>
      </c>
      <c r="DLV51" s="64">
        <f t="shared" si="305"/>
        <v>0</v>
      </c>
      <c r="DLW51" s="64">
        <f t="shared" si="305"/>
        <v>0</v>
      </c>
      <c r="DLX51" s="64">
        <f t="shared" si="305"/>
        <v>0</v>
      </c>
      <c r="DLY51" s="64">
        <f t="shared" si="305"/>
        <v>0</v>
      </c>
      <c r="DLZ51" s="64">
        <f t="shared" si="305"/>
        <v>0</v>
      </c>
      <c r="DMA51" s="64">
        <f t="shared" si="305"/>
        <v>0</v>
      </c>
      <c r="DMB51" s="64">
        <f t="shared" si="305"/>
        <v>0</v>
      </c>
      <c r="DMC51" s="64">
        <f t="shared" si="305"/>
        <v>0</v>
      </c>
      <c r="DMD51" s="64">
        <f t="shared" si="305"/>
        <v>0</v>
      </c>
      <c r="DME51" s="64">
        <f t="shared" si="305"/>
        <v>0</v>
      </c>
      <c r="DMF51" s="64">
        <f t="shared" si="305"/>
        <v>0</v>
      </c>
      <c r="DMG51" s="64">
        <f t="shared" si="305"/>
        <v>0</v>
      </c>
      <c r="DMH51" s="64">
        <f t="shared" si="305"/>
        <v>0</v>
      </c>
      <c r="DMI51" s="64">
        <f t="shared" si="305"/>
        <v>0</v>
      </c>
      <c r="DMJ51" s="64">
        <f t="shared" si="305"/>
        <v>0</v>
      </c>
      <c r="DMK51" s="64">
        <f t="shared" si="305"/>
        <v>0</v>
      </c>
      <c r="DML51" s="64">
        <f t="shared" si="305"/>
        <v>0</v>
      </c>
      <c r="DMM51" s="64">
        <f t="shared" si="305"/>
        <v>0</v>
      </c>
      <c r="DMN51" s="64">
        <f t="shared" si="305"/>
        <v>0</v>
      </c>
      <c r="DMO51" s="64">
        <f t="shared" si="305"/>
        <v>0</v>
      </c>
      <c r="DMP51" s="64">
        <f t="shared" si="305"/>
        <v>0</v>
      </c>
      <c r="DMQ51" s="64">
        <f t="shared" si="305"/>
        <v>0</v>
      </c>
      <c r="DMR51" s="64">
        <f t="shared" si="305"/>
        <v>0</v>
      </c>
      <c r="DMS51" s="64">
        <f t="shared" si="305"/>
        <v>0</v>
      </c>
      <c r="DMT51" s="64">
        <f t="shared" si="305"/>
        <v>0</v>
      </c>
      <c r="DMU51" s="64">
        <f t="shared" si="305"/>
        <v>0</v>
      </c>
      <c r="DMV51" s="64">
        <f t="shared" si="305"/>
        <v>0</v>
      </c>
      <c r="DMW51" s="64">
        <f t="shared" si="305"/>
        <v>0</v>
      </c>
      <c r="DMX51" s="64">
        <f t="shared" si="305"/>
        <v>0</v>
      </c>
      <c r="DMY51" s="64">
        <f t="shared" si="305"/>
        <v>0</v>
      </c>
      <c r="DMZ51" s="64">
        <f t="shared" si="305"/>
        <v>0</v>
      </c>
      <c r="DNA51" s="64">
        <f t="shared" si="305"/>
        <v>0</v>
      </c>
      <c r="DNB51" s="64">
        <f t="shared" si="305"/>
        <v>0</v>
      </c>
      <c r="DNC51" s="64">
        <f t="shared" si="305"/>
        <v>0</v>
      </c>
      <c r="DND51" s="64">
        <f t="shared" si="305"/>
        <v>0</v>
      </c>
      <c r="DNE51" s="64">
        <f t="shared" si="305"/>
        <v>0</v>
      </c>
      <c r="DNF51" s="64">
        <f t="shared" si="305"/>
        <v>0</v>
      </c>
      <c r="DNG51" s="64">
        <f t="shared" ref="DNG51:DPR51" si="306">SUM(DNG34:DNG49)</f>
        <v>0</v>
      </c>
      <c r="DNH51" s="64">
        <f t="shared" si="306"/>
        <v>0</v>
      </c>
      <c r="DNI51" s="64">
        <f t="shared" si="306"/>
        <v>0</v>
      </c>
      <c r="DNJ51" s="64">
        <f t="shared" si="306"/>
        <v>0</v>
      </c>
      <c r="DNK51" s="64">
        <f t="shared" si="306"/>
        <v>0</v>
      </c>
      <c r="DNL51" s="64">
        <f t="shared" si="306"/>
        <v>0</v>
      </c>
      <c r="DNM51" s="64">
        <f t="shared" si="306"/>
        <v>0</v>
      </c>
      <c r="DNN51" s="64">
        <f t="shared" si="306"/>
        <v>0</v>
      </c>
      <c r="DNO51" s="64">
        <f t="shared" si="306"/>
        <v>0</v>
      </c>
      <c r="DNP51" s="64">
        <f t="shared" si="306"/>
        <v>0</v>
      </c>
      <c r="DNQ51" s="64">
        <f t="shared" si="306"/>
        <v>0</v>
      </c>
      <c r="DNR51" s="64">
        <f t="shared" si="306"/>
        <v>0</v>
      </c>
      <c r="DNS51" s="64">
        <f t="shared" si="306"/>
        <v>0</v>
      </c>
      <c r="DNT51" s="64">
        <f t="shared" si="306"/>
        <v>0</v>
      </c>
      <c r="DNU51" s="64">
        <f t="shared" si="306"/>
        <v>0</v>
      </c>
      <c r="DNV51" s="64">
        <f t="shared" si="306"/>
        <v>0</v>
      </c>
      <c r="DNW51" s="64">
        <f t="shared" si="306"/>
        <v>0</v>
      </c>
      <c r="DNX51" s="64">
        <f t="shared" si="306"/>
        <v>0</v>
      </c>
      <c r="DNY51" s="64">
        <f t="shared" si="306"/>
        <v>0</v>
      </c>
      <c r="DNZ51" s="64">
        <f t="shared" si="306"/>
        <v>0</v>
      </c>
      <c r="DOA51" s="64">
        <f t="shared" si="306"/>
        <v>0</v>
      </c>
      <c r="DOB51" s="64">
        <f t="shared" si="306"/>
        <v>0</v>
      </c>
      <c r="DOC51" s="64">
        <f t="shared" si="306"/>
        <v>0</v>
      </c>
      <c r="DOD51" s="64">
        <f t="shared" si="306"/>
        <v>0</v>
      </c>
      <c r="DOE51" s="64">
        <f t="shared" si="306"/>
        <v>0</v>
      </c>
      <c r="DOF51" s="64">
        <f t="shared" si="306"/>
        <v>0</v>
      </c>
      <c r="DOG51" s="64">
        <f t="shared" si="306"/>
        <v>0</v>
      </c>
      <c r="DOH51" s="64">
        <f t="shared" si="306"/>
        <v>0</v>
      </c>
      <c r="DOI51" s="64">
        <f t="shared" si="306"/>
        <v>0</v>
      </c>
      <c r="DOJ51" s="64">
        <f t="shared" si="306"/>
        <v>0</v>
      </c>
      <c r="DOK51" s="64">
        <f t="shared" si="306"/>
        <v>0</v>
      </c>
      <c r="DOL51" s="64">
        <f t="shared" si="306"/>
        <v>0</v>
      </c>
      <c r="DOM51" s="64">
        <f t="shared" si="306"/>
        <v>0</v>
      </c>
      <c r="DON51" s="64">
        <f t="shared" si="306"/>
        <v>0</v>
      </c>
      <c r="DOO51" s="64">
        <f t="shared" si="306"/>
        <v>0</v>
      </c>
      <c r="DOP51" s="64">
        <f t="shared" si="306"/>
        <v>0</v>
      </c>
      <c r="DOQ51" s="64">
        <f t="shared" si="306"/>
        <v>0</v>
      </c>
      <c r="DOR51" s="64">
        <f t="shared" si="306"/>
        <v>0</v>
      </c>
      <c r="DOS51" s="64">
        <f t="shared" si="306"/>
        <v>0</v>
      </c>
      <c r="DOT51" s="64">
        <f t="shared" si="306"/>
        <v>0</v>
      </c>
      <c r="DOU51" s="64">
        <f t="shared" si="306"/>
        <v>0</v>
      </c>
      <c r="DOV51" s="64">
        <f t="shared" si="306"/>
        <v>0</v>
      </c>
      <c r="DOW51" s="64">
        <f t="shared" si="306"/>
        <v>0</v>
      </c>
      <c r="DOX51" s="64">
        <f t="shared" si="306"/>
        <v>0</v>
      </c>
      <c r="DOY51" s="64">
        <f t="shared" si="306"/>
        <v>0</v>
      </c>
      <c r="DOZ51" s="64">
        <f t="shared" si="306"/>
        <v>0</v>
      </c>
      <c r="DPA51" s="64">
        <f t="shared" si="306"/>
        <v>0</v>
      </c>
      <c r="DPB51" s="64">
        <f t="shared" si="306"/>
        <v>0</v>
      </c>
      <c r="DPC51" s="64">
        <f t="shared" si="306"/>
        <v>0</v>
      </c>
      <c r="DPD51" s="64">
        <f t="shared" si="306"/>
        <v>0</v>
      </c>
      <c r="DPE51" s="64">
        <f t="shared" si="306"/>
        <v>0</v>
      </c>
      <c r="DPF51" s="64">
        <f t="shared" si="306"/>
        <v>0</v>
      </c>
      <c r="DPG51" s="64">
        <f t="shared" si="306"/>
        <v>0</v>
      </c>
      <c r="DPH51" s="64">
        <f t="shared" si="306"/>
        <v>0</v>
      </c>
      <c r="DPI51" s="64">
        <f t="shared" si="306"/>
        <v>0</v>
      </c>
      <c r="DPJ51" s="64">
        <f t="shared" si="306"/>
        <v>0</v>
      </c>
      <c r="DPK51" s="64">
        <f t="shared" si="306"/>
        <v>0</v>
      </c>
      <c r="DPL51" s="64">
        <f t="shared" si="306"/>
        <v>0</v>
      </c>
      <c r="DPM51" s="64">
        <f t="shared" si="306"/>
        <v>0</v>
      </c>
      <c r="DPN51" s="64">
        <f t="shared" si="306"/>
        <v>0</v>
      </c>
      <c r="DPO51" s="64">
        <f t="shared" si="306"/>
        <v>0</v>
      </c>
      <c r="DPP51" s="64">
        <f t="shared" si="306"/>
        <v>0</v>
      </c>
      <c r="DPQ51" s="64">
        <f t="shared" si="306"/>
        <v>0</v>
      </c>
      <c r="DPR51" s="64">
        <f t="shared" si="306"/>
        <v>0</v>
      </c>
      <c r="DPS51" s="64">
        <f t="shared" ref="DPS51:DSD51" si="307">SUM(DPS34:DPS49)</f>
        <v>0</v>
      </c>
      <c r="DPT51" s="64">
        <f t="shared" si="307"/>
        <v>0</v>
      </c>
      <c r="DPU51" s="64">
        <f t="shared" si="307"/>
        <v>0</v>
      </c>
      <c r="DPV51" s="64">
        <f t="shared" si="307"/>
        <v>0</v>
      </c>
      <c r="DPW51" s="64">
        <f t="shared" si="307"/>
        <v>0</v>
      </c>
      <c r="DPX51" s="64">
        <f t="shared" si="307"/>
        <v>0</v>
      </c>
      <c r="DPY51" s="64">
        <f t="shared" si="307"/>
        <v>0</v>
      </c>
      <c r="DPZ51" s="64">
        <f t="shared" si="307"/>
        <v>0</v>
      </c>
      <c r="DQA51" s="64">
        <f t="shared" si="307"/>
        <v>0</v>
      </c>
      <c r="DQB51" s="64">
        <f t="shared" si="307"/>
        <v>0</v>
      </c>
      <c r="DQC51" s="64">
        <f t="shared" si="307"/>
        <v>0</v>
      </c>
      <c r="DQD51" s="64">
        <f t="shared" si="307"/>
        <v>0</v>
      </c>
      <c r="DQE51" s="64">
        <f t="shared" si="307"/>
        <v>0</v>
      </c>
      <c r="DQF51" s="64">
        <f t="shared" si="307"/>
        <v>0</v>
      </c>
      <c r="DQG51" s="64">
        <f t="shared" si="307"/>
        <v>0</v>
      </c>
      <c r="DQH51" s="64">
        <f t="shared" si="307"/>
        <v>0</v>
      </c>
      <c r="DQI51" s="64">
        <f t="shared" si="307"/>
        <v>0</v>
      </c>
      <c r="DQJ51" s="64">
        <f t="shared" si="307"/>
        <v>0</v>
      </c>
      <c r="DQK51" s="64">
        <f t="shared" si="307"/>
        <v>0</v>
      </c>
      <c r="DQL51" s="64">
        <f t="shared" si="307"/>
        <v>0</v>
      </c>
      <c r="DQM51" s="64">
        <f t="shared" si="307"/>
        <v>0</v>
      </c>
      <c r="DQN51" s="64">
        <f t="shared" si="307"/>
        <v>0</v>
      </c>
      <c r="DQO51" s="64">
        <f t="shared" si="307"/>
        <v>0</v>
      </c>
      <c r="DQP51" s="64">
        <f t="shared" si="307"/>
        <v>0</v>
      </c>
      <c r="DQQ51" s="64">
        <f t="shared" si="307"/>
        <v>0</v>
      </c>
      <c r="DQR51" s="64">
        <f t="shared" si="307"/>
        <v>0</v>
      </c>
      <c r="DQS51" s="64">
        <f t="shared" si="307"/>
        <v>0</v>
      </c>
      <c r="DQT51" s="64">
        <f t="shared" si="307"/>
        <v>0</v>
      </c>
      <c r="DQU51" s="64">
        <f t="shared" si="307"/>
        <v>0</v>
      </c>
      <c r="DQV51" s="64">
        <f t="shared" si="307"/>
        <v>0</v>
      </c>
      <c r="DQW51" s="64">
        <f t="shared" si="307"/>
        <v>0</v>
      </c>
      <c r="DQX51" s="64">
        <f t="shared" si="307"/>
        <v>0</v>
      </c>
      <c r="DQY51" s="64">
        <f t="shared" si="307"/>
        <v>0</v>
      </c>
      <c r="DQZ51" s="64">
        <f t="shared" si="307"/>
        <v>0</v>
      </c>
      <c r="DRA51" s="64">
        <f t="shared" si="307"/>
        <v>0</v>
      </c>
      <c r="DRB51" s="64">
        <f t="shared" si="307"/>
        <v>0</v>
      </c>
      <c r="DRC51" s="64">
        <f t="shared" si="307"/>
        <v>0</v>
      </c>
      <c r="DRD51" s="64">
        <f t="shared" si="307"/>
        <v>0</v>
      </c>
      <c r="DRE51" s="64">
        <f t="shared" si="307"/>
        <v>0</v>
      </c>
      <c r="DRF51" s="64">
        <f t="shared" si="307"/>
        <v>0</v>
      </c>
      <c r="DRG51" s="64">
        <f t="shared" si="307"/>
        <v>0</v>
      </c>
      <c r="DRH51" s="64">
        <f t="shared" si="307"/>
        <v>0</v>
      </c>
      <c r="DRI51" s="64">
        <f t="shared" si="307"/>
        <v>0</v>
      </c>
      <c r="DRJ51" s="64">
        <f t="shared" si="307"/>
        <v>0</v>
      </c>
      <c r="DRK51" s="64">
        <f t="shared" si="307"/>
        <v>0</v>
      </c>
      <c r="DRL51" s="64">
        <f t="shared" si="307"/>
        <v>0</v>
      </c>
      <c r="DRM51" s="64">
        <f t="shared" si="307"/>
        <v>0</v>
      </c>
      <c r="DRN51" s="64">
        <f t="shared" si="307"/>
        <v>0</v>
      </c>
      <c r="DRO51" s="64">
        <f t="shared" si="307"/>
        <v>0</v>
      </c>
      <c r="DRP51" s="64">
        <f t="shared" si="307"/>
        <v>0</v>
      </c>
      <c r="DRQ51" s="64">
        <f t="shared" si="307"/>
        <v>0</v>
      </c>
      <c r="DRR51" s="64">
        <f t="shared" si="307"/>
        <v>0</v>
      </c>
      <c r="DRS51" s="64">
        <f t="shared" si="307"/>
        <v>0</v>
      </c>
      <c r="DRT51" s="64">
        <f t="shared" si="307"/>
        <v>0</v>
      </c>
      <c r="DRU51" s="64">
        <f t="shared" si="307"/>
        <v>0</v>
      </c>
      <c r="DRV51" s="64">
        <f t="shared" si="307"/>
        <v>0</v>
      </c>
      <c r="DRW51" s="64">
        <f t="shared" si="307"/>
        <v>0</v>
      </c>
      <c r="DRX51" s="64">
        <f t="shared" si="307"/>
        <v>0</v>
      </c>
      <c r="DRY51" s="64">
        <f t="shared" si="307"/>
        <v>0</v>
      </c>
      <c r="DRZ51" s="64">
        <f t="shared" si="307"/>
        <v>0</v>
      </c>
      <c r="DSA51" s="64">
        <f t="shared" si="307"/>
        <v>0</v>
      </c>
      <c r="DSB51" s="64">
        <f t="shared" si="307"/>
        <v>0</v>
      </c>
      <c r="DSC51" s="64">
        <f t="shared" si="307"/>
        <v>0</v>
      </c>
      <c r="DSD51" s="64">
        <f t="shared" si="307"/>
        <v>0</v>
      </c>
      <c r="DSE51" s="64">
        <f t="shared" ref="DSE51:DUP51" si="308">SUM(DSE34:DSE49)</f>
        <v>0</v>
      </c>
      <c r="DSF51" s="64">
        <f t="shared" si="308"/>
        <v>0</v>
      </c>
      <c r="DSG51" s="64">
        <f t="shared" si="308"/>
        <v>0</v>
      </c>
      <c r="DSH51" s="64">
        <f t="shared" si="308"/>
        <v>0</v>
      </c>
      <c r="DSI51" s="64">
        <f t="shared" si="308"/>
        <v>0</v>
      </c>
      <c r="DSJ51" s="64">
        <f t="shared" si="308"/>
        <v>0</v>
      </c>
      <c r="DSK51" s="64">
        <f t="shared" si="308"/>
        <v>0</v>
      </c>
      <c r="DSL51" s="64">
        <f t="shared" si="308"/>
        <v>0</v>
      </c>
      <c r="DSM51" s="64">
        <f t="shared" si="308"/>
        <v>0</v>
      </c>
      <c r="DSN51" s="64">
        <f t="shared" si="308"/>
        <v>0</v>
      </c>
      <c r="DSO51" s="64">
        <f t="shared" si="308"/>
        <v>0</v>
      </c>
      <c r="DSP51" s="64">
        <f t="shared" si="308"/>
        <v>0</v>
      </c>
      <c r="DSQ51" s="64">
        <f t="shared" si="308"/>
        <v>0</v>
      </c>
      <c r="DSR51" s="64">
        <f t="shared" si="308"/>
        <v>0</v>
      </c>
      <c r="DSS51" s="64">
        <f t="shared" si="308"/>
        <v>0</v>
      </c>
      <c r="DST51" s="64">
        <f t="shared" si="308"/>
        <v>0</v>
      </c>
      <c r="DSU51" s="64">
        <f t="shared" si="308"/>
        <v>0</v>
      </c>
      <c r="DSV51" s="64">
        <f t="shared" si="308"/>
        <v>0</v>
      </c>
      <c r="DSW51" s="64">
        <f t="shared" si="308"/>
        <v>0</v>
      </c>
      <c r="DSX51" s="64">
        <f t="shared" si="308"/>
        <v>0</v>
      </c>
      <c r="DSY51" s="64">
        <f t="shared" si="308"/>
        <v>0</v>
      </c>
      <c r="DSZ51" s="64">
        <f t="shared" si="308"/>
        <v>0</v>
      </c>
      <c r="DTA51" s="64">
        <f t="shared" si="308"/>
        <v>0</v>
      </c>
      <c r="DTB51" s="64">
        <f t="shared" si="308"/>
        <v>0</v>
      </c>
      <c r="DTC51" s="64">
        <f t="shared" si="308"/>
        <v>0</v>
      </c>
      <c r="DTD51" s="64">
        <f t="shared" si="308"/>
        <v>0</v>
      </c>
      <c r="DTE51" s="64">
        <f t="shared" si="308"/>
        <v>0</v>
      </c>
      <c r="DTF51" s="64">
        <f t="shared" si="308"/>
        <v>0</v>
      </c>
      <c r="DTG51" s="64">
        <f t="shared" si="308"/>
        <v>0</v>
      </c>
      <c r="DTH51" s="64">
        <f t="shared" si="308"/>
        <v>0</v>
      </c>
      <c r="DTI51" s="64">
        <f t="shared" si="308"/>
        <v>0</v>
      </c>
      <c r="DTJ51" s="64">
        <f t="shared" si="308"/>
        <v>0</v>
      </c>
      <c r="DTK51" s="64">
        <f t="shared" si="308"/>
        <v>0</v>
      </c>
      <c r="DTL51" s="64">
        <f t="shared" si="308"/>
        <v>0</v>
      </c>
      <c r="DTM51" s="64">
        <f t="shared" si="308"/>
        <v>0</v>
      </c>
      <c r="DTN51" s="64">
        <f t="shared" si="308"/>
        <v>0</v>
      </c>
      <c r="DTO51" s="64">
        <f t="shared" si="308"/>
        <v>0</v>
      </c>
      <c r="DTP51" s="64">
        <f t="shared" si="308"/>
        <v>0</v>
      </c>
      <c r="DTQ51" s="64">
        <f t="shared" si="308"/>
        <v>0</v>
      </c>
      <c r="DTR51" s="64">
        <f t="shared" si="308"/>
        <v>0</v>
      </c>
      <c r="DTS51" s="64">
        <f t="shared" si="308"/>
        <v>0</v>
      </c>
      <c r="DTT51" s="64">
        <f t="shared" si="308"/>
        <v>0</v>
      </c>
      <c r="DTU51" s="64">
        <f t="shared" si="308"/>
        <v>0</v>
      </c>
      <c r="DTV51" s="64">
        <f t="shared" si="308"/>
        <v>0</v>
      </c>
      <c r="DTW51" s="64">
        <f t="shared" si="308"/>
        <v>0</v>
      </c>
      <c r="DTX51" s="64">
        <f t="shared" si="308"/>
        <v>0</v>
      </c>
      <c r="DTY51" s="64">
        <f t="shared" si="308"/>
        <v>0</v>
      </c>
      <c r="DTZ51" s="64">
        <f t="shared" si="308"/>
        <v>0</v>
      </c>
      <c r="DUA51" s="64">
        <f t="shared" si="308"/>
        <v>0</v>
      </c>
      <c r="DUB51" s="64">
        <f t="shared" si="308"/>
        <v>0</v>
      </c>
      <c r="DUC51" s="64">
        <f t="shared" si="308"/>
        <v>0</v>
      </c>
      <c r="DUD51" s="64">
        <f t="shared" si="308"/>
        <v>0</v>
      </c>
      <c r="DUE51" s="64">
        <f t="shared" si="308"/>
        <v>0</v>
      </c>
      <c r="DUF51" s="64">
        <f t="shared" si="308"/>
        <v>0</v>
      </c>
      <c r="DUG51" s="64">
        <f t="shared" si="308"/>
        <v>0</v>
      </c>
      <c r="DUH51" s="64">
        <f t="shared" si="308"/>
        <v>0</v>
      </c>
      <c r="DUI51" s="64">
        <f t="shared" si="308"/>
        <v>0</v>
      </c>
      <c r="DUJ51" s="64">
        <f t="shared" si="308"/>
        <v>0</v>
      </c>
      <c r="DUK51" s="64">
        <f t="shared" si="308"/>
        <v>0</v>
      </c>
      <c r="DUL51" s="64">
        <f t="shared" si="308"/>
        <v>0</v>
      </c>
      <c r="DUM51" s="64">
        <f t="shared" si="308"/>
        <v>0</v>
      </c>
      <c r="DUN51" s="64">
        <f t="shared" si="308"/>
        <v>0</v>
      </c>
      <c r="DUO51" s="64">
        <f t="shared" si="308"/>
        <v>0</v>
      </c>
      <c r="DUP51" s="64">
        <f t="shared" si="308"/>
        <v>0</v>
      </c>
      <c r="DUQ51" s="64">
        <f t="shared" ref="DUQ51:DXB51" si="309">SUM(DUQ34:DUQ49)</f>
        <v>0</v>
      </c>
      <c r="DUR51" s="64">
        <f t="shared" si="309"/>
        <v>0</v>
      </c>
      <c r="DUS51" s="64">
        <f t="shared" si="309"/>
        <v>0</v>
      </c>
      <c r="DUT51" s="64">
        <f t="shared" si="309"/>
        <v>0</v>
      </c>
      <c r="DUU51" s="64">
        <f t="shared" si="309"/>
        <v>0</v>
      </c>
      <c r="DUV51" s="64">
        <f t="shared" si="309"/>
        <v>0</v>
      </c>
      <c r="DUW51" s="64">
        <f t="shared" si="309"/>
        <v>0</v>
      </c>
      <c r="DUX51" s="64">
        <f t="shared" si="309"/>
        <v>0</v>
      </c>
      <c r="DUY51" s="64">
        <f t="shared" si="309"/>
        <v>0</v>
      </c>
      <c r="DUZ51" s="64">
        <f t="shared" si="309"/>
        <v>0</v>
      </c>
      <c r="DVA51" s="64">
        <f t="shared" si="309"/>
        <v>0</v>
      </c>
      <c r="DVB51" s="64">
        <f t="shared" si="309"/>
        <v>0</v>
      </c>
      <c r="DVC51" s="64">
        <f t="shared" si="309"/>
        <v>0</v>
      </c>
      <c r="DVD51" s="64">
        <f t="shared" si="309"/>
        <v>0</v>
      </c>
      <c r="DVE51" s="64">
        <f t="shared" si="309"/>
        <v>0</v>
      </c>
      <c r="DVF51" s="64">
        <f t="shared" si="309"/>
        <v>0</v>
      </c>
      <c r="DVG51" s="64">
        <f t="shared" si="309"/>
        <v>0</v>
      </c>
      <c r="DVH51" s="64">
        <f t="shared" si="309"/>
        <v>0</v>
      </c>
      <c r="DVI51" s="64">
        <f t="shared" si="309"/>
        <v>0</v>
      </c>
      <c r="DVJ51" s="64">
        <f t="shared" si="309"/>
        <v>0</v>
      </c>
      <c r="DVK51" s="64">
        <f t="shared" si="309"/>
        <v>0</v>
      </c>
      <c r="DVL51" s="64">
        <f t="shared" si="309"/>
        <v>0</v>
      </c>
      <c r="DVM51" s="64">
        <f t="shared" si="309"/>
        <v>0</v>
      </c>
      <c r="DVN51" s="64">
        <f t="shared" si="309"/>
        <v>0</v>
      </c>
      <c r="DVO51" s="64">
        <f t="shared" si="309"/>
        <v>0</v>
      </c>
      <c r="DVP51" s="64">
        <f t="shared" si="309"/>
        <v>0</v>
      </c>
      <c r="DVQ51" s="64">
        <f t="shared" si="309"/>
        <v>0</v>
      </c>
      <c r="DVR51" s="64">
        <f t="shared" si="309"/>
        <v>0</v>
      </c>
      <c r="DVS51" s="64">
        <f t="shared" si="309"/>
        <v>0</v>
      </c>
      <c r="DVT51" s="64">
        <f t="shared" si="309"/>
        <v>0</v>
      </c>
      <c r="DVU51" s="64">
        <f t="shared" si="309"/>
        <v>0</v>
      </c>
      <c r="DVV51" s="64">
        <f t="shared" si="309"/>
        <v>0</v>
      </c>
      <c r="DVW51" s="64">
        <f t="shared" si="309"/>
        <v>0</v>
      </c>
      <c r="DVX51" s="64">
        <f t="shared" si="309"/>
        <v>0</v>
      </c>
      <c r="DVY51" s="64">
        <f t="shared" si="309"/>
        <v>0</v>
      </c>
      <c r="DVZ51" s="64">
        <f t="shared" si="309"/>
        <v>0</v>
      </c>
      <c r="DWA51" s="64">
        <f t="shared" si="309"/>
        <v>0</v>
      </c>
      <c r="DWB51" s="64">
        <f t="shared" si="309"/>
        <v>0</v>
      </c>
      <c r="DWC51" s="64">
        <f t="shared" si="309"/>
        <v>0</v>
      </c>
      <c r="DWD51" s="64">
        <f t="shared" si="309"/>
        <v>0</v>
      </c>
      <c r="DWE51" s="64">
        <f t="shared" si="309"/>
        <v>0</v>
      </c>
      <c r="DWF51" s="64">
        <f t="shared" si="309"/>
        <v>0</v>
      </c>
      <c r="DWG51" s="64">
        <f t="shared" si="309"/>
        <v>0</v>
      </c>
      <c r="DWH51" s="64">
        <f t="shared" si="309"/>
        <v>0</v>
      </c>
      <c r="DWI51" s="64">
        <f t="shared" si="309"/>
        <v>0</v>
      </c>
      <c r="DWJ51" s="64">
        <f t="shared" si="309"/>
        <v>0</v>
      </c>
      <c r="DWK51" s="64">
        <f t="shared" si="309"/>
        <v>0</v>
      </c>
      <c r="DWL51" s="64">
        <f t="shared" si="309"/>
        <v>0</v>
      </c>
      <c r="DWM51" s="64">
        <f t="shared" si="309"/>
        <v>0</v>
      </c>
      <c r="DWN51" s="64">
        <f t="shared" si="309"/>
        <v>0</v>
      </c>
      <c r="DWO51" s="64">
        <f t="shared" si="309"/>
        <v>0</v>
      </c>
      <c r="DWP51" s="64">
        <f t="shared" si="309"/>
        <v>0</v>
      </c>
      <c r="DWQ51" s="64">
        <f t="shared" si="309"/>
        <v>0</v>
      </c>
      <c r="DWR51" s="64">
        <f t="shared" si="309"/>
        <v>0</v>
      </c>
      <c r="DWS51" s="64">
        <f t="shared" si="309"/>
        <v>0</v>
      </c>
      <c r="DWT51" s="64">
        <f t="shared" si="309"/>
        <v>0</v>
      </c>
      <c r="DWU51" s="64">
        <f t="shared" si="309"/>
        <v>0</v>
      </c>
      <c r="DWV51" s="64">
        <f t="shared" si="309"/>
        <v>0</v>
      </c>
      <c r="DWW51" s="64">
        <f t="shared" si="309"/>
        <v>0</v>
      </c>
      <c r="DWX51" s="64">
        <f t="shared" si="309"/>
        <v>0</v>
      </c>
      <c r="DWY51" s="64">
        <f t="shared" si="309"/>
        <v>0</v>
      </c>
      <c r="DWZ51" s="64">
        <f t="shared" si="309"/>
        <v>0</v>
      </c>
      <c r="DXA51" s="64">
        <f t="shared" si="309"/>
        <v>0</v>
      </c>
      <c r="DXB51" s="64">
        <f t="shared" si="309"/>
        <v>0</v>
      </c>
      <c r="DXC51" s="64">
        <f t="shared" ref="DXC51:DZN51" si="310">SUM(DXC34:DXC49)</f>
        <v>0</v>
      </c>
      <c r="DXD51" s="64">
        <f t="shared" si="310"/>
        <v>0</v>
      </c>
      <c r="DXE51" s="64">
        <f t="shared" si="310"/>
        <v>0</v>
      </c>
      <c r="DXF51" s="64">
        <f t="shared" si="310"/>
        <v>0</v>
      </c>
      <c r="DXG51" s="64">
        <f t="shared" si="310"/>
        <v>0</v>
      </c>
      <c r="DXH51" s="64">
        <f t="shared" si="310"/>
        <v>0</v>
      </c>
      <c r="DXI51" s="64">
        <f t="shared" si="310"/>
        <v>0</v>
      </c>
      <c r="DXJ51" s="64">
        <f t="shared" si="310"/>
        <v>0</v>
      </c>
      <c r="DXK51" s="64">
        <f t="shared" si="310"/>
        <v>0</v>
      </c>
      <c r="DXL51" s="64">
        <f t="shared" si="310"/>
        <v>0</v>
      </c>
      <c r="DXM51" s="64">
        <f t="shared" si="310"/>
        <v>0</v>
      </c>
      <c r="DXN51" s="64">
        <f t="shared" si="310"/>
        <v>0</v>
      </c>
      <c r="DXO51" s="64">
        <f t="shared" si="310"/>
        <v>0</v>
      </c>
      <c r="DXP51" s="64">
        <f t="shared" si="310"/>
        <v>0</v>
      </c>
      <c r="DXQ51" s="64">
        <f t="shared" si="310"/>
        <v>0</v>
      </c>
      <c r="DXR51" s="64">
        <f t="shared" si="310"/>
        <v>0</v>
      </c>
      <c r="DXS51" s="64">
        <f t="shared" si="310"/>
        <v>0</v>
      </c>
      <c r="DXT51" s="64">
        <f t="shared" si="310"/>
        <v>0</v>
      </c>
      <c r="DXU51" s="64">
        <f t="shared" si="310"/>
        <v>0</v>
      </c>
      <c r="DXV51" s="64">
        <f t="shared" si="310"/>
        <v>0</v>
      </c>
      <c r="DXW51" s="64">
        <f t="shared" si="310"/>
        <v>0</v>
      </c>
      <c r="DXX51" s="64">
        <f t="shared" si="310"/>
        <v>0</v>
      </c>
      <c r="DXY51" s="64">
        <f t="shared" si="310"/>
        <v>0</v>
      </c>
      <c r="DXZ51" s="64">
        <f t="shared" si="310"/>
        <v>0</v>
      </c>
      <c r="DYA51" s="64">
        <f t="shared" si="310"/>
        <v>0</v>
      </c>
      <c r="DYB51" s="64">
        <f t="shared" si="310"/>
        <v>0</v>
      </c>
      <c r="DYC51" s="64">
        <f t="shared" si="310"/>
        <v>0</v>
      </c>
      <c r="DYD51" s="64">
        <f t="shared" si="310"/>
        <v>0</v>
      </c>
      <c r="DYE51" s="64">
        <f t="shared" si="310"/>
        <v>0</v>
      </c>
      <c r="DYF51" s="64">
        <f t="shared" si="310"/>
        <v>0</v>
      </c>
      <c r="DYG51" s="64">
        <f t="shared" si="310"/>
        <v>0</v>
      </c>
      <c r="DYH51" s="64">
        <f t="shared" si="310"/>
        <v>0</v>
      </c>
      <c r="DYI51" s="64">
        <f t="shared" si="310"/>
        <v>0</v>
      </c>
      <c r="DYJ51" s="64">
        <f t="shared" si="310"/>
        <v>0</v>
      </c>
      <c r="DYK51" s="64">
        <f t="shared" si="310"/>
        <v>0</v>
      </c>
      <c r="DYL51" s="64">
        <f t="shared" si="310"/>
        <v>0</v>
      </c>
      <c r="DYM51" s="64">
        <f t="shared" si="310"/>
        <v>0</v>
      </c>
      <c r="DYN51" s="64">
        <f t="shared" si="310"/>
        <v>0</v>
      </c>
      <c r="DYO51" s="64">
        <f t="shared" si="310"/>
        <v>0</v>
      </c>
      <c r="DYP51" s="64">
        <f t="shared" si="310"/>
        <v>0</v>
      </c>
      <c r="DYQ51" s="64">
        <f t="shared" si="310"/>
        <v>0</v>
      </c>
      <c r="DYR51" s="64">
        <f t="shared" si="310"/>
        <v>0</v>
      </c>
      <c r="DYS51" s="64">
        <f t="shared" si="310"/>
        <v>0</v>
      </c>
      <c r="DYT51" s="64">
        <f t="shared" si="310"/>
        <v>0</v>
      </c>
      <c r="DYU51" s="64">
        <f t="shared" si="310"/>
        <v>0</v>
      </c>
      <c r="DYV51" s="64">
        <f t="shared" si="310"/>
        <v>0</v>
      </c>
      <c r="DYW51" s="64">
        <f t="shared" si="310"/>
        <v>0</v>
      </c>
      <c r="DYX51" s="64">
        <f t="shared" si="310"/>
        <v>0</v>
      </c>
      <c r="DYY51" s="64">
        <f t="shared" si="310"/>
        <v>0</v>
      </c>
      <c r="DYZ51" s="64">
        <f t="shared" si="310"/>
        <v>0</v>
      </c>
      <c r="DZA51" s="64">
        <f t="shared" si="310"/>
        <v>0</v>
      </c>
      <c r="DZB51" s="64">
        <f t="shared" si="310"/>
        <v>0</v>
      </c>
      <c r="DZC51" s="64">
        <f t="shared" si="310"/>
        <v>0</v>
      </c>
      <c r="DZD51" s="64">
        <f t="shared" si="310"/>
        <v>0</v>
      </c>
      <c r="DZE51" s="64">
        <f t="shared" si="310"/>
        <v>0</v>
      </c>
      <c r="DZF51" s="64">
        <f t="shared" si="310"/>
        <v>0</v>
      </c>
      <c r="DZG51" s="64">
        <f t="shared" si="310"/>
        <v>0</v>
      </c>
      <c r="DZH51" s="64">
        <f t="shared" si="310"/>
        <v>0</v>
      </c>
      <c r="DZI51" s="64">
        <f t="shared" si="310"/>
        <v>0</v>
      </c>
      <c r="DZJ51" s="64">
        <f t="shared" si="310"/>
        <v>0</v>
      </c>
      <c r="DZK51" s="64">
        <f t="shared" si="310"/>
        <v>0</v>
      </c>
      <c r="DZL51" s="64">
        <f t="shared" si="310"/>
        <v>0</v>
      </c>
      <c r="DZM51" s="64">
        <f t="shared" si="310"/>
        <v>0</v>
      </c>
      <c r="DZN51" s="64">
        <f t="shared" si="310"/>
        <v>0</v>
      </c>
      <c r="DZO51" s="64">
        <f t="shared" ref="DZO51:EBZ51" si="311">SUM(DZO34:DZO49)</f>
        <v>0</v>
      </c>
      <c r="DZP51" s="64">
        <f t="shared" si="311"/>
        <v>0</v>
      </c>
      <c r="DZQ51" s="64">
        <f t="shared" si="311"/>
        <v>0</v>
      </c>
      <c r="DZR51" s="64">
        <f t="shared" si="311"/>
        <v>0</v>
      </c>
      <c r="DZS51" s="64">
        <f t="shared" si="311"/>
        <v>0</v>
      </c>
      <c r="DZT51" s="64">
        <f t="shared" si="311"/>
        <v>0</v>
      </c>
      <c r="DZU51" s="64">
        <f t="shared" si="311"/>
        <v>0</v>
      </c>
      <c r="DZV51" s="64">
        <f t="shared" si="311"/>
        <v>0</v>
      </c>
      <c r="DZW51" s="64">
        <f t="shared" si="311"/>
        <v>0</v>
      </c>
      <c r="DZX51" s="64">
        <f t="shared" si="311"/>
        <v>0</v>
      </c>
      <c r="DZY51" s="64">
        <f t="shared" si="311"/>
        <v>0</v>
      </c>
      <c r="DZZ51" s="64">
        <f t="shared" si="311"/>
        <v>0</v>
      </c>
      <c r="EAA51" s="64">
        <f t="shared" si="311"/>
        <v>0</v>
      </c>
      <c r="EAB51" s="64">
        <f t="shared" si="311"/>
        <v>0</v>
      </c>
      <c r="EAC51" s="64">
        <f t="shared" si="311"/>
        <v>0</v>
      </c>
      <c r="EAD51" s="64">
        <f t="shared" si="311"/>
        <v>0</v>
      </c>
      <c r="EAE51" s="64">
        <f t="shared" si="311"/>
        <v>0</v>
      </c>
      <c r="EAF51" s="64">
        <f t="shared" si="311"/>
        <v>0</v>
      </c>
      <c r="EAG51" s="64">
        <f t="shared" si="311"/>
        <v>0</v>
      </c>
      <c r="EAH51" s="64">
        <f t="shared" si="311"/>
        <v>0</v>
      </c>
      <c r="EAI51" s="64">
        <f t="shared" si="311"/>
        <v>0</v>
      </c>
      <c r="EAJ51" s="64">
        <f t="shared" si="311"/>
        <v>0</v>
      </c>
      <c r="EAK51" s="64">
        <f t="shared" si="311"/>
        <v>0</v>
      </c>
      <c r="EAL51" s="64">
        <f t="shared" si="311"/>
        <v>0</v>
      </c>
      <c r="EAM51" s="64">
        <f t="shared" si="311"/>
        <v>0</v>
      </c>
      <c r="EAN51" s="64">
        <f t="shared" si="311"/>
        <v>0</v>
      </c>
      <c r="EAO51" s="64">
        <f t="shared" si="311"/>
        <v>0</v>
      </c>
      <c r="EAP51" s="64">
        <f t="shared" si="311"/>
        <v>0</v>
      </c>
      <c r="EAQ51" s="64">
        <f t="shared" si="311"/>
        <v>0</v>
      </c>
      <c r="EAR51" s="64">
        <f t="shared" si="311"/>
        <v>0</v>
      </c>
      <c r="EAS51" s="64">
        <f t="shared" si="311"/>
        <v>0</v>
      </c>
      <c r="EAT51" s="64">
        <f t="shared" si="311"/>
        <v>0</v>
      </c>
      <c r="EAU51" s="64">
        <f t="shared" si="311"/>
        <v>0</v>
      </c>
      <c r="EAV51" s="64">
        <f t="shared" si="311"/>
        <v>0</v>
      </c>
      <c r="EAW51" s="64">
        <f t="shared" si="311"/>
        <v>0</v>
      </c>
      <c r="EAX51" s="64">
        <f t="shared" si="311"/>
        <v>0</v>
      </c>
      <c r="EAY51" s="64">
        <f t="shared" si="311"/>
        <v>0</v>
      </c>
      <c r="EAZ51" s="64">
        <f t="shared" si="311"/>
        <v>0</v>
      </c>
      <c r="EBA51" s="64">
        <f t="shared" si="311"/>
        <v>0</v>
      </c>
      <c r="EBB51" s="64">
        <f t="shared" si="311"/>
        <v>0</v>
      </c>
      <c r="EBC51" s="64">
        <f t="shared" si="311"/>
        <v>0</v>
      </c>
      <c r="EBD51" s="64">
        <f t="shared" si="311"/>
        <v>0</v>
      </c>
      <c r="EBE51" s="64">
        <f t="shared" si="311"/>
        <v>0</v>
      </c>
      <c r="EBF51" s="64">
        <f t="shared" si="311"/>
        <v>0</v>
      </c>
      <c r="EBG51" s="64">
        <f t="shared" si="311"/>
        <v>0</v>
      </c>
      <c r="EBH51" s="64">
        <f t="shared" si="311"/>
        <v>0</v>
      </c>
      <c r="EBI51" s="64">
        <f t="shared" si="311"/>
        <v>0</v>
      </c>
      <c r="EBJ51" s="64">
        <f t="shared" si="311"/>
        <v>0</v>
      </c>
      <c r="EBK51" s="64">
        <f t="shared" si="311"/>
        <v>0</v>
      </c>
      <c r="EBL51" s="64">
        <f t="shared" si="311"/>
        <v>0</v>
      </c>
      <c r="EBM51" s="64">
        <f t="shared" si="311"/>
        <v>0</v>
      </c>
      <c r="EBN51" s="64">
        <f t="shared" si="311"/>
        <v>0</v>
      </c>
      <c r="EBO51" s="64">
        <f t="shared" si="311"/>
        <v>0</v>
      </c>
      <c r="EBP51" s="64">
        <f t="shared" si="311"/>
        <v>0</v>
      </c>
      <c r="EBQ51" s="64">
        <f t="shared" si="311"/>
        <v>0</v>
      </c>
      <c r="EBR51" s="64">
        <f t="shared" si="311"/>
        <v>0</v>
      </c>
      <c r="EBS51" s="64">
        <f t="shared" si="311"/>
        <v>0</v>
      </c>
      <c r="EBT51" s="64">
        <f t="shared" si="311"/>
        <v>0</v>
      </c>
      <c r="EBU51" s="64">
        <f t="shared" si="311"/>
        <v>0</v>
      </c>
      <c r="EBV51" s="64">
        <f t="shared" si="311"/>
        <v>0</v>
      </c>
      <c r="EBW51" s="64">
        <f t="shared" si="311"/>
        <v>0</v>
      </c>
      <c r="EBX51" s="64">
        <f t="shared" si="311"/>
        <v>0</v>
      </c>
      <c r="EBY51" s="64">
        <f t="shared" si="311"/>
        <v>0</v>
      </c>
      <c r="EBZ51" s="64">
        <f t="shared" si="311"/>
        <v>0</v>
      </c>
      <c r="ECA51" s="64">
        <f t="shared" ref="ECA51:EEL51" si="312">SUM(ECA34:ECA49)</f>
        <v>0</v>
      </c>
      <c r="ECB51" s="64">
        <f t="shared" si="312"/>
        <v>0</v>
      </c>
      <c r="ECC51" s="64">
        <f t="shared" si="312"/>
        <v>0</v>
      </c>
      <c r="ECD51" s="64">
        <f t="shared" si="312"/>
        <v>0</v>
      </c>
      <c r="ECE51" s="64">
        <f t="shared" si="312"/>
        <v>0</v>
      </c>
      <c r="ECF51" s="64">
        <f t="shared" si="312"/>
        <v>0</v>
      </c>
      <c r="ECG51" s="64">
        <f t="shared" si="312"/>
        <v>0</v>
      </c>
      <c r="ECH51" s="64">
        <f t="shared" si="312"/>
        <v>0</v>
      </c>
      <c r="ECI51" s="64">
        <f t="shared" si="312"/>
        <v>0</v>
      </c>
      <c r="ECJ51" s="64">
        <f t="shared" si="312"/>
        <v>0</v>
      </c>
      <c r="ECK51" s="64">
        <f t="shared" si="312"/>
        <v>0</v>
      </c>
      <c r="ECL51" s="64">
        <f t="shared" si="312"/>
        <v>0</v>
      </c>
      <c r="ECM51" s="64">
        <f t="shared" si="312"/>
        <v>0</v>
      </c>
      <c r="ECN51" s="64">
        <f t="shared" si="312"/>
        <v>0</v>
      </c>
      <c r="ECO51" s="64">
        <f t="shared" si="312"/>
        <v>0</v>
      </c>
      <c r="ECP51" s="64">
        <f t="shared" si="312"/>
        <v>0</v>
      </c>
      <c r="ECQ51" s="64">
        <f t="shared" si="312"/>
        <v>0</v>
      </c>
      <c r="ECR51" s="64">
        <f t="shared" si="312"/>
        <v>0</v>
      </c>
      <c r="ECS51" s="64">
        <f t="shared" si="312"/>
        <v>0</v>
      </c>
      <c r="ECT51" s="64">
        <f t="shared" si="312"/>
        <v>0</v>
      </c>
      <c r="ECU51" s="64">
        <f t="shared" si="312"/>
        <v>0</v>
      </c>
      <c r="ECV51" s="64">
        <f t="shared" si="312"/>
        <v>0</v>
      </c>
      <c r="ECW51" s="64">
        <f t="shared" si="312"/>
        <v>0</v>
      </c>
      <c r="ECX51" s="64">
        <f t="shared" si="312"/>
        <v>0</v>
      </c>
      <c r="ECY51" s="64">
        <f t="shared" si="312"/>
        <v>0</v>
      </c>
      <c r="ECZ51" s="64">
        <f t="shared" si="312"/>
        <v>0</v>
      </c>
      <c r="EDA51" s="64">
        <f t="shared" si="312"/>
        <v>0</v>
      </c>
      <c r="EDB51" s="64">
        <f t="shared" si="312"/>
        <v>0</v>
      </c>
      <c r="EDC51" s="64">
        <f t="shared" si="312"/>
        <v>0</v>
      </c>
      <c r="EDD51" s="64">
        <f t="shared" si="312"/>
        <v>0</v>
      </c>
      <c r="EDE51" s="64">
        <f t="shared" si="312"/>
        <v>0</v>
      </c>
      <c r="EDF51" s="64">
        <f t="shared" si="312"/>
        <v>0</v>
      </c>
      <c r="EDG51" s="64">
        <f t="shared" si="312"/>
        <v>0</v>
      </c>
      <c r="EDH51" s="64">
        <f t="shared" si="312"/>
        <v>0</v>
      </c>
      <c r="EDI51" s="64">
        <f t="shared" si="312"/>
        <v>0</v>
      </c>
      <c r="EDJ51" s="64">
        <f t="shared" si="312"/>
        <v>0</v>
      </c>
      <c r="EDK51" s="64">
        <f t="shared" si="312"/>
        <v>0</v>
      </c>
      <c r="EDL51" s="64">
        <f t="shared" si="312"/>
        <v>0</v>
      </c>
      <c r="EDM51" s="64">
        <f t="shared" si="312"/>
        <v>0</v>
      </c>
      <c r="EDN51" s="64">
        <f t="shared" si="312"/>
        <v>0</v>
      </c>
      <c r="EDO51" s="64">
        <f t="shared" si="312"/>
        <v>0</v>
      </c>
      <c r="EDP51" s="64">
        <f t="shared" si="312"/>
        <v>0</v>
      </c>
      <c r="EDQ51" s="64">
        <f t="shared" si="312"/>
        <v>0</v>
      </c>
      <c r="EDR51" s="64">
        <f t="shared" si="312"/>
        <v>0</v>
      </c>
      <c r="EDS51" s="64">
        <f t="shared" si="312"/>
        <v>0</v>
      </c>
      <c r="EDT51" s="64">
        <f t="shared" si="312"/>
        <v>0</v>
      </c>
      <c r="EDU51" s="64">
        <f t="shared" si="312"/>
        <v>0</v>
      </c>
      <c r="EDV51" s="64">
        <f t="shared" si="312"/>
        <v>0</v>
      </c>
      <c r="EDW51" s="64">
        <f t="shared" si="312"/>
        <v>0</v>
      </c>
      <c r="EDX51" s="64">
        <f t="shared" si="312"/>
        <v>0</v>
      </c>
      <c r="EDY51" s="64">
        <f t="shared" si="312"/>
        <v>0</v>
      </c>
      <c r="EDZ51" s="64">
        <f t="shared" si="312"/>
        <v>0</v>
      </c>
      <c r="EEA51" s="64">
        <f t="shared" si="312"/>
        <v>0</v>
      </c>
      <c r="EEB51" s="64">
        <f t="shared" si="312"/>
        <v>0</v>
      </c>
      <c r="EEC51" s="64">
        <f t="shared" si="312"/>
        <v>0</v>
      </c>
      <c r="EED51" s="64">
        <f t="shared" si="312"/>
        <v>0</v>
      </c>
      <c r="EEE51" s="64">
        <f t="shared" si="312"/>
        <v>0</v>
      </c>
      <c r="EEF51" s="64">
        <f t="shared" si="312"/>
        <v>0</v>
      </c>
      <c r="EEG51" s="64">
        <f t="shared" si="312"/>
        <v>0</v>
      </c>
      <c r="EEH51" s="64">
        <f t="shared" si="312"/>
        <v>0</v>
      </c>
      <c r="EEI51" s="64">
        <f t="shared" si="312"/>
        <v>0</v>
      </c>
      <c r="EEJ51" s="64">
        <f t="shared" si="312"/>
        <v>0</v>
      </c>
      <c r="EEK51" s="64">
        <f t="shared" si="312"/>
        <v>0</v>
      </c>
      <c r="EEL51" s="64">
        <f t="shared" si="312"/>
        <v>0</v>
      </c>
      <c r="EEM51" s="64">
        <f t="shared" ref="EEM51:EGX51" si="313">SUM(EEM34:EEM49)</f>
        <v>0</v>
      </c>
      <c r="EEN51" s="64">
        <f t="shared" si="313"/>
        <v>0</v>
      </c>
      <c r="EEO51" s="64">
        <f t="shared" si="313"/>
        <v>0</v>
      </c>
      <c r="EEP51" s="64">
        <f t="shared" si="313"/>
        <v>0</v>
      </c>
      <c r="EEQ51" s="64">
        <f t="shared" si="313"/>
        <v>0</v>
      </c>
      <c r="EER51" s="64">
        <f t="shared" si="313"/>
        <v>0</v>
      </c>
      <c r="EES51" s="64">
        <f t="shared" si="313"/>
        <v>0</v>
      </c>
      <c r="EET51" s="64">
        <f t="shared" si="313"/>
        <v>0</v>
      </c>
      <c r="EEU51" s="64">
        <f t="shared" si="313"/>
        <v>0</v>
      </c>
      <c r="EEV51" s="64">
        <f t="shared" si="313"/>
        <v>0</v>
      </c>
      <c r="EEW51" s="64">
        <f t="shared" si="313"/>
        <v>0</v>
      </c>
      <c r="EEX51" s="64">
        <f t="shared" si="313"/>
        <v>0</v>
      </c>
      <c r="EEY51" s="64">
        <f t="shared" si="313"/>
        <v>0</v>
      </c>
      <c r="EEZ51" s="64">
        <f t="shared" si="313"/>
        <v>0</v>
      </c>
      <c r="EFA51" s="64">
        <f t="shared" si="313"/>
        <v>0</v>
      </c>
      <c r="EFB51" s="64">
        <f t="shared" si="313"/>
        <v>0</v>
      </c>
      <c r="EFC51" s="64">
        <f t="shared" si="313"/>
        <v>0</v>
      </c>
      <c r="EFD51" s="64">
        <f t="shared" si="313"/>
        <v>0</v>
      </c>
      <c r="EFE51" s="64">
        <f t="shared" si="313"/>
        <v>0</v>
      </c>
      <c r="EFF51" s="64">
        <f t="shared" si="313"/>
        <v>0</v>
      </c>
      <c r="EFG51" s="64">
        <f t="shared" si="313"/>
        <v>0</v>
      </c>
      <c r="EFH51" s="64">
        <f t="shared" si="313"/>
        <v>0</v>
      </c>
      <c r="EFI51" s="64">
        <f t="shared" si="313"/>
        <v>0</v>
      </c>
      <c r="EFJ51" s="64">
        <f t="shared" si="313"/>
        <v>0</v>
      </c>
      <c r="EFK51" s="64">
        <f t="shared" si="313"/>
        <v>0</v>
      </c>
      <c r="EFL51" s="64">
        <f t="shared" si="313"/>
        <v>0</v>
      </c>
      <c r="EFM51" s="64">
        <f t="shared" si="313"/>
        <v>0</v>
      </c>
      <c r="EFN51" s="64">
        <f t="shared" si="313"/>
        <v>0</v>
      </c>
      <c r="EFO51" s="64">
        <f t="shared" si="313"/>
        <v>0</v>
      </c>
      <c r="EFP51" s="64">
        <f t="shared" si="313"/>
        <v>0</v>
      </c>
      <c r="EFQ51" s="64">
        <f t="shared" si="313"/>
        <v>0</v>
      </c>
      <c r="EFR51" s="64">
        <f t="shared" si="313"/>
        <v>0</v>
      </c>
      <c r="EFS51" s="64">
        <f t="shared" si="313"/>
        <v>0</v>
      </c>
      <c r="EFT51" s="64">
        <f t="shared" si="313"/>
        <v>0</v>
      </c>
      <c r="EFU51" s="64">
        <f t="shared" si="313"/>
        <v>0</v>
      </c>
      <c r="EFV51" s="64">
        <f t="shared" si="313"/>
        <v>0</v>
      </c>
      <c r="EFW51" s="64">
        <f t="shared" si="313"/>
        <v>0</v>
      </c>
      <c r="EFX51" s="64">
        <f t="shared" si="313"/>
        <v>0</v>
      </c>
      <c r="EFY51" s="64">
        <f t="shared" si="313"/>
        <v>0</v>
      </c>
      <c r="EFZ51" s="64">
        <f t="shared" si="313"/>
        <v>0</v>
      </c>
      <c r="EGA51" s="64">
        <f t="shared" si="313"/>
        <v>0</v>
      </c>
      <c r="EGB51" s="64">
        <f t="shared" si="313"/>
        <v>0</v>
      </c>
      <c r="EGC51" s="64">
        <f t="shared" si="313"/>
        <v>0</v>
      </c>
      <c r="EGD51" s="64">
        <f t="shared" si="313"/>
        <v>0</v>
      </c>
      <c r="EGE51" s="64">
        <f t="shared" si="313"/>
        <v>0</v>
      </c>
      <c r="EGF51" s="64">
        <f t="shared" si="313"/>
        <v>0</v>
      </c>
      <c r="EGG51" s="64">
        <f t="shared" si="313"/>
        <v>0</v>
      </c>
      <c r="EGH51" s="64">
        <f t="shared" si="313"/>
        <v>0</v>
      </c>
      <c r="EGI51" s="64">
        <f t="shared" si="313"/>
        <v>0</v>
      </c>
      <c r="EGJ51" s="64">
        <f t="shared" si="313"/>
        <v>0</v>
      </c>
      <c r="EGK51" s="64">
        <f t="shared" si="313"/>
        <v>0</v>
      </c>
      <c r="EGL51" s="64">
        <f t="shared" si="313"/>
        <v>0</v>
      </c>
      <c r="EGM51" s="64">
        <f t="shared" si="313"/>
        <v>0</v>
      </c>
      <c r="EGN51" s="64">
        <f t="shared" si="313"/>
        <v>0</v>
      </c>
      <c r="EGO51" s="64">
        <f t="shared" si="313"/>
        <v>0</v>
      </c>
      <c r="EGP51" s="64">
        <f t="shared" si="313"/>
        <v>0</v>
      </c>
      <c r="EGQ51" s="64">
        <f t="shared" si="313"/>
        <v>0</v>
      </c>
      <c r="EGR51" s="64">
        <f t="shared" si="313"/>
        <v>0</v>
      </c>
      <c r="EGS51" s="64">
        <f t="shared" si="313"/>
        <v>0</v>
      </c>
      <c r="EGT51" s="64">
        <f t="shared" si="313"/>
        <v>0</v>
      </c>
      <c r="EGU51" s="64">
        <f t="shared" si="313"/>
        <v>0</v>
      </c>
      <c r="EGV51" s="64">
        <f t="shared" si="313"/>
        <v>0</v>
      </c>
      <c r="EGW51" s="64">
        <f t="shared" si="313"/>
        <v>0</v>
      </c>
      <c r="EGX51" s="64">
        <f t="shared" si="313"/>
        <v>0</v>
      </c>
      <c r="EGY51" s="64">
        <f t="shared" ref="EGY51:EJJ51" si="314">SUM(EGY34:EGY49)</f>
        <v>0</v>
      </c>
      <c r="EGZ51" s="64">
        <f t="shared" si="314"/>
        <v>0</v>
      </c>
      <c r="EHA51" s="64">
        <f t="shared" si="314"/>
        <v>0</v>
      </c>
      <c r="EHB51" s="64">
        <f t="shared" si="314"/>
        <v>0</v>
      </c>
      <c r="EHC51" s="64">
        <f t="shared" si="314"/>
        <v>0</v>
      </c>
      <c r="EHD51" s="64">
        <f t="shared" si="314"/>
        <v>0</v>
      </c>
      <c r="EHE51" s="64">
        <f t="shared" si="314"/>
        <v>0</v>
      </c>
      <c r="EHF51" s="64">
        <f t="shared" si="314"/>
        <v>0</v>
      </c>
      <c r="EHG51" s="64">
        <f t="shared" si="314"/>
        <v>0</v>
      </c>
      <c r="EHH51" s="64">
        <f t="shared" si="314"/>
        <v>0</v>
      </c>
      <c r="EHI51" s="64">
        <f t="shared" si="314"/>
        <v>0</v>
      </c>
      <c r="EHJ51" s="64">
        <f t="shared" si="314"/>
        <v>0</v>
      </c>
      <c r="EHK51" s="64">
        <f t="shared" si="314"/>
        <v>0</v>
      </c>
      <c r="EHL51" s="64">
        <f t="shared" si="314"/>
        <v>0</v>
      </c>
      <c r="EHM51" s="64">
        <f t="shared" si="314"/>
        <v>0</v>
      </c>
      <c r="EHN51" s="64">
        <f t="shared" si="314"/>
        <v>0</v>
      </c>
      <c r="EHO51" s="64">
        <f t="shared" si="314"/>
        <v>0</v>
      </c>
      <c r="EHP51" s="64">
        <f t="shared" si="314"/>
        <v>0</v>
      </c>
      <c r="EHQ51" s="64">
        <f t="shared" si="314"/>
        <v>0</v>
      </c>
      <c r="EHR51" s="64">
        <f t="shared" si="314"/>
        <v>0</v>
      </c>
      <c r="EHS51" s="64">
        <f t="shared" si="314"/>
        <v>0</v>
      </c>
      <c r="EHT51" s="64">
        <f t="shared" si="314"/>
        <v>0</v>
      </c>
      <c r="EHU51" s="64">
        <f t="shared" si="314"/>
        <v>0</v>
      </c>
      <c r="EHV51" s="64">
        <f t="shared" si="314"/>
        <v>0</v>
      </c>
      <c r="EHW51" s="64">
        <f t="shared" si="314"/>
        <v>0</v>
      </c>
      <c r="EHX51" s="64">
        <f t="shared" si="314"/>
        <v>0</v>
      </c>
      <c r="EHY51" s="64">
        <f t="shared" si="314"/>
        <v>0</v>
      </c>
      <c r="EHZ51" s="64">
        <f t="shared" si="314"/>
        <v>0</v>
      </c>
      <c r="EIA51" s="64">
        <f t="shared" si="314"/>
        <v>0</v>
      </c>
      <c r="EIB51" s="64">
        <f t="shared" si="314"/>
        <v>0</v>
      </c>
      <c r="EIC51" s="64">
        <f t="shared" si="314"/>
        <v>0</v>
      </c>
      <c r="EID51" s="64">
        <f t="shared" si="314"/>
        <v>0</v>
      </c>
      <c r="EIE51" s="64">
        <f t="shared" si="314"/>
        <v>0</v>
      </c>
      <c r="EIF51" s="64">
        <f t="shared" si="314"/>
        <v>0</v>
      </c>
      <c r="EIG51" s="64">
        <f t="shared" si="314"/>
        <v>0</v>
      </c>
      <c r="EIH51" s="64">
        <f t="shared" si="314"/>
        <v>0</v>
      </c>
      <c r="EII51" s="64">
        <f t="shared" si="314"/>
        <v>0</v>
      </c>
      <c r="EIJ51" s="64">
        <f t="shared" si="314"/>
        <v>0</v>
      </c>
      <c r="EIK51" s="64">
        <f t="shared" si="314"/>
        <v>0</v>
      </c>
      <c r="EIL51" s="64">
        <f t="shared" si="314"/>
        <v>0</v>
      </c>
      <c r="EIM51" s="64">
        <f t="shared" si="314"/>
        <v>0</v>
      </c>
      <c r="EIN51" s="64">
        <f t="shared" si="314"/>
        <v>0</v>
      </c>
      <c r="EIO51" s="64">
        <f t="shared" si="314"/>
        <v>0</v>
      </c>
      <c r="EIP51" s="64">
        <f t="shared" si="314"/>
        <v>0</v>
      </c>
      <c r="EIQ51" s="64">
        <f t="shared" si="314"/>
        <v>0</v>
      </c>
      <c r="EIR51" s="64">
        <f t="shared" si="314"/>
        <v>0</v>
      </c>
      <c r="EIS51" s="64">
        <f t="shared" si="314"/>
        <v>0</v>
      </c>
      <c r="EIT51" s="64">
        <f t="shared" si="314"/>
        <v>0</v>
      </c>
      <c r="EIU51" s="64">
        <f t="shared" si="314"/>
        <v>0</v>
      </c>
      <c r="EIV51" s="64">
        <f t="shared" si="314"/>
        <v>0</v>
      </c>
      <c r="EIW51" s="64">
        <f t="shared" si="314"/>
        <v>0</v>
      </c>
      <c r="EIX51" s="64">
        <f t="shared" si="314"/>
        <v>0</v>
      </c>
      <c r="EIY51" s="64">
        <f t="shared" si="314"/>
        <v>0</v>
      </c>
      <c r="EIZ51" s="64">
        <f t="shared" si="314"/>
        <v>0</v>
      </c>
      <c r="EJA51" s="64">
        <f t="shared" si="314"/>
        <v>0</v>
      </c>
      <c r="EJB51" s="64">
        <f t="shared" si="314"/>
        <v>0</v>
      </c>
      <c r="EJC51" s="64">
        <f t="shared" si="314"/>
        <v>0</v>
      </c>
      <c r="EJD51" s="64">
        <f t="shared" si="314"/>
        <v>0</v>
      </c>
      <c r="EJE51" s="64">
        <f t="shared" si="314"/>
        <v>0</v>
      </c>
      <c r="EJF51" s="64">
        <f t="shared" si="314"/>
        <v>0</v>
      </c>
      <c r="EJG51" s="64">
        <f t="shared" si="314"/>
        <v>0</v>
      </c>
      <c r="EJH51" s="64">
        <f t="shared" si="314"/>
        <v>0</v>
      </c>
      <c r="EJI51" s="64">
        <f t="shared" si="314"/>
        <v>0</v>
      </c>
      <c r="EJJ51" s="64">
        <f t="shared" si="314"/>
        <v>0</v>
      </c>
      <c r="EJK51" s="64">
        <f t="shared" ref="EJK51:ELV51" si="315">SUM(EJK34:EJK49)</f>
        <v>0</v>
      </c>
      <c r="EJL51" s="64">
        <f t="shared" si="315"/>
        <v>0</v>
      </c>
      <c r="EJM51" s="64">
        <f t="shared" si="315"/>
        <v>0</v>
      </c>
      <c r="EJN51" s="64">
        <f t="shared" si="315"/>
        <v>0</v>
      </c>
      <c r="EJO51" s="64">
        <f t="shared" si="315"/>
        <v>0</v>
      </c>
      <c r="EJP51" s="64">
        <f t="shared" si="315"/>
        <v>0</v>
      </c>
      <c r="EJQ51" s="64">
        <f t="shared" si="315"/>
        <v>0</v>
      </c>
      <c r="EJR51" s="64">
        <f t="shared" si="315"/>
        <v>0</v>
      </c>
      <c r="EJS51" s="64">
        <f t="shared" si="315"/>
        <v>0</v>
      </c>
      <c r="EJT51" s="64">
        <f t="shared" si="315"/>
        <v>0</v>
      </c>
      <c r="EJU51" s="64">
        <f t="shared" si="315"/>
        <v>0</v>
      </c>
      <c r="EJV51" s="64">
        <f t="shared" si="315"/>
        <v>0</v>
      </c>
      <c r="EJW51" s="64">
        <f t="shared" si="315"/>
        <v>0</v>
      </c>
      <c r="EJX51" s="64">
        <f t="shared" si="315"/>
        <v>0</v>
      </c>
      <c r="EJY51" s="64">
        <f t="shared" si="315"/>
        <v>0</v>
      </c>
      <c r="EJZ51" s="64">
        <f t="shared" si="315"/>
        <v>0</v>
      </c>
      <c r="EKA51" s="64">
        <f t="shared" si="315"/>
        <v>0</v>
      </c>
      <c r="EKB51" s="64">
        <f t="shared" si="315"/>
        <v>0</v>
      </c>
      <c r="EKC51" s="64">
        <f t="shared" si="315"/>
        <v>0</v>
      </c>
      <c r="EKD51" s="64">
        <f t="shared" si="315"/>
        <v>0</v>
      </c>
      <c r="EKE51" s="64">
        <f t="shared" si="315"/>
        <v>0</v>
      </c>
      <c r="EKF51" s="64">
        <f t="shared" si="315"/>
        <v>0</v>
      </c>
      <c r="EKG51" s="64">
        <f t="shared" si="315"/>
        <v>0</v>
      </c>
      <c r="EKH51" s="64">
        <f t="shared" si="315"/>
        <v>0</v>
      </c>
      <c r="EKI51" s="64">
        <f t="shared" si="315"/>
        <v>0</v>
      </c>
      <c r="EKJ51" s="64">
        <f t="shared" si="315"/>
        <v>0</v>
      </c>
      <c r="EKK51" s="64">
        <f t="shared" si="315"/>
        <v>0</v>
      </c>
      <c r="EKL51" s="64">
        <f t="shared" si="315"/>
        <v>0</v>
      </c>
      <c r="EKM51" s="64">
        <f t="shared" si="315"/>
        <v>0</v>
      </c>
      <c r="EKN51" s="64">
        <f t="shared" si="315"/>
        <v>0</v>
      </c>
      <c r="EKO51" s="64">
        <f t="shared" si="315"/>
        <v>0</v>
      </c>
      <c r="EKP51" s="64">
        <f t="shared" si="315"/>
        <v>0</v>
      </c>
      <c r="EKQ51" s="64">
        <f t="shared" si="315"/>
        <v>0</v>
      </c>
      <c r="EKR51" s="64">
        <f t="shared" si="315"/>
        <v>0</v>
      </c>
      <c r="EKS51" s="64">
        <f t="shared" si="315"/>
        <v>0</v>
      </c>
      <c r="EKT51" s="64">
        <f t="shared" si="315"/>
        <v>0</v>
      </c>
      <c r="EKU51" s="64">
        <f t="shared" si="315"/>
        <v>0</v>
      </c>
      <c r="EKV51" s="64">
        <f t="shared" si="315"/>
        <v>0</v>
      </c>
      <c r="EKW51" s="64">
        <f t="shared" si="315"/>
        <v>0</v>
      </c>
      <c r="EKX51" s="64">
        <f t="shared" si="315"/>
        <v>0</v>
      </c>
      <c r="EKY51" s="64">
        <f t="shared" si="315"/>
        <v>0</v>
      </c>
      <c r="EKZ51" s="64">
        <f t="shared" si="315"/>
        <v>0</v>
      </c>
      <c r="ELA51" s="64">
        <f t="shared" si="315"/>
        <v>0</v>
      </c>
      <c r="ELB51" s="64">
        <f t="shared" si="315"/>
        <v>0</v>
      </c>
      <c r="ELC51" s="64">
        <f t="shared" si="315"/>
        <v>0</v>
      </c>
      <c r="ELD51" s="64">
        <f t="shared" si="315"/>
        <v>0</v>
      </c>
      <c r="ELE51" s="64">
        <f t="shared" si="315"/>
        <v>0</v>
      </c>
      <c r="ELF51" s="64">
        <f t="shared" si="315"/>
        <v>0</v>
      </c>
      <c r="ELG51" s="64">
        <f t="shared" si="315"/>
        <v>0</v>
      </c>
      <c r="ELH51" s="64">
        <f t="shared" si="315"/>
        <v>0</v>
      </c>
      <c r="ELI51" s="64">
        <f t="shared" si="315"/>
        <v>0</v>
      </c>
      <c r="ELJ51" s="64">
        <f t="shared" si="315"/>
        <v>0</v>
      </c>
      <c r="ELK51" s="64">
        <f t="shared" si="315"/>
        <v>0</v>
      </c>
      <c r="ELL51" s="64">
        <f t="shared" si="315"/>
        <v>0</v>
      </c>
      <c r="ELM51" s="64">
        <f t="shared" si="315"/>
        <v>0</v>
      </c>
      <c r="ELN51" s="64">
        <f t="shared" si="315"/>
        <v>0</v>
      </c>
      <c r="ELO51" s="64">
        <f t="shared" si="315"/>
        <v>0</v>
      </c>
      <c r="ELP51" s="64">
        <f t="shared" si="315"/>
        <v>0</v>
      </c>
      <c r="ELQ51" s="64">
        <f t="shared" si="315"/>
        <v>0</v>
      </c>
      <c r="ELR51" s="64">
        <f t="shared" si="315"/>
        <v>0</v>
      </c>
      <c r="ELS51" s="64">
        <f t="shared" si="315"/>
        <v>0</v>
      </c>
      <c r="ELT51" s="64">
        <f t="shared" si="315"/>
        <v>0</v>
      </c>
      <c r="ELU51" s="64">
        <f t="shared" si="315"/>
        <v>0</v>
      </c>
      <c r="ELV51" s="64">
        <f t="shared" si="315"/>
        <v>0</v>
      </c>
      <c r="ELW51" s="64">
        <f t="shared" ref="ELW51:EOH51" si="316">SUM(ELW34:ELW49)</f>
        <v>0</v>
      </c>
      <c r="ELX51" s="64">
        <f t="shared" si="316"/>
        <v>0</v>
      </c>
      <c r="ELY51" s="64">
        <f t="shared" si="316"/>
        <v>0</v>
      </c>
      <c r="ELZ51" s="64">
        <f t="shared" si="316"/>
        <v>0</v>
      </c>
      <c r="EMA51" s="64">
        <f t="shared" si="316"/>
        <v>0</v>
      </c>
      <c r="EMB51" s="64">
        <f t="shared" si="316"/>
        <v>0</v>
      </c>
      <c r="EMC51" s="64">
        <f t="shared" si="316"/>
        <v>0</v>
      </c>
      <c r="EMD51" s="64">
        <f t="shared" si="316"/>
        <v>0</v>
      </c>
      <c r="EME51" s="64">
        <f t="shared" si="316"/>
        <v>0</v>
      </c>
      <c r="EMF51" s="64">
        <f t="shared" si="316"/>
        <v>0</v>
      </c>
      <c r="EMG51" s="64">
        <f t="shared" si="316"/>
        <v>0</v>
      </c>
      <c r="EMH51" s="64">
        <f t="shared" si="316"/>
        <v>0</v>
      </c>
      <c r="EMI51" s="64">
        <f t="shared" si="316"/>
        <v>0</v>
      </c>
      <c r="EMJ51" s="64">
        <f t="shared" si="316"/>
        <v>0</v>
      </c>
      <c r="EMK51" s="64">
        <f t="shared" si="316"/>
        <v>0</v>
      </c>
      <c r="EML51" s="64">
        <f t="shared" si="316"/>
        <v>0</v>
      </c>
      <c r="EMM51" s="64">
        <f t="shared" si="316"/>
        <v>0</v>
      </c>
      <c r="EMN51" s="64">
        <f t="shared" si="316"/>
        <v>0</v>
      </c>
      <c r="EMO51" s="64">
        <f t="shared" si="316"/>
        <v>0</v>
      </c>
      <c r="EMP51" s="64">
        <f t="shared" si="316"/>
        <v>0</v>
      </c>
      <c r="EMQ51" s="64">
        <f t="shared" si="316"/>
        <v>0</v>
      </c>
      <c r="EMR51" s="64">
        <f t="shared" si="316"/>
        <v>0</v>
      </c>
      <c r="EMS51" s="64">
        <f t="shared" si="316"/>
        <v>0</v>
      </c>
      <c r="EMT51" s="64">
        <f t="shared" si="316"/>
        <v>0</v>
      </c>
      <c r="EMU51" s="64">
        <f t="shared" si="316"/>
        <v>0</v>
      </c>
      <c r="EMV51" s="64">
        <f t="shared" si="316"/>
        <v>0</v>
      </c>
      <c r="EMW51" s="64">
        <f t="shared" si="316"/>
        <v>0</v>
      </c>
      <c r="EMX51" s="64">
        <f t="shared" si="316"/>
        <v>0</v>
      </c>
      <c r="EMY51" s="64">
        <f t="shared" si="316"/>
        <v>0</v>
      </c>
      <c r="EMZ51" s="64">
        <f t="shared" si="316"/>
        <v>0</v>
      </c>
      <c r="ENA51" s="64">
        <f t="shared" si="316"/>
        <v>0</v>
      </c>
      <c r="ENB51" s="64">
        <f t="shared" si="316"/>
        <v>0</v>
      </c>
      <c r="ENC51" s="64">
        <f t="shared" si="316"/>
        <v>0</v>
      </c>
      <c r="END51" s="64">
        <f t="shared" si="316"/>
        <v>0</v>
      </c>
      <c r="ENE51" s="64">
        <f t="shared" si="316"/>
        <v>0</v>
      </c>
      <c r="ENF51" s="64">
        <f t="shared" si="316"/>
        <v>0</v>
      </c>
      <c r="ENG51" s="64">
        <f t="shared" si="316"/>
        <v>0</v>
      </c>
      <c r="ENH51" s="64">
        <f t="shared" si="316"/>
        <v>0</v>
      </c>
      <c r="ENI51" s="64">
        <f t="shared" si="316"/>
        <v>0</v>
      </c>
      <c r="ENJ51" s="64">
        <f t="shared" si="316"/>
        <v>0</v>
      </c>
      <c r="ENK51" s="64">
        <f t="shared" si="316"/>
        <v>0</v>
      </c>
      <c r="ENL51" s="64">
        <f t="shared" si="316"/>
        <v>0</v>
      </c>
      <c r="ENM51" s="64">
        <f t="shared" si="316"/>
        <v>0</v>
      </c>
      <c r="ENN51" s="64">
        <f t="shared" si="316"/>
        <v>0</v>
      </c>
      <c r="ENO51" s="64">
        <f t="shared" si="316"/>
        <v>0</v>
      </c>
      <c r="ENP51" s="64">
        <f t="shared" si="316"/>
        <v>0</v>
      </c>
      <c r="ENQ51" s="64">
        <f t="shared" si="316"/>
        <v>0</v>
      </c>
      <c r="ENR51" s="64">
        <f t="shared" si="316"/>
        <v>0</v>
      </c>
      <c r="ENS51" s="64">
        <f t="shared" si="316"/>
        <v>0</v>
      </c>
      <c r="ENT51" s="64">
        <f t="shared" si="316"/>
        <v>0</v>
      </c>
      <c r="ENU51" s="64">
        <f t="shared" si="316"/>
        <v>0</v>
      </c>
      <c r="ENV51" s="64">
        <f t="shared" si="316"/>
        <v>0</v>
      </c>
      <c r="ENW51" s="64">
        <f t="shared" si="316"/>
        <v>0</v>
      </c>
      <c r="ENX51" s="64">
        <f t="shared" si="316"/>
        <v>0</v>
      </c>
      <c r="ENY51" s="64">
        <f t="shared" si="316"/>
        <v>0</v>
      </c>
      <c r="ENZ51" s="64">
        <f t="shared" si="316"/>
        <v>0</v>
      </c>
      <c r="EOA51" s="64">
        <f t="shared" si="316"/>
        <v>0</v>
      </c>
      <c r="EOB51" s="64">
        <f t="shared" si="316"/>
        <v>0</v>
      </c>
      <c r="EOC51" s="64">
        <f t="shared" si="316"/>
        <v>0</v>
      </c>
      <c r="EOD51" s="64">
        <f t="shared" si="316"/>
        <v>0</v>
      </c>
      <c r="EOE51" s="64">
        <f t="shared" si="316"/>
        <v>0</v>
      </c>
      <c r="EOF51" s="64">
        <f t="shared" si="316"/>
        <v>0</v>
      </c>
      <c r="EOG51" s="64">
        <f t="shared" si="316"/>
        <v>0</v>
      </c>
      <c r="EOH51" s="64">
        <f t="shared" si="316"/>
        <v>0</v>
      </c>
      <c r="EOI51" s="64">
        <f t="shared" ref="EOI51:EQT51" si="317">SUM(EOI34:EOI49)</f>
        <v>0</v>
      </c>
      <c r="EOJ51" s="64">
        <f t="shared" si="317"/>
        <v>0</v>
      </c>
      <c r="EOK51" s="64">
        <f t="shared" si="317"/>
        <v>0</v>
      </c>
      <c r="EOL51" s="64">
        <f t="shared" si="317"/>
        <v>0</v>
      </c>
      <c r="EOM51" s="64">
        <f t="shared" si="317"/>
        <v>0</v>
      </c>
      <c r="EON51" s="64">
        <f t="shared" si="317"/>
        <v>0</v>
      </c>
      <c r="EOO51" s="64">
        <f t="shared" si="317"/>
        <v>0</v>
      </c>
      <c r="EOP51" s="64">
        <f t="shared" si="317"/>
        <v>0</v>
      </c>
      <c r="EOQ51" s="64">
        <f t="shared" si="317"/>
        <v>0</v>
      </c>
      <c r="EOR51" s="64">
        <f t="shared" si="317"/>
        <v>0</v>
      </c>
      <c r="EOS51" s="64">
        <f t="shared" si="317"/>
        <v>0</v>
      </c>
      <c r="EOT51" s="64">
        <f t="shared" si="317"/>
        <v>0</v>
      </c>
      <c r="EOU51" s="64">
        <f t="shared" si="317"/>
        <v>0</v>
      </c>
      <c r="EOV51" s="64">
        <f t="shared" si="317"/>
        <v>0</v>
      </c>
      <c r="EOW51" s="64">
        <f t="shared" si="317"/>
        <v>0</v>
      </c>
      <c r="EOX51" s="64">
        <f t="shared" si="317"/>
        <v>0</v>
      </c>
      <c r="EOY51" s="64">
        <f t="shared" si="317"/>
        <v>0</v>
      </c>
      <c r="EOZ51" s="64">
        <f t="shared" si="317"/>
        <v>0</v>
      </c>
      <c r="EPA51" s="64">
        <f t="shared" si="317"/>
        <v>0</v>
      </c>
      <c r="EPB51" s="64">
        <f t="shared" si="317"/>
        <v>0</v>
      </c>
      <c r="EPC51" s="64">
        <f t="shared" si="317"/>
        <v>0</v>
      </c>
      <c r="EPD51" s="64">
        <f t="shared" si="317"/>
        <v>0</v>
      </c>
      <c r="EPE51" s="64">
        <f t="shared" si="317"/>
        <v>0</v>
      </c>
      <c r="EPF51" s="64">
        <f t="shared" si="317"/>
        <v>0</v>
      </c>
      <c r="EPG51" s="64">
        <f t="shared" si="317"/>
        <v>0</v>
      </c>
      <c r="EPH51" s="64">
        <f t="shared" si="317"/>
        <v>0</v>
      </c>
      <c r="EPI51" s="64">
        <f t="shared" si="317"/>
        <v>0</v>
      </c>
      <c r="EPJ51" s="64">
        <f t="shared" si="317"/>
        <v>0</v>
      </c>
      <c r="EPK51" s="64">
        <f t="shared" si="317"/>
        <v>0</v>
      </c>
      <c r="EPL51" s="64">
        <f t="shared" si="317"/>
        <v>0</v>
      </c>
      <c r="EPM51" s="64">
        <f t="shared" si="317"/>
        <v>0</v>
      </c>
      <c r="EPN51" s="64">
        <f t="shared" si="317"/>
        <v>0</v>
      </c>
      <c r="EPO51" s="64">
        <f t="shared" si="317"/>
        <v>0</v>
      </c>
      <c r="EPP51" s="64">
        <f t="shared" si="317"/>
        <v>0</v>
      </c>
      <c r="EPQ51" s="64">
        <f t="shared" si="317"/>
        <v>0</v>
      </c>
      <c r="EPR51" s="64">
        <f t="shared" si="317"/>
        <v>0</v>
      </c>
      <c r="EPS51" s="64">
        <f t="shared" si="317"/>
        <v>0</v>
      </c>
      <c r="EPT51" s="64">
        <f t="shared" si="317"/>
        <v>0</v>
      </c>
      <c r="EPU51" s="64">
        <f t="shared" si="317"/>
        <v>0</v>
      </c>
      <c r="EPV51" s="64">
        <f t="shared" si="317"/>
        <v>0</v>
      </c>
      <c r="EPW51" s="64">
        <f t="shared" si="317"/>
        <v>0</v>
      </c>
      <c r="EPX51" s="64">
        <f t="shared" si="317"/>
        <v>0</v>
      </c>
      <c r="EPY51" s="64">
        <f t="shared" si="317"/>
        <v>0</v>
      </c>
      <c r="EPZ51" s="64">
        <f t="shared" si="317"/>
        <v>0</v>
      </c>
      <c r="EQA51" s="64">
        <f t="shared" si="317"/>
        <v>0</v>
      </c>
      <c r="EQB51" s="64">
        <f t="shared" si="317"/>
        <v>0</v>
      </c>
      <c r="EQC51" s="64">
        <f t="shared" si="317"/>
        <v>0</v>
      </c>
      <c r="EQD51" s="64">
        <f t="shared" si="317"/>
        <v>0</v>
      </c>
      <c r="EQE51" s="64">
        <f t="shared" si="317"/>
        <v>0</v>
      </c>
      <c r="EQF51" s="64">
        <f t="shared" si="317"/>
        <v>0</v>
      </c>
      <c r="EQG51" s="64">
        <f t="shared" si="317"/>
        <v>0</v>
      </c>
      <c r="EQH51" s="64">
        <f t="shared" si="317"/>
        <v>0</v>
      </c>
      <c r="EQI51" s="64">
        <f t="shared" si="317"/>
        <v>0</v>
      </c>
      <c r="EQJ51" s="64">
        <f t="shared" si="317"/>
        <v>0</v>
      </c>
      <c r="EQK51" s="64">
        <f t="shared" si="317"/>
        <v>0</v>
      </c>
      <c r="EQL51" s="64">
        <f t="shared" si="317"/>
        <v>0</v>
      </c>
      <c r="EQM51" s="64">
        <f t="shared" si="317"/>
        <v>0</v>
      </c>
      <c r="EQN51" s="64">
        <f t="shared" si="317"/>
        <v>0</v>
      </c>
      <c r="EQO51" s="64">
        <f t="shared" si="317"/>
        <v>0</v>
      </c>
      <c r="EQP51" s="64">
        <f t="shared" si="317"/>
        <v>0</v>
      </c>
      <c r="EQQ51" s="64">
        <f t="shared" si="317"/>
        <v>0</v>
      </c>
      <c r="EQR51" s="64">
        <f t="shared" si="317"/>
        <v>0</v>
      </c>
      <c r="EQS51" s="64">
        <f t="shared" si="317"/>
        <v>0</v>
      </c>
      <c r="EQT51" s="64">
        <f t="shared" si="317"/>
        <v>0</v>
      </c>
      <c r="EQU51" s="64">
        <f t="shared" ref="EQU51:ETF51" si="318">SUM(EQU34:EQU49)</f>
        <v>0</v>
      </c>
      <c r="EQV51" s="64">
        <f t="shared" si="318"/>
        <v>0</v>
      </c>
      <c r="EQW51" s="64">
        <f t="shared" si="318"/>
        <v>0</v>
      </c>
      <c r="EQX51" s="64">
        <f t="shared" si="318"/>
        <v>0</v>
      </c>
      <c r="EQY51" s="64">
        <f t="shared" si="318"/>
        <v>0</v>
      </c>
      <c r="EQZ51" s="64">
        <f t="shared" si="318"/>
        <v>0</v>
      </c>
      <c r="ERA51" s="64">
        <f t="shared" si="318"/>
        <v>0</v>
      </c>
      <c r="ERB51" s="64">
        <f t="shared" si="318"/>
        <v>0</v>
      </c>
      <c r="ERC51" s="64">
        <f t="shared" si="318"/>
        <v>0</v>
      </c>
      <c r="ERD51" s="64">
        <f t="shared" si="318"/>
        <v>0</v>
      </c>
      <c r="ERE51" s="64">
        <f t="shared" si="318"/>
        <v>0</v>
      </c>
      <c r="ERF51" s="64">
        <f t="shared" si="318"/>
        <v>0</v>
      </c>
      <c r="ERG51" s="64">
        <f t="shared" si="318"/>
        <v>0</v>
      </c>
      <c r="ERH51" s="64">
        <f t="shared" si="318"/>
        <v>0</v>
      </c>
      <c r="ERI51" s="64">
        <f t="shared" si="318"/>
        <v>0</v>
      </c>
      <c r="ERJ51" s="64">
        <f t="shared" si="318"/>
        <v>0</v>
      </c>
      <c r="ERK51" s="64">
        <f t="shared" si="318"/>
        <v>0</v>
      </c>
      <c r="ERL51" s="64">
        <f t="shared" si="318"/>
        <v>0</v>
      </c>
      <c r="ERM51" s="64">
        <f t="shared" si="318"/>
        <v>0</v>
      </c>
      <c r="ERN51" s="64">
        <f t="shared" si="318"/>
        <v>0</v>
      </c>
      <c r="ERO51" s="64">
        <f t="shared" si="318"/>
        <v>0</v>
      </c>
      <c r="ERP51" s="64">
        <f t="shared" si="318"/>
        <v>0</v>
      </c>
      <c r="ERQ51" s="64">
        <f t="shared" si="318"/>
        <v>0</v>
      </c>
      <c r="ERR51" s="64">
        <f t="shared" si="318"/>
        <v>0</v>
      </c>
      <c r="ERS51" s="64">
        <f t="shared" si="318"/>
        <v>0</v>
      </c>
      <c r="ERT51" s="64">
        <f t="shared" si="318"/>
        <v>0</v>
      </c>
      <c r="ERU51" s="64">
        <f t="shared" si="318"/>
        <v>0</v>
      </c>
      <c r="ERV51" s="64">
        <f t="shared" si="318"/>
        <v>0</v>
      </c>
      <c r="ERW51" s="64">
        <f t="shared" si="318"/>
        <v>0</v>
      </c>
      <c r="ERX51" s="64">
        <f t="shared" si="318"/>
        <v>0</v>
      </c>
      <c r="ERY51" s="64">
        <f t="shared" si="318"/>
        <v>0</v>
      </c>
      <c r="ERZ51" s="64">
        <f t="shared" si="318"/>
        <v>0</v>
      </c>
      <c r="ESA51" s="64">
        <f t="shared" si="318"/>
        <v>0</v>
      </c>
      <c r="ESB51" s="64">
        <f t="shared" si="318"/>
        <v>0</v>
      </c>
      <c r="ESC51" s="64">
        <f t="shared" si="318"/>
        <v>0</v>
      </c>
      <c r="ESD51" s="64">
        <f t="shared" si="318"/>
        <v>0</v>
      </c>
      <c r="ESE51" s="64">
        <f t="shared" si="318"/>
        <v>0</v>
      </c>
      <c r="ESF51" s="64">
        <f t="shared" si="318"/>
        <v>0</v>
      </c>
      <c r="ESG51" s="64">
        <f t="shared" si="318"/>
        <v>0</v>
      </c>
      <c r="ESH51" s="64">
        <f t="shared" si="318"/>
        <v>0</v>
      </c>
      <c r="ESI51" s="64">
        <f t="shared" si="318"/>
        <v>0</v>
      </c>
      <c r="ESJ51" s="64">
        <f t="shared" si="318"/>
        <v>0</v>
      </c>
      <c r="ESK51" s="64">
        <f t="shared" si="318"/>
        <v>0</v>
      </c>
      <c r="ESL51" s="64">
        <f t="shared" si="318"/>
        <v>0</v>
      </c>
      <c r="ESM51" s="64">
        <f t="shared" si="318"/>
        <v>0</v>
      </c>
      <c r="ESN51" s="64">
        <f t="shared" si="318"/>
        <v>0</v>
      </c>
      <c r="ESO51" s="64">
        <f t="shared" si="318"/>
        <v>0</v>
      </c>
      <c r="ESP51" s="64">
        <f t="shared" si="318"/>
        <v>0</v>
      </c>
      <c r="ESQ51" s="64">
        <f t="shared" si="318"/>
        <v>0</v>
      </c>
      <c r="ESR51" s="64">
        <f t="shared" si="318"/>
        <v>0</v>
      </c>
      <c r="ESS51" s="64">
        <f t="shared" si="318"/>
        <v>0</v>
      </c>
      <c r="EST51" s="64">
        <f t="shared" si="318"/>
        <v>0</v>
      </c>
      <c r="ESU51" s="64">
        <f t="shared" si="318"/>
        <v>0</v>
      </c>
      <c r="ESV51" s="64">
        <f t="shared" si="318"/>
        <v>0</v>
      </c>
      <c r="ESW51" s="64">
        <f t="shared" si="318"/>
        <v>0</v>
      </c>
      <c r="ESX51" s="64">
        <f t="shared" si="318"/>
        <v>0</v>
      </c>
      <c r="ESY51" s="64">
        <f t="shared" si="318"/>
        <v>0</v>
      </c>
      <c r="ESZ51" s="64">
        <f t="shared" si="318"/>
        <v>0</v>
      </c>
      <c r="ETA51" s="64">
        <f t="shared" si="318"/>
        <v>0</v>
      </c>
      <c r="ETB51" s="64">
        <f t="shared" si="318"/>
        <v>0</v>
      </c>
      <c r="ETC51" s="64">
        <f t="shared" si="318"/>
        <v>0</v>
      </c>
      <c r="ETD51" s="64">
        <f t="shared" si="318"/>
        <v>0</v>
      </c>
      <c r="ETE51" s="64">
        <f t="shared" si="318"/>
        <v>0</v>
      </c>
      <c r="ETF51" s="64">
        <f t="shared" si="318"/>
        <v>0</v>
      </c>
      <c r="ETG51" s="64">
        <f t="shared" ref="ETG51:EVR51" si="319">SUM(ETG34:ETG49)</f>
        <v>0</v>
      </c>
      <c r="ETH51" s="64">
        <f t="shared" si="319"/>
        <v>0</v>
      </c>
      <c r="ETI51" s="64">
        <f t="shared" si="319"/>
        <v>0</v>
      </c>
      <c r="ETJ51" s="64">
        <f t="shared" si="319"/>
        <v>0</v>
      </c>
      <c r="ETK51" s="64">
        <f t="shared" si="319"/>
        <v>0</v>
      </c>
      <c r="ETL51" s="64">
        <f t="shared" si="319"/>
        <v>0</v>
      </c>
      <c r="ETM51" s="64">
        <f t="shared" si="319"/>
        <v>0</v>
      </c>
      <c r="ETN51" s="64">
        <f t="shared" si="319"/>
        <v>0</v>
      </c>
      <c r="ETO51" s="64">
        <f t="shared" si="319"/>
        <v>0</v>
      </c>
      <c r="ETP51" s="64">
        <f t="shared" si="319"/>
        <v>0</v>
      </c>
      <c r="ETQ51" s="64">
        <f t="shared" si="319"/>
        <v>0</v>
      </c>
      <c r="ETR51" s="64">
        <f t="shared" si="319"/>
        <v>0</v>
      </c>
      <c r="ETS51" s="64">
        <f t="shared" si="319"/>
        <v>0</v>
      </c>
      <c r="ETT51" s="64">
        <f t="shared" si="319"/>
        <v>0</v>
      </c>
      <c r="ETU51" s="64">
        <f t="shared" si="319"/>
        <v>0</v>
      </c>
      <c r="ETV51" s="64">
        <f t="shared" si="319"/>
        <v>0</v>
      </c>
      <c r="ETW51" s="64">
        <f t="shared" si="319"/>
        <v>0</v>
      </c>
      <c r="ETX51" s="64">
        <f t="shared" si="319"/>
        <v>0</v>
      </c>
      <c r="ETY51" s="64">
        <f t="shared" si="319"/>
        <v>0</v>
      </c>
      <c r="ETZ51" s="64">
        <f t="shared" si="319"/>
        <v>0</v>
      </c>
      <c r="EUA51" s="64">
        <f t="shared" si="319"/>
        <v>0</v>
      </c>
      <c r="EUB51" s="64">
        <f t="shared" si="319"/>
        <v>0</v>
      </c>
      <c r="EUC51" s="64">
        <f t="shared" si="319"/>
        <v>0</v>
      </c>
      <c r="EUD51" s="64">
        <f t="shared" si="319"/>
        <v>0</v>
      </c>
      <c r="EUE51" s="64">
        <f t="shared" si="319"/>
        <v>0</v>
      </c>
      <c r="EUF51" s="64">
        <f t="shared" si="319"/>
        <v>0</v>
      </c>
      <c r="EUG51" s="64">
        <f t="shared" si="319"/>
        <v>0</v>
      </c>
      <c r="EUH51" s="64">
        <f t="shared" si="319"/>
        <v>0</v>
      </c>
      <c r="EUI51" s="64">
        <f t="shared" si="319"/>
        <v>0</v>
      </c>
      <c r="EUJ51" s="64">
        <f t="shared" si="319"/>
        <v>0</v>
      </c>
      <c r="EUK51" s="64">
        <f t="shared" si="319"/>
        <v>0</v>
      </c>
      <c r="EUL51" s="64">
        <f t="shared" si="319"/>
        <v>0</v>
      </c>
      <c r="EUM51" s="64">
        <f t="shared" si="319"/>
        <v>0</v>
      </c>
      <c r="EUN51" s="64">
        <f t="shared" si="319"/>
        <v>0</v>
      </c>
      <c r="EUO51" s="64">
        <f t="shared" si="319"/>
        <v>0</v>
      </c>
      <c r="EUP51" s="64">
        <f t="shared" si="319"/>
        <v>0</v>
      </c>
      <c r="EUQ51" s="64">
        <f t="shared" si="319"/>
        <v>0</v>
      </c>
      <c r="EUR51" s="64">
        <f t="shared" si="319"/>
        <v>0</v>
      </c>
      <c r="EUS51" s="64">
        <f t="shared" si="319"/>
        <v>0</v>
      </c>
      <c r="EUT51" s="64">
        <f t="shared" si="319"/>
        <v>0</v>
      </c>
      <c r="EUU51" s="64">
        <f t="shared" si="319"/>
        <v>0</v>
      </c>
      <c r="EUV51" s="64">
        <f t="shared" si="319"/>
        <v>0</v>
      </c>
      <c r="EUW51" s="64">
        <f t="shared" si="319"/>
        <v>0</v>
      </c>
      <c r="EUX51" s="64">
        <f t="shared" si="319"/>
        <v>0</v>
      </c>
      <c r="EUY51" s="64">
        <f t="shared" si="319"/>
        <v>0</v>
      </c>
      <c r="EUZ51" s="64">
        <f t="shared" si="319"/>
        <v>0</v>
      </c>
      <c r="EVA51" s="64">
        <f t="shared" si="319"/>
        <v>0</v>
      </c>
      <c r="EVB51" s="64">
        <f t="shared" si="319"/>
        <v>0</v>
      </c>
      <c r="EVC51" s="64">
        <f t="shared" si="319"/>
        <v>0</v>
      </c>
      <c r="EVD51" s="64">
        <f t="shared" si="319"/>
        <v>0</v>
      </c>
      <c r="EVE51" s="64">
        <f t="shared" si="319"/>
        <v>0</v>
      </c>
      <c r="EVF51" s="64">
        <f t="shared" si="319"/>
        <v>0</v>
      </c>
      <c r="EVG51" s="64">
        <f t="shared" si="319"/>
        <v>0</v>
      </c>
      <c r="EVH51" s="64">
        <f t="shared" si="319"/>
        <v>0</v>
      </c>
      <c r="EVI51" s="64">
        <f t="shared" si="319"/>
        <v>0</v>
      </c>
      <c r="EVJ51" s="64">
        <f t="shared" si="319"/>
        <v>0</v>
      </c>
      <c r="EVK51" s="64">
        <f t="shared" si="319"/>
        <v>0</v>
      </c>
      <c r="EVL51" s="64">
        <f t="shared" si="319"/>
        <v>0</v>
      </c>
      <c r="EVM51" s="64">
        <f t="shared" si="319"/>
        <v>0</v>
      </c>
      <c r="EVN51" s="64">
        <f t="shared" si="319"/>
        <v>0</v>
      </c>
      <c r="EVO51" s="64">
        <f t="shared" si="319"/>
        <v>0</v>
      </c>
      <c r="EVP51" s="64">
        <f t="shared" si="319"/>
        <v>0</v>
      </c>
      <c r="EVQ51" s="64">
        <f t="shared" si="319"/>
        <v>0</v>
      </c>
      <c r="EVR51" s="64">
        <f t="shared" si="319"/>
        <v>0</v>
      </c>
      <c r="EVS51" s="64">
        <f t="shared" ref="EVS51:EYD51" si="320">SUM(EVS34:EVS49)</f>
        <v>0</v>
      </c>
      <c r="EVT51" s="64">
        <f t="shared" si="320"/>
        <v>0</v>
      </c>
      <c r="EVU51" s="64">
        <f t="shared" si="320"/>
        <v>0</v>
      </c>
      <c r="EVV51" s="64">
        <f t="shared" si="320"/>
        <v>0</v>
      </c>
      <c r="EVW51" s="64">
        <f t="shared" si="320"/>
        <v>0</v>
      </c>
      <c r="EVX51" s="64">
        <f t="shared" si="320"/>
        <v>0</v>
      </c>
      <c r="EVY51" s="64">
        <f t="shared" si="320"/>
        <v>0</v>
      </c>
      <c r="EVZ51" s="64">
        <f t="shared" si="320"/>
        <v>0</v>
      </c>
      <c r="EWA51" s="64">
        <f t="shared" si="320"/>
        <v>0</v>
      </c>
      <c r="EWB51" s="64">
        <f t="shared" si="320"/>
        <v>0</v>
      </c>
      <c r="EWC51" s="64">
        <f t="shared" si="320"/>
        <v>0</v>
      </c>
      <c r="EWD51" s="64">
        <f t="shared" si="320"/>
        <v>0</v>
      </c>
      <c r="EWE51" s="64">
        <f t="shared" si="320"/>
        <v>0</v>
      </c>
      <c r="EWF51" s="64">
        <f t="shared" si="320"/>
        <v>0</v>
      </c>
      <c r="EWG51" s="64">
        <f t="shared" si="320"/>
        <v>0</v>
      </c>
      <c r="EWH51" s="64">
        <f t="shared" si="320"/>
        <v>0</v>
      </c>
      <c r="EWI51" s="64">
        <f t="shared" si="320"/>
        <v>0</v>
      </c>
      <c r="EWJ51" s="64">
        <f t="shared" si="320"/>
        <v>0</v>
      </c>
      <c r="EWK51" s="64">
        <f t="shared" si="320"/>
        <v>0</v>
      </c>
      <c r="EWL51" s="64">
        <f t="shared" si="320"/>
        <v>0</v>
      </c>
      <c r="EWM51" s="64">
        <f t="shared" si="320"/>
        <v>0</v>
      </c>
      <c r="EWN51" s="64">
        <f t="shared" si="320"/>
        <v>0</v>
      </c>
      <c r="EWO51" s="64">
        <f t="shared" si="320"/>
        <v>0</v>
      </c>
      <c r="EWP51" s="64">
        <f t="shared" si="320"/>
        <v>0</v>
      </c>
      <c r="EWQ51" s="64">
        <f t="shared" si="320"/>
        <v>0</v>
      </c>
      <c r="EWR51" s="64">
        <f t="shared" si="320"/>
        <v>0</v>
      </c>
      <c r="EWS51" s="64">
        <f t="shared" si="320"/>
        <v>0</v>
      </c>
      <c r="EWT51" s="64">
        <f t="shared" si="320"/>
        <v>0</v>
      </c>
      <c r="EWU51" s="64">
        <f t="shared" si="320"/>
        <v>0</v>
      </c>
      <c r="EWV51" s="64">
        <f t="shared" si="320"/>
        <v>0</v>
      </c>
      <c r="EWW51" s="64">
        <f t="shared" si="320"/>
        <v>0</v>
      </c>
      <c r="EWX51" s="64">
        <f t="shared" si="320"/>
        <v>0</v>
      </c>
      <c r="EWY51" s="64">
        <f t="shared" si="320"/>
        <v>0</v>
      </c>
      <c r="EWZ51" s="64">
        <f t="shared" si="320"/>
        <v>0</v>
      </c>
      <c r="EXA51" s="64">
        <f t="shared" si="320"/>
        <v>0</v>
      </c>
      <c r="EXB51" s="64">
        <f t="shared" si="320"/>
        <v>0</v>
      </c>
      <c r="EXC51" s="64">
        <f t="shared" si="320"/>
        <v>0</v>
      </c>
      <c r="EXD51" s="64">
        <f t="shared" si="320"/>
        <v>0</v>
      </c>
      <c r="EXE51" s="64">
        <f t="shared" si="320"/>
        <v>0</v>
      </c>
      <c r="EXF51" s="64">
        <f t="shared" si="320"/>
        <v>0</v>
      </c>
      <c r="EXG51" s="64">
        <f t="shared" si="320"/>
        <v>0</v>
      </c>
      <c r="EXH51" s="64">
        <f t="shared" si="320"/>
        <v>0</v>
      </c>
      <c r="EXI51" s="64">
        <f t="shared" si="320"/>
        <v>0</v>
      </c>
      <c r="EXJ51" s="64">
        <f t="shared" si="320"/>
        <v>0</v>
      </c>
      <c r="EXK51" s="64">
        <f t="shared" si="320"/>
        <v>0</v>
      </c>
      <c r="EXL51" s="64">
        <f t="shared" si="320"/>
        <v>0</v>
      </c>
      <c r="EXM51" s="64">
        <f t="shared" si="320"/>
        <v>0</v>
      </c>
      <c r="EXN51" s="64">
        <f t="shared" si="320"/>
        <v>0</v>
      </c>
      <c r="EXO51" s="64">
        <f t="shared" si="320"/>
        <v>0</v>
      </c>
      <c r="EXP51" s="64">
        <f t="shared" si="320"/>
        <v>0</v>
      </c>
      <c r="EXQ51" s="64">
        <f t="shared" si="320"/>
        <v>0</v>
      </c>
      <c r="EXR51" s="64">
        <f t="shared" si="320"/>
        <v>0</v>
      </c>
      <c r="EXS51" s="64">
        <f t="shared" si="320"/>
        <v>0</v>
      </c>
      <c r="EXT51" s="64">
        <f t="shared" si="320"/>
        <v>0</v>
      </c>
      <c r="EXU51" s="64">
        <f t="shared" si="320"/>
        <v>0</v>
      </c>
      <c r="EXV51" s="64">
        <f t="shared" si="320"/>
        <v>0</v>
      </c>
      <c r="EXW51" s="64">
        <f t="shared" si="320"/>
        <v>0</v>
      </c>
      <c r="EXX51" s="64">
        <f t="shared" si="320"/>
        <v>0</v>
      </c>
      <c r="EXY51" s="64">
        <f t="shared" si="320"/>
        <v>0</v>
      </c>
      <c r="EXZ51" s="64">
        <f t="shared" si="320"/>
        <v>0</v>
      </c>
      <c r="EYA51" s="64">
        <f t="shared" si="320"/>
        <v>0</v>
      </c>
      <c r="EYB51" s="64">
        <f t="shared" si="320"/>
        <v>0</v>
      </c>
      <c r="EYC51" s="64">
        <f t="shared" si="320"/>
        <v>0</v>
      </c>
      <c r="EYD51" s="64">
        <f t="shared" si="320"/>
        <v>0</v>
      </c>
      <c r="EYE51" s="64">
        <f t="shared" ref="EYE51:FAP51" si="321">SUM(EYE34:EYE49)</f>
        <v>0</v>
      </c>
      <c r="EYF51" s="64">
        <f t="shared" si="321"/>
        <v>0</v>
      </c>
      <c r="EYG51" s="64">
        <f t="shared" si="321"/>
        <v>0</v>
      </c>
      <c r="EYH51" s="64">
        <f t="shared" si="321"/>
        <v>0</v>
      </c>
      <c r="EYI51" s="64">
        <f t="shared" si="321"/>
        <v>0</v>
      </c>
      <c r="EYJ51" s="64">
        <f t="shared" si="321"/>
        <v>0</v>
      </c>
      <c r="EYK51" s="64">
        <f t="shared" si="321"/>
        <v>0</v>
      </c>
      <c r="EYL51" s="64">
        <f t="shared" si="321"/>
        <v>0</v>
      </c>
      <c r="EYM51" s="64">
        <f t="shared" si="321"/>
        <v>0</v>
      </c>
      <c r="EYN51" s="64">
        <f t="shared" si="321"/>
        <v>0</v>
      </c>
      <c r="EYO51" s="64">
        <f t="shared" si="321"/>
        <v>0</v>
      </c>
      <c r="EYP51" s="64">
        <f t="shared" si="321"/>
        <v>0</v>
      </c>
      <c r="EYQ51" s="64">
        <f t="shared" si="321"/>
        <v>0</v>
      </c>
      <c r="EYR51" s="64">
        <f t="shared" si="321"/>
        <v>0</v>
      </c>
      <c r="EYS51" s="64">
        <f t="shared" si="321"/>
        <v>0</v>
      </c>
      <c r="EYT51" s="64">
        <f t="shared" si="321"/>
        <v>0</v>
      </c>
      <c r="EYU51" s="64">
        <f t="shared" si="321"/>
        <v>0</v>
      </c>
      <c r="EYV51" s="64">
        <f t="shared" si="321"/>
        <v>0</v>
      </c>
      <c r="EYW51" s="64">
        <f t="shared" si="321"/>
        <v>0</v>
      </c>
      <c r="EYX51" s="64">
        <f t="shared" si="321"/>
        <v>0</v>
      </c>
      <c r="EYY51" s="64">
        <f t="shared" si="321"/>
        <v>0</v>
      </c>
      <c r="EYZ51" s="64">
        <f t="shared" si="321"/>
        <v>0</v>
      </c>
      <c r="EZA51" s="64">
        <f t="shared" si="321"/>
        <v>0</v>
      </c>
      <c r="EZB51" s="64">
        <f t="shared" si="321"/>
        <v>0</v>
      </c>
      <c r="EZC51" s="64">
        <f t="shared" si="321"/>
        <v>0</v>
      </c>
      <c r="EZD51" s="64">
        <f t="shared" si="321"/>
        <v>0</v>
      </c>
      <c r="EZE51" s="64">
        <f t="shared" si="321"/>
        <v>0</v>
      </c>
      <c r="EZF51" s="64">
        <f t="shared" si="321"/>
        <v>0</v>
      </c>
      <c r="EZG51" s="64">
        <f t="shared" si="321"/>
        <v>0</v>
      </c>
      <c r="EZH51" s="64">
        <f t="shared" si="321"/>
        <v>0</v>
      </c>
      <c r="EZI51" s="64">
        <f t="shared" si="321"/>
        <v>0</v>
      </c>
      <c r="EZJ51" s="64">
        <f t="shared" si="321"/>
        <v>0</v>
      </c>
      <c r="EZK51" s="64">
        <f t="shared" si="321"/>
        <v>0</v>
      </c>
      <c r="EZL51" s="64">
        <f t="shared" si="321"/>
        <v>0</v>
      </c>
      <c r="EZM51" s="64">
        <f t="shared" si="321"/>
        <v>0</v>
      </c>
      <c r="EZN51" s="64">
        <f t="shared" si="321"/>
        <v>0</v>
      </c>
      <c r="EZO51" s="64">
        <f t="shared" si="321"/>
        <v>0</v>
      </c>
      <c r="EZP51" s="64">
        <f t="shared" si="321"/>
        <v>0</v>
      </c>
      <c r="EZQ51" s="64">
        <f t="shared" si="321"/>
        <v>0</v>
      </c>
      <c r="EZR51" s="64">
        <f t="shared" si="321"/>
        <v>0</v>
      </c>
      <c r="EZS51" s="64">
        <f t="shared" si="321"/>
        <v>0</v>
      </c>
      <c r="EZT51" s="64">
        <f t="shared" si="321"/>
        <v>0</v>
      </c>
      <c r="EZU51" s="64">
        <f t="shared" si="321"/>
        <v>0</v>
      </c>
      <c r="EZV51" s="64">
        <f t="shared" si="321"/>
        <v>0</v>
      </c>
      <c r="EZW51" s="64">
        <f t="shared" si="321"/>
        <v>0</v>
      </c>
      <c r="EZX51" s="64">
        <f t="shared" si="321"/>
        <v>0</v>
      </c>
      <c r="EZY51" s="64">
        <f t="shared" si="321"/>
        <v>0</v>
      </c>
      <c r="EZZ51" s="64">
        <f t="shared" si="321"/>
        <v>0</v>
      </c>
      <c r="FAA51" s="64">
        <f t="shared" si="321"/>
        <v>0</v>
      </c>
      <c r="FAB51" s="64">
        <f t="shared" si="321"/>
        <v>0</v>
      </c>
      <c r="FAC51" s="64">
        <f t="shared" si="321"/>
        <v>0</v>
      </c>
      <c r="FAD51" s="64">
        <f t="shared" si="321"/>
        <v>0</v>
      </c>
      <c r="FAE51" s="64">
        <f t="shared" si="321"/>
        <v>0</v>
      </c>
      <c r="FAF51" s="64">
        <f t="shared" si="321"/>
        <v>0</v>
      </c>
      <c r="FAG51" s="64">
        <f t="shared" si="321"/>
        <v>0</v>
      </c>
      <c r="FAH51" s="64">
        <f t="shared" si="321"/>
        <v>0</v>
      </c>
      <c r="FAI51" s="64">
        <f t="shared" si="321"/>
        <v>0</v>
      </c>
      <c r="FAJ51" s="64">
        <f t="shared" si="321"/>
        <v>0</v>
      </c>
      <c r="FAK51" s="64">
        <f t="shared" si="321"/>
        <v>0</v>
      </c>
      <c r="FAL51" s="64">
        <f t="shared" si="321"/>
        <v>0</v>
      </c>
      <c r="FAM51" s="64">
        <f t="shared" si="321"/>
        <v>0</v>
      </c>
      <c r="FAN51" s="64">
        <f t="shared" si="321"/>
        <v>0</v>
      </c>
      <c r="FAO51" s="64">
        <f t="shared" si="321"/>
        <v>0</v>
      </c>
      <c r="FAP51" s="64">
        <f t="shared" si="321"/>
        <v>0</v>
      </c>
      <c r="FAQ51" s="64">
        <f t="shared" ref="FAQ51:FDB51" si="322">SUM(FAQ34:FAQ49)</f>
        <v>0</v>
      </c>
      <c r="FAR51" s="64">
        <f t="shared" si="322"/>
        <v>0</v>
      </c>
      <c r="FAS51" s="64">
        <f t="shared" si="322"/>
        <v>0</v>
      </c>
      <c r="FAT51" s="64">
        <f t="shared" si="322"/>
        <v>0</v>
      </c>
      <c r="FAU51" s="64">
        <f t="shared" si="322"/>
        <v>0</v>
      </c>
      <c r="FAV51" s="64">
        <f t="shared" si="322"/>
        <v>0</v>
      </c>
      <c r="FAW51" s="64">
        <f t="shared" si="322"/>
        <v>0</v>
      </c>
      <c r="FAX51" s="64">
        <f t="shared" si="322"/>
        <v>0</v>
      </c>
      <c r="FAY51" s="64">
        <f t="shared" si="322"/>
        <v>0</v>
      </c>
      <c r="FAZ51" s="64">
        <f t="shared" si="322"/>
        <v>0</v>
      </c>
      <c r="FBA51" s="64">
        <f t="shared" si="322"/>
        <v>0</v>
      </c>
      <c r="FBB51" s="64">
        <f t="shared" si="322"/>
        <v>0</v>
      </c>
      <c r="FBC51" s="64">
        <f t="shared" si="322"/>
        <v>0</v>
      </c>
      <c r="FBD51" s="64">
        <f t="shared" si="322"/>
        <v>0</v>
      </c>
      <c r="FBE51" s="64">
        <f t="shared" si="322"/>
        <v>0</v>
      </c>
      <c r="FBF51" s="64">
        <f t="shared" si="322"/>
        <v>0</v>
      </c>
      <c r="FBG51" s="64">
        <f t="shared" si="322"/>
        <v>0</v>
      </c>
      <c r="FBH51" s="64">
        <f t="shared" si="322"/>
        <v>0</v>
      </c>
      <c r="FBI51" s="64">
        <f t="shared" si="322"/>
        <v>0</v>
      </c>
      <c r="FBJ51" s="64">
        <f t="shared" si="322"/>
        <v>0</v>
      </c>
      <c r="FBK51" s="64">
        <f t="shared" si="322"/>
        <v>0</v>
      </c>
      <c r="FBL51" s="64">
        <f t="shared" si="322"/>
        <v>0</v>
      </c>
      <c r="FBM51" s="64">
        <f t="shared" si="322"/>
        <v>0</v>
      </c>
      <c r="FBN51" s="64">
        <f t="shared" si="322"/>
        <v>0</v>
      </c>
      <c r="FBO51" s="64">
        <f t="shared" si="322"/>
        <v>0</v>
      </c>
      <c r="FBP51" s="64">
        <f t="shared" si="322"/>
        <v>0</v>
      </c>
      <c r="FBQ51" s="64">
        <f t="shared" si="322"/>
        <v>0</v>
      </c>
      <c r="FBR51" s="64">
        <f t="shared" si="322"/>
        <v>0</v>
      </c>
      <c r="FBS51" s="64">
        <f t="shared" si="322"/>
        <v>0</v>
      </c>
      <c r="FBT51" s="64">
        <f t="shared" si="322"/>
        <v>0</v>
      </c>
      <c r="FBU51" s="64">
        <f t="shared" si="322"/>
        <v>0</v>
      </c>
      <c r="FBV51" s="64">
        <f t="shared" si="322"/>
        <v>0</v>
      </c>
      <c r="FBW51" s="64">
        <f t="shared" si="322"/>
        <v>0</v>
      </c>
      <c r="FBX51" s="64">
        <f t="shared" si="322"/>
        <v>0</v>
      </c>
      <c r="FBY51" s="64">
        <f t="shared" si="322"/>
        <v>0</v>
      </c>
      <c r="FBZ51" s="64">
        <f t="shared" si="322"/>
        <v>0</v>
      </c>
      <c r="FCA51" s="64">
        <f t="shared" si="322"/>
        <v>0</v>
      </c>
      <c r="FCB51" s="64">
        <f t="shared" si="322"/>
        <v>0</v>
      </c>
      <c r="FCC51" s="64">
        <f t="shared" si="322"/>
        <v>0</v>
      </c>
      <c r="FCD51" s="64">
        <f t="shared" si="322"/>
        <v>0</v>
      </c>
      <c r="FCE51" s="64">
        <f t="shared" si="322"/>
        <v>0</v>
      </c>
      <c r="FCF51" s="64">
        <f t="shared" si="322"/>
        <v>0</v>
      </c>
      <c r="FCG51" s="64">
        <f t="shared" si="322"/>
        <v>0</v>
      </c>
      <c r="FCH51" s="64">
        <f t="shared" si="322"/>
        <v>0</v>
      </c>
      <c r="FCI51" s="64">
        <f t="shared" si="322"/>
        <v>0</v>
      </c>
      <c r="FCJ51" s="64">
        <f t="shared" si="322"/>
        <v>0</v>
      </c>
      <c r="FCK51" s="64">
        <f t="shared" si="322"/>
        <v>0</v>
      </c>
      <c r="FCL51" s="64">
        <f t="shared" si="322"/>
        <v>0</v>
      </c>
      <c r="FCM51" s="64">
        <f t="shared" si="322"/>
        <v>0</v>
      </c>
      <c r="FCN51" s="64">
        <f t="shared" si="322"/>
        <v>0</v>
      </c>
      <c r="FCO51" s="64">
        <f t="shared" si="322"/>
        <v>0</v>
      </c>
      <c r="FCP51" s="64">
        <f t="shared" si="322"/>
        <v>0</v>
      </c>
      <c r="FCQ51" s="64">
        <f t="shared" si="322"/>
        <v>0</v>
      </c>
      <c r="FCR51" s="64">
        <f t="shared" si="322"/>
        <v>0</v>
      </c>
      <c r="FCS51" s="64">
        <f t="shared" si="322"/>
        <v>0</v>
      </c>
      <c r="FCT51" s="64">
        <f t="shared" si="322"/>
        <v>0</v>
      </c>
      <c r="FCU51" s="64">
        <f t="shared" si="322"/>
        <v>0</v>
      </c>
      <c r="FCV51" s="64">
        <f t="shared" si="322"/>
        <v>0</v>
      </c>
      <c r="FCW51" s="64">
        <f t="shared" si="322"/>
        <v>0</v>
      </c>
      <c r="FCX51" s="64">
        <f t="shared" si="322"/>
        <v>0</v>
      </c>
      <c r="FCY51" s="64">
        <f t="shared" si="322"/>
        <v>0</v>
      </c>
      <c r="FCZ51" s="64">
        <f t="shared" si="322"/>
        <v>0</v>
      </c>
      <c r="FDA51" s="64">
        <f t="shared" si="322"/>
        <v>0</v>
      </c>
      <c r="FDB51" s="64">
        <f t="shared" si="322"/>
        <v>0</v>
      </c>
      <c r="FDC51" s="64">
        <f t="shared" ref="FDC51:FFN51" si="323">SUM(FDC34:FDC49)</f>
        <v>0</v>
      </c>
      <c r="FDD51" s="64">
        <f t="shared" si="323"/>
        <v>0</v>
      </c>
      <c r="FDE51" s="64">
        <f t="shared" si="323"/>
        <v>0</v>
      </c>
      <c r="FDF51" s="64">
        <f t="shared" si="323"/>
        <v>0</v>
      </c>
      <c r="FDG51" s="64">
        <f t="shared" si="323"/>
        <v>0</v>
      </c>
      <c r="FDH51" s="64">
        <f t="shared" si="323"/>
        <v>0</v>
      </c>
      <c r="FDI51" s="64">
        <f t="shared" si="323"/>
        <v>0</v>
      </c>
      <c r="FDJ51" s="64">
        <f t="shared" si="323"/>
        <v>0</v>
      </c>
      <c r="FDK51" s="64">
        <f t="shared" si="323"/>
        <v>0</v>
      </c>
      <c r="FDL51" s="64">
        <f t="shared" si="323"/>
        <v>0</v>
      </c>
      <c r="FDM51" s="64">
        <f t="shared" si="323"/>
        <v>0</v>
      </c>
      <c r="FDN51" s="64">
        <f t="shared" si="323"/>
        <v>0</v>
      </c>
      <c r="FDO51" s="64">
        <f t="shared" si="323"/>
        <v>0</v>
      </c>
      <c r="FDP51" s="64">
        <f t="shared" si="323"/>
        <v>0</v>
      </c>
      <c r="FDQ51" s="64">
        <f t="shared" si="323"/>
        <v>0</v>
      </c>
      <c r="FDR51" s="64">
        <f t="shared" si="323"/>
        <v>0</v>
      </c>
      <c r="FDS51" s="64">
        <f t="shared" si="323"/>
        <v>0</v>
      </c>
      <c r="FDT51" s="64">
        <f t="shared" si="323"/>
        <v>0</v>
      </c>
      <c r="FDU51" s="64">
        <f t="shared" si="323"/>
        <v>0</v>
      </c>
      <c r="FDV51" s="64">
        <f t="shared" si="323"/>
        <v>0</v>
      </c>
      <c r="FDW51" s="64">
        <f t="shared" si="323"/>
        <v>0</v>
      </c>
      <c r="FDX51" s="64">
        <f t="shared" si="323"/>
        <v>0</v>
      </c>
      <c r="FDY51" s="64">
        <f t="shared" si="323"/>
        <v>0</v>
      </c>
      <c r="FDZ51" s="64">
        <f t="shared" si="323"/>
        <v>0</v>
      </c>
      <c r="FEA51" s="64">
        <f t="shared" si="323"/>
        <v>0</v>
      </c>
      <c r="FEB51" s="64">
        <f t="shared" si="323"/>
        <v>0</v>
      </c>
      <c r="FEC51" s="64">
        <f t="shared" si="323"/>
        <v>0</v>
      </c>
      <c r="FED51" s="64">
        <f t="shared" si="323"/>
        <v>0</v>
      </c>
      <c r="FEE51" s="64">
        <f t="shared" si="323"/>
        <v>0</v>
      </c>
      <c r="FEF51" s="64">
        <f t="shared" si="323"/>
        <v>0</v>
      </c>
      <c r="FEG51" s="64">
        <f t="shared" si="323"/>
        <v>0</v>
      </c>
      <c r="FEH51" s="64">
        <f t="shared" si="323"/>
        <v>0</v>
      </c>
      <c r="FEI51" s="64">
        <f t="shared" si="323"/>
        <v>0</v>
      </c>
      <c r="FEJ51" s="64">
        <f t="shared" si="323"/>
        <v>0</v>
      </c>
      <c r="FEK51" s="64">
        <f t="shared" si="323"/>
        <v>0</v>
      </c>
      <c r="FEL51" s="64">
        <f t="shared" si="323"/>
        <v>0</v>
      </c>
      <c r="FEM51" s="64">
        <f t="shared" si="323"/>
        <v>0</v>
      </c>
      <c r="FEN51" s="64">
        <f t="shared" si="323"/>
        <v>0</v>
      </c>
      <c r="FEO51" s="64">
        <f t="shared" si="323"/>
        <v>0</v>
      </c>
      <c r="FEP51" s="64">
        <f t="shared" si="323"/>
        <v>0</v>
      </c>
      <c r="FEQ51" s="64">
        <f t="shared" si="323"/>
        <v>0</v>
      </c>
      <c r="FER51" s="64">
        <f t="shared" si="323"/>
        <v>0</v>
      </c>
      <c r="FES51" s="64">
        <f t="shared" si="323"/>
        <v>0</v>
      </c>
      <c r="FET51" s="64">
        <f t="shared" si="323"/>
        <v>0</v>
      </c>
      <c r="FEU51" s="64">
        <f t="shared" si="323"/>
        <v>0</v>
      </c>
      <c r="FEV51" s="64">
        <f t="shared" si="323"/>
        <v>0</v>
      </c>
      <c r="FEW51" s="64">
        <f t="shared" si="323"/>
        <v>0</v>
      </c>
      <c r="FEX51" s="64">
        <f t="shared" si="323"/>
        <v>0</v>
      </c>
      <c r="FEY51" s="64">
        <f t="shared" si="323"/>
        <v>0</v>
      </c>
      <c r="FEZ51" s="64">
        <f t="shared" si="323"/>
        <v>0</v>
      </c>
      <c r="FFA51" s="64">
        <f t="shared" si="323"/>
        <v>0</v>
      </c>
      <c r="FFB51" s="64">
        <f t="shared" si="323"/>
        <v>0</v>
      </c>
      <c r="FFC51" s="64">
        <f t="shared" si="323"/>
        <v>0</v>
      </c>
      <c r="FFD51" s="64">
        <f t="shared" si="323"/>
        <v>0</v>
      </c>
      <c r="FFE51" s="64">
        <f t="shared" si="323"/>
        <v>0</v>
      </c>
      <c r="FFF51" s="64">
        <f t="shared" si="323"/>
        <v>0</v>
      </c>
      <c r="FFG51" s="64">
        <f t="shared" si="323"/>
        <v>0</v>
      </c>
      <c r="FFH51" s="64">
        <f t="shared" si="323"/>
        <v>0</v>
      </c>
      <c r="FFI51" s="64">
        <f t="shared" si="323"/>
        <v>0</v>
      </c>
      <c r="FFJ51" s="64">
        <f t="shared" si="323"/>
        <v>0</v>
      </c>
      <c r="FFK51" s="64">
        <f t="shared" si="323"/>
        <v>0</v>
      </c>
      <c r="FFL51" s="64">
        <f t="shared" si="323"/>
        <v>0</v>
      </c>
      <c r="FFM51" s="64">
        <f t="shared" si="323"/>
        <v>0</v>
      </c>
      <c r="FFN51" s="64">
        <f t="shared" si="323"/>
        <v>0</v>
      </c>
      <c r="FFO51" s="64">
        <f t="shared" ref="FFO51:FHZ51" si="324">SUM(FFO34:FFO49)</f>
        <v>0</v>
      </c>
      <c r="FFP51" s="64">
        <f t="shared" si="324"/>
        <v>0</v>
      </c>
      <c r="FFQ51" s="64">
        <f t="shared" si="324"/>
        <v>0</v>
      </c>
      <c r="FFR51" s="64">
        <f t="shared" si="324"/>
        <v>0</v>
      </c>
      <c r="FFS51" s="64">
        <f t="shared" si="324"/>
        <v>0</v>
      </c>
      <c r="FFT51" s="64">
        <f t="shared" si="324"/>
        <v>0</v>
      </c>
      <c r="FFU51" s="64">
        <f t="shared" si="324"/>
        <v>0</v>
      </c>
      <c r="FFV51" s="64">
        <f t="shared" si="324"/>
        <v>0</v>
      </c>
      <c r="FFW51" s="64">
        <f t="shared" si="324"/>
        <v>0</v>
      </c>
      <c r="FFX51" s="64">
        <f t="shared" si="324"/>
        <v>0</v>
      </c>
      <c r="FFY51" s="64">
        <f t="shared" si="324"/>
        <v>0</v>
      </c>
      <c r="FFZ51" s="64">
        <f t="shared" si="324"/>
        <v>0</v>
      </c>
      <c r="FGA51" s="64">
        <f t="shared" si="324"/>
        <v>0</v>
      </c>
      <c r="FGB51" s="64">
        <f t="shared" si="324"/>
        <v>0</v>
      </c>
      <c r="FGC51" s="64">
        <f t="shared" si="324"/>
        <v>0</v>
      </c>
      <c r="FGD51" s="64">
        <f t="shared" si="324"/>
        <v>0</v>
      </c>
      <c r="FGE51" s="64">
        <f t="shared" si="324"/>
        <v>0</v>
      </c>
      <c r="FGF51" s="64">
        <f t="shared" si="324"/>
        <v>0</v>
      </c>
      <c r="FGG51" s="64">
        <f t="shared" si="324"/>
        <v>0</v>
      </c>
      <c r="FGH51" s="64">
        <f t="shared" si="324"/>
        <v>0</v>
      </c>
      <c r="FGI51" s="64">
        <f t="shared" si="324"/>
        <v>0</v>
      </c>
      <c r="FGJ51" s="64">
        <f t="shared" si="324"/>
        <v>0</v>
      </c>
      <c r="FGK51" s="64">
        <f t="shared" si="324"/>
        <v>0</v>
      </c>
      <c r="FGL51" s="64">
        <f t="shared" si="324"/>
        <v>0</v>
      </c>
      <c r="FGM51" s="64">
        <f t="shared" si="324"/>
        <v>0</v>
      </c>
      <c r="FGN51" s="64">
        <f t="shared" si="324"/>
        <v>0</v>
      </c>
      <c r="FGO51" s="64">
        <f t="shared" si="324"/>
        <v>0</v>
      </c>
      <c r="FGP51" s="64">
        <f t="shared" si="324"/>
        <v>0</v>
      </c>
      <c r="FGQ51" s="64">
        <f t="shared" si="324"/>
        <v>0</v>
      </c>
      <c r="FGR51" s="64">
        <f t="shared" si="324"/>
        <v>0</v>
      </c>
      <c r="FGS51" s="64">
        <f t="shared" si="324"/>
        <v>0</v>
      </c>
      <c r="FGT51" s="64">
        <f t="shared" si="324"/>
        <v>0</v>
      </c>
      <c r="FGU51" s="64">
        <f t="shared" si="324"/>
        <v>0</v>
      </c>
      <c r="FGV51" s="64">
        <f t="shared" si="324"/>
        <v>0</v>
      </c>
      <c r="FGW51" s="64">
        <f t="shared" si="324"/>
        <v>0</v>
      </c>
      <c r="FGX51" s="64">
        <f t="shared" si="324"/>
        <v>0</v>
      </c>
      <c r="FGY51" s="64">
        <f t="shared" si="324"/>
        <v>0</v>
      </c>
      <c r="FGZ51" s="64">
        <f t="shared" si="324"/>
        <v>0</v>
      </c>
      <c r="FHA51" s="64">
        <f t="shared" si="324"/>
        <v>0</v>
      </c>
      <c r="FHB51" s="64">
        <f t="shared" si="324"/>
        <v>0</v>
      </c>
      <c r="FHC51" s="64">
        <f t="shared" si="324"/>
        <v>0</v>
      </c>
      <c r="FHD51" s="64">
        <f t="shared" si="324"/>
        <v>0</v>
      </c>
      <c r="FHE51" s="64">
        <f t="shared" si="324"/>
        <v>0</v>
      </c>
      <c r="FHF51" s="64">
        <f t="shared" si="324"/>
        <v>0</v>
      </c>
      <c r="FHG51" s="64">
        <f t="shared" si="324"/>
        <v>0</v>
      </c>
      <c r="FHH51" s="64">
        <f t="shared" si="324"/>
        <v>0</v>
      </c>
      <c r="FHI51" s="64">
        <f t="shared" si="324"/>
        <v>0</v>
      </c>
      <c r="FHJ51" s="64">
        <f t="shared" si="324"/>
        <v>0</v>
      </c>
      <c r="FHK51" s="64">
        <f t="shared" si="324"/>
        <v>0</v>
      </c>
      <c r="FHL51" s="64">
        <f t="shared" si="324"/>
        <v>0</v>
      </c>
      <c r="FHM51" s="64">
        <f t="shared" si="324"/>
        <v>0</v>
      </c>
      <c r="FHN51" s="64">
        <f t="shared" si="324"/>
        <v>0</v>
      </c>
      <c r="FHO51" s="64">
        <f t="shared" si="324"/>
        <v>0</v>
      </c>
      <c r="FHP51" s="64">
        <f t="shared" si="324"/>
        <v>0</v>
      </c>
      <c r="FHQ51" s="64">
        <f t="shared" si="324"/>
        <v>0</v>
      </c>
      <c r="FHR51" s="64">
        <f t="shared" si="324"/>
        <v>0</v>
      </c>
      <c r="FHS51" s="64">
        <f t="shared" si="324"/>
        <v>0</v>
      </c>
      <c r="FHT51" s="64">
        <f t="shared" si="324"/>
        <v>0</v>
      </c>
      <c r="FHU51" s="64">
        <f t="shared" si="324"/>
        <v>0</v>
      </c>
      <c r="FHV51" s="64">
        <f t="shared" si="324"/>
        <v>0</v>
      </c>
      <c r="FHW51" s="64">
        <f t="shared" si="324"/>
        <v>0</v>
      </c>
      <c r="FHX51" s="64">
        <f t="shared" si="324"/>
        <v>0</v>
      </c>
      <c r="FHY51" s="64">
        <f t="shared" si="324"/>
        <v>0</v>
      </c>
      <c r="FHZ51" s="64">
        <f t="shared" si="324"/>
        <v>0</v>
      </c>
      <c r="FIA51" s="64">
        <f t="shared" ref="FIA51:FKL51" si="325">SUM(FIA34:FIA49)</f>
        <v>0</v>
      </c>
      <c r="FIB51" s="64">
        <f t="shared" si="325"/>
        <v>0</v>
      </c>
      <c r="FIC51" s="64">
        <f t="shared" si="325"/>
        <v>0</v>
      </c>
      <c r="FID51" s="64">
        <f t="shared" si="325"/>
        <v>0</v>
      </c>
      <c r="FIE51" s="64">
        <f t="shared" si="325"/>
        <v>0</v>
      </c>
      <c r="FIF51" s="64">
        <f t="shared" si="325"/>
        <v>0</v>
      </c>
      <c r="FIG51" s="64">
        <f t="shared" si="325"/>
        <v>0</v>
      </c>
      <c r="FIH51" s="64">
        <f t="shared" si="325"/>
        <v>0</v>
      </c>
      <c r="FII51" s="64">
        <f t="shared" si="325"/>
        <v>0</v>
      </c>
      <c r="FIJ51" s="64">
        <f t="shared" si="325"/>
        <v>0</v>
      </c>
      <c r="FIK51" s="64">
        <f t="shared" si="325"/>
        <v>0</v>
      </c>
      <c r="FIL51" s="64">
        <f t="shared" si="325"/>
        <v>0</v>
      </c>
      <c r="FIM51" s="64">
        <f t="shared" si="325"/>
        <v>0</v>
      </c>
      <c r="FIN51" s="64">
        <f t="shared" si="325"/>
        <v>0</v>
      </c>
      <c r="FIO51" s="64">
        <f t="shared" si="325"/>
        <v>0</v>
      </c>
      <c r="FIP51" s="64">
        <f t="shared" si="325"/>
        <v>0</v>
      </c>
      <c r="FIQ51" s="64">
        <f t="shared" si="325"/>
        <v>0</v>
      </c>
      <c r="FIR51" s="64">
        <f t="shared" si="325"/>
        <v>0</v>
      </c>
      <c r="FIS51" s="64">
        <f t="shared" si="325"/>
        <v>0</v>
      </c>
      <c r="FIT51" s="64">
        <f t="shared" si="325"/>
        <v>0</v>
      </c>
      <c r="FIU51" s="64">
        <f t="shared" si="325"/>
        <v>0</v>
      </c>
      <c r="FIV51" s="64">
        <f t="shared" si="325"/>
        <v>0</v>
      </c>
      <c r="FIW51" s="64">
        <f t="shared" si="325"/>
        <v>0</v>
      </c>
      <c r="FIX51" s="64">
        <f t="shared" si="325"/>
        <v>0</v>
      </c>
      <c r="FIY51" s="64">
        <f t="shared" si="325"/>
        <v>0</v>
      </c>
      <c r="FIZ51" s="64">
        <f t="shared" si="325"/>
        <v>0</v>
      </c>
      <c r="FJA51" s="64">
        <f t="shared" si="325"/>
        <v>0</v>
      </c>
      <c r="FJB51" s="64">
        <f t="shared" si="325"/>
        <v>0</v>
      </c>
      <c r="FJC51" s="64">
        <f t="shared" si="325"/>
        <v>0</v>
      </c>
      <c r="FJD51" s="64">
        <f t="shared" si="325"/>
        <v>0</v>
      </c>
      <c r="FJE51" s="64">
        <f t="shared" si="325"/>
        <v>0</v>
      </c>
      <c r="FJF51" s="64">
        <f t="shared" si="325"/>
        <v>0</v>
      </c>
      <c r="FJG51" s="64">
        <f t="shared" si="325"/>
        <v>0</v>
      </c>
      <c r="FJH51" s="64">
        <f t="shared" si="325"/>
        <v>0</v>
      </c>
      <c r="FJI51" s="64">
        <f t="shared" si="325"/>
        <v>0</v>
      </c>
      <c r="FJJ51" s="64">
        <f t="shared" si="325"/>
        <v>0</v>
      </c>
      <c r="FJK51" s="64">
        <f t="shared" si="325"/>
        <v>0</v>
      </c>
      <c r="FJL51" s="64">
        <f t="shared" si="325"/>
        <v>0</v>
      </c>
      <c r="FJM51" s="64">
        <f t="shared" si="325"/>
        <v>0</v>
      </c>
      <c r="FJN51" s="64">
        <f t="shared" si="325"/>
        <v>0</v>
      </c>
      <c r="FJO51" s="64">
        <f t="shared" si="325"/>
        <v>0</v>
      </c>
      <c r="FJP51" s="64">
        <f t="shared" si="325"/>
        <v>0</v>
      </c>
      <c r="FJQ51" s="64">
        <f t="shared" si="325"/>
        <v>0</v>
      </c>
      <c r="FJR51" s="64">
        <f t="shared" si="325"/>
        <v>0</v>
      </c>
      <c r="FJS51" s="64">
        <f t="shared" si="325"/>
        <v>0</v>
      </c>
      <c r="FJT51" s="64">
        <f t="shared" si="325"/>
        <v>0</v>
      </c>
      <c r="FJU51" s="64">
        <f t="shared" si="325"/>
        <v>0</v>
      </c>
      <c r="FJV51" s="64">
        <f t="shared" si="325"/>
        <v>0</v>
      </c>
      <c r="FJW51" s="64">
        <f t="shared" si="325"/>
        <v>0</v>
      </c>
      <c r="FJX51" s="64">
        <f t="shared" si="325"/>
        <v>0</v>
      </c>
      <c r="FJY51" s="64">
        <f t="shared" si="325"/>
        <v>0</v>
      </c>
      <c r="FJZ51" s="64">
        <f t="shared" si="325"/>
        <v>0</v>
      </c>
      <c r="FKA51" s="64">
        <f t="shared" si="325"/>
        <v>0</v>
      </c>
      <c r="FKB51" s="64">
        <f t="shared" si="325"/>
        <v>0</v>
      </c>
      <c r="FKC51" s="64">
        <f t="shared" si="325"/>
        <v>0</v>
      </c>
      <c r="FKD51" s="64">
        <f t="shared" si="325"/>
        <v>0</v>
      </c>
      <c r="FKE51" s="64">
        <f t="shared" si="325"/>
        <v>0</v>
      </c>
      <c r="FKF51" s="64">
        <f t="shared" si="325"/>
        <v>0</v>
      </c>
      <c r="FKG51" s="64">
        <f t="shared" si="325"/>
        <v>0</v>
      </c>
      <c r="FKH51" s="64">
        <f t="shared" si="325"/>
        <v>0</v>
      </c>
      <c r="FKI51" s="64">
        <f t="shared" si="325"/>
        <v>0</v>
      </c>
      <c r="FKJ51" s="64">
        <f t="shared" si="325"/>
        <v>0</v>
      </c>
      <c r="FKK51" s="64">
        <f t="shared" si="325"/>
        <v>0</v>
      </c>
      <c r="FKL51" s="64">
        <f t="shared" si="325"/>
        <v>0</v>
      </c>
      <c r="FKM51" s="64">
        <f t="shared" ref="FKM51:FMX51" si="326">SUM(FKM34:FKM49)</f>
        <v>0</v>
      </c>
      <c r="FKN51" s="64">
        <f t="shared" si="326"/>
        <v>0</v>
      </c>
      <c r="FKO51" s="64">
        <f t="shared" si="326"/>
        <v>0</v>
      </c>
      <c r="FKP51" s="64">
        <f t="shared" si="326"/>
        <v>0</v>
      </c>
      <c r="FKQ51" s="64">
        <f t="shared" si="326"/>
        <v>0</v>
      </c>
      <c r="FKR51" s="64">
        <f t="shared" si="326"/>
        <v>0</v>
      </c>
      <c r="FKS51" s="64">
        <f t="shared" si="326"/>
        <v>0</v>
      </c>
      <c r="FKT51" s="64">
        <f t="shared" si="326"/>
        <v>0</v>
      </c>
      <c r="FKU51" s="64">
        <f t="shared" si="326"/>
        <v>0</v>
      </c>
      <c r="FKV51" s="64">
        <f t="shared" si="326"/>
        <v>0</v>
      </c>
      <c r="FKW51" s="64">
        <f t="shared" si="326"/>
        <v>0</v>
      </c>
      <c r="FKX51" s="64">
        <f t="shared" si="326"/>
        <v>0</v>
      </c>
      <c r="FKY51" s="64">
        <f t="shared" si="326"/>
        <v>0</v>
      </c>
      <c r="FKZ51" s="64">
        <f t="shared" si="326"/>
        <v>0</v>
      </c>
      <c r="FLA51" s="64">
        <f t="shared" si="326"/>
        <v>0</v>
      </c>
      <c r="FLB51" s="64">
        <f t="shared" si="326"/>
        <v>0</v>
      </c>
      <c r="FLC51" s="64">
        <f t="shared" si="326"/>
        <v>0</v>
      </c>
      <c r="FLD51" s="64">
        <f t="shared" si="326"/>
        <v>0</v>
      </c>
      <c r="FLE51" s="64">
        <f t="shared" si="326"/>
        <v>0</v>
      </c>
      <c r="FLF51" s="64">
        <f t="shared" si="326"/>
        <v>0</v>
      </c>
      <c r="FLG51" s="64">
        <f t="shared" si="326"/>
        <v>0</v>
      </c>
      <c r="FLH51" s="64">
        <f t="shared" si="326"/>
        <v>0</v>
      </c>
      <c r="FLI51" s="64">
        <f t="shared" si="326"/>
        <v>0</v>
      </c>
      <c r="FLJ51" s="64">
        <f t="shared" si="326"/>
        <v>0</v>
      </c>
      <c r="FLK51" s="64">
        <f t="shared" si="326"/>
        <v>0</v>
      </c>
      <c r="FLL51" s="64">
        <f t="shared" si="326"/>
        <v>0</v>
      </c>
      <c r="FLM51" s="64">
        <f t="shared" si="326"/>
        <v>0</v>
      </c>
      <c r="FLN51" s="64">
        <f t="shared" si="326"/>
        <v>0</v>
      </c>
      <c r="FLO51" s="64">
        <f t="shared" si="326"/>
        <v>0</v>
      </c>
      <c r="FLP51" s="64">
        <f t="shared" si="326"/>
        <v>0</v>
      </c>
      <c r="FLQ51" s="64">
        <f t="shared" si="326"/>
        <v>0</v>
      </c>
      <c r="FLR51" s="64">
        <f t="shared" si="326"/>
        <v>0</v>
      </c>
      <c r="FLS51" s="64">
        <f t="shared" si="326"/>
        <v>0</v>
      </c>
      <c r="FLT51" s="64">
        <f t="shared" si="326"/>
        <v>0</v>
      </c>
      <c r="FLU51" s="64">
        <f t="shared" si="326"/>
        <v>0</v>
      </c>
      <c r="FLV51" s="64">
        <f t="shared" si="326"/>
        <v>0</v>
      </c>
      <c r="FLW51" s="64">
        <f t="shared" si="326"/>
        <v>0</v>
      </c>
      <c r="FLX51" s="64">
        <f t="shared" si="326"/>
        <v>0</v>
      </c>
      <c r="FLY51" s="64">
        <f t="shared" si="326"/>
        <v>0</v>
      </c>
      <c r="FLZ51" s="64">
        <f t="shared" si="326"/>
        <v>0</v>
      </c>
      <c r="FMA51" s="64">
        <f t="shared" si="326"/>
        <v>0</v>
      </c>
      <c r="FMB51" s="64">
        <f t="shared" si="326"/>
        <v>0</v>
      </c>
      <c r="FMC51" s="64">
        <f t="shared" si="326"/>
        <v>0</v>
      </c>
      <c r="FMD51" s="64">
        <f t="shared" si="326"/>
        <v>0</v>
      </c>
      <c r="FME51" s="64">
        <f t="shared" si="326"/>
        <v>0</v>
      </c>
      <c r="FMF51" s="64">
        <f t="shared" si="326"/>
        <v>0</v>
      </c>
      <c r="FMG51" s="64">
        <f t="shared" si="326"/>
        <v>0</v>
      </c>
      <c r="FMH51" s="64">
        <f t="shared" si="326"/>
        <v>0</v>
      </c>
      <c r="FMI51" s="64">
        <f t="shared" si="326"/>
        <v>0</v>
      </c>
      <c r="FMJ51" s="64">
        <f t="shared" si="326"/>
        <v>0</v>
      </c>
      <c r="FMK51" s="64">
        <f t="shared" si="326"/>
        <v>0</v>
      </c>
      <c r="FML51" s="64">
        <f t="shared" si="326"/>
        <v>0</v>
      </c>
      <c r="FMM51" s="64">
        <f t="shared" si="326"/>
        <v>0</v>
      </c>
      <c r="FMN51" s="64">
        <f t="shared" si="326"/>
        <v>0</v>
      </c>
      <c r="FMO51" s="64">
        <f t="shared" si="326"/>
        <v>0</v>
      </c>
      <c r="FMP51" s="64">
        <f t="shared" si="326"/>
        <v>0</v>
      </c>
      <c r="FMQ51" s="64">
        <f t="shared" si="326"/>
        <v>0</v>
      </c>
      <c r="FMR51" s="64">
        <f t="shared" si="326"/>
        <v>0</v>
      </c>
      <c r="FMS51" s="64">
        <f t="shared" si="326"/>
        <v>0</v>
      </c>
      <c r="FMT51" s="64">
        <f t="shared" si="326"/>
        <v>0</v>
      </c>
      <c r="FMU51" s="64">
        <f t="shared" si="326"/>
        <v>0</v>
      </c>
      <c r="FMV51" s="64">
        <f t="shared" si="326"/>
        <v>0</v>
      </c>
      <c r="FMW51" s="64">
        <f t="shared" si="326"/>
        <v>0</v>
      </c>
      <c r="FMX51" s="64">
        <f t="shared" si="326"/>
        <v>0</v>
      </c>
      <c r="FMY51" s="64">
        <f t="shared" ref="FMY51:FPJ51" si="327">SUM(FMY34:FMY49)</f>
        <v>0</v>
      </c>
      <c r="FMZ51" s="64">
        <f t="shared" si="327"/>
        <v>0</v>
      </c>
      <c r="FNA51" s="64">
        <f t="shared" si="327"/>
        <v>0</v>
      </c>
      <c r="FNB51" s="64">
        <f t="shared" si="327"/>
        <v>0</v>
      </c>
      <c r="FNC51" s="64">
        <f t="shared" si="327"/>
        <v>0</v>
      </c>
      <c r="FND51" s="64">
        <f t="shared" si="327"/>
        <v>0</v>
      </c>
      <c r="FNE51" s="64">
        <f t="shared" si="327"/>
        <v>0</v>
      </c>
      <c r="FNF51" s="64">
        <f t="shared" si="327"/>
        <v>0</v>
      </c>
      <c r="FNG51" s="64">
        <f t="shared" si="327"/>
        <v>0</v>
      </c>
      <c r="FNH51" s="64">
        <f t="shared" si="327"/>
        <v>0</v>
      </c>
      <c r="FNI51" s="64">
        <f t="shared" si="327"/>
        <v>0</v>
      </c>
      <c r="FNJ51" s="64">
        <f t="shared" si="327"/>
        <v>0</v>
      </c>
      <c r="FNK51" s="64">
        <f t="shared" si="327"/>
        <v>0</v>
      </c>
      <c r="FNL51" s="64">
        <f t="shared" si="327"/>
        <v>0</v>
      </c>
      <c r="FNM51" s="64">
        <f t="shared" si="327"/>
        <v>0</v>
      </c>
      <c r="FNN51" s="64">
        <f t="shared" si="327"/>
        <v>0</v>
      </c>
      <c r="FNO51" s="64">
        <f t="shared" si="327"/>
        <v>0</v>
      </c>
      <c r="FNP51" s="64">
        <f t="shared" si="327"/>
        <v>0</v>
      </c>
      <c r="FNQ51" s="64">
        <f t="shared" si="327"/>
        <v>0</v>
      </c>
      <c r="FNR51" s="64">
        <f t="shared" si="327"/>
        <v>0</v>
      </c>
      <c r="FNS51" s="64">
        <f t="shared" si="327"/>
        <v>0</v>
      </c>
      <c r="FNT51" s="64">
        <f t="shared" si="327"/>
        <v>0</v>
      </c>
      <c r="FNU51" s="64">
        <f t="shared" si="327"/>
        <v>0</v>
      </c>
      <c r="FNV51" s="64">
        <f t="shared" si="327"/>
        <v>0</v>
      </c>
      <c r="FNW51" s="64">
        <f t="shared" si="327"/>
        <v>0</v>
      </c>
      <c r="FNX51" s="64">
        <f t="shared" si="327"/>
        <v>0</v>
      </c>
      <c r="FNY51" s="64">
        <f t="shared" si="327"/>
        <v>0</v>
      </c>
      <c r="FNZ51" s="64">
        <f t="shared" si="327"/>
        <v>0</v>
      </c>
      <c r="FOA51" s="64">
        <f t="shared" si="327"/>
        <v>0</v>
      </c>
      <c r="FOB51" s="64">
        <f t="shared" si="327"/>
        <v>0</v>
      </c>
      <c r="FOC51" s="64">
        <f t="shared" si="327"/>
        <v>0</v>
      </c>
      <c r="FOD51" s="64">
        <f t="shared" si="327"/>
        <v>0</v>
      </c>
      <c r="FOE51" s="64">
        <f t="shared" si="327"/>
        <v>0</v>
      </c>
      <c r="FOF51" s="64">
        <f t="shared" si="327"/>
        <v>0</v>
      </c>
      <c r="FOG51" s="64">
        <f t="shared" si="327"/>
        <v>0</v>
      </c>
      <c r="FOH51" s="64">
        <f t="shared" si="327"/>
        <v>0</v>
      </c>
      <c r="FOI51" s="64">
        <f t="shared" si="327"/>
        <v>0</v>
      </c>
      <c r="FOJ51" s="64">
        <f t="shared" si="327"/>
        <v>0</v>
      </c>
      <c r="FOK51" s="64">
        <f t="shared" si="327"/>
        <v>0</v>
      </c>
      <c r="FOL51" s="64">
        <f t="shared" si="327"/>
        <v>0</v>
      </c>
      <c r="FOM51" s="64">
        <f t="shared" si="327"/>
        <v>0</v>
      </c>
      <c r="FON51" s="64">
        <f t="shared" si="327"/>
        <v>0</v>
      </c>
      <c r="FOO51" s="64">
        <f t="shared" si="327"/>
        <v>0</v>
      </c>
      <c r="FOP51" s="64">
        <f t="shared" si="327"/>
        <v>0</v>
      </c>
      <c r="FOQ51" s="64">
        <f t="shared" si="327"/>
        <v>0</v>
      </c>
      <c r="FOR51" s="64">
        <f t="shared" si="327"/>
        <v>0</v>
      </c>
      <c r="FOS51" s="64">
        <f t="shared" si="327"/>
        <v>0</v>
      </c>
      <c r="FOT51" s="64">
        <f t="shared" si="327"/>
        <v>0</v>
      </c>
      <c r="FOU51" s="64">
        <f t="shared" si="327"/>
        <v>0</v>
      </c>
      <c r="FOV51" s="64">
        <f t="shared" si="327"/>
        <v>0</v>
      </c>
      <c r="FOW51" s="64">
        <f t="shared" si="327"/>
        <v>0</v>
      </c>
      <c r="FOX51" s="64">
        <f t="shared" si="327"/>
        <v>0</v>
      </c>
      <c r="FOY51" s="64">
        <f t="shared" si="327"/>
        <v>0</v>
      </c>
      <c r="FOZ51" s="64">
        <f t="shared" si="327"/>
        <v>0</v>
      </c>
      <c r="FPA51" s="64">
        <f t="shared" si="327"/>
        <v>0</v>
      </c>
      <c r="FPB51" s="64">
        <f t="shared" si="327"/>
        <v>0</v>
      </c>
      <c r="FPC51" s="64">
        <f t="shared" si="327"/>
        <v>0</v>
      </c>
      <c r="FPD51" s="64">
        <f t="shared" si="327"/>
        <v>0</v>
      </c>
      <c r="FPE51" s="64">
        <f t="shared" si="327"/>
        <v>0</v>
      </c>
      <c r="FPF51" s="64">
        <f t="shared" si="327"/>
        <v>0</v>
      </c>
      <c r="FPG51" s="64">
        <f t="shared" si="327"/>
        <v>0</v>
      </c>
      <c r="FPH51" s="64">
        <f t="shared" si="327"/>
        <v>0</v>
      </c>
      <c r="FPI51" s="64">
        <f t="shared" si="327"/>
        <v>0</v>
      </c>
      <c r="FPJ51" s="64">
        <f t="shared" si="327"/>
        <v>0</v>
      </c>
      <c r="FPK51" s="64">
        <f t="shared" ref="FPK51:FRV51" si="328">SUM(FPK34:FPK49)</f>
        <v>0</v>
      </c>
      <c r="FPL51" s="64">
        <f t="shared" si="328"/>
        <v>0</v>
      </c>
      <c r="FPM51" s="64">
        <f t="shared" si="328"/>
        <v>0</v>
      </c>
      <c r="FPN51" s="64">
        <f t="shared" si="328"/>
        <v>0</v>
      </c>
      <c r="FPO51" s="64">
        <f t="shared" si="328"/>
        <v>0</v>
      </c>
      <c r="FPP51" s="64">
        <f t="shared" si="328"/>
        <v>0</v>
      </c>
      <c r="FPQ51" s="64">
        <f t="shared" si="328"/>
        <v>0</v>
      </c>
      <c r="FPR51" s="64">
        <f t="shared" si="328"/>
        <v>0</v>
      </c>
      <c r="FPS51" s="64">
        <f t="shared" si="328"/>
        <v>0</v>
      </c>
      <c r="FPT51" s="64">
        <f t="shared" si="328"/>
        <v>0</v>
      </c>
      <c r="FPU51" s="64">
        <f t="shared" si="328"/>
        <v>0</v>
      </c>
      <c r="FPV51" s="64">
        <f t="shared" si="328"/>
        <v>0</v>
      </c>
      <c r="FPW51" s="64">
        <f t="shared" si="328"/>
        <v>0</v>
      </c>
      <c r="FPX51" s="64">
        <f t="shared" si="328"/>
        <v>0</v>
      </c>
      <c r="FPY51" s="64">
        <f t="shared" si="328"/>
        <v>0</v>
      </c>
      <c r="FPZ51" s="64">
        <f t="shared" si="328"/>
        <v>0</v>
      </c>
      <c r="FQA51" s="64">
        <f t="shared" si="328"/>
        <v>0</v>
      </c>
      <c r="FQB51" s="64">
        <f t="shared" si="328"/>
        <v>0</v>
      </c>
      <c r="FQC51" s="64">
        <f t="shared" si="328"/>
        <v>0</v>
      </c>
      <c r="FQD51" s="64">
        <f t="shared" si="328"/>
        <v>0</v>
      </c>
      <c r="FQE51" s="64">
        <f t="shared" si="328"/>
        <v>0</v>
      </c>
      <c r="FQF51" s="64">
        <f t="shared" si="328"/>
        <v>0</v>
      </c>
      <c r="FQG51" s="64">
        <f t="shared" si="328"/>
        <v>0</v>
      </c>
      <c r="FQH51" s="64">
        <f t="shared" si="328"/>
        <v>0</v>
      </c>
      <c r="FQI51" s="64">
        <f t="shared" si="328"/>
        <v>0</v>
      </c>
      <c r="FQJ51" s="64">
        <f t="shared" si="328"/>
        <v>0</v>
      </c>
      <c r="FQK51" s="64">
        <f t="shared" si="328"/>
        <v>0</v>
      </c>
      <c r="FQL51" s="64">
        <f t="shared" si="328"/>
        <v>0</v>
      </c>
      <c r="FQM51" s="64">
        <f t="shared" si="328"/>
        <v>0</v>
      </c>
      <c r="FQN51" s="64">
        <f t="shared" si="328"/>
        <v>0</v>
      </c>
      <c r="FQO51" s="64">
        <f t="shared" si="328"/>
        <v>0</v>
      </c>
      <c r="FQP51" s="64">
        <f t="shared" si="328"/>
        <v>0</v>
      </c>
      <c r="FQQ51" s="64">
        <f t="shared" si="328"/>
        <v>0</v>
      </c>
      <c r="FQR51" s="64">
        <f t="shared" si="328"/>
        <v>0</v>
      </c>
      <c r="FQS51" s="64">
        <f t="shared" si="328"/>
        <v>0</v>
      </c>
      <c r="FQT51" s="64">
        <f t="shared" si="328"/>
        <v>0</v>
      </c>
      <c r="FQU51" s="64">
        <f t="shared" si="328"/>
        <v>0</v>
      </c>
      <c r="FQV51" s="64">
        <f t="shared" si="328"/>
        <v>0</v>
      </c>
      <c r="FQW51" s="64">
        <f t="shared" si="328"/>
        <v>0</v>
      </c>
      <c r="FQX51" s="64">
        <f t="shared" si="328"/>
        <v>0</v>
      </c>
      <c r="FQY51" s="64">
        <f t="shared" si="328"/>
        <v>0</v>
      </c>
      <c r="FQZ51" s="64">
        <f t="shared" si="328"/>
        <v>0</v>
      </c>
      <c r="FRA51" s="64">
        <f t="shared" si="328"/>
        <v>0</v>
      </c>
      <c r="FRB51" s="64">
        <f t="shared" si="328"/>
        <v>0</v>
      </c>
      <c r="FRC51" s="64">
        <f t="shared" si="328"/>
        <v>0</v>
      </c>
      <c r="FRD51" s="64">
        <f t="shared" si="328"/>
        <v>0</v>
      </c>
      <c r="FRE51" s="64">
        <f t="shared" si="328"/>
        <v>0</v>
      </c>
      <c r="FRF51" s="64">
        <f t="shared" si="328"/>
        <v>0</v>
      </c>
      <c r="FRG51" s="64">
        <f t="shared" si="328"/>
        <v>0</v>
      </c>
      <c r="FRH51" s="64">
        <f t="shared" si="328"/>
        <v>0</v>
      </c>
      <c r="FRI51" s="64">
        <f t="shared" si="328"/>
        <v>0</v>
      </c>
      <c r="FRJ51" s="64">
        <f t="shared" si="328"/>
        <v>0</v>
      </c>
      <c r="FRK51" s="64">
        <f t="shared" si="328"/>
        <v>0</v>
      </c>
      <c r="FRL51" s="64">
        <f t="shared" si="328"/>
        <v>0</v>
      </c>
      <c r="FRM51" s="64">
        <f t="shared" si="328"/>
        <v>0</v>
      </c>
      <c r="FRN51" s="64">
        <f t="shared" si="328"/>
        <v>0</v>
      </c>
      <c r="FRO51" s="64">
        <f t="shared" si="328"/>
        <v>0</v>
      </c>
      <c r="FRP51" s="64">
        <f t="shared" si="328"/>
        <v>0</v>
      </c>
      <c r="FRQ51" s="64">
        <f t="shared" si="328"/>
        <v>0</v>
      </c>
      <c r="FRR51" s="64">
        <f t="shared" si="328"/>
        <v>0</v>
      </c>
      <c r="FRS51" s="64">
        <f t="shared" si="328"/>
        <v>0</v>
      </c>
      <c r="FRT51" s="64">
        <f t="shared" si="328"/>
        <v>0</v>
      </c>
      <c r="FRU51" s="64">
        <f t="shared" si="328"/>
        <v>0</v>
      </c>
      <c r="FRV51" s="64">
        <f t="shared" si="328"/>
        <v>0</v>
      </c>
      <c r="FRW51" s="64">
        <f t="shared" ref="FRW51:FUH51" si="329">SUM(FRW34:FRW49)</f>
        <v>0</v>
      </c>
      <c r="FRX51" s="64">
        <f t="shared" si="329"/>
        <v>0</v>
      </c>
      <c r="FRY51" s="64">
        <f t="shared" si="329"/>
        <v>0</v>
      </c>
      <c r="FRZ51" s="64">
        <f t="shared" si="329"/>
        <v>0</v>
      </c>
      <c r="FSA51" s="64">
        <f t="shared" si="329"/>
        <v>0</v>
      </c>
      <c r="FSB51" s="64">
        <f t="shared" si="329"/>
        <v>0</v>
      </c>
      <c r="FSC51" s="64">
        <f t="shared" si="329"/>
        <v>0</v>
      </c>
      <c r="FSD51" s="64">
        <f t="shared" si="329"/>
        <v>0</v>
      </c>
      <c r="FSE51" s="64">
        <f t="shared" si="329"/>
        <v>0</v>
      </c>
      <c r="FSF51" s="64">
        <f t="shared" si="329"/>
        <v>0</v>
      </c>
      <c r="FSG51" s="64">
        <f t="shared" si="329"/>
        <v>0</v>
      </c>
      <c r="FSH51" s="64">
        <f t="shared" si="329"/>
        <v>0</v>
      </c>
      <c r="FSI51" s="64">
        <f t="shared" si="329"/>
        <v>0</v>
      </c>
      <c r="FSJ51" s="64">
        <f t="shared" si="329"/>
        <v>0</v>
      </c>
      <c r="FSK51" s="64">
        <f t="shared" si="329"/>
        <v>0</v>
      </c>
      <c r="FSL51" s="64">
        <f t="shared" si="329"/>
        <v>0</v>
      </c>
      <c r="FSM51" s="64">
        <f t="shared" si="329"/>
        <v>0</v>
      </c>
      <c r="FSN51" s="64">
        <f t="shared" si="329"/>
        <v>0</v>
      </c>
      <c r="FSO51" s="64">
        <f t="shared" si="329"/>
        <v>0</v>
      </c>
      <c r="FSP51" s="64">
        <f t="shared" si="329"/>
        <v>0</v>
      </c>
      <c r="FSQ51" s="64">
        <f t="shared" si="329"/>
        <v>0</v>
      </c>
      <c r="FSR51" s="64">
        <f t="shared" si="329"/>
        <v>0</v>
      </c>
      <c r="FSS51" s="64">
        <f t="shared" si="329"/>
        <v>0</v>
      </c>
      <c r="FST51" s="64">
        <f t="shared" si="329"/>
        <v>0</v>
      </c>
      <c r="FSU51" s="64">
        <f t="shared" si="329"/>
        <v>0</v>
      </c>
      <c r="FSV51" s="64">
        <f t="shared" si="329"/>
        <v>0</v>
      </c>
      <c r="FSW51" s="64">
        <f t="shared" si="329"/>
        <v>0</v>
      </c>
      <c r="FSX51" s="64">
        <f t="shared" si="329"/>
        <v>0</v>
      </c>
      <c r="FSY51" s="64">
        <f t="shared" si="329"/>
        <v>0</v>
      </c>
      <c r="FSZ51" s="64">
        <f t="shared" si="329"/>
        <v>0</v>
      </c>
      <c r="FTA51" s="64">
        <f t="shared" si="329"/>
        <v>0</v>
      </c>
      <c r="FTB51" s="64">
        <f t="shared" si="329"/>
        <v>0</v>
      </c>
      <c r="FTC51" s="64">
        <f t="shared" si="329"/>
        <v>0</v>
      </c>
      <c r="FTD51" s="64">
        <f t="shared" si="329"/>
        <v>0</v>
      </c>
      <c r="FTE51" s="64">
        <f t="shared" si="329"/>
        <v>0</v>
      </c>
      <c r="FTF51" s="64">
        <f t="shared" si="329"/>
        <v>0</v>
      </c>
      <c r="FTG51" s="64">
        <f t="shared" si="329"/>
        <v>0</v>
      </c>
      <c r="FTH51" s="64">
        <f t="shared" si="329"/>
        <v>0</v>
      </c>
      <c r="FTI51" s="64">
        <f t="shared" si="329"/>
        <v>0</v>
      </c>
      <c r="FTJ51" s="64">
        <f t="shared" si="329"/>
        <v>0</v>
      </c>
      <c r="FTK51" s="64">
        <f t="shared" si="329"/>
        <v>0</v>
      </c>
      <c r="FTL51" s="64">
        <f t="shared" si="329"/>
        <v>0</v>
      </c>
      <c r="FTM51" s="64">
        <f t="shared" si="329"/>
        <v>0</v>
      </c>
      <c r="FTN51" s="64">
        <f t="shared" si="329"/>
        <v>0</v>
      </c>
      <c r="FTO51" s="64">
        <f t="shared" si="329"/>
        <v>0</v>
      </c>
      <c r="FTP51" s="64">
        <f t="shared" si="329"/>
        <v>0</v>
      </c>
      <c r="FTQ51" s="64">
        <f t="shared" si="329"/>
        <v>0</v>
      </c>
      <c r="FTR51" s="64">
        <f t="shared" si="329"/>
        <v>0</v>
      </c>
      <c r="FTS51" s="64">
        <f t="shared" si="329"/>
        <v>0</v>
      </c>
      <c r="FTT51" s="64">
        <f t="shared" si="329"/>
        <v>0</v>
      </c>
      <c r="FTU51" s="64">
        <f t="shared" si="329"/>
        <v>0</v>
      </c>
      <c r="FTV51" s="64">
        <f t="shared" si="329"/>
        <v>0</v>
      </c>
      <c r="FTW51" s="64">
        <f t="shared" si="329"/>
        <v>0</v>
      </c>
      <c r="FTX51" s="64">
        <f t="shared" si="329"/>
        <v>0</v>
      </c>
      <c r="FTY51" s="64">
        <f t="shared" si="329"/>
        <v>0</v>
      </c>
      <c r="FTZ51" s="64">
        <f t="shared" si="329"/>
        <v>0</v>
      </c>
      <c r="FUA51" s="64">
        <f t="shared" si="329"/>
        <v>0</v>
      </c>
      <c r="FUB51" s="64">
        <f t="shared" si="329"/>
        <v>0</v>
      </c>
      <c r="FUC51" s="64">
        <f t="shared" si="329"/>
        <v>0</v>
      </c>
      <c r="FUD51" s="64">
        <f t="shared" si="329"/>
        <v>0</v>
      </c>
      <c r="FUE51" s="64">
        <f t="shared" si="329"/>
        <v>0</v>
      </c>
      <c r="FUF51" s="64">
        <f t="shared" si="329"/>
        <v>0</v>
      </c>
      <c r="FUG51" s="64">
        <f t="shared" si="329"/>
        <v>0</v>
      </c>
      <c r="FUH51" s="64">
        <f t="shared" si="329"/>
        <v>0</v>
      </c>
      <c r="FUI51" s="64">
        <f t="shared" ref="FUI51:FWT51" si="330">SUM(FUI34:FUI49)</f>
        <v>0</v>
      </c>
      <c r="FUJ51" s="64">
        <f t="shared" si="330"/>
        <v>0</v>
      </c>
      <c r="FUK51" s="64">
        <f t="shared" si="330"/>
        <v>0</v>
      </c>
      <c r="FUL51" s="64">
        <f t="shared" si="330"/>
        <v>0</v>
      </c>
      <c r="FUM51" s="64">
        <f t="shared" si="330"/>
        <v>0</v>
      </c>
      <c r="FUN51" s="64">
        <f t="shared" si="330"/>
        <v>0</v>
      </c>
      <c r="FUO51" s="64">
        <f t="shared" si="330"/>
        <v>0</v>
      </c>
      <c r="FUP51" s="64">
        <f t="shared" si="330"/>
        <v>0</v>
      </c>
      <c r="FUQ51" s="64">
        <f t="shared" si="330"/>
        <v>0</v>
      </c>
      <c r="FUR51" s="64">
        <f t="shared" si="330"/>
        <v>0</v>
      </c>
      <c r="FUS51" s="64">
        <f t="shared" si="330"/>
        <v>0</v>
      </c>
      <c r="FUT51" s="64">
        <f t="shared" si="330"/>
        <v>0</v>
      </c>
      <c r="FUU51" s="64">
        <f t="shared" si="330"/>
        <v>0</v>
      </c>
      <c r="FUV51" s="64">
        <f t="shared" si="330"/>
        <v>0</v>
      </c>
      <c r="FUW51" s="64">
        <f t="shared" si="330"/>
        <v>0</v>
      </c>
      <c r="FUX51" s="64">
        <f t="shared" si="330"/>
        <v>0</v>
      </c>
      <c r="FUY51" s="64">
        <f t="shared" si="330"/>
        <v>0</v>
      </c>
      <c r="FUZ51" s="64">
        <f t="shared" si="330"/>
        <v>0</v>
      </c>
      <c r="FVA51" s="64">
        <f t="shared" si="330"/>
        <v>0</v>
      </c>
      <c r="FVB51" s="64">
        <f t="shared" si="330"/>
        <v>0</v>
      </c>
      <c r="FVC51" s="64">
        <f t="shared" si="330"/>
        <v>0</v>
      </c>
      <c r="FVD51" s="64">
        <f t="shared" si="330"/>
        <v>0</v>
      </c>
      <c r="FVE51" s="64">
        <f t="shared" si="330"/>
        <v>0</v>
      </c>
      <c r="FVF51" s="64">
        <f t="shared" si="330"/>
        <v>0</v>
      </c>
      <c r="FVG51" s="64">
        <f t="shared" si="330"/>
        <v>0</v>
      </c>
      <c r="FVH51" s="64">
        <f t="shared" si="330"/>
        <v>0</v>
      </c>
      <c r="FVI51" s="64">
        <f t="shared" si="330"/>
        <v>0</v>
      </c>
      <c r="FVJ51" s="64">
        <f t="shared" si="330"/>
        <v>0</v>
      </c>
      <c r="FVK51" s="64">
        <f t="shared" si="330"/>
        <v>0</v>
      </c>
      <c r="FVL51" s="64">
        <f t="shared" si="330"/>
        <v>0</v>
      </c>
      <c r="FVM51" s="64">
        <f t="shared" si="330"/>
        <v>0</v>
      </c>
      <c r="FVN51" s="64">
        <f t="shared" si="330"/>
        <v>0</v>
      </c>
      <c r="FVO51" s="64">
        <f t="shared" si="330"/>
        <v>0</v>
      </c>
      <c r="FVP51" s="64">
        <f t="shared" si="330"/>
        <v>0</v>
      </c>
      <c r="FVQ51" s="64">
        <f t="shared" si="330"/>
        <v>0</v>
      </c>
      <c r="FVR51" s="64">
        <f t="shared" si="330"/>
        <v>0</v>
      </c>
      <c r="FVS51" s="64">
        <f t="shared" si="330"/>
        <v>0</v>
      </c>
      <c r="FVT51" s="64">
        <f t="shared" si="330"/>
        <v>0</v>
      </c>
      <c r="FVU51" s="64">
        <f t="shared" si="330"/>
        <v>0</v>
      </c>
      <c r="FVV51" s="64">
        <f t="shared" si="330"/>
        <v>0</v>
      </c>
      <c r="FVW51" s="64">
        <f t="shared" si="330"/>
        <v>0</v>
      </c>
      <c r="FVX51" s="64">
        <f t="shared" si="330"/>
        <v>0</v>
      </c>
      <c r="FVY51" s="64">
        <f t="shared" si="330"/>
        <v>0</v>
      </c>
      <c r="FVZ51" s="64">
        <f t="shared" si="330"/>
        <v>0</v>
      </c>
      <c r="FWA51" s="64">
        <f t="shared" si="330"/>
        <v>0</v>
      </c>
      <c r="FWB51" s="64">
        <f t="shared" si="330"/>
        <v>0</v>
      </c>
      <c r="FWC51" s="64">
        <f t="shared" si="330"/>
        <v>0</v>
      </c>
      <c r="FWD51" s="64">
        <f t="shared" si="330"/>
        <v>0</v>
      </c>
      <c r="FWE51" s="64">
        <f t="shared" si="330"/>
        <v>0</v>
      </c>
      <c r="FWF51" s="64">
        <f t="shared" si="330"/>
        <v>0</v>
      </c>
      <c r="FWG51" s="64">
        <f t="shared" si="330"/>
        <v>0</v>
      </c>
      <c r="FWH51" s="64">
        <f t="shared" si="330"/>
        <v>0</v>
      </c>
      <c r="FWI51" s="64">
        <f t="shared" si="330"/>
        <v>0</v>
      </c>
      <c r="FWJ51" s="64">
        <f t="shared" si="330"/>
        <v>0</v>
      </c>
      <c r="FWK51" s="64">
        <f t="shared" si="330"/>
        <v>0</v>
      </c>
      <c r="FWL51" s="64">
        <f t="shared" si="330"/>
        <v>0</v>
      </c>
      <c r="FWM51" s="64">
        <f t="shared" si="330"/>
        <v>0</v>
      </c>
      <c r="FWN51" s="64">
        <f t="shared" si="330"/>
        <v>0</v>
      </c>
      <c r="FWO51" s="64">
        <f t="shared" si="330"/>
        <v>0</v>
      </c>
      <c r="FWP51" s="64">
        <f t="shared" si="330"/>
        <v>0</v>
      </c>
      <c r="FWQ51" s="64">
        <f t="shared" si="330"/>
        <v>0</v>
      </c>
      <c r="FWR51" s="64">
        <f t="shared" si="330"/>
        <v>0</v>
      </c>
      <c r="FWS51" s="64">
        <f t="shared" si="330"/>
        <v>0</v>
      </c>
      <c r="FWT51" s="64">
        <f t="shared" si="330"/>
        <v>0</v>
      </c>
      <c r="FWU51" s="64">
        <f t="shared" ref="FWU51:FZF51" si="331">SUM(FWU34:FWU49)</f>
        <v>0</v>
      </c>
      <c r="FWV51" s="64">
        <f t="shared" si="331"/>
        <v>0</v>
      </c>
      <c r="FWW51" s="64">
        <f t="shared" si="331"/>
        <v>0</v>
      </c>
      <c r="FWX51" s="64">
        <f t="shared" si="331"/>
        <v>0</v>
      </c>
      <c r="FWY51" s="64">
        <f t="shared" si="331"/>
        <v>0</v>
      </c>
      <c r="FWZ51" s="64">
        <f t="shared" si="331"/>
        <v>0</v>
      </c>
      <c r="FXA51" s="64">
        <f t="shared" si="331"/>
        <v>0</v>
      </c>
      <c r="FXB51" s="64">
        <f t="shared" si="331"/>
        <v>0</v>
      </c>
      <c r="FXC51" s="64">
        <f t="shared" si="331"/>
        <v>0</v>
      </c>
      <c r="FXD51" s="64">
        <f t="shared" si="331"/>
        <v>0</v>
      </c>
      <c r="FXE51" s="64">
        <f t="shared" si="331"/>
        <v>0</v>
      </c>
      <c r="FXF51" s="64">
        <f t="shared" si="331"/>
        <v>0</v>
      </c>
      <c r="FXG51" s="64">
        <f t="shared" si="331"/>
        <v>0</v>
      </c>
      <c r="FXH51" s="64">
        <f t="shared" si="331"/>
        <v>0</v>
      </c>
      <c r="FXI51" s="64">
        <f t="shared" si="331"/>
        <v>0</v>
      </c>
      <c r="FXJ51" s="64">
        <f t="shared" si="331"/>
        <v>0</v>
      </c>
      <c r="FXK51" s="64">
        <f t="shared" si="331"/>
        <v>0</v>
      </c>
      <c r="FXL51" s="64">
        <f t="shared" si="331"/>
        <v>0</v>
      </c>
      <c r="FXM51" s="64">
        <f t="shared" si="331"/>
        <v>0</v>
      </c>
      <c r="FXN51" s="64">
        <f t="shared" si="331"/>
        <v>0</v>
      </c>
      <c r="FXO51" s="64">
        <f t="shared" si="331"/>
        <v>0</v>
      </c>
      <c r="FXP51" s="64">
        <f t="shared" si="331"/>
        <v>0</v>
      </c>
      <c r="FXQ51" s="64">
        <f t="shared" si="331"/>
        <v>0</v>
      </c>
      <c r="FXR51" s="64">
        <f t="shared" si="331"/>
        <v>0</v>
      </c>
      <c r="FXS51" s="64">
        <f t="shared" si="331"/>
        <v>0</v>
      </c>
      <c r="FXT51" s="64">
        <f t="shared" si="331"/>
        <v>0</v>
      </c>
      <c r="FXU51" s="64">
        <f t="shared" si="331"/>
        <v>0</v>
      </c>
      <c r="FXV51" s="64">
        <f t="shared" si="331"/>
        <v>0</v>
      </c>
      <c r="FXW51" s="64">
        <f t="shared" si="331"/>
        <v>0</v>
      </c>
      <c r="FXX51" s="64">
        <f t="shared" si="331"/>
        <v>0</v>
      </c>
      <c r="FXY51" s="64">
        <f t="shared" si="331"/>
        <v>0</v>
      </c>
      <c r="FXZ51" s="64">
        <f t="shared" si="331"/>
        <v>0</v>
      </c>
      <c r="FYA51" s="64">
        <f t="shared" si="331"/>
        <v>0</v>
      </c>
      <c r="FYB51" s="64">
        <f t="shared" si="331"/>
        <v>0</v>
      </c>
      <c r="FYC51" s="64">
        <f t="shared" si="331"/>
        <v>0</v>
      </c>
      <c r="FYD51" s="64">
        <f t="shared" si="331"/>
        <v>0</v>
      </c>
      <c r="FYE51" s="64">
        <f t="shared" si="331"/>
        <v>0</v>
      </c>
      <c r="FYF51" s="64">
        <f t="shared" si="331"/>
        <v>0</v>
      </c>
      <c r="FYG51" s="64">
        <f t="shared" si="331"/>
        <v>0</v>
      </c>
      <c r="FYH51" s="64">
        <f t="shared" si="331"/>
        <v>0</v>
      </c>
      <c r="FYI51" s="64">
        <f t="shared" si="331"/>
        <v>0</v>
      </c>
      <c r="FYJ51" s="64">
        <f t="shared" si="331"/>
        <v>0</v>
      </c>
      <c r="FYK51" s="64">
        <f t="shared" si="331"/>
        <v>0</v>
      </c>
      <c r="FYL51" s="64">
        <f t="shared" si="331"/>
        <v>0</v>
      </c>
      <c r="FYM51" s="64">
        <f t="shared" si="331"/>
        <v>0</v>
      </c>
      <c r="FYN51" s="64">
        <f t="shared" si="331"/>
        <v>0</v>
      </c>
      <c r="FYO51" s="64">
        <f t="shared" si="331"/>
        <v>0</v>
      </c>
      <c r="FYP51" s="64">
        <f t="shared" si="331"/>
        <v>0</v>
      </c>
      <c r="FYQ51" s="64">
        <f t="shared" si="331"/>
        <v>0</v>
      </c>
      <c r="FYR51" s="64">
        <f t="shared" si="331"/>
        <v>0</v>
      </c>
      <c r="FYS51" s="64">
        <f t="shared" si="331"/>
        <v>0</v>
      </c>
      <c r="FYT51" s="64">
        <f t="shared" si="331"/>
        <v>0</v>
      </c>
      <c r="FYU51" s="64">
        <f t="shared" si="331"/>
        <v>0</v>
      </c>
      <c r="FYV51" s="64">
        <f t="shared" si="331"/>
        <v>0</v>
      </c>
      <c r="FYW51" s="64">
        <f t="shared" si="331"/>
        <v>0</v>
      </c>
      <c r="FYX51" s="64">
        <f t="shared" si="331"/>
        <v>0</v>
      </c>
      <c r="FYY51" s="64">
        <f t="shared" si="331"/>
        <v>0</v>
      </c>
      <c r="FYZ51" s="64">
        <f t="shared" si="331"/>
        <v>0</v>
      </c>
      <c r="FZA51" s="64">
        <f t="shared" si="331"/>
        <v>0</v>
      </c>
      <c r="FZB51" s="64">
        <f t="shared" si="331"/>
        <v>0</v>
      </c>
      <c r="FZC51" s="64">
        <f t="shared" si="331"/>
        <v>0</v>
      </c>
      <c r="FZD51" s="64">
        <f t="shared" si="331"/>
        <v>0</v>
      </c>
      <c r="FZE51" s="64">
        <f t="shared" si="331"/>
        <v>0</v>
      </c>
      <c r="FZF51" s="64">
        <f t="shared" si="331"/>
        <v>0</v>
      </c>
      <c r="FZG51" s="64">
        <f t="shared" ref="FZG51:GBR51" si="332">SUM(FZG34:FZG49)</f>
        <v>0</v>
      </c>
      <c r="FZH51" s="64">
        <f t="shared" si="332"/>
        <v>0</v>
      </c>
      <c r="FZI51" s="64">
        <f t="shared" si="332"/>
        <v>0</v>
      </c>
      <c r="FZJ51" s="64">
        <f t="shared" si="332"/>
        <v>0</v>
      </c>
      <c r="FZK51" s="64">
        <f t="shared" si="332"/>
        <v>0</v>
      </c>
      <c r="FZL51" s="64">
        <f t="shared" si="332"/>
        <v>0</v>
      </c>
      <c r="FZM51" s="64">
        <f t="shared" si="332"/>
        <v>0</v>
      </c>
      <c r="FZN51" s="64">
        <f t="shared" si="332"/>
        <v>0</v>
      </c>
      <c r="FZO51" s="64">
        <f t="shared" si="332"/>
        <v>0</v>
      </c>
      <c r="FZP51" s="64">
        <f t="shared" si="332"/>
        <v>0</v>
      </c>
      <c r="FZQ51" s="64">
        <f t="shared" si="332"/>
        <v>0</v>
      </c>
      <c r="FZR51" s="64">
        <f t="shared" si="332"/>
        <v>0</v>
      </c>
      <c r="FZS51" s="64">
        <f t="shared" si="332"/>
        <v>0</v>
      </c>
      <c r="FZT51" s="64">
        <f t="shared" si="332"/>
        <v>0</v>
      </c>
      <c r="FZU51" s="64">
        <f t="shared" si="332"/>
        <v>0</v>
      </c>
      <c r="FZV51" s="64">
        <f t="shared" si="332"/>
        <v>0</v>
      </c>
      <c r="FZW51" s="64">
        <f t="shared" si="332"/>
        <v>0</v>
      </c>
      <c r="FZX51" s="64">
        <f t="shared" si="332"/>
        <v>0</v>
      </c>
      <c r="FZY51" s="64">
        <f t="shared" si="332"/>
        <v>0</v>
      </c>
      <c r="FZZ51" s="64">
        <f t="shared" si="332"/>
        <v>0</v>
      </c>
      <c r="GAA51" s="64">
        <f t="shared" si="332"/>
        <v>0</v>
      </c>
      <c r="GAB51" s="64">
        <f t="shared" si="332"/>
        <v>0</v>
      </c>
      <c r="GAC51" s="64">
        <f t="shared" si="332"/>
        <v>0</v>
      </c>
      <c r="GAD51" s="64">
        <f t="shared" si="332"/>
        <v>0</v>
      </c>
      <c r="GAE51" s="64">
        <f t="shared" si="332"/>
        <v>0</v>
      </c>
      <c r="GAF51" s="64">
        <f t="shared" si="332"/>
        <v>0</v>
      </c>
      <c r="GAG51" s="64">
        <f t="shared" si="332"/>
        <v>0</v>
      </c>
      <c r="GAH51" s="64">
        <f t="shared" si="332"/>
        <v>0</v>
      </c>
      <c r="GAI51" s="64">
        <f t="shared" si="332"/>
        <v>0</v>
      </c>
      <c r="GAJ51" s="64">
        <f t="shared" si="332"/>
        <v>0</v>
      </c>
      <c r="GAK51" s="64">
        <f t="shared" si="332"/>
        <v>0</v>
      </c>
      <c r="GAL51" s="64">
        <f t="shared" si="332"/>
        <v>0</v>
      </c>
      <c r="GAM51" s="64">
        <f t="shared" si="332"/>
        <v>0</v>
      </c>
      <c r="GAN51" s="64">
        <f t="shared" si="332"/>
        <v>0</v>
      </c>
      <c r="GAO51" s="64">
        <f t="shared" si="332"/>
        <v>0</v>
      </c>
      <c r="GAP51" s="64">
        <f t="shared" si="332"/>
        <v>0</v>
      </c>
      <c r="GAQ51" s="64">
        <f t="shared" si="332"/>
        <v>0</v>
      </c>
      <c r="GAR51" s="64">
        <f t="shared" si="332"/>
        <v>0</v>
      </c>
      <c r="GAS51" s="64">
        <f t="shared" si="332"/>
        <v>0</v>
      </c>
      <c r="GAT51" s="64">
        <f t="shared" si="332"/>
        <v>0</v>
      </c>
      <c r="GAU51" s="64">
        <f t="shared" si="332"/>
        <v>0</v>
      </c>
      <c r="GAV51" s="64">
        <f t="shared" si="332"/>
        <v>0</v>
      </c>
      <c r="GAW51" s="64">
        <f t="shared" si="332"/>
        <v>0</v>
      </c>
      <c r="GAX51" s="64">
        <f t="shared" si="332"/>
        <v>0</v>
      </c>
      <c r="GAY51" s="64">
        <f t="shared" si="332"/>
        <v>0</v>
      </c>
      <c r="GAZ51" s="64">
        <f t="shared" si="332"/>
        <v>0</v>
      </c>
      <c r="GBA51" s="64">
        <f t="shared" si="332"/>
        <v>0</v>
      </c>
      <c r="GBB51" s="64">
        <f t="shared" si="332"/>
        <v>0</v>
      </c>
      <c r="GBC51" s="64">
        <f t="shared" si="332"/>
        <v>0</v>
      </c>
      <c r="GBD51" s="64">
        <f t="shared" si="332"/>
        <v>0</v>
      </c>
      <c r="GBE51" s="64">
        <f t="shared" si="332"/>
        <v>0</v>
      </c>
      <c r="GBF51" s="64">
        <f t="shared" si="332"/>
        <v>0</v>
      </c>
      <c r="GBG51" s="64">
        <f t="shared" si="332"/>
        <v>0</v>
      </c>
      <c r="GBH51" s="64">
        <f t="shared" si="332"/>
        <v>0</v>
      </c>
      <c r="GBI51" s="64">
        <f t="shared" si="332"/>
        <v>0</v>
      </c>
      <c r="GBJ51" s="64">
        <f t="shared" si="332"/>
        <v>0</v>
      </c>
      <c r="GBK51" s="64">
        <f t="shared" si="332"/>
        <v>0</v>
      </c>
      <c r="GBL51" s="64">
        <f t="shared" si="332"/>
        <v>0</v>
      </c>
      <c r="GBM51" s="64">
        <f t="shared" si="332"/>
        <v>0</v>
      </c>
      <c r="GBN51" s="64">
        <f t="shared" si="332"/>
        <v>0</v>
      </c>
      <c r="GBO51" s="64">
        <f t="shared" si="332"/>
        <v>0</v>
      </c>
      <c r="GBP51" s="64">
        <f t="shared" si="332"/>
        <v>0</v>
      </c>
      <c r="GBQ51" s="64">
        <f t="shared" si="332"/>
        <v>0</v>
      </c>
      <c r="GBR51" s="64">
        <f t="shared" si="332"/>
        <v>0</v>
      </c>
      <c r="GBS51" s="64">
        <f t="shared" ref="GBS51:GED51" si="333">SUM(GBS34:GBS49)</f>
        <v>0</v>
      </c>
      <c r="GBT51" s="64">
        <f t="shared" si="333"/>
        <v>0</v>
      </c>
      <c r="GBU51" s="64">
        <f t="shared" si="333"/>
        <v>0</v>
      </c>
      <c r="GBV51" s="64">
        <f t="shared" si="333"/>
        <v>0</v>
      </c>
      <c r="GBW51" s="64">
        <f t="shared" si="333"/>
        <v>0</v>
      </c>
      <c r="GBX51" s="64">
        <f t="shared" si="333"/>
        <v>0</v>
      </c>
      <c r="GBY51" s="64">
        <f t="shared" si="333"/>
        <v>0</v>
      </c>
      <c r="GBZ51" s="64">
        <f t="shared" si="333"/>
        <v>0</v>
      </c>
      <c r="GCA51" s="64">
        <f t="shared" si="333"/>
        <v>0</v>
      </c>
      <c r="GCB51" s="64">
        <f t="shared" si="333"/>
        <v>0</v>
      </c>
      <c r="GCC51" s="64">
        <f t="shared" si="333"/>
        <v>0</v>
      </c>
      <c r="GCD51" s="64">
        <f t="shared" si="333"/>
        <v>0</v>
      </c>
      <c r="GCE51" s="64">
        <f t="shared" si="333"/>
        <v>0</v>
      </c>
      <c r="GCF51" s="64">
        <f t="shared" si="333"/>
        <v>0</v>
      </c>
      <c r="GCG51" s="64">
        <f t="shared" si="333"/>
        <v>0</v>
      </c>
      <c r="GCH51" s="64">
        <f t="shared" si="333"/>
        <v>0</v>
      </c>
      <c r="GCI51" s="64">
        <f t="shared" si="333"/>
        <v>0</v>
      </c>
      <c r="GCJ51" s="64">
        <f t="shared" si="333"/>
        <v>0</v>
      </c>
      <c r="GCK51" s="64">
        <f t="shared" si="333"/>
        <v>0</v>
      </c>
      <c r="GCL51" s="64">
        <f t="shared" si="333"/>
        <v>0</v>
      </c>
      <c r="GCM51" s="64">
        <f t="shared" si="333"/>
        <v>0</v>
      </c>
      <c r="GCN51" s="64">
        <f t="shared" si="333"/>
        <v>0</v>
      </c>
      <c r="GCO51" s="64">
        <f t="shared" si="333"/>
        <v>0</v>
      </c>
      <c r="GCP51" s="64">
        <f t="shared" si="333"/>
        <v>0</v>
      </c>
      <c r="GCQ51" s="64">
        <f t="shared" si="333"/>
        <v>0</v>
      </c>
      <c r="GCR51" s="64">
        <f t="shared" si="333"/>
        <v>0</v>
      </c>
      <c r="GCS51" s="64">
        <f t="shared" si="333"/>
        <v>0</v>
      </c>
      <c r="GCT51" s="64">
        <f t="shared" si="333"/>
        <v>0</v>
      </c>
      <c r="GCU51" s="64">
        <f t="shared" si="333"/>
        <v>0</v>
      </c>
      <c r="GCV51" s="64">
        <f t="shared" si="333"/>
        <v>0</v>
      </c>
      <c r="GCW51" s="64">
        <f t="shared" si="333"/>
        <v>0</v>
      </c>
      <c r="GCX51" s="64">
        <f t="shared" si="333"/>
        <v>0</v>
      </c>
      <c r="GCY51" s="64">
        <f t="shared" si="333"/>
        <v>0</v>
      </c>
      <c r="GCZ51" s="64">
        <f t="shared" si="333"/>
        <v>0</v>
      </c>
      <c r="GDA51" s="64">
        <f t="shared" si="333"/>
        <v>0</v>
      </c>
      <c r="GDB51" s="64">
        <f t="shared" si="333"/>
        <v>0</v>
      </c>
      <c r="GDC51" s="64">
        <f t="shared" si="333"/>
        <v>0</v>
      </c>
      <c r="GDD51" s="64">
        <f t="shared" si="333"/>
        <v>0</v>
      </c>
      <c r="GDE51" s="64">
        <f t="shared" si="333"/>
        <v>0</v>
      </c>
      <c r="GDF51" s="64">
        <f t="shared" si="333"/>
        <v>0</v>
      </c>
      <c r="GDG51" s="64">
        <f t="shared" si="333"/>
        <v>0</v>
      </c>
      <c r="GDH51" s="64">
        <f t="shared" si="333"/>
        <v>0</v>
      </c>
      <c r="GDI51" s="64">
        <f t="shared" si="333"/>
        <v>0</v>
      </c>
      <c r="GDJ51" s="64">
        <f t="shared" si="333"/>
        <v>0</v>
      </c>
      <c r="GDK51" s="64">
        <f t="shared" si="333"/>
        <v>0</v>
      </c>
      <c r="GDL51" s="64">
        <f t="shared" si="333"/>
        <v>0</v>
      </c>
      <c r="GDM51" s="64">
        <f t="shared" si="333"/>
        <v>0</v>
      </c>
      <c r="GDN51" s="64">
        <f t="shared" si="333"/>
        <v>0</v>
      </c>
      <c r="GDO51" s="64">
        <f t="shared" si="333"/>
        <v>0</v>
      </c>
      <c r="GDP51" s="64">
        <f t="shared" si="333"/>
        <v>0</v>
      </c>
      <c r="GDQ51" s="64">
        <f t="shared" si="333"/>
        <v>0</v>
      </c>
      <c r="GDR51" s="64">
        <f t="shared" si="333"/>
        <v>0</v>
      </c>
      <c r="GDS51" s="64">
        <f t="shared" si="333"/>
        <v>0</v>
      </c>
      <c r="GDT51" s="64">
        <f t="shared" si="333"/>
        <v>0</v>
      </c>
      <c r="GDU51" s="64">
        <f t="shared" si="333"/>
        <v>0</v>
      </c>
      <c r="GDV51" s="64">
        <f t="shared" si="333"/>
        <v>0</v>
      </c>
      <c r="GDW51" s="64">
        <f t="shared" si="333"/>
        <v>0</v>
      </c>
      <c r="GDX51" s="64">
        <f t="shared" si="333"/>
        <v>0</v>
      </c>
      <c r="GDY51" s="64">
        <f t="shared" si="333"/>
        <v>0</v>
      </c>
      <c r="GDZ51" s="64">
        <f t="shared" si="333"/>
        <v>0</v>
      </c>
      <c r="GEA51" s="64">
        <f t="shared" si="333"/>
        <v>0</v>
      </c>
      <c r="GEB51" s="64">
        <f t="shared" si="333"/>
        <v>0</v>
      </c>
      <c r="GEC51" s="64">
        <f t="shared" si="333"/>
        <v>0</v>
      </c>
      <c r="GED51" s="64">
        <f t="shared" si="333"/>
        <v>0</v>
      </c>
      <c r="GEE51" s="64">
        <f t="shared" ref="GEE51:GGP51" si="334">SUM(GEE34:GEE49)</f>
        <v>0</v>
      </c>
      <c r="GEF51" s="64">
        <f t="shared" si="334"/>
        <v>0</v>
      </c>
      <c r="GEG51" s="64">
        <f t="shared" si="334"/>
        <v>0</v>
      </c>
      <c r="GEH51" s="64">
        <f t="shared" si="334"/>
        <v>0</v>
      </c>
      <c r="GEI51" s="64">
        <f t="shared" si="334"/>
        <v>0</v>
      </c>
      <c r="GEJ51" s="64">
        <f t="shared" si="334"/>
        <v>0</v>
      </c>
      <c r="GEK51" s="64">
        <f t="shared" si="334"/>
        <v>0</v>
      </c>
      <c r="GEL51" s="64">
        <f t="shared" si="334"/>
        <v>0</v>
      </c>
      <c r="GEM51" s="64">
        <f t="shared" si="334"/>
        <v>0</v>
      </c>
      <c r="GEN51" s="64">
        <f t="shared" si="334"/>
        <v>0</v>
      </c>
      <c r="GEO51" s="64">
        <f t="shared" si="334"/>
        <v>0</v>
      </c>
      <c r="GEP51" s="64">
        <f t="shared" si="334"/>
        <v>0</v>
      </c>
      <c r="GEQ51" s="64">
        <f t="shared" si="334"/>
        <v>0</v>
      </c>
      <c r="GER51" s="64">
        <f t="shared" si="334"/>
        <v>0</v>
      </c>
      <c r="GES51" s="64">
        <f t="shared" si="334"/>
        <v>0</v>
      </c>
      <c r="GET51" s="64">
        <f t="shared" si="334"/>
        <v>0</v>
      </c>
      <c r="GEU51" s="64">
        <f t="shared" si="334"/>
        <v>0</v>
      </c>
      <c r="GEV51" s="64">
        <f t="shared" si="334"/>
        <v>0</v>
      </c>
      <c r="GEW51" s="64">
        <f t="shared" si="334"/>
        <v>0</v>
      </c>
      <c r="GEX51" s="64">
        <f t="shared" si="334"/>
        <v>0</v>
      </c>
      <c r="GEY51" s="64">
        <f t="shared" si="334"/>
        <v>0</v>
      </c>
      <c r="GEZ51" s="64">
        <f t="shared" si="334"/>
        <v>0</v>
      </c>
      <c r="GFA51" s="64">
        <f t="shared" si="334"/>
        <v>0</v>
      </c>
      <c r="GFB51" s="64">
        <f t="shared" si="334"/>
        <v>0</v>
      </c>
      <c r="GFC51" s="64">
        <f t="shared" si="334"/>
        <v>0</v>
      </c>
      <c r="GFD51" s="64">
        <f t="shared" si="334"/>
        <v>0</v>
      </c>
      <c r="GFE51" s="64">
        <f t="shared" si="334"/>
        <v>0</v>
      </c>
      <c r="GFF51" s="64">
        <f t="shared" si="334"/>
        <v>0</v>
      </c>
      <c r="GFG51" s="64">
        <f t="shared" si="334"/>
        <v>0</v>
      </c>
      <c r="GFH51" s="64">
        <f t="shared" si="334"/>
        <v>0</v>
      </c>
      <c r="GFI51" s="64">
        <f t="shared" si="334"/>
        <v>0</v>
      </c>
      <c r="GFJ51" s="64">
        <f t="shared" si="334"/>
        <v>0</v>
      </c>
      <c r="GFK51" s="64">
        <f t="shared" si="334"/>
        <v>0</v>
      </c>
      <c r="GFL51" s="64">
        <f t="shared" si="334"/>
        <v>0</v>
      </c>
      <c r="GFM51" s="64">
        <f t="shared" si="334"/>
        <v>0</v>
      </c>
      <c r="GFN51" s="64">
        <f t="shared" si="334"/>
        <v>0</v>
      </c>
      <c r="GFO51" s="64">
        <f t="shared" si="334"/>
        <v>0</v>
      </c>
      <c r="GFP51" s="64">
        <f t="shared" si="334"/>
        <v>0</v>
      </c>
      <c r="GFQ51" s="64">
        <f t="shared" si="334"/>
        <v>0</v>
      </c>
      <c r="GFR51" s="64">
        <f t="shared" si="334"/>
        <v>0</v>
      </c>
      <c r="GFS51" s="64">
        <f t="shared" si="334"/>
        <v>0</v>
      </c>
      <c r="GFT51" s="64">
        <f t="shared" si="334"/>
        <v>0</v>
      </c>
      <c r="GFU51" s="64">
        <f t="shared" si="334"/>
        <v>0</v>
      </c>
      <c r="GFV51" s="64">
        <f t="shared" si="334"/>
        <v>0</v>
      </c>
      <c r="GFW51" s="64">
        <f t="shared" si="334"/>
        <v>0</v>
      </c>
      <c r="GFX51" s="64">
        <f t="shared" si="334"/>
        <v>0</v>
      </c>
      <c r="GFY51" s="64">
        <f t="shared" si="334"/>
        <v>0</v>
      </c>
      <c r="GFZ51" s="64">
        <f t="shared" si="334"/>
        <v>0</v>
      </c>
      <c r="GGA51" s="64">
        <f t="shared" si="334"/>
        <v>0</v>
      </c>
      <c r="GGB51" s="64">
        <f t="shared" si="334"/>
        <v>0</v>
      </c>
      <c r="GGC51" s="64">
        <f t="shared" si="334"/>
        <v>0</v>
      </c>
      <c r="GGD51" s="64">
        <f t="shared" si="334"/>
        <v>0</v>
      </c>
      <c r="GGE51" s="64">
        <f t="shared" si="334"/>
        <v>0</v>
      </c>
      <c r="GGF51" s="64">
        <f t="shared" si="334"/>
        <v>0</v>
      </c>
      <c r="GGG51" s="64">
        <f t="shared" si="334"/>
        <v>0</v>
      </c>
      <c r="GGH51" s="64">
        <f t="shared" si="334"/>
        <v>0</v>
      </c>
      <c r="GGI51" s="64">
        <f t="shared" si="334"/>
        <v>0</v>
      </c>
      <c r="GGJ51" s="64">
        <f t="shared" si="334"/>
        <v>0</v>
      </c>
      <c r="GGK51" s="64">
        <f t="shared" si="334"/>
        <v>0</v>
      </c>
      <c r="GGL51" s="64">
        <f t="shared" si="334"/>
        <v>0</v>
      </c>
      <c r="GGM51" s="64">
        <f t="shared" si="334"/>
        <v>0</v>
      </c>
      <c r="GGN51" s="64">
        <f t="shared" si="334"/>
        <v>0</v>
      </c>
      <c r="GGO51" s="64">
        <f t="shared" si="334"/>
        <v>0</v>
      </c>
      <c r="GGP51" s="64">
        <f t="shared" si="334"/>
        <v>0</v>
      </c>
      <c r="GGQ51" s="64">
        <f t="shared" ref="GGQ51:GJB51" si="335">SUM(GGQ34:GGQ49)</f>
        <v>0</v>
      </c>
      <c r="GGR51" s="64">
        <f t="shared" si="335"/>
        <v>0</v>
      </c>
      <c r="GGS51" s="64">
        <f t="shared" si="335"/>
        <v>0</v>
      </c>
      <c r="GGT51" s="64">
        <f t="shared" si="335"/>
        <v>0</v>
      </c>
      <c r="GGU51" s="64">
        <f t="shared" si="335"/>
        <v>0</v>
      </c>
      <c r="GGV51" s="64">
        <f t="shared" si="335"/>
        <v>0</v>
      </c>
      <c r="GGW51" s="64">
        <f t="shared" si="335"/>
        <v>0</v>
      </c>
      <c r="GGX51" s="64">
        <f t="shared" si="335"/>
        <v>0</v>
      </c>
      <c r="GGY51" s="64">
        <f t="shared" si="335"/>
        <v>0</v>
      </c>
      <c r="GGZ51" s="64">
        <f t="shared" si="335"/>
        <v>0</v>
      </c>
      <c r="GHA51" s="64">
        <f t="shared" si="335"/>
        <v>0</v>
      </c>
      <c r="GHB51" s="64">
        <f t="shared" si="335"/>
        <v>0</v>
      </c>
      <c r="GHC51" s="64">
        <f t="shared" si="335"/>
        <v>0</v>
      </c>
      <c r="GHD51" s="64">
        <f t="shared" si="335"/>
        <v>0</v>
      </c>
      <c r="GHE51" s="64">
        <f t="shared" si="335"/>
        <v>0</v>
      </c>
      <c r="GHF51" s="64">
        <f t="shared" si="335"/>
        <v>0</v>
      </c>
      <c r="GHG51" s="64">
        <f t="shared" si="335"/>
        <v>0</v>
      </c>
      <c r="GHH51" s="64">
        <f t="shared" si="335"/>
        <v>0</v>
      </c>
      <c r="GHI51" s="64">
        <f t="shared" si="335"/>
        <v>0</v>
      </c>
      <c r="GHJ51" s="64">
        <f t="shared" si="335"/>
        <v>0</v>
      </c>
      <c r="GHK51" s="64">
        <f t="shared" si="335"/>
        <v>0</v>
      </c>
      <c r="GHL51" s="64">
        <f t="shared" si="335"/>
        <v>0</v>
      </c>
      <c r="GHM51" s="64">
        <f t="shared" si="335"/>
        <v>0</v>
      </c>
      <c r="GHN51" s="64">
        <f t="shared" si="335"/>
        <v>0</v>
      </c>
      <c r="GHO51" s="64">
        <f t="shared" si="335"/>
        <v>0</v>
      </c>
      <c r="GHP51" s="64">
        <f t="shared" si="335"/>
        <v>0</v>
      </c>
      <c r="GHQ51" s="64">
        <f t="shared" si="335"/>
        <v>0</v>
      </c>
      <c r="GHR51" s="64">
        <f t="shared" si="335"/>
        <v>0</v>
      </c>
      <c r="GHS51" s="64">
        <f t="shared" si="335"/>
        <v>0</v>
      </c>
      <c r="GHT51" s="64">
        <f t="shared" si="335"/>
        <v>0</v>
      </c>
      <c r="GHU51" s="64">
        <f t="shared" si="335"/>
        <v>0</v>
      </c>
      <c r="GHV51" s="64">
        <f t="shared" si="335"/>
        <v>0</v>
      </c>
      <c r="GHW51" s="64">
        <f t="shared" si="335"/>
        <v>0</v>
      </c>
      <c r="GHX51" s="64">
        <f t="shared" si="335"/>
        <v>0</v>
      </c>
      <c r="GHY51" s="64">
        <f t="shared" si="335"/>
        <v>0</v>
      </c>
      <c r="GHZ51" s="64">
        <f t="shared" si="335"/>
        <v>0</v>
      </c>
      <c r="GIA51" s="64">
        <f t="shared" si="335"/>
        <v>0</v>
      </c>
      <c r="GIB51" s="64">
        <f t="shared" si="335"/>
        <v>0</v>
      </c>
      <c r="GIC51" s="64">
        <f t="shared" si="335"/>
        <v>0</v>
      </c>
      <c r="GID51" s="64">
        <f t="shared" si="335"/>
        <v>0</v>
      </c>
      <c r="GIE51" s="64">
        <f t="shared" si="335"/>
        <v>0</v>
      </c>
      <c r="GIF51" s="64">
        <f t="shared" si="335"/>
        <v>0</v>
      </c>
      <c r="GIG51" s="64">
        <f t="shared" si="335"/>
        <v>0</v>
      </c>
      <c r="GIH51" s="64">
        <f t="shared" si="335"/>
        <v>0</v>
      </c>
      <c r="GII51" s="64">
        <f t="shared" si="335"/>
        <v>0</v>
      </c>
      <c r="GIJ51" s="64">
        <f t="shared" si="335"/>
        <v>0</v>
      </c>
      <c r="GIK51" s="64">
        <f t="shared" si="335"/>
        <v>0</v>
      </c>
      <c r="GIL51" s="64">
        <f t="shared" si="335"/>
        <v>0</v>
      </c>
      <c r="GIM51" s="64">
        <f t="shared" si="335"/>
        <v>0</v>
      </c>
      <c r="GIN51" s="64">
        <f t="shared" si="335"/>
        <v>0</v>
      </c>
      <c r="GIO51" s="64">
        <f t="shared" si="335"/>
        <v>0</v>
      </c>
      <c r="GIP51" s="64">
        <f t="shared" si="335"/>
        <v>0</v>
      </c>
      <c r="GIQ51" s="64">
        <f t="shared" si="335"/>
        <v>0</v>
      </c>
      <c r="GIR51" s="64">
        <f t="shared" si="335"/>
        <v>0</v>
      </c>
      <c r="GIS51" s="64">
        <f t="shared" si="335"/>
        <v>0</v>
      </c>
      <c r="GIT51" s="64">
        <f t="shared" si="335"/>
        <v>0</v>
      </c>
      <c r="GIU51" s="64">
        <f t="shared" si="335"/>
        <v>0</v>
      </c>
      <c r="GIV51" s="64">
        <f t="shared" si="335"/>
        <v>0</v>
      </c>
      <c r="GIW51" s="64">
        <f t="shared" si="335"/>
        <v>0</v>
      </c>
      <c r="GIX51" s="64">
        <f t="shared" si="335"/>
        <v>0</v>
      </c>
      <c r="GIY51" s="64">
        <f t="shared" si="335"/>
        <v>0</v>
      </c>
      <c r="GIZ51" s="64">
        <f t="shared" si="335"/>
        <v>0</v>
      </c>
      <c r="GJA51" s="64">
        <f t="shared" si="335"/>
        <v>0</v>
      </c>
      <c r="GJB51" s="64">
        <f t="shared" si="335"/>
        <v>0</v>
      </c>
      <c r="GJC51" s="64">
        <f t="shared" ref="GJC51:GLN51" si="336">SUM(GJC34:GJC49)</f>
        <v>0</v>
      </c>
      <c r="GJD51" s="64">
        <f t="shared" si="336"/>
        <v>0</v>
      </c>
      <c r="GJE51" s="64">
        <f t="shared" si="336"/>
        <v>0</v>
      </c>
      <c r="GJF51" s="64">
        <f t="shared" si="336"/>
        <v>0</v>
      </c>
      <c r="GJG51" s="64">
        <f t="shared" si="336"/>
        <v>0</v>
      </c>
      <c r="GJH51" s="64">
        <f t="shared" si="336"/>
        <v>0</v>
      </c>
      <c r="GJI51" s="64">
        <f t="shared" si="336"/>
        <v>0</v>
      </c>
      <c r="GJJ51" s="64">
        <f t="shared" si="336"/>
        <v>0</v>
      </c>
      <c r="GJK51" s="64">
        <f t="shared" si="336"/>
        <v>0</v>
      </c>
      <c r="GJL51" s="64">
        <f t="shared" si="336"/>
        <v>0</v>
      </c>
      <c r="GJM51" s="64">
        <f t="shared" si="336"/>
        <v>0</v>
      </c>
      <c r="GJN51" s="64">
        <f t="shared" si="336"/>
        <v>0</v>
      </c>
      <c r="GJO51" s="64">
        <f t="shared" si="336"/>
        <v>0</v>
      </c>
      <c r="GJP51" s="64">
        <f t="shared" si="336"/>
        <v>0</v>
      </c>
      <c r="GJQ51" s="64">
        <f t="shared" si="336"/>
        <v>0</v>
      </c>
      <c r="GJR51" s="64">
        <f t="shared" si="336"/>
        <v>0</v>
      </c>
      <c r="GJS51" s="64">
        <f t="shared" si="336"/>
        <v>0</v>
      </c>
      <c r="GJT51" s="64">
        <f t="shared" si="336"/>
        <v>0</v>
      </c>
      <c r="GJU51" s="64">
        <f t="shared" si="336"/>
        <v>0</v>
      </c>
      <c r="GJV51" s="64">
        <f t="shared" si="336"/>
        <v>0</v>
      </c>
      <c r="GJW51" s="64">
        <f t="shared" si="336"/>
        <v>0</v>
      </c>
      <c r="GJX51" s="64">
        <f t="shared" si="336"/>
        <v>0</v>
      </c>
      <c r="GJY51" s="64">
        <f t="shared" si="336"/>
        <v>0</v>
      </c>
      <c r="GJZ51" s="64">
        <f t="shared" si="336"/>
        <v>0</v>
      </c>
      <c r="GKA51" s="64">
        <f t="shared" si="336"/>
        <v>0</v>
      </c>
      <c r="GKB51" s="64">
        <f t="shared" si="336"/>
        <v>0</v>
      </c>
      <c r="GKC51" s="64">
        <f t="shared" si="336"/>
        <v>0</v>
      </c>
      <c r="GKD51" s="64">
        <f t="shared" si="336"/>
        <v>0</v>
      </c>
      <c r="GKE51" s="64">
        <f t="shared" si="336"/>
        <v>0</v>
      </c>
      <c r="GKF51" s="64">
        <f t="shared" si="336"/>
        <v>0</v>
      </c>
      <c r="GKG51" s="64">
        <f t="shared" si="336"/>
        <v>0</v>
      </c>
      <c r="GKH51" s="64">
        <f t="shared" si="336"/>
        <v>0</v>
      </c>
      <c r="GKI51" s="64">
        <f t="shared" si="336"/>
        <v>0</v>
      </c>
      <c r="GKJ51" s="64">
        <f t="shared" si="336"/>
        <v>0</v>
      </c>
      <c r="GKK51" s="64">
        <f t="shared" si="336"/>
        <v>0</v>
      </c>
      <c r="GKL51" s="64">
        <f t="shared" si="336"/>
        <v>0</v>
      </c>
      <c r="GKM51" s="64">
        <f t="shared" si="336"/>
        <v>0</v>
      </c>
      <c r="GKN51" s="64">
        <f t="shared" si="336"/>
        <v>0</v>
      </c>
      <c r="GKO51" s="64">
        <f t="shared" si="336"/>
        <v>0</v>
      </c>
      <c r="GKP51" s="64">
        <f t="shared" si="336"/>
        <v>0</v>
      </c>
      <c r="GKQ51" s="64">
        <f t="shared" si="336"/>
        <v>0</v>
      </c>
      <c r="GKR51" s="64">
        <f t="shared" si="336"/>
        <v>0</v>
      </c>
      <c r="GKS51" s="64">
        <f t="shared" si="336"/>
        <v>0</v>
      </c>
      <c r="GKT51" s="64">
        <f t="shared" si="336"/>
        <v>0</v>
      </c>
      <c r="GKU51" s="64">
        <f t="shared" si="336"/>
        <v>0</v>
      </c>
      <c r="GKV51" s="64">
        <f t="shared" si="336"/>
        <v>0</v>
      </c>
      <c r="GKW51" s="64">
        <f t="shared" si="336"/>
        <v>0</v>
      </c>
      <c r="GKX51" s="64">
        <f t="shared" si="336"/>
        <v>0</v>
      </c>
      <c r="GKY51" s="64">
        <f t="shared" si="336"/>
        <v>0</v>
      </c>
      <c r="GKZ51" s="64">
        <f t="shared" si="336"/>
        <v>0</v>
      </c>
      <c r="GLA51" s="64">
        <f t="shared" si="336"/>
        <v>0</v>
      </c>
      <c r="GLB51" s="64">
        <f t="shared" si="336"/>
        <v>0</v>
      </c>
      <c r="GLC51" s="64">
        <f t="shared" si="336"/>
        <v>0</v>
      </c>
      <c r="GLD51" s="64">
        <f t="shared" si="336"/>
        <v>0</v>
      </c>
      <c r="GLE51" s="64">
        <f t="shared" si="336"/>
        <v>0</v>
      </c>
      <c r="GLF51" s="64">
        <f t="shared" si="336"/>
        <v>0</v>
      </c>
      <c r="GLG51" s="64">
        <f t="shared" si="336"/>
        <v>0</v>
      </c>
      <c r="GLH51" s="64">
        <f t="shared" si="336"/>
        <v>0</v>
      </c>
      <c r="GLI51" s="64">
        <f t="shared" si="336"/>
        <v>0</v>
      </c>
      <c r="GLJ51" s="64">
        <f t="shared" si="336"/>
        <v>0</v>
      </c>
      <c r="GLK51" s="64">
        <f t="shared" si="336"/>
        <v>0</v>
      </c>
      <c r="GLL51" s="64">
        <f t="shared" si="336"/>
        <v>0</v>
      </c>
      <c r="GLM51" s="64">
        <f t="shared" si="336"/>
        <v>0</v>
      </c>
      <c r="GLN51" s="64">
        <f t="shared" si="336"/>
        <v>0</v>
      </c>
      <c r="GLO51" s="64">
        <f t="shared" ref="GLO51:GNZ51" si="337">SUM(GLO34:GLO49)</f>
        <v>0</v>
      </c>
      <c r="GLP51" s="64">
        <f t="shared" si="337"/>
        <v>0</v>
      </c>
      <c r="GLQ51" s="64">
        <f t="shared" si="337"/>
        <v>0</v>
      </c>
      <c r="GLR51" s="64">
        <f t="shared" si="337"/>
        <v>0</v>
      </c>
      <c r="GLS51" s="64">
        <f t="shared" si="337"/>
        <v>0</v>
      </c>
      <c r="GLT51" s="64">
        <f t="shared" si="337"/>
        <v>0</v>
      </c>
      <c r="GLU51" s="64">
        <f t="shared" si="337"/>
        <v>0</v>
      </c>
      <c r="GLV51" s="64">
        <f t="shared" si="337"/>
        <v>0</v>
      </c>
      <c r="GLW51" s="64">
        <f t="shared" si="337"/>
        <v>0</v>
      </c>
      <c r="GLX51" s="64">
        <f t="shared" si="337"/>
        <v>0</v>
      </c>
      <c r="GLY51" s="64">
        <f t="shared" si="337"/>
        <v>0</v>
      </c>
      <c r="GLZ51" s="64">
        <f t="shared" si="337"/>
        <v>0</v>
      </c>
      <c r="GMA51" s="64">
        <f t="shared" si="337"/>
        <v>0</v>
      </c>
      <c r="GMB51" s="64">
        <f t="shared" si="337"/>
        <v>0</v>
      </c>
      <c r="GMC51" s="64">
        <f t="shared" si="337"/>
        <v>0</v>
      </c>
      <c r="GMD51" s="64">
        <f t="shared" si="337"/>
        <v>0</v>
      </c>
      <c r="GME51" s="64">
        <f t="shared" si="337"/>
        <v>0</v>
      </c>
      <c r="GMF51" s="64">
        <f t="shared" si="337"/>
        <v>0</v>
      </c>
      <c r="GMG51" s="64">
        <f t="shared" si="337"/>
        <v>0</v>
      </c>
      <c r="GMH51" s="64">
        <f t="shared" si="337"/>
        <v>0</v>
      </c>
      <c r="GMI51" s="64">
        <f t="shared" si="337"/>
        <v>0</v>
      </c>
      <c r="GMJ51" s="64">
        <f t="shared" si="337"/>
        <v>0</v>
      </c>
      <c r="GMK51" s="64">
        <f t="shared" si="337"/>
        <v>0</v>
      </c>
      <c r="GML51" s="64">
        <f t="shared" si="337"/>
        <v>0</v>
      </c>
      <c r="GMM51" s="64">
        <f t="shared" si="337"/>
        <v>0</v>
      </c>
      <c r="GMN51" s="64">
        <f t="shared" si="337"/>
        <v>0</v>
      </c>
      <c r="GMO51" s="64">
        <f t="shared" si="337"/>
        <v>0</v>
      </c>
      <c r="GMP51" s="64">
        <f t="shared" si="337"/>
        <v>0</v>
      </c>
      <c r="GMQ51" s="64">
        <f t="shared" si="337"/>
        <v>0</v>
      </c>
      <c r="GMR51" s="64">
        <f t="shared" si="337"/>
        <v>0</v>
      </c>
      <c r="GMS51" s="64">
        <f t="shared" si="337"/>
        <v>0</v>
      </c>
      <c r="GMT51" s="64">
        <f t="shared" si="337"/>
        <v>0</v>
      </c>
      <c r="GMU51" s="64">
        <f t="shared" si="337"/>
        <v>0</v>
      </c>
      <c r="GMV51" s="64">
        <f t="shared" si="337"/>
        <v>0</v>
      </c>
      <c r="GMW51" s="64">
        <f t="shared" si="337"/>
        <v>0</v>
      </c>
      <c r="GMX51" s="64">
        <f t="shared" si="337"/>
        <v>0</v>
      </c>
      <c r="GMY51" s="64">
        <f t="shared" si="337"/>
        <v>0</v>
      </c>
      <c r="GMZ51" s="64">
        <f t="shared" si="337"/>
        <v>0</v>
      </c>
      <c r="GNA51" s="64">
        <f t="shared" si="337"/>
        <v>0</v>
      </c>
      <c r="GNB51" s="64">
        <f t="shared" si="337"/>
        <v>0</v>
      </c>
      <c r="GNC51" s="64">
        <f t="shared" si="337"/>
        <v>0</v>
      </c>
      <c r="GND51" s="64">
        <f t="shared" si="337"/>
        <v>0</v>
      </c>
      <c r="GNE51" s="64">
        <f t="shared" si="337"/>
        <v>0</v>
      </c>
      <c r="GNF51" s="64">
        <f t="shared" si="337"/>
        <v>0</v>
      </c>
      <c r="GNG51" s="64">
        <f t="shared" si="337"/>
        <v>0</v>
      </c>
      <c r="GNH51" s="64">
        <f t="shared" si="337"/>
        <v>0</v>
      </c>
      <c r="GNI51" s="64">
        <f t="shared" si="337"/>
        <v>0</v>
      </c>
      <c r="GNJ51" s="64">
        <f t="shared" si="337"/>
        <v>0</v>
      </c>
      <c r="GNK51" s="64">
        <f t="shared" si="337"/>
        <v>0</v>
      </c>
      <c r="GNL51" s="64">
        <f t="shared" si="337"/>
        <v>0</v>
      </c>
      <c r="GNM51" s="64">
        <f t="shared" si="337"/>
        <v>0</v>
      </c>
      <c r="GNN51" s="64">
        <f t="shared" si="337"/>
        <v>0</v>
      </c>
      <c r="GNO51" s="64">
        <f t="shared" si="337"/>
        <v>0</v>
      </c>
      <c r="GNP51" s="64">
        <f t="shared" si="337"/>
        <v>0</v>
      </c>
      <c r="GNQ51" s="64">
        <f t="shared" si="337"/>
        <v>0</v>
      </c>
      <c r="GNR51" s="64">
        <f t="shared" si="337"/>
        <v>0</v>
      </c>
      <c r="GNS51" s="64">
        <f t="shared" si="337"/>
        <v>0</v>
      </c>
      <c r="GNT51" s="64">
        <f t="shared" si="337"/>
        <v>0</v>
      </c>
      <c r="GNU51" s="64">
        <f t="shared" si="337"/>
        <v>0</v>
      </c>
      <c r="GNV51" s="64">
        <f t="shared" si="337"/>
        <v>0</v>
      </c>
      <c r="GNW51" s="64">
        <f t="shared" si="337"/>
        <v>0</v>
      </c>
      <c r="GNX51" s="64">
        <f t="shared" si="337"/>
        <v>0</v>
      </c>
      <c r="GNY51" s="64">
        <f t="shared" si="337"/>
        <v>0</v>
      </c>
      <c r="GNZ51" s="64">
        <f t="shared" si="337"/>
        <v>0</v>
      </c>
      <c r="GOA51" s="64">
        <f t="shared" ref="GOA51:GQL51" si="338">SUM(GOA34:GOA49)</f>
        <v>0</v>
      </c>
      <c r="GOB51" s="64">
        <f t="shared" si="338"/>
        <v>0</v>
      </c>
      <c r="GOC51" s="64">
        <f t="shared" si="338"/>
        <v>0</v>
      </c>
      <c r="GOD51" s="64">
        <f t="shared" si="338"/>
        <v>0</v>
      </c>
      <c r="GOE51" s="64">
        <f t="shared" si="338"/>
        <v>0</v>
      </c>
      <c r="GOF51" s="64">
        <f t="shared" si="338"/>
        <v>0</v>
      </c>
      <c r="GOG51" s="64">
        <f t="shared" si="338"/>
        <v>0</v>
      </c>
      <c r="GOH51" s="64">
        <f t="shared" si="338"/>
        <v>0</v>
      </c>
      <c r="GOI51" s="64">
        <f t="shared" si="338"/>
        <v>0</v>
      </c>
      <c r="GOJ51" s="64">
        <f t="shared" si="338"/>
        <v>0</v>
      </c>
      <c r="GOK51" s="64">
        <f t="shared" si="338"/>
        <v>0</v>
      </c>
      <c r="GOL51" s="64">
        <f t="shared" si="338"/>
        <v>0</v>
      </c>
      <c r="GOM51" s="64">
        <f t="shared" si="338"/>
        <v>0</v>
      </c>
      <c r="GON51" s="64">
        <f t="shared" si="338"/>
        <v>0</v>
      </c>
      <c r="GOO51" s="64">
        <f t="shared" si="338"/>
        <v>0</v>
      </c>
      <c r="GOP51" s="64">
        <f t="shared" si="338"/>
        <v>0</v>
      </c>
      <c r="GOQ51" s="64">
        <f t="shared" si="338"/>
        <v>0</v>
      </c>
      <c r="GOR51" s="64">
        <f t="shared" si="338"/>
        <v>0</v>
      </c>
      <c r="GOS51" s="64">
        <f t="shared" si="338"/>
        <v>0</v>
      </c>
      <c r="GOT51" s="64">
        <f t="shared" si="338"/>
        <v>0</v>
      </c>
      <c r="GOU51" s="64">
        <f t="shared" si="338"/>
        <v>0</v>
      </c>
      <c r="GOV51" s="64">
        <f t="shared" si="338"/>
        <v>0</v>
      </c>
      <c r="GOW51" s="64">
        <f t="shared" si="338"/>
        <v>0</v>
      </c>
      <c r="GOX51" s="64">
        <f t="shared" si="338"/>
        <v>0</v>
      </c>
      <c r="GOY51" s="64">
        <f t="shared" si="338"/>
        <v>0</v>
      </c>
      <c r="GOZ51" s="64">
        <f t="shared" si="338"/>
        <v>0</v>
      </c>
      <c r="GPA51" s="64">
        <f t="shared" si="338"/>
        <v>0</v>
      </c>
      <c r="GPB51" s="64">
        <f t="shared" si="338"/>
        <v>0</v>
      </c>
      <c r="GPC51" s="64">
        <f t="shared" si="338"/>
        <v>0</v>
      </c>
      <c r="GPD51" s="64">
        <f t="shared" si="338"/>
        <v>0</v>
      </c>
      <c r="GPE51" s="64">
        <f t="shared" si="338"/>
        <v>0</v>
      </c>
      <c r="GPF51" s="64">
        <f t="shared" si="338"/>
        <v>0</v>
      </c>
      <c r="GPG51" s="64">
        <f t="shared" si="338"/>
        <v>0</v>
      </c>
      <c r="GPH51" s="64">
        <f t="shared" si="338"/>
        <v>0</v>
      </c>
      <c r="GPI51" s="64">
        <f t="shared" si="338"/>
        <v>0</v>
      </c>
      <c r="GPJ51" s="64">
        <f t="shared" si="338"/>
        <v>0</v>
      </c>
      <c r="GPK51" s="64">
        <f t="shared" si="338"/>
        <v>0</v>
      </c>
      <c r="GPL51" s="64">
        <f t="shared" si="338"/>
        <v>0</v>
      </c>
      <c r="GPM51" s="64">
        <f t="shared" si="338"/>
        <v>0</v>
      </c>
      <c r="GPN51" s="64">
        <f t="shared" si="338"/>
        <v>0</v>
      </c>
      <c r="GPO51" s="64">
        <f t="shared" si="338"/>
        <v>0</v>
      </c>
      <c r="GPP51" s="64">
        <f t="shared" si="338"/>
        <v>0</v>
      </c>
      <c r="GPQ51" s="64">
        <f t="shared" si="338"/>
        <v>0</v>
      </c>
      <c r="GPR51" s="64">
        <f t="shared" si="338"/>
        <v>0</v>
      </c>
      <c r="GPS51" s="64">
        <f t="shared" si="338"/>
        <v>0</v>
      </c>
      <c r="GPT51" s="64">
        <f t="shared" si="338"/>
        <v>0</v>
      </c>
      <c r="GPU51" s="64">
        <f t="shared" si="338"/>
        <v>0</v>
      </c>
      <c r="GPV51" s="64">
        <f t="shared" si="338"/>
        <v>0</v>
      </c>
      <c r="GPW51" s="64">
        <f t="shared" si="338"/>
        <v>0</v>
      </c>
      <c r="GPX51" s="64">
        <f t="shared" si="338"/>
        <v>0</v>
      </c>
      <c r="GPY51" s="64">
        <f t="shared" si="338"/>
        <v>0</v>
      </c>
      <c r="GPZ51" s="64">
        <f t="shared" si="338"/>
        <v>0</v>
      </c>
      <c r="GQA51" s="64">
        <f t="shared" si="338"/>
        <v>0</v>
      </c>
      <c r="GQB51" s="64">
        <f t="shared" si="338"/>
        <v>0</v>
      </c>
      <c r="GQC51" s="64">
        <f t="shared" si="338"/>
        <v>0</v>
      </c>
      <c r="GQD51" s="64">
        <f t="shared" si="338"/>
        <v>0</v>
      </c>
      <c r="GQE51" s="64">
        <f t="shared" si="338"/>
        <v>0</v>
      </c>
      <c r="GQF51" s="64">
        <f t="shared" si="338"/>
        <v>0</v>
      </c>
      <c r="GQG51" s="64">
        <f t="shared" si="338"/>
        <v>0</v>
      </c>
      <c r="GQH51" s="64">
        <f t="shared" si="338"/>
        <v>0</v>
      </c>
      <c r="GQI51" s="64">
        <f t="shared" si="338"/>
        <v>0</v>
      </c>
      <c r="GQJ51" s="64">
        <f t="shared" si="338"/>
        <v>0</v>
      </c>
      <c r="GQK51" s="64">
        <f t="shared" si="338"/>
        <v>0</v>
      </c>
      <c r="GQL51" s="64">
        <f t="shared" si="338"/>
        <v>0</v>
      </c>
      <c r="GQM51" s="64">
        <f t="shared" ref="GQM51:GSX51" si="339">SUM(GQM34:GQM49)</f>
        <v>0</v>
      </c>
      <c r="GQN51" s="64">
        <f t="shared" si="339"/>
        <v>0</v>
      </c>
      <c r="GQO51" s="64">
        <f t="shared" si="339"/>
        <v>0</v>
      </c>
      <c r="GQP51" s="64">
        <f t="shared" si="339"/>
        <v>0</v>
      </c>
      <c r="GQQ51" s="64">
        <f t="shared" si="339"/>
        <v>0</v>
      </c>
      <c r="GQR51" s="64">
        <f t="shared" si="339"/>
        <v>0</v>
      </c>
      <c r="GQS51" s="64">
        <f t="shared" si="339"/>
        <v>0</v>
      </c>
      <c r="GQT51" s="64">
        <f t="shared" si="339"/>
        <v>0</v>
      </c>
      <c r="GQU51" s="64">
        <f t="shared" si="339"/>
        <v>0</v>
      </c>
      <c r="GQV51" s="64">
        <f t="shared" si="339"/>
        <v>0</v>
      </c>
      <c r="GQW51" s="64">
        <f t="shared" si="339"/>
        <v>0</v>
      </c>
      <c r="GQX51" s="64">
        <f t="shared" si="339"/>
        <v>0</v>
      </c>
      <c r="GQY51" s="64">
        <f t="shared" si="339"/>
        <v>0</v>
      </c>
      <c r="GQZ51" s="64">
        <f t="shared" si="339"/>
        <v>0</v>
      </c>
      <c r="GRA51" s="64">
        <f t="shared" si="339"/>
        <v>0</v>
      </c>
      <c r="GRB51" s="64">
        <f t="shared" si="339"/>
        <v>0</v>
      </c>
      <c r="GRC51" s="64">
        <f t="shared" si="339"/>
        <v>0</v>
      </c>
      <c r="GRD51" s="64">
        <f t="shared" si="339"/>
        <v>0</v>
      </c>
      <c r="GRE51" s="64">
        <f t="shared" si="339"/>
        <v>0</v>
      </c>
      <c r="GRF51" s="64">
        <f t="shared" si="339"/>
        <v>0</v>
      </c>
      <c r="GRG51" s="64">
        <f t="shared" si="339"/>
        <v>0</v>
      </c>
      <c r="GRH51" s="64">
        <f t="shared" si="339"/>
        <v>0</v>
      </c>
      <c r="GRI51" s="64">
        <f t="shared" si="339"/>
        <v>0</v>
      </c>
      <c r="GRJ51" s="64">
        <f t="shared" si="339"/>
        <v>0</v>
      </c>
      <c r="GRK51" s="64">
        <f t="shared" si="339"/>
        <v>0</v>
      </c>
      <c r="GRL51" s="64">
        <f t="shared" si="339"/>
        <v>0</v>
      </c>
      <c r="GRM51" s="64">
        <f t="shared" si="339"/>
        <v>0</v>
      </c>
      <c r="GRN51" s="64">
        <f t="shared" si="339"/>
        <v>0</v>
      </c>
      <c r="GRO51" s="64">
        <f t="shared" si="339"/>
        <v>0</v>
      </c>
      <c r="GRP51" s="64">
        <f t="shared" si="339"/>
        <v>0</v>
      </c>
      <c r="GRQ51" s="64">
        <f t="shared" si="339"/>
        <v>0</v>
      </c>
      <c r="GRR51" s="64">
        <f t="shared" si="339"/>
        <v>0</v>
      </c>
      <c r="GRS51" s="64">
        <f t="shared" si="339"/>
        <v>0</v>
      </c>
      <c r="GRT51" s="64">
        <f t="shared" si="339"/>
        <v>0</v>
      </c>
      <c r="GRU51" s="64">
        <f t="shared" si="339"/>
        <v>0</v>
      </c>
      <c r="GRV51" s="64">
        <f t="shared" si="339"/>
        <v>0</v>
      </c>
      <c r="GRW51" s="64">
        <f t="shared" si="339"/>
        <v>0</v>
      </c>
      <c r="GRX51" s="64">
        <f t="shared" si="339"/>
        <v>0</v>
      </c>
      <c r="GRY51" s="64">
        <f t="shared" si="339"/>
        <v>0</v>
      </c>
      <c r="GRZ51" s="64">
        <f t="shared" si="339"/>
        <v>0</v>
      </c>
      <c r="GSA51" s="64">
        <f t="shared" si="339"/>
        <v>0</v>
      </c>
      <c r="GSB51" s="64">
        <f t="shared" si="339"/>
        <v>0</v>
      </c>
      <c r="GSC51" s="64">
        <f t="shared" si="339"/>
        <v>0</v>
      </c>
      <c r="GSD51" s="64">
        <f t="shared" si="339"/>
        <v>0</v>
      </c>
      <c r="GSE51" s="64">
        <f t="shared" si="339"/>
        <v>0</v>
      </c>
      <c r="GSF51" s="64">
        <f t="shared" si="339"/>
        <v>0</v>
      </c>
      <c r="GSG51" s="64">
        <f t="shared" si="339"/>
        <v>0</v>
      </c>
      <c r="GSH51" s="64">
        <f t="shared" si="339"/>
        <v>0</v>
      </c>
      <c r="GSI51" s="64">
        <f t="shared" si="339"/>
        <v>0</v>
      </c>
      <c r="GSJ51" s="64">
        <f t="shared" si="339"/>
        <v>0</v>
      </c>
      <c r="GSK51" s="64">
        <f t="shared" si="339"/>
        <v>0</v>
      </c>
      <c r="GSL51" s="64">
        <f t="shared" si="339"/>
        <v>0</v>
      </c>
      <c r="GSM51" s="64">
        <f t="shared" si="339"/>
        <v>0</v>
      </c>
      <c r="GSN51" s="64">
        <f t="shared" si="339"/>
        <v>0</v>
      </c>
      <c r="GSO51" s="64">
        <f t="shared" si="339"/>
        <v>0</v>
      </c>
      <c r="GSP51" s="64">
        <f t="shared" si="339"/>
        <v>0</v>
      </c>
      <c r="GSQ51" s="64">
        <f t="shared" si="339"/>
        <v>0</v>
      </c>
      <c r="GSR51" s="64">
        <f t="shared" si="339"/>
        <v>0</v>
      </c>
      <c r="GSS51" s="64">
        <f t="shared" si="339"/>
        <v>0</v>
      </c>
      <c r="GST51" s="64">
        <f t="shared" si="339"/>
        <v>0</v>
      </c>
      <c r="GSU51" s="64">
        <f t="shared" si="339"/>
        <v>0</v>
      </c>
      <c r="GSV51" s="64">
        <f t="shared" si="339"/>
        <v>0</v>
      </c>
      <c r="GSW51" s="64">
        <f t="shared" si="339"/>
        <v>0</v>
      </c>
      <c r="GSX51" s="64">
        <f t="shared" si="339"/>
        <v>0</v>
      </c>
      <c r="GSY51" s="64">
        <f t="shared" ref="GSY51:GVJ51" si="340">SUM(GSY34:GSY49)</f>
        <v>0</v>
      </c>
      <c r="GSZ51" s="64">
        <f t="shared" si="340"/>
        <v>0</v>
      </c>
      <c r="GTA51" s="64">
        <f t="shared" si="340"/>
        <v>0</v>
      </c>
      <c r="GTB51" s="64">
        <f t="shared" si="340"/>
        <v>0</v>
      </c>
      <c r="GTC51" s="64">
        <f t="shared" si="340"/>
        <v>0</v>
      </c>
      <c r="GTD51" s="64">
        <f t="shared" si="340"/>
        <v>0</v>
      </c>
      <c r="GTE51" s="64">
        <f t="shared" si="340"/>
        <v>0</v>
      </c>
      <c r="GTF51" s="64">
        <f t="shared" si="340"/>
        <v>0</v>
      </c>
      <c r="GTG51" s="64">
        <f t="shared" si="340"/>
        <v>0</v>
      </c>
      <c r="GTH51" s="64">
        <f t="shared" si="340"/>
        <v>0</v>
      </c>
      <c r="GTI51" s="64">
        <f t="shared" si="340"/>
        <v>0</v>
      </c>
      <c r="GTJ51" s="64">
        <f t="shared" si="340"/>
        <v>0</v>
      </c>
      <c r="GTK51" s="64">
        <f t="shared" si="340"/>
        <v>0</v>
      </c>
      <c r="GTL51" s="64">
        <f t="shared" si="340"/>
        <v>0</v>
      </c>
      <c r="GTM51" s="64">
        <f t="shared" si="340"/>
        <v>0</v>
      </c>
      <c r="GTN51" s="64">
        <f t="shared" si="340"/>
        <v>0</v>
      </c>
      <c r="GTO51" s="64">
        <f t="shared" si="340"/>
        <v>0</v>
      </c>
      <c r="GTP51" s="64">
        <f t="shared" si="340"/>
        <v>0</v>
      </c>
      <c r="GTQ51" s="64">
        <f t="shared" si="340"/>
        <v>0</v>
      </c>
      <c r="GTR51" s="64">
        <f t="shared" si="340"/>
        <v>0</v>
      </c>
      <c r="GTS51" s="64">
        <f t="shared" si="340"/>
        <v>0</v>
      </c>
      <c r="GTT51" s="64">
        <f t="shared" si="340"/>
        <v>0</v>
      </c>
      <c r="GTU51" s="64">
        <f t="shared" si="340"/>
        <v>0</v>
      </c>
      <c r="GTV51" s="64">
        <f t="shared" si="340"/>
        <v>0</v>
      </c>
      <c r="GTW51" s="64">
        <f t="shared" si="340"/>
        <v>0</v>
      </c>
      <c r="GTX51" s="64">
        <f t="shared" si="340"/>
        <v>0</v>
      </c>
      <c r="GTY51" s="64">
        <f t="shared" si="340"/>
        <v>0</v>
      </c>
      <c r="GTZ51" s="64">
        <f t="shared" si="340"/>
        <v>0</v>
      </c>
      <c r="GUA51" s="64">
        <f t="shared" si="340"/>
        <v>0</v>
      </c>
      <c r="GUB51" s="64">
        <f t="shared" si="340"/>
        <v>0</v>
      </c>
      <c r="GUC51" s="64">
        <f t="shared" si="340"/>
        <v>0</v>
      </c>
      <c r="GUD51" s="64">
        <f t="shared" si="340"/>
        <v>0</v>
      </c>
      <c r="GUE51" s="64">
        <f t="shared" si="340"/>
        <v>0</v>
      </c>
      <c r="GUF51" s="64">
        <f t="shared" si="340"/>
        <v>0</v>
      </c>
      <c r="GUG51" s="64">
        <f t="shared" si="340"/>
        <v>0</v>
      </c>
      <c r="GUH51" s="64">
        <f t="shared" si="340"/>
        <v>0</v>
      </c>
      <c r="GUI51" s="64">
        <f t="shared" si="340"/>
        <v>0</v>
      </c>
      <c r="GUJ51" s="64">
        <f t="shared" si="340"/>
        <v>0</v>
      </c>
      <c r="GUK51" s="64">
        <f t="shared" si="340"/>
        <v>0</v>
      </c>
      <c r="GUL51" s="64">
        <f t="shared" si="340"/>
        <v>0</v>
      </c>
      <c r="GUM51" s="64">
        <f t="shared" si="340"/>
        <v>0</v>
      </c>
      <c r="GUN51" s="64">
        <f t="shared" si="340"/>
        <v>0</v>
      </c>
      <c r="GUO51" s="64">
        <f t="shared" si="340"/>
        <v>0</v>
      </c>
      <c r="GUP51" s="64">
        <f t="shared" si="340"/>
        <v>0</v>
      </c>
      <c r="GUQ51" s="64">
        <f t="shared" si="340"/>
        <v>0</v>
      </c>
      <c r="GUR51" s="64">
        <f t="shared" si="340"/>
        <v>0</v>
      </c>
      <c r="GUS51" s="64">
        <f t="shared" si="340"/>
        <v>0</v>
      </c>
      <c r="GUT51" s="64">
        <f t="shared" si="340"/>
        <v>0</v>
      </c>
      <c r="GUU51" s="64">
        <f t="shared" si="340"/>
        <v>0</v>
      </c>
      <c r="GUV51" s="64">
        <f t="shared" si="340"/>
        <v>0</v>
      </c>
      <c r="GUW51" s="64">
        <f t="shared" si="340"/>
        <v>0</v>
      </c>
      <c r="GUX51" s="64">
        <f t="shared" si="340"/>
        <v>0</v>
      </c>
      <c r="GUY51" s="64">
        <f t="shared" si="340"/>
        <v>0</v>
      </c>
      <c r="GUZ51" s="64">
        <f t="shared" si="340"/>
        <v>0</v>
      </c>
      <c r="GVA51" s="64">
        <f t="shared" si="340"/>
        <v>0</v>
      </c>
      <c r="GVB51" s="64">
        <f t="shared" si="340"/>
        <v>0</v>
      </c>
      <c r="GVC51" s="64">
        <f t="shared" si="340"/>
        <v>0</v>
      </c>
      <c r="GVD51" s="64">
        <f t="shared" si="340"/>
        <v>0</v>
      </c>
      <c r="GVE51" s="64">
        <f t="shared" si="340"/>
        <v>0</v>
      </c>
      <c r="GVF51" s="64">
        <f t="shared" si="340"/>
        <v>0</v>
      </c>
      <c r="GVG51" s="64">
        <f t="shared" si="340"/>
        <v>0</v>
      </c>
      <c r="GVH51" s="64">
        <f t="shared" si="340"/>
        <v>0</v>
      </c>
      <c r="GVI51" s="64">
        <f t="shared" si="340"/>
        <v>0</v>
      </c>
      <c r="GVJ51" s="64">
        <f t="shared" si="340"/>
        <v>0</v>
      </c>
      <c r="GVK51" s="64">
        <f t="shared" ref="GVK51:GXV51" si="341">SUM(GVK34:GVK49)</f>
        <v>0</v>
      </c>
      <c r="GVL51" s="64">
        <f t="shared" si="341"/>
        <v>0</v>
      </c>
      <c r="GVM51" s="64">
        <f t="shared" si="341"/>
        <v>0</v>
      </c>
      <c r="GVN51" s="64">
        <f t="shared" si="341"/>
        <v>0</v>
      </c>
      <c r="GVO51" s="64">
        <f t="shared" si="341"/>
        <v>0</v>
      </c>
      <c r="GVP51" s="64">
        <f t="shared" si="341"/>
        <v>0</v>
      </c>
      <c r="GVQ51" s="64">
        <f t="shared" si="341"/>
        <v>0</v>
      </c>
      <c r="GVR51" s="64">
        <f t="shared" si="341"/>
        <v>0</v>
      </c>
      <c r="GVS51" s="64">
        <f t="shared" si="341"/>
        <v>0</v>
      </c>
      <c r="GVT51" s="64">
        <f t="shared" si="341"/>
        <v>0</v>
      </c>
      <c r="GVU51" s="64">
        <f t="shared" si="341"/>
        <v>0</v>
      </c>
      <c r="GVV51" s="64">
        <f t="shared" si="341"/>
        <v>0</v>
      </c>
      <c r="GVW51" s="64">
        <f t="shared" si="341"/>
        <v>0</v>
      </c>
      <c r="GVX51" s="64">
        <f t="shared" si="341"/>
        <v>0</v>
      </c>
      <c r="GVY51" s="64">
        <f t="shared" si="341"/>
        <v>0</v>
      </c>
      <c r="GVZ51" s="64">
        <f t="shared" si="341"/>
        <v>0</v>
      </c>
      <c r="GWA51" s="64">
        <f t="shared" si="341"/>
        <v>0</v>
      </c>
      <c r="GWB51" s="64">
        <f t="shared" si="341"/>
        <v>0</v>
      </c>
      <c r="GWC51" s="64">
        <f t="shared" si="341"/>
        <v>0</v>
      </c>
      <c r="GWD51" s="64">
        <f t="shared" si="341"/>
        <v>0</v>
      </c>
      <c r="GWE51" s="64">
        <f t="shared" si="341"/>
        <v>0</v>
      </c>
      <c r="GWF51" s="64">
        <f t="shared" si="341"/>
        <v>0</v>
      </c>
      <c r="GWG51" s="64">
        <f t="shared" si="341"/>
        <v>0</v>
      </c>
      <c r="GWH51" s="64">
        <f t="shared" si="341"/>
        <v>0</v>
      </c>
      <c r="GWI51" s="64">
        <f t="shared" si="341"/>
        <v>0</v>
      </c>
      <c r="GWJ51" s="64">
        <f t="shared" si="341"/>
        <v>0</v>
      </c>
      <c r="GWK51" s="64">
        <f t="shared" si="341"/>
        <v>0</v>
      </c>
      <c r="GWL51" s="64">
        <f t="shared" si="341"/>
        <v>0</v>
      </c>
      <c r="GWM51" s="64">
        <f t="shared" si="341"/>
        <v>0</v>
      </c>
      <c r="GWN51" s="64">
        <f t="shared" si="341"/>
        <v>0</v>
      </c>
      <c r="GWO51" s="64">
        <f t="shared" si="341"/>
        <v>0</v>
      </c>
      <c r="GWP51" s="64">
        <f t="shared" si="341"/>
        <v>0</v>
      </c>
      <c r="GWQ51" s="64">
        <f t="shared" si="341"/>
        <v>0</v>
      </c>
      <c r="GWR51" s="64">
        <f t="shared" si="341"/>
        <v>0</v>
      </c>
      <c r="GWS51" s="64">
        <f t="shared" si="341"/>
        <v>0</v>
      </c>
      <c r="GWT51" s="64">
        <f t="shared" si="341"/>
        <v>0</v>
      </c>
      <c r="GWU51" s="64">
        <f t="shared" si="341"/>
        <v>0</v>
      </c>
      <c r="GWV51" s="64">
        <f t="shared" si="341"/>
        <v>0</v>
      </c>
      <c r="GWW51" s="64">
        <f t="shared" si="341"/>
        <v>0</v>
      </c>
      <c r="GWX51" s="64">
        <f t="shared" si="341"/>
        <v>0</v>
      </c>
      <c r="GWY51" s="64">
        <f t="shared" si="341"/>
        <v>0</v>
      </c>
      <c r="GWZ51" s="64">
        <f t="shared" si="341"/>
        <v>0</v>
      </c>
      <c r="GXA51" s="64">
        <f t="shared" si="341"/>
        <v>0</v>
      </c>
      <c r="GXB51" s="64">
        <f t="shared" si="341"/>
        <v>0</v>
      </c>
      <c r="GXC51" s="64">
        <f t="shared" si="341"/>
        <v>0</v>
      </c>
      <c r="GXD51" s="64">
        <f t="shared" si="341"/>
        <v>0</v>
      </c>
      <c r="GXE51" s="64">
        <f t="shared" si="341"/>
        <v>0</v>
      </c>
      <c r="GXF51" s="64">
        <f t="shared" si="341"/>
        <v>0</v>
      </c>
      <c r="GXG51" s="64">
        <f t="shared" si="341"/>
        <v>0</v>
      </c>
      <c r="GXH51" s="64">
        <f t="shared" si="341"/>
        <v>0</v>
      </c>
      <c r="GXI51" s="64">
        <f t="shared" si="341"/>
        <v>0</v>
      </c>
      <c r="GXJ51" s="64">
        <f t="shared" si="341"/>
        <v>0</v>
      </c>
      <c r="GXK51" s="64">
        <f t="shared" si="341"/>
        <v>0</v>
      </c>
      <c r="GXL51" s="64">
        <f t="shared" si="341"/>
        <v>0</v>
      </c>
      <c r="GXM51" s="64">
        <f t="shared" si="341"/>
        <v>0</v>
      </c>
      <c r="GXN51" s="64">
        <f t="shared" si="341"/>
        <v>0</v>
      </c>
      <c r="GXO51" s="64">
        <f t="shared" si="341"/>
        <v>0</v>
      </c>
      <c r="GXP51" s="64">
        <f t="shared" si="341"/>
        <v>0</v>
      </c>
      <c r="GXQ51" s="64">
        <f t="shared" si="341"/>
        <v>0</v>
      </c>
      <c r="GXR51" s="64">
        <f t="shared" si="341"/>
        <v>0</v>
      </c>
      <c r="GXS51" s="64">
        <f t="shared" si="341"/>
        <v>0</v>
      </c>
      <c r="GXT51" s="64">
        <f t="shared" si="341"/>
        <v>0</v>
      </c>
      <c r="GXU51" s="64">
        <f t="shared" si="341"/>
        <v>0</v>
      </c>
      <c r="GXV51" s="64">
        <f t="shared" si="341"/>
        <v>0</v>
      </c>
      <c r="GXW51" s="64">
        <f t="shared" ref="GXW51:HAH51" si="342">SUM(GXW34:GXW49)</f>
        <v>0</v>
      </c>
      <c r="GXX51" s="64">
        <f t="shared" si="342"/>
        <v>0</v>
      </c>
      <c r="GXY51" s="64">
        <f t="shared" si="342"/>
        <v>0</v>
      </c>
      <c r="GXZ51" s="64">
        <f t="shared" si="342"/>
        <v>0</v>
      </c>
      <c r="GYA51" s="64">
        <f t="shared" si="342"/>
        <v>0</v>
      </c>
      <c r="GYB51" s="64">
        <f t="shared" si="342"/>
        <v>0</v>
      </c>
      <c r="GYC51" s="64">
        <f t="shared" si="342"/>
        <v>0</v>
      </c>
      <c r="GYD51" s="64">
        <f t="shared" si="342"/>
        <v>0</v>
      </c>
      <c r="GYE51" s="64">
        <f t="shared" si="342"/>
        <v>0</v>
      </c>
      <c r="GYF51" s="64">
        <f t="shared" si="342"/>
        <v>0</v>
      </c>
      <c r="GYG51" s="64">
        <f t="shared" si="342"/>
        <v>0</v>
      </c>
      <c r="GYH51" s="64">
        <f t="shared" si="342"/>
        <v>0</v>
      </c>
      <c r="GYI51" s="64">
        <f t="shared" si="342"/>
        <v>0</v>
      </c>
      <c r="GYJ51" s="64">
        <f t="shared" si="342"/>
        <v>0</v>
      </c>
      <c r="GYK51" s="64">
        <f t="shared" si="342"/>
        <v>0</v>
      </c>
      <c r="GYL51" s="64">
        <f t="shared" si="342"/>
        <v>0</v>
      </c>
      <c r="GYM51" s="64">
        <f t="shared" si="342"/>
        <v>0</v>
      </c>
      <c r="GYN51" s="64">
        <f t="shared" si="342"/>
        <v>0</v>
      </c>
      <c r="GYO51" s="64">
        <f t="shared" si="342"/>
        <v>0</v>
      </c>
      <c r="GYP51" s="64">
        <f t="shared" si="342"/>
        <v>0</v>
      </c>
      <c r="GYQ51" s="64">
        <f t="shared" si="342"/>
        <v>0</v>
      </c>
      <c r="GYR51" s="64">
        <f t="shared" si="342"/>
        <v>0</v>
      </c>
      <c r="GYS51" s="64">
        <f t="shared" si="342"/>
        <v>0</v>
      </c>
      <c r="GYT51" s="64">
        <f t="shared" si="342"/>
        <v>0</v>
      </c>
      <c r="GYU51" s="64">
        <f t="shared" si="342"/>
        <v>0</v>
      </c>
      <c r="GYV51" s="64">
        <f t="shared" si="342"/>
        <v>0</v>
      </c>
      <c r="GYW51" s="64">
        <f t="shared" si="342"/>
        <v>0</v>
      </c>
      <c r="GYX51" s="64">
        <f t="shared" si="342"/>
        <v>0</v>
      </c>
      <c r="GYY51" s="64">
        <f t="shared" si="342"/>
        <v>0</v>
      </c>
      <c r="GYZ51" s="64">
        <f t="shared" si="342"/>
        <v>0</v>
      </c>
      <c r="GZA51" s="64">
        <f t="shared" si="342"/>
        <v>0</v>
      </c>
      <c r="GZB51" s="64">
        <f t="shared" si="342"/>
        <v>0</v>
      </c>
      <c r="GZC51" s="64">
        <f t="shared" si="342"/>
        <v>0</v>
      </c>
      <c r="GZD51" s="64">
        <f t="shared" si="342"/>
        <v>0</v>
      </c>
      <c r="GZE51" s="64">
        <f t="shared" si="342"/>
        <v>0</v>
      </c>
      <c r="GZF51" s="64">
        <f t="shared" si="342"/>
        <v>0</v>
      </c>
      <c r="GZG51" s="64">
        <f t="shared" si="342"/>
        <v>0</v>
      </c>
      <c r="GZH51" s="64">
        <f t="shared" si="342"/>
        <v>0</v>
      </c>
      <c r="GZI51" s="64">
        <f t="shared" si="342"/>
        <v>0</v>
      </c>
      <c r="GZJ51" s="64">
        <f t="shared" si="342"/>
        <v>0</v>
      </c>
      <c r="GZK51" s="64">
        <f t="shared" si="342"/>
        <v>0</v>
      </c>
      <c r="GZL51" s="64">
        <f t="shared" si="342"/>
        <v>0</v>
      </c>
      <c r="GZM51" s="64">
        <f t="shared" si="342"/>
        <v>0</v>
      </c>
      <c r="GZN51" s="64">
        <f t="shared" si="342"/>
        <v>0</v>
      </c>
      <c r="GZO51" s="64">
        <f t="shared" si="342"/>
        <v>0</v>
      </c>
      <c r="GZP51" s="64">
        <f t="shared" si="342"/>
        <v>0</v>
      </c>
      <c r="GZQ51" s="64">
        <f t="shared" si="342"/>
        <v>0</v>
      </c>
      <c r="GZR51" s="64">
        <f t="shared" si="342"/>
        <v>0</v>
      </c>
      <c r="GZS51" s="64">
        <f t="shared" si="342"/>
        <v>0</v>
      </c>
      <c r="GZT51" s="64">
        <f t="shared" si="342"/>
        <v>0</v>
      </c>
      <c r="GZU51" s="64">
        <f t="shared" si="342"/>
        <v>0</v>
      </c>
      <c r="GZV51" s="64">
        <f t="shared" si="342"/>
        <v>0</v>
      </c>
      <c r="GZW51" s="64">
        <f t="shared" si="342"/>
        <v>0</v>
      </c>
      <c r="GZX51" s="64">
        <f t="shared" si="342"/>
        <v>0</v>
      </c>
      <c r="GZY51" s="64">
        <f t="shared" si="342"/>
        <v>0</v>
      </c>
      <c r="GZZ51" s="64">
        <f t="shared" si="342"/>
        <v>0</v>
      </c>
      <c r="HAA51" s="64">
        <f t="shared" si="342"/>
        <v>0</v>
      </c>
      <c r="HAB51" s="64">
        <f t="shared" si="342"/>
        <v>0</v>
      </c>
      <c r="HAC51" s="64">
        <f t="shared" si="342"/>
        <v>0</v>
      </c>
      <c r="HAD51" s="64">
        <f t="shared" si="342"/>
        <v>0</v>
      </c>
      <c r="HAE51" s="64">
        <f t="shared" si="342"/>
        <v>0</v>
      </c>
      <c r="HAF51" s="64">
        <f t="shared" si="342"/>
        <v>0</v>
      </c>
      <c r="HAG51" s="64">
        <f t="shared" si="342"/>
        <v>0</v>
      </c>
      <c r="HAH51" s="64">
        <f t="shared" si="342"/>
        <v>0</v>
      </c>
      <c r="HAI51" s="64">
        <f t="shared" ref="HAI51:HCT51" si="343">SUM(HAI34:HAI49)</f>
        <v>0</v>
      </c>
      <c r="HAJ51" s="64">
        <f t="shared" si="343"/>
        <v>0</v>
      </c>
      <c r="HAK51" s="64">
        <f t="shared" si="343"/>
        <v>0</v>
      </c>
      <c r="HAL51" s="64">
        <f t="shared" si="343"/>
        <v>0</v>
      </c>
      <c r="HAM51" s="64">
        <f t="shared" si="343"/>
        <v>0</v>
      </c>
      <c r="HAN51" s="64">
        <f t="shared" si="343"/>
        <v>0</v>
      </c>
      <c r="HAO51" s="64">
        <f t="shared" si="343"/>
        <v>0</v>
      </c>
      <c r="HAP51" s="64">
        <f t="shared" si="343"/>
        <v>0</v>
      </c>
      <c r="HAQ51" s="64">
        <f t="shared" si="343"/>
        <v>0</v>
      </c>
      <c r="HAR51" s="64">
        <f t="shared" si="343"/>
        <v>0</v>
      </c>
      <c r="HAS51" s="64">
        <f t="shared" si="343"/>
        <v>0</v>
      </c>
      <c r="HAT51" s="64">
        <f t="shared" si="343"/>
        <v>0</v>
      </c>
      <c r="HAU51" s="64">
        <f t="shared" si="343"/>
        <v>0</v>
      </c>
      <c r="HAV51" s="64">
        <f t="shared" si="343"/>
        <v>0</v>
      </c>
      <c r="HAW51" s="64">
        <f t="shared" si="343"/>
        <v>0</v>
      </c>
      <c r="HAX51" s="64">
        <f t="shared" si="343"/>
        <v>0</v>
      </c>
      <c r="HAY51" s="64">
        <f t="shared" si="343"/>
        <v>0</v>
      </c>
      <c r="HAZ51" s="64">
        <f t="shared" si="343"/>
        <v>0</v>
      </c>
      <c r="HBA51" s="64">
        <f t="shared" si="343"/>
        <v>0</v>
      </c>
      <c r="HBB51" s="64">
        <f t="shared" si="343"/>
        <v>0</v>
      </c>
      <c r="HBC51" s="64">
        <f t="shared" si="343"/>
        <v>0</v>
      </c>
      <c r="HBD51" s="64">
        <f t="shared" si="343"/>
        <v>0</v>
      </c>
      <c r="HBE51" s="64">
        <f t="shared" si="343"/>
        <v>0</v>
      </c>
      <c r="HBF51" s="64">
        <f t="shared" si="343"/>
        <v>0</v>
      </c>
      <c r="HBG51" s="64">
        <f t="shared" si="343"/>
        <v>0</v>
      </c>
      <c r="HBH51" s="64">
        <f t="shared" si="343"/>
        <v>0</v>
      </c>
      <c r="HBI51" s="64">
        <f t="shared" si="343"/>
        <v>0</v>
      </c>
      <c r="HBJ51" s="64">
        <f t="shared" si="343"/>
        <v>0</v>
      </c>
      <c r="HBK51" s="64">
        <f t="shared" si="343"/>
        <v>0</v>
      </c>
      <c r="HBL51" s="64">
        <f t="shared" si="343"/>
        <v>0</v>
      </c>
      <c r="HBM51" s="64">
        <f t="shared" si="343"/>
        <v>0</v>
      </c>
      <c r="HBN51" s="64">
        <f t="shared" si="343"/>
        <v>0</v>
      </c>
      <c r="HBO51" s="64">
        <f t="shared" si="343"/>
        <v>0</v>
      </c>
      <c r="HBP51" s="64">
        <f t="shared" si="343"/>
        <v>0</v>
      </c>
      <c r="HBQ51" s="64">
        <f t="shared" si="343"/>
        <v>0</v>
      </c>
      <c r="HBR51" s="64">
        <f t="shared" si="343"/>
        <v>0</v>
      </c>
      <c r="HBS51" s="64">
        <f t="shared" si="343"/>
        <v>0</v>
      </c>
      <c r="HBT51" s="64">
        <f t="shared" si="343"/>
        <v>0</v>
      </c>
      <c r="HBU51" s="64">
        <f t="shared" si="343"/>
        <v>0</v>
      </c>
      <c r="HBV51" s="64">
        <f t="shared" si="343"/>
        <v>0</v>
      </c>
      <c r="HBW51" s="64">
        <f t="shared" si="343"/>
        <v>0</v>
      </c>
      <c r="HBX51" s="64">
        <f t="shared" si="343"/>
        <v>0</v>
      </c>
      <c r="HBY51" s="64">
        <f t="shared" si="343"/>
        <v>0</v>
      </c>
      <c r="HBZ51" s="64">
        <f t="shared" si="343"/>
        <v>0</v>
      </c>
      <c r="HCA51" s="64">
        <f t="shared" si="343"/>
        <v>0</v>
      </c>
      <c r="HCB51" s="64">
        <f t="shared" si="343"/>
        <v>0</v>
      </c>
      <c r="HCC51" s="64">
        <f t="shared" si="343"/>
        <v>0</v>
      </c>
      <c r="HCD51" s="64">
        <f t="shared" si="343"/>
        <v>0</v>
      </c>
      <c r="HCE51" s="64">
        <f t="shared" si="343"/>
        <v>0</v>
      </c>
      <c r="HCF51" s="64">
        <f t="shared" si="343"/>
        <v>0</v>
      </c>
      <c r="HCG51" s="64">
        <f t="shared" si="343"/>
        <v>0</v>
      </c>
      <c r="HCH51" s="64">
        <f t="shared" si="343"/>
        <v>0</v>
      </c>
      <c r="HCI51" s="64">
        <f t="shared" si="343"/>
        <v>0</v>
      </c>
      <c r="HCJ51" s="64">
        <f t="shared" si="343"/>
        <v>0</v>
      </c>
      <c r="HCK51" s="64">
        <f t="shared" si="343"/>
        <v>0</v>
      </c>
      <c r="HCL51" s="64">
        <f t="shared" si="343"/>
        <v>0</v>
      </c>
      <c r="HCM51" s="64">
        <f t="shared" si="343"/>
        <v>0</v>
      </c>
      <c r="HCN51" s="64">
        <f t="shared" si="343"/>
        <v>0</v>
      </c>
      <c r="HCO51" s="64">
        <f t="shared" si="343"/>
        <v>0</v>
      </c>
      <c r="HCP51" s="64">
        <f t="shared" si="343"/>
        <v>0</v>
      </c>
      <c r="HCQ51" s="64">
        <f t="shared" si="343"/>
        <v>0</v>
      </c>
      <c r="HCR51" s="64">
        <f t="shared" si="343"/>
        <v>0</v>
      </c>
      <c r="HCS51" s="64">
        <f t="shared" si="343"/>
        <v>0</v>
      </c>
      <c r="HCT51" s="64">
        <f t="shared" si="343"/>
        <v>0</v>
      </c>
      <c r="HCU51" s="64">
        <f t="shared" ref="HCU51:HFF51" si="344">SUM(HCU34:HCU49)</f>
        <v>0</v>
      </c>
      <c r="HCV51" s="64">
        <f t="shared" si="344"/>
        <v>0</v>
      </c>
      <c r="HCW51" s="64">
        <f t="shared" si="344"/>
        <v>0</v>
      </c>
      <c r="HCX51" s="64">
        <f t="shared" si="344"/>
        <v>0</v>
      </c>
      <c r="HCY51" s="64">
        <f t="shared" si="344"/>
        <v>0</v>
      </c>
      <c r="HCZ51" s="64">
        <f t="shared" si="344"/>
        <v>0</v>
      </c>
      <c r="HDA51" s="64">
        <f t="shared" si="344"/>
        <v>0</v>
      </c>
      <c r="HDB51" s="64">
        <f t="shared" si="344"/>
        <v>0</v>
      </c>
      <c r="HDC51" s="64">
        <f t="shared" si="344"/>
        <v>0</v>
      </c>
      <c r="HDD51" s="64">
        <f t="shared" si="344"/>
        <v>0</v>
      </c>
      <c r="HDE51" s="64">
        <f t="shared" si="344"/>
        <v>0</v>
      </c>
      <c r="HDF51" s="64">
        <f t="shared" si="344"/>
        <v>0</v>
      </c>
      <c r="HDG51" s="64">
        <f t="shared" si="344"/>
        <v>0</v>
      </c>
      <c r="HDH51" s="64">
        <f t="shared" si="344"/>
        <v>0</v>
      </c>
      <c r="HDI51" s="64">
        <f t="shared" si="344"/>
        <v>0</v>
      </c>
      <c r="HDJ51" s="64">
        <f t="shared" si="344"/>
        <v>0</v>
      </c>
      <c r="HDK51" s="64">
        <f t="shared" si="344"/>
        <v>0</v>
      </c>
      <c r="HDL51" s="64">
        <f t="shared" si="344"/>
        <v>0</v>
      </c>
      <c r="HDM51" s="64">
        <f t="shared" si="344"/>
        <v>0</v>
      </c>
      <c r="HDN51" s="64">
        <f t="shared" si="344"/>
        <v>0</v>
      </c>
      <c r="HDO51" s="64">
        <f t="shared" si="344"/>
        <v>0</v>
      </c>
      <c r="HDP51" s="64">
        <f t="shared" si="344"/>
        <v>0</v>
      </c>
      <c r="HDQ51" s="64">
        <f t="shared" si="344"/>
        <v>0</v>
      </c>
      <c r="HDR51" s="64">
        <f t="shared" si="344"/>
        <v>0</v>
      </c>
      <c r="HDS51" s="64">
        <f t="shared" si="344"/>
        <v>0</v>
      </c>
      <c r="HDT51" s="64">
        <f t="shared" si="344"/>
        <v>0</v>
      </c>
      <c r="HDU51" s="64">
        <f t="shared" si="344"/>
        <v>0</v>
      </c>
      <c r="HDV51" s="64">
        <f t="shared" si="344"/>
        <v>0</v>
      </c>
      <c r="HDW51" s="64">
        <f t="shared" si="344"/>
        <v>0</v>
      </c>
      <c r="HDX51" s="64">
        <f t="shared" si="344"/>
        <v>0</v>
      </c>
      <c r="HDY51" s="64">
        <f t="shared" si="344"/>
        <v>0</v>
      </c>
      <c r="HDZ51" s="64">
        <f t="shared" si="344"/>
        <v>0</v>
      </c>
      <c r="HEA51" s="64">
        <f t="shared" si="344"/>
        <v>0</v>
      </c>
      <c r="HEB51" s="64">
        <f t="shared" si="344"/>
        <v>0</v>
      </c>
      <c r="HEC51" s="64">
        <f t="shared" si="344"/>
        <v>0</v>
      </c>
      <c r="HED51" s="64">
        <f t="shared" si="344"/>
        <v>0</v>
      </c>
      <c r="HEE51" s="64">
        <f t="shared" si="344"/>
        <v>0</v>
      </c>
      <c r="HEF51" s="64">
        <f t="shared" si="344"/>
        <v>0</v>
      </c>
      <c r="HEG51" s="64">
        <f t="shared" si="344"/>
        <v>0</v>
      </c>
      <c r="HEH51" s="64">
        <f t="shared" si="344"/>
        <v>0</v>
      </c>
      <c r="HEI51" s="64">
        <f t="shared" si="344"/>
        <v>0</v>
      </c>
      <c r="HEJ51" s="64">
        <f t="shared" si="344"/>
        <v>0</v>
      </c>
      <c r="HEK51" s="64">
        <f t="shared" si="344"/>
        <v>0</v>
      </c>
      <c r="HEL51" s="64">
        <f t="shared" si="344"/>
        <v>0</v>
      </c>
      <c r="HEM51" s="64">
        <f t="shared" si="344"/>
        <v>0</v>
      </c>
      <c r="HEN51" s="64">
        <f t="shared" si="344"/>
        <v>0</v>
      </c>
      <c r="HEO51" s="64">
        <f t="shared" si="344"/>
        <v>0</v>
      </c>
      <c r="HEP51" s="64">
        <f t="shared" si="344"/>
        <v>0</v>
      </c>
      <c r="HEQ51" s="64">
        <f t="shared" si="344"/>
        <v>0</v>
      </c>
      <c r="HER51" s="64">
        <f t="shared" si="344"/>
        <v>0</v>
      </c>
      <c r="HES51" s="64">
        <f t="shared" si="344"/>
        <v>0</v>
      </c>
      <c r="HET51" s="64">
        <f t="shared" si="344"/>
        <v>0</v>
      </c>
      <c r="HEU51" s="64">
        <f t="shared" si="344"/>
        <v>0</v>
      </c>
      <c r="HEV51" s="64">
        <f t="shared" si="344"/>
        <v>0</v>
      </c>
      <c r="HEW51" s="64">
        <f t="shared" si="344"/>
        <v>0</v>
      </c>
      <c r="HEX51" s="64">
        <f t="shared" si="344"/>
        <v>0</v>
      </c>
      <c r="HEY51" s="64">
        <f t="shared" si="344"/>
        <v>0</v>
      </c>
      <c r="HEZ51" s="64">
        <f t="shared" si="344"/>
        <v>0</v>
      </c>
      <c r="HFA51" s="64">
        <f t="shared" si="344"/>
        <v>0</v>
      </c>
      <c r="HFB51" s="64">
        <f t="shared" si="344"/>
        <v>0</v>
      </c>
      <c r="HFC51" s="64">
        <f t="shared" si="344"/>
        <v>0</v>
      </c>
      <c r="HFD51" s="64">
        <f t="shared" si="344"/>
        <v>0</v>
      </c>
      <c r="HFE51" s="64">
        <f t="shared" si="344"/>
        <v>0</v>
      </c>
      <c r="HFF51" s="64">
        <f t="shared" si="344"/>
        <v>0</v>
      </c>
      <c r="HFG51" s="64">
        <f t="shared" ref="HFG51:HHR51" si="345">SUM(HFG34:HFG49)</f>
        <v>0</v>
      </c>
      <c r="HFH51" s="64">
        <f t="shared" si="345"/>
        <v>0</v>
      </c>
      <c r="HFI51" s="64">
        <f t="shared" si="345"/>
        <v>0</v>
      </c>
      <c r="HFJ51" s="64">
        <f t="shared" si="345"/>
        <v>0</v>
      </c>
      <c r="HFK51" s="64">
        <f t="shared" si="345"/>
        <v>0</v>
      </c>
      <c r="HFL51" s="64">
        <f t="shared" si="345"/>
        <v>0</v>
      </c>
      <c r="HFM51" s="64">
        <f t="shared" si="345"/>
        <v>0</v>
      </c>
      <c r="HFN51" s="64">
        <f t="shared" si="345"/>
        <v>0</v>
      </c>
      <c r="HFO51" s="64">
        <f t="shared" si="345"/>
        <v>0</v>
      </c>
      <c r="HFP51" s="64">
        <f t="shared" si="345"/>
        <v>0</v>
      </c>
      <c r="HFQ51" s="64">
        <f t="shared" si="345"/>
        <v>0</v>
      </c>
      <c r="HFR51" s="64">
        <f t="shared" si="345"/>
        <v>0</v>
      </c>
      <c r="HFS51" s="64">
        <f t="shared" si="345"/>
        <v>0</v>
      </c>
      <c r="HFT51" s="64">
        <f t="shared" si="345"/>
        <v>0</v>
      </c>
      <c r="HFU51" s="64">
        <f t="shared" si="345"/>
        <v>0</v>
      </c>
      <c r="HFV51" s="64">
        <f t="shared" si="345"/>
        <v>0</v>
      </c>
      <c r="HFW51" s="64">
        <f t="shared" si="345"/>
        <v>0</v>
      </c>
      <c r="HFX51" s="64">
        <f t="shared" si="345"/>
        <v>0</v>
      </c>
      <c r="HFY51" s="64">
        <f t="shared" si="345"/>
        <v>0</v>
      </c>
      <c r="HFZ51" s="64">
        <f t="shared" si="345"/>
        <v>0</v>
      </c>
      <c r="HGA51" s="64">
        <f t="shared" si="345"/>
        <v>0</v>
      </c>
      <c r="HGB51" s="64">
        <f t="shared" si="345"/>
        <v>0</v>
      </c>
      <c r="HGC51" s="64">
        <f t="shared" si="345"/>
        <v>0</v>
      </c>
      <c r="HGD51" s="64">
        <f t="shared" si="345"/>
        <v>0</v>
      </c>
      <c r="HGE51" s="64">
        <f t="shared" si="345"/>
        <v>0</v>
      </c>
      <c r="HGF51" s="64">
        <f t="shared" si="345"/>
        <v>0</v>
      </c>
      <c r="HGG51" s="64">
        <f t="shared" si="345"/>
        <v>0</v>
      </c>
      <c r="HGH51" s="64">
        <f t="shared" si="345"/>
        <v>0</v>
      </c>
      <c r="HGI51" s="64">
        <f t="shared" si="345"/>
        <v>0</v>
      </c>
      <c r="HGJ51" s="64">
        <f t="shared" si="345"/>
        <v>0</v>
      </c>
      <c r="HGK51" s="64">
        <f t="shared" si="345"/>
        <v>0</v>
      </c>
      <c r="HGL51" s="64">
        <f t="shared" si="345"/>
        <v>0</v>
      </c>
      <c r="HGM51" s="64">
        <f t="shared" si="345"/>
        <v>0</v>
      </c>
      <c r="HGN51" s="64">
        <f t="shared" si="345"/>
        <v>0</v>
      </c>
      <c r="HGO51" s="64">
        <f t="shared" si="345"/>
        <v>0</v>
      </c>
      <c r="HGP51" s="64">
        <f t="shared" si="345"/>
        <v>0</v>
      </c>
      <c r="HGQ51" s="64">
        <f t="shared" si="345"/>
        <v>0</v>
      </c>
      <c r="HGR51" s="64">
        <f t="shared" si="345"/>
        <v>0</v>
      </c>
      <c r="HGS51" s="64">
        <f t="shared" si="345"/>
        <v>0</v>
      </c>
      <c r="HGT51" s="64">
        <f t="shared" si="345"/>
        <v>0</v>
      </c>
      <c r="HGU51" s="64">
        <f t="shared" si="345"/>
        <v>0</v>
      </c>
      <c r="HGV51" s="64">
        <f t="shared" si="345"/>
        <v>0</v>
      </c>
      <c r="HGW51" s="64">
        <f t="shared" si="345"/>
        <v>0</v>
      </c>
      <c r="HGX51" s="64">
        <f t="shared" si="345"/>
        <v>0</v>
      </c>
      <c r="HGY51" s="64">
        <f t="shared" si="345"/>
        <v>0</v>
      </c>
      <c r="HGZ51" s="64">
        <f t="shared" si="345"/>
        <v>0</v>
      </c>
      <c r="HHA51" s="64">
        <f t="shared" si="345"/>
        <v>0</v>
      </c>
      <c r="HHB51" s="64">
        <f t="shared" si="345"/>
        <v>0</v>
      </c>
      <c r="HHC51" s="64">
        <f t="shared" si="345"/>
        <v>0</v>
      </c>
      <c r="HHD51" s="64">
        <f t="shared" si="345"/>
        <v>0</v>
      </c>
      <c r="HHE51" s="64">
        <f t="shared" si="345"/>
        <v>0</v>
      </c>
      <c r="HHF51" s="64">
        <f t="shared" si="345"/>
        <v>0</v>
      </c>
      <c r="HHG51" s="64">
        <f t="shared" si="345"/>
        <v>0</v>
      </c>
      <c r="HHH51" s="64">
        <f t="shared" si="345"/>
        <v>0</v>
      </c>
      <c r="HHI51" s="64">
        <f t="shared" si="345"/>
        <v>0</v>
      </c>
      <c r="HHJ51" s="64">
        <f t="shared" si="345"/>
        <v>0</v>
      </c>
      <c r="HHK51" s="64">
        <f t="shared" si="345"/>
        <v>0</v>
      </c>
      <c r="HHL51" s="64">
        <f t="shared" si="345"/>
        <v>0</v>
      </c>
      <c r="HHM51" s="64">
        <f t="shared" si="345"/>
        <v>0</v>
      </c>
      <c r="HHN51" s="64">
        <f t="shared" si="345"/>
        <v>0</v>
      </c>
      <c r="HHO51" s="64">
        <f t="shared" si="345"/>
        <v>0</v>
      </c>
      <c r="HHP51" s="64">
        <f t="shared" si="345"/>
        <v>0</v>
      </c>
      <c r="HHQ51" s="64">
        <f t="shared" si="345"/>
        <v>0</v>
      </c>
      <c r="HHR51" s="64">
        <f t="shared" si="345"/>
        <v>0</v>
      </c>
      <c r="HHS51" s="64">
        <f t="shared" ref="HHS51:HKD51" si="346">SUM(HHS34:HHS49)</f>
        <v>0</v>
      </c>
      <c r="HHT51" s="64">
        <f t="shared" si="346"/>
        <v>0</v>
      </c>
      <c r="HHU51" s="64">
        <f t="shared" si="346"/>
        <v>0</v>
      </c>
      <c r="HHV51" s="64">
        <f t="shared" si="346"/>
        <v>0</v>
      </c>
      <c r="HHW51" s="64">
        <f t="shared" si="346"/>
        <v>0</v>
      </c>
      <c r="HHX51" s="64">
        <f t="shared" si="346"/>
        <v>0</v>
      </c>
      <c r="HHY51" s="64">
        <f t="shared" si="346"/>
        <v>0</v>
      </c>
      <c r="HHZ51" s="64">
        <f t="shared" si="346"/>
        <v>0</v>
      </c>
      <c r="HIA51" s="64">
        <f t="shared" si="346"/>
        <v>0</v>
      </c>
      <c r="HIB51" s="64">
        <f t="shared" si="346"/>
        <v>0</v>
      </c>
      <c r="HIC51" s="64">
        <f t="shared" si="346"/>
        <v>0</v>
      </c>
      <c r="HID51" s="64">
        <f t="shared" si="346"/>
        <v>0</v>
      </c>
      <c r="HIE51" s="64">
        <f t="shared" si="346"/>
        <v>0</v>
      </c>
      <c r="HIF51" s="64">
        <f t="shared" si="346"/>
        <v>0</v>
      </c>
      <c r="HIG51" s="64">
        <f t="shared" si="346"/>
        <v>0</v>
      </c>
      <c r="HIH51" s="64">
        <f t="shared" si="346"/>
        <v>0</v>
      </c>
      <c r="HII51" s="64">
        <f t="shared" si="346"/>
        <v>0</v>
      </c>
      <c r="HIJ51" s="64">
        <f t="shared" si="346"/>
        <v>0</v>
      </c>
      <c r="HIK51" s="64">
        <f t="shared" si="346"/>
        <v>0</v>
      </c>
      <c r="HIL51" s="64">
        <f t="shared" si="346"/>
        <v>0</v>
      </c>
      <c r="HIM51" s="64">
        <f t="shared" si="346"/>
        <v>0</v>
      </c>
      <c r="HIN51" s="64">
        <f t="shared" si="346"/>
        <v>0</v>
      </c>
      <c r="HIO51" s="64">
        <f t="shared" si="346"/>
        <v>0</v>
      </c>
      <c r="HIP51" s="64">
        <f t="shared" si="346"/>
        <v>0</v>
      </c>
      <c r="HIQ51" s="64">
        <f t="shared" si="346"/>
        <v>0</v>
      </c>
      <c r="HIR51" s="64">
        <f t="shared" si="346"/>
        <v>0</v>
      </c>
      <c r="HIS51" s="64">
        <f t="shared" si="346"/>
        <v>0</v>
      </c>
      <c r="HIT51" s="64">
        <f t="shared" si="346"/>
        <v>0</v>
      </c>
      <c r="HIU51" s="64">
        <f t="shared" si="346"/>
        <v>0</v>
      </c>
      <c r="HIV51" s="64">
        <f t="shared" si="346"/>
        <v>0</v>
      </c>
      <c r="HIW51" s="64">
        <f t="shared" si="346"/>
        <v>0</v>
      </c>
      <c r="HIX51" s="64">
        <f t="shared" si="346"/>
        <v>0</v>
      </c>
      <c r="HIY51" s="64">
        <f t="shared" si="346"/>
        <v>0</v>
      </c>
      <c r="HIZ51" s="64">
        <f t="shared" si="346"/>
        <v>0</v>
      </c>
      <c r="HJA51" s="64">
        <f t="shared" si="346"/>
        <v>0</v>
      </c>
      <c r="HJB51" s="64">
        <f t="shared" si="346"/>
        <v>0</v>
      </c>
      <c r="HJC51" s="64">
        <f t="shared" si="346"/>
        <v>0</v>
      </c>
      <c r="HJD51" s="64">
        <f t="shared" si="346"/>
        <v>0</v>
      </c>
      <c r="HJE51" s="64">
        <f t="shared" si="346"/>
        <v>0</v>
      </c>
      <c r="HJF51" s="64">
        <f t="shared" si="346"/>
        <v>0</v>
      </c>
      <c r="HJG51" s="64">
        <f t="shared" si="346"/>
        <v>0</v>
      </c>
      <c r="HJH51" s="64">
        <f t="shared" si="346"/>
        <v>0</v>
      </c>
      <c r="HJI51" s="64">
        <f t="shared" si="346"/>
        <v>0</v>
      </c>
      <c r="HJJ51" s="64">
        <f t="shared" si="346"/>
        <v>0</v>
      </c>
      <c r="HJK51" s="64">
        <f t="shared" si="346"/>
        <v>0</v>
      </c>
      <c r="HJL51" s="64">
        <f t="shared" si="346"/>
        <v>0</v>
      </c>
      <c r="HJM51" s="64">
        <f t="shared" si="346"/>
        <v>0</v>
      </c>
      <c r="HJN51" s="64">
        <f t="shared" si="346"/>
        <v>0</v>
      </c>
      <c r="HJO51" s="64">
        <f t="shared" si="346"/>
        <v>0</v>
      </c>
      <c r="HJP51" s="64">
        <f t="shared" si="346"/>
        <v>0</v>
      </c>
      <c r="HJQ51" s="64">
        <f t="shared" si="346"/>
        <v>0</v>
      </c>
      <c r="HJR51" s="64">
        <f t="shared" si="346"/>
        <v>0</v>
      </c>
      <c r="HJS51" s="64">
        <f t="shared" si="346"/>
        <v>0</v>
      </c>
      <c r="HJT51" s="64">
        <f t="shared" si="346"/>
        <v>0</v>
      </c>
      <c r="HJU51" s="64">
        <f t="shared" si="346"/>
        <v>0</v>
      </c>
      <c r="HJV51" s="64">
        <f t="shared" si="346"/>
        <v>0</v>
      </c>
      <c r="HJW51" s="64">
        <f t="shared" si="346"/>
        <v>0</v>
      </c>
      <c r="HJX51" s="64">
        <f t="shared" si="346"/>
        <v>0</v>
      </c>
      <c r="HJY51" s="64">
        <f t="shared" si="346"/>
        <v>0</v>
      </c>
      <c r="HJZ51" s="64">
        <f t="shared" si="346"/>
        <v>0</v>
      </c>
      <c r="HKA51" s="64">
        <f t="shared" si="346"/>
        <v>0</v>
      </c>
      <c r="HKB51" s="64">
        <f t="shared" si="346"/>
        <v>0</v>
      </c>
      <c r="HKC51" s="64">
        <f t="shared" si="346"/>
        <v>0</v>
      </c>
      <c r="HKD51" s="64">
        <f t="shared" si="346"/>
        <v>0</v>
      </c>
      <c r="HKE51" s="64">
        <f t="shared" ref="HKE51:HMP51" si="347">SUM(HKE34:HKE49)</f>
        <v>0</v>
      </c>
      <c r="HKF51" s="64">
        <f t="shared" si="347"/>
        <v>0</v>
      </c>
      <c r="HKG51" s="64">
        <f t="shared" si="347"/>
        <v>0</v>
      </c>
      <c r="HKH51" s="64">
        <f t="shared" si="347"/>
        <v>0</v>
      </c>
      <c r="HKI51" s="64">
        <f t="shared" si="347"/>
        <v>0</v>
      </c>
      <c r="HKJ51" s="64">
        <f t="shared" si="347"/>
        <v>0</v>
      </c>
      <c r="HKK51" s="64">
        <f t="shared" si="347"/>
        <v>0</v>
      </c>
      <c r="HKL51" s="64">
        <f t="shared" si="347"/>
        <v>0</v>
      </c>
      <c r="HKM51" s="64">
        <f t="shared" si="347"/>
        <v>0</v>
      </c>
      <c r="HKN51" s="64">
        <f t="shared" si="347"/>
        <v>0</v>
      </c>
      <c r="HKO51" s="64">
        <f t="shared" si="347"/>
        <v>0</v>
      </c>
      <c r="HKP51" s="64">
        <f t="shared" si="347"/>
        <v>0</v>
      </c>
      <c r="HKQ51" s="64">
        <f t="shared" si="347"/>
        <v>0</v>
      </c>
      <c r="HKR51" s="64">
        <f t="shared" si="347"/>
        <v>0</v>
      </c>
      <c r="HKS51" s="64">
        <f t="shared" si="347"/>
        <v>0</v>
      </c>
      <c r="HKT51" s="64">
        <f t="shared" si="347"/>
        <v>0</v>
      </c>
      <c r="HKU51" s="64">
        <f t="shared" si="347"/>
        <v>0</v>
      </c>
      <c r="HKV51" s="64">
        <f t="shared" si="347"/>
        <v>0</v>
      </c>
      <c r="HKW51" s="64">
        <f t="shared" si="347"/>
        <v>0</v>
      </c>
      <c r="HKX51" s="64">
        <f t="shared" si="347"/>
        <v>0</v>
      </c>
      <c r="HKY51" s="64">
        <f t="shared" si="347"/>
        <v>0</v>
      </c>
      <c r="HKZ51" s="64">
        <f t="shared" si="347"/>
        <v>0</v>
      </c>
      <c r="HLA51" s="64">
        <f t="shared" si="347"/>
        <v>0</v>
      </c>
      <c r="HLB51" s="64">
        <f t="shared" si="347"/>
        <v>0</v>
      </c>
      <c r="HLC51" s="64">
        <f t="shared" si="347"/>
        <v>0</v>
      </c>
      <c r="HLD51" s="64">
        <f t="shared" si="347"/>
        <v>0</v>
      </c>
      <c r="HLE51" s="64">
        <f t="shared" si="347"/>
        <v>0</v>
      </c>
      <c r="HLF51" s="64">
        <f t="shared" si="347"/>
        <v>0</v>
      </c>
      <c r="HLG51" s="64">
        <f t="shared" si="347"/>
        <v>0</v>
      </c>
      <c r="HLH51" s="64">
        <f t="shared" si="347"/>
        <v>0</v>
      </c>
      <c r="HLI51" s="64">
        <f t="shared" si="347"/>
        <v>0</v>
      </c>
      <c r="HLJ51" s="64">
        <f t="shared" si="347"/>
        <v>0</v>
      </c>
      <c r="HLK51" s="64">
        <f t="shared" si="347"/>
        <v>0</v>
      </c>
      <c r="HLL51" s="64">
        <f t="shared" si="347"/>
        <v>0</v>
      </c>
      <c r="HLM51" s="64">
        <f t="shared" si="347"/>
        <v>0</v>
      </c>
      <c r="HLN51" s="64">
        <f t="shared" si="347"/>
        <v>0</v>
      </c>
      <c r="HLO51" s="64">
        <f t="shared" si="347"/>
        <v>0</v>
      </c>
      <c r="HLP51" s="64">
        <f t="shared" si="347"/>
        <v>0</v>
      </c>
      <c r="HLQ51" s="64">
        <f t="shared" si="347"/>
        <v>0</v>
      </c>
      <c r="HLR51" s="64">
        <f t="shared" si="347"/>
        <v>0</v>
      </c>
      <c r="HLS51" s="64">
        <f t="shared" si="347"/>
        <v>0</v>
      </c>
      <c r="HLT51" s="64">
        <f t="shared" si="347"/>
        <v>0</v>
      </c>
      <c r="HLU51" s="64">
        <f t="shared" si="347"/>
        <v>0</v>
      </c>
      <c r="HLV51" s="64">
        <f t="shared" si="347"/>
        <v>0</v>
      </c>
      <c r="HLW51" s="64">
        <f t="shared" si="347"/>
        <v>0</v>
      </c>
      <c r="HLX51" s="64">
        <f t="shared" si="347"/>
        <v>0</v>
      </c>
      <c r="HLY51" s="64">
        <f t="shared" si="347"/>
        <v>0</v>
      </c>
      <c r="HLZ51" s="64">
        <f t="shared" si="347"/>
        <v>0</v>
      </c>
      <c r="HMA51" s="64">
        <f t="shared" si="347"/>
        <v>0</v>
      </c>
      <c r="HMB51" s="64">
        <f t="shared" si="347"/>
        <v>0</v>
      </c>
      <c r="HMC51" s="64">
        <f t="shared" si="347"/>
        <v>0</v>
      </c>
      <c r="HMD51" s="64">
        <f t="shared" si="347"/>
        <v>0</v>
      </c>
      <c r="HME51" s="64">
        <f t="shared" si="347"/>
        <v>0</v>
      </c>
      <c r="HMF51" s="64">
        <f t="shared" si="347"/>
        <v>0</v>
      </c>
      <c r="HMG51" s="64">
        <f t="shared" si="347"/>
        <v>0</v>
      </c>
      <c r="HMH51" s="64">
        <f t="shared" si="347"/>
        <v>0</v>
      </c>
      <c r="HMI51" s="64">
        <f t="shared" si="347"/>
        <v>0</v>
      </c>
      <c r="HMJ51" s="64">
        <f t="shared" si="347"/>
        <v>0</v>
      </c>
      <c r="HMK51" s="64">
        <f t="shared" si="347"/>
        <v>0</v>
      </c>
      <c r="HML51" s="64">
        <f t="shared" si="347"/>
        <v>0</v>
      </c>
      <c r="HMM51" s="64">
        <f t="shared" si="347"/>
        <v>0</v>
      </c>
      <c r="HMN51" s="64">
        <f t="shared" si="347"/>
        <v>0</v>
      </c>
      <c r="HMO51" s="64">
        <f t="shared" si="347"/>
        <v>0</v>
      </c>
      <c r="HMP51" s="64">
        <f t="shared" si="347"/>
        <v>0</v>
      </c>
      <c r="HMQ51" s="64">
        <f t="shared" ref="HMQ51:HPB51" si="348">SUM(HMQ34:HMQ49)</f>
        <v>0</v>
      </c>
      <c r="HMR51" s="64">
        <f t="shared" si="348"/>
        <v>0</v>
      </c>
      <c r="HMS51" s="64">
        <f t="shared" si="348"/>
        <v>0</v>
      </c>
      <c r="HMT51" s="64">
        <f t="shared" si="348"/>
        <v>0</v>
      </c>
      <c r="HMU51" s="64">
        <f t="shared" si="348"/>
        <v>0</v>
      </c>
      <c r="HMV51" s="64">
        <f t="shared" si="348"/>
        <v>0</v>
      </c>
      <c r="HMW51" s="64">
        <f t="shared" si="348"/>
        <v>0</v>
      </c>
      <c r="HMX51" s="64">
        <f t="shared" si="348"/>
        <v>0</v>
      </c>
      <c r="HMY51" s="64">
        <f t="shared" si="348"/>
        <v>0</v>
      </c>
      <c r="HMZ51" s="64">
        <f t="shared" si="348"/>
        <v>0</v>
      </c>
      <c r="HNA51" s="64">
        <f t="shared" si="348"/>
        <v>0</v>
      </c>
      <c r="HNB51" s="64">
        <f t="shared" si="348"/>
        <v>0</v>
      </c>
      <c r="HNC51" s="64">
        <f t="shared" si="348"/>
        <v>0</v>
      </c>
      <c r="HND51" s="64">
        <f t="shared" si="348"/>
        <v>0</v>
      </c>
      <c r="HNE51" s="64">
        <f t="shared" si="348"/>
        <v>0</v>
      </c>
      <c r="HNF51" s="64">
        <f t="shared" si="348"/>
        <v>0</v>
      </c>
      <c r="HNG51" s="64">
        <f t="shared" si="348"/>
        <v>0</v>
      </c>
      <c r="HNH51" s="64">
        <f t="shared" si="348"/>
        <v>0</v>
      </c>
      <c r="HNI51" s="64">
        <f t="shared" si="348"/>
        <v>0</v>
      </c>
      <c r="HNJ51" s="64">
        <f t="shared" si="348"/>
        <v>0</v>
      </c>
      <c r="HNK51" s="64">
        <f t="shared" si="348"/>
        <v>0</v>
      </c>
      <c r="HNL51" s="64">
        <f t="shared" si="348"/>
        <v>0</v>
      </c>
      <c r="HNM51" s="64">
        <f t="shared" si="348"/>
        <v>0</v>
      </c>
      <c r="HNN51" s="64">
        <f t="shared" si="348"/>
        <v>0</v>
      </c>
      <c r="HNO51" s="64">
        <f t="shared" si="348"/>
        <v>0</v>
      </c>
      <c r="HNP51" s="64">
        <f t="shared" si="348"/>
        <v>0</v>
      </c>
      <c r="HNQ51" s="64">
        <f t="shared" si="348"/>
        <v>0</v>
      </c>
      <c r="HNR51" s="64">
        <f t="shared" si="348"/>
        <v>0</v>
      </c>
      <c r="HNS51" s="64">
        <f t="shared" si="348"/>
        <v>0</v>
      </c>
      <c r="HNT51" s="64">
        <f t="shared" si="348"/>
        <v>0</v>
      </c>
      <c r="HNU51" s="64">
        <f t="shared" si="348"/>
        <v>0</v>
      </c>
      <c r="HNV51" s="64">
        <f t="shared" si="348"/>
        <v>0</v>
      </c>
      <c r="HNW51" s="64">
        <f t="shared" si="348"/>
        <v>0</v>
      </c>
      <c r="HNX51" s="64">
        <f t="shared" si="348"/>
        <v>0</v>
      </c>
      <c r="HNY51" s="64">
        <f t="shared" si="348"/>
        <v>0</v>
      </c>
      <c r="HNZ51" s="64">
        <f t="shared" si="348"/>
        <v>0</v>
      </c>
      <c r="HOA51" s="64">
        <f t="shared" si="348"/>
        <v>0</v>
      </c>
      <c r="HOB51" s="64">
        <f t="shared" si="348"/>
        <v>0</v>
      </c>
      <c r="HOC51" s="64">
        <f t="shared" si="348"/>
        <v>0</v>
      </c>
      <c r="HOD51" s="64">
        <f t="shared" si="348"/>
        <v>0</v>
      </c>
      <c r="HOE51" s="64">
        <f t="shared" si="348"/>
        <v>0</v>
      </c>
      <c r="HOF51" s="64">
        <f t="shared" si="348"/>
        <v>0</v>
      </c>
      <c r="HOG51" s="64">
        <f t="shared" si="348"/>
        <v>0</v>
      </c>
      <c r="HOH51" s="64">
        <f t="shared" si="348"/>
        <v>0</v>
      </c>
      <c r="HOI51" s="64">
        <f t="shared" si="348"/>
        <v>0</v>
      </c>
      <c r="HOJ51" s="64">
        <f t="shared" si="348"/>
        <v>0</v>
      </c>
      <c r="HOK51" s="64">
        <f t="shared" si="348"/>
        <v>0</v>
      </c>
      <c r="HOL51" s="64">
        <f t="shared" si="348"/>
        <v>0</v>
      </c>
      <c r="HOM51" s="64">
        <f t="shared" si="348"/>
        <v>0</v>
      </c>
      <c r="HON51" s="64">
        <f t="shared" si="348"/>
        <v>0</v>
      </c>
      <c r="HOO51" s="64">
        <f t="shared" si="348"/>
        <v>0</v>
      </c>
      <c r="HOP51" s="64">
        <f t="shared" si="348"/>
        <v>0</v>
      </c>
      <c r="HOQ51" s="64">
        <f t="shared" si="348"/>
        <v>0</v>
      </c>
      <c r="HOR51" s="64">
        <f t="shared" si="348"/>
        <v>0</v>
      </c>
      <c r="HOS51" s="64">
        <f t="shared" si="348"/>
        <v>0</v>
      </c>
      <c r="HOT51" s="64">
        <f t="shared" si="348"/>
        <v>0</v>
      </c>
      <c r="HOU51" s="64">
        <f t="shared" si="348"/>
        <v>0</v>
      </c>
      <c r="HOV51" s="64">
        <f t="shared" si="348"/>
        <v>0</v>
      </c>
      <c r="HOW51" s="64">
        <f t="shared" si="348"/>
        <v>0</v>
      </c>
      <c r="HOX51" s="64">
        <f t="shared" si="348"/>
        <v>0</v>
      </c>
      <c r="HOY51" s="64">
        <f t="shared" si="348"/>
        <v>0</v>
      </c>
      <c r="HOZ51" s="64">
        <f t="shared" si="348"/>
        <v>0</v>
      </c>
      <c r="HPA51" s="64">
        <f t="shared" si="348"/>
        <v>0</v>
      </c>
      <c r="HPB51" s="64">
        <f t="shared" si="348"/>
        <v>0</v>
      </c>
      <c r="HPC51" s="64">
        <f t="shared" ref="HPC51:HRN51" si="349">SUM(HPC34:HPC49)</f>
        <v>0</v>
      </c>
      <c r="HPD51" s="64">
        <f t="shared" si="349"/>
        <v>0</v>
      </c>
      <c r="HPE51" s="64">
        <f t="shared" si="349"/>
        <v>0</v>
      </c>
      <c r="HPF51" s="64">
        <f t="shared" si="349"/>
        <v>0</v>
      </c>
      <c r="HPG51" s="64">
        <f t="shared" si="349"/>
        <v>0</v>
      </c>
      <c r="HPH51" s="64">
        <f t="shared" si="349"/>
        <v>0</v>
      </c>
      <c r="HPI51" s="64">
        <f t="shared" si="349"/>
        <v>0</v>
      </c>
      <c r="HPJ51" s="64">
        <f t="shared" si="349"/>
        <v>0</v>
      </c>
      <c r="HPK51" s="64">
        <f t="shared" si="349"/>
        <v>0</v>
      </c>
      <c r="HPL51" s="64">
        <f t="shared" si="349"/>
        <v>0</v>
      </c>
      <c r="HPM51" s="64">
        <f t="shared" si="349"/>
        <v>0</v>
      </c>
      <c r="HPN51" s="64">
        <f t="shared" si="349"/>
        <v>0</v>
      </c>
      <c r="HPO51" s="64">
        <f t="shared" si="349"/>
        <v>0</v>
      </c>
      <c r="HPP51" s="64">
        <f t="shared" si="349"/>
        <v>0</v>
      </c>
      <c r="HPQ51" s="64">
        <f t="shared" si="349"/>
        <v>0</v>
      </c>
      <c r="HPR51" s="64">
        <f t="shared" si="349"/>
        <v>0</v>
      </c>
      <c r="HPS51" s="64">
        <f t="shared" si="349"/>
        <v>0</v>
      </c>
      <c r="HPT51" s="64">
        <f t="shared" si="349"/>
        <v>0</v>
      </c>
      <c r="HPU51" s="64">
        <f t="shared" si="349"/>
        <v>0</v>
      </c>
      <c r="HPV51" s="64">
        <f t="shared" si="349"/>
        <v>0</v>
      </c>
      <c r="HPW51" s="64">
        <f t="shared" si="349"/>
        <v>0</v>
      </c>
      <c r="HPX51" s="64">
        <f t="shared" si="349"/>
        <v>0</v>
      </c>
      <c r="HPY51" s="64">
        <f t="shared" si="349"/>
        <v>0</v>
      </c>
      <c r="HPZ51" s="64">
        <f t="shared" si="349"/>
        <v>0</v>
      </c>
      <c r="HQA51" s="64">
        <f t="shared" si="349"/>
        <v>0</v>
      </c>
      <c r="HQB51" s="64">
        <f t="shared" si="349"/>
        <v>0</v>
      </c>
      <c r="HQC51" s="64">
        <f t="shared" si="349"/>
        <v>0</v>
      </c>
      <c r="HQD51" s="64">
        <f t="shared" si="349"/>
        <v>0</v>
      </c>
      <c r="HQE51" s="64">
        <f t="shared" si="349"/>
        <v>0</v>
      </c>
      <c r="HQF51" s="64">
        <f t="shared" si="349"/>
        <v>0</v>
      </c>
      <c r="HQG51" s="64">
        <f t="shared" si="349"/>
        <v>0</v>
      </c>
      <c r="HQH51" s="64">
        <f t="shared" si="349"/>
        <v>0</v>
      </c>
      <c r="HQI51" s="64">
        <f t="shared" si="349"/>
        <v>0</v>
      </c>
      <c r="HQJ51" s="64">
        <f t="shared" si="349"/>
        <v>0</v>
      </c>
      <c r="HQK51" s="64">
        <f t="shared" si="349"/>
        <v>0</v>
      </c>
      <c r="HQL51" s="64">
        <f t="shared" si="349"/>
        <v>0</v>
      </c>
      <c r="HQM51" s="64">
        <f t="shared" si="349"/>
        <v>0</v>
      </c>
      <c r="HQN51" s="64">
        <f t="shared" si="349"/>
        <v>0</v>
      </c>
      <c r="HQO51" s="64">
        <f t="shared" si="349"/>
        <v>0</v>
      </c>
      <c r="HQP51" s="64">
        <f t="shared" si="349"/>
        <v>0</v>
      </c>
      <c r="HQQ51" s="64">
        <f t="shared" si="349"/>
        <v>0</v>
      </c>
      <c r="HQR51" s="64">
        <f t="shared" si="349"/>
        <v>0</v>
      </c>
      <c r="HQS51" s="64">
        <f t="shared" si="349"/>
        <v>0</v>
      </c>
      <c r="HQT51" s="64">
        <f t="shared" si="349"/>
        <v>0</v>
      </c>
      <c r="HQU51" s="64">
        <f t="shared" si="349"/>
        <v>0</v>
      </c>
      <c r="HQV51" s="64">
        <f t="shared" si="349"/>
        <v>0</v>
      </c>
      <c r="HQW51" s="64">
        <f t="shared" si="349"/>
        <v>0</v>
      </c>
      <c r="HQX51" s="64">
        <f t="shared" si="349"/>
        <v>0</v>
      </c>
      <c r="HQY51" s="64">
        <f t="shared" si="349"/>
        <v>0</v>
      </c>
      <c r="HQZ51" s="64">
        <f t="shared" si="349"/>
        <v>0</v>
      </c>
      <c r="HRA51" s="64">
        <f t="shared" si="349"/>
        <v>0</v>
      </c>
      <c r="HRB51" s="64">
        <f t="shared" si="349"/>
        <v>0</v>
      </c>
      <c r="HRC51" s="64">
        <f t="shared" si="349"/>
        <v>0</v>
      </c>
      <c r="HRD51" s="64">
        <f t="shared" si="349"/>
        <v>0</v>
      </c>
      <c r="HRE51" s="64">
        <f t="shared" si="349"/>
        <v>0</v>
      </c>
      <c r="HRF51" s="64">
        <f t="shared" si="349"/>
        <v>0</v>
      </c>
      <c r="HRG51" s="64">
        <f t="shared" si="349"/>
        <v>0</v>
      </c>
      <c r="HRH51" s="64">
        <f t="shared" si="349"/>
        <v>0</v>
      </c>
      <c r="HRI51" s="64">
        <f t="shared" si="349"/>
        <v>0</v>
      </c>
      <c r="HRJ51" s="64">
        <f t="shared" si="349"/>
        <v>0</v>
      </c>
      <c r="HRK51" s="64">
        <f t="shared" si="349"/>
        <v>0</v>
      </c>
      <c r="HRL51" s="64">
        <f t="shared" si="349"/>
        <v>0</v>
      </c>
      <c r="HRM51" s="64">
        <f t="shared" si="349"/>
        <v>0</v>
      </c>
      <c r="HRN51" s="64">
        <f t="shared" si="349"/>
        <v>0</v>
      </c>
      <c r="HRO51" s="64">
        <f t="shared" ref="HRO51:HTZ51" si="350">SUM(HRO34:HRO49)</f>
        <v>0</v>
      </c>
      <c r="HRP51" s="64">
        <f t="shared" si="350"/>
        <v>0</v>
      </c>
      <c r="HRQ51" s="64">
        <f t="shared" si="350"/>
        <v>0</v>
      </c>
      <c r="HRR51" s="64">
        <f t="shared" si="350"/>
        <v>0</v>
      </c>
      <c r="HRS51" s="64">
        <f t="shared" si="350"/>
        <v>0</v>
      </c>
      <c r="HRT51" s="64">
        <f t="shared" si="350"/>
        <v>0</v>
      </c>
      <c r="HRU51" s="64">
        <f t="shared" si="350"/>
        <v>0</v>
      </c>
      <c r="HRV51" s="64">
        <f t="shared" si="350"/>
        <v>0</v>
      </c>
      <c r="HRW51" s="64">
        <f t="shared" si="350"/>
        <v>0</v>
      </c>
      <c r="HRX51" s="64">
        <f t="shared" si="350"/>
        <v>0</v>
      </c>
      <c r="HRY51" s="64">
        <f t="shared" si="350"/>
        <v>0</v>
      </c>
      <c r="HRZ51" s="64">
        <f t="shared" si="350"/>
        <v>0</v>
      </c>
      <c r="HSA51" s="64">
        <f t="shared" si="350"/>
        <v>0</v>
      </c>
      <c r="HSB51" s="64">
        <f t="shared" si="350"/>
        <v>0</v>
      </c>
      <c r="HSC51" s="64">
        <f t="shared" si="350"/>
        <v>0</v>
      </c>
      <c r="HSD51" s="64">
        <f t="shared" si="350"/>
        <v>0</v>
      </c>
      <c r="HSE51" s="64">
        <f t="shared" si="350"/>
        <v>0</v>
      </c>
      <c r="HSF51" s="64">
        <f t="shared" si="350"/>
        <v>0</v>
      </c>
      <c r="HSG51" s="64">
        <f t="shared" si="350"/>
        <v>0</v>
      </c>
      <c r="HSH51" s="64">
        <f t="shared" si="350"/>
        <v>0</v>
      </c>
      <c r="HSI51" s="64">
        <f t="shared" si="350"/>
        <v>0</v>
      </c>
      <c r="HSJ51" s="64">
        <f t="shared" si="350"/>
        <v>0</v>
      </c>
      <c r="HSK51" s="64">
        <f t="shared" si="350"/>
        <v>0</v>
      </c>
      <c r="HSL51" s="64">
        <f t="shared" si="350"/>
        <v>0</v>
      </c>
      <c r="HSM51" s="64">
        <f t="shared" si="350"/>
        <v>0</v>
      </c>
      <c r="HSN51" s="64">
        <f t="shared" si="350"/>
        <v>0</v>
      </c>
      <c r="HSO51" s="64">
        <f t="shared" si="350"/>
        <v>0</v>
      </c>
      <c r="HSP51" s="64">
        <f t="shared" si="350"/>
        <v>0</v>
      </c>
      <c r="HSQ51" s="64">
        <f t="shared" si="350"/>
        <v>0</v>
      </c>
      <c r="HSR51" s="64">
        <f t="shared" si="350"/>
        <v>0</v>
      </c>
      <c r="HSS51" s="64">
        <f t="shared" si="350"/>
        <v>0</v>
      </c>
      <c r="HST51" s="64">
        <f t="shared" si="350"/>
        <v>0</v>
      </c>
      <c r="HSU51" s="64">
        <f t="shared" si="350"/>
        <v>0</v>
      </c>
      <c r="HSV51" s="64">
        <f t="shared" si="350"/>
        <v>0</v>
      </c>
      <c r="HSW51" s="64">
        <f t="shared" si="350"/>
        <v>0</v>
      </c>
      <c r="HSX51" s="64">
        <f t="shared" si="350"/>
        <v>0</v>
      </c>
      <c r="HSY51" s="64">
        <f t="shared" si="350"/>
        <v>0</v>
      </c>
      <c r="HSZ51" s="64">
        <f t="shared" si="350"/>
        <v>0</v>
      </c>
      <c r="HTA51" s="64">
        <f t="shared" si="350"/>
        <v>0</v>
      </c>
      <c r="HTB51" s="64">
        <f t="shared" si="350"/>
        <v>0</v>
      </c>
      <c r="HTC51" s="64">
        <f t="shared" si="350"/>
        <v>0</v>
      </c>
      <c r="HTD51" s="64">
        <f t="shared" si="350"/>
        <v>0</v>
      </c>
      <c r="HTE51" s="64">
        <f t="shared" si="350"/>
        <v>0</v>
      </c>
      <c r="HTF51" s="64">
        <f t="shared" si="350"/>
        <v>0</v>
      </c>
      <c r="HTG51" s="64">
        <f t="shared" si="350"/>
        <v>0</v>
      </c>
      <c r="HTH51" s="64">
        <f t="shared" si="350"/>
        <v>0</v>
      </c>
      <c r="HTI51" s="64">
        <f t="shared" si="350"/>
        <v>0</v>
      </c>
      <c r="HTJ51" s="64">
        <f t="shared" si="350"/>
        <v>0</v>
      </c>
      <c r="HTK51" s="64">
        <f t="shared" si="350"/>
        <v>0</v>
      </c>
      <c r="HTL51" s="64">
        <f t="shared" si="350"/>
        <v>0</v>
      </c>
      <c r="HTM51" s="64">
        <f t="shared" si="350"/>
        <v>0</v>
      </c>
      <c r="HTN51" s="64">
        <f t="shared" si="350"/>
        <v>0</v>
      </c>
      <c r="HTO51" s="64">
        <f t="shared" si="350"/>
        <v>0</v>
      </c>
      <c r="HTP51" s="64">
        <f t="shared" si="350"/>
        <v>0</v>
      </c>
      <c r="HTQ51" s="64">
        <f t="shared" si="350"/>
        <v>0</v>
      </c>
      <c r="HTR51" s="64">
        <f t="shared" si="350"/>
        <v>0</v>
      </c>
      <c r="HTS51" s="64">
        <f t="shared" si="350"/>
        <v>0</v>
      </c>
      <c r="HTT51" s="64">
        <f t="shared" si="350"/>
        <v>0</v>
      </c>
      <c r="HTU51" s="64">
        <f t="shared" si="350"/>
        <v>0</v>
      </c>
      <c r="HTV51" s="64">
        <f t="shared" si="350"/>
        <v>0</v>
      </c>
      <c r="HTW51" s="64">
        <f t="shared" si="350"/>
        <v>0</v>
      </c>
      <c r="HTX51" s="64">
        <f t="shared" si="350"/>
        <v>0</v>
      </c>
      <c r="HTY51" s="64">
        <f t="shared" si="350"/>
        <v>0</v>
      </c>
      <c r="HTZ51" s="64">
        <f t="shared" si="350"/>
        <v>0</v>
      </c>
      <c r="HUA51" s="64">
        <f t="shared" ref="HUA51:HWL51" si="351">SUM(HUA34:HUA49)</f>
        <v>0</v>
      </c>
      <c r="HUB51" s="64">
        <f t="shared" si="351"/>
        <v>0</v>
      </c>
      <c r="HUC51" s="64">
        <f t="shared" si="351"/>
        <v>0</v>
      </c>
      <c r="HUD51" s="64">
        <f t="shared" si="351"/>
        <v>0</v>
      </c>
      <c r="HUE51" s="64">
        <f t="shared" si="351"/>
        <v>0</v>
      </c>
      <c r="HUF51" s="64">
        <f t="shared" si="351"/>
        <v>0</v>
      </c>
      <c r="HUG51" s="64">
        <f t="shared" si="351"/>
        <v>0</v>
      </c>
      <c r="HUH51" s="64">
        <f t="shared" si="351"/>
        <v>0</v>
      </c>
      <c r="HUI51" s="64">
        <f t="shared" si="351"/>
        <v>0</v>
      </c>
      <c r="HUJ51" s="64">
        <f t="shared" si="351"/>
        <v>0</v>
      </c>
      <c r="HUK51" s="64">
        <f t="shared" si="351"/>
        <v>0</v>
      </c>
      <c r="HUL51" s="64">
        <f t="shared" si="351"/>
        <v>0</v>
      </c>
      <c r="HUM51" s="64">
        <f t="shared" si="351"/>
        <v>0</v>
      </c>
      <c r="HUN51" s="64">
        <f t="shared" si="351"/>
        <v>0</v>
      </c>
      <c r="HUO51" s="64">
        <f t="shared" si="351"/>
        <v>0</v>
      </c>
      <c r="HUP51" s="64">
        <f t="shared" si="351"/>
        <v>0</v>
      </c>
      <c r="HUQ51" s="64">
        <f t="shared" si="351"/>
        <v>0</v>
      </c>
      <c r="HUR51" s="64">
        <f t="shared" si="351"/>
        <v>0</v>
      </c>
      <c r="HUS51" s="64">
        <f t="shared" si="351"/>
        <v>0</v>
      </c>
      <c r="HUT51" s="64">
        <f t="shared" si="351"/>
        <v>0</v>
      </c>
      <c r="HUU51" s="64">
        <f t="shared" si="351"/>
        <v>0</v>
      </c>
      <c r="HUV51" s="64">
        <f t="shared" si="351"/>
        <v>0</v>
      </c>
      <c r="HUW51" s="64">
        <f t="shared" si="351"/>
        <v>0</v>
      </c>
      <c r="HUX51" s="64">
        <f t="shared" si="351"/>
        <v>0</v>
      </c>
      <c r="HUY51" s="64">
        <f t="shared" si="351"/>
        <v>0</v>
      </c>
      <c r="HUZ51" s="64">
        <f t="shared" si="351"/>
        <v>0</v>
      </c>
      <c r="HVA51" s="64">
        <f t="shared" si="351"/>
        <v>0</v>
      </c>
      <c r="HVB51" s="64">
        <f t="shared" si="351"/>
        <v>0</v>
      </c>
      <c r="HVC51" s="64">
        <f t="shared" si="351"/>
        <v>0</v>
      </c>
      <c r="HVD51" s="64">
        <f t="shared" si="351"/>
        <v>0</v>
      </c>
      <c r="HVE51" s="64">
        <f t="shared" si="351"/>
        <v>0</v>
      </c>
      <c r="HVF51" s="64">
        <f t="shared" si="351"/>
        <v>0</v>
      </c>
      <c r="HVG51" s="64">
        <f t="shared" si="351"/>
        <v>0</v>
      </c>
      <c r="HVH51" s="64">
        <f t="shared" si="351"/>
        <v>0</v>
      </c>
      <c r="HVI51" s="64">
        <f t="shared" si="351"/>
        <v>0</v>
      </c>
      <c r="HVJ51" s="64">
        <f t="shared" si="351"/>
        <v>0</v>
      </c>
      <c r="HVK51" s="64">
        <f t="shared" si="351"/>
        <v>0</v>
      </c>
      <c r="HVL51" s="64">
        <f t="shared" si="351"/>
        <v>0</v>
      </c>
      <c r="HVM51" s="64">
        <f t="shared" si="351"/>
        <v>0</v>
      </c>
      <c r="HVN51" s="64">
        <f t="shared" si="351"/>
        <v>0</v>
      </c>
      <c r="HVO51" s="64">
        <f t="shared" si="351"/>
        <v>0</v>
      </c>
      <c r="HVP51" s="64">
        <f t="shared" si="351"/>
        <v>0</v>
      </c>
      <c r="HVQ51" s="64">
        <f t="shared" si="351"/>
        <v>0</v>
      </c>
      <c r="HVR51" s="64">
        <f t="shared" si="351"/>
        <v>0</v>
      </c>
      <c r="HVS51" s="64">
        <f t="shared" si="351"/>
        <v>0</v>
      </c>
      <c r="HVT51" s="64">
        <f t="shared" si="351"/>
        <v>0</v>
      </c>
      <c r="HVU51" s="64">
        <f t="shared" si="351"/>
        <v>0</v>
      </c>
      <c r="HVV51" s="64">
        <f t="shared" si="351"/>
        <v>0</v>
      </c>
      <c r="HVW51" s="64">
        <f t="shared" si="351"/>
        <v>0</v>
      </c>
      <c r="HVX51" s="64">
        <f t="shared" si="351"/>
        <v>0</v>
      </c>
      <c r="HVY51" s="64">
        <f t="shared" si="351"/>
        <v>0</v>
      </c>
      <c r="HVZ51" s="64">
        <f t="shared" si="351"/>
        <v>0</v>
      </c>
      <c r="HWA51" s="64">
        <f t="shared" si="351"/>
        <v>0</v>
      </c>
      <c r="HWB51" s="64">
        <f t="shared" si="351"/>
        <v>0</v>
      </c>
      <c r="HWC51" s="64">
        <f t="shared" si="351"/>
        <v>0</v>
      </c>
      <c r="HWD51" s="64">
        <f t="shared" si="351"/>
        <v>0</v>
      </c>
      <c r="HWE51" s="64">
        <f t="shared" si="351"/>
        <v>0</v>
      </c>
      <c r="HWF51" s="64">
        <f t="shared" si="351"/>
        <v>0</v>
      </c>
      <c r="HWG51" s="64">
        <f t="shared" si="351"/>
        <v>0</v>
      </c>
      <c r="HWH51" s="64">
        <f t="shared" si="351"/>
        <v>0</v>
      </c>
      <c r="HWI51" s="64">
        <f t="shared" si="351"/>
        <v>0</v>
      </c>
      <c r="HWJ51" s="64">
        <f t="shared" si="351"/>
        <v>0</v>
      </c>
      <c r="HWK51" s="64">
        <f t="shared" si="351"/>
        <v>0</v>
      </c>
      <c r="HWL51" s="64">
        <f t="shared" si="351"/>
        <v>0</v>
      </c>
      <c r="HWM51" s="64">
        <f t="shared" ref="HWM51:HYX51" si="352">SUM(HWM34:HWM49)</f>
        <v>0</v>
      </c>
      <c r="HWN51" s="64">
        <f t="shared" si="352"/>
        <v>0</v>
      </c>
      <c r="HWO51" s="64">
        <f t="shared" si="352"/>
        <v>0</v>
      </c>
      <c r="HWP51" s="64">
        <f t="shared" si="352"/>
        <v>0</v>
      </c>
      <c r="HWQ51" s="64">
        <f t="shared" si="352"/>
        <v>0</v>
      </c>
      <c r="HWR51" s="64">
        <f t="shared" si="352"/>
        <v>0</v>
      </c>
      <c r="HWS51" s="64">
        <f t="shared" si="352"/>
        <v>0</v>
      </c>
      <c r="HWT51" s="64">
        <f t="shared" si="352"/>
        <v>0</v>
      </c>
      <c r="HWU51" s="64">
        <f t="shared" si="352"/>
        <v>0</v>
      </c>
      <c r="HWV51" s="64">
        <f t="shared" si="352"/>
        <v>0</v>
      </c>
      <c r="HWW51" s="64">
        <f t="shared" si="352"/>
        <v>0</v>
      </c>
      <c r="HWX51" s="64">
        <f t="shared" si="352"/>
        <v>0</v>
      </c>
      <c r="HWY51" s="64">
        <f t="shared" si="352"/>
        <v>0</v>
      </c>
      <c r="HWZ51" s="64">
        <f t="shared" si="352"/>
        <v>0</v>
      </c>
      <c r="HXA51" s="64">
        <f t="shared" si="352"/>
        <v>0</v>
      </c>
      <c r="HXB51" s="64">
        <f t="shared" si="352"/>
        <v>0</v>
      </c>
      <c r="HXC51" s="64">
        <f t="shared" si="352"/>
        <v>0</v>
      </c>
      <c r="HXD51" s="64">
        <f t="shared" si="352"/>
        <v>0</v>
      </c>
      <c r="HXE51" s="64">
        <f t="shared" si="352"/>
        <v>0</v>
      </c>
      <c r="HXF51" s="64">
        <f t="shared" si="352"/>
        <v>0</v>
      </c>
      <c r="HXG51" s="64">
        <f t="shared" si="352"/>
        <v>0</v>
      </c>
      <c r="HXH51" s="64">
        <f t="shared" si="352"/>
        <v>0</v>
      </c>
      <c r="HXI51" s="64">
        <f t="shared" si="352"/>
        <v>0</v>
      </c>
      <c r="HXJ51" s="64">
        <f t="shared" si="352"/>
        <v>0</v>
      </c>
      <c r="HXK51" s="64">
        <f t="shared" si="352"/>
        <v>0</v>
      </c>
      <c r="HXL51" s="64">
        <f t="shared" si="352"/>
        <v>0</v>
      </c>
      <c r="HXM51" s="64">
        <f t="shared" si="352"/>
        <v>0</v>
      </c>
      <c r="HXN51" s="64">
        <f t="shared" si="352"/>
        <v>0</v>
      </c>
      <c r="HXO51" s="64">
        <f t="shared" si="352"/>
        <v>0</v>
      </c>
      <c r="HXP51" s="64">
        <f t="shared" si="352"/>
        <v>0</v>
      </c>
      <c r="HXQ51" s="64">
        <f t="shared" si="352"/>
        <v>0</v>
      </c>
      <c r="HXR51" s="64">
        <f t="shared" si="352"/>
        <v>0</v>
      </c>
      <c r="HXS51" s="64">
        <f t="shared" si="352"/>
        <v>0</v>
      </c>
      <c r="HXT51" s="64">
        <f t="shared" si="352"/>
        <v>0</v>
      </c>
      <c r="HXU51" s="64">
        <f t="shared" si="352"/>
        <v>0</v>
      </c>
      <c r="HXV51" s="64">
        <f t="shared" si="352"/>
        <v>0</v>
      </c>
      <c r="HXW51" s="64">
        <f t="shared" si="352"/>
        <v>0</v>
      </c>
      <c r="HXX51" s="64">
        <f t="shared" si="352"/>
        <v>0</v>
      </c>
      <c r="HXY51" s="64">
        <f t="shared" si="352"/>
        <v>0</v>
      </c>
      <c r="HXZ51" s="64">
        <f t="shared" si="352"/>
        <v>0</v>
      </c>
      <c r="HYA51" s="64">
        <f t="shared" si="352"/>
        <v>0</v>
      </c>
      <c r="HYB51" s="64">
        <f t="shared" si="352"/>
        <v>0</v>
      </c>
      <c r="HYC51" s="64">
        <f t="shared" si="352"/>
        <v>0</v>
      </c>
      <c r="HYD51" s="64">
        <f t="shared" si="352"/>
        <v>0</v>
      </c>
      <c r="HYE51" s="64">
        <f t="shared" si="352"/>
        <v>0</v>
      </c>
      <c r="HYF51" s="64">
        <f t="shared" si="352"/>
        <v>0</v>
      </c>
      <c r="HYG51" s="64">
        <f t="shared" si="352"/>
        <v>0</v>
      </c>
      <c r="HYH51" s="64">
        <f t="shared" si="352"/>
        <v>0</v>
      </c>
      <c r="HYI51" s="64">
        <f t="shared" si="352"/>
        <v>0</v>
      </c>
      <c r="HYJ51" s="64">
        <f t="shared" si="352"/>
        <v>0</v>
      </c>
      <c r="HYK51" s="64">
        <f t="shared" si="352"/>
        <v>0</v>
      </c>
      <c r="HYL51" s="64">
        <f t="shared" si="352"/>
        <v>0</v>
      </c>
      <c r="HYM51" s="64">
        <f t="shared" si="352"/>
        <v>0</v>
      </c>
      <c r="HYN51" s="64">
        <f t="shared" si="352"/>
        <v>0</v>
      </c>
      <c r="HYO51" s="64">
        <f t="shared" si="352"/>
        <v>0</v>
      </c>
      <c r="HYP51" s="64">
        <f t="shared" si="352"/>
        <v>0</v>
      </c>
      <c r="HYQ51" s="64">
        <f t="shared" si="352"/>
        <v>0</v>
      </c>
      <c r="HYR51" s="64">
        <f t="shared" si="352"/>
        <v>0</v>
      </c>
      <c r="HYS51" s="64">
        <f t="shared" si="352"/>
        <v>0</v>
      </c>
      <c r="HYT51" s="64">
        <f t="shared" si="352"/>
        <v>0</v>
      </c>
      <c r="HYU51" s="64">
        <f t="shared" si="352"/>
        <v>0</v>
      </c>
      <c r="HYV51" s="64">
        <f t="shared" si="352"/>
        <v>0</v>
      </c>
      <c r="HYW51" s="64">
        <f t="shared" si="352"/>
        <v>0</v>
      </c>
      <c r="HYX51" s="64">
        <f t="shared" si="352"/>
        <v>0</v>
      </c>
      <c r="HYY51" s="64">
        <f t="shared" ref="HYY51:IBJ51" si="353">SUM(HYY34:HYY49)</f>
        <v>0</v>
      </c>
      <c r="HYZ51" s="64">
        <f t="shared" si="353"/>
        <v>0</v>
      </c>
      <c r="HZA51" s="64">
        <f t="shared" si="353"/>
        <v>0</v>
      </c>
      <c r="HZB51" s="64">
        <f t="shared" si="353"/>
        <v>0</v>
      </c>
      <c r="HZC51" s="64">
        <f t="shared" si="353"/>
        <v>0</v>
      </c>
      <c r="HZD51" s="64">
        <f t="shared" si="353"/>
        <v>0</v>
      </c>
      <c r="HZE51" s="64">
        <f t="shared" si="353"/>
        <v>0</v>
      </c>
      <c r="HZF51" s="64">
        <f t="shared" si="353"/>
        <v>0</v>
      </c>
      <c r="HZG51" s="64">
        <f t="shared" si="353"/>
        <v>0</v>
      </c>
      <c r="HZH51" s="64">
        <f t="shared" si="353"/>
        <v>0</v>
      </c>
      <c r="HZI51" s="64">
        <f t="shared" si="353"/>
        <v>0</v>
      </c>
      <c r="HZJ51" s="64">
        <f t="shared" si="353"/>
        <v>0</v>
      </c>
      <c r="HZK51" s="64">
        <f t="shared" si="353"/>
        <v>0</v>
      </c>
      <c r="HZL51" s="64">
        <f t="shared" si="353"/>
        <v>0</v>
      </c>
      <c r="HZM51" s="64">
        <f t="shared" si="353"/>
        <v>0</v>
      </c>
      <c r="HZN51" s="64">
        <f t="shared" si="353"/>
        <v>0</v>
      </c>
      <c r="HZO51" s="64">
        <f t="shared" si="353"/>
        <v>0</v>
      </c>
      <c r="HZP51" s="64">
        <f t="shared" si="353"/>
        <v>0</v>
      </c>
      <c r="HZQ51" s="64">
        <f t="shared" si="353"/>
        <v>0</v>
      </c>
      <c r="HZR51" s="64">
        <f t="shared" si="353"/>
        <v>0</v>
      </c>
      <c r="HZS51" s="64">
        <f t="shared" si="353"/>
        <v>0</v>
      </c>
      <c r="HZT51" s="64">
        <f t="shared" si="353"/>
        <v>0</v>
      </c>
      <c r="HZU51" s="64">
        <f t="shared" si="353"/>
        <v>0</v>
      </c>
      <c r="HZV51" s="64">
        <f t="shared" si="353"/>
        <v>0</v>
      </c>
      <c r="HZW51" s="64">
        <f t="shared" si="353"/>
        <v>0</v>
      </c>
      <c r="HZX51" s="64">
        <f t="shared" si="353"/>
        <v>0</v>
      </c>
      <c r="HZY51" s="64">
        <f t="shared" si="353"/>
        <v>0</v>
      </c>
      <c r="HZZ51" s="64">
        <f t="shared" si="353"/>
        <v>0</v>
      </c>
      <c r="IAA51" s="64">
        <f t="shared" si="353"/>
        <v>0</v>
      </c>
      <c r="IAB51" s="64">
        <f t="shared" si="353"/>
        <v>0</v>
      </c>
      <c r="IAC51" s="64">
        <f t="shared" si="353"/>
        <v>0</v>
      </c>
      <c r="IAD51" s="64">
        <f t="shared" si="353"/>
        <v>0</v>
      </c>
      <c r="IAE51" s="64">
        <f t="shared" si="353"/>
        <v>0</v>
      </c>
      <c r="IAF51" s="64">
        <f t="shared" si="353"/>
        <v>0</v>
      </c>
      <c r="IAG51" s="64">
        <f t="shared" si="353"/>
        <v>0</v>
      </c>
      <c r="IAH51" s="64">
        <f t="shared" si="353"/>
        <v>0</v>
      </c>
      <c r="IAI51" s="64">
        <f t="shared" si="353"/>
        <v>0</v>
      </c>
      <c r="IAJ51" s="64">
        <f t="shared" si="353"/>
        <v>0</v>
      </c>
      <c r="IAK51" s="64">
        <f t="shared" si="353"/>
        <v>0</v>
      </c>
      <c r="IAL51" s="64">
        <f t="shared" si="353"/>
        <v>0</v>
      </c>
      <c r="IAM51" s="64">
        <f t="shared" si="353"/>
        <v>0</v>
      </c>
      <c r="IAN51" s="64">
        <f t="shared" si="353"/>
        <v>0</v>
      </c>
      <c r="IAO51" s="64">
        <f t="shared" si="353"/>
        <v>0</v>
      </c>
      <c r="IAP51" s="64">
        <f t="shared" si="353"/>
        <v>0</v>
      </c>
      <c r="IAQ51" s="64">
        <f t="shared" si="353"/>
        <v>0</v>
      </c>
      <c r="IAR51" s="64">
        <f t="shared" si="353"/>
        <v>0</v>
      </c>
      <c r="IAS51" s="64">
        <f t="shared" si="353"/>
        <v>0</v>
      </c>
      <c r="IAT51" s="64">
        <f t="shared" si="353"/>
        <v>0</v>
      </c>
      <c r="IAU51" s="64">
        <f t="shared" si="353"/>
        <v>0</v>
      </c>
      <c r="IAV51" s="64">
        <f t="shared" si="353"/>
        <v>0</v>
      </c>
      <c r="IAW51" s="64">
        <f t="shared" si="353"/>
        <v>0</v>
      </c>
      <c r="IAX51" s="64">
        <f t="shared" si="353"/>
        <v>0</v>
      </c>
      <c r="IAY51" s="64">
        <f t="shared" si="353"/>
        <v>0</v>
      </c>
      <c r="IAZ51" s="64">
        <f t="shared" si="353"/>
        <v>0</v>
      </c>
      <c r="IBA51" s="64">
        <f t="shared" si="353"/>
        <v>0</v>
      </c>
      <c r="IBB51" s="64">
        <f t="shared" si="353"/>
        <v>0</v>
      </c>
      <c r="IBC51" s="64">
        <f t="shared" si="353"/>
        <v>0</v>
      </c>
      <c r="IBD51" s="64">
        <f t="shared" si="353"/>
        <v>0</v>
      </c>
      <c r="IBE51" s="64">
        <f t="shared" si="353"/>
        <v>0</v>
      </c>
      <c r="IBF51" s="64">
        <f t="shared" si="353"/>
        <v>0</v>
      </c>
      <c r="IBG51" s="64">
        <f t="shared" si="353"/>
        <v>0</v>
      </c>
      <c r="IBH51" s="64">
        <f t="shared" si="353"/>
        <v>0</v>
      </c>
      <c r="IBI51" s="64">
        <f t="shared" si="353"/>
        <v>0</v>
      </c>
      <c r="IBJ51" s="64">
        <f t="shared" si="353"/>
        <v>0</v>
      </c>
      <c r="IBK51" s="64">
        <f t="shared" ref="IBK51:IDV51" si="354">SUM(IBK34:IBK49)</f>
        <v>0</v>
      </c>
      <c r="IBL51" s="64">
        <f t="shared" si="354"/>
        <v>0</v>
      </c>
      <c r="IBM51" s="64">
        <f t="shared" si="354"/>
        <v>0</v>
      </c>
      <c r="IBN51" s="64">
        <f t="shared" si="354"/>
        <v>0</v>
      </c>
      <c r="IBO51" s="64">
        <f t="shared" si="354"/>
        <v>0</v>
      </c>
      <c r="IBP51" s="64">
        <f t="shared" si="354"/>
        <v>0</v>
      </c>
      <c r="IBQ51" s="64">
        <f t="shared" si="354"/>
        <v>0</v>
      </c>
      <c r="IBR51" s="64">
        <f t="shared" si="354"/>
        <v>0</v>
      </c>
      <c r="IBS51" s="64">
        <f t="shared" si="354"/>
        <v>0</v>
      </c>
      <c r="IBT51" s="64">
        <f t="shared" si="354"/>
        <v>0</v>
      </c>
      <c r="IBU51" s="64">
        <f t="shared" si="354"/>
        <v>0</v>
      </c>
      <c r="IBV51" s="64">
        <f t="shared" si="354"/>
        <v>0</v>
      </c>
      <c r="IBW51" s="64">
        <f t="shared" si="354"/>
        <v>0</v>
      </c>
      <c r="IBX51" s="64">
        <f t="shared" si="354"/>
        <v>0</v>
      </c>
      <c r="IBY51" s="64">
        <f t="shared" si="354"/>
        <v>0</v>
      </c>
      <c r="IBZ51" s="64">
        <f t="shared" si="354"/>
        <v>0</v>
      </c>
      <c r="ICA51" s="64">
        <f t="shared" si="354"/>
        <v>0</v>
      </c>
      <c r="ICB51" s="64">
        <f t="shared" si="354"/>
        <v>0</v>
      </c>
      <c r="ICC51" s="64">
        <f t="shared" si="354"/>
        <v>0</v>
      </c>
      <c r="ICD51" s="64">
        <f t="shared" si="354"/>
        <v>0</v>
      </c>
      <c r="ICE51" s="64">
        <f t="shared" si="354"/>
        <v>0</v>
      </c>
      <c r="ICF51" s="64">
        <f t="shared" si="354"/>
        <v>0</v>
      </c>
      <c r="ICG51" s="64">
        <f t="shared" si="354"/>
        <v>0</v>
      </c>
      <c r="ICH51" s="64">
        <f t="shared" si="354"/>
        <v>0</v>
      </c>
      <c r="ICI51" s="64">
        <f t="shared" si="354"/>
        <v>0</v>
      </c>
      <c r="ICJ51" s="64">
        <f t="shared" si="354"/>
        <v>0</v>
      </c>
      <c r="ICK51" s="64">
        <f t="shared" si="354"/>
        <v>0</v>
      </c>
      <c r="ICL51" s="64">
        <f t="shared" si="354"/>
        <v>0</v>
      </c>
      <c r="ICM51" s="64">
        <f t="shared" si="354"/>
        <v>0</v>
      </c>
      <c r="ICN51" s="64">
        <f t="shared" si="354"/>
        <v>0</v>
      </c>
      <c r="ICO51" s="64">
        <f t="shared" si="354"/>
        <v>0</v>
      </c>
      <c r="ICP51" s="64">
        <f t="shared" si="354"/>
        <v>0</v>
      </c>
      <c r="ICQ51" s="64">
        <f t="shared" si="354"/>
        <v>0</v>
      </c>
      <c r="ICR51" s="64">
        <f t="shared" si="354"/>
        <v>0</v>
      </c>
      <c r="ICS51" s="64">
        <f t="shared" si="354"/>
        <v>0</v>
      </c>
      <c r="ICT51" s="64">
        <f t="shared" si="354"/>
        <v>0</v>
      </c>
      <c r="ICU51" s="64">
        <f t="shared" si="354"/>
        <v>0</v>
      </c>
      <c r="ICV51" s="64">
        <f t="shared" si="354"/>
        <v>0</v>
      </c>
      <c r="ICW51" s="64">
        <f t="shared" si="354"/>
        <v>0</v>
      </c>
      <c r="ICX51" s="64">
        <f t="shared" si="354"/>
        <v>0</v>
      </c>
      <c r="ICY51" s="64">
        <f t="shared" si="354"/>
        <v>0</v>
      </c>
      <c r="ICZ51" s="64">
        <f t="shared" si="354"/>
        <v>0</v>
      </c>
      <c r="IDA51" s="64">
        <f t="shared" si="354"/>
        <v>0</v>
      </c>
      <c r="IDB51" s="64">
        <f t="shared" si="354"/>
        <v>0</v>
      </c>
      <c r="IDC51" s="64">
        <f t="shared" si="354"/>
        <v>0</v>
      </c>
      <c r="IDD51" s="64">
        <f t="shared" si="354"/>
        <v>0</v>
      </c>
      <c r="IDE51" s="64">
        <f t="shared" si="354"/>
        <v>0</v>
      </c>
      <c r="IDF51" s="64">
        <f t="shared" si="354"/>
        <v>0</v>
      </c>
      <c r="IDG51" s="64">
        <f t="shared" si="354"/>
        <v>0</v>
      </c>
      <c r="IDH51" s="64">
        <f t="shared" si="354"/>
        <v>0</v>
      </c>
      <c r="IDI51" s="64">
        <f t="shared" si="354"/>
        <v>0</v>
      </c>
      <c r="IDJ51" s="64">
        <f t="shared" si="354"/>
        <v>0</v>
      </c>
      <c r="IDK51" s="64">
        <f t="shared" si="354"/>
        <v>0</v>
      </c>
      <c r="IDL51" s="64">
        <f t="shared" si="354"/>
        <v>0</v>
      </c>
      <c r="IDM51" s="64">
        <f t="shared" si="354"/>
        <v>0</v>
      </c>
      <c r="IDN51" s="64">
        <f t="shared" si="354"/>
        <v>0</v>
      </c>
      <c r="IDO51" s="64">
        <f t="shared" si="354"/>
        <v>0</v>
      </c>
      <c r="IDP51" s="64">
        <f t="shared" si="354"/>
        <v>0</v>
      </c>
      <c r="IDQ51" s="64">
        <f t="shared" si="354"/>
        <v>0</v>
      </c>
      <c r="IDR51" s="64">
        <f t="shared" si="354"/>
        <v>0</v>
      </c>
      <c r="IDS51" s="64">
        <f t="shared" si="354"/>
        <v>0</v>
      </c>
      <c r="IDT51" s="64">
        <f t="shared" si="354"/>
        <v>0</v>
      </c>
      <c r="IDU51" s="64">
        <f t="shared" si="354"/>
        <v>0</v>
      </c>
      <c r="IDV51" s="64">
        <f t="shared" si="354"/>
        <v>0</v>
      </c>
      <c r="IDW51" s="64">
        <f t="shared" ref="IDW51:IGH51" si="355">SUM(IDW34:IDW49)</f>
        <v>0</v>
      </c>
      <c r="IDX51" s="64">
        <f t="shared" si="355"/>
        <v>0</v>
      </c>
      <c r="IDY51" s="64">
        <f t="shared" si="355"/>
        <v>0</v>
      </c>
      <c r="IDZ51" s="64">
        <f t="shared" si="355"/>
        <v>0</v>
      </c>
      <c r="IEA51" s="64">
        <f t="shared" si="355"/>
        <v>0</v>
      </c>
      <c r="IEB51" s="64">
        <f t="shared" si="355"/>
        <v>0</v>
      </c>
      <c r="IEC51" s="64">
        <f t="shared" si="355"/>
        <v>0</v>
      </c>
      <c r="IED51" s="64">
        <f t="shared" si="355"/>
        <v>0</v>
      </c>
      <c r="IEE51" s="64">
        <f t="shared" si="355"/>
        <v>0</v>
      </c>
      <c r="IEF51" s="64">
        <f t="shared" si="355"/>
        <v>0</v>
      </c>
      <c r="IEG51" s="64">
        <f t="shared" si="355"/>
        <v>0</v>
      </c>
      <c r="IEH51" s="64">
        <f t="shared" si="355"/>
        <v>0</v>
      </c>
      <c r="IEI51" s="64">
        <f t="shared" si="355"/>
        <v>0</v>
      </c>
      <c r="IEJ51" s="64">
        <f t="shared" si="355"/>
        <v>0</v>
      </c>
      <c r="IEK51" s="64">
        <f t="shared" si="355"/>
        <v>0</v>
      </c>
      <c r="IEL51" s="64">
        <f t="shared" si="355"/>
        <v>0</v>
      </c>
      <c r="IEM51" s="64">
        <f t="shared" si="355"/>
        <v>0</v>
      </c>
      <c r="IEN51" s="64">
        <f t="shared" si="355"/>
        <v>0</v>
      </c>
      <c r="IEO51" s="64">
        <f t="shared" si="355"/>
        <v>0</v>
      </c>
      <c r="IEP51" s="64">
        <f t="shared" si="355"/>
        <v>0</v>
      </c>
      <c r="IEQ51" s="64">
        <f t="shared" si="355"/>
        <v>0</v>
      </c>
      <c r="IER51" s="64">
        <f t="shared" si="355"/>
        <v>0</v>
      </c>
      <c r="IES51" s="64">
        <f t="shared" si="355"/>
        <v>0</v>
      </c>
      <c r="IET51" s="64">
        <f t="shared" si="355"/>
        <v>0</v>
      </c>
      <c r="IEU51" s="64">
        <f t="shared" si="355"/>
        <v>0</v>
      </c>
      <c r="IEV51" s="64">
        <f t="shared" si="355"/>
        <v>0</v>
      </c>
      <c r="IEW51" s="64">
        <f t="shared" si="355"/>
        <v>0</v>
      </c>
      <c r="IEX51" s="64">
        <f t="shared" si="355"/>
        <v>0</v>
      </c>
      <c r="IEY51" s="64">
        <f t="shared" si="355"/>
        <v>0</v>
      </c>
      <c r="IEZ51" s="64">
        <f t="shared" si="355"/>
        <v>0</v>
      </c>
      <c r="IFA51" s="64">
        <f t="shared" si="355"/>
        <v>0</v>
      </c>
      <c r="IFB51" s="64">
        <f t="shared" si="355"/>
        <v>0</v>
      </c>
      <c r="IFC51" s="64">
        <f t="shared" si="355"/>
        <v>0</v>
      </c>
      <c r="IFD51" s="64">
        <f t="shared" si="355"/>
        <v>0</v>
      </c>
      <c r="IFE51" s="64">
        <f t="shared" si="355"/>
        <v>0</v>
      </c>
      <c r="IFF51" s="64">
        <f t="shared" si="355"/>
        <v>0</v>
      </c>
      <c r="IFG51" s="64">
        <f t="shared" si="355"/>
        <v>0</v>
      </c>
      <c r="IFH51" s="64">
        <f t="shared" si="355"/>
        <v>0</v>
      </c>
      <c r="IFI51" s="64">
        <f t="shared" si="355"/>
        <v>0</v>
      </c>
      <c r="IFJ51" s="64">
        <f t="shared" si="355"/>
        <v>0</v>
      </c>
      <c r="IFK51" s="64">
        <f t="shared" si="355"/>
        <v>0</v>
      </c>
      <c r="IFL51" s="64">
        <f t="shared" si="355"/>
        <v>0</v>
      </c>
      <c r="IFM51" s="64">
        <f t="shared" si="355"/>
        <v>0</v>
      </c>
      <c r="IFN51" s="64">
        <f t="shared" si="355"/>
        <v>0</v>
      </c>
      <c r="IFO51" s="64">
        <f t="shared" si="355"/>
        <v>0</v>
      </c>
      <c r="IFP51" s="64">
        <f t="shared" si="355"/>
        <v>0</v>
      </c>
      <c r="IFQ51" s="64">
        <f t="shared" si="355"/>
        <v>0</v>
      </c>
      <c r="IFR51" s="64">
        <f t="shared" si="355"/>
        <v>0</v>
      </c>
      <c r="IFS51" s="64">
        <f t="shared" si="355"/>
        <v>0</v>
      </c>
      <c r="IFT51" s="64">
        <f t="shared" si="355"/>
        <v>0</v>
      </c>
      <c r="IFU51" s="64">
        <f t="shared" si="355"/>
        <v>0</v>
      </c>
      <c r="IFV51" s="64">
        <f t="shared" si="355"/>
        <v>0</v>
      </c>
      <c r="IFW51" s="64">
        <f t="shared" si="355"/>
        <v>0</v>
      </c>
      <c r="IFX51" s="64">
        <f t="shared" si="355"/>
        <v>0</v>
      </c>
      <c r="IFY51" s="64">
        <f t="shared" si="355"/>
        <v>0</v>
      </c>
      <c r="IFZ51" s="64">
        <f t="shared" si="355"/>
        <v>0</v>
      </c>
      <c r="IGA51" s="64">
        <f t="shared" si="355"/>
        <v>0</v>
      </c>
      <c r="IGB51" s="64">
        <f t="shared" si="355"/>
        <v>0</v>
      </c>
      <c r="IGC51" s="64">
        <f t="shared" si="355"/>
        <v>0</v>
      </c>
      <c r="IGD51" s="64">
        <f t="shared" si="355"/>
        <v>0</v>
      </c>
      <c r="IGE51" s="64">
        <f t="shared" si="355"/>
        <v>0</v>
      </c>
      <c r="IGF51" s="64">
        <f t="shared" si="355"/>
        <v>0</v>
      </c>
      <c r="IGG51" s="64">
        <f t="shared" si="355"/>
        <v>0</v>
      </c>
      <c r="IGH51" s="64">
        <f t="shared" si="355"/>
        <v>0</v>
      </c>
      <c r="IGI51" s="64">
        <f t="shared" ref="IGI51:IIT51" si="356">SUM(IGI34:IGI49)</f>
        <v>0</v>
      </c>
      <c r="IGJ51" s="64">
        <f t="shared" si="356"/>
        <v>0</v>
      </c>
      <c r="IGK51" s="64">
        <f t="shared" si="356"/>
        <v>0</v>
      </c>
      <c r="IGL51" s="64">
        <f t="shared" si="356"/>
        <v>0</v>
      </c>
      <c r="IGM51" s="64">
        <f t="shared" si="356"/>
        <v>0</v>
      </c>
      <c r="IGN51" s="64">
        <f t="shared" si="356"/>
        <v>0</v>
      </c>
      <c r="IGO51" s="64">
        <f t="shared" si="356"/>
        <v>0</v>
      </c>
      <c r="IGP51" s="64">
        <f t="shared" si="356"/>
        <v>0</v>
      </c>
      <c r="IGQ51" s="64">
        <f t="shared" si="356"/>
        <v>0</v>
      </c>
      <c r="IGR51" s="64">
        <f t="shared" si="356"/>
        <v>0</v>
      </c>
      <c r="IGS51" s="64">
        <f t="shared" si="356"/>
        <v>0</v>
      </c>
      <c r="IGT51" s="64">
        <f t="shared" si="356"/>
        <v>0</v>
      </c>
      <c r="IGU51" s="64">
        <f t="shared" si="356"/>
        <v>0</v>
      </c>
      <c r="IGV51" s="64">
        <f t="shared" si="356"/>
        <v>0</v>
      </c>
      <c r="IGW51" s="64">
        <f t="shared" si="356"/>
        <v>0</v>
      </c>
      <c r="IGX51" s="64">
        <f t="shared" si="356"/>
        <v>0</v>
      </c>
      <c r="IGY51" s="64">
        <f t="shared" si="356"/>
        <v>0</v>
      </c>
      <c r="IGZ51" s="64">
        <f t="shared" si="356"/>
        <v>0</v>
      </c>
      <c r="IHA51" s="64">
        <f t="shared" si="356"/>
        <v>0</v>
      </c>
      <c r="IHB51" s="64">
        <f t="shared" si="356"/>
        <v>0</v>
      </c>
      <c r="IHC51" s="64">
        <f t="shared" si="356"/>
        <v>0</v>
      </c>
      <c r="IHD51" s="64">
        <f t="shared" si="356"/>
        <v>0</v>
      </c>
      <c r="IHE51" s="64">
        <f t="shared" si="356"/>
        <v>0</v>
      </c>
      <c r="IHF51" s="64">
        <f t="shared" si="356"/>
        <v>0</v>
      </c>
      <c r="IHG51" s="64">
        <f t="shared" si="356"/>
        <v>0</v>
      </c>
      <c r="IHH51" s="64">
        <f t="shared" si="356"/>
        <v>0</v>
      </c>
      <c r="IHI51" s="64">
        <f t="shared" si="356"/>
        <v>0</v>
      </c>
      <c r="IHJ51" s="64">
        <f t="shared" si="356"/>
        <v>0</v>
      </c>
      <c r="IHK51" s="64">
        <f t="shared" si="356"/>
        <v>0</v>
      </c>
      <c r="IHL51" s="64">
        <f t="shared" si="356"/>
        <v>0</v>
      </c>
      <c r="IHM51" s="64">
        <f t="shared" si="356"/>
        <v>0</v>
      </c>
      <c r="IHN51" s="64">
        <f t="shared" si="356"/>
        <v>0</v>
      </c>
      <c r="IHO51" s="64">
        <f t="shared" si="356"/>
        <v>0</v>
      </c>
      <c r="IHP51" s="64">
        <f t="shared" si="356"/>
        <v>0</v>
      </c>
      <c r="IHQ51" s="64">
        <f t="shared" si="356"/>
        <v>0</v>
      </c>
      <c r="IHR51" s="64">
        <f t="shared" si="356"/>
        <v>0</v>
      </c>
      <c r="IHS51" s="64">
        <f t="shared" si="356"/>
        <v>0</v>
      </c>
      <c r="IHT51" s="64">
        <f t="shared" si="356"/>
        <v>0</v>
      </c>
      <c r="IHU51" s="64">
        <f t="shared" si="356"/>
        <v>0</v>
      </c>
      <c r="IHV51" s="64">
        <f t="shared" si="356"/>
        <v>0</v>
      </c>
      <c r="IHW51" s="64">
        <f t="shared" si="356"/>
        <v>0</v>
      </c>
      <c r="IHX51" s="64">
        <f t="shared" si="356"/>
        <v>0</v>
      </c>
      <c r="IHY51" s="64">
        <f t="shared" si="356"/>
        <v>0</v>
      </c>
      <c r="IHZ51" s="64">
        <f t="shared" si="356"/>
        <v>0</v>
      </c>
      <c r="IIA51" s="64">
        <f t="shared" si="356"/>
        <v>0</v>
      </c>
      <c r="IIB51" s="64">
        <f t="shared" si="356"/>
        <v>0</v>
      </c>
      <c r="IIC51" s="64">
        <f t="shared" si="356"/>
        <v>0</v>
      </c>
      <c r="IID51" s="64">
        <f t="shared" si="356"/>
        <v>0</v>
      </c>
      <c r="IIE51" s="64">
        <f t="shared" si="356"/>
        <v>0</v>
      </c>
      <c r="IIF51" s="64">
        <f t="shared" si="356"/>
        <v>0</v>
      </c>
      <c r="IIG51" s="64">
        <f t="shared" si="356"/>
        <v>0</v>
      </c>
      <c r="IIH51" s="64">
        <f t="shared" si="356"/>
        <v>0</v>
      </c>
      <c r="III51" s="64">
        <f t="shared" si="356"/>
        <v>0</v>
      </c>
      <c r="IIJ51" s="64">
        <f t="shared" si="356"/>
        <v>0</v>
      </c>
      <c r="IIK51" s="64">
        <f t="shared" si="356"/>
        <v>0</v>
      </c>
      <c r="IIL51" s="64">
        <f t="shared" si="356"/>
        <v>0</v>
      </c>
      <c r="IIM51" s="64">
        <f t="shared" si="356"/>
        <v>0</v>
      </c>
      <c r="IIN51" s="64">
        <f t="shared" si="356"/>
        <v>0</v>
      </c>
      <c r="IIO51" s="64">
        <f t="shared" si="356"/>
        <v>0</v>
      </c>
      <c r="IIP51" s="64">
        <f t="shared" si="356"/>
        <v>0</v>
      </c>
      <c r="IIQ51" s="64">
        <f t="shared" si="356"/>
        <v>0</v>
      </c>
      <c r="IIR51" s="64">
        <f t="shared" si="356"/>
        <v>0</v>
      </c>
      <c r="IIS51" s="64">
        <f t="shared" si="356"/>
        <v>0</v>
      </c>
      <c r="IIT51" s="64">
        <f t="shared" si="356"/>
        <v>0</v>
      </c>
      <c r="IIU51" s="64">
        <f t="shared" ref="IIU51:ILF51" si="357">SUM(IIU34:IIU49)</f>
        <v>0</v>
      </c>
      <c r="IIV51" s="64">
        <f t="shared" si="357"/>
        <v>0</v>
      </c>
      <c r="IIW51" s="64">
        <f t="shared" si="357"/>
        <v>0</v>
      </c>
      <c r="IIX51" s="64">
        <f t="shared" si="357"/>
        <v>0</v>
      </c>
      <c r="IIY51" s="64">
        <f t="shared" si="357"/>
        <v>0</v>
      </c>
      <c r="IIZ51" s="64">
        <f t="shared" si="357"/>
        <v>0</v>
      </c>
      <c r="IJA51" s="64">
        <f t="shared" si="357"/>
        <v>0</v>
      </c>
      <c r="IJB51" s="64">
        <f t="shared" si="357"/>
        <v>0</v>
      </c>
      <c r="IJC51" s="64">
        <f t="shared" si="357"/>
        <v>0</v>
      </c>
      <c r="IJD51" s="64">
        <f t="shared" si="357"/>
        <v>0</v>
      </c>
      <c r="IJE51" s="64">
        <f t="shared" si="357"/>
        <v>0</v>
      </c>
      <c r="IJF51" s="64">
        <f t="shared" si="357"/>
        <v>0</v>
      </c>
      <c r="IJG51" s="64">
        <f t="shared" si="357"/>
        <v>0</v>
      </c>
      <c r="IJH51" s="64">
        <f t="shared" si="357"/>
        <v>0</v>
      </c>
      <c r="IJI51" s="64">
        <f t="shared" si="357"/>
        <v>0</v>
      </c>
      <c r="IJJ51" s="64">
        <f t="shared" si="357"/>
        <v>0</v>
      </c>
      <c r="IJK51" s="64">
        <f t="shared" si="357"/>
        <v>0</v>
      </c>
      <c r="IJL51" s="64">
        <f t="shared" si="357"/>
        <v>0</v>
      </c>
      <c r="IJM51" s="64">
        <f t="shared" si="357"/>
        <v>0</v>
      </c>
      <c r="IJN51" s="64">
        <f t="shared" si="357"/>
        <v>0</v>
      </c>
      <c r="IJO51" s="64">
        <f t="shared" si="357"/>
        <v>0</v>
      </c>
      <c r="IJP51" s="64">
        <f t="shared" si="357"/>
        <v>0</v>
      </c>
      <c r="IJQ51" s="64">
        <f t="shared" si="357"/>
        <v>0</v>
      </c>
      <c r="IJR51" s="64">
        <f t="shared" si="357"/>
        <v>0</v>
      </c>
      <c r="IJS51" s="64">
        <f t="shared" si="357"/>
        <v>0</v>
      </c>
      <c r="IJT51" s="64">
        <f t="shared" si="357"/>
        <v>0</v>
      </c>
      <c r="IJU51" s="64">
        <f t="shared" si="357"/>
        <v>0</v>
      </c>
      <c r="IJV51" s="64">
        <f t="shared" si="357"/>
        <v>0</v>
      </c>
      <c r="IJW51" s="64">
        <f t="shared" si="357"/>
        <v>0</v>
      </c>
      <c r="IJX51" s="64">
        <f t="shared" si="357"/>
        <v>0</v>
      </c>
      <c r="IJY51" s="64">
        <f t="shared" si="357"/>
        <v>0</v>
      </c>
      <c r="IJZ51" s="64">
        <f t="shared" si="357"/>
        <v>0</v>
      </c>
      <c r="IKA51" s="64">
        <f t="shared" si="357"/>
        <v>0</v>
      </c>
      <c r="IKB51" s="64">
        <f t="shared" si="357"/>
        <v>0</v>
      </c>
      <c r="IKC51" s="64">
        <f t="shared" si="357"/>
        <v>0</v>
      </c>
      <c r="IKD51" s="64">
        <f t="shared" si="357"/>
        <v>0</v>
      </c>
      <c r="IKE51" s="64">
        <f t="shared" si="357"/>
        <v>0</v>
      </c>
      <c r="IKF51" s="64">
        <f t="shared" si="357"/>
        <v>0</v>
      </c>
      <c r="IKG51" s="64">
        <f t="shared" si="357"/>
        <v>0</v>
      </c>
      <c r="IKH51" s="64">
        <f t="shared" si="357"/>
        <v>0</v>
      </c>
      <c r="IKI51" s="64">
        <f t="shared" si="357"/>
        <v>0</v>
      </c>
      <c r="IKJ51" s="64">
        <f t="shared" si="357"/>
        <v>0</v>
      </c>
      <c r="IKK51" s="64">
        <f t="shared" si="357"/>
        <v>0</v>
      </c>
      <c r="IKL51" s="64">
        <f t="shared" si="357"/>
        <v>0</v>
      </c>
      <c r="IKM51" s="64">
        <f t="shared" si="357"/>
        <v>0</v>
      </c>
      <c r="IKN51" s="64">
        <f t="shared" si="357"/>
        <v>0</v>
      </c>
      <c r="IKO51" s="64">
        <f t="shared" si="357"/>
        <v>0</v>
      </c>
      <c r="IKP51" s="64">
        <f t="shared" si="357"/>
        <v>0</v>
      </c>
      <c r="IKQ51" s="64">
        <f t="shared" si="357"/>
        <v>0</v>
      </c>
      <c r="IKR51" s="64">
        <f t="shared" si="357"/>
        <v>0</v>
      </c>
      <c r="IKS51" s="64">
        <f t="shared" si="357"/>
        <v>0</v>
      </c>
      <c r="IKT51" s="64">
        <f t="shared" si="357"/>
        <v>0</v>
      </c>
      <c r="IKU51" s="64">
        <f t="shared" si="357"/>
        <v>0</v>
      </c>
      <c r="IKV51" s="64">
        <f t="shared" si="357"/>
        <v>0</v>
      </c>
      <c r="IKW51" s="64">
        <f t="shared" si="357"/>
        <v>0</v>
      </c>
      <c r="IKX51" s="64">
        <f t="shared" si="357"/>
        <v>0</v>
      </c>
      <c r="IKY51" s="64">
        <f t="shared" si="357"/>
        <v>0</v>
      </c>
      <c r="IKZ51" s="64">
        <f t="shared" si="357"/>
        <v>0</v>
      </c>
      <c r="ILA51" s="64">
        <f t="shared" si="357"/>
        <v>0</v>
      </c>
      <c r="ILB51" s="64">
        <f t="shared" si="357"/>
        <v>0</v>
      </c>
      <c r="ILC51" s="64">
        <f t="shared" si="357"/>
        <v>0</v>
      </c>
      <c r="ILD51" s="64">
        <f t="shared" si="357"/>
        <v>0</v>
      </c>
      <c r="ILE51" s="64">
        <f t="shared" si="357"/>
        <v>0</v>
      </c>
      <c r="ILF51" s="64">
        <f t="shared" si="357"/>
        <v>0</v>
      </c>
      <c r="ILG51" s="64">
        <f t="shared" ref="ILG51:INR51" si="358">SUM(ILG34:ILG49)</f>
        <v>0</v>
      </c>
      <c r="ILH51" s="64">
        <f t="shared" si="358"/>
        <v>0</v>
      </c>
      <c r="ILI51" s="64">
        <f t="shared" si="358"/>
        <v>0</v>
      </c>
      <c r="ILJ51" s="64">
        <f t="shared" si="358"/>
        <v>0</v>
      </c>
      <c r="ILK51" s="64">
        <f t="shared" si="358"/>
        <v>0</v>
      </c>
      <c r="ILL51" s="64">
        <f t="shared" si="358"/>
        <v>0</v>
      </c>
      <c r="ILM51" s="64">
        <f t="shared" si="358"/>
        <v>0</v>
      </c>
      <c r="ILN51" s="64">
        <f t="shared" si="358"/>
        <v>0</v>
      </c>
      <c r="ILO51" s="64">
        <f t="shared" si="358"/>
        <v>0</v>
      </c>
      <c r="ILP51" s="64">
        <f t="shared" si="358"/>
        <v>0</v>
      </c>
      <c r="ILQ51" s="64">
        <f t="shared" si="358"/>
        <v>0</v>
      </c>
      <c r="ILR51" s="64">
        <f t="shared" si="358"/>
        <v>0</v>
      </c>
      <c r="ILS51" s="64">
        <f t="shared" si="358"/>
        <v>0</v>
      </c>
      <c r="ILT51" s="64">
        <f t="shared" si="358"/>
        <v>0</v>
      </c>
      <c r="ILU51" s="64">
        <f t="shared" si="358"/>
        <v>0</v>
      </c>
      <c r="ILV51" s="64">
        <f t="shared" si="358"/>
        <v>0</v>
      </c>
      <c r="ILW51" s="64">
        <f t="shared" si="358"/>
        <v>0</v>
      </c>
      <c r="ILX51" s="64">
        <f t="shared" si="358"/>
        <v>0</v>
      </c>
      <c r="ILY51" s="64">
        <f t="shared" si="358"/>
        <v>0</v>
      </c>
      <c r="ILZ51" s="64">
        <f t="shared" si="358"/>
        <v>0</v>
      </c>
      <c r="IMA51" s="64">
        <f t="shared" si="358"/>
        <v>0</v>
      </c>
      <c r="IMB51" s="64">
        <f t="shared" si="358"/>
        <v>0</v>
      </c>
      <c r="IMC51" s="64">
        <f t="shared" si="358"/>
        <v>0</v>
      </c>
      <c r="IMD51" s="64">
        <f t="shared" si="358"/>
        <v>0</v>
      </c>
      <c r="IME51" s="64">
        <f t="shared" si="358"/>
        <v>0</v>
      </c>
      <c r="IMF51" s="64">
        <f t="shared" si="358"/>
        <v>0</v>
      </c>
      <c r="IMG51" s="64">
        <f t="shared" si="358"/>
        <v>0</v>
      </c>
      <c r="IMH51" s="64">
        <f t="shared" si="358"/>
        <v>0</v>
      </c>
      <c r="IMI51" s="64">
        <f t="shared" si="358"/>
        <v>0</v>
      </c>
      <c r="IMJ51" s="64">
        <f t="shared" si="358"/>
        <v>0</v>
      </c>
      <c r="IMK51" s="64">
        <f t="shared" si="358"/>
        <v>0</v>
      </c>
      <c r="IML51" s="64">
        <f t="shared" si="358"/>
        <v>0</v>
      </c>
      <c r="IMM51" s="64">
        <f t="shared" si="358"/>
        <v>0</v>
      </c>
      <c r="IMN51" s="64">
        <f t="shared" si="358"/>
        <v>0</v>
      </c>
      <c r="IMO51" s="64">
        <f t="shared" si="358"/>
        <v>0</v>
      </c>
      <c r="IMP51" s="64">
        <f t="shared" si="358"/>
        <v>0</v>
      </c>
      <c r="IMQ51" s="64">
        <f t="shared" si="358"/>
        <v>0</v>
      </c>
      <c r="IMR51" s="64">
        <f t="shared" si="358"/>
        <v>0</v>
      </c>
      <c r="IMS51" s="64">
        <f t="shared" si="358"/>
        <v>0</v>
      </c>
      <c r="IMT51" s="64">
        <f t="shared" si="358"/>
        <v>0</v>
      </c>
      <c r="IMU51" s="64">
        <f t="shared" si="358"/>
        <v>0</v>
      </c>
      <c r="IMV51" s="64">
        <f t="shared" si="358"/>
        <v>0</v>
      </c>
      <c r="IMW51" s="64">
        <f t="shared" si="358"/>
        <v>0</v>
      </c>
      <c r="IMX51" s="64">
        <f t="shared" si="358"/>
        <v>0</v>
      </c>
      <c r="IMY51" s="64">
        <f t="shared" si="358"/>
        <v>0</v>
      </c>
      <c r="IMZ51" s="64">
        <f t="shared" si="358"/>
        <v>0</v>
      </c>
      <c r="INA51" s="64">
        <f t="shared" si="358"/>
        <v>0</v>
      </c>
      <c r="INB51" s="64">
        <f t="shared" si="358"/>
        <v>0</v>
      </c>
      <c r="INC51" s="64">
        <f t="shared" si="358"/>
        <v>0</v>
      </c>
      <c r="IND51" s="64">
        <f t="shared" si="358"/>
        <v>0</v>
      </c>
      <c r="INE51" s="64">
        <f t="shared" si="358"/>
        <v>0</v>
      </c>
      <c r="INF51" s="64">
        <f t="shared" si="358"/>
        <v>0</v>
      </c>
      <c r="ING51" s="64">
        <f t="shared" si="358"/>
        <v>0</v>
      </c>
      <c r="INH51" s="64">
        <f t="shared" si="358"/>
        <v>0</v>
      </c>
      <c r="INI51" s="64">
        <f t="shared" si="358"/>
        <v>0</v>
      </c>
      <c r="INJ51" s="64">
        <f t="shared" si="358"/>
        <v>0</v>
      </c>
      <c r="INK51" s="64">
        <f t="shared" si="358"/>
        <v>0</v>
      </c>
      <c r="INL51" s="64">
        <f t="shared" si="358"/>
        <v>0</v>
      </c>
      <c r="INM51" s="64">
        <f t="shared" si="358"/>
        <v>0</v>
      </c>
      <c r="INN51" s="64">
        <f t="shared" si="358"/>
        <v>0</v>
      </c>
      <c r="INO51" s="64">
        <f t="shared" si="358"/>
        <v>0</v>
      </c>
      <c r="INP51" s="64">
        <f t="shared" si="358"/>
        <v>0</v>
      </c>
      <c r="INQ51" s="64">
        <f t="shared" si="358"/>
        <v>0</v>
      </c>
      <c r="INR51" s="64">
        <f t="shared" si="358"/>
        <v>0</v>
      </c>
      <c r="INS51" s="64">
        <f t="shared" ref="INS51:IQD51" si="359">SUM(INS34:INS49)</f>
        <v>0</v>
      </c>
      <c r="INT51" s="64">
        <f t="shared" si="359"/>
        <v>0</v>
      </c>
      <c r="INU51" s="64">
        <f t="shared" si="359"/>
        <v>0</v>
      </c>
      <c r="INV51" s="64">
        <f t="shared" si="359"/>
        <v>0</v>
      </c>
      <c r="INW51" s="64">
        <f t="shared" si="359"/>
        <v>0</v>
      </c>
      <c r="INX51" s="64">
        <f t="shared" si="359"/>
        <v>0</v>
      </c>
      <c r="INY51" s="64">
        <f t="shared" si="359"/>
        <v>0</v>
      </c>
      <c r="INZ51" s="64">
        <f t="shared" si="359"/>
        <v>0</v>
      </c>
      <c r="IOA51" s="64">
        <f t="shared" si="359"/>
        <v>0</v>
      </c>
      <c r="IOB51" s="64">
        <f t="shared" si="359"/>
        <v>0</v>
      </c>
      <c r="IOC51" s="64">
        <f t="shared" si="359"/>
        <v>0</v>
      </c>
      <c r="IOD51" s="64">
        <f t="shared" si="359"/>
        <v>0</v>
      </c>
      <c r="IOE51" s="64">
        <f t="shared" si="359"/>
        <v>0</v>
      </c>
      <c r="IOF51" s="64">
        <f t="shared" si="359"/>
        <v>0</v>
      </c>
      <c r="IOG51" s="64">
        <f t="shared" si="359"/>
        <v>0</v>
      </c>
      <c r="IOH51" s="64">
        <f t="shared" si="359"/>
        <v>0</v>
      </c>
      <c r="IOI51" s="64">
        <f t="shared" si="359"/>
        <v>0</v>
      </c>
      <c r="IOJ51" s="64">
        <f t="shared" si="359"/>
        <v>0</v>
      </c>
      <c r="IOK51" s="64">
        <f t="shared" si="359"/>
        <v>0</v>
      </c>
      <c r="IOL51" s="64">
        <f t="shared" si="359"/>
        <v>0</v>
      </c>
      <c r="IOM51" s="64">
        <f t="shared" si="359"/>
        <v>0</v>
      </c>
      <c r="ION51" s="64">
        <f t="shared" si="359"/>
        <v>0</v>
      </c>
      <c r="IOO51" s="64">
        <f t="shared" si="359"/>
        <v>0</v>
      </c>
      <c r="IOP51" s="64">
        <f t="shared" si="359"/>
        <v>0</v>
      </c>
      <c r="IOQ51" s="64">
        <f t="shared" si="359"/>
        <v>0</v>
      </c>
      <c r="IOR51" s="64">
        <f t="shared" si="359"/>
        <v>0</v>
      </c>
      <c r="IOS51" s="64">
        <f t="shared" si="359"/>
        <v>0</v>
      </c>
      <c r="IOT51" s="64">
        <f t="shared" si="359"/>
        <v>0</v>
      </c>
      <c r="IOU51" s="64">
        <f t="shared" si="359"/>
        <v>0</v>
      </c>
      <c r="IOV51" s="64">
        <f t="shared" si="359"/>
        <v>0</v>
      </c>
      <c r="IOW51" s="64">
        <f t="shared" si="359"/>
        <v>0</v>
      </c>
      <c r="IOX51" s="64">
        <f t="shared" si="359"/>
        <v>0</v>
      </c>
      <c r="IOY51" s="64">
        <f t="shared" si="359"/>
        <v>0</v>
      </c>
      <c r="IOZ51" s="64">
        <f t="shared" si="359"/>
        <v>0</v>
      </c>
      <c r="IPA51" s="64">
        <f t="shared" si="359"/>
        <v>0</v>
      </c>
      <c r="IPB51" s="64">
        <f t="shared" si="359"/>
        <v>0</v>
      </c>
      <c r="IPC51" s="64">
        <f t="shared" si="359"/>
        <v>0</v>
      </c>
      <c r="IPD51" s="64">
        <f t="shared" si="359"/>
        <v>0</v>
      </c>
      <c r="IPE51" s="64">
        <f t="shared" si="359"/>
        <v>0</v>
      </c>
      <c r="IPF51" s="64">
        <f t="shared" si="359"/>
        <v>0</v>
      </c>
      <c r="IPG51" s="64">
        <f t="shared" si="359"/>
        <v>0</v>
      </c>
      <c r="IPH51" s="64">
        <f t="shared" si="359"/>
        <v>0</v>
      </c>
      <c r="IPI51" s="64">
        <f t="shared" si="359"/>
        <v>0</v>
      </c>
      <c r="IPJ51" s="64">
        <f t="shared" si="359"/>
        <v>0</v>
      </c>
      <c r="IPK51" s="64">
        <f t="shared" si="359"/>
        <v>0</v>
      </c>
      <c r="IPL51" s="64">
        <f t="shared" si="359"/>
        <v>0</v>
      </c>
      <c r="IPM51" s="64">
        <f t="shared" si="359"/>
        <v>0</v>
      </c>
      <c r="IPN51" s="64">
        <f t="shared" si="359"/>
        <v>0</v>
      </c>
      <c r="IPO51" s="64">
        <f t="shared" si="359"/>
        <v>0</v>
      </c>
      <c r="IPP51" s="64">
        <f t="shared" si="359"/>
        <v>0</v>
      </c>
      <c r="IPQ51" s="64">
        <f t="shared" si="359"/>
        <v>0</v>
      </c>
      <c r="IPR51" s="64">
        <f t="shared" si="359"/>
        <v>0</v>
      </c>
      <c r="IPS51" s="64">
        <f t="shared" si="359"/>
        <v>0</v>
      </c>
      <c r="IPT51" s="64">
        <f t="shared" si="359"/>
        <v>0</v>
      </c>
      <c r="IPU51" s="64">
        <f t="shared" si="359"/>
        <v>0</v>
      </c>
      <c r="IPV51" s="64">
        <f t="shared" si="359"/>
        <v>0</v>
      </c>
      <c r="IPW51" s="64">
        <f t="shared" si="359"/>
        <v>0</v>
      </c>
      <c r="IPX51" s="64">
        <f t="shared" si="359"/>
        <v>0</v>
      </c>
      <c r="IPY51" s="64">
        <f t="shared" si="359"/>
        <v>0</v>
      </c>
      <c r="IPZ51" s="64">
        <f t="shared" si="359"/>
        <v>0</v>
      </c>
      <c r="IQA51" s="64">
        <f t="shared" si="359"/>
        <v>0</v>
      </c>
      <c r="IQB51" s="64">
        <f t="shared" si="359"/>
        <v>0</v>
      </c>
      <c r="IQC51" s="64">
        <f t="shared" si="359"/>
        <v>0</v>
      </c>
      <c r="IQD51" s="64">
        <f t="shared" si="359"/>
        <v>0</v>
      </c>
      <c r="IQE51" s="64">
        <f t="shared" ref="IQE51:ISP51" si="360">SUM(IQE34:IQE49)</f>
        <v>0</v>
      </c>
      <c r="IQF51" s="64">
        <f t="shared" si="360"/>
        <v>0</v>
      </c>
      <c r="IQG51" s="64">
        <f t="shared" si="360"/>
        <v>0</v>
      </c>
      <c r="IQH51" s="64">
        <f t="shared" si="360"/>
        <v>0</v>
      </c>
      <c r="IQI51" s="64">
        <f t="shared" si="360"/>
        <v>0</v>
      </c>
      <c r="IQJ51" s="64">
        <f t="shared" si="360"/>
        <v>0</v>
      </c>
      <c r="IQK51" s="64">
        <f t="shared" si="360"/>
        <v>0</v>
      </c>
      <c r="IQL51" s="64">
        <f t="shared" si="360"/>
        <v>0</v>
      </c>
      <c r="IQM51" s="64">
        <f t="shared" si="360"/>
        <v>0</v>
      </c>
      <c r="IQN51" s="64">
        <f t="shared" si="360"/>
        <v>0</v>
      </c>
      <c r="IQO51" s="64">
        <f t="shared" si="360"/>
        <v>0</v>
      </c>
      <c r="IQP51" s="64">
        <f t="shared" si="360"/>
        <v>0</v>
      </c>
      <c r="IQQ51" s="64">
        <f t="shared" si="360"/>
        <v>0</v>
      </c>
      <c r="IQR51" s="64">
        <f t="shared" si="360"/>
        <v>0</v>
      </c>
      <c r="IQS51" s="64">
        <f t="shared" si="360"/>
        <v>0</v>
      </c>
      <c r="IQT51" s="64">
        <f t="shared" si="360"/>
        <v>0</v>
      </c>
      <c r="IQU51" s="64">
        <f t="shared" si="360"/>
        <v>0</v>
      </c>
      <c r="IQV51" s="64">
        <f t="shared" si="360"/>
        <v>0</v>
      </c>
      <c r="IQW51" s="64">
        <f t="shared" si="360"/>
        <v>0</v>
      </c>
      <c r="IQX51" s="64">
        <f t="shared" si="360"/>
        <v>0</v>
      </c>
      <c r="IQY51" s="64">
        <f t="shared" si="360"/>
        <v>0</v>
      </c>
      <c r="IQZ51" s="64">
        <f t="shared" si="360"/>
        <v>0</v>
      </c>
      <c r="IRA51" s="64">
        <f t="shared" si="360"/>
        <v>0</v>
      </c>
      <c r="IRB51" s="64">
        <f t="shared" si="360"/>
        <v>0</v>
      </c>
      <c r="IRC51" s="64">
        <f t="shared" si="360"/>
        <v>0</v>
      </c>
      <c r="IRD51" s="64">
        <f t="shared" si="360"/>
        <v>0</v>
      </c>
      <c r="IRE51" s="64">
        <f t="shared" si="360"/>
        <v>0</v>
      </c>
      <c r="IRF51" s="64">
        <f t="shared" si="360"/>
        <v>0</v>
      </c>
      <c r="IRG51" s="64">
        <f t="shared" si="360"/>
        <v>0</v>
      </c>
      <c r="IRH51" s="64">
        <f t="shared" si="360"/>
        <v>0</v>
      </c>
      <c r="IRI51" s="64">
        <f t="shared" si="360"/>
        <v>0</v>
      </c>
      <c r="IRJ51" s="64">
        <f t="shared" si="360"/>
        <v>0</v>
      </c>
      <c r="IRK51" s="64">
        <f t="shared" si="360"/>
        <v>0</v>
      </c>
      <c r="IRL51" s="64">
        <f t="shared" si="360"/>
        <v>0</v>
      </c>
      <c r="IRM51" s="64">
        <f t="shared" si="360"/>
        <v>0</v>
      </c>
      <c r="IRN51" s="64">
        <f t="shared" si="360"/>
        <v>0</v>
      </c>
      <c r="IRO51" s="64">
        <f t="shared" si="360"/>
        <v>0</v>
      </c>
      <c r="IRP51" s="64">
        <f t="shared" si="360"/>
        <v>0</v>
      </c>
      <c r="IRQ51" s="64">
        <f t="shared" si="360"/>
        <v>0</v>
      </c>
      <c r="IRR51" s="64">
        <f t="shared" si="360"/>
        <v>0</v>
      </c>
      <c r="IRS51" s="64">
        <f t="shared" si="360"/>
        <v>0</v>
      </c>
      <c r="IRT51" s="64">
        <f t="shared" si="360"/>
        <v>0</v>
      </c>
      <c r="IRU51" s="64">
        <f t="shared" si="360"/>
        <v>0</v>
      </c>
      <c r="IRV51" s="64">
        <f t="shared" si="360"/>
        <v>0</v>
      </c>
      <c r="IRW51" s="64">
        <f t="shared" si="360"/>
        <v>0</v>
      </c>
      <c r="IRX51" s="64">
        <f t="shared" si="360"/>
        <v>0</v>
      </c>
      <c r="IRY51" s="64">
        <f t="shared" si="360"/>
        <v>0</v>
      </c>
      <c r="IRZ51" s="64">
        <f t="shared" si="360"/>
        <v>0</v>
      </c>
      <c r="ISA51" s="64">
        <f t="shared" si="360"/>
        <v>0</v>
      </c>
      <c r="ISB51" s="64">
        <f t="shared" si="360"/>
        <v>0</v>
      </c>
      <c r="ISC51" s="64">
        <f t="shared" si="360"/>
        <v>0</v>
      </c>
      <c r="ISD51" s="64">
        <f t="shared" si="360"/>
        <v>0</v>
      </c>
      <c r="ISE51" s="64">
        <f t="shared" si="360"/>
        <v>0</v>
      </c>
      <c r="ISF51" s="64">
        <f t="shared" si="360"/>
        <v>0</v>
      </c>
      <c r="ISG51" s="64">
        <f t="shared" si="360"/>
        <v>0</v>
      </c>
      <c r="ISH51" s="64">
        <f t="shared" si="360"/>
        <v>0</v>
      </c>
      <c r="ISI51" s="64">
        <f t="shared" si="360"/>
        <v>0</v>
      </c>
      <c r="ISJ51" s="64">
        <f t="shared" si="360"/>
        <v>0</v>
      </c>
      <c r="ISK51" s="64">
        <f t="shared" si="360"/>
        <v>0</v>
      </c>
      <c r="ISL51" s="64">
        <f t="shared" si="360"/>
        <v>0</v>
      </c>
      <c r="ISM51" s="64">
        <f t="shared" si="360"/>
        <v>0</v>
      </c>
      <c r="ISN51" s="64">
        <f t="shared" si="360"/>
        <v>0</v>
      </c>
      <c r="ISO51" s="64">
        <f t="shared" si="360"/>
        <v>0</v>
      </c>
      <c r="ISP51" s="64">
        <f t="shared" si="360"/>
        <v>0</v>
      </c>
      <c r="ISQ51" s="64">
        <f t="shared" ref="ISQ51:IVB51" si="361">SUM(ISQ34:ISQ49)</f>
        <v>0</v>
      </c>
      <c r="ISR51" s="64">
        <f t="shared" si="361"/>
        <v>0</v>
      </c>
      <c r="ISS51" s="64">
        <f t="shared" si="361"/>
        <v>0</v>
      </c>
      <c r="IST51" s="64">
        <f t="shared" si="361"/>
        <v>0</v>
      </c>
      <c r="ISU51" s="64">
        <f t="shared" si="361"/>
        <v>0</v>
      </c>
      <c r="ISV51" s="64">
        <f t="shared" si="361"/>
        <v>0</v>
      </c>
      <c r="ISW51" s="64">
        <f t="shared" si="361"/>
        <v>0</v>
      </c>
      <c r="ISX51" s="64">
        <f t="shared" si="361"/>
        <v>0</v>
      </c>
      <c r="ISY51" s="64">
        <f t="shared" si="361"/>
        <v>0</v>
      </c>
      <c r="ISZ51" s="64">
        <f t="shared" si="361"/>
        <v>0</v>
      </c>
      <c r="ITA51" s="64">
        <f t="shared" si="361"/>
        <v>0</v>
      </c>
      <c r="ITB51" s="64">
        <f t="shared" si="361"/>
        <v>0</v>
      </c>
      <c r="ITC51" s="64">
        <f t="shared" si="361"/>
        <v>0</v>
      </c>
      <c r="ITD51" s="64">
        <f t="shared" si="361"/>
        <v>0</v>
      </c>
      <c r="ITE51" s="64">
        <f t="shared" si="361"/>
        <v>0</v>
      </c>
      <c r="ITF51" s="64">
        <f t="shared" si="361"/>
        <v>0</v>
      </c>
      <c r="ITG51" s="64">
        <f t="shared" si="361"/>
        <v>0</v>
      </c>
      <c r="ITH51" s="64">
        <f t="shared" si="361"/>
        <v>0</v>
      </c>
      <c r="ITI51" s="64">
        <f t="shared" si="361"/>
        <v>0</v>
      </c>
      <c r="ITJ51" s="64">
        <f t="shared" si="361"/>
        <v>0</v>
      </c>
      <c r="ITK51" s="64">
        <f t="shared" si="361"/>
        <v>0</v>
      </c>
      <c r="ITL51" s="64">
        <f t="shared" si="361"/>
        <v>0</v>
      </c>
      <c r="ITM51" s="64">
        <f t="shared" si="361"/>
        <v>0</v>
      </c>
      <c r="ITN51" s="64">
        <f t="shared" si="361"/>
        <v>0</v>
      </c>
      <c r="ITO51" s="64">
        <f t="shared" si="361"/>
        <v>0</v>
      </c>
      <c r="ITP51" s="64">
        <f t="shared" si="361"/>
        <v>0</v>
      </c>
      <c r="ITQ51" s="64">
        <f t="shared" si="361"/>
        <v>0</v>
      </c>
      <c r="ITR51" s="64">
        <f t="shared" si="361"/>
        <v>0</v>
      </c>
      <c r="ITS51" s="64">
        <f t="shared" si="361"/>
        <v>0</v>
      </c>
      <c r="ITT51" s="64">
        <f t="shared" si="361"/>
        <v>0</v>
      </c>
      <c r="ITU51" s="64">
        <f t="shared" si="361"/>
        <v>0</v>
      </c>
      <c r="ITV51" s="64">
        <f t="shared" si="361"/>
        <v>0</v>
      </c>
      <c r="ITW51" s="64">
        <f t="shared" si="361"/>
        <v>0</v>
      </c>
      <c r="ITX51" s="64">
        <f t="shared" si="361"/>
        <v>0</v>
      </c>
      <c r="ITY51" s="64">
        <f t="shared" si="361"/>
        <v>0</v>
      </c>
      <c r="ITZ51" s="64">
        <f t="shared" si="361"/>
        <v>0</v>
      </c>
      <c r="IUA51" s="64">
        <f t="shared" si="361"/>
        <v>0</v>
      </c>
      <c r="IUB51" s="64">
        <f t="shared" si="361"/>
        <v>0</v>
      </c>
      <c r="IUC51" s="64">
        <f t="shared" si="361"/>
        <v>0</v>
      </c>
      <c r="IUD51" s="64">
        <f t="shared" si="361"/>
        <v>0</v>
      </c>
      <c r="IUE51" s="64">
        <f t="shared" si="361"/>
        <v>0</v>
      </c>
      <c r="IUF51" s="64">
        <f t="shared" si="361"/>
        <v>0</v>
      </c>
      <c r="IUG51" s="64">
        <f t="shared" si="361"/>
        <v>0</v>
      </c>
      <c r="IUH51" s="64">
        <f t="shared" si="361"/>
        <v>0</v>
      </c>
      <c r="IUI51" s="64">
        <f t="shared" si="361"/>
        <v>0</v>
      </c>
      <c r="IUJ51" s="64">
        <f t="shared" si="361"/>
        <v>0</v>
      </c>
      <c r="IUK51" s="64">
        <f t="shared" si="361"/>
        <v>0</v>
      </c>
      <c r="IUL51" s="64">
        <f t="shared" si="361"/>
        <v>0</v>
      </c>
      <c r="IUM51" s="64">
        <f t="shared" si="361"/>
        <v>0</v>
      </c>
      <c r="IUN51" s="64">
        <f t="shared" si="361"/>
        <v>0</v>
      </c>
      <c r="IUO51" s="64">
        <f t="shared" si="361"/>
        <v>0</v>
      </c>
      <c r="IUP51" s="64">
        <f t="shared" si="361"/>
        <v>0</v>
      </c>
      <c r="IUQ51" s="64">
        <f t="shared" si="361"/>
        <v>0</v>
      </c>
      <c r="IUR51" s="64">
        <f t="shared" si="361"/>
        <v>0</v>
      </c>
      <c r="IUS51" s="64">
        <f t="shared" si="361"/>
        <v>0</v>
      </c>
      <c r="IUT51" s="64">
        <f t="shared" si="361"/>
        <v>0</v>
      </c>
      <c r="IUU51" s="64">
        <f t="shared" si="361"/>
        <v>0</v>
      </c>
      <c r="IUV51" s="64">
        <f t="shared" si="361"/>
        <v>0</v>
      </c>
      <c r="IUW51" s="64">
        <f t="shared" si="361"/>
        <v>0</v>
      </c>
      <c r="IUX51" s="64">
        <f t="shared" si="361"/>
        <v>0</v>
      </c>
      <c r="IUY51" s="64">
        <f t="shared" si="361"/>
        <v>0</v>
      </c>
      <c r="IUZ51" s="64">
        <f t="shared" si="361"/>
        <v>0</v>
      </c>
      <c r="IVA51" s="64">
        <f t="shared" si="361"/>
        <v>0</v>
      </c>
      <c r="IVB51" s="64">
        <f t="shared" si="361"/>
        <v>0</v>
      </c>
      <c r="IVC51" s="64">
        <f t="shared" ref="IVC51:IXN51" si="362">SUM(IVC34:IVC49)</f>
        <v>0</v>
      </c>
      <c r="IVD51" s="64">
        <f t="shared" si="362"/>
        <v>0</v>
      </c>
      <c r="IVE51" s="64">
        <f t="shared" si="362"/>
        <v>0</v>
      </c>
      <c r="IVF51" s="64">
        <f t="shared" si="362"/>
        <v>0</v>
      </c>
      <c r="IVG51" s="64">
        <f t="shared" si="362"/>
        <v>0</v>
      </c>
      <c r="IVH51" s="64">
        <f t="shared" si="362"/>
        <v>0</v>
      </c>
      <c r="IVI51" s="64">
        <f t="shared" si="362"/>
        <v>0</v>
      </c>
      <c r="IVJ51" s="64">
        <f t="shared" si="362"/>
        <v>0</v>
      </c>
      <c r="IVK51" s="64">
        <f t="shared" si="362"/>
        <v>0</v>
      </c>
      <c r="IVL51" s="64">
        <f t="shared" si="362"/>
        <v>0</v>
      </c>
      <c r="IVM51" s="64">
        <f t="shared" si="362"/>
        <v>0</v>
      </c>
      <c r="IVN51" s="64">
        <f t="shared" si="362"/>
        <v>0</v>
      </c>
      <c r="IVO51" s="64">
        <f t="shared" si="362"/>
        <v>0</v>
      </c>
      <c r="IVP51" s="64">
        <f t="shared" si="362"/>
        <v>0</v>
      </c>
      <c r="IVQ51" s="64">
        <f t="shared" si="362"/>
        <v>0</v>
      </c>
      <c r="IVR51" s="64">
        <f t="shared" si="362"/>
        <v>0</v>
      </c>
      <c r="IVS51" s="64">
        <f t="shared" si="362"/>
        <v>0</v>
      </c>
      <c r="IVT51" s="64">
        <f t="shared" si="362"/>
        <v>0</v>
      </c>
      <c r="IVU51" s="64">
        <f t="shared" si="362"/>
        <v>0</v>
      </c>
      <c r="IVV51" s="64">
        <f t="shared" si="362"/>
        <v>0</v>
      </c>
      <c r="IVW51" s="64">
        <f t="shared" si="362"/>
        <v>0</v>
      </c>
      <c r="IVX51" s="64">
        <f t="shared" si="362"/>
        <v>0</v>
      </c>
      <c r="IVY51" s="64">
        <f t="shared" si="362"/>
        <v>0</v>
      </c>
      <c r="IVZ51" s="64">
        <f t="shared" si="362"/>
        <v>0</v>
      </c>
      <c r="IWA51" s="64">
        <f t="shared" si="362"/>
        <v>0</v>
      </c>
      <c r="IWB51" s="64">
        <f t="shared" si="362"/>
        <v>0</v>
      </c>
      <c r="IWC51" s="64">
        <f t="shared" si="362"/>
        <v>0</v>
      </c>
      <c r="IWD51" s="64">
        <f t="shared" si="362"/>
        <v>0</v>
      </c>
      <c r="IWE51" s="64">
        <f t="shared" si="362"/>
        <v>0</v>
      </c>
      <c r="IWF51" s="64">
        <f t="shared" si="362"/>
        <v>0</v>
      </c>
      <c r="IWG51" s="64">
        <f t="shared" si="362"/>
        <v>0</v>
      </c>
      <c r="IWH51" s="64">
        <f t="shared" si="362"/>
        <v>0</v>
      </c>
      <c r="IWI51" s="64">
        <f t="shared" si="362"/>
        <v>0</v>
      </c>
      <c r="IWJ51" s="64">
        <f t="shared" si="362"/>
        <v>0</v>
      </c>
      <c r="IWK51" s="64">
        <f t="shared" si="362"/>
        <v>0</v>
      </c>
      <c r="IWL51" s="64">
        <f t="shared" si="362"/>
        <v>0</v>
      </c>
      <c r="IWM51" s="64">
        <f t="shared" si="362"/>
        <v>0</v>
      </c>
      <c r="IWN51" s="64">
        <f t="shared" si="362"/>
        <v>0</v>
      </c>
      <c r="IWO51" s="64">
        <f t="shared" si="362"/>
        <v>0</v>
      </c>
      <c r="IWP51" s="64">
        <f t="shared" si="362"/>
        <v>0</v>
      </c>
      <c r="IWQ51" s="64">
        <f t="shared" si="362"/>
        <v>0</v>
      </c>
      <c r="IWR51" s="64">
        <f t="shared" si="362"/>
        <v>0</v>
      </c>
      <c r="IWS51" s="64">
        <f t="shared" si="362"/>
        <v>0</v>
      </c>
      <c r="IWT51" s="64">
        <f t="shared" si="362"/>
        <v>0</v>
      </c>
      <c r="IWU51" s="64">
        <f t="shared" si="362"/>
        <v>0</v>
      </c>
      <c r="IWV51" s="64">
        <f t="shared" si="362"/>
        <v>0</v>
      </c>
      <c r="IWW51" s="64">
        <f t="shared" si="362"/>
        <v>0</v>
      </c>
      <c r="IWX51" s="64">
        <f t="shared" si="362"/>
        <v>0</v>
      </c>
      <c r="IWY51" s="64">
        <f t="shared" si="362"/>
        <v>0</v>
      </c>
      <c r="IWZ51" s="64">
        <f t="shared" si="362"/>
        <v>0</v>
      </c>
      <c r="IXA51" s="64">
        <f t="shared" si="362"/>
        <v>0</v>
      </c>
      <c r="IXB51" s="64">
        <f t="shared" si="362"/>
        <v>0</v>
      </c>
      <c r="IXC51" s="64">
        <f t="shared" si="362"/>
        <v>0</v>
      </c>
      <c r="IXD51" s="64">
        <f t="shared" si="362"/>
        <v>0</v>
      </c>
      <c r="IXE51" s="64">
        <f t="shared" si="362"/>
        <v>0</v>
      </c>
      <c r="IXF51" s="64">
        <f t="shared" si="362"/>
        <v>0</v>
      </c>
      <c r="IXG51" s="64">
        <f t="shared" si="362"/>
        <v>0</v>
      </c>
      <c r="IXH51" s="64">
        <f t="shared" si="362"/>
        <v>0</v>
      </c>
      <c r="IXI51" s="64">
        <f t="shared" si="362"/>
        <v>0</v>
      </c>
      <c r="IXJ51" s="64">
        <f t="shared" si="362"/>
        <v>0</v>
      </c>
      <c r="IXK51" s="64">
        <f t="shared" si="362"/>
        <v>0</v>
      </c>
      <c r="IXL51" s="64">
        <f t="shared" si="362"/>
        <v>0</v>
      </c>
      <c r="IXM51" s="64">
        <f t="shared" si="362"/>
        <v>0</v>
      </c>
      <c r="IXN51" s="64">
        <f t="shared" si="362"/>
        <v>0</v>
      </c>
      <c r="IXO51" s="64">
        <f t="shared" ref="IXO51:IZZ51" si="363">SUM(IXO34:IXO49)</f>
        <v>0</v>
      </c>
      <c r="IXP51" s="64">
        <f t="shared" si="363"/>
        <v>0</v>
      </c>
      <c r="IXQ51" s="64">
        <f t="shared" si="363"/>
        <v>0</v>
      </c>
      <c r="IXR51" s="64">
        <f t="shared" si="363"/>
        <v>0</v>
      </c>
      <c r="IXS51" s="64">
        <f t="shared" si="363"/>
        <v>0</v>
      </c>
      <c r="IXT51" s="64">
        <f t="shared" si="363"/>
        <v>0</v>
      </c>
      <c r="IXU51" s="64">
        <f t="shared" si="363"/>
        <v>0</v>
      </c>
      <c r="IXV51" s="64">
        <f t="shared" si="363"/>
        <v>0</v>
      </c>
      <c r="IXW51" s="64">
        <f t="shared" si="363"/>
        <v>0</v>
      </c>
      <c r="IXX51" s="64">
        <f t="shared" si="363"/>
        <v>0</v>
      </c>
      <c r="IXY51" s="64">
        <f t="shared" si="363"/>
        <v>0</v>
      </c>
      <c r="IXZ51" s="64">
        <f t="shared" si="363"/>
        <v>0</v>
      </c>
      <c r="IYA51" s="64">
        <f t="shared" si="363"/>
        <v>0</v>
      </c>
      <c r="IYB51" s="64">
        <f t="shared" si="363"/>
        <v>0</v>
      </c>
      <c r="IYC51" s="64">
        <f t="shared" si="363"/>
        <v>0</v>
      </c>
      <c r="IYD51" s="64">
        <f t="shared" si="363"/>
        <v>0</v>
      </c>
      <c r="IYE51" s="64">
        <f t="shared" si="363"/>
        <v>0</v>
      </c>
      <c r="IYF51" s="64">
        <f t="shared" si="363"/>
        <v>0</v>
      </c>
      <c r="IYG51" s="64">
        <f t="shared" si="363"/>
        <v>0</v>
      </c>
      <c r="IYH51" s="64">
        <f t="shared" si="363"/>
        <v>0</v>
      </c>
      <c r="IYI51" s="64">
        <f t="shared" si="363"/>
        <v>0</v>
      </c>
      <c r="IYJ51" s="64">
        <f t="shared" si="363"/>
        <v>0</v>
      </c>
      <c r="IYK51" s="64">
        <f t="shared" si="363"/>
        <v>0</v>
      </c>
      <c r="IYL51" s="64">
        <f t="shared" si="363"/>
        <v>0</v>
      </c>
      <c r="IYM51" s="64">
        <f t="shared" si="363"/>
        <v>0</v>
      </c>
      <c r="IYN51" s="64">
        <f t="shared" si="363"/>
        <v>0</v>
      </c>
      <c r="IYO51" s="64">
        <f t="shared" si="363"/>
        <v>0</v>
      </c>
      <c r="IYP51" s="64">
        <f t="shared" si="363"/>
        <v>0</v>
      </c>
      <c r="IYQ51" s="64">
        <f t="shared" si="363"/>
        <v>0</v>
      </c>
      <c r="IYR51" s="64">
        <f t="shared" si="363"/>
        <v>0</v>
      </c>
      <c r="IYS51" s="64">
        <f t="shared" si="363"/>
        <v>0</v>
      </c>
      <c r="IYT51" s="64">
        <f t="shared" si="363"/>
        <v>0</v>
      </c>
      <c r="IYU51" s="64">
        <f t="shared" si="363"/>
        <v>0</v>
      </c>
      <c r="IYV51" s="64">
        <f t="shared" si="363"/>
        <v>0</v>
      </c>
      <c r="IYW51" s="64">
        <f t="shared" si="363"/>
        <v>0</v>
      </c>
      <c r="IYX51" s="64">
        <f t="shared" si="363"/>
        <v>0</v>
      </c>
      <c r="IYY51" s="64">
        <f t="shared" si="363"/>
        <v>0</v>
      </c>
      <c r="IYZ51" s="64">
        <f t="shared" si="363"/>
        <v>0</v>
      </c>
      <c r="IZA51" s="64">
        <f t="shared" si="363"/>
        <v>0</v>
      </c>
      <c r="IZB51" s="64">
        <f t="shared" si="363"/>
        <v>0</v>
      </c>
      <c r="IZC51" s="64">
        <f t="shared" si="363"/>
        <v>0</v>
      </c>
      <c r="IZD51" s="64">
        <f t="shared" si="363"/>
        <v>0</v>
      </c>
      <c r="IZE51" s="64">
        <f t="shared" si="363"/>
        <v>0</v>
      </c>
      <c r="IZF51" s="64">
        <f t="shared" si="363"/>
        <v>0</v>
      </c>
      <c r="IZG51" s="64">
        <f t="shared" si="363"/>
        <v>0</v>
      </c>
      <c r="IZH51" s="64">
        <f t="shared" si="363"/>
        <v>0</v>
      </c>
      <c r="IZI51" s="64">
        <f t="shared" si="363"/>
        <v>0</v>
      </c>
      <c r="IZJ51" s="64">
        <f t="shared" si="363"/>
        <v>0</v>
      </c>
      <c r="IZK51" s="64">
        <f t="shared" si="363"/>
        <v>0</v>
      </c>
      <c r="IZL51" s="64">
        <f t="shared" si="363"/>
        <v>0</v>
      </c>
      <c r="IZM51" s="64">
        <f t="shared" si="363"/>
        <v>0</v>
      </c>
      <c r="IZN51" s="64">
        <f t="shared" si="363"/>
        <v>0</v>
      </c>
      <c r="IZO51" s="64">
        <f t="shared" si="363"/>
        <v>0</v>
      </c>
      <c r="IZP51" s="64">
        <f t="shared" si="363"/>
        <v>0</v>
      </c>
      <c r="IZQ51" s="64">
        <f t="shared" si="363"/>
        <v>0</v>
      </c>
      <c r="IZR51" s="64">
        <f t="shared" si="363"/>
        <v>0</v>
      </c>
      <c r="IZS51" s="64">
        <f t="shared" si="363"/>
        <v>0</v>
      </c>
      <c r="IZT51" s="64">
        <f t="shared" si="363"/>
        <v>0</v>
      </c>
      <c r="IZU51" s="64">
        <f t="shared" si="363"/>
        <v>0</v>
      </c>
      <c r="IZV51" s="64">
        <f t="shared" si="363"/>
        <v>0</v>
      </c>
      <c r="IZW51" s="64">
        <f t="shared" si="363"/>
        <v>0</v>
      </c>
      <c r="IZX51" s="64">
        <f t="shared" si="363"/>
        <v>0</v>
      </c>
      <c r="IZY51" s="64">
        <f t="shared" si="363"/>
        <v>0</v>
      </c>
      <c r="IZZ51" s="64">
        <f t="shared" si="363"/>
        <v>0</v>
      </c>
      <c r="JAA51" s="64">
        <f t="shared" ref="JAA51:JCL51" si="364">SUM(JAA34:JAA49)</f>
        <v>0</v>
      </c>
      <c r="JAB51" s="64">
        <f t="shared" si="364"/>
        <v>0</v>
      </c>
      <c r="JAC51" s="64">
        <f t="shared" si="364"/>
        <v>0</v>
      </c>
      <c r="JAD51" s="64">
        <f t="shared" si="364"/>
        <v>0</v>
      </c>
      <c r="JAE51" s="64">
        <f t="shared" si="364"/>
        <v>0</v>
      </c>
      <c r="JAF51" s="64">
        <f t="shared" si="364"/>
        <v>0</v>
      </c>
      <c r="JAG51" s="64">
        <f t="shared" si="364"/>
        <v>0</v>
      </c>
      <c r="JAH51" s="64">
        <f t="shared" si="364"/>
        <v>0</v>
      </c>
      <c r="JAI51" s="64">
        <f t="shared" si="364"/>
        <v>0</v>
      </c>
      <c r="JAJ51" s="64">
        <f t="shared" si="364"/>
        <v>0</v>
      </c>
      <c r="JAK51" s="64">
        <f t="shared" si="364"/>
        <v>0</v>
      </c>
      <c r="JAL51" s="64">
        <f t="shared" si="364"/>
        <v>0</v>
      </c>
      <c r="JAM51" s="64">
        <f t="shared" si="364"/>
        <v>0</v>
      </c>
      <c r="JAN51" s="64">
        <f t="shared" si="364"/>
        <v>0</v>
      </c>
      <c r="JAO51" s="64">
        <f t="shared" si="364"/>
        <v>0</v>
      </c>
      <c r="JAP51" s="64">
        <f t="shared" si="364"/>
        <v>0</v>
      </c>
      <c r="JAQ51" s="64">
        <f t="shared" si="364"/>
        <v>0</v>
      </c>
      <c r="JAR51" s="64">
        <f t="shared" si="364"/>
        <v>0</v>
      </c>
      <c r="JAS51" s="64">
        <f t="shared" si="364"/>
        <v>0</v>
      </c>
      <c r="JAT51" s="64">
        <f t="shared" si="364"/>
        <v>0</v>
      </c>
      <c r="JAU51" s="64">
        <f t="shared" si="364"/>
        <v>0</v>
      </c>
      <c r="JAV51" s="64">
        <f t="shared" si="364"/>
        <v>0</v>
      </c>
      <c r="JAW51" s="64">
        <f t="shared" si="364"/>
        <v>0</v>
      </c>
      <c r="JAX51" s="64">
        <f t="shared" si="364"/>
        <v>0</v>
      </c>
      <c r="JAY51" s="64">
        <f t="shared" si="364"/>
        <v>0</v>
      </c>
      <c r="JAZ51" s="64">
        <f t="shared" si="364"/>
        <v>0</v>
      </c>
      <c r="JBA51" s="64">
        <f t="shared" si="364"/>
        <v>0</v>
      </c>
      <c r="JBB51" s="64">
        <f t="shared" si="364"/>
        <v>0</v>
      </c>
      <c r="JBC51" s="64">
        <f t="shared" si="364"/>
        <v>0</v>
      </c>
      <c r="JBD51" s="64">
        <f t="shared" si="364"/>
        <v>0</v>
      </c>
      <c r="JBE51" s="64">
        <f t="shared" si="364"/>
        <v>0</v>
      </c>
      <c r="JBF51" s="64">
        <f t="shared" si="364"/>
        <v>0</v>
      </c>
      <c r="JBG51" s="64">
        <f t="shared" si="364"/>
        <v>0</v>
      </c>
      <c r="JBH51" s="64">
        <f t="shared" si="364"/>
        <v>0</v>
      </c>
      <c r="JBI51" s="64">
        <f t="shared" si="364"/>
        <v>0</v>
      </c>
      <c r="JBJ51" s="64">
        <f t="shared" si="364"/>
        <v>0</v>
      </c>
      <c r="JBK51" s="64">
        <f t="shared" si="364"/>
        <v>0</v>
      </c>
      <c r="JBL51" s="64">
        <f t="shared" si="364"/>
        <v>0</v>
      </c>
      <c r="JBM51" s="64">
        <f t="shared" si="364"/>
        <v>0</v>
      </c>
      <c r="JBN51" s="64">
        <f t="shared" si="364"/>
        <v>0</v>
      </c>
      <c r="JBO51" s="64">
        <f t="shared" si="364"/>
        <v>0</v>
      </c>
      <c r="JBP51" s="64">
        <f t="shared" si="364"/>
        <v>0</v>
      </c>
      <c r="JBQ51" s="64">
        <f t="shared" si="364"/>
        <v>0</v>
      </c>
      <c r="JBR51" s="64">
        <f t="shared" si="364"/>
        <v>0</v>
      </c>
      <c r="JBS51" s="64">
        <f t="shared" si="364"/>
        <v>0</v>
      </c>
      <c r="JBT51" s="64">
        <f t="shared" si="364"/>
        <v>0</v>
      </c>
      <c r="JBU51" s="64">
        <f t="shared" si="364"/>
        <v>0</v>
      </c>
      <c r="JBV51" s="64">
        <f t="shared" si="364"/>
        <v>0</v>
      </c>
      <c r="JBW51" s="64">
        <f t="shared" si="364"/>
        <v>0</v>
      </c>
      <c r="JBX51" s="64">
        <f t="shared" si="364"/>
        <v>0</v>
      </c>
      <c r="JBY51" s="64">
        <f t="shared" si="364"/>
        <v>0</v>
      </c>
      <c r="JBZ51" s="64">
        <f t="shared" si="364"/>
        <v>0</v>
      </c>
      <c r="JCA51" s="64">
        <f t="shared" si="364"/>
        <v>0</v>
      </c>
      <c r="JCB51" s="64">
        <f t="shared" si="364"/>
        <v>0</v>
      </c>
      <c r="JCC51" s="64">
        <f t="shared" si="364"/>
        <v>0</v>
      </c>
      <c r="JCD51" s="64">
        <f t="shared" si="364"/>
        <v>0</v>
      </c>
      <c r="JCE51" s="64">
        <f t="shared" si="364"/>
        <v>0</v>
      </c>
      <c r="JCF51" s="64">
        <f t="shared" si="364"/>
        <v>0</v>
      </c>
      <c r="JCG51" s="64">
        <f t="shared" si="364"/>
        <v>0</v>
      </c>
      <c r="JCH51" s="64">
        <f t="shared" si="364"/>
        <v>0</v>
      </c>
      <c r="JCI51" s="64">
        <f t="shared" si="364"/>
        <v>0</v>
      </c>
      <c r="JCJ51" s="64">
        <f t="shared" si="364"/>
        <v>0</v>
      </c>
      <c r="JCK51" s="64">
        <f t="shared" si="364"/>
        <v>0</v>
      </c>
      <c r="JCL51" s="64">
        <f t="shared" si="364"/>
        <v>0</v>
      </c>
      <c r="JCM51" s="64">
        <f t="shared" ref="JCM51:JEX51" si="365">SUM(JCM34:JCM49)</f>
        <v>0</v>
      </c>
      <c r="JCN51" s="64">
        <f t="shared" si="365"/>
        <v>0</v>
      </c>
      <c r="JCO51" s="64">
        <f t="shared" si="365"/>
        <v>0</v>
      </c>
      <c r="JCP51" s="64">
        <f t="shared" si="365"/>
        <v>0</v>
      </c>
      <c r="JCQ51" s="64">
        <f t="shared" si="365"/>
        <v>0</v>
      </c>
      <c r="JCR51" s="64">
        <f t="shared" si="365"/>
        <v>0</v>
      </c>
      <c r="JCS51" s="64">
        <f t="shared" si="365"/>
        <v>0</v>
      </c>
      <c r="JCT51" s="64">
        <f t="shared" si="365"/>
        <v>0</v>
      </c>
      <c r="JCU51" s="64">
        <f t="shared" si="365"/>
        <v>0</v>
      </c>
      <c r="JCV51" s="64">
        <f t="shared" si="365"/>
        <v>0</v>
      </c>
      <c r="JCW51" s="64">
        <f t="shared" si="365"/>
        <v>0</v>
      </c>
      <c r="JCX51" s="64">
        <f t="shared" si="365"/>
        <v>0</v>
      </c>
      <c r="JCY51" s="64">
        <f t="shared" si="365"/>
        <v>0</v>
      </c>
      <c r="JCZ51" s="64">
        <f t="shared" si="365"/>
        <v>0</v>
      </c>
      <c r="JDA51" s="64">
        <f t="shared" si="365"/>
        <v>0</v>
      </c>
      <c r="JDB51" s="64">
        <f t="shared" si="365"/>
        <v>0</v>
      </c>
      <c r="JDC51" s="64">
        <f t="shared" si="365"/>
        <v>0</v>
      </c>
      <c r="JDD51" s="64">
        <f t="shared" si="365"/>
        <v>0</v>
      </c>
      <c r="JDE51" s="64">
        <f t="shared" si="365"/>
        <v>0</v>
      </c>
      <c r="JDF51" s="64">
        <f t="shared" si="365"/>
        <v>0</v>
      </c>
      <c r="JDG51" s="64">
        <f t="shared" si="365"/>
        <v>0</v>
      </c>
      <c r="JDH51" s="64">
        <f t="shared" si="365"/>
        <v>0</v>
      </c>
      <c r="JDI51" s="64">
        <f t="shared" si="365"/>
        <v>0</v>
      </c>
      <c r="JDJ51" s="64">
        <f t="shared" si="365"/>
        <v>0</v>
      </c>
      <c r="JDK51" s="64">
        <f t="shared" si="365"/>
        <v>0</v>
      </c>
      <c r="JDL51" s="64">
        <f t="shared" si="365"/>
        <v>0</v>
      </c>
      <c r="JDM51" s="64">
        <f t="shared" si="365"/>
        <v>0</v>
      </c>
      <c r="JDN51" s="64">
        <f t="shared" si="365"/>
        <v>0</v>
      </c>
      <c r="JDO51" s="64">
        <f t="shared" si="365"/>
        <v>0</v>
      </c>
      <c r="JDP51" s="64">
        <f t="shared" si="365"/>
        <v>0</v>
      </c>
      <c r="JDQ51" s="64">
        <f t="shared" si="365"/>
        <v>0</v>
      </c>
      <c r="JDR51" s="64">
        <f t="shared" si="365"/>
        <v>0</v>
      </c>
      <c r="JDS51" s="64">
        <f t="shared" si="365"/>
        <v>0</v>
      </c>
      <c r="JDT51" s="64">
        <f t="shared" si="365"/>
        <v>0</v>
      </c>
      <c r="JDU51" s="64">
        <f t="shared" si="365"/>
        <v>0</v>
      </c>
      <c r="JDV51" s="64">
        <f t="shared" si="365"/>
        <v>0</v>
      </c>
      <c r="JDW51" s="64">
        <f t="shared" si="365"/>
        <v>0</v>
      </c>
      <c r="JDX51" s="64">
        <f t="shared" si="365"/>
        <v>0</v>
      </c>
      <c r="JDY51" s="64">
        <f t="shared" si="365"/>
        <v>0</v>
      </c>
      <c r="JDZ51" s="64">
        <f t="shared" si="365"/>
        <v>0</v>
      </c>
      <c r="JEA51" s="64">
        <f t="shared" si="365"/>
        <v>0</v>
      </c>
      <c r="JEB51" s="64">
        <f t="shared" si="365"/>
        <v>0</v>
      </c>
      <c r="JEC51" s="64">
        <f t="shared" si="365"/>
        <v>0</v>
      </c>
      <c r="JED51" s="64">
        <f t="shared" si="365"/>
        <v>0</v>
      </c>
      <c r="JEE51" s="64">
        <f t="shared" si="365"/>
        <v>0</v>
      </c>
      <c r="JEF51" s="64">
        <f t="shared" si="365"/>
        <v>0</v>
      </c>
      <c r="JEG51" s="64">
        <f t="shared" si="365"/>
        <v>0</v>
      </c>
      <c r="JEH51" s="64">
        <f t="shared" si="365"/>
        <v>0</v>
      </c>
      <c r="JEI51" s="64">
        <f t="shared" si="365"/>
        <v>0</v>
      </c>
      <c r="JEJ51" s="64">
        <f t="shared" si="365"/>
        <v>0</v>
      </c>
      <c r="JEK51" s="64">
        <f t="shared" si="365"/>
        <v>0</v>
      </c>
      <c r="JEL51" s="64">
        <f t="shared" si="365"/>
        <v>0</v>
      </c>
      <c r="JEM51" s="64">
        <f t="shared" si="365"/>
        <v>0</v>
      </c>
      <c r="JEN51" s="64">
        <f t="shared" si="365"/>
        <v>0</v>
      </c>
      <c r="JEO51" s="64">
        <f t="shared" si="365"/>
        <v>0</v>
      </c>
      <c r="JEP51" s="64">
        <f t="shared" si="365"/>
        <v>0</v>
      </c>
      <c r="JEQ51" s="64">
        <f t="shared" si="365"/>
        <v>0</v>
      </c>
      <c r="JER51" s="64">
        <f t="shared" si="365"/>
        <v>0</v>
      </c>
      <c r="JES51" s="64">
        <f t="shared" si="365"/>
        <v>0</v>
      </c>
      <c r="JET51" s="64">
        <f t="shared" si="365"/>
        <v>0</v>
      </c>
      <c r="JEU51" s="64">
        <f t="shared" si="365"/>
        <v>0</v>
      </c>
      <c r="JEV51" s="64">
        <f t="shared" si="365"/>
        <v>0</v>
      </c>
      <c r="JEW51" s="64">
        <f t="shared" si="365"/>
        <v>0</v>
      </c>
      <c r="JEX51" s="64">
        <f t="shared" si="365"/>
        <v>0</v>
      </c>
      <c r="JEY51" s="64">
        <f t="shared" ref="JEY51:JHJ51" si="366">SUM(JEY34:JEY49)</f>
        <v>0</v>
      </c>
      <c r="JEZ51" s="64">
        <f t="shared" si="366"/>
        <v>0</v>
      </c>
      <c r="JFA51" s="64">
        <f t="shared" si="366"/>
        <v>0</v>
      </c>
      <c r="JFB51" s="64">
        <f t="shared" si="366"/>
        <v>0</v>
      </c>
      <c r="JFC51" s="64">
        <f t="shared" si="366"/>
        <v>0</v>
      </c>
      <c r="JFD51" s="64">
        <f t="shared" si="366"/>
        <v>0</v>
      </c>
      <c r="JFE51" s="64">
        <f t="shared" si="366"/>
        <v>0</v>
      </c>
      <c r="JFF51" s="64">
        <f t="shared" si="366"/>
        <v>0</v>
      </c>
      <c r="JFG51" s="64">
        <f t="shared" si="366"/>
        <v>0</v>
      </c>
      <c r="JFH51" s="64">
        <f t="shared" si="366"/>
        <v>0</v>
      </c>
      <c r="JFI51" s="64">
        <f t="shared" si="366"/>
        <v>0</v>
      </c>
      <c r="JFJ51" s="64">
        <f t="shared" si="366"/>
        <v>0</v>
      </c>
      <c r="JFK51" s="64">
        <f t="shared" si="366"/>
        <v>0</v>
      </c>
      <c r="JFL51" s="64">
        <f t="shared" si="366"/>
        <v>0</v>
      </c>
      <c r="JFM51" s="64">
        <f t="shared" si="366"/>
        <v>0</v>
      </c>
      <c r="JFN51" s="64">
        <f t="shared" si="366"/>
        <v>0</v>
      </c>
      <c r="JFO51" s="64">
        <f t="shared" si="366"/>
        <v>0</v>
      </c>
      <c r="JFP51" s="64">
        <f t="shared" si="366"/>
        <v>0</v>
      </c>
      <c r="JFQ51" s="64">
        <f t="shared" si="366"/>
        <v>0</v>
      </c>
      <c r="JFR51" s="64">
        <f t="shared" si="366"/>
        <v>0</v>
      </c>
      <c r="JFS51" s="64">
        <f t="shared" si="366"/>
        <v>0</v>
      </c>
      <c r="JFT51" s="64">
        <f t="shared" si="366"/>
        <v>0</v>
      </c>
      <c r="JFU51" s="64">
        <f t="shared" si="366"/>
        <v>0</v>
      </c>
      <c r="JFV51" s="64">
        <f t="shared" si="366"/>
        <v>0</v>
      </c>
      <c r="JFW51" s="64">
        <f t="shared" si="366"/>
        <v>0</v>
      </c>
      <c r="JFX51" s="64">
        <f t="shared" si="366"/>
        <v>0</v>
      </c>
      <c r="JFY51" s="64">
        <f t="shared" si="366"/>
        <v>0</v>
      </c>
      <c r="JFZ51" s="64">
        <f t="shared" si="366"/>
        <v>0</v>
      </c>
      <c r="JGA51" s="64">
        <f t="shared" si="366"/>
        <v>0</v>
      </c>
      <c r="JGB51" s="64">
        <f t="shared" si="366"/>
        <v>0</v>
      </c>
      <c r="JGC51" s="64">
        <f t="shared" si="366"/>
        <v>0</v>
      </c>
      <c r="JGD51" s="64">
        <f t="shared" si="366"/>
        <v>0</v>
      </c>
      <c r="JGE51" s="64">
        <f t="shared" si="366"/>
        <v>0</v>
      </c>
      <c r="JGF51" s="64">
        <f t="shared" si="366"/>
        <v>0</v>
      </c>
      <c r="JGG51" s="64">
        <f t="shared" si="366"/>
        <v>0</v>
      </c>
      <c r="JGH51" s="64">
        <f t="shared" si="366"/>
        <v>0</v>
      </c>
      <c r="JGI51" s="64">
        <f t="shared" si="366"/>
        <v>0</v>
      </c>
      <c r="JGJ51" s="64">
        <f t="shared" si="366"/>
        <v>0</v>
      </c>
      <c r="JGK51" s="64">
        <f t="shared" si="366"/>
        <v>0</v>
      </c>
      <c r="JGL51" s="64">
        <f t="shared" si="366"/>
        <v>0</v>
      </c>
      <c r="JGM51" s="64">
        <f t="shared" si="366"/>
        <v>0</v>
      </c>
      <c r="JGN51" s="64">
        <f t="shared" si="366"/>
        <v>0</v>
      </c>
      <c r="JGO51" s="64">
        <f t="shared" si="366"/>
        <v>0</v>
      </c>
      <c r="JGP51" s="64">
        <f t="shared" si="366"/>
        <v>0</v>
      </c>
      <c r="JGQ51" s="64">
        <f t="shared" si="366"/>
        <v>0</v>
      </c>
      <c r="JGR51" s="64">
        <f t="shared" si="366"/>
        <v>0</v>
      </c>
      <c r="JGS51" s="64">
        <f t="shared" si="366"/>
        <v>0</v>
      </c>
      <c r="JGT51" s="64">
        <f t="shared" si="366"/>
        <v>0</v>
      </c>
      <c r="JGU51" s="64">
        <f t="shared" si="366"/>
        <v>0</v>
      </c>
      <c r="JGV51" s="64">
        <f t="shared" si="366"/>
        <v>0</v>
      </c>
      <c r="JGW51" s="64">
        <f t="shared" si="366"/>
        <v>0</v>
      </c>
      <c r="JGX51" s="64">
        <f t="shared" si="366"/>
        <v>0</v>
      </c>
      <c r="JGY51" s="64">
        <f t="shared" si="366"/>
        <v>0</v>
      </c>
      <c r="JGZ51" s="64">
        <f t="shared" si="366"/>
        <v>0</v>
      </c>
      <c r="JHA51" s="64">
        <f t="shared" si="366"/>
        <v>0</v>
      </c>
      <c r="JHB51" s="64">
        <f t="shared" si="366"/>
        <v>0</v>
      </c>
      <c r="JHC51" s="64">
        <f t="shared" si="366"/>
        <v>0</v>
      </c>
      <c r="JHD51" s="64">
        <f t="shared" si="366"/>
        <v>0</v>
      </c>
      <c r="JHE51" s="64">
        <f t="shared" si="366"/>
        <v>0</v>
      </c>
      <c r="JHF51" s="64">
        <f t="shared" si="366"/>
        <v>0</v>
      </c>
      <c r="JHG51" s="64">
        <f t="shared" si="366"/>
        <v>0</v>
      </c>
      <c r="JHH51" s="64">
        <f t="shared" si="366"/>
        <v>0</v>
      </c>
      <c r="JHI51" s="64">
        <f t="shared" si="366"/>
        <v>0</v>
      </c>
      <c r="JHJ51" s="64">
        <f t="shared" si="366"/>
        <v>0</v>
      </c>
      <c r="JHK51" s="64">
        <f t="shared" ref="JHK51:JJV51" si="367">SUM(JHK34:JHK49)</f>
        <v>0</v>
      </c>
      <c r="JHL51" s="64">
        <f t="shared" si="367"/>
        <v>0</v>
      </c>
      <c r="JHM51" s="64">
        <f t="shared" si="367"/>
        <v>0</v>
      </c>
      <c r="JHN51" s="64">
        <f t="shared" si="367"/>
        <v>0</v>
      </c>
      <c r="JHO51" s="64">
        <f t="shared" si="367"/>
        <v>0</v>
      </c>
      <c r="JHP51" s="64">
        <f t="shared" si="367"/>
        <v>0</v>
      </c>
      <c r="JHQ51" s="64">
        <f t="shared" si="367"/>
        <v>0</v>
      </c>
      <c r="JHR51" s="64">
        <f t="shared" si="367"/>
        <v>0</v>
      </c>
      <c r="JHS51" s="64">
        <f t="shared" si="367"/>
        <v>0</v>
      </c>
      <c r="JHT51" s="64">
        <f t="shared" si="367"/>
        <v>0</v>
      </c>
      <c r="JHU51" s="64">
        <f t="shared" si="367"/>
        <v>0</v>
      </c>
      <c r="JHV51" s="64">
        <f t="shared" si="367"/>
        <v>0</v>
      </c>
      <c r="JHW51" s="64">
        <f t="shared" si="367"/>
        <v>0</v>
      </c>
      <c r="JHX51" s="64">
        <f t="shared" si="367"/>
        <v>0</v>
      </c>
      <c r="JHY51" s="64">
        <f t="shared" si="367"/>
        <v>0</v>
      </c>
      <c r="JHZ51" s="64">
        <f t="shared" si="367"/>
        <v>0</v>
      </c>
      <c r="JIA51" s="64">
        <f t="shared" si="367"/>
        <v>0</v>
      </c>
      <c r="JIB51" s="64">
        <f t="shared" si="367"/>
        <v>0</v>
      </c>
      <c r="JIC51" s="64">
        <f t="shared" si="367"/>
        <v>0</v>
      </c>
      <c r="JID51" s="64">
        <f t="shared" si="367"/>
        <v>0</v>
      </c>
      <c r="JIE51" s="64">
        <f t="shared" si="367"/>
        <v>0</v>
      </c>
      <c r="JIF51" s="64">
        <f t="shared" si="367"/>
        <v>0</v>
      </c>
      <c r="JIG51" s="64">
        <f t="shared" si="367"/>
        <v>0</v>
      </c>
      <c r="JIH51" s="64">
        <f t="shared" si="367"/>
        <v>0</v>
      </c>
      <c r="JII51" s="64">
        <f t="shared" si="367"/>
        <v>0</v>
      </c>
      <c r="JIJ51" s="64">
        <f t="shared" si="367"/>
        <v>0</v>
      </c>
      <c r="JIK51" s="64">
        <f t="shared" si="367"/>
        <v>0</v>
      </c>
      <c r="JIL51" s="64">
        <f t="shared" si="367"/>
        <v>0</v>
      </c>
      <c r="JIM51" s="64">
        <f t="shared" si="367"/>
        <v>0</v>
      </c>
      <c r="JIN51" s="64">
        <f t="shared" si="367"/>
        <v>0</v>
      </c>
      <c r="JIO51" s="64">
        <f t="shared" si="367"/>
        <v>0</v>
      </c>
      <c r="JIP51" s="64">
        <f t="shared" si="367"/>
        <v>0</v>
      </c>
      <c r="JIQ51" s="64">
        <f t="shared" si="367"/>
        <v>0</v>
      </c>
      <c r="JIR51" s="64">
        <f t="shared" si="367"/>
        <v>0</v>
      </c>
      <c r="JIS51" s="64">
        <f t="shared" si="367"/>
        <v>0</v>
      </c>
      <c r="JIT51" s="64">
        <f t="shared" si="367"/>
        <v>0</v>
      </c>
      <c r="JIU51" s="64">
        <f t="shared" si="367"/>
        <v>0</v>
      </c>
      <c r="JIV51" s="64">
        <f t="shared" si="367"/>
        <v>0</v>
      </c>
      <c r="JIW51" s="64">
        <f t="shared" si="367"/>
        <v>0</v>
      </c>
      <c r="JIX51" s="64">
        <f t="shared" si="367"/>
        <v>0</v>
      </c>
      <c r="JIY51" s="64">
        <f t="shared" si="367"/>
        <v>0</v>
      </c>
      <c r="JIZ51" s="64">
        <f t="shared" si="367"/>
        <v>0</v>
      </c>
      <c r="JJA51" s="64">
        <f t="shared" si="367"/>
        <v>0</v>
      </c>
      <c r="JJB51" s="64">
        <f t="shared" si="367"/>
        <v>0</v>
      </c>
      <c r="JJC51" s="64">
        <f t="shared" si="367"/>
        <v>0</v>
      </c>
      <c r="JJD51" s="64">
        <f t="shared" si="367"/>
        <v>0</v>
      </c>
      <c r="JJE51" s="64">
        <f t="shared" si="367"/>
        <v>0</v>
      </c>
      <c r="JJF51" s="64">
        <f t="shared" si="367"/>
        <v>0</v>
      </c>
      <c r="JJG51" s="64">
        <f t="shared" si="367"/>
        <v>0</v>
      </c>
      <c r="JJH51" s="64">
        <f t="shared" si="367"/>
        <v>0</v>
      </c>
      <c r="JJI51" s="64">
        <f t="shared" si="367"/>
        <v>0</v>
      </c>
      <c r="JJJ51" s="64">
        <f t="shared" si="367"/>
        <v>0</v>
      </c>
      <c r="JJK51" s="64">
        <f t="shared" si="367"/>
        <v>0</v>
      </c>
      <c r="JJL51" s="64">
        <f t="shared" si="367"/>
        <v>0</v>
      </c>
      <c r="JJM51" s="64">
        <f t="shared" si="367"/>
        <v>0</v>
      </c>
      <c r="JJN51" s="64">
        <f t="shared" si="367"/>
        <v>0</v>
      </c>
      <c r="JJO51" s="64">
        <f t="shared" si="367"/>
        <v>0</v>
      </c>
      <c r="JJP51" s="64">
        <f t="shared" si="367"/>
        <v>0</v>
      </c>
      <c r="JJQ51" s="64">
        <f t="shared" si="367"/>
        <v>0</v>
      </c>
      <c r="JJR51" s="64">
        <f t="shared" si="367"/>
        <v>0</v>
      </c>
      <c r="JJS51" s="64">
        <f t="shared" si="367"/>
        <v>0</v>
      </c>
      <c r="JJT51" s="64">
        <f t="shared" si="367"/>
        <v>0</v>
      </c>
      <c r="JJU51" s="64">
        <f t="shared" si="367"/>
        <v>0</v>
      </c>
      <c r="JJV51" s="64">
        <f t="shared" si="367"/>
        <v>0</v>
      </c>
      <c r="JJW51" s="64">
        <f t="shared" ref="JJW51:JMH51" si="368">SUM(JJW34:JJW49)</f>
        <v>0</v>
      </c>
      <c r="JJX51" s="64">
        <f t="shared" si="368"/>
        <v>0</v>
      </c>
      <c r="JJY51" s="64">
        <f t="shared" si="368"/>
        <v>0</v>
      </c>
      <c r="JJZ51" s="64">
        <f t="shared" si="368"/>
        <v>0</v>
      </c>
      <c r="JKA51" s="64">
        <f t="shared" si="368"/>
        <v>0</v>
      </c>
      <c r="JKB51" s="64">
        <f t="shared" si="368"/>
        <v>0</v>
      </c>
      <c r="JKC51" s="64">
        <f t="shared" si="368"/>
        <v>0</v>
      </c>
      <c r="JKD51" s="64">
        <f t="shared" si="368"/>
        <v>0</v>
      </c>
      <c r="JKE51" s="64">
        <f t="shared" si="368"/>
        <v>0</v>
      </c>
      <c r="JKF51" s="64">
        <f t="shared" si="368"/>
        <v>0</v>
      </c>
      <c r="JKG51" s="64">
        <f t="shared" si="368"/>
        <v>0</v>
      </c>
      <c r="JKH51" s="64">
        <f t="shared" si="368"/>
        <v>0</v>
      </c>
      <c r="JKI51" s="64">
        <f t="shared" si="368"/>
        <v>0</v>
      </c>
      <c r="JKJ51" s="64">
        <f t="shared" si="368"/>
        <v>0</v>
      </c>
      <c r="JKK51" s="64">
        <f t="shared" si="368"/>
        <v>0</v>
      </c>
      <c r="JKL51" s="64">
        <f t="shared" si="368"/>
        <v>0</v>
      </c>
      <c r="JKM51" s="64">
        <f t="shared" si="368"/>
        <v>0</v>
      </c>
      <c r="JKN51" s="64">
        <f t="shared" si="368"/>
        <v>0</v>
      </c>
      <c r="JKO51" s="64">
        <f t="shared" si="368"/>
        <v>0</v>
      </c>
      <c r="JKP51" s="64">
        <f t="shared" si="368"/>
        <v>0</v>
      </c>
      <c r="JKQ51" s="64">
        <f t="shared" si="368"/>
        <v>0</v>
      </c>
      <c r="JKR51" s="64">
        <f t="shared" si="368"/>
        <v>0</v>
      </c>
      <c r="JKS51" s="64">
        <f t="shared" si="368"/>
        <v>0</v>
      </c>
      <c r="JKT51" s="64">
        <f t="shared" si="368"/>
        <v>0</v>
      </c>
      <c r="JKU51" s="64">
        <f t="shared" si="368"/>
        <v>0</v>
      </c>
      <c r="JKV51" s="64">
        <f t="shared" si="368"/>
        <v>0</v>
      </c>
      <c r="JKW51" s="64">
        <f t="shared" si="368"/>
        <v>0</v>
      </c>
      <c r="JKX51" s="64">
        <f t="shared" si="368"/>
        <v>0</v>
      </c>
      <c r="JKY51" s="64">
        <f t="shared" si="368"/>
        <v>0</v>
      </c>
      <c r="JKZ51" s="64">
        <f t="shared" si="368"/>
        <v>0</v>
      </c>
      <c r="JLA51" s="64">
        <f t="shared" si="368"/>
        <v>0</v>
      </c>
      <c r="JLB51" s="64">
        <f t="shared" si="368"/>
        <v>0</v>
      </c>
      <c r="JLC51" s="64">
        <f t="shared" si="368"/>
        <v>0</v>
      </c>
      <c r="JLD51" s="64">
        <f t="shared" si="368"/>
        <v>0</v>
      </c>
      <c r="JLE51" s="64">
        <f t="shared" si="368"/>
        <v>0</v>
      </c>
      <c r="JLF51" s="64">
        <f t="shared" si="368"/>
        <v>0</v>
      </c>
      <c r="JLG51" s="64">
        <f t="shared" si="368"/>
        <v>0</v>
      </c>
      <c r="JLH51" s="64">
        <f t="shared" si="368"/>
        <v>0</v>
      </c>
      <c r="JLI51" s="64">
        <f t="shared" si="368"/>
        <v>0</v>
      </c>
      <c r="JLJ51" s="64">
        <f t="shared" si="368"/>
        <v>0</v>
      </c>
      <c r="JLK51" s="64">
        <f t="shared" si="368"/>
        <v>0</v>
      </c>
      <c r="JLL51" s="64">
        <f t="shared" si="368"/>
        <v>0</v>
      </c>
      <c r="JLM51" s="64">
        <f t="shared" si="368"/>
        <v>0</v>
      </c>
      <c r="JLN51" s="64">
        <f t="shared" si="368"/>
        <v>0</v>
      </c>
      <c r="JLO51" s="64">
        <f t="shared" si="368"/>
        <v>0</v>
      </c>
      <c r="JLP51" s="64">
        <f t="shared" si="368"/>
        <v>0</v>
      </c>
      <c r="JLQ51" s="64">
        <f t="shared" si="368"/>
        <v>0</v>
      </c>
      <c r="JLR51" s="64">
        <f t="shared" si="368"/>
        <v>0</v>
      </c>
      <c r="JLS51" s="64">
        <f t="shared" si="368"/>
        <v>0</v>
      </c>
      <c r="JLT51" s="64">
        <f t="shared" si="368"/>
        <v>0</v>
      </c>
      <c r="JLU51" s="64">
        <f t="shared" si="368"/>
        <v>0</v>
      </c>
      <c r="JLV51" s="64">
        <f t="shared" si="368"/>
        <v>0</v>
      </c>
      <c r="JLW51" s="64">
        <f t="shared" si="368"/>
        <v>0</v>
      </c>
      <c r="JLX51" s="64">
        <f t="shared" si="368"/>
        <v>0</v>
      </c>
      <c r="JLY51" s="64">
        <f t="shared" si="368"/>
        <v>0</v>
      </c>
      <c r="JLZ51" s="64">
        <f t="shared" si="368"/>
        <v>0</v>
      </c>
      <c r="JMA51" s="64">
        <f t="shared" si="368"/>
        <v>0</v>
      </c>
      <c r="JMB51" s="64">
        <f t="shared" si="368"/>
        <v>0</v>
      </c>
      <c r="JMC51" s="64">
        <f t="shared" si="368"/>
        <v>0</v>
      </c>
      <c r="JMD51" s="64">
        <f t="shared" si="368"/>
        <v>0</v>
      </c>
      <c r="JME51" s="64">
        <f t="shared" si="368"/>
        <v>0</v>
      </c>
      <c r="JMF51" s="64">
        <f t="shared" si="368"/>
        <v>0</v>
      </c>
      <c r="JMG51" s="64">
        <f t="shared" si="368"/>
        <v>0</v>
      </c>
      <c r="JMH51" s="64">
        <f t="shared" si="368"/>
        <v>0</v>
      </c>
      <c r="JMI51" s="64">
        <f t="shared" ref="JMI51:JOT51" si="369">SUM(JMI34:JMI49)</f>
        <v>0</v>
      </c>
      <c r="JMJ51" s="64">
        <f t="shared" si="369"/>
        <v>0</v>
      </c>
      <c r="JMK51" s="64">
        <f t="shared" si="369"/>
        <v>0</v>
      </c>
      <c r="JML51" s="64">
        <f t="shared" si="369"/>
        <v>0</v>
      </c>
      <c r="JMM51" s="64">
        <f t="shared" si="369"/>
        <v>0</v>
      </c>
      <c r="JMN51" s="64">
        <f t="shared" si="369"/>
        <v>0</v>
      </c>
      <c r="JMO51" s="64">
        <f t="shared" si="369"/>
        <v>0</v>
      </c>
      <c r="JMP51" s="64">
        <f t="shared" si="369"/>
        <v>0</v>
      </c>
      <c r="JMQ51" s="64">
        <f t="shared" si="369"/>
        <v>0</v>
      </c>
      <c r="JMR51" s="64">
        <f t="shared" si="369"/>
        <v>0</v>
      </c>
      <c r="JMS51" s="64">
        <f t="shared" si="369"/>
        <v>0</v>
      </c>
      <c r="JMT51" s="64">
        <f t="shared" si="369"/>
        <v>0</v>
      </c>
      <c r="JMU51" s="64">
        <f t="shared" si="369"/>
        <v>0</v>
      </c>
      <c r="JMV51" s="64">
        <f t="shared" si="369"/>
        <v>0</v>
      </c>
      <c r="JMW51" s="64">
        <f t="shared" si="369"/>
        <v>0</v>
      </c>
      <c r="JMX51" s="64">
        <f t="shared" si="369"/>
        <v>0</v>
      </c>
      <c r="JMY51" s="64">
        <f t="shared" si="369"/>
        <v>0</v>
      </c>
      <c r="JMZ51" s="64">
        <f t="shared" si="369"/>
        <v>0</v>
      </c>
      <c r="JNA51" s="64">
        <f t="shared" si="369"/>
        <v>0</v>
      </c>
      <c r="JNB51" s="64">
        <f t="shared" si="369"/>
        <v>0</v>
      </c>
      <c r="JNC51" s="64">
        <f t="shared" si="369"/>
        <v>0</v>
      </c>
      <c r="JND51" s="64">
        <f t="shared" si="369"/>
        <v>0</v>
      </c>
      <c r="JNE51" s="64">
        <f t="shared" si="369"/>
        <v>0</v>
      </c>
      <c r="JNF51" s="64">
        <f t="shared" si="369"/>
        <v>0</v>
      </c>
      <c r="JNG51" s="64">
        <f t="shared" si="369"/>
        <v>0</v>
      </c>
      <c r="JNH51" s="64">
        <f t="shared" si="369"/>
        <v>0</v>
      </c>
      <c r="JNI51" s="64">
        <f t="shared" si="369"/>
        <v>0</v>
      </c>
      <c r="JNJ51" s="64">
        <f t="shared" si="369"/>
        <v>0</v>
      </c>
      <c r="JNK51" s="64">
        <f t="shared" si="369"/>
        <v>0</v>
      </c>
      <c r="JNL51" s="64">
        <f t="shared" si="369"/>
        <v>0</v>
      </c>
      <c r="JNM51" s="64">
        <f t="shared" si="369"/>
        <v>0</v>
      </c>
      <c r="JNN51" s="64">
        <f t="shared" si="369"/>
        <v>0</v>
      </c>
      <c r="JNO51" s="64">
        <f t="shared" si="369"/>
        <v>0</v>
      </c>
      <c r="JNP51" s="64">
        <f t="shared" si="369"/>
        <v>0</v>
      </c>
      <c r="JNQ51" s="64">
        <f t="shared" si="369"/>
        <v>0</v>
      </c>
      <c r="JNR51" s="64">
        <f t="shared" si="369"/>
        <v>0</v>
      </c>
      <c r="JNS51" s="64">
        <f t="shared" si="369"/>
        <v>0</v>
      </c>
      <c r="JNT51" s="64">
        <f t="shared" si="369"/>
        <v>0</v>
      </c>
      <c r="JNU51" s="64">
        <f t="shared" si="369"/>
        <v>0</v>
      </c>
      <c r="JNV51" s="64">
        <f t="shared" si="369"/>
        <v>0</v>
      </c>
      <c r="JNW51" s="64">
        <f t="shared" si="369"/>
        <v>0</v>
      </c>
      <c r="JNX51" s="64">
        <f t="shared" si="369"/>
        <v>0</v>
      </c>
      <c r="JNY51" s="64">
        <f t="shared" si="369"/>
        <v>0</v>
      </c>
      <c r="JNZ51" s="64">
        <f t="shared" si="369"/>
        <v>0</v>
      </c>
      <c r="JOA51" s="64">
        <f t="shared" si="369"/>
        <v>0</v>
      </c>
      <c r="JOB51" s="64">
        <f t="shared" si="369"/>
        <v>0</v>
      </c>
      <c r="JOC51" s="64">
        <f t="shared" si="369"/>
        <v>0</v>
      </c>
      <c r="JOD51" s="64">
        <f t="shared" si="369"/>
        <v>0</v>
      </c>
      <c r="JOE51" s="64">
        <f t="shared" si="369"/>
        <v>0</v>
      </c>
      <c r="JOF51" s="64">
        <f t="shared" si="369"/>
        <v>0</v>
      </c>
      <c r="JOG51" s="64">
        <f t="shared" si="369"/>
        <v>0</v>
      </c>
      <c r="JOH51" s="64">
        <f t="shared" si="369"/>
        <v>0</v>
      </c>
      <c r="JOI51" s="64">
        <f t="shared" si="369"/>
        <v>0</v>
      </c>
      <c r="JOJ51" s="64">
        <f t="shared" si="369"/>
        <v>0</v>
      </c>
      <c r="JOK51" s="64">
        <f t="shared" si="369"/>
        <v>0</v>
      </c>
      <c r="JOL51" s="64">
        <f t="shared" si="369"/>
        <v>0</v>
      </c>
      <c r="JOM51" s="64">
        <f t="shared" si="369"/>
        <v>0</v>
      </c>
      <c r="JON51" s="64">
        <f t="shared" si="369"/>
        <v>0</v>
      </c>
      <c r="JOO51" s="64">
        <f t="shared" si="369"/>
        <v>0</v>
      </c>
      <c r="JOP51" s="64">
        <f t="shared" si="369"/>
        <v>0</v>
      </c>
      <c r="JOQ51" s="64">
        <f t="shared" si="369"/>
        <v>0</v>
      </c>
      <c r="JOR51" s="64">
        <f t="shared" si="369"/>
        <v>0</v>
      </c>
      <c r="JOS51" s="64">
        <f t="shared" si="369"/>
        <v>0</v>
      </c>
      <c r="JOT51" s="64">
        <f t="shared" si="369"/>
        <v>0</v>
      </c>
      <c r="JOU51" s="64">
        <f t="shared" ref="JOU51:JRF51" si="370">SUM(JOU34:JOU49)</f>
        <v>0</v>
      </c>
      <c r="JOV51" s="64">
        <f t="shared" si="370"/>
        <v>0</v>
      </c>
      <c r="JOW51" s="64">
        <f t="shared" si="370"/>
        <v>0</v>
      </c>
      <c r="JOX51" s="64">
        <f t="shared" si="370"/>
        <v>0</v>
      </c>
      <c r="JOY51" s="64">
        <f t="shared" si="370"/>
        <v>0</v>
      </c>
      <c r="JOZ51" s="64">
        <f t="shared" si="370"/>
        <v>0</v>
      </c>
      <c r="JPA51" s="64">
        <f t="shared" si="370"/>
        <v>0</v>
      </c>
      <c r="JPB51" s="64">
        <f t="shared" si="370"/>
        <v>0</v>
      </c>
      <c r="JPC51" s="64">
        <f t="shared" si="370"/>
        <v>0</v>
      </c>
      <c r="JPD51" s="64">
        <f t="shared" si="370"/>
        <v>0</v>
      </c>
      <c r="JPE51" s="64">
        <f t="shared" si="370"/>
        <v>0</v>
      </c>
      <c r="JPF51" s="64">
        <f t="shared" si="370"/>
        <v>0</v>
      </c>
      <c r="JPG51" s="64">
        <f t="shared" si="370"/>
        <v>0</v>
      </c>
      <c r="JPH51" s="64">
        <f t="shared" si="370"/>
        <v>0</v>
      </c>
      <c r="JPI51" s="64">
        <f t="shared" si="370"/>
        <v>0</v>
      </c>
      <c r="JPJ51" s="64">
        <f t="shared" si="370"/>
        <v>0</v>
      </c>
      <c r="JPK51" s="64">
        <f t="shared" si="370"/>
        <v>0</v>
      </c>
      <c r="JPL51" s="64">
        <f t="shared" si="370"/>
        <v>0</v>
      </c>
      <c r="JPM51" s="64">
        <f t="shared" si="370"/>
        <v>0</v>
      </c>
      <c r="JPN51" s="64">
        <f t="shared" si="370"/>
        <v>0</v>
      </c>
      <c r="JPO51" s="64">
        <f t="shared" si="370"/>
        <v>0</v>
      </c>
      <c r="JPP51" s="64">
        <f t="shared" si="370"/>
        <v>0</v>
      </c>
      <c r="JPQ51" s="64">
        <f t="shared" si="370"/>
        <v>0</v>
      </c>
      <c r="JPR51" s="64">
        <f t="shared" si="370"/>
        <v>0</v>
      </c>
      <c r="JPS51" s="64">
        <f t="shared" si="370"/>
        <v>0</v>
      </c>
      <c r="JPT51" s="64">
        <f t="shared" si="370"/>
        <v>0</v>
      </c>
      <c r="JPU51" s="64">
        <f t="shared" si="370"/>
        <v>0</v>
      </c>
      <c r="JPV51" s="64">
        <f t="shared" si="370"/>
        <v>0</v>
      </c>
      <c r="JPW51" s="64">
        <f t="shared" si="370"/>
        <v>0</v>
      </c>
      <c r="JPX51" s="64">
        <f t="shared" si="370"/>
        <v>0</v>
      </c>
      <c r="JPY51" s="64">
        <f t="shared" si="370"/>
        <v>0</v>
      </c>
      <c r="JPZ51" s="64">
        <f t="shared" si="370"/>
        <v>0</v>
      </c>
      <c r="JQA51" s="64">
        <f t="shared" si="370"/>
        <v>0</v>
      </c>
      <c r="JQB51" s="64">
        <f t="shared" si="370"/>
        <v>0</v>
      </c>
      <c r="JQC51" s="64">
        <f t="shared" si="370"/>
        <v>0</v>
      </c>
      <c r="JQD51" s="64">
        <f t="shared" si="370"/>
        <v>0</v>
      </c>
      <c r="JQE51" s="64">
        <f t="shared" si="370"/>
        <v>0</v>
      </c>
      <c r="JQF51" s="64">
        <f t="shared" si="370"/>
        <v>0</v>
      </c>
      <c r="JQG51" s="64">
        <f t="shared" si="370"/>
        <v>0</v>
      </c>
      <c r="JQH51" s="64">
        <f t="shared" si="370"/>
        <v>0</v>
      </c>
      <c r="JQI51" s="64">
        <f t="shared" si="370"/>
        <v>0</v>
      </c>
      <c r="JQJ51" s="64">
        <f t="shared" si="370"/>
        <v>0</v>
      </c>
      <c r="JQK51" s="64">
        <f t="shared" si="370"/>
        <v>0</v>
      </c>
      <c r="JQL51" s="64">
        <f t="shared" si="370"/>
        <v>0</v>
      </c>
      <c r="JQM51" s="64">
        <f t="shared" si="370"/>
        <v>0</v>
      </c>
      <c r="JQN51" s="64">
        <f t="shared" si="370"/>
        <v>0</v>
      </c>
      <c r="JQO51" s="64">
        <f t="shared" si="370"/>
        <v>0</v>
      </c>
      <c r="JQP51" s="64">
        <f t="shared" si="370"/>
        <v>0</v>
      </c>
      <c r="JQQ51" s="64">
        <f t="shared" si="370"/>
        <v>0</v>
      </c>
      <c r="JQR51" s="64">
        <f t="shared" si="370"/>
        <v>0</v>
      </c>
      <c r="JQS51" s="64">
        <f t="shared" si="370"/>
        <v>0</v>
      </c>
      <c r="JQT51" s="64">
        <f t="shared" si="370"/>
        <v>0</v>
      </c>
      <c r="JQU51" s="64">
        <f t="shared" si="370"/>
        <v>0</v>
      </c>
      <c r="JQV51" s="64">
        <f t="shared" si="370"/>
        <v>0</v>
      </c>
      <c r="JQW51" s="64">
        <f t="shared" si="370"/>
        <v>0</v>
      </c>
      <c r="JQX51" s="64">
        <f t="shared" si="370"/>
        <v>0</v>
      </c>
      <c r="JQY51" s="64">
        <f t="shared" si="370"/>
        <v>0</v>
      </c>
      <c r="JQZ51" s="64">
        <f t="shared" si="370"/>
        <v>0</v>
      </c>
      <c r="JRA51" s="64">
        <f t="shared" si="370"/>
        <v>0</v>
      </c>
      <c r="JRB51" s="64">
        <f t="shared" si="370"/>
        <v>0</v>
      </c>
      <c r="JRC51" s="64">
        <f t="shared" si="370"/>
        <v>0</v>
      </c>
      <c r="JRD51" s="64">
        <f t="shared" si="370"/>
        <v>0</v>
      </c>
      <c r="JRE51" s="64">
        <f t="shared" si="370"/>
        <v>0</v>
      </c>
      <c r="JRF51" s="64">
        <f t="shared" si="370"/>
        <v>0</v>
      </c>
      <c r="JRG51" s="64">
        <f t="shared" ref="JRG51:JTR51" si="371">SUM(JRG34:JRG49)</f>
        <v>0</v>
      </c>
      <c r="JRH51" s="64">
        <f t="shared" si="371"/>
        <v>0</v>
      </c>
      <c r="JRI51" s="64">
        <f t="shared" si="371"/>
        <v>0</v>
      </c>
      <c r="JRJ51" s="64">
        <f t="shared" si="371"/>
        <v>0</v>
      </c>
      <c r="JRK51" s="64">
        <f t="shared" si="371"/>
        <v>0</v>
      </c>
      <c r="JRL51" s="64">
        <f t="shared" si="371"/>
        <v>0</v>
      </c>
      <c r="JRM51" s="64">
        <f t="shared" si="371"/>
        <v>0</v>
      </c>
      <c r="JRN51" s="64">
        <f t="shared" si="371"/>
        <v>0</v>
      </c>
      <c r="JRO51" s="64">
        <f t="shared" si="371"/>
        <v>0</v>
      </c>
      <c r="JRP51" s="64">
        <f t="shared" si="371"/>
        <v>0</v>
      </c>
      <c r="JRQ51" s="64">
        <f t="shared" si="371"/>
        <v>0</v>
      </c>
      <c r="JRR51" s="64">
        <f t="shared" si="371"/>
        <v>0</v>
      </c>
      <c r="JRS51" s="64">
        <f t="shared" si="371"/>
        <v>0</v>
      </c>
      <c r="JRT51" s="64">
        <f t="shared" si="371"/>
        <v>0</v>
      </c>
      <c r="JRU51" s="64">
        <f t="shared" si="371"/>
        <v>0</v>
      </c>
      <c r="JRV51" s="64">
        <f t="shared" si="371"/>
        <v>0</v>
      </c>
      <c r="JRW51" s="64">
        <f t="shared" si="371"/>
        <v>0</v>
      </c>
      <c r="JRX51" s="64">
        <f t="shared" si="371"/>
        <v>0</v>
      </c>
      <c r="JRY51" s="64">
        <f t="shared" si="371"/>
        <v>0</v>
      </c>
      <c r="JRZ51" s="64">
        <f t="shared" si="371"/>
        <v>0</v>
      </c>
      <c r="JSA51" s="64">
        <f t="shared" si="371"/>
        <v>0</v>
      </c>
      <c r="JSB51" s="64">
        <f t="shared" si="371"/>
        <v>0</v>
      </c>
      <c r="JSC51" s="64">
        <f t="shared" si="371"/>
        <v>0</v>
      </c>
      <c r="JSD51" s="64">
        <f t="shared" si="371"/>
        <v>0</v>
      </c>
      <c r="JSE51" s="64">
        <f t="shared" si="371"/>
        <v>0</v>
      </c>
      <c r="JSF51" s="64">
        <f t="shared" si="371"/>
        <v>0</v>
      </c>
      <c r="JSG51" s="64">
        <f t="shared" si="371"/>
        <v>0</v>
      </c>
      <c r="JSH51" s="64">
        <f t="shared" si="371"/>
        <v>0</v>
      </c>
      <c r="JSI51" s="64">
        <f t="shared" si="371"/>
        <v>0</v>
      </c>
      <c r="JSJ51" s="64">
        <f t="shared" si="371"/>
        <v>0</v>
      </c>
      <c r="JSK51" s="64">
        <f t="shared" si="371"/>
        <v>0</v>
      </c>
      <c r="JSL51" s="64">
        <f t="shared" si="371"/>
        <v>0</v>
      </c>
      <c r="JSM51" s="64">
        <f t="shared" si="371"/>
        <v>0</v>
      </c>
      <c r="JSN51" s="64">
        <f t="shared" si="371"/>
        <v>0</v>
      </c>
      <c r="JSO51" s="64">
        <f t="shared" si="371"/>
        <v>0</v>
      </c>
      <c r="JSP51" s="64">
        <f t="shared" si="371"/>
        <v>0</v>
      </c>
      <c r="JSQ51" s="64">
        <f t="shared" si="371"/>
        <v>0</v>
      </c>
      <c r="JSR51" s="64">
        <f t="shared" si="371"/>
        <v>0</v>
      </c>
      <c r="JSS51" s="64">
        <f t="shared" si="371"/>
        <v>0</v>
      </c>
      <c r="JST51" s="64">
        <f t="shared" si="371"/>
        <v>0</v>
      </c>
      <c r="JSU51" s="64">
        <f t="shared" si="371"/>
        <v>0</v>
      </c>
      <c r="JSV51" s="64">
        <f t="shared" si="371"/>
        <v>0</v>
      </c>
      <c r="JSW51" s="64">
        <f t="shared" si="371"/>
        <v>0</v>
      </c>
      <c r="JSX51" s="64">
        <f t="shared" si="371"/>
        <v>0</v>
      </c>
      <c r="JSY51" s="64">
        <f t="shared" si="371"/>
        <v>0</v>
      </c>
      <c r="JSZ51" s="64">
        <f t="shared" si="371"/>
        <v>0</v>
      </c>
      <c r="JTA51" s="64">
        <f t="shared" si="371"/>
        <v>0</v>
      </c>
      <c r="JTB51" s="64">
        <f t="shared" si="371"/>
        <v>0</v>
      </c>
      <c r="JTC51" s="64">
        <f t="shared" si="371"/>
        <v>0</v>
      </c>
      <c r="JTD51" s="64">
        <f t="shared" si="371"/>
        <v>0</v>
      </c>
      <c r="JTE51" s="64">
        <f t="shared" si="371"/>
        <v>0</v>
      </c>
      <c r="JTF51" s="64">
        <f t="shared" si="371"/>
        <v>0</v>
      </c>
      <c r="JTG51" s="64">
        <f t="shared" si="371"/>
        <v>0</v>
      </c>
      <c r="JTH51" s="64">
        <f t="shared" si="371"/>
        <v>0</v>
      </c>
      <c r="JTI51" s="64">
        <f t="shared" si="371"/>
        <v>0</v>
      </c>
      <c r="JTJ51" s="64">
        <f t="shared" si="371"/>
        <v>0</v>
      </c>
      <c r="JTK51" s="64">
        <f t="shared" si="371"/>
        <v>0</v>
      </c>
      <c r="JTL51" s="64">
        <f t="shared" si="371"/>
        <v>0</v>
      </c>
      <c r="JTM51" s="64">
        <f t="shared" si="371"/>
        <v>0</v>
      </c>
      <c r="JTN51" s="64">
        <f t="shared" si="371"/>
        <v>0</v>
      </c>
      <c r="JTO51" s="64">
        <f t="shared" si="371"/>
        <v>0</v>
      </c>
      <c r="JTP51" s="64">
        <f t="shared" si="371"/>
        <v>0</v>
      </c>
      <c r="JTQ51" s="64">
        <f t="shared" si="371"/>
        <v>0</v>
      </c>
      <c r="JTR51" s="64">
        <f t="shared" si="371"/>
        <v>0</v>
      </c>
      <c r="JTS51" s="64">
        <f t="shared" ref="JTS51:JWD51" si="372">SUM(JTS34:JTS49)</f>
        <v>0</v>
      </c>
      <c r="JTT51" s="64">
        <f t="shared" si="372"/>
        <v>0</v>
      </c>
      <c r="JTU51" s="64">
        <f t="shared" si="372"/>
        <v>0</v>
      </c>
      <c r="JTV51" s="64">
        <f t="shared" si="372"/>
        <v>0</v>
      </c>
      <c r="JTW51" s="64">
        <f t="shared" si="372"/>
        <v>0</v>
      </c>
      <c r="JTX51" s="64">
        <f t="shared" si="372"/>
        <v>0</v>
      </c>
      <c r="JTY51" s="64">
        <f t="shared" si="372"/>
        <v>0</v>
      </c>
      <c r="JTZ51" s="64">
        <f t="shared" si="372"/>
        <v>0</v>
      </c>
      <c r="JUA51" s="64">
        <f t="shared" si="372"/>
        <v>0</v>
      </c>
      <c r="JUB51" s="64">
        <f t="shared" si="372"/>
        <v>0</v>
      </c>
      <c r="JUC51" s="64">
        <f t="shared" si="372"/>
        <v>0</v>
      </c>
      <c r="JUD51" s="64">
        <f t="shared" si="372"/>
        <v>0</v>
      </c>
      <c r="JUE51" s="64">
        <f t="shared" si="372"/>
        <v>0</v>
      </c>
      <c r="JUF51" s="64">
        <f t="shared" si="372"/>
        <v>0</v>
      </c>
      <c r="JUG51" s="64">
        <f t="shared" si="372"/>
        <v>0</v>
      </c>
      <c r="JUH51" s="64">
        <f t="shared" si="372"/>
        <v>0</v>
      </c>
      <c r="JUI51" s="64">
        <f t="shared" si="372"/>
        <v>0</v>
      </c>
      <c r="JUJ51" s="64">
        <f t="shared" si="372"/>
        <v>0</v>
      </c>
      <c r="JUK51" s="64">
        <f t="shared" si="372"/>
        <v>0</v>
      </c>
      <c r="JUL51" s="64">
        <f t="shared" si="372"/>
        <v>0</v>
      </c>
      <c r="JUM51" s="64">
        <f t="shared" si="372"/>
        <v>0</v>
      </c>
      <c r="JUN51" s="64">
        <f t="shared" si="372"/>
        <v>0</v>
      </c>
      <c r="JUO51" s="64">
        <f t="shared" si="372"/>
        <v>0</v>
      </c>
      <c r="JUP51" s="64">
        <f t="shared" si="372"/>
        <v>0</v>
      </c>
      <c r="JUQ51" s="64">
        <f t="shared" si="372"/>
        <v>0</v>
      </c>
      <c r="JUR51" s="64">
        <f t="shared" si="372"/>
        <v>0</v>
      </c>
      <c r="JUS51" s="64">
        <f t="shared" si="372"/>
        <v>0</v>
      </c>
      <c r="JUT51" s="64">
        <f t="shared" si="372"/>
        <v>0</v>
      </c>
      <c r="JUU51" s="64">
        <f t="shared" si="372"/>
        <v>0</v>
      </c>
      <c r="JUV51" s="64">
        <f t="shared" si="372"/>
        <v>0</v>
      </c>
      <c r="JUW51" s="64">
        <f t="shared" si="372"/>
        <v>0</v>
      </c>
      <c r="JUX51" s="64">
        <f t="shared" si="372"/>
        <v>0</v>
      </c>
      <c r="JUY51" s="64">
        <f t="shared" si="372"/>
        <v>0</v>
      </c>
      <c r="JUZ51" s="64">
        <f t="shared" si="372"/>
        <v>0</v>
      </c>
      <c r="JVA51" s="64">
        <f t="shared" si="372"/>
        <v>0</v>
      </c>
      <c r="JVB51" s="64">
        <f t="shared" si="372"/>
        <v>0</v>
      </c>
      <c r="JVC51" s="64">
        <f t="shared" si="372"/>
        <v>0</v>
      </c>
      <c r="JVD51" s="64">
        <f t="shared" si="372"/>
        <v>0</v>
      </c>
      <c r="JVE51" s="64">
        <f t="shared" si="372"/>
        <v>0</v>
      </c>
      <c r="JVF51" s="64">
        <f t="shared" si="372"/>
        <v>0</v>
      </c>
      <c r="JVG51" s="64">
        <f t="shared" si="372"/>
        <v>0</v>
      </c>
      <c r="JVH51" s="64">
        <f t="shared" si="372"/>
        <v>0</v>
      </c>
      <c r="JVI51" s="64">
        <f t="shared" si="372"/>
        <v>0</v>
      </c>
      <c r="JVJ51" s="64">
        <f t="shared" si="372"/>
        <v>0</v>
      </c>
      <c r="JVK51" s="64">
        <f t="shared" si="372"/>
        <v>0</v>
      </c>
      <c r="JVL51" s="64">
        <f t="shared" si="372"/>
        <v>0</v>
      </c>
      <c r="JVM51" s="64">
        <f t="shared" si="372"/>
        <v>0</v>
      </c>
      <c r="JVN51" s="64">
        <f t="shared" si="372"/>
        <v>0</v>
      </c>
      <c r="JVO51" s="64">
        <f t="shared" si="372"/>
        <v>0</v>
      </c>
      <c r="JVP51" s="64">
        <f t="shared" si="372"/>
        <v>0</v>
      </c>
      <c r="JVQ51" s="64">
        <f t="shared" si="372"/>
        <v>0</v>
      </c>
      <c r="JVR51" s="64">
        <f t="shared" si="372"/>
        <v>0</v>
      </c>
      <c r="JVS51" s="64">
        <f t="shared" si="372"/>
        <v>0</v>
      </c>
      <c r="JVT51" s="64">
        <f t="shared" si="372"/>
        <v>0</v>
      </c>
      <c r="JVU51" s="64">
        <f t="shared" si="372"/>
        <v>0</v>
      </c>
      <c r="JVV51" s="64">
        <f t="shared" si="372"/>
        <v>0</v>
      </c>
      <c r="JVW51" s="64">
        <f t="shared" si="372"/>
        <v>0</v>
      </c>
      <c r="JVX51" s="64">
        <f t="shared" si="372"/>
        <v>0</v>
      </c>
      <c r="JVY51" s="64">
        <f t="shared" si="372"/>
        <v>0</v>
      </c>
      <c r="JVZ51" s="64">
        <f t="shared" si="372"/>
        <v>0</v>
      </c>
      <c r="JWA51" s="64">
        <f t="shared" si="372"/>
        <v>0</v>
      </c>
      <c r="JWB51" s="64">
        <f t="shared" si="372"/>
        <v>0</v>
      </c>
      <c r="JWC51" s="64">
        <f t="shared" si="372"/>
        <v>0</v>
      </c>
      <c r="JWD51" s="64">
        <f t="shared" si="372"/>
        <v>0</v>
      </c>
      <c r="JWE51" s="64">
        <f t="shared" ref="JWE51:JYP51" si="373">SUM(JWE34:JWE49)</f>
        <v>0</v>
      </c>
      <c r="JWF51" s="64">
        <f t="shared" si="373"/>
        <v>0</v>
      </c>
      <c r="JWG51" s="64">
        <f t="shared" si="373"/>
        <v>0</v>
      </c>
      <c r="JWH51" s="64">
        <f t="shared" si="373"/>
        <v>0</v>
      </c>
      <c r="JWI51" s="64">
        <f t="shared" si="373"/>
        <v>0</v>
      </c>
      <c r="JWJ51" s="64">
        <f t="shared" si="373"/>
        <v>0</v>
      </c>
      <c r="JWK51" s="64">
        <f t="shared" si="373"/>
        <v>0</v>
      </c>
      <c r="JWL51" s="64">
        <f t="shared" si="373"/>
        <v>0</v>
      </c>
      <c r="JWM51" s="64">
        <f t="shared" si="373"/>
        <v>0</v>
      </c>
      <c r="JWN51" s="64">
        <f t="shared" si="373"/>
        <v>0</v>
      </c>
      <c r="JWO51" s="64">
        <f t="shared" si="373"/>
        <v>0</v>
      </c>
      <c r="JWP51" s="64">
        <f t="shared" si="373"/>
        <v>0</v>
      </c>
      <c r="JWQ51" s="64">
        <f t="shared" si="373"/>
        <v>0</v>
      </c>
      <c r="JWR51" s="64">
        <f t="shared" si="373"/>
        <v>0</v>
      </c>
      <c r="JWS51" s="64">
        <f t="shared" si="373"/>
        <v>0</v>
      </c>
      <c r="JWT51" s="64">
        <f t="shared" si="373"/>
        <v>0</v>
      </c>
      <c r="JWU51" s="64">
        <f t="shared" si="373"/>
        <v>0</v>
      </c>
      <c r="JWV51" s="64">
        <f t="shared" si="373"/>
        <v>0</v>
      </c>
      <c r="JWW51" s="64">
        <f t="shared" si="373"/>
        <v>0</v>
      </c>
      <c r="JWX51" s="64">
        <f t="shared" si="373"/>
        <v>0</v>
      </c>
      <c r="JWY51" s="64">
        <f t="shared" si="373"/>
        <v>0</v>
      </c>
      <c r="JWZ51" s="64">
        <f t="shared" si="373"/>
        <v>0</v>
      </c>
      <c r="JXA51" s="64">
        <f t="shared" si="373"/>
        <v>0</v>
      </c>
      <c r="JXB51" s="64">
        <f t="shared" si="373"/>
        <v>0</v>
      </c>
      <c r="JXC51" s="64">
        <f t="shared" si="373"/>
        <v>0</v>
      </c>
      <c r="JXD51" s="64">
        <f t="shared" si="373"/>
        <v>0</v>
      </c>
      <c r="JXE51" s="64">
        <f t="shared" si="373"/>
        <v>0</v>
      </c>
      <c r="JXF51" s="64">
        <f t="shared" si="373"/>
        <v>0</v>
      </c>
      <c r="JXG51" s="64">
        <f t="shared" si="373"/>
        <v>0</v>
      </c>
      <c r="JXH51" s="64">
        <f t="shared" si="373"/>
        <v>0</v>
      </c>
      <c r="JXI51" s="64">
        <f t="shared" si="373"/>
        <v>0</v>
      </c>
      <c r="JXJ51" s="64">
        <f t="shared" si="373"/>
        <v>0</v>
      </c>
      <c r="JXK51" s="64">
        <f t="shared" si="373"/>
        <v>0</v>
      </c>
      <c r="JXL51" s="64">
        <f t="shared" si="373"/>
        <v>0</v>
      </c>
      <c r="JXM51" s="64">
        <f t="shared" si="373"/>
        <v>0</v>
      </c>
      <c r="JXN51" s="64">
        <f t="shared" si="373"/>
        <v>0</v>
      </c>
      <c r="JXO51" s="64">
        <f t="shared" si="373"/>
        <v>0</v>
      </c>
      <c r="JXP51" s="64">
        <f t="shared" si="373"/>
        <v>0</v>
      </c>
      <c r="JXQ51" s="64">
        <f t="shared" si="373"/>
        <v>0</v>
      </c>
      <c r="JXR51" s="64">
        <f t="shared" si="373"/>
        <v>0</v>
      </c>
      <c r="JXS51" s="64">
        <f t="shared" si="373"/>
        <v>0</v>
      </c>
      <c r="JXT51" s="64">
        <f t="shared" si="373"/>
        <v>0</v>
      </c>
      <c r="JXU51" s="64">
        <f t="shared" si="373"/>
        <v>0</v>
      </c>
      <c r="JXV51" s="64">
        <f t="shared" si="373"/>
        <v>0</v>
      </c>
      <c r="JXW51" s="64">
        <f t="shared" si="373"/>
        <v>0</v>
      </c>
      <c r="JXX51" s="64">
        <f t="shared" si="373"/>
        <v>0</v>
      </c>
      <c r="JXY51" s="64">
        <f t="shared" si="373"/>
        <v>0</v>
      </c>
      <c r="JXZ51" s="64">
        <f t="shared" si="373"/>
        <v>0</v>
      </c>
      <c r="JYA51" s="64">
        <f t="shared" si="373"/>
        <v>0</v>
      </c>
      <c r="JYB51" s="64">
        <f t="shared" si="373"/>
        <v>0</v>
      </c>
      <c r="JYC51" s="64">
        <f t="shared" si="373"/>
        <v>0</v>
      </c>
      <c r="JYD51" s="64">
        <f t="shared" si="373"/>
        <v>0</v>
      </c>
      <c r="JYE51" s="64">
        <f t="shared" si="373"/>
        <v>0</v>
      </c>
      <c r="JYF51" s="64">
        <f t="shared" si="373"/>
        <v>0</v>
      </c>
      <c r="JYG51" s="64">
        <f t="shared" si="373"/>
        <v>0</v>
      </c>
      <c r="JYH51" s="64">
        <f t="shared" si="373"/>
        <v>0</v>
      </c>
      <c r="JYI51" s="64">
        <f t="shared" si="373"/>
        <v>0</v>
      </c>
      <c r="JYJ51" s="64">
        <f t="shared" si="373"/>
        <v>0</v>
      </c>
      <c r="JYK51" s="64">
        <f t="shared" si="373"/>
        <v>0</v>
      </c>
      <c r="JYL51" s="64">
        <f t="shared" si="373"/>
        <v>0</v>
      </c>
      <c r="JYM51" s="64">
        <f t="shared" si="373"/>
        <v>0</v>
      </c>
      <c r="JYN51" s="64">
        <f t="shared" si="373"/>
        <v>0</v>
      </c>
      <c r="JYO51" s="64">
        <f t="shared" si="373"/>
        <v>0</v>
      </c>
      <c r="JYP51" s="64">
        <f t="shared" si="373"/>
        <v>0</v>
      </c>
      <c r="JYQ51" s="64">
        <f t="shared" ref="JYQ51:KBB51" si="374">SUM(JYQ34:JYQ49)</f>
        <v>0</v>
      </c>
      <c r="JYR51" s="64">
        <f t="shared" si="374"/>
        <v>0</v>
      </c>
      <c r="JYS51" s="64">
        <f t="shared" si="374"/>
        <v>0</v>
      </c>
      <c r="JYT51" s="64">
        <f t="shared" si="374"/>
        <v>0</v>
      </c>
      <c r="JYU51" s="64">
        <f t="shared" si="374"/>
        <v>0</v>
      </c>
      <c r="JYV51" s="64">
        <f t="shared" si="374"/>
        <v>0</v>
      </c>
      <c r="JYW51" s="64">
        <f t="shared" si="374"/>
        <v>0</v>
      </c>
      <c r="JYX51" s="64">
        <f t="shared" si="374"/>
        <v>0</v>
      </c>
      <c r="JYY51" s="64">
        <f t="shared" si="374"/>
        <v>0</v>
      </c>
      <c r="JYZ51" s="64">
        <f t="shared" si="374"/>
        <v>0</v>
      </c>
      <c r="JZA51" s="64">
        <f t="shared" si="374"/>
        <v>0</v>
      </c>
      <c r="JZB51" s="64">
        <f t="shared" si="374"/>
        <v>0</v>
      </c>
      <c r="JZC51" s="64">
        <f t="shared" si="374"/>
        <v>0</v>
      </c>
      <c r="JZD51" s="64">
        <f t="shared" si="374"/>
        <v>0</v>
      </c>
      <c r="JZE51" s="64">
        <f t="shared" si="374"/>
        <v>0</v>
      </c>
      <c r="JZF51" s="64">
        <f t="shared" si="374"/>
        <v>0</v>
      </c>
      <c r="JZG51" s="64">
        <f t="shared" si="374"/>
        <v>0</v>
      </c>
      <c r="JZH51" s="64">
        <f t="shared" si="374"/>
        <v>0</v>
      </c>
      <c r="JZI51" s="64">
        <f t="shared" si="374"/>
        <v>0</v>
      </c>
      <c r="JZJ51" s="64">
        <f t="shared" si="374"/>
        <v>0</v>
      </c>
      <c r="JZK51" s="64">
        <f t="shared" si="374"/>
        <v>0</v>
      </c>
      <c r="JZL51" s="64">
        <f t="shared" si="374"/>
        <v>0</v>
      </c>
      <c r="JZM51" s="64">
        <f t="shared" si="374"/>
        <v>0</v>
      </c>
      <c r="JZN51" s="64">
        <f t="shared" si="374"/>
        <v>0</v>
      </c>
      <c r="JZO51" s="64">
        <f t="shared" si="374"/>
        <v>0</v>
      </c>
      <c r="JZP51" s="64">
        <f t="shared" si="374"/>
        <v>0</v>
      </c>
      <c r="JZQ51" s="64">
        <f t="shared" si="374"/>
        <v>0</v>
      </c>
      <c r="JZR51" s="64">
        <f t="shared" si="374"/>
        <v>0</v>
      </c>
      <c r="JZS51" s="64">
        <f t="shared" si="374"/>
        <v>0</v>
      </c>
      <c r="JZT51" s="64">
        <f t="shared" si="374"/>
        <v>0</v>
      </c>
      <c r="JZU51" s="64">
        <f t="shared" si="374"/>
        <v>0</v>
      </c>
      <c r="JZV51" s="64">
        <f t="shared" si="374"/>
        <v>0</v>
      </c>
      <c r="JZW51" s="64">
        <f t="shared" si="374"/>
        <v>0</v>
      </c>
      <c r="JZX51" s="64">
        <f t="shared" si="374"/>
        <v>0</v>
      </c>
      <c r="JZY51" s="64">
        <f t="shared" si="374"/>
        <v>0</v>
      </c>
      <c r="JZZ51" s="64">
        <f t="shared" si="374"/>
        <v>0</v>
      </c>
      <c r="KAA51" s="64">
        <f t="shared" si="374"/>
        <v>0</v>
      </c>
      <c r="KAB51" s="64">
        <f t="shared" si="374"/>
        <v>0</v>
      </c>
      <c r="KAC51" s="64">
        <f t="shared" si="374"/>
        <v>0</v>
      </c>
      <c r="KAD51" s="64">
        <f t="shared" si="374"/>
        <v>0</v>
      </c>
      <c r="KAE51" s="64">
        <f t="shared" si="374"/>
        <v>0</v>
      </c>
      <c r="KAF51" s="64">
        <f t="shared" si="374"/>
        <v>0</v>
      </c>
      <c r="KAG51" s="64">
        <f t="shared" si="374"/>
        <v>0</v>
      </c>
      <c r="KAH51" s="64">
        <f t="shared" si="374"/>
        <v>0</v>
      </c>
      <c r="KAI51" s="64">
        <f t="shared" si="374"/>
        <v>0</v>
      </c>
      <c r="KAJ51" s="64">
        <f t="shared" si="374"/>
        <v>0</v>
      </c>
      <c r="KAK51" s="64">
        <f t="shared" si="374"/>
        <v>0</v>
      </c>
      <c r="KAL51" s="64">
        <f t="shared" si="374"/>
        <v>0</v>
      </c>
      <c r="KAM51" s="64">
        <f t="shared" si="374"/>
        <v>0</v>
      </c>
      <c r="KAN51" s="64">
        <f t="shared" si="374"/>
        <v>0</v>
      </c>
      <c r="KAO51" s="64">
        <f t="shared" si="374"/>
        <v>0</v>
      </c>
      <c r="KAP51" s="64">
        <f t="shared" si="374"/>
        <v>0</v>
      </c>
      <c r="KAQ51" s="64">
        <f t="shared" si="374"/>
        <v>0</v>
      </c>
      <c r="KAR51" s="64">
        <f t="shared" si="374"/>
        <v>0</v>
      </c>
      <c r="KAS51" s="64">
        <f t="shared" si="374"/>
        <v>0</v>
      </c>
      <c r="KAT51" s="64">
        <f t="shared" si="374"/>
        <v>0</v>
      </c>
      <c r="KAU51" s="64">
        <f t="shared" si="374"/>
        <v>0</v>
      </c>
      <c r="KAV51" s="64">
        <f t="shared" si="374"/>
        <v>0</v>
      </c>
      <c r="KAW51" s="64">
        <f t="shared" si="374"/>
        <v>0</v>
      </c>
      <c r="KAX51" s="64">
        <f t="shared" si="374"/>
        <v>0</v>
      </c>
      <c r="KAY51" s="64">
        <f t="shared" si="374"/>
        <v>0</v>
      </c>
      <c r="KAZ51" s="64">
        <f t="shared" si="374"/>
        <v>0</v>
      </c>
      <c r="KBA51" s="64">
        <f t="shared" si="374"/>
        <v>0</v>
      </c>
      <c r="KBB51" s="64">
        <f t="shared" si="374"/>
        <v>0</v>
      </c>
      <c r="KBC51" s="64">
        <f t="shared" ref="KBC51:KDN51" si="375">SUM(KBC34:KBC49)</f>
        <v>0</v>
      </c>
      <c r="KBD51" s="64">
        <f t="shared" si="375"/>
        <v>0</v>
      </c>
      <c r="KBE51" s="64">
        <f t="shared" si="375"/>
        <v>0</v>
      </c>
      <c r="KBF51" s="64">
        <f t="shared" si="375"/>
        <v>0</v>
      </c>
      <c r="KBG51" s="64">
        <f t="shared" si="375"/>
        <v>0</v>
      </c>
      <c r="KBH51" s="64">
        <f t="shared" si="375"/>
        <v>0</v>
      </c>
      <c r="KBI51" s="64">
        <f t="shared" si="375"/>
        <v>0</v>
      </c>
      <c r="KBJ51" s="64">
        <f t="shared" si="375"/>
        <v>0</v>
      </c>
      <c r="KBK51" s="64">
        <f t="shared" si="375"/>
        <v>0</v>
      </c>
      <c r="KBL51" s="64">
        <f t="shared" si="375"/>
        <v>0</v>
      </c>
      <c r="KBM51" s="64">
        <f t="shared" si="375"/>
        <v>0</v>
      </c>
      <c r="KBN51" s="64">
        <f t="shared" si="375"/>
        <v>0</v>
      </c>
      <c r="KBO51" s="64">
        <f t="shared" si="375"/>
        <v>0</v>
      </c>
      <c r="KBP51" s="64">
        <f t="shared" si="375"/>
        <v>0</v>
      </c>
      <c r="KBQ51" s="64">
        <f t="shared" si="375"/>
        <v>0</v>
      </c>
      <c r="KBR51" s="64">
        <f t="shared" si="375"/>
        <v>0</v>
      </c>
      <c r="KBS51" s="64">
        <f t="shared" si="375"/>
        <v>0</v>
      </c>
      <c r="KBT51" s="64">
        <f t="shared" si="375"/>
        <v>0</v>
      </c>
      <c r="KBU51" s="64">
        <f t="shared" si="375"/>
        <v>0</v>
      </c>
      <c r="KBV51" s="64">
        <f t="shared" si="375"/>
        <v>0</v>
      </c>
      <c r="KBW51" s="64">
        <f t="shared" si="375"/>
        <v>0</v>
      </c>
      <c r="KBX51" s="64">
        <f t="shared" si="375"/>
        <v>0</v>
      </c>
      <c r="KBY51" s="64">
        <f t="shared" si="375"/>
        <v>0</v>
      </c>
      <c r="KBZ51" s="64">
        <f t="shared" si="375"/>
        <v>0</v>
      </c>
      <c r="KCA51" s="64">
        <f t="shared" si="375"/>
        <v>0</v>
      </c>
      <c r="KCB51" s="64">
        <f t="shared" si="375"/>
        <v>0</v>
      </c>
      <c r="KCC51" s="64">
        <f t="shared" si="375"/>
        <v>0</v>
      </c>
      <c r="KCD51" s="64">
        <f t="shared" si="375"/>
        <v>0</v>
      </c>
      <c r="KCE51" s="64">
        <f t="shared" si="375"/>
        <v>0</v>
      </c>
      <c r="KCF51" s="64">
        <f t="shared" si="375"/>
        <v>0</v>
      </c>
      <c r="KCG51" s="64">
        <f t="shared" si="375"/>
        <v>0</v>
      </c>
      <c r="KCH51" s="64">
        <f t="shared" si="375"/>
        <v>0</v>
      </c>
      <c r="KCI51" s="64">
        <f t="shared" si="375"/>
        <v>0</v>
      </c>
      <c r="KCJ51" s="64">
        <f t="shared" si="375"/>
        <v>0</v>
      </c>
      <c r="KCK51" s="64">
        <f t="shared" si="375"/>
        <v>0</v>
      </c>
      <c r="KCL51" s="64">
        <f t="shared" si="375"/>
        <v>0</v>
      </c>
      <c r="KCM51" s="64">
        <f t="shared" si="375"/>
        <v>0</v>
      </c>
      <c r="KCN51" s="64">
        <f t="shared" si="375"/>
        <v>0</v>
      </c>
      <c r="KCO51" s="64">
        <f t="shared" si="375"/>
        <v>0</v>
      </c>
      <c r="KCP51" s="64">
        <f t="shared" si="375"/>
        <v>0</v>
      </c>
      <c r="KCQ51" s="64">
        <f t="shared" si="375"/>
        <v>0</v>
      </c>
      <c r="KCR51" s="64">
        <f t="shared" si="375"/>
        <v>0</v>
      </c>
      <c r="KCS51" s="64">
        <f t="shared" si="375"/>
        <v>0</v>
      </c>
      <c r="KCT51" s="64">
        <f t="shared" si="375"/>
        <v>0</v>
      </c>
      <c r="KCU51" s="64">
        <f t="shared" si="375"/>
        <v>0</v>
      </c>
      <c r="KCV51" s="64">
        <f t="shared" si="375"/>
        <v>0</v>
      </c>
      <c r="KCW51" s="64">
        <f t="shared" si="375"/>
        <v>0</v>
      </c>
      <c r="KCX51" s="64">
        <f t="shared" si="375"/>
        <v>0</v>
      </c>
      <c r="KCY51" s="64">
        <f t="shared" si="375"/>
        <v>0</v>
      </c>
      <c r="KCZ51" s="64">
        <f t="shared" si="375"/>
        <v>0</v>
      </c>
      <c r="KDA51" s="64">
        <f t="shared" si="375"/>
        <v>0</v>
      </c>
      <c r="KDB51" s="64">
        <f t="shared" si="375"/>
        <v>0</v>
      </c>
      <c r="KDC51" s="64">
        <f t="shared" si="375"/>
        <v>0</v>
      </c>
      <c r="KDD51" s="64">
        <f t="shared" si="375"/>
        <v>0</v>
      </c>
      <c r="KDE51" s="64">
        <f t="shared" si="375"/>
        <v>0</v>
      </c>
      <c r="KDF51" s="64">
        <f t="shared" si="375"/>
        <v>0</v>
      </c>
      <c r="KDG51" s="64">
        <f t="shared" si="375"/>
        <v>0</v>
      </c>
      <c r="KDH51" s="64">
        <f t="shared" si="375"/>
        <v>0</v>
      </c>
      <c r="KDI51" s="64">
        <f t="shared" si="375"/>
        <v>0</v>
      </c>
      <c r="KDJ51" s="64">
        <f t="shared" si="375"/>
        <v>0</v>
      </c>
      <c r="KDK51" s="64">
        <f t="shared" si="375"/>
        <v>0</v>
      </c>
      <c r="KDL51" s="64">
        <f t="shared" si="375"/>
        <v>0</v>
      </c>
      <c r="KDM51" s="64">
        <f t="shared" si="375"/>
        <v>0</v>
      </c>
      <c r="KDN51" s="64">
        <f t="shared" si="375"/>
        <v>0</v>
      </c>
      <c r="KDO51" s="64">
        <f t="shared" ref="KDO51:KFZ51" si="376">SUM(KDO34:KDO49)</f>
        <v>0</v>
      </c>
      <c r="KDP51" s="64">
        <f t="shared" si="376"/>
        <v>0</v>
      </c>
      <c r="KDQ51" s="64">
        <f t="shared" si="376"/>
        <v>0</v>
      </c>
      <c r="KDR51" s="64">
        <f t="shared" si="376"/>
        <v>0</v>
      </c>
      <c r="KDS51" s="64">
        <f t="shared" si="376"/>
        <v>0</v>
      </c>
      <c r="KDT51" s="64">
        <f t="shared" si="376"/>
        <v>0</v>
      </c>
      <c r="KDU51" s="64">
        <f t="shared" si="376"/>
        <v>0</v>
      </c>
      <c r="KDV51" s="64">
        <f t="shared" si="376"/>
        <v>0</v>
      </c>
      <c r="KDW51" s="64">
        <f t="shared" si="376"/>
        <v>0</v>
      </c>
      <c r="KDX51" s="64">
        <f t="shared" si="376"/>
        <v>0</v>
      </c>
      <c r="KDY51" s="64">
        <f t="shared" si="376"/>
        <v>0</v>
      </c>
      <c r="KDZ51" s="64">
        <f t="shared" si="376"/>
        <v>0</v>
      </c>
      <c r="KEA51" s="64">
        <f t="shared" si="376"/>
        <v>0</v>
      </c>
      <c r="KEB51" s="64">
        <f t="shared" si="376"/>
        <v>0</v>
      </c>
      <c r="KEC51" s="64">
        <f t="shared" si="376"/>
        <v>0</v>
      </c>
      <c r="KED51" s="64">
        <f t="shared" si="376"/>
        <v>0</v>
      </c>
      <c r="KEE51" s="64">
        <f t="shared" si="376"/>
        <v>0</v>
      </c>
      <c r="KEF51" s="64">
        <f t="shared" si="376"/>
        <v>0</v>
      </c>
      <c r="KEG51" s="64">
        <f t="shared" si="376"/>
        <v>0</v>
      </c>
      <c r="KEH51" s="64">
        <f t="shared" si="376"/>
        <v>0</v>
      </c>
      <c r="KEI51" s="64">
        <f t="shared" si="376"/>
        <v>0</v>
      </c>
      <c r="KEJ51" s="64">
        <f t="shared" si="376"/>
        <v>0</v>
      </c>
      <c r="KEK51" s="64">
        <f t="shared" si="376"/>
        <v>0</v>
      </c>
      <c r="KEL51" s="64">
        <f t="shared" si="376"/>
        <v>0</v>
      </c>
      <c r="KEM51" s="64">
        <f t="shared" si="376"/>
        <v>0</v>
      </c>
      <c r="KEN51" s="64">
        <f t="shared" si="376"/>
        <v>0</v>
      </c>
      <c r="KEO51" s="64">
        <f t="shared" si="376"/>
        <v>0</v>
      </c>
      <c r="KEP51" s="64">
        <f t="shared" si="376"/>
        <v>0</v>
      </c>
      <c r="KEQ51" s="64">
        <f t="shared" si="376"/>
        <v>0</v>
      </c>
      <c r="KER51" s="64">
        <f t="shared" si="376"/>
        <v>0</v>
      </c>
      <c r="KES51" s="64">
        <f t="shared" si="376"/>
        <v>0</v>
      </c>
      <c r="KET51" s="64">
        <f t="shared" si="376"/>
        <v>0</v>
      </c>
      <c r="KEU51" s="64">
        <f t="shared" si="376"/>
        <v>0</v>
      </c>
      <c r="KEV51" s="64">
        <f t="shared" si="376"/>
        <v>0</v>
      </c>
      <c r="KEW51" s="64">
        <f t="shared" si="376"/>
        <v>0</v>
      </c>
      <c r="KEX51" s="64">
        <f t="shared" si="376"/>
        <v>0</v>
      </c>
      <c r="KEY51" s="64">
        <f t="shared" si="376"/>
        <v>0</v>
      </c>
      <c r="KEZ51" s="64">
        <f t="shared" si="376"/>
        <v>0</v>
      </c>
      <c r="KFA51" s="64">
        <f t="shared" si="376"/>
        <v>0</v>
      </c>
      <c r="KFB51" s="64">
        <f t="shared" si="376"/>
        <v>0</v>
      </c>
      <c r="KFC51" s="64">
        <f t="shared" si="376"/>
        <v>0</v>
      </c>
      <c r="KFD51" s="64">
        <f t="shared" si="376"/>
        <v>0</v>
      </c>
      <c r="KFE51" s="64">
        <f t="shared" si="376"/>
        <v>0</v>
      </c>
      <c r="KFF51" s="64">
        <f t="shared" si="376"/>
        <v>0</v>
      </c>
      <c r="KFG51" s="64">
        <f t="shared" si="376"/>
        <v>0</v>
      </c>
      <c r="KFH51" s="64">
        <f t="shared" si="376"/>
        <v>0</v>
      </c>
      <c r="KFI51" s="64">
        <f t="shared" si="376"/>
        <v>0</v>
      </c>
      <c r="KFJ51" s="64">
        <f t="shared" si="376"/>
        <v>0</v>
      </c>
      <c r="KFK51" s="64">
        <f t="shared" si="376"/>
        <v>0</v>
      </c>
      <c r="KFL51" s="64">
        <f t="shared" si="376"/>
        <v>0</v>
      </c>
      <c r="KFM51" s="64">
        <f t="shared" si="376"/>
        <v>0</v>
      </c>
      <c r="KFN51" s="64">
        <f t="shared" si="376"/>
        <v>0</v>
      </c>
      <c r="KFO51" s="64">
        <f t="shared" si="376"/>
        <v>0</v>
      </c>
      <c r="KFP51" s="64">
        <f t="shared" si="376"/>
        <v>0</v>
      </c>
      <c r="KFQ51" s="64">
        <f t="shared" si="376"/>
        <v>0</v>
      </c>
      <c r="KFR51" s="64">
        <f t="shared" si="376"/>
        <v>0</v>
      </c>
      <c r="KFS51" s="64">
        <f t="shared" si="376"/>
        <v>0</v>
      </c>
      <c r="KFT51" s="64">
        <f t="shared" si="376"/>
        <v>0</v>
      </c>
      <c r="KFU51" s="64">
        <f t="shared" si="376"/>
        <v>0</v>
      </c>
      <c r="KFV51" s="64">
        <f t="shared" si="376"/>
        <v>0</v>
      </c>
      <c r="KFW51" s="64">
        <f t="shared" si="376"/>
        <v>0</v>
      </c>
      <c r="KFX51" s="64">
        <f t="shared" si="376"/>
        <v>0</v>
      </c>
      <c r="KFY51" s="64">
        <f t="shared" si="376"/>
        <v>0</v>
      </c>
      <c r="KFZ51" s="64">
        <f t="shared" si="376"/>
        <v>0</v>
      </c>
      <c r="KGA51" s="64">
        <f t="shared" ref="KGA51:KIL51" si="377">SUM(KGA34:KGA49)</f>
        <v>0</v>
      </c>
      <c r="KGB51" s="64">
        <f t="shared" si="377"/>
        <v>0</v>
      </c>
      <c r="KGC51" s="64">
        <f t="shared" si="377"/>
        <v>0</v>
      </c>
      <c r="KGD51" s="64">
        <f t="shared" si="377"/>
        <v>0</v>
      </c>
      <c r="KGE51" s="64">
        <f t="shared" si="377"/>
        <v>0</v>
      </c>
      <c r="KGF51" s="64">
        <f t="shared" si="377"/>
        <v>0</v>
      </c>
      <c r="KGG51" s="64">
        <f t="shared" si="377"/>
        <v>0</v>
      </c>
      <c r="KGH51" s="64">
        <f t="shared" si="377"/>
        <v>0</v>
      </c>
      <c r="KGI51" s="64">
        <f t="shared" si="377"/>
        <v>0</v>
      </c>
      <c r="KGJ51" s="64">
        <f t="shared" si="377"/>
        <v>0</v>
      </c>
      <c r="KGK51" s="64">
        <f t="shared" si="377"/>
        <v>0</v>
      </c>
      <c r="KGL51" s="64">
        <f t="shared" si="377"/>
        <v>0</v>
      </c>
      <c r="KGM51" s="64">
        <f t="shared" si="377"/>
        <v>0</v>
      </c>
      <c r="KGN51" s="64">
        <f t="shared" si="377"/>
        <v>0</v>
      </c>
      <c r="KGO51" s="64">
        <f t="shared" si="377"/>
        <v>0</v>
      </c>
      <c r="KGP51" s="64">
        <f t="shared" si="377"/>
        <v>0</v>
      </c>
      <c r="KGQ51" s="64">
        <f t="shared" si="377"/>
        <v>0</v>
      </c>
      <c r="KGR51" s="64">
        <f t="shared" si="377"/>
        <v>0</v>
      </c>
      <c r="KGS51" s="64">
        <f t="shared" si="377"/>
        <v>0</v>
      </c>
      <c r="KGT51" s="64">
        <f t="shared" si="377"/>
        <v>0</v>
      </c>
      <c r="KGU51" s="64">
        <f t="shared" si="377"/>
        <v>0</v>
      </c>
      <c r="KGV51" s="64">
        <f t="shared" si="377"/>
        <v>0</v>
      </c>
      <c r="KGW51" s="64">
        <f t="shared" si="377"/>
        <v>0</v>
      </c>
      <c r="KGX51" s="64">
        <f t="shared" si="377"/>
        <v>0</v>
      </c>
      <c r="KGY51" s="64">
        <f t="shared" si="377"/>
        <v>0</v>
      </c>
      <c r="KGZ51" s="64">
        <f t="shared" si="377"/>
        <v>0</v>
      </c>
      <c r="KHA51" s="64">
        <f t="shared" si="377"/>
        <v>0</v>
      </c>
      <c r="KHB51" s="64">
        <f t="shared" si="377"/>
        <v>0</v>
      </c>
      <c r="KHC51" s="64">
        <f t="shared" si="377"/>
        <v>0</v>
      </c>
      <c r="KHD51" s="64">
        <f t="shared" si="377"/>
        <v>0</v>
      </c>
      <c r="KHE51" s="64">
        <f t="shared" si="377"/>
        <v>0</v>
      </c>
      <c r="KHF51" s="64">
        <f t="shared" si="377"/>
        <v>0</v>
      </c>
      <c r="KHG51" s="64">
        <f t="shared" si="377"/>
        <v>0</v>
      </c>
      <c r="KHH51" s="64">
        <f t="shared" si="377"/>
        <v>0</v>
      </c>
      <c r="KHI51" s="64">
        <f t="shared" si="377"/>
        <v>0</v>
      </c>
      <c r="KHJ51" s="64">
        <f t="shared" si="377"/>
        <v>0</v>
      </c>
      <c r="KHK51" s="64">
        <f t="shared" si="377"/>
        <v>0</v>
      </c>
      <c r="KHL51" s="64">
        <f t="shared" si="377"/>
        <v>0</v>
      </c>
      <c r="KHM51" s="64">
        <f t="shared" si="377"/>
        <v>0</v>
      </c>
      <c r="KHN51" s="64">
        <f t="shared" si="377"/>
        <v>0</v>
      </c>
      <c r="KHO51" s="64">
        <f t="shared" si="377"/>
        <v>0</v>
      </c>
      <c r="KHP51" s="64">
        <f t="shared" si="377"/>
        <v>0</v>
      </c>
      <c r="KHQ51" s="64">
        <f t="shared" si="377"/>
        <v>0</v>
      </c>
      <c r="KHR51" s="64">
        <f t="shared" si="377"/>
        <v>0</v>
      </c>
      <c r="KHS51" s="64">
        <f t="shared" si="377"/>
        <v>0</v>
      </c>
      <c r="KHT51" s="64">
        <f t="shared" si="377"/>
        <v>0</v>
      </c>
      <c r="KHU51" s="64">
        <f t="shared" si="377"/>
        <v>0</v>
      </c>
      <c r="KHV51" s="64">
        <f t="shared" si="377"/>
        <v>0</v>
      </c>
      <c r="KHW51" s="64">
        <f t="shared" si="377"/>
        <v>0</v>
      </c>
      <c r="KHX51" s="64">
        <f t="shared" si="377"/>
        <v>0</v>
      </c>
      <c r="KHY51" s="64">
        <f t="shared" si="377"/>
        <v>0</v>
      </c>
      <c r="KHZ51" s="64">
        <f t="shared" si="377"/>
        <v>0</v>
      </c>
      <c r="KIA51" s="64">
        <f t="shared" si="377"/>
        <v>0</v>
      </c>
      <c r="KIB51" s="64">
        <f t="shared" si="377"/>
        <v>0</v>
      </c>
      <c r="KIC51" s="64">
        <f t="shared" si="377"/>
        <v>0</v>
      </c>
      <c r="KID51" s="64">
        <f t="shared" si="377"/>
        <v>0</v>
      </c>
      <c r="KIE51" s="64">
        <f t="shared" si="377"/>
        <v>0</v>
      </c>
      <c r="KIF51" s="64">
        <f t="shared" si="377"/>
        <v>0</v>
      </c>
      <c r="KIG51" s="64">
        <f t="shared" si="377"/>
        <v>0</v>
      </c>
      <c r="KIH51" s="64">
        <f t="shared" si="377"/>
        <v>0</v>
      </c>
      <c r="KII51" s="64">
        <f t="shared" si="377"/>
        <v>0</v>
      </c>
      <c r="KIJ51" s="64">
        <f t="shared" si="377"/>
        <v>0</v>
      </c>
      <c r="KIK51" s="64">
        <f t="shared" si="377"/>
        <v>0</v>
      </c>
      <c r="KIL51" s="64">
        <f t="shared" si="377"/>
        <v>0</v>
      </c>
      <c r="KIM51" s="64">
        <f t="shared" ref="KIM51:KKX51" si="378">SUM(KIM34:KIM49)</f>
        <v>0</v>
      </c>
      <c r="KIN51" s="64">
        <f t="shared" si="378"/>
        <v>0</v>
      </c>
      <c r="KIO51" s="64">
        <f t="shared" si="378"/>
        <v>0</v>
      </c>
      <c r="KIP51" s="64">
        <f t="shared" si="378"/>
        <v>0</v>
      </c>
      <c r="KIQ51" s="64">
        <f t="shared" si="378"/>
        <v>0</v>
      </c>
      <c r="KIR51" s="64">
        <f t="shared" si="378"/>
        <v>0</v>
      </c>
      <c r="KIS51" s="64">
        <f t="shared" si="378"/>
        <v>0</v>
      </c>
      <c r="KIT51" s="64">
        <f t="shared" si="378"/>
        <v>0</v>
      </c>
      <c r="KIU51" s="64">
        <f t="shared" si="378"/>
        <v>0</v>
      </c>
      <c r="KIV51" s="64">
        <f t="shared" si="378"/>
        <v>0</v>
      </c>
      <c r="KIW51" s="64">
        <f t="shared" si="378"/>
        <v>0</v>
      </c>
      <c r="KIX51" s="64">
        <f t="shared" si="378"/>
        <v>0</v>
      </c>
      <c r="KIY51" s="64">
        <f t="shared" si="378"/>
        <v>0</v>
      </c>
      <c r="KIZ51" s="64">
        <f t="shared" si="378"/>
        <v>0</v>
      </c>
      <c r="KJA51" s="64">
        <f t="shared" si="378"/>
        <v>0</v>
      </c>
      <c r="KJB51" s="64">
        <f t="shared" si="378"/>
        <v>0</v>
      </c>
      <c r="KJC51" s="64">
        <f t="shared" si="378"/>
        <v>0</v>
      </c>
      <c r="KJD51" s="64">
        <f t="shared" si="378"/>
        <v>0</v>
      </c>
      <c r="KJE51" s="64">
        <f t="shared" si="378"/>
        <v>0</v>
      </c>
      <c r="KJF51" s="64">
        <f t="shared" si="378"/>
        <v>0</v>
      </c>
      <c r="KJG51" s="64">
        <f t="shared" si="378"/>
        <v>0</v>
      </c>
      <c r="KJH51" s="64">
        <f t="shared" si="378"/>
        <v>0</v>
      </c>
      <c r="KJI51" s="64">
        <f t="shared" si="378"/>
        <v>0</v>
      </c>
      <c r="KJJ51" s="64">
        <f t="shared" si="378"/>
        <v>0</v>
      </c>
      <c r="KJK51" s="64">
        <f t="shared" si="378"/>
        <v>0</v>
      </c>
      <c r="KJL51" s="64">
        <f t="shared" si="378"/>
        <v>0</v>
      </c>
      <c r="KJM51" s="64">
        <f t="shared" si="378"/>
        <v>0</v>
      </c>
      <c r="KJN51" s="64">
        <f t="shared" si="378"/>
        <v>0</v>
      </c>
      <c r="KJO51" s="64">
        <f t="shared" si="378"/>
        <v>0</v>
      </c>
      <c r="KJP51" s="64">
        <f t="shared" si="378"/>
        <v>0</v>
      </c>
      <c r="KJQ51" s="64">
        <f t="shared" si="378"/>
        <v>0</v>
      </c>
      <c r="KJR51" s="64">
        <f t="shared" si="378"/>
        <v>0</v>
      </c>
      <c r="KJS51" s="64">
        <f t="shared" si="378"/>
        <v>0</v>
      </c>
      <c r="KJT51" s="64">
        <f t="shared" si="378"/>
        <v>0</v>
      </c>
      <c r="KJU51" s="64">
        <f t="shared" si="378"/>
        <v>0</v>
      </c>
      <c r="KJV51" s="64">
        <f t="shared" si="378"/>
        <v>0</v>
      </c>
      <c r="KJW51" s="64">
        <f t="shared" si="378"/>
        <v>0</v>
      </c>
      <c r="KJX51" s="64">
        <f t="shared" si="378"/>
        <v>0</v>
      </c>
      <c r="KJY51" s="64">
        <f t="shared" si="378"/>
        <v>0</v>
      </c>
      <c r="KJZ51" s="64">
        <f t="shared" si="378"/>
        <v>0</v>
      </c>
      <c r="KKA51" s="64">
        <f t="shared" si="378"/>
        <v>0</v>
      </c>
      <c r="KKB51" s="64">
        <f t="shared" si="378"/>
        <v>0</v>
      </c>
      <c r="KKC51" s="64">
        <f t="shared" si="378"/>
        <v>0</v>
      </c>
      <c r="KKD51" s="64">
        <f t="shared" si="378"/>
        <v>0</v>
      </c>
      <c r="KKE51" s="64">
        <f t="shared" si="378"/>
        <v>0</v>
      </c>
      <c r="KKF51" s="64">
        <f t="shared" si="378"/>
        <v>0</v>
      </c>
      <c r="KKG51" s="64">
        <f t="shared" si="378"/>
        <v>0</v>
      </c>
      <c r="KKH51" s="64">
        <f t="shared" si="378"/>
        <v>0</v>
      </c>
      <c r="KKI51" s="64">
        <f t="shared" si="378"/>
        <v>0</v>
      </c>
      <c r="KKJ51" s="64">
        <f t="shared" si="378"/>
        <v>0</v>
      </c>
      <c r="KKK51" s="64">
        <f t="shared" si="378"/>
        <v>0</v>
      </c>
      <c r="KKL51" s="64">
        <f t="shared" si="378"/>
        <v>0</v>
      </c>
      <c r="KKM51" s="64">
        <f t="shared" si="378"/>
        <v>0</v>
      </c>
      <c r="KKN51" s="64">
        <f t="shared" si="378"/>
        <v>0</v>
      </c>
      <c r="KKO51" s="64">
        <f t="shared" si="378"/>
        <v>0</v>
      </c>
      <c r="KKP51" s="64">
        <f t="shared" si="378"/>
        <v>0</v>
      </c>
      <c r="KKQ51" s="64">
        <f t="shared" si="378"/>
        <v>0</v>
      </c>
      <c r="KKR51" s="64">
        <f t="shared" si="378"/>
        <v>0</v>
      </c>
      <c r="KKS51" s="64">
        <f t="shared" si="378"/>
        <v>0</v>
      </c>
      <c r="KKT51" s="64">
        <f t="shared" si="378"/>
        <v>0</v>
      </c>
      <c r="KKU51" s="64">
        <f t="shared" si="378"/>
        <v>0</v>
      </c>
      <c r="KKV51" s="64">
        <f t="shared" si="378"/>
        <v>0</v>
      </c>
      <c r="KKW51" s="64">
        <f t="shared" si="378"/>
        <v>0</v>
      </c>
      <c r="KKX51" s="64">
        <f t="shared" si="378"/>
        <v>0</v>
      </c>
      <c r="KKY51" s="64">
        <f t="shared" ref="KKY51:KNJ51" si="379">SUM(KKY34:KKY49)</f>
        <v>0</v>
      </c>
      <c r="KKZ51" s="64">
        <f t="shared" si="379"/>
        <v>0</v>
      </c>
      <c r="KLA51" s="64">
        <f t="shared" si="379"/>
        <v>0</v>
      </c>
      <c r="KLB51" s="64">
        <f t="shared" si="379"/>
        <v>0</v>
      </c>
      <c r="KLC51" s="64">
        <f t="shared" si="379"/>
        <v>0</v>
      </c>
      <c r="KLD51" s="64">
        <f t="shared" si="379"/>
        <v>0</v>
      </c>
      <c r="KLE51" s="64">
        <f t="shared" si="379"/>
        <v>0</v>
      </c>
      <c r="KLF51" s="64">
        <f t="shared" si="379"/>
        <v>0</v>
      </c>
      <c r="KLG51" s="64">
        <f t="shared" si="379"/>
        <v>0</v>
      </c>
      <c r="KLH51" s="64">
        <f t="shared" si="379"/>
        <v>0</v>
      </c>
      <c r="KLI51" s="64">
        <f t="shared" si="379"/>
        <v>0</v>
      </c>
      <c r="KLJ51" s="64">
        <f t="shared" si="379"/>
        <v>0</v>
      </c>
      <c r="KLK51" s="64">
        <f t="shared" si="379"/>
        <v>0</v>
      </c>
      <c r="KLL51" s="64">
        <f t="shared" si="379"/>
        <v>0</v>
      </c>
      <c r="KLM51" s="64">
        <f t="shared" si="379"/>
        <v>0</v>
      </c>
      <c r="KLN51" s="64">
        <f t="shared" si="379"/>
        <v>0</v>
      </c>
      <c r="KLO51" s="64">
        <f t="shared" si="379"/>
        <v>0</v>
      </c>
      <c r="KLP51" s="64">
        <f t="shared" si="379"/>
        <v>0</v>
      </c>
      <c r="KLQ51" s="64">
        <f t="shared" si="379"/>
        <v>0</v>
      </c>
      <c r="KLR51" s="64">
        <f t="shared" si="379"/>
        <v>0</v>
      </c>
      <c r="KLS51" s="64">
        <f t="shared" si="379"/>
        <v>0</v>
      </c>
      <c r="KLT51" s="64">
        <f t="shared" si="379"/>
        <v>0</v>
      </c>
      <c r="KLU51" s="64">
        <f t="shared" si="379"/>
        <v>0</v>
      </c>
      <c r="KLV51" s="64">
        <f t="shared" si="379"/>
        <v>0</v>
      </c>
      <c r="KLW51" s="64">
        <f t="shared" si="379"/>
        <v>0</v>
      </c>
      <c r="KLX51" s="64">
        <f t="shared" si="379"/>
        <v>0</v>
      </c>
      <c r="KLY51" s="64">
        <f t="shared" si="379"/>
        <v>0</v>
      </c>
      <c r="KLZ51" s="64">
        <f t="shared" si="379"/>
        <v>0</v>
      </c>
      <c r="KMA51" s="64">
        <f t="shared" si="379"/>
        <v>0</v>
      </c>
      <c r="KMB51" s="64">
        <f t="shared" si="379"/>
        <v>0</v>
      </c>
      <c r="KMC51" s="64">
        <f t="shared" si="379"/>
        <v>0</v>
      </c>
      <c r="KMD51" s="64">
        <f t="shared" si="379"/>
        <v>0</v>
      </c>
      <c r="KME51" s="64">
        <f t="shared" si="379"/>
        <v>0</v>
      </c>
      <c r="KMF51" s="64">
        <f t="shared" si="379"/>
        <v>0</v>
      </c>
      <c r="KMG51" s="64">
        <f t="shared" si="379"/>
        <v>0</v>
      </c>
      <c r="KMH51" s="64">
        <f t="shared" si="379"/>
        <v>0</v>
      </c>
      <c r="KMI51" s="64">
        <f t="shared" si="379"/>
        <v>0</v>
      </c>
      <c r="KMJ51" s="64">
        <f t="shared" si="379"/>
        <v>0</v>
      </c>
      <c r="KMK51" s="64">
        <f t="shared" si="379"/>
        <v>0</v>
      </c>
      <c r="KML51" s="64">
        <f t="shared" si="379"/>
        <v>0</v>
      </c>
      <c r="KMM51" s="64">
        <f t="shared" si="379"/>
        <v>0</v>
      </c>
      <c r="KMN51" s="64">
        <f t="shared" si="379"/>
        <v>0</v>
      </c>
      <c r="KMO51" s="64">
        <f t="shared" si="379"/>
        <v>0</v>
      </c>
      <c r="KMP51" s="64">
        <f t="shared" si="379"/>
        <v>0</v>
      </c>
      <c r="KMQ51" s="64">
        <f t="shared" si="379"/>
        <v>0</v>
      </c>
      <c r="KMR51" s="64">
        <f t="shared" si="379"/>
        <v>0</v>
      </c>
      <c r="KMS51" s="64">
        <f t="shared" si="379"/>
        <v>0</v>
      </c>
      <c r="KMT51" s="64">
        <f t="shared" si="379"/>
        <v>0</v>
      </c>
      <c r="KMU51" s="64">
        <f t="shared" si="379"/>
        <v>0</v>
      </c>
      <c r="KMV51" s="64">
        <f t="shared" si="379"/>
        <v>0</v>
      </c>
      <c r="KMW51" s="64">
        <f t="shared" si="379"/>
        <v>0</v>
      </c>
      <c r="KMX51" s="64">
        <f t="shared" si="379"/>
        <v>0</v>
      </c>
      <c r="KMY51" s="64">
        <f t="shared" si="379"/>
        <v>0</v>
      </c>
      <c r="KMZ51" s="64">
        <f t="shared" si="379"/>
        <v>0</v>
      </c>
      <c r="KNA51" s="64">
        <f t="shared" si="379"/>
        <v>0</v>
      </c>
      <c r="KNB51" s="64">
        <f t="shared" si="379"/>
        <v>0</v>
      </c>
      <c r="KNC51" s="64">
        <f t="shared" si="379"/>
        <v>0</v>
      </c>
      <c r="KND51" s="64">
        <f t="shared" si="379"/>
        <v>0</v>
      </c>
      <c r="KNE51" s="64">
        <f t="shared" si="379"/>
        <v>0</v>
      </c>
      <c r="KNF51" s="64">
        <f t="shared" si="379"/>
        <v>0</v>
      </c>
      <c r="KNG51" s="64">
        <f t="shared" si="379"/>
        <v>0</v>
      </c>
      <c r="KNH51" s="64">
        <f t="shared" si="379"/>
        <v>0</v>
      </c>
      <c r="KNI51" s="64">
        <f t="shared" si="379"/>
        <v>0</v>
      </c>
      <c r="KNJ51" s="64">
        <f t="shared" si="379"/>
        <v>0</v>
      </c>
      <c r="KNK51" s="64">
        <f t="shared" ref="KNK51:KPV51" si="380">SUM(KNK34:KNK49)</f>
        <v>0</v>
      </c>
      <c r="KNL51" s="64">
        <f t="shared" si="380"/>
        <v>0</v>
      </c>
      <c r="KNM51" s="64">
        <f t="shared" si="380"/>
        <v>0</v>
      </c>
      <c r="KNN51" s="64">
        <f t="shared" si="380"/>
        <v>0</v>
      </c>
      <c r="KNO51" s="64">
        <f t="shared" si="380"/>
        <v>0</v>
      </c>
      <c r="KNP51" s="64">
        <f t="shared" si="380"/>
        <v>0</v>
      </c>
      <c r="KNQ51" s="64">
        <f t="shared" si="380"/>
        <v>0</v>
      </c>
      <c r="KNR51" s="64">
        <f t="shared" si="380"/>
        <v>0</v>
      </c>
      <c r="KNS51" s="64">
        <f t="shared" si="380"/>
        <v>0</v>
      </c>
      <c r="KNT51" s="64">
        <f t="shared" si="380"/>
        <v>0</v>
      </c>
      <c r="KNU51" s="64">
        <f t="shared" si="380"/>
        <v>0</v>
      </c>
      <c r="KNV51" s="64">
        <f t="shared" si="380"/>
        <v>0</v>
      </c>
      <c r="KNW51" s="64">
        <f t="shared" si="380"/>
        <v>0</v>
      </c>
      <c r="KNX51" s="64">
        <f t="shared" si="380"/>
        <v>0</v>
      </c>
      <c r="KNY51" s="64">
        <f t="shared" si="380"/>
        <v>0</v>
      </c>
      <c r="KNZ51" s="64">
        <f t="shared" si="380"/>
        <v>0</v>
      </c>
      <c r="KOA51" s="64">
        <f t="shared" si="380"/>
        <v>0</v>
      </c>
      <c r="KOB51" s="64">
        <f t="shared" si="380"/>
        <v>0</v>
      </c>
      <c r="KOC51" s="64">
        <f t="shared" si="380"/>
        <v>0</v>
      </c>
      <c r="KOD51" s="64">
        <f t="shared" si="380"/>
        <v>0</v>
      </c>
      <c r="KOE51" s="64">
        <f t="shared" si="380"/>
        <v>0</v>
      </c>
      <c r="KOF51" s="64">
        <f t="shared" si="380"/>
        <v>0</v>
      </c>
      <c r="KOG51" s="64">
        <f t="shared" si="380"/>
        <v>0</v>
      </c>
      <c r="KOH51" s="64">
        <f t="shared" si="380"/>
        <v>0</v>
      </c>
      <c r="KOI51" s="64">
        <f t="shared" si="380"/>
        <v>0</v>
      </c>
      <c r="KOJ51" s="64">
        <f t="shared" si="380"/>
        <v>0</v>
      </c>
      <c r="KOK51" s="64">
        <f t="shared" si="380"/>
        <v>0</v>
      </c>
      <c r="KOL51" s="64">
        <f t="shared" si="380"/>
        <v>0</v>
      </c>
      <c r="KOM51" s="64">
        <f t="shared" si="380"/>
        <v>0</v>
      </c>
      <c r="KON51" s="64">
        <f t="shared" si="380"/>
        <v>0</v>
      </c>
      <c r="KOO51" s="64">
        <f t="shared" si="380"/>
        <v>0</v>
      </c>
      <c r="KOP51" s="64">
        <f t="shared" si="380"/>
        <v>0</v>
      </c>
      <c r="KOQ51" s="64">
        <f t="shared" si="380"/>
        <v>0</v>
      </c>
      <c r="KOR51" s="64">
        <f t="shared" si="380"/>
        <v>0</v>
      </c>
      <c r="KOS51" s="64">
        <f t="shared" si="380"/>
        <v>0</v>
      </c>
      <c r="KOT51" s="64">
        <f t="shared" si="380"/>
        <v>0</v>
      </c>
      <c r="KOU51" s="64">
        <f t="shared" si="380"/>
        <v>0</v>
      </c>
      <c r="KOV51" s="64">
        <f t="shared" si="380"/>
        <v>0</v>
      </c>
      <c r="KOW51" s="64">
        <f t="shared" si="380"/>
        <v>0</v>
      </c>
      <c r="KOX51" s="64">
        <f t="shared" si="380"/>
        <v>0</v>
      </c>
      <c r="KOY51" s="64">
        <f t="shared" si="380"/>
        <v>0</v>
      </c>
      <c r="KOZ51" s="64">
        <f t="shared" si="380"/>
        <v>0</v>
      </c>
      <c r="KPA51" s="64">
        <f t="shared" si="380"/>
        <v>0</v>
      </c>
      <c r="KPB51" s="64">
        <f t="shared" si="380"/>
        <v>0</v>
      </c>
      <c r="KPC51" s="64">
        <f t="shared" si="380"/>
        <v>0</v>
      </c>
      <c r="KPD51" s="64">
        <f t="shared" si="380"/>
        <v>0</v>
      </c>
      <c r="KPE51" s="64">
        <f t="shared" si="380"/>
        <v>0</v>
      </c>
      <c r="KPF51" s="64">
        <f t="shared" si="380"/>
        <v>0</v>
      </c>
      <c r="KPG51" s="64">
        <f t="shared" si="380"/>
        <v>0</v>
      </c>
      <c r="KPH51" s="64">
        <f t="shared" si="380"/>
        <v>0</v>
      </c>
      <c r="KPI51" s="64">
        <f t="shared" si="380"/>
        <v>0</v>
      </c>
      <c r="KPJ51" s="64">
        <f t="shared" si="380"/>
        <v>0</v>
      </c>
      <c r="KPK51" s="64">
        <f t="shared" si="380"/>
        <v>0</v>
      </c>
      <c r="KPL51" s="64">
        <f t="shared" si="380"/>
        <v>0</v>
      </c>
      <c r="KPM51" s="64">
        <f t="shared" si="380"/>
        <v>0</v>
      </c>
      <c r="KPN51" s="64">
        <f t="shared" si="380"/>
        <v>0</v>
      </c>
      <c r="KPO51" s="64">
        <f t="shared" si="380"/>
        <v>0</v>
      </c>
      <c r="KPP51" s="64">
        <f t="shared" si="380"/>
        <v>0</v>
      </c>
      <c r="KPQ51" s="64">
        <f t="shared" si="380"/>
        <v>0</v>
      </c>
      <c r="KPR51" s="64">
        <f t="shared" si="380"/>
        <v>0</v>
      </c>
      <c r="KPS51" s="64">
        <f t="shared" si="380"/>
        <v>0</v>
      </c>
      <c r="KPT51" s="64">
        <f t="shared" si="380"/>
        <v>0</v>
      </c>
      <c r="KPU51" s="64">
        <f t="shared" si="380"/>
        <v>0</v>
      </c>
      <c r="KPV51" s="64">
        <f t="shared" si="380"/>
        <v>0</v>
      </c>
      <c r="KPW51" s="64">
        <f t="shared" ref="KPW51:KSH51" si="381">SUM(KPW34:KPW49)</f>
        <v>0</v>
      </c>
      <c r="KPX51" s="64">
        <f t="shared" si="381"/>
        <v>0</v>
      </c>
      <c r="KPY51" s="64">
        <f t="shared" si="381"/>
        <v>0</v>
      </c>
      <c r="KPZ51" s="64">
        <f t="shared" si="381"/>
        <v>0</v>
      </c>
      <c r="KQA51" s="64">
        <f t="shared" si="381"/>
        <v>0</v>
      </c>
      <c r="KQB51" s="64">
        <f t="shared" si="381"/>
        <v>0</v>
      </c>
      <c r="KQC51" s="64">
        <f t="shared" si="381"/>
        <v>0</v>
      </c>
      <c r="KQD51" s="64">
        <f t="shared" si="381"/>
        <v>0</v>
      </c>
      <c r="KQE51" s="64">
        <f t="shared" si="381"/>
        <v>0</v>
      </c>
      <c r="KQF51" s="64">
        <f t="shared" si="381"/>
        <v>0</v>
      </c>
      <c r="KQG51" s="64">
        <f t="shared" si="381"/>
        <v>0</v>
      </c>
      <c r="KQH51" s="64">
        <f t="shared" si="381"/>
        <v>0</v>
      </c>
      <c r="KQI51" s="64">
        <f t="shared" si="381"/>
        <v>0</v>
      </c>
      <c r="KQJ51" s="64">
        <f t="shared" si="381"/>
        <v>0</v>
      </c>
      <c r="KQK51" s="64">
        <f t="shared" si="381"/>
        <v>0</v>
      </c>
      <c r="KQL51" s="64">
        <f t="shared" si="381"/>
        <v>0</v>
      </c>
      <c r="KQM51" s="64">
        <f t="shared" si="381"/>
        <v>0</v>
      </c>
      <c r="KQN51" s="64">
        <f t="shared" si="381"/>
        <v>0</v>
      </c>
      <c r="KQO51" s="64">
        <f t="shared" si="381"/>
        <v>0</v>
      </c>
      <c r="KQP51" s="64">
        <f t="shared" si="381"/>
        <v>0</v>
      </c>
      <c r="KQQ51" s="64">
        <f t="shared" si="381"/>
        <v>0</v>
      </c>
      <c r="KQR51" s="64">
        <f t="shared" si="381"/>
        <v>0</v>
      </c>
      <c r="KQS51" s="64">
        <f t="shared" si="381"/>
        <v>0</v>
      </c>
      <c r="KQT51" s="64">
        <f t="shared" si="381"/>
        <v>0</v>
      </c>
      <c r="KQU51" s="64">
        <f t="shared" si="381"/>
        <v>0</v>
      </c>
      <c r="KQV51" s="64">
        <f t="shared" si="381"/>
        <v>0</v>
      </c>
      <c r="KQW51" s="64">
        <f t="shared" si="381"/>
        <v>0</v>
      </c>
      <c r="KQX51" s="64">
        <f t="shared" si="381"/>
        <v>0</v>
      </c>
      <c r="KQY51" s="64">
        <f t="shared" si="381"/>
        <v>0</v>
      </c>
      <c r="KQZ51" s="64">
        <f t="shared" si="381"/>
        <v>0</v>
      </c>
      <c r="KRA51" s="64">
        <f t="shared" si="381"/>
        <v>0</v>
      </c>
      <c r="KRB51" s="64">
        <f t="shared" si="381"/>
        <v>0</v>
      </c>
      <c r="KRC51" s="64">
        <f t="shared" si="381"/>
        <v>0</v>
      </c>
      <c r="KRD51" s="64">
        <f t="shared" si="381"/>
        <v>0</v>
      </c>
      <c r="KRE51" s="64">
        <f t="shared" si="381"/>
        <v>0</v>
      </c>
      <c r="KRF51" s="64">
        <f t="shared" si="381"/>
        <v>0</v>
      </c>
      <c r="KRG51" s="64">
        <f t="shared" si="381"/>
        <v>0</v>
      </c>
      <c r="KRH51" s="64">
        <f t="shared" si="381"/>
        <v>0</v>
      </c>
      <c r="KRI51" s="64">
        <f t="shared" si="381"/>
        <v>0</v>
      </c>
      <c r="KRJ51" s="64">
        <f t="shared" si="381"/>
        <v>0</v>
      </c>
      <c r="KRK51" s="64">
        <f t="shared" si="381"/>
        <v>0</v>
      </c>
      <c r="KRL51" s="64">
        <f t="shared" si="381"/>
        <v>0</v>
      </c>
      <c r="KRM51" s="64">
        <f t="shared" si="381"/>
        <v>0</v>
      </c>
      <c r="KRN51" s="64">
        <f t="shared" si="381"/>
        <v>0</v>
      </c>
      <c r="KRO51" s="64">
        <f t="shared" si="381"/>
        <v>0</v>
      </c>
      <c r="KRP51" s="64">
        <f t="shared" si="381"/>
        <v>0</v>
      </c>
      <c r="KRQ51" s="64">
        <f t="shared" si="381"/>
        <v>0</v>
      </c>
      <c r="KRR51" s="64">
        <f t="shared" si="381"/>
        <v>0</v>
      </c>
      <c r="KRS51" s="64">
        <f t="shared" si="381"/>
        <v>0</v>
      </c>
      <c r="KRT51" s="64">
        <f t="shared" si="381"/>
        <v>0</v>
      </c>
      <c r="KRU51" s="64">
        <f t="shared" si="381"/>
        <v>0</v>
      </c>
      <c r="KRV51" s="64">
        <f t="shared" si="381"/>
        <v>0</v>
      </c>
      <c r="KRW51" s="64">
        <f t="shared" si="381"/>
        <v>0</v>
      </c>
      <c r="KRX51" s="64">
        <f t="shared" si="381"/>
        <v>0</v>
      </c>
      <c r="KRY51" s="64">
        <f t="shared" si="381"/>
        <v>0</v>
      </c>
      <c r="KRZ51" s="64">
        <f t="shared" si="381"/>
        <v>0</v>
      </c>
      <c r="KSA51" s="64">
        <f t="shared" si="381"/>
        <v>0</v>
      </c>
      <c r="KSB51" s="64">
        <f t="shared" si="381"/>
        <v>0</v>
      </c>
      <c r="KSC51" s="64">
        <f t="shared" si="381"/>
        <v>0</v>
      </c>
      <c r="KSD51" s="64">
        <f t="shared" si="381"/>
        <v>0</v>
      </c>
      <c r="KSE51" s="64">
        <f t="shared" si="381"/>
        <v>0</v>
      </c>
      <c r="KSF51" s="64">
        <f t="shared" si="381"/>
        <v>0</v>
      </c>
      <c r="KSG51" s="64">
        <f t="shared" si="381"/>
        <v>0</v>
      </c>
      <c r="KSH51" s="64">
        <f t="shared" si="381"/>
        <v>0</v>
      </c>
      <c r="KSI51" s="64">
        <f t="shared" ref="KSI51:KUT51" si="382">SUM(KSI34:KSI49)</f>
        <v>0</v>
      </c>
      <c r="KSJ51" s="64">
        <f t="shared" si="382"/>
        <v>0</v>
      </c>
      <c r="KSK51" s="64">
        <f t="shared" si="382"/>
        <v>0</v>
      </c>
      <c r="KSL51" s="64">
        <f t="shared" si="382"/>
        <v>0</v>
      </c>
      <c r="KSM51" s="64">
        <f t="shared" si="382"/>
        <v>0</v>
      </c>
      <c r="KSN51" s="64">
        <f t="shared" si="382"/>
        <v>0</v>
      </c>
      <c r="KSO51" s="64">
        <f t="shared" si="382"/>
        <v>0</v>
      </c>
      <c r="KSP51" s="64">
        <f t="shared" si="382"/>
        <v>0</v>
      </c>
      <c r="KSQ51" s="64">
        <f t="shared" si="382"/>
        <v>0</v>
      </c>
      <c r="KSR51" s="64">
        <f t="shared" si="382"/>
        <v>0</v>
      </c>
      <c r="KSS51" s="64">
        <f t="shared" si="382"/>
        <v>0</v>
      </c>
      <c r="KST51" s="64">
        <f t="shared" si="382"/>
        <v>0</v>
      </c>
      <c r="KSU51" s="64">
        <f t="shared" si="382"/>
        <v>0</v>
      </c>
      <c r="KSV51" s="64">
        <f t="shared" si="382"/>
        <v>0</v>
      </c>
      <c r="KSW51" s="64">
        <f t="shared" si="382"/>
        <v>0</v>
      </c>
      <c r="KSX51" s="64">
        <f t="shared" si="382"/>
        <v>0</v>
      </c>
      <c r="KSY51" s="64">
        <f t="shared" si="382"/>
        <v>0</v>
      </c>
      <c r="KSZ51" s="64">
        <f t="shared" si="382"/>
        <v>0</v>
      </c>
      <c r="KTA51" s="64">
        <f t="shared" si="382"/>
        <v>0</v>
      </c>
      <c r="KTB51" s="64">
        <f t="shared" si="382"/>
        <v>0</v>
      </c>
      <c r="KTC51" s="64">
        <f t="shared" si="382"/>
        <v>0</v>
      </c>
      <c r="KTD51" s="64">
        <f t="shared" si="382"/>
        <v>0</v>
      </c>
      <c r="KTE51" s="64">
        <f t="shared" si="382"/>
        <v>0</v>
      </c>
      <c r="KTF51" s="64">
        <f t="shared" si="382"/>
        <v>0</v>
      </c>
      <c r="KTG51" s="64">
        <f t="shared" si="382"/>
        <v>0</v>
      </c>
      <c r="KTH51" s="64">
        <f t="shared" si="382"/>
        <v>0</v>
      </c>
      <c r="KTI51" s="64">
        <f t="shared" si="382"/>
        <v>0</v>
      </c>
      <c r="KTJ51" s="64">
        <f t="shared" si="382"/>
        <v>0</v>
      </c>
      <c r="KTK51" s="64">
        <f t="shared" si="382"/>
        <v>0</v>
      </c>
      <c r="KTL51" s="64">
        <f t="shared" si="382"/>
        <v>0</v>
      </c>
      <c r="KTM51" s="64">
        <f t="shared" si="382"/>
        <v>0</v>
      </c>
      <c r="KTN51" s="64">
        <f t="shared" si="382"/>
        <v>0</v>
      </c>
      <c r="KTO51" s="64">
        <f t="shared" si="382"/>
        <v>0</v>
      </c>
      <c r="KTP51" s="64">
        <f t="shared" si="382"/>
        <v>0</v>
      </c>
      <c r="KTQ51" s="64">
        <f t="shared" si="382"/>
        <v>0</v>
      </c>
      <c r="KTR51" s="64">
        <f t="shared" si="382"/>
        <v>0</v>
      </c>
      <c r="KTS51" s="64">
        <f t="shared" si="382"/>
        <v>0</v>
      </c>
      <c r="KTT51" s="64">
        <f t="shared" si="382"/>
        <v>0</v>
      </c>
      <c r="KTU51" s="64">
        <f t="shared" si="382"/>
        <v>0</v>
      </c>
      <c r="KTV51" s="64">
        <f t="shared" si="382"/>
        <v>0</v>
      </c>
      <c r="KTW51" s="64">
        <f t="shared" si="382"/>
        <v>0</v>
      </c>
      <c r="KTX51" s="64">
        <f t="shared" si="382"/>
        <v>0</v>
      </c>
      <c r="KTY51" s="64">
        <f t="shared" si="382"/>
        <v>0</v>
      </c>
      <c r="KTZ51" s="64">
        <f t="shared" si="382"/>
        <v>0</v>
      </c>
      <c r="KUA51" s="64">
        <f t="shared" si="382"/>
        <v>0</v>
      </c>
      <c r="KUB51" s="64">
        <f t="shared" si="382"/>
        <v>0</v>
      </c>
      <c r="KUC51" s="64">
        <f t="shared" si="382"/>
        <v>0</v>
      </c>
      <c r="KUD51" s="64">
        <f t="shared" si="382"/>
        <v>0</v>
      </c>
      <c r="KUE51" s="64">
        <f t="shared" si="382"/>
        <v>0</v>
      </c>
      <c r="KUF51" s="64">
        <f t="shared" si="382"/>
        <v>0</v>
      </c>
      <c r="KUG51" s="64">
        <f t="shared" si="382"/>
        <v>0</v>
      </c>
      <c r="KUH51" s="64">
        <f t="shared" si="382"/>
        <v>0</v>
      </c>
      <c r="KUI51" s="64">
        <f t="shared" si="382"/>
        <v>0</v>
      </c>
      <c r="KUJ51" s="64">
        <f t="shared" si="382"/>
        <v>0</v>
      </c>
      <c r="KUK51" s="64">
        <f t="shared" si="382"/>
        <v>0</v>
      </c>
      <c r="KUL51" s="64">
        <f t="shared" si="382"/>
        <v>0</v>
      </c>
      <c r="KUM51" s="64">
        <f t="shared" si="382"/>
        <v>0</v>
      </c>
      <c r="KUN51" s="64">
        <f t="shared" si="382"/>
        <v>0</v>
      </c>
      <c r="KUO51" s="64">
        <f t="shared" si="382"/>
        <v>0</v>
      </c>
      <c r="KUP51" s="64">
        <f t="shared" si="382"/>
        <v>0</v>
      </c>
      <c r="KUQ51" s="64">
        <f t="shared" si="382"/>
        <v>0</v>
      </c>
      <c r="KUR51" s="64">
        <f t="shared" si="382"/>
        <v>0</v>
      </c>
      <c r="KUS51" s="64">
        <f t="shared" si="382"/>
        <v>0</v>
      </c>
      <c r="KUT51" s="64">
        <f t="shared" si="382"/>
        <v>0</v>
      </c>
      <c r="KUU51" s="64">
        <f t="shared" ref="KUU51:KXF51" si="383">SUM(KUU34:KUU49)</f>
        <v>0</v>
      </c>
      <c r="KUV51" s="64">
        <f t="shared" si="383"/>
        <v>0</v>
      </c>
      <c r="KUW51" s="64">
        <f t="shared" si="383"/>
        <v>0</v>
      </c>
      <c r="KUX51" s="64">
        <f t="shared" si="383"/>
        <v>0</v>
      </c>
      <c r="KUY51" s="64">
        <f t="shared" si="383"/>
        <v>0</v>
      </c>
      <c r="KUZ51" s="64">
        <f t="shared" si="383"/>
        <v>0</v>
      </c>
      <c r="KVA51" s="64">
        <f t="shared" si="383"/>
        <v>0</v>
      </c>
      <c r="KVB51" s="64">
        <f t="shared" si="383"/>
        <v>0</v>
      </c>
      <c r="KVC51" s="64">
        <f t="shared" si="383"/>
        <v>0</v>
      </c>
      <c r="KVD51" s="64">
        <f t="shared" si="383"/>
        <v>0</v>
      </c>
      <c r="KVE51" s="64">
        <f t="shared" si="383"/>
        <v>0</v>
      </c>
      <c r="KVF51" s="64">
        <f t="shared" si="383"/>
        <v>0</v>
      </c>
      <c r="KVG51" s="64">
        <f t="shared" si="383"/>
        <v>0</v>
      </c>
      <c r="KVH51" s="64">
        <f t="shared" si="383"/>
        <v>0</v>
      </c>
      <c r="KVI51" s="64">
        <f t="shared" si="383"/>
        <v>0</v>
      </c>
      <c r="KVJ51" s="64">
        <f t="shared" si="383"/>
        <v>0</v>
      </c>
      <c r="KVK51" s="64">
        <f t="shared" si="383"/>
        <v>0</v>
      </c>
      <c r="KVL51" s="64">
        <f t="shared" si="383"/>
        <v>0</v>
      </c>
      <c r="KVM51" s="64">
        <f t="shared" si="383"/>
        <v>0</v>
      </c>
      <c r="KVN51" s="64">
        <f t="shared" si="383"/>
        <v>0</v>
      </c>
      <c r="KVO51" s="64">
        <f t="shared" si="383"/>
        <v>0</v>
      </c>
      <c r="KVP51" s="64">
        <f t="shared" si="383"/>
        <v>0</v>
      </c>
      <c r="KVQ51" s="64">
        <f t="shared" si="383"/>
        <v>0</v>
      </c>
      <c r="KVR51" s="64">
        <f t="shared" si="383"/>
        <v>0</v>
      </c>
      <c r="KVS51" s="64">
        <f t="shared" si="383"/>
        <v>0</v>
      </c>
      <c r="KVT51" s="64">
        <f t="shared" si="383"/>
        <v>0</v>
      </c>
      <c r="KVU51" s="64">
        <f t="shared" si="383"/>
        <v>0</v>
      </c>
      <c r="KVV51" s="64">
        <f t="shared" si="383"/>
        <v>0</v>
      </c>
      <c r="KVW51" s="64">
        <f t="shared" si="383"/>
        <v>0</v>
      </c>
      <c r="KVX51" s="64">
        <f t="shared" si="383"/>
        <v>0</v>
      </c>
      <c r="KVY51" s="64">
        <f t="shared" si="383"/>
        <v>0</v>
      </c>
      <c r="KVZ51" s="64">
        <f t="shared" si="383"/>
        <v>0</v>
      </c>
      <c r="KWA51" s="64">
        <f t="shared" si="383"/>
        <v>0</v>
      </c>
      <c r="KWB51" s="64">
        <f t="shared" si="383"/>
        <v>0</v>
      </c>
      <c r="KWC51" s="64">
        <f t="shared" si="383"/>
        <v>0</v>
      </c>
      <c r="KWD51" s="64">
        <f t="shared" si="383"/>
        <v>0</v>
      </c>
      <c r="KWE51" s="64">
        <f t="shared" si="383"/>
        <v>0</v>
      </c>
      <c r="KWF51" s="64">
        <f t="shared" si="383"/>
        <v>0</v>
      </c>
      <c r="KWG51" s="64">
        <f t="shared" si="383"/>
        <v>0</v>
      </c>
      <c r="KWH51" s="64">
        <f t="shared" si="383"/>
        <v>0</v>
      </c>
      <c r="KWI51" s="64">
        <f t="shared" si="383"/>
        <v>0</v>
      </c>
      <c r="KWJ51" s="64">
        <f t="shared" si="383"/>
        <v>0</v>
      </c>
      <c r="KWK51" s="64">
        <f t="shared" si="383"/>
        <v>0</v>
      </c>
      <c r="KWL51" s="64">
        <f t="shared" si="383"/>
        <v>0</v>
      </c>
      <c r="KWM51" s="64">
        <f t="shared" si="383"/>
        <v>0</v>
      </c>
      <c r="KWN51" s="64">
        <f t="shared" si="383"/>
        <v>0</v>
      </c>
      <c r="KWO51" s="64">
        <f t="shared" si="383"/>
        <v>0</v>
      </c>
      <c r="KWP51" s="64">
        <f t="shared" si="383"/>
        <v>0</v>
      </c>
      <c r="KWQ51" s="64">
        <f t="shared" si="383"/>
        <v>0</v>
      </c>
      <c r="KWR51" s="64">
        <f t="shared" si="383"/>
        <v>0</v>
      </c>
      <c r="KWS51" s="64">
        <f t="shared" si="383"/>
        <v>0</v>
      </c>
      <c r="KWT51" s="64">
        <f t="shared" si="383"/>
        <v>0</v>
      </c>
      <c r="KWU51" s="64">
        <f t="shared" si="383"/>
        <v>0</v>
      </c>
      <c r="KWV51" s="64">
        <f t="shared" si="383"/>
        <v>0</v>
      </c>
      <c r="KWW51" s="64">
        <f t="shared" si="383"/>
        <v>0</v>
      </c>
      <c r="KWX51" s="64">
        <f t="shared" si="383"/>
        <v>0</v>
      </c>
      <c r="KWY51" s="64">
        <f t="shared" si="383"/>
        <v>0</v>
      </c>
      <c r="KWZ51" s="64">
        <f t="shared" si="383"/>
        <v>0</v>
      </c>
      <c r="KXA51" s="64">
        <f t="shared" si="383"/>
        <v>0</v>
      </c>
      <c r="KXB51" s="64">
        <f t="shared" si="383"/>
        <v>0</v>
      </c>
      <c r="KXC51" s="64">
        <f t="shared" si="383"/>
        <v>0</v>
      </c>
      <c r="KXD51" s="64">
        <f t="shared" si="383"/>
        <v>0</v>
      </c>
      <c r="KXE51" s="64">
        <f t="shared" si="383"/>
        <v>0</v>
      </c>
      <c r="KXF51" s="64">
        <f t="shared" si="383"/>
        <v>0</v>
      </c>
      <c r="KXG51" s="64">
        <f t="shared" ref="KXG51:KZR51" si="384">SUM(KXG34:KXG49)</f>
        <v>0</v>
      </c>
      <c r="KXH51" s="64">
        <f t="shared" si="384"/>
        <v>0</v>
      </c>
      <c r="KXI51" s="64">
        <f t="shared" si="384"/>
        <v>0</v>
      </c>
      <c r="KXJ51" s="64">
        <f t="shared" si="384"/>
        <v>0</v>
      </c>
      <c r="KXK51" s="64">
        <f t="shared" si="384"/>
        <v>0</v>
      </c>
      <c r="KXL51" s="64">
        <f t="shared" si="384"/>
        <v>0</v>
      </c>
      <c r="KXM51" s="64">
        <f t="shared" si="384"/>
        <v>0</v>
      </c>
      <c r="KXN51" s="64">
        <f t="shared" si="384"/>
        <v>0</v>
      </c>
      <c r="KXO51" s="64">
        <f t="shared" si="384"/>
        <v>0</v>
      </c>
      <c r="KXP51" s="64">
        <f t="shared" si="384"/>
        <v>0</v>
      </c>
      <c r="KXQ51" s="64">
        <f t="shared" si="384"/>
        <v>0</v>
      </c>
      <c r="KXR51" s="64">
        <f t="shared" si="384"/>
        <v>0</v>
      </c>
      <c r="KXS51" s="64">
        <f t="shared" si="384"/>
        <v>0</v>
      </c>
      <c r="KXT51" s="64">
        <f t="shared" si="384"/>
        <v>0</v>
      </c>
      <c r="KXU51" s="64">
        <f t="shared" si="384"/>
        <v>0</v>
      </c>
      <c r="KXV51" s="64">
        <f t="shared" si="384"/>
        <v>0</v>
      </c>
      <c r="KXW51" s="64">
        <f t="shared" si="384"/>
        <v>0</v>
      </c>
      <c r="KXX51" s="64">
        <f t="shared" si="384"/>
        <v>0</v>
      </c>
      <c r="KXY51" s="64">
        <f t="shared" si="384"/>
        <v>0</v>
      </c>
      <c r="KXZ51" s="64">
        <f t="shared" si="384"/>
        <v>0</v>
      </c>
      <c r="KYA51" s="64">
        <f t="shared" si="384"/>
        <v>0</v>
      </c>
      <c r="KYB51" s="64">
        <f t="shared" si="384"/>
        <v>0</v>
      </c>
      <c r="KYC51" s="64">
        <f t="shared" si="384"/>
        <v>0</v>
      </c>
      <c r="KYD51" s="64">
        <f t="shared" si="384"/>
        <v>0</v>
      </c>
      <c r="KYE51" s="64">
        <f t="shared" si="384"/>
        <v>0</v>
      </c>
      <c r="KYF51" s="64">
        <f t="shared" si="384"/>
        <v>0</v>
      </c>
      <c r="KYG51" s="64">
        <f t="shared" si="384"/>
        <v>0</v>
      </c>
      <c r="KYH51" s="64">
        <f t="shared" si="384"/>
        <v>0</v>
      </c>
      <c r="KYI51" s="64">
        <f t="shared" si="384"/>
        <v>0</v>
      </c>
      <c r="KYJ51" s="64">
        <f t="shared" si="384"/>
        <v>0</v>
      </c>
      <c r="KYK51" s="64">
        <f t="shared" si="384"/>
        <v>0</v>
      </c>
      <c r="KYL51" s="64">
        <f t="shared" si="384"/>
        <v>0</v>
      </c>
      <c r="KYM51" s="64">
        <f t="shared" si="384"/>
        <v>0</v>
      </c>
      <c r="KYN51" s="64">
        <f t="shared" si="384"/>
        <v>0</v>
      </c>
      <c r="KYO51" s="64">
        <f t="shared" si="384"/>
        <v>0</v>
      </c>
      <c r="KYP51" s="64">
        <f t="shared" si="384"/>
        <v>0</v>
      </c>
      <c r="KYQ51" s="64">
        <f t="shared" si="384"/>
        <v>0</v>
      </c>
      <c r="KYR51" s="64">
        <f t="shared" si="384"/>
        <v>0</v>
      </c>
      <c r="KYS51" s="64">
        <f t="shared" si="384"/>
        <v>0</v>
      </c>
      <c r="KYT51" s="64">
        <f t="shared" si="384"/>
        <v>0</v>
      </c>
      <c r="KYU51" s="64">
        <f t="shared" si="384"/>
        <v>0</v>
      </c>
      <c r="KYV51" s="64">
        <f t="shared" si="384"/>
        <v>0</v>
      </c>
      <c r="KYW51" s="64">
        <f t="shared" si="384"/>
        <v>0</v>
      </c>
      <c r="KYX51" s="64">
        <f t="shared" si="384"/>
        <v>0</v>
      </c>
      <c r="KYY51" s="64">
        <f t="shared" si="384"/>
        <v>0</v>
      </c>
      <c r="KYZ51" s="64">
        <f t="shared" si="384"/>
        <v>0</v>
      </c>
      <c r="KZA51" s="64">
        <f t="shared" si="384"/>
        <v>0</v>
      </c>
      <c r="KZB51" s="64">
        <f t="shared" si="384"/>
        <v>0</v>
      </c>
      <c r="KZC51" s="64">
        <f t="shared" si="384"/>
        <v>0</v>
      </c>
      <c r="KZD51" s="64">
        <f t="shared" si="384"/>
        <v>0</v>
      </c>
      <c r="KZE51" s="64">
        <f t="shared" si="384"/>
        <v>0</v>
      </c>
      <c r="KZF51" s="64">
        <f t="shared" si="384"/>
        <v>0</v>
      </c>
      <c r="KZG51" s="64">
        <f t="shared" si="384"/>
        <v>0</v>
      </c>
      <c r="KZH51" s="64">
        <f t="shared" si="384"/>
        <v>0</v>
      </c>
      <c r="KZI51" s="64">
        <f t="shared" si="384"/>
        <v>0</v>
      </c>
      <c r="KZJ51" s="64">
        <f t="shared" si="384"/>
        <v>0</v>
      </c>
      <c r="KZK51" s="64">
        <f t="shared" si="384"/>
        <v>0</v>
      </c>
      <c r="KZL51" s="64">
        <f t="shared" si="384"/>
        <v>0</v>
      </c>
      <c r="KZM51" s="64">
        <f t="shared" si="384"/>
        <v>0</v>
      </c>
      <c r="KZN51" s="64">
        <f t="shared" si="384"/>
        <v>0</v>
      </c>
      <c r="KZO51" s="64">
        <f t="shared" si="384"/>
        <v>0</v>
      </c>
      <c r="KZP51" s="64">
        <f t="shared" si="384"/>
        <v>0</v>
      </c>
      <c r="KZQ51" s="64">
        <f t="shared" si="384"/>
        <v>0</v>
      </c>
      <c r="KZR51" s="64">
        <f t="shared" si="384"/>
        <v>0</v>
      </c>
      <c r="KZS51" s="64">
        <f t="shared" ref="KZS51:LCD51" si="385">SUM(KZS34:KZS49)</f>
        <v>0</v>
      </c>
      <c r="KZT51" s="64">
        <f t="shared" si="385"/>
        <v>0</v>
      </c>
      <c r="KZU51" s="64">
        <f t="shared" si="385"/>
        <v>0</v>
      </c>
      <c r="KZV51" s="64">
        <f t="shared" si="385"/>
        <v>0</v>
      </c>
      <c r="KZW51" s="64">
        <f t="shared" si="385"/>
        <v>0</v>
      </c>
      <c r="KZX51" s="64">
        <f t="shared" si="385"/>
        <v>0</v>
      </c>
      <c r="KZY51" s="64">
        <f t="shared" si="385"/>
        <v>0</v>
      </c>
      <c r="KZZ51" s="64">
        <f t="shared" si="385"/>
        <v>0</v>
      </c>
      <c r="LAA51" s="64">
        <f t="shared" si="385"/>
        <v>0</v>
      </c>
      <c r="LAB51" s="64">
        <f t="shared" si="385"/>
        <v>0</v>
      </c>
      <c r="LAC51" s="64">
        <f t="shared" si="385"/>
        <v>0</v>
      </c>
      <c r="LAD51" s="64">
        <f t="shared" si="385"/>
        <v>0</v>
      </c>
      <c r="LAE51" s="64">
        <f t="shared" si="385"/>
        <v>0</v>
      </c>
      <c r="LAF51" s="64">
        <f t="shared" si="385"/>
        <v>0</v>
      </c>
      <c r="LAG51" s="64">
        <f t="shared" si="385"/>
        <v>0</v>
      </c>
      <c r="LAH51" s="64">
        <f t="shared" si="385"/>
        <v>0</v>
      </c>
      <c r="LAI51" s="64">
        <f t="shared" si="385"/>
        <v>0</v>
      </c>
      <c r="LAJ51" s="64">
        <f t="shared" si="385"/>
        <v>0</v>
      </c>
      <c r="LAK51" s="64">
        <f t="shared" si="385"/>
        <v>0</v>
      </c>
      <c r="LAL51" s="64">
        <f t="shared" si="385"/>
        <v>0</v>
      </c>
      <c r="LAM51" s="64">
        <f t="shared" si="385"/>
        <v>0</v>
      </c>
      <c r="LAN51" s="64">
        <f t="shared" si="385"/>
        <v>0</v>
      </c>
      <c r="LAO51" s="64">
        <f t="shared" si="385"/>
        <v>0</v>
      </c>
      <c r="LAP51" s="64">
        <f t="shared" si="385"/>
        <v>0</v>
      </c>
      <c r="LAQ51" s="64">
        <f t="shared" si="385"/>
        <v>0</v>
      </c>
      <c r="LAR51" s="64">
        <f t="shared" si="385"/>
        <v>0</v>
      </c>
      <c r="LAS51" s="64">
        <f t="shared" si="385"/>
        <v>0</v>
      </c>
      <c r="LAT51" s="64">
        <f t="shared" si="385"/>
        <v>0</v>
      </c>
      <c r="LAU51" s="64">
        <f t="shared" si="385"/>
        <v>0</v>
      </c>
      <c r="LAV51" s="64">
        <f t="shared" si="385"/>
        <v>0</v>
      </c>
      <c r="LAW51" s="64">
        <f t="shared" si="385"/>
        <v>0</v>
      </c>
      <c r="LAX51" s="64">
        <f t="shared" si="385"/>
        <v>0</v>
      </c>
      <c r="LAY51" s="64">
        <f t="shared" si="385"/>
        <v>0</v>
      </c>
      <c r="LAZ51" s="64">
        <f t="shared" si="385"/>
        <v>0</v>
      </c>
      <c r="LBA51" s="64">
        <f t="shared" si="385"/>
        <v>0</v>
      </c>
      <c r="LBB51" s="64">
        <f t="shared" si="385"/>
        <v>0</v>
      </c>
      <c r="LBC51" s="64">
        <f t="shared" si="385"/>
        <v>0</v>
      </c>
      <c r="LBD51" s="64">
        <f t="shared" si="385"/>
        <v>0</v>
      </c>
      <c r="LBE51" s="64">
        <f t="shared" si="385"/>
        <v>0</v>
      </c>
      <c r="LBF51" s="64">
        <f t="shared" si="385"/>
        <v>0</v>
      </c>
      <c r="LBG51" s="64">
        <f t="shared" si="385"/>
        <v>0</v>
      </c>
      <c r="LBH51" s="64">
        <f t="shared" si="385"/>
        <v>0</v>
      </c>
      <c r="LBI51" s="64">
        <f t="shared" si="385"/>
        <v>0</v>
      </c>
      <c r="LBJ51" s="64">
        <f t="shared" si="385"/>
        <v>0</v>
      </c>
      <c r="LBK51" s="64">
        <f t="shared" si="385"/>
        <v>0</v>
      </c>
      <c r="LBL51" s="64">
        <f t="shared" si="385"/>
        <v>0</v>
      </c>
      <c r="LBM51" s="64">
        <f t="shared" si="385"/>
        <v>0</v>
      </c>
      <c r="LBN51" s="64">
        <f t="shared" si="385"/>
        <v>0</v>
      </c>
      <c r="LBO51" s="64">
        <f t="shared" si="385"/>
        <v>0</v>
      </c>
      <c r="LBP51" s="64">
        <f t="shared" si="385"/>
        <v>0</v>
      </c>
      <c r="LBQ51" s="64">
        <f t="shared" si="385"/>
        <v>0</v>
      </c>
      <c r="LBR51" s="64">
        <f t="shared" si="385"/>
        <v>0</v>
      </c>
      <c r="LBS51" s="64">
        <f t="shared" si="385"/>
        <v>0</v>
      </c>
      <c r="LBT51" s="64">
        <f t="shared" si="385"/>
        <v>0</v>
      </c>
      <c r="LBU51" s="64">
        <f t="shared" si="385"/>
        <v>0</v>
      </c>
      <c r="LBV51" s="64">
        <f t="shared" si="385"/>
        <v>0</v>
      </c>
      <c r="LBW51" s="64">
        <f t="shared" si="385"/>
        <v>0</v>
      </c>
      <c r="LBX51" s="64">
        <f t="shared" si="385"/>
        <v>0</v>
      </c>
      <c r="LBY51" s="64">
        <f t="shared" si="385"/>
        <v>0</v>
      </c>
      <c r="LBZ51" s="64">
        <f t="shared" si="385"/>
        <v>0</v>
      </c>
      <c r="LCA51" s="64">
        <f t="shared" si="385"/>
        <v>0</v>
      </c>
      <c r="LCB51" s="64">
        <f t="shared" si="385"/>
        <v>0</v>
      </c>
      <c r="LCC51" s="64">
        <f t="shared" si="385"/>
        <v>0</v>
      </c>
      <c r="LCD51" s="64">
        <f t="shared" si="385"/>
        <v>0</v>
      </c>
      <c r="LCE51" s="64">
        <f t="shared" ref="LCE51:LEP51" si="386">SUM(LCE34:LCE49)</f>
        <v>0</v>
      </c>
      <c r="LCF51" s="64">
        <f t="shared" si="386"/>
        <v>0</v>
      </c>
      <c r="LCG51" s="64">
        <f t="shared" si="386"/>
        <v>0</v>
      </c>
      <c r="LCH51" s="64">
        <f t="shared" si="386"/>
        <v>0</v>
      </c>
      <c r="LCI51" s="64">
        <f t="shared" si="386"/>
        <v>0</v>
      </c>
      <c r="LCJ51" s="64">
        <f t="shared" si="386"/>
        <v>0</v>
      </c>
      <c r="LCK51" s="64">
        <f t="shared" si="386"/>
        <v>0</v>
      </c>
      <c r="LCL51" s="64">
        <f t="shared" si="386"/>
        <v>0</v>
      </c>
      <c r="LCM51" s="64">
        <f t="shared" si="386"/>
        <v>0</v>
      </c>
      <c r="LCN51" s="64">
        <f t="shared" si="386"/>
        <v>0</v>
      </c>
      <c r="LCO51" s="64">
        <f t="shared" si="386"/>
        <v>0</v>
      </c>
      <c r="LCP51" s="64">
        <f t="shared" si="386"/>
        <v>0</v>
      </c>
      <c r="LCQ51" s="64">
        <f t="shared" si="386"/>
        <v>0</v>
      </c>
      <c r="LCR51" s="64">
        <f t="shared" si="386"/>
        <v>0</v>
      </c>
      <c r="LCS51" s="64">
        <f t="shared" si="386"/>
        <v>0</v>
      </c>
      <c r="LCT51" s="64">
        <f t="shared" si="386"/>
        <v>0</v>
      </c>
      <c r="LCU51" s="64">
        <f t="shared" si="386"/>
        <v>0</v>
      </c>
      <c r="LCV51" s="64">
        <f t="shared" si="386"/>
        <v>0</v>
      </c>
      <c r="LCW51" s="64">
        <f t="shared" si="386"/>
        <v>0</v>
      </c>
      <c r="LCX51" s="64">
        <f t="shared" si="386"/>
        <v>0</v>
      </c>
      <c r="LCY51" s="64">
        <f t="shared" si="386"/>
        <v>0</v>
      </c>
      <c r="LCZ51" s="64">
        <f t="shared" si="386"/>
        <v>0</v>
      </c>
      <c r="LDA51" s="64">
        <f t="shared" si="386"/>
        <v>0</v>
      </c>
      <c r="LDB51" s="64">
        <f t="shared" si="386"/>
        <v>0</v>
      </c>
      <c r="LDC51" s="64">
        <f t="shared" si="386"/>
        <v>0</v>
      </c>
      <c r="LDD51" s="64">
        <f t="shared" si="386"/>
        <v>0</v>
      </c>
      <c r="LDE51" s="64">
        <f t="shared" si="386"/>
        <v>0</v>
      </c>
      <c r="LDF51" s="64">
        <f t="shared" si="386"/>
        <v>0</v>
      </c>
      <c r="LDG51" s="64">
        <f t="shared" si="386"/>
        <v>0</v>
      </c>
      <c r="LDH51" s="64">
        <f t="shared" si="386"/>
        <v>0</v>
      </c>
      <c r="LDI51" s="64">
        <f t="shared" si="386"/>
        <v>0</v>
      </c>
      <c r="LDJ51" s="64">
        <f t="shared" si="386"/>
        <v>0</v>
      </c>
      <c r="LDK51" s="64">
        <f t="shared" si="386"/>
        <v>0</v>
      </c>
      <c r="LDL51" s="64">
        <f t="shared" si="386"/>
        <v>0</v>
      </c>
      <c r="LDM51" s="64">
        <f t="shared" si="386"/>
        <v>0</v>
      </c>
      <c r="LDN51" s="64">
        <f t="shared" si="386"/>
        <v>0</v>
      </c>
      <c r="LDO51" s="64">
        <f t="shared" si="386"/>
        <v>0</v>
      </c>
      <c r="LDP51" s="64">
        <f t="shared" si="386"/>
        <v>0</v>
      </c>
      <c r="LDQ51" s="64">
        <f t="shared" si="386"/>
        <v>0</v>
      </c>
      <c r="LDR51" s="64">
        <f t="shared" si="386"/>
        <v>0</v>
      </c>
      <c r="LDS51" s="64">
        <f t="shared" si="386"/>
        <v>0</v>
      </c>
      <c r="LDT51" s="64">
        <f t="shared" si="386"/>
        <v>0</v>
      </c>
      <c r="LDU51" s="64">
        <f t="shared" si="386"/>
        <v>0</v>
      </c>
      <c r="LDV51" s="64">
        <f t="shared" si="386"/>
        <v>0</v>
      </c>
      <c r="LDW51" s="64">
        <f t="shared" si="386"/>
        <v>0</v>
      </c>
      <c r="LDX51" s="64">
        <f t="shared" si="386"/>
        <v>0</v>
      </c>
      <c r="LDY51" s="64">
        <f t="shared" si="386"/>
        <v>0</v>
      </c>
      <c r="LDZ51" s="64">
        <f t="shared" si="386"/>
        <v>0</v>
      </c>
      <c r="LEA51" s="64">
        <f t="shared" si="386"/>
        <v>0</v>
      </c>
      <c r="LEB51" s="64">
        <f t="shared" si="386"/>
        <v>0</v>
      </c>
      <c r="LEC51" s="64">
        <f t="shared" si="386"/>
        <v>0</v>
      </c>
      <c r="LED51" s="64">
        <f t="shared" si="386"/>
        <v>0</v>
      </c>
      <c r="LEE51" s="64">
        <f t="shared" si="386"/>
        <v>0</v>
      </c>
      <c r="LEF51" s="64">
        <f t="shared" si="386"/>
        <v>0</v>
      </c>
      <c r="LEG51" s="64">
        <f t="shared" si="386"/>
        <v>0</v>
      </c>
      <c r="LEH51" s="64">
        <f t="shared" si="386"/>
        <v>0</v>
      </c>
      <c r="LEI51" s="64">
        <f t="shared" si="386"/>
        <v>0</v>
      </c>
      <c r="LEJ51" s="64">
        <f t="shared" si="386"/>
        <v>0</v>
      </c>
      <c r="LEK51" s="64">
        <f t="shared" si="386"/>
        <v>0</v>
      </c>
      <c r="LEL51" s="64">
        <f t="shared" si="386"/>
        <v>0</v>
      </c>
      <c r="LEM51" s="64">
        <f t="shared" si="386"/>
        <v>0</v>
      </c>
      <c r="LEN51" s="64">
        <f t="shared" si="386"/>
        <v>0</v>
      </c>
      <c r="LEO51" s="64">
        <f t="shared" si="386"/>
        <v>0</v>
      </c>
      <c r="LEP51" s="64">
        <f t="shared" si="386"/>
        <v>0</v>
      </c>
      <c r="LEQ51" s="64">
        <f t="shared" ref="LEQ51:LHB51" si="387">SUM(LEQ34:LEQ49)</f>
        <v>0</v>
      </c>
      <c r="LER51" s="64">
        <f t="shared" si="387"/>
        <v>0</v>
      </c>
      <c r="LES51" s="64">
        <f t="shared" si="387"/>
        <v>0</v>
      </c>
      <c r="LET51" s="64">
        <f t="shared" si="387"/>
        <v>0</v>
      </c>
      <c r="LEU51" s="64">
        <f t="shared" si="387"/>
        <v>0</v>
      </c>
      <c r="LEV51" s="64">
        <f t="shared" si="387"/>
        <v>0</v>
      </c>
      <c r="LEW51" s="64">
        <f t="shared" si="387"/>
        <v>0</v>
      </c>
      <c r="LEX51" s="64">
        <f t="shared" si="387"/>
        <v>0</v>
      </c>
      <c r="LEY51" s="64">
        <f t="shared" si="387"/>
        <v>0</v>
      </c>
      <c r="LEZ51" s="64">
        <f t="shared" si="387"/>
        <v>0</v>
      </c>
      <c r="LFA51" s="64">
        <f t="shared" si="387"/>
        <v>0</v>
      </c>
      <c r="LFB51" s="64">
        <f t="shared" si="387"/>
        <v>0</v>
      </c>
      <c r="LFC51" s="64">
        <f t="shared" si="387"/>
        <v>0</v>
      </c>
      <c r="LFD51" s="64">
        <f t="shared" si="387"/>
        <v>0</v>
      </c>
      <c r="LFE51" s="64">
        <f t="shared" si="387"/>
        <v>0</v>
      </c>
      <c r="LFF51" s="64">
        <f t="shared" si="387"/>
        <v>0</v>
      </c>
      <c r="LFG51" s="64">
        <f t="shared" si="387"/>
        <v>0</v>
      </c>
      <c r="LFH51" s="64">
        <f t="shared" si="387"/>
        <v>0</v>
      </c>
      <c r="LFI51" s="64">
        <f t="shared" si="387"/>
        <v>0</v>
      </c>
      <c r="LFJ51" s="64">
        <f t="shared" si="387"/>
        <v>0</v>
      </c>
      <c r="LFK51" s="64">
        <f t="shared" si="387"/>
        <v>0</v>
      </c>
      <c r="LFL51" s="64">
        <f t="shared" si="387"/>
        <v>0</v>
      </c>
      <c r="LFM51" s="64">
        <f t="shared" si="387"/>
        <v>0</v>
      </c>
      <c r="LFN51" s="64">
        <f t="shared" si="387"/>
        <v>0</v>
      </c>
      <c r="LFO51" s="64">
        <f t="shared" si="387"/>
        <v>0</v>
      </c>
      <c r="LFP51" s="64">
        <f t="shared" si="387"/>
        <v>0</v>
      </c>
      <c r="LFQ51" s="64">
        <f t="shared" si="387"/>
        <v>0</v>
      </c>
      <c r="LFR51" s="64">
        <f t="shared" si="387"/>
        <v>0</v>
      </c>
      <c r="LFS51" s="64">
        <f t="shared" si="387"/>
        <v>0</v>
      </c>
      <c r="LFT51" s="64">
        <f t="shared" si="387"/>
        <v>0</v>
      </c>
      <c r="LFU51" s="64">
        <f t="shared" si="387"/>
        <v>0</v>
      </c>
      <c r="LFV51" s="64">
        <f t="shared" si="387"/>
        <v>0</v>
      </c>
      <c r="LFW51" s="64">
        <f t="shared" si="387"/>
        <v>0</v>
      </c>
      <c r="LFX51" s="64">
        <f t="shared" si="387"/>
        <v>0</v>
      </c>
      <c r="LFY51" s="64">
        <f t="shared" si="387"/>
        <v>0</v>
      </c>
      <c r="LFZ51" s="64">
        <f t="shared" si="387"/>
        <v>0</v>
      </c>
      <c r="LGA51" s="64">
        <f t="shared" si="387"/>
        <v>0</v>
      </c>
      <c r="LGB51" s="64">
        <f t="shared" si="387"/>
        <v>0</v>
      </c>
      <c r="LGC51" s="64">
        <f t="shared" si="387"/>
        <v>0</v>
      </c>
      <c r="LGD51" s="64">
        <f t="shared" si="387"/>
        <v>0</v>
      </c>
      <c r="LGE51" s="64">
        <f t="shared" si="387"/>
        <v>0</v>
      </c>
      <c r="LGF51" s="64">
        <f t="shared" si="387"/>
        <v>0</v>
      </c>
      <c r="LGG51" s="64">
        <f t="shared" si="387"/>
        <v>0</v>
      </c>
      <c r="LGH51" s="64">
        <f t="shared" si="387"/>
        <v>0</v>
      </c>
      <c r="LGI51" s="64">
        <f t="shared" si="387"/>
        <v>0</v>
      </c>
      <c r="LGJ51" s="64">
        <f t="shared" si="387"/>
        <v>0</v>
      </c>
      <c r="LGK51" s="64">
        <f t="shared" si="387"/>
        <v>0</v>
      </c>
      <c r="LGL51" s="64">
        <f t="shared" si="387"/>
        <v>0</v>
      </c>
      <c r="LGM51" s="64">
        <f t="shared" si="387"/>
        <v>0</v>
      </c>
      <c r="LGN51" s="64">
        <f t="shared" si="387"/>
        <v>0</v>
      </c>
      <c r="LGO51" s="64">
        <f t="shared" si="387"/>
        <v>0</v>
      </c>
      <c r="LGP51" s="64">
        <f t="shared" si="387"/>
        <v>0</v>
      </c>
      <c r="LGQ51" s="64">
        <f t="shared" si="387"/>
        <v>0</v>
      </c>
      <c r="LGR51" s="64">
        <f t="shared" si="387"/>
        <v>0</v>
      </c>
      <c r="LGS51" s="64">
        <f t="shared" si="387"/>
        <v>0</v>
      </c>
      <c r="LGT51" s="64">
        <f t="shared" si="387"/>
        <v>0</v>
      </c>
      <c r="LGU51" s="64">
        <f t="shared" si="387"/>
        <v>0</v>
      </c>
      <c r="LGV51" s="64">
        <f t="shared" si="387"/>
        <v>0</v>
      </c>
      <c r="LGW51" s="64">
        <f t="shared" si="387"/>
        <v>0</v>
      </c>
      <c r="LGX51" s="64">
        <f t="shared" si="387"/>
        <v>0</v>
      </c>
      <c r="LGY51" s="64">
        <f t="shared" si="387"/>
        <v>0</v>
      </c>
      <c r="LGZ51" s="64">
        <f t="shared" si="387"/>
        <v>0</v>
      </c>
      <c r="LHA51" s="64">
        <f t="shared" si="387"/>
        <v>0</v>
      </c>
      <c r="LHB51" s="64">
        <f t="shared" si="387"/>
        <v>0</v>
      </c>
      <c r="LHC51" s="64">
        <f t="shared" ref="LHC51:LJN51" si="388">SUM(LHC34:LHC49)</f>
        <v>0</v>
      </c>
      <c r="LHD51" s="64">
        <f t="shared" si="388"/>
        <v>0</v>
      </c>
      <c r="LHE51" s="64">
        <f t="shared" si="388"/>
        <v>0</v>
      </c>
      <c r="LHF51" s="64">
        <f t="shared" si="388"/>
        <v>0</v>
      </c>
      <c r="LHG51" s="64">
        <f t="shared" si="388"/>
        <v>0</v>
      </c>
      <c r="LHH51" s="64">
        <f t="shared" si="388"/>
        <v>0</v>
      </c>
      <c r="LHI51" s="64">
        <f t="shared" si="388"/>
        <v>0</v>
      </c>
      <c r="LHJ51" s="64">
        <f t="shared" si="388"/>
        <v>0</v>
      </c>
      <c r="LHK51" s="64">
        <f t="shared" si="388"/>
        <v>0</v>
      </c>
      <c r="LHL51" s="64">
        <f t="shared" si="388"/>
        <v>0</v>
      </c>
      <c r="LHM51" s="64">
        <f t="shared" si="388"/>
        <v>0</v>
      </c>
      <c r="LHN51" s="64">
        <f t="shared" si="388"/>
        <v>0</v>
      </c>
      <c r="LHO51" s="64">
        <f t="shared" si="388"/>
        <v>0</v>
      </c>
      <c r="LHP51" s="64">
        <f t="shared" si="388"/>
        <v>0</v>
      </c>
      <c r="LHQ51" s="64">
        <f t="shared" si="388"/>
        <v>0</v>
      </c>
      <c r="LHR51" s="64">
        <f t="shared" si="388"/>
        <v>0</v>
      </c>
      <c r="LHS51" s="64">
        <f t="shared" si="388"/>
        <v>0</v>
      </c>
      <c r="LHT51" s="64">
        <f t="shared" si="388"/>
        <v>0</v>
      </c>
      <c r="LHU51" s="64">
        <f t="shared" si="388"/>
        <v>0</v>
      </c>
      <c r="LHV51" s="64">
        <f t="shared" si="388"/>
        <v>0</v>
      </c>
      <c r="LHW51" s="64">
        <f t="shared" si="388"/>
        <v>0</v>
      </c>
      <c r="LHX51" s="64">
        <f t="shared" si="388"/>
        <v>0</v>
      </c>
      <c r="LHY51" s="64">
        <f t="shared" si="388"/>
        <v>0</v>
      </c>
      <c r="LHZ51" s="64">
        <f t="shared" si="388"/>
        <v>0</v>
      </c>
      <c r="LIA51" s="64">
        <f t="shared" si="388"/>
        <v>0</v>
      </c>
      <c r="LIB51" s="64">
        <f t="shared" si="388"/>
        <v>0</v>
      </c>
      <c r="LIC51" s="64">
        <f t="shared" si="388"/>
        <v>0</v>
      </c>
      <c r="LID51" s="64">
        <f t="shared" si="388"/>
        <v>0</v>
      </c>
      <c r="LIE51" s="64">
        <f t="shared" si="388"/>
        <v>0</v>
      </c>
      <c r="LIF51" s="64">
        <f t="shared" si="388"/>
        <v>0</v>
      </c>
      <c r="LIG51" s="64">
        <f t="shared" si="388"/>
        <v>0</v>
      </c>
      <c r="LIH51" s="64">
        <f t="shared" si="388"/>
        <v>0</v>
      </c>
      <c r="LII51" s="64">
        <f t="shared" si="388"/>
        <v>0</v>
      </c>
      <c r="LIJ51" s="64">
        <f t="shared" si="388"/>
        <v>0</v>
      </c>
      <c r="LIK51" s="64">
        <f t="shared" si="388"/>
        <v>0</v>
      </c>
      <c r="LIL51" s="64">
        <f t="shared" si="388"/>
        <v>0</v>
      </c>
      <c r="LIM51" s="64">
        <f t="shared" si="388"/>
        <v>0</v>
      </c>
      <c r="LIN51" s="64">
        <f t="shared" si="388"/>
        <v>0</v>
      </c>
      <c r="LIO51" s="64">
        <f t="shared" si="388"/>
        <v>0</v>
      </c>
      <c r="LIP51" s="64">
        <f t="shared" si="388"/>
        <v>0</v>
      </c>
      <c r="LIQ51" s="64">
        <f t="shared" si="388"/>
        <v>0</v>
      </c>
      <c r="LIR51" s="64">
        <f t="shared" si="388"/>
        <v>0</v>
      </c>
      <c r="LIS51" s="64">
        <f t="shared" si="388"/>
        <v>0</v>
      </c>
      <c r="LIT51" s="64">
        <f t="shared" si="388"/>
        <v>0</v>
      </c>
      <c r="LIU51" s="64">
        <f t="shared" si="388"/>
        <v>0</v>
      </c>
      <c r="LIV51" s="64">
        <f t="shared" si="388"/>
        <v>0</v>
      </c>
      <c r="LIW51" s="64">
        <f t="shared" si="388"/>
        <v>0</v>
      </c>
      <c r="LIX51" s="64">
        <f t="shared" si="388"/>
        <v>0</v>
      </c>
      <c r="LIY51" s="64">
        <f t="shared" si="388"/>
        <v>0</v>
      </c>
      <c r="LIZ51" s="64">
        <f t="shared" si="388"/>
        <v>0</v>
      </c>
      <c r="LJA51" s="64">
        <f t="shared" si="388"/>
        <v>0</v>
      </c>
      <c r="LJB51" s="64">
        <f t="shared" si="388"/>
        <v>0</v>
      </c>
      <c r="LJC51" s="64">
        <f t="shared" si="388"/>
        <v>0</v>
      </c>
      <c r="LJD51" s="64">
        <f t="shared" si="388"/>
        <v>0</v>
      </c>
      <c r="LJE51" s="64">
        <f t="shared" si="388"/>
        <v>0</v>
      </c>
      <c r="LJF51" s="64">
        <f t="shared" si="388"/>
        <v>0</v>
      </c>
      <c r="LJG51" s="64">
        <f t="shared" si="388"/>
        <v>0</v>
      </c>
      <c r="LJH51" s="64">
        <f t="shared" si="388"/>
        <v>0</v>
      </c>
      <c r="LJI51" s="64">
        <f t="shared" si="388"/>
        <v>0</v>
      </c>
      <c r="LJJ51" s="64">
        <f t="shared" si="388"/>
        <v>0</v>
      </c>
      <c r="LJK51" s="64">
        <f t="shared" si="388"/>
        <v>0</v>
      </c>
      <c r="LJL51" s="64">
        <f t="shared" si="388"/>
        <v>0</v>
      </c>
      <c r="LJM51" s="64">
        <f t="shared" si="388"/>
        <v>0</v>
      </c>
      <c r="LJN51" s="64">
        <f t="shared" si="388"/>
        <v>0</v>
      </c>
      <c r="LJO51" s="64">
        <f t="shared" ref="LJO51:LLZ51" si="389">SUM(LJO34:LJO49)</f>
        <v>0</v>
      </c>
      <c r="LJP51" s="64">
        <f t="shared" si="389"/>
        <v>0</v>
      </c>
      <c r="LJQ51" s="64">
        <f t="shared" si="389"/>
        <v>0</v>
      </c>
      <c r="LJR51" s="64">
        <f t="shared" si="389"/>
        <v>0</v>
      </c>
      <c r="LJS51" s="64">
        <f t="shared" si="389"/>
        <v>0</v>
      </c>
      <c r="LJT51" s="64">
        <f t="shared" si="389"/>
        <v>0</v>
      </c>
      <c r="LJU51" s="64">
        <f t="shared" si="389"/>
        <v>0</v>
      </c>
      <c r="LJV51" s="64">
        <f t="shared" si="389"/>
        <v>0</v>
      </c>
      <c r="LJW51" s="64">
        <f t="shared" si="389"/>
        <v>0</v>
      </c>
      <c r="LJX51" s="64">
        <f t="shared" si="389"/>
        <v>0</v>
      </c>
      <c r="LJY51" s="64">
        <f t="shared" si="389"/>
        <v>0</v>
      </c>
      <c r="LJZ51" s="64">
        <f t="shared" si="389"/>
        <v>0</v>
      </c>
      <c r="LKA51" s="64">
        <f t="shared" si="389"/>
        <v>0</v>
      </c>
      <c r="LKB51" s="64">
        <f t="shared" si="389"/>
        <v>0</v>
      </c>
      <c r="LKC51" s="64">
        <f t="shared" si="389"/>
        <v>0</v>
      </c>
      <c r="LKD51" s="64">
        <f t="shared" si="389"/>
        <v>0</v>
      </c>
      <c r="LKE51" s="64">
        <f t="shared" si="389"/>
        <v>0</v>
      </c>
      <c r="LKF51" s="64">
        <f t="shared" si="389"/>
        <v>0</v>
      </c>
      <c r="LKG51" s="64">
        <f t="shared" si="389"/>
        <v>0</v>
      </c>
      <c r="LKH51" s="64">
        <f t="shared" si="389"/>
        <v>0</v>
      </c>
      <c r="LKI51" s="64">
        <f t="shared" si="389"/>
        <v>0</v>
      </c>
      <c r="LKJ51" s="64">
        <f t="shared" si="389"/>
        <v>0</v>
      </c>
      <c r="LKK51" s="64">
        <f t="shared" si="389"/>
        <v>0</v>
      </c>
      <c r="LKL51" s="64">
        <f t="shared" si="389"/>
        <v>0</v>
      </c>
      <c r="LKM51" s="64">
        <f t="shared" si="389"/>
        <v>0</v>
      </c>
      <c r="LKN51" s="64">
        <f t="shared" si="389"/>
        <v>0</v>
      </c>
      <c r="LKO51" s="64">
        <f t="shared" si="389"/>
        <v>0</v>
      </c>
      <c r="LKP51" s="64">
        <f t="shared" si="389"/>
        <v>0</v>
      </c>
      <c r="LKQ51" s="64">
        <f t="shared" si="389"/>
        <v>0</v>
      </c>
      <c r="LKR51" s="64">
        <f t="shared" si="389"/>
        <v>0</v>
      </c>
      <c r="LKS51" s="64">
        <f t="shared" si="389"/>
        <v>0</v>
      </c>
      <c r="LKT51" s="64">
        <f t="shared" si="389"/>
        <v>0</v>
      </c>
      <c r="LKU51" s="64">
        <f t="shared" si="389"/>
        <v>0</v>
      </c>
      <c r="LKV51" s="64">
        <f t="shared" si="389"/>
        <v>0</v>
      </c>
      <c r="LKW51" s="64">
        <f t="shared" si="389"/>
        <v>0</v>
      </c>
      <c r="LKX51" s="64">
        <f t="shared" si="389"/>
        <v>0</v>
      </c>
      <c r="LKY51" s="64">
        <f t="shared" si="389"/>
        <v>0</v>
      </c>
      <c r="LKZ51" s="64">
        <f t="shared" si="389"/>
        <v>0</v>
      </c>
      <c r="LLA51" s="64">
        <f t="shared" si="389"/>
        <v>0</v>
      </c>
      <c r="LLB51" s="64">
        <f t="shared" si="389"/>
        <v>0</v>
      </c>
      <c r="LLC51" s="64">
        <f t="shared" si="389"/>
        <v>0</v>
      </c>
      <c r="LLD51" s="64">
        <f t="shared" si="389"/>
        <v>0</v>
      </c>
      <c r="LLE51" s="64">
        <f t="shared" si="389"/>
        <v>0</v>
      </c>
      <c r="LLF51" s="64">
        <f t="shared" si="389"/>
        <v>0</v>
      </c>
      <c r="LLG51" s="64">
        <f t="shared" si="389"/>
        <v>0</v>
      </c>
      <c r="LLH51" s="64">
        <f t="shared" si="389"/>
        <v>0</v>
      </c>
      <c r="LLI51" s="64">
        <f t="shared" si="389"/>
        <v>0</v>
      </c>
      <c r="LLJ51" s="64">
        <f t="shared" si="389"/>
        <v>0</v>
      </c>
      <c r="LLK51" s="64">
        <f t="shared" si="389"/>
        <v>0</v>
      </c>
      <c r="LLL51" s="64">
        <f t="shared" si="389"/>
        <v>0</v>
      </c>
      <c r="LLM51" s="64">
        <f t="shared" si="389"/>
        <v>0</v>
      </c>
      <c r="LLN51" s="64">
        <f t="shared" si="389"/>
        <v>0</v>
      </c>
      <c r="LLO51" s="64">
        <f t="shared" si="389"/>
        <v>0</v>
      </c>
      <c r="LLP51" s="64">
        <f t="shared" si="389"/>
        <v>0</v>
      </c>
      <c r="LLQ51" s="64">
        <f t="shared" si="389"/>
        <v>0</v>
      </c>
      <c r="LLR51" s="64">
        <f t="shared" si="389"/>
        <v>0</v>
      </c>
      <c r="LLS51" s="64">
        <f t="shared" si="389"/>
        <v>0</v>
      </c>
      <c r="LLT51" s="64">
        <f t="shared" si="389"/>
        <v>0</v>
      </c>
      <c r="LLU51" s="64">
        <f t="shared" si="389"/>
        <v>0</v>
      </c>
      <c r="LLV51" s="64">
        <f t="shared" si="389"/>
        <v>0</v>
      </c>
      <c r="LLW51" s="64">
        <f t="shared" si="389"/>
        <v>0</v>
      </c>
      <c r="LLX51" s="64">
        <f t="shared" si="389"/>
        <v>0</v>
      </c>
      <c r="LLY51" s="64">
        <f t="shared" si="389"/>
        <v>0</v>
      </c>
      <c r="LLZ51" s="64">
        <f t="shared" si="389"/>
        <v>0</v>
      </c>
      <c r="LMA51" s="64">
        <f t="shared" ref="LMA51:LOL51" si="390">SUM(LMA34:LMA49)</f>
        <v>0</v>
      </c>
      <c r="LMB51" s="64">
        <f t="shared" si="390"/>
        <v>0</v>
      </c>
      <c r="LMC51" s="64">
        <f t="shared" si="390"/>
        <v>0</v>
      </c>
      <c r="LMD51" s="64">
        <f t="shared" si="390"/>
        <v>0</v>
      </c>
      <c r="LME51" s="64">
        <f t="shared" si="390"/>
        <v>0</v>
      </c>
      <c r="LMF51" s="64">
        <f t="shared" si="390"/>
        <v>0</v>
      </c>
      <c r="LMG51" s="64">
        <f t="shared" si="390"/>
        <v>0</v>
      </c>
      <c r="LMH51" s="64">
        <f t="shared" si="390"/>
        <v>0</v>
      </c>
      <c r="LMI51" s="64">
        <f t="shared" si="390"/>
        <v>0</v>
      </c>
      <c r="LMJ51" s="64">
        <f t="shared" si="390"/>
        <v>0</v>
      </c>
      <c r="LMK51" s="64">
        <f t="shared" si="390"/>
        <v>0</v>
      </c>
      <c r="LML51" s="64">
        <f t="shared" si="390"/>
        <v>0</v>
      </c>
      <c r="LMM51" s="64">
        <f t="shared" si="390"/>
        <v>0</v>
      </c>
      <c r="LMN51" s="64">
        <f t="shared" si="390"/>
        <v>0</v>
      </c>
      <c r="LMO51" s="64">
        <f t="shared" si="390"/>
        <v>0</v>
      </c>
      <c r="LMP51" s="64">
        <f t="shared" si="390"/>
        <v>0</v>
      </c>
      <c r="LMQ51" s="64">
        <f t="shared" si="390"/>
        <v>0</v>
      </c>
      <c r="LMR51" s="64">
        <f t="shared" si="390"/>
        <v>0</v>
      </c>
      <c r="LMS51" s="64">
        <f t="shared" si="390"/>
        <v>0</v>
      </c>
      <c r="LMT51" s="64">
        <f t="shared" si="390"/>
        <v>0</v>
      </c>
      <c r="LMU51" s="64">
        <f t="shared" si="390"/>
        <v>0</v>
      </c>
      <c r="LMV51" s="64">
        <f t="shared" si="390"/>
        <v>0</v>
      </c>
      <c r="LMW51" s="64">
        <f t="shared" si="390"/>
        <v>0</v>
      </c>
      <c r="LMX51" s="64">
        <f t="shared" si="390"/>
        <v>0</v>
      </c>
      <c r="LMY51" s="64">
        <f t="shared" si="390"/>
        <v>0</v>
      </c>
      <c r="LMZ51" s="64">
        <f t="shared" si="390"/>
        <v>0</v>
      </c>
      <c r="LNA51" s="64">
        <f t="shared" si="390"/>
        <v>0</v>
      </c>
      <c r="LNB51" s="64">
        <f t="shared" si="390"/>
        <v>0</v>
      </c>
      <c r="LNC51" s="64">
        <f t="shared" si="390"/>
        <v>0</v>
      </c>
      <c r="LND51" s="64">
        <f t="shared" si="390"/>
        <v>0</v>
      </c>
      <c r="LNE51" s="64">
        <f t="shared" si="390"/>
        <v>0</v>
      </c>
      <c r="LNF51" s="64">
        <f t="shared" si="390"/>
        <v>0</v>
      </c>
      <c r="LNG51" s="64">
        <f t="shared" si="390"/>
        <v>0</v>
      </c>
      <c r="LNH51" s="64">
        <f t="shared" si="390"/>
        <v>0</v>
      </c>
      <c r="LNI51" s="64">
        <f t="shared" si="390"/>
        <v>0</v>
      </c>
      <c r="LNJ51" s="64">
        <f t="shared" si="390"/>
        <v>0</v>
      </c>
      <c r="LNK51" s="64">
        <f t="shared" si="390"/>
        <v>0</v>
      </c>
      <c r="LNL51" s="64">
        <f t="shared" si="390"/>
        <v>0</v>
      </c>
      <c r="LNM51" s="64">
        <f t="shared" si="390"/>
        <v>0</v>
      </c>
      <c r="LNN51" s="64">
        <f t="shared" si="390"/>
        <v>0</v>
      </c>
      <c r="LNO51" s="64">
        <f t="shared" si="390"/>
        <v>0</v>
      </c>
      <c r="LNP51" s="64">
        <f t="shared" si="390"/>
        <v>0</v>
      </c>
      <c r="LNQ51" s="64">
        <f t="shared" si="390"/>
        <v>0</v>
      </c>
      <c r="LNR51" s="64">
        <f t="shared" si="390"/>
        <v>0</v>
      </c>
      <c r="LNS51" s="64">
        <f t="shared" si="390"/>
        <v>0</v>
      </c>
      <c r="LNT51" s="64">
        <f t="shared" si="390"/>
        <v>0</v>
      </c>
      <c r="LNU51" s="64">
        <f t="shared" si="390"/>
        <v>0</v>
      </c>
      <c r="LNV51" s="64">
        <f t="shared" si="390"/>
        <v>0</v>
      </c>
      <c r="LNW51" s="64">
        <f t="shared" si="390"/>
        <v>0</v>
      </c>
      <c r="LNX51" s="64">
        <f t="shared" si="390"/>
        <v>0</v>
      </c>
      <c r="LNY51" s="64">
        <f t="shared" si="390"/>
        <v>0</v>
      </c>
      <c r="LNZ51" s="64">
        <f t="shared" si="390"/>
        <v>0</v>
      </c>
      <c r="LOA51" s="64">
        <f t="shared" si="390"/>
        <v>0</v>
      </c>
      <c r="LOB51" s="64">
        <f t="shared" si="390"/>
        <v>0</v>
      </c>
      <c r="LOC51" s="64">
        <f t="shared" si="390"/>
        <v>0</v>
      </c>
      <c r="LOD51" s="64">
        <f t="shared" si="390"/>
        <v>0</v>
      </c>
      <c r="LOE51" s="64">
        <f t="shared" si="390"/>
        <v>0</v>
      </c>
      <c r="LOF51" s="64">
        <f t="shared" si="390"/>
        <v>0</v>
      </c>
      <c r="LOG51" s="64">
        <f t="shared" si="390"/>
        <v>0</v>
      </c>
      <c r="LOH51" s="64">
        <f t="shared" si="390"/>
        <v>0</v>
      </c>
      <c r="LOI51" s="64">
        <f t="shared" si="390"/>
        <v>0</v>
      </c>
      <c r="LOJ51" s="64">
        <f t="shared" si="390"/>
        <v>0</v>
      </c>
      <c r="LOK51" s="64">
        <f t="shared" si="390"/>
        <v>0</v>
      </c>
      <c r="LOL51" s="64">
        <f t="shared" si="390"/>
        <v>0</v>
      </c>
      <c r="LOM51" s="64">
        <f t="shared" ref="LOM51:LQX51" si="391">SUM(LOM34:LOM49)</f>
        <v>0</v>
      </c>
      <c r="LON51" s="64">
        <f t="shared" si="391"/>
        <v>0</v>
      </c>
      <c r="LOO51" s="64">
        <f t="shared" si="391"/>
        <v>0</v>
      </c>
      <c r="LOP51" s="64">
        <f t="shared" si="391"/>
        <v>0</v>
      </c>
      <c r="LOQ51" s="64">
        <f t="shared" si="391"/>
        <v>0</v>
      </c>
      <c r="LOR51" s="64">
        <f t="shared" si="391"/>
        <v>0</v>
      </c>
      <c r="LOS51" s="64">
        <f t="shared" si="391"/>
        <v>0</v>
      </c>
      <c r="LOT51" s="64">
        <f t="shared" si="391"/>
        <v>0</v>
      </c>
      <c r="LOU51" s="64">
        <f t="shared" si="391"/>
        <v>0</v>
      </c>
      <c r="LOV51" s="64">
        <f t="shared" si="391"/>
        <v>0</v>
      </c>
      <c r="LOW51" s="64">
        <f t="shared" si="391"/>
        <v>0</v>
      </c>
      <c r="LOX51" s="64">
        <f t="shared" si="391"/>
        <v>0</v>
      </c>
      <c r="LOY51" s="64">
        <f t="shared" si="391"/>
        <v>0</v>
      </c>
      <c r="LOZ51" s="64">
        <f t="shared" si="391"/>
        <v>0</v>
      </c>
      <c r="LPA51" s="64">
        <f t="shared" si="391"/>
        <v>0</v>
      </c>
      <c r="LPB51" s="64">
        <f t="shared" si="391"/>
        <v>0</v>
      </c>
      <c r="LPC51" s="64">
        <f t="shared" si="391"/>
        <v>0</v>
      </c>
      <c r="LPD51" s="64">
        <f t="shared" si="391"/>
        <v>0</v>
      </c>
      <c r="LPE51" s="64">
        <f t="shared" si="391"/>
        <v>0</v>
      </c>
      <c r="LPF51" s="64">
        <f t="shared" si="391"/>
        <v>0</v>
      </c>
      <c r="LPG51" s="64">
        <f t="shared" si="391"/>
        <v>0</v>
      </c>
      <c r="LPH51" s="64">
        <f t="shared" si="391"/>
        <v>0</v>
      </c>
      <c r="LPI51" s="64">
        <f t="shared" si="391"/>
        <v>0</v>
      </c>
      <c r="LPJ51" s="64">
        <f t="shared" si="391"/>
        <v>0</v>
      </c>
      <c r="LPK51" s="64">
        <f t="shared" si="391"/>
        <v>0</v>
      </c>
      <c r="LPL51" s="64">
        <f t="shared" si="391"/>
        <v>0</v>
      </c>
      <c r="LPM51" s="64">
        <f t="shared" si="391"/>
        <v>0</v>
      </c>
      <c r="LPN51" s="64">
        <f t="shared" si="391"/>
        <v>0</v>
      </c>
      <c r="LPO51" s="64">
        <f t="shared" si="391"/>
        <v>0</v>
      </c>
      <c r="LPP51" s="64">
        <f t="shared" si="391"/>
        <v>0</v>
      </c>
      <c r="LPQ51" s="64">
        <f t="shared" si="391"/>
        <v>0</v>
      </c>
      <c r="LPR51" s="64">
        <f t="shared" si="391"/>
        <v>0</v>
      </c>
      <c r="LPS51" s="64">
        <f t="shared" si="391"/>
        <v>0</v>
      </c>
      <c r="LPT51" s="64">
        <f t="shared" si="391"/>
        <v>0</v>
      </c>
      <c r="LPU51" s="64">
        <f t="shared" si="391"/>
        <v>0</v>
      </c>
      <c r="LPV51" s="64">
        <f t="shared" si="391"/>
        <v>0</v>
      </c>
      <c r="LPW51" s="64">
        <f t="shared" si="391"/>
        <v>0</v>
      </c>
      <c r="LPX51" s="64">
        <f t="shared" si="391"/>
        <v>0</v>
      </c>
      <c r="LPY51" s="64">
        <f t="shared" si="391"/>
        <v>0</v>
      </c>
      <c r="LPZ51" s="64">
        <f t="shared" si="391"/>
        <v>0</v>
      </c>
      <c r="LQA51" s="64">
        <f t="shared" si="391"/>
        <v>0</v>
      </c>
      <c r="LQB51" s="64">
        <f t="shared" si="391"/>
        <v>0</v>
      </c>
      <c r="LQC51" s="64">
        <f t="shared" si="391"/>
        <v>0</v>
      </c>
      <c r="LQD51" s="64">
        <f t="shared" si="391"/>
        <v>0</v>
      </c>
      <c r="LQE51" s="64">
        <f t="shared" si="391"/>
        <v>0</v>
      </c>
      <c r="LQF51" s="64">
        <f t="shared" si="391"/>
        <v>0</v>
      </c>
      <c r="LQG51" s="64">
        <f t="shared" si="391"/>
        <v>0</v>
      </c>
      <c r="LQH51" s="64">
        <f t="shared" si="391"/>
        <v>0</v>
      </c>
      <c r="LQI51" s="64">
        <f t="shared" si="391"/>
        <v>0</v>
      </c>
      <c r="LQJ51" s="64">
        <f t="shared" si="391"/>
        <v>0</v>
      </c>
      <c r="LQK51" s="64">
        <f t="shared" si="391"/>
        <v>0</v>
      </c>
      <c r="LQL51" s="64">
        <f t="shared" si="391"/>
        <v>0</v>
      </c>
      <c r="LQM51" s="64">
        <f t="shared" si="391"/>
        <v>0</v>
      </c>
      <c r="LQN51" s="64">
        <f t="shared" si="391"/>
        <v>0</v>
      </c>
      <c r="LQO51" s="64">
        <f t="shared" si="391"/>
        <v>0</v>
      </c>
      <c r="LQP51" s="64">
        <f t="shared" si="391"/>
        <v>0</v>
      </c>
      <c r="LQQ51" s="64">
        <f t="shared" si="391"/>
        <v>0</v>
      </c>
      <c r="LQR51" s="64">
        <f t="shared" si="391"/>
        <v>0</v>
      </c>
      <c r="LQS51" s="64">
        <f t="shared" si="391"/>
        <v>0</v>
      </c>
      <c r="LQT51" s="64">
        <f t="shared" si="391"/>
        <v>0</v>
      </c>
      <c r="LQU51" s="64">
        <f t="shared" si="391"/>
        <v>0</v>
      </c>
      <c r="LQV51" s="64">
        <f t="shared" si="391"/>
        <v>0</v>
      </c>
      <c r="LQW51" s="64">
        <f t="shared" si="391"/>
        <v>0</v>
      </c>
      <c r="LQX51" s="64">
        <f t="shared" si="391"/>
        <v>0</v>
      </c>
      <c r="LQY51" s="64">
        <f t="shared" ref="LQY51:LTJ51" si="392">SUM(LQY34:LQY49)</f>
        <v>0</v>
      </c>
      <c r="LQZ51" s="64">
        <f t="shared" si="392"/>
        <v>0</v>
      </c>
      <c r="LRA51" s="64">
        <f t="shared" si="392"/>
        <v>0</v>
      </c>
      <c r="LRB51" s="64">
        <f t="shared" si="392"/>
        <v>0</v>
      </c>
      <c r="LRC51" s="64">
        <f t="shared" si="392"/>
        <v>0</v>
      </c>
      <c r="LRD51" s="64">
        <f t="shared" si="392"/>
        <v>0</v>
      </c>
      <c r="LRE51" s="64">
        <f t="shared" si="392"/>
        <v>0</v>
      </c>
      <c r="LRF51" s="64">
        <f t="shared" si="392"/>
        <v>0</v>
      </c>
      <c r="LRG51" s="64">
        <f t="shared" si="392"/>
        <v>0</v>
      </c>
      <c r="LRH51" s="64">
        <f t="shared" si="392"/>
        <v>0</v>
      </c>
      <c r="LRI51" s="64">
        <f t="shared" si="392"/>
        <v>0</v>
      </c>
      <c r="LRJ51" s="64">
        <f t="shared" si="392"/>
        <v>0</v>
      </c>
      <c r="LRK51" s="64">
        <f t="shared" si="392"/>
        <v>0</v>
      </c>
      <c r="LRL51" s="64">
        <f t="shared" si="392"/>
        <v>0</v>
      </c>
      <c r="LRM51" s="64">
        <f t="shared" si="392"/>
        <v>0</v>
      </c>
      <c r="LRN51" s="64">
        <f t="shared" si="392"/>
        <v>0</v>
      </c>
      <c r="LRO51" s="64">
        <f t="shared" si="392"/>
        <v>0</v>
      </c>
      <c r="LRP51" s="64">
        <f t="shared" si="392"/>
        <v>0</v>
      </c>
      <c r="LRQ51" s="64">
        <f t="shared" si="392"/>
        <v>0</v>
      </c>
      <c r="LRR51" s="64">
        <f t="shared" si="392"/>
        <v>0</v>
      </c>
      <c r="LRS51" s="64">
        <f t="shared" si="392"/>
        <v>0</v>
      </c>
      <c r="LRT51" s="64">
        <f t="shared" si="392"/>
        <v>0</v>
      </c>
      <c r="LRU51" s="64">
        <f t="shared" si="392"/>
        <v>0</v>
      </c>
      <c r="LRV51" s="64">
        <f t="shared" si="392"/>
        <v>0</v>
      </c>
      <c r="LRW51" s="64">
        <f t="shared" si="392"/>
        <v>0</v>
      </c>
      <c r="LRX51" s="64">
        <f t="shared" si="392"/>
        <v>0</v>
      </c>
      <c r="LRY51" s="64">
        <f t="shared" si="392"/>
        <v>0</v>
      </c>
      <c r="LRZ51" s="64">
        <f t="shared" si="392"/>
        <v>0</v>
      </c>
      <c r="LSA51" s="64">
        <f t="shared" si="392"/>
        <v>0</v>
      </c>
      <c r="LSB51" s="64">
        <f t="shared" si="392"/>
        <v>0</v>
      </c>
      <c r="LSC51" s="64">
        <f t="shared" si="392"/>
        <v>0</v>
      </c>
      <c r="LSD51" s="64">
        <f t="shared" si="392"/>
        <v>0</v>
      </c>
      <c r="LSE51" s="64">
        <f t="shared" si="392"/>
        <v>0</v>
      </c>
      <c r="LSF51" s="64">
        <f t="shared" si="392"/>
        <v>0</v>
      </c>
      <c r="LSG51" s="64">
        <f t="shared" si="392"/>
        <v>0</v>
      </c>
      <c r="LSH51" s="64">
        <f t="shared" si="392"/>
        <v>0</v>
      </c>
      <c r="LSI51" s="64">
        <f t="shared" si="392"/>
        <v>0</v>
      </c>
      <c r="LSJ51" s="64">
        <f t="shared" si="392"/>
        <v>0</v>
      </c>
      <c r="LSK51" s="64">
        <f t="shared" si="392"/>
        <v>0</v>
      </c>
      <c r="LSL51" s="64">
        <f t="shared" si="392"/>
        <v>0</v>
      </c>
      <c r="LSM51" s="64">
        <f t="shared" si="392"/>
        <v>0</v>
      </c>
      <c r="LSN51" s="64">
        <f t="shared" si="392"/>
        <v>0</v>
      </c>
      <c r="LSO51" s="64">
        <f t="shared" si="392"/>
        <v>0</v>
      </c>
      <c r="LSP51" s="64">
        <f t="shared" si="392"/>
        <v>0</v>
      </c>
      <c r="LSQ51" s="64">
        <f t="shared" si="392"/>
        <v>0</v>
      </c>
      <c r="LSR51" s="64">
        <f t="shared" si="392"/>
        <v>0</v>
      </c>
      <c r="LSS51" s="64">
        <f t="shared" si="392"/>
        <v>0</v>
      </c>
      <c r="LST51" s="64">
        <f t="shared" si="392"/>
        <v>0</v>
      </c>
      <c r="LSU51" s="64">
        <f t="shared" si="392"/>
        <v>0</v>
      </c>
      <c r="LSV51" s="64">
        <f t="shared" si="392"/>
        <v>0</v>
      </c>
      <c r="LSW51" s="64">
        <f t="shared" si="392"/>
        <v>0</v>
      </c>
      <c r="LSX51" s="64">
        <f t="shared" si="392"/>
        <v>0</v>
      </c>
      <c r="LSY51" s="64">
        <f t="shared" si="392"/>
        <v>0</v>
      </c>
      <c r="LSZ51" s="64">
        <f t="shared" si="392"/>
        <v>0</v>
      </c>
      <c r="LTA51" s="64">
        <f t="shared" si="392"/>
        <v>0</v>
      </c>
      <c r="LTB51" s="64">
        <f t="shared" si="392"/>
        <v>0</v>
      </c>
      <c r="LTC51" s="64">
        <f t="shared" si="392"/>
        <v>0</v>
      </c>
      <c r="LTD51" s="64">
        <f t="shared" si="392"/>
        <v>0</v>
      </c>
      <c r="LTE51" s="64">
        <f t="shared" si="392"/>
        <v>0</v>
      </c>
      <c r="LTF51" s="64">
        <f t="shared" si="392"/>
        <v>0</v>
      </c>
      <c r="LTG51" s="64">
        <f t="shared" si="392"/>
        <v>0</v>
      </c>
      <c r="LTH51" s="64">
        <f t="shared" si="392"/>
        <v>0</v>
      </c>
      <c r="LTI51" s="64">
        <f t="shared" si="392"/>
        <v>0</v>
      </c>
      <c r="LTJ51" s="64">
        <f t="shared" si="392"/>
        <v>0</v>
      </c>
      <c r="LTK51" s="64">
        <f t="shared" ref="LTK51:LVV51" si="393">SUM(LTK34:LTK49)</f>
        <v>0</v>
      </c>
      <c r="LTL51" s="64">
        <f t="shared" si="393"/>
        <v>0</v>
      </c>
      <c r="LTM51" s="64">
        <f t="shared" si="393"/>
        <v>0</v>
      </c>
      <c r="LTN51" s="64">
        <f t="shared" si="393"/>
        <v>0</v>
      </c>
      <c r="LTO51" s="64">
        <f t="shared" si="393"/>
        <v>0</v>
      </c>
      <c r="LTP51" s="64">
        <f t="shared" si="393"/>
        <v>0</v>
      </c>
      <c r="LTQ51" s="64">
        <f t="shared" si="393"/>
        <v>0</v>
      </c>
      <c r="LTR51" s="64">
        <f t="shared" si="393"/>
        <v>0</v>
      </c>
      <c r="LTS51" s="64">
        <f t="shared" si="393"/>
        <v>0</v>
      </c>
      <c r="LTT51" s="64">
        <f t="shared" si="393"/>
        <v>0</v>
      </c>
      <c r="LTU51" s="64">
        <f t="shared" si="393"/>
        <v>0</v>
      </c>
      <c r="LTV51" s="64">
        <f t="shared" si="393"/>
        <v>0</v>
      </c>
      <c r="LTW51" s="64">
        <f t="shared" si="393"/>
        <v>0</v>
      </c>
      <c r="LTX51" s="64">
        <f t="shared" si="393"/>
        <v>0</v>
      </c>
      <c r="LTY51" s="64">
        <f t="shared" si="393"/>
        <v>0</v>
      </c>
      <c r="LTZ51" s="64">
        <f t="shared" si="393"/>
        <v>0</v>
      </c>
      <c r="LUA51" s="64">
        <f t="shared" si="393"/>
        <v>0</v>
      </c>
      <c r="LUB51" s="64">
        <f t="shared" si="393"/>
        <v>0</v>
      </c>
      <c r="LUC51" s="64">
        <f t="shared" si="393"/>
        <v>0</v>
      </c>
      <c r="LUD51" s="64">
        <f t="shared" si="393"/>
        <v>0</v>
      </c>
      <c r="LUE51" s="64">
        <f t="shared" si="393"/>
        <v>0</v>
      </c>
      <c r="LUF51" s="64">
        <f t="shared" si="393"/>
        <v>0</v>
      </c>
      <c r="LUG51" s="64">
        <f t="shared" si="393"/>
        <v>0</v>
      </c>
      <c r="LUH51" s="64">
        <f t="shared" si="393"/>
        <v>0</v>
      </c>
      <c r="LUI51" s="64">
        <f t="shared" si="393"/>
        <v>0</v>
      </c>
      <c r="LUJ51" s="64">
        <f t="shared" si="393"/>
        <v>0</v>
      </c>
      <c r="LUK51" s="64">
        <f t="shared" si="393"/>
        <v>0</v>
      </c>
      <c r="LUL51" s="64">
        <f t="shared" si="393"/>
        <v>0</v>
      </c>
      <c r="LUM51" s="64">
        <f t="shared" si="393"/>
        <v>0</v>
      </c>
      <c r="LUN51" s="64">
        <f t="shared" si="393"/>
        <v>0</v>
      </c>
      <c r="LUO51" s="64">
        <f t="shared" si="393"/>
        <v>0</v>
      </c>
      <c r="LUP51" s="64">
        <f t="shared" si="393"/>
        <v>0</v>
      </c>
      <c r="LUQ51" s="64">
        <f t="shared" si="393"/>
        <v>0</v>
      </c>
      <c r="LUR51" s="64">
        <f t="shared" si="393"/>
        <v>0</v>
      </c>
      <c r="LUS51" s="64">
        <f t="shared" si="393"/>
        <v>0</v>
      </c>
      <c r="LUT51" s="64">
        <f t="shared" si="393"/>
        <v>0</v>
      </c>
      <c r="LUU51" s="64">
        <f t="shared" si="393"/>
        <v>0</v>
      </c>
      <c r="LUV51" s="64">
        <f t="shared" si="393"/>
        <v>0</v>
      </c>
      <c r="LUW51" s="64">
        <f t="shared" si="393"/>
        <v>0</v>
      </c>
      <c r="LUX51" s="64">
        <f t="shared" si="393"/>
        <v>0</v>
      </c>
      <c r="LUY51" s="64">
        <f t="shared" si="393"/>
        <v>0</v>
      </c>
      <c r="LUZ51" s="64">
        <f t="shared" si="393"/>
        <v>0</v>
      </c>
      <c r="LVA51" s="64">
        <f t="shared" si="393"/>
        <v>0</v>
      </c>
      <c r="LVB51" s="64">
        <f t="shared" si="393"/>
        <v>0</v>
      </c>
      <c r="LVC51" s="64">
        <f t="shared" si="393"/>
        <v>0</v>
      </c>
      <c r="LVD51" s="64">
        <f t="shared" si="393"/>
        <v>0</v>
      </c>
      <c r="LVE51" s="64">
        <f t="shared" si="393"/>
        <v>0</v>
      </c>
      <c r="LVF51" s="64">
        <f t="shared" si="393"/>
        <v>0</v>
      </c>
      <c r="LVG51" s="64">
        <f t="shared" si="393"/>
        <v>0</v>
      </c>
      <c r="LVH51" s="64">
        <f t="shared" si="393"/>
        <v>0</v>
      </c>
      <c r="LVI51" s="64">
        <f t="shared" si="393"/>
        <v>0</v>
      </c>
      <c r="LVJ51" s="64">
        <f t="shared" si="393"/>
        <v>0</v>
      </c>
      <c r="LVK51" s="64">
        <f t="shared" si="393"/>
        <v>0</v>
      </c>
      <c r="LVL51" s="64">
        <f t="shared" si="393"/>
        <v>0</v>
      </c>
      <c r="LVM51" s="64">
        <f t="shared" si="393"/>
        <v>0</v>
      </c>
      <c r="LVN51" s="64">
        <f t="shared" si="393"/>
        <v>0</v>
      </c>
      <c r="LVO51" s="64">
        <f t="shared" si="393"/>
        <v>0</v>
      </c>
      <c r="LVP51" s="64">
        <f t="shared" si="393"/>
        <v>0</v>
      </c>
      <c r="LVQ51" s="64">
        <f t="shared" si="393"/>
        <v>0</v>
      </c>
      <c r="LVR51" s="64">
        <f t="shared" si="393"/>
        <v>0</v>
      </c>
      <c r="LVS51" s="64">
        <f t="shared" si="393"/>
        <v>0</v>
      </c>
      <c r="LVT51" s="64">
        <f t="shared" si="393"/>
        <v>0</v>
      </c>
      <c r="LVU51" s="64">
        <f t="shared" si="393"/>
        <v>0</v>
      </c>
      <c r="LVV51" s="64">
        <f t="shared" si="393"/>
        <v>0</v>
      </c>
      <c r="LVW51" s="64">
        <f t="shared" ref="LVW51:LYH51" si="394">SUM(LVW34:LVW49)</f>
        <v>0</v>
      </c>
      <c r="LVX51" s="64">
        <f t="shared" si="394"/>
        <v>0</v>
      </c>
      <c r="LVY51" s="64">
        <f t="shared" si="394"/>
        <v>0</v>
      </c>
      <c r="LVZ51" s="64">
        <f t="shared" si="394"/>
        <v>0</v>
      </c>
      <c r="LWA51" s="64">
        <f t="shared" si="394"/>
        <v>0</v>
      </c>
      <c r="LWB51" s="64">
        <f t="shared" si="394"/>
        <v>0</v>
      </c>
      <c r="LWC51" s="64">
        <f t="shared" si="394"/>
        <v>0</v>
      </c>
      <c r="LWD51" s="64">
        <f t="shared" si="394"/>
        <v>0</v>
      </c>
      <c r="LWE51" s="64">
        <f t="shared" si="394"/>
        <v>0</v>
      </c>
      <c r="LWF51" s="64">
        <f t="shared" si="394"/>
        <v>0</v>
      </c>
      <c r="LWG51" s="64">
        <f t="shared" si="394"/>
        <v>0</v>
      </c>
      <c r="LWH51" s="64">
        <f t="shared" si="394"/>
        <v>0</v>
      </c>
      <c r="LWI51" s="64">
        <f t="shared" si="394"/>
        <v>0</v>
      </c>
      <c r="LWJ51" s="64">
        <f t="shared" si="394"/>
        <v>0</v>
      </c>
      <c r="LWK51" s="64">
        <f t="shared" si="394"/>
        <v>0</v>
      </c>
      <c r="LWL51" s="64">
        <f t="shared" si="394"/>
        <v>0</v>
      </c>
      <c r="LWM51" s="64">
        <f t="shared" si="394"/>
        <v>0</v>
      </c>
      <c r="LWN51" s="64">
        <f t="shared" si="394"/>
        <v>0</v>
      </c>
      <c r="LWO51" s="64">
        <f t="shared" si="394"/>
        <v>0</v>
      </c>
      <c r="LWP51" s="64">
        <f t="shared" si="394"/>
        <v>0</v>
      </c>
      <c r="LWQ51" s="64">
        <f t="shared" si="394"/>
        <v>0</v>
      </c>
      <c r="LWR51" s="64">
        <f t="shared" si="394"/>
        <v>0</v>
      </c>
      <c r="LWS51" s="64">
        <f t="shared" si="394"/>
        <v>0</v>
      </c>
      <c r="LWT51" s="64">
        <f t="shared" si="394"/>
        <v>0</v>
      </c>
      <c r="LWU51" s="64">
        <f t="shared" si="394"/>
        <v>0</v>
      </c>
      <c r="LWV51" s="64">
        <f t="shared" si="394"/>
        <v>0</v>
      </c>
      <c r="LWW51" s="64">
        <f t="shared" si="394"/>
        <v>0</v>
      </c>
      <c r="LWX51" s="64">
        <f t="shared" si="394"/>
        <v>0</v>
      </c>
      <c r="LWY51" s="64">
        <f t="shared" si="394"/>
        <v>0</v>
      </c>
      <c r="LWZ51" s="64">
        <f t="shared" si="394"/>
        <v>0</v>
      </c>
      <c r="LXA51" s="64">
        <f t="shared" si="394"/>
        <v>0</v>
      </c>
      <c r="LXB51" s="64">
        <f t="shared" si="394"/>
        <v>0</v>
      </c>
      <c r="LXC51" s="64">
        <f t="shared" si="394"/>
        <v>0</v>
      </c>
      <c r="LXD51" s="64">
        <f t="shared" si="394"/>
        <v>0</v>
      </c>
      <c r="LXE51" s="64">
        <f t="shared" si="394"/>
        <v>0</v>
      </c>
      <c r="LXF51" s="64">
        <f t="shared" si="394"/>
        <v>0</v>
      </c>
      <c r="LXG51" s="64">
        <f t="shared" si="394"/>
        <v>0</v>
      </c>
      <c r="LXH51" s="64">
        <f t="shared" si="394"/>
        <v>0</v>
      </c>
      <c r="LXI51" s="64">
        <f t="shared" si="394"/>
        <v>0</v>
      </c>
      <c r="LXJ51" s="64">
        <f t="shared" si="394"/>
        <v>0</v>
      </c>
      <c r="LXK51" s="64">
        <f t="shared" si="394"/>
        <v>0</v>
      </c>
      <c r="LXL51" s="64">
        <f t="shared" si="394"/>
        <v>0</v>
      </c>
      <c r="LXM51" s="64">
        <f t="shared" si="394"/>
        <v>0</v>
      </c>
      <c r="LXN51" s="64">
        <f t="shared" si="394"/>
        <v>0</v>
      </c>
      <c r="LXO51" s="64">
        <f t="shared" si="394"/>
        <v>0</v>
      </c>
      <c r="LXP51" s="64">
        <f t="shared" si="394"/>
        <v>0</v>
      </c>
      <c r="LXQ51" s="64">
        <f t="shared" si="394"/>
        <v>0</v>
      </c>
      <c r="LXR51" s="64">
        <f t="shared" si="394"/>
        <v>0</v>
      </c>
      <c r="LXS51" s="64">
        <f t="shared" si="394"/>
        <v>0</v>
      </c>
      <c r="LXT51" s="64">
        <f t="shared" si="394"/>
        <v>0</v>
      </c>
      <c r="LXU51" s="64">
        <f t="shared" si="394"/>
        <v>0</v>
      </c>
      <c r="LXV51" s="64">
        <f t="shared" si="394"/>
        <v>0</v>
      </c>
      <c r="LXW51" s="64">
        <f t="shared" si="394"/>
        <v>0</v>
      </c>
      <c r="LXX51" s="64">
        <f t="shared" si="394"/>
        <v>0</v>
      </c>
      <c r="LXY51" s="64">
        <f t="shared" si="394"/>
        <v>0</v>
      </c>
      <c r="LXZ51" s="64">
        <f t="shared" si="394"/>
        <v>0</v>
      </c>
      <c r="LYA51" s="64">
        <f t="shared" si="394"/>
        <v>0</v>
      </c>
      <c r="LYB51" s="64">
        <f t="shared" si="394"/>
        <v>0</v>
      </c>
      <c r="LYC51" s="64">
        <f t="shared" si="394"/>
        <v>0</v>
      </c>
      <c r="LYD51" s="64">
        <f t="shared" si="394"/>
        <v>0</v>
      </c>
      <c r="LYE51" s="64">
        <f t="shared" si="394"/>
        <v>0</v>
      </c>
      <c r="LYF51" s="64">
        <f t="shared" si="394"/>
        <v>0</v>
      </c>
      <c r="LYG51" s="64">
        <f t="shared" si="394"/>
        <v>0</v>
      </c>
      <c r="LYH51" s="64">
        <f t="shared" si="394"/>
        <v>0</v>
      </c>
      <c r="LYI51" s="64">
        <f t="shared" ref="LYI51:MAT51" si="395">SUM(LYI34:LYI49)</f>
        <v>0</v>
      </c>
      <c r="LYJ51" s="64">
        <f t="shared" si="395"/>
        <v>0</v>
      </c>
      <c r="LYK51" s="64">
        <f t="shared" si="395"/>
        <v>0</v>
      </c>
      <c r="LYL51" s="64">
        <f t="shared" si="395"/>
        <v>0</v>
      </c>
      <c r="LYM51" s="64">
        <f t="shared" si="395"/>
        <v>0</v>
      </c>
      <c r="LYN51" s="64">
        <f t="shared" si="395"/>
        <v>0</v>
      </c>
      <c r="LYO51" s="64">
        <f t="shared" si="395"/>
        <v>0</v>
      </c>
      <c r="LYP51" s="64">
        <f t="shared" si="395"/>
        <v>0</v>
      </c>
      <c r="LYQ51" s="64">
        <f t="shared" si="395"/>
        <v>0</v>
      </c>
      <c r="LYR51" s="64">
        <f t="shared" si="395"/>
        <v>0</v>
      </c>
      <c r="LYS51" s="64">
        <f t="shared" si="395"/>
        <v>0</v>
      </c>
      <c r="LYT51" s="64">
        <f t="shared" si="395"/>
        <v>0</v>
      </c>
      <c r="LYU51" s="64">
        <f t="shared" si="395"/>
        <v>0</v>
      </c>
      <c r="LYV51" s="64">
        <f t="shared" si="395"/>
        <v>0</v>
      </c>
      <c r="LYW51" s="64">
        <f t="shared" si="395"/>
        <v>0</v>
      </c>
      <c r="LYX51" s="64">
        <f t="shared" si="395"/>
        <v>0</v>
      </c>
      <c r="LYY51" s="64">
        <f t="shared" si="395"/>
        <v>0</v>
      </c>
      <c r="LYZ51" s="64">
        <f t="shared" si="395"/>
        <v>0</v>
      </c>
      <c r="LZA51" s="64">
        <f t="shared" si="395"/>
        <v>0</v>
      </c>
      <c r="LZB51" s="64">
        <f t="shared" si="395"/>
        <v>0</v>
      </c>
      <c r="LZC51" s="64">
        <f t="shared" si="395"/>
        <v>0</v>
      </c>
      <c r="LZD51" s="64">
        <f t="shared" si="395"/>
        <v>0</v>
      </c>
      <c r="LZE51" s="64">
        <f t="shared" si="395"/>
        <v>0</v>
      </c>
      <c r="LZF51" s="64">
        <f t="shared" si="395"/>
        <v>0</v>
      </c>
      <c r="LZG51" s="64">
        <f t="shared" si="395"/>
        <v>0</v>
      </c>
      <c r="LZH51" s="64">
        <f t="shared" si="395"/>
        <v>0</v>
      </c>
      <c r="LZI51" s="64">
        <f t="shared" si="395"/>
        <v>0</v>
      </c>
      <c r="LZJ51" s="64">
        <f t="shared" si="395"/>
        <v>0</v>
      </c>
      <c r="LZK51" s="64">
        <f t="shared" si="395"/>
        <v>0</v>
      </c>
      <c r="LZL51" s="64">
        <f t="shared" si="395"/>
        <v>0</v>
      </c>
      <c r="LZM51" s="64">
        <f t="shared" si="395"/>
        <v>0</v>
      </c>
      <c r="LZN51" s="64">
        <f t="shared" si="395"/>
        <v>0</v>
      </c>
      <c r="LZO51" s="64">
        <f t="shared" si="395"/>
        <v>0</v>
      </c>
      <c r="LZP51" s="64">
        <f t="shared" si="395"/>
        <v>0</v>
      </c>
      <c r="LZQ51" s="64">
        <f t="shared" si="395"/>
        <v>0</v>
      </c>
      <c r="LZR51" s="64">
        <f t="shared" si="395"/>
        <v>0</v>
      </c>
      <c r="LZS51" s="64">
        <f t="shared" si="395"/>
        <v>0</v>
      </c>
      <c r="LZT51" s="64">
        <f t="shared" si="395"/>
        <v>0</v>
      </c>
      <c r="LZU51" s="64">
        <f t="shared" si="395"/>
        <v>0</v>
      </c>
      <c r="LZV51" s="64">
        <f t="shared" si="395"/>
        <v>0</v>
      </c>
      <c r="LZW51" s="64">
        <f t="shared" si="395"/>
        <v>0</v>
      </c>
      <c r="LZX51" s="64">
        <f t="shared" si="395"/>
        <v>0</v>
      </c>
      <c r="LZY51" s="64">
        <f t="shared" si="395"/>
        <v>0</v>
      </c>
      <c r="LZZ51" s="64">
        <f t="shared" si="395"/>
        <v>0</v>
      </c>
      <c r="MAA51" s="64">
        <f t="shared" si="395"/>
        <v>0</v>
      </c>
      <c r="MAB51" s="64">
        <f t="shared" si="395"/>
        <v>0</v>
      </c>
      <c r="MAC51" s="64">
        <f t="shared" si="395"/>
        <v>0</v>
      </c>
      <c r="MAD51" s="64">
        <f t="shared" si="395"/>
        <v>0</v>
      </c>
      <c r="MAE51" s="64">
        <f t="shared" si="395"/>
        <v>0</v>
      </c>
      <c r="MAF51" s="64">
        <f t="shared" si="395"/>
        <v>0</v>
      </c>
      <c r="MAG51" s="64">
        <f t="shared" si="395"/>
        <v>0</v>
      </c>
      <c r="MAH51" s="64">
        <f t="shared" si="395"/>
        <v>0</v>
      </c>
      <c r="MAI51" s="64">
        <f t="shared" si="395"/>
        <v>0</v>
      </c>
      <c r="MAJ51" s="64">
        <f t="shared" si="395"/>
        <v>0</v>
      </c>
      <c r="MAK51" s="64">
        <f t="shared" si="395"/>
        <v>0</v>
      </c>
      <c r="MAL51" s="64">
        <f t="shared" si="395"/>
        <v>0</v>
      </c>
      <c r="MAM51" s="64">
        <f t="shared" si="395"/>
        <v>0</v>
      </c>
      <c r="MAN51" s="64">
        <f t="shared" si="395"/>
        <v>0</v>
      </c>
      <c r="MAO51" s="64">
        <f t="shared" si="395"/>
        <v>0</v>
      </c>
      <c r="MAP51" s="64">
        <f t="shared" si="395"/>
        <v>0</v>
      </c>
      <c r="MAQ51" s="64">
        <f t="shared" si="395"/>
        <v>0</v>
      </c>
      <c r="MAR51" s="64">
        <f t="shared" si="395"/>
        <v>0</v>
      </c>
      <c r="MAS51" s="64">
        <f t="shared" si="395"/>
        <v>0</v>
      </c>
      <c r="MAT51" s="64">
        <f t="shared" si="395"/>
        <v>0</v>
      </c>
      <c r="MAU51" s="64">
        <f t="shared" ref="MAU51:MDF51" si="396">SUM(MAU34:MAU49)</f>
        <v>0</v>
      </c>
      <c r="MAV51" s="64">
        <f t="shared" si="396"/>
        <v>0</v>
      </c>
      <c r="MAW51" s="64">
        <f t="shared" si="396"/>
        <v>0</v>
      </c>
      <c r="MAX51" s="64">
        <f t="shared" si="396"/>
        <v>0</v>
      </c>
      <c r="MAY51" s="64">
        <f t="shared" si="396"/>
        <v>0</v>
      </c>
      <c r="MAZ51" s="64">
        <f t="shared" si="396"/>
        <v>0</v>
      </c>
      <c r="MBA51" s="64">
        <f t="shared" si="396"/>
        <v>0</v>
      </c>
      <c r="MBB51" s="64">
        <f t="shared" si="396"/>
        <v>0</v>
      </c>
      <c r="MBC51" s="64">
        <f t="shared" si="396"/>
        <v>0</v>
      </c>
      <c r="MBD51" s="64">
        <f t="shared" si="396"/>
        <v>0</v>
      </c>
      <c r="MBE51" s="64">
        <f t="shared" si="396"/>
        <v>0</v>
      </c>
      <c r="MBF51" s="64">
        <f t="shared" si="396"/>
        <v>0</v>
      </c>
      <c r="MBG51" s="64">
        <f t="shared" si="396"/>
        <v>0</v>
      </c>
      <c r="MBH51" s="64">
        <f t="shared" si="396"/>
        <v>0</v>
      </c>
      <c r="MBI51" s="64">
        <f t="shared" si="396"/>
        <v>0</v>
      </c>
      <c r="MBJ51" s="64">
        <f t="shared" si="396"/>
        <v>0</v>
      </c>
      <c r="MBK51" s="64">
        <f t="shared" si="396"/>
        <v>0</v>
      </c>
      <c r="MBL51" s="64">
        <f t="shared" si="396"/>
        <v>0</v>
      </c>
      <c r="MBM51" s="64">
        <f t="shared" si="396"/>
        <v>0</v>
      </c>
      <c r="MBN51" s="64">
        <f t="shared" si="396"/>
        <v>0</v>
      </c>
      <c r="MBO51" s="64">
        <f t="shared" si="396"/>
        <v>0</v>
      </c>
      <c r="MBP51" s="64">
        <f t="shared" si="396"/>
        <v>0</v>
      </c>
      <c r="MBQ51" s="64">
        <f t="shared" si="396"/>
        <v>0</v>
      </c>
      <c r="MBR51" s="64">
        <f t="shared" si="396"/>
        <v>0</v>
      </c>
      <c r="MBS51" s="64">
        <f t="shared" si="396"/>
        <v>0</v>
      </c>
      <c r="MBT51" s="64">
        <f t="shared" si="396"/>
        <v>0</v>
      </c>
      <c r="MBU51" s="64">
        <f t="shared" si="396"/>
        <v>0</v>
      </c>
      <c r="MBV51" s="64">
        <f t="shared" si="396"/>
        <v>0</v>
      </c>
      <c r="MBW51" s="64">
        <f t="shared" si="396"/>
        <v>0</v>
      </c>
      <c r="MBX51" s="64">
        <f t="shared" si="396"/>
        <v>0</v>
      </c>
      <c r="MBY51" s="64">
        <f t="shared" si="396"/>
        <v>0</v>
      </c>
      <c r="MBZ51" s="64">
        <f t="shared" si="396"/>
        <v>0</v>
      </c>
      <c r="MCA51" s="64">
        <f t="shared" si="396"/>
        <v>0</v>
      </c>
      <c r="MCB51" s="64">
        <f t="shared" si="396"/>
        <v>0</v>
      </c>
      <c r="MCC51" s="64">
        <f t="shared" si="396"/>
        <v>0</v>
      </c>
      <c r="MCD51" s="64">
        <f t="shared" si="396"/>
        <v>0</v>
      </c>
      <c r="MCE51" s="64">
        <f t="shared" si="396"/>
        <v>0</v>
      </c>
      <c r="MCF51" s="64">
        <f t="shared" si="396"/>
        <v>0</v>
      </c>
      <c r="MCG51" s="64">
        <f t="shared" si="396"/>
        <v>0</v>
      </c>
      <c r="MCH51" s="64">
        <f t="shared" si="396"/>
        <v>0</v>
      </c>
      <c r="MCI51" s="64">
        <f t="shared" si="396"/>
        <v>0</v>
      </c>
      <c r="MCJ51" s="64">
        <f t="shared" si="396"/>
        <v>0</v>
      </c>
      <c r="MCK51" s="64">
        <f t="shared" si="396"/>
        <v>0</v>
      </c>
      <c r="MCL51" s="64">
        <f t="shared" si="396"/>
        <v>0</v>
      </c>
      <c r="MCM51" s="64">
        <f t="shared" si="396"/>
        <v>0</v>
      </c>
      <c r="MCN51" s="64">
        <f t="shared" si="396"/>
        <v>0</v>
      </c>
      <c r="MCO51" s="64">
        <f t="shared" si="396"/>
        <v>0</v>
      </c>
      <c r="MCP51" s="64">
        <f t="shared" si="396"/>
        <v>0</v>
      </c>
      <c r="MCQ51" s="64">
        <f t="shared" si="396"/>
        <v>0</v>
      </c>
      <c r="MCR51" s="64">
        <f t="shared" si="396"/>
        <v>0</v>
      </c>
      <c r="MCS51" s="64">
        <f t="shared" si="396"/>
        <v>0</v>
      </c>
      <c r="MCT51" s="64">
        <f t="shared" si="396"/>
        <v>0</v>
      </c>
      <c r="MCU51" s="64">
        <f t="shared" si="396"/>
        <v>0</v>
      </c>
      <c r="MCV51" s="64">
        <f t="shared" si="396"/>
        <v>0</v>
      </c>
      <c r="MCW51" s="64">
        <f t="shared" si="396"/>
        <v>0</v>
      </c>
      <c r="MCX51" s="64">
        <f t="shared" si="396"/>
        <v>0</v>
      </c>
      <c r="MCY51" s="64">
        <f t="shared" si="396"/>
        <v>0</v>
      </c>
      <c r="MCZ51" s="64">
        <f t="shared" si="396"/>
        <v>0</v>
      </c>
      <c r="MDA51" s="64">
        <f t="shared" si="396"/>
        <v>0</v>
      </c>
      <c r="MDB51" s="64">
        <f t="shared" si="396"/>
        <v>0</v>
      </c>
      <c r="MDC51" s="64">
        <f t="shared" si="396"/>
        <v>0</v>
      </c>
      <c r="MDD51" s="64">
        <f t="shared" si="396"/>
        <v>0</v>
      </c>
      <c r="MDE51" s="64">
        <f t="shared" si="396"/>
        <v>0</v>
      </c>
      <c r="MDF51" s="64">
        <f t="shared" si="396"/>
        <v>0</v>
      </c>
      <c r="MDG51" s="64">
        <f t="shared" ref="MDG51:MFR51" si="397">SUM(MDG34:MDG49)</f>
        <v>0</v>
      </c>
      <c r="MDH51" s="64">
        <f t="shared" si="397"/>
        <v>0</v>
      </c>
      <c r="MDI51" s="64">
        <f t="shared" si="397"/>
        <v>0</v>
      </c>
      <c r="MDJ51" s="64">
        <f t="shared" si="397"/>
        <v>0</v>
      </c>
      <c r="MDK51" s="64">
        <f t="shared" si="397"/>
        <v>0</v>
      </c>
      <c r="MDL51" s="64">
        <f t="shared" si="397"/>
        <v>0</v>
      </c>
      <c r="MDM51" s="64">
        <f t="shared" si="397"/>
        <v>0</v>
      </c>
      <c r="MDN51" s="64">
        <f t="shared" si="397"/>
        <v>0</v>
      </c>
      <c r="MDO51" s="64">
        <f t="shared" si="397"/>
        <v>0</v>
      </c>
      <c r="MDP51" s="64">
        <f t="shared" si="397"/>
        <v>0</v>
      </c>
      <c r="MDQ51" s="64">
        <f t="shared" si="397"/>
        <v>0</v>
      </c>
      <c r="MDR51" s="64">
        <f t="shared" si="397"/>
        <v>0</v>
      </c>
      <c r="MDS51" s="64">
        <f t="shared" si="397"/>
        <v>0</v>
      </c>
      <c r="MDT51" s="64">
        <f t="shared" si="397"/>
        <v>0</v>
      </c>
      <c r="MDU51" s="64">
        <f t="shared" si="397"/>
        <v>0</v>
      </c>
      <c r="MDV51" s="64">
        <f t="shared" si="397"/>
        <v>0</v>
      </c>
      <c r="MDW51" s="64">
        <f t="shared" si="397"/>
        <v>0</v>
      </c>
      <c r="MDX51" s="64">
        <f t="shared" si="397"/>
        <v>0</v>
      </c>
      <c r="MDY51" s="64">
        <f t="shared" si="397"/>
        <v>0</v>
      </c>
      <c r="MDZ51" s="64">
        <f t="shared" si="397"/>
        <v>0</v>
      </c>
      <c r="MEA51" s="64">
        <f t="shared" si="397"/>
        <v>0</v>
      </c>
      <c r="MEB51" s="64">
        <f t="shared" si="397"/>
        <v>0</v>
      </c>
      <c r="MEC51" s="64">
        <f t="shared" si="397"/>
        <v>0</v>
      </c>
      <c r="MED51" s="64">
        <f t="shared" si="397"/>
        <v>0</v>
      </c>
      <c r="MEE51" s="64">
        <f t="shared" si="397"/>
        <v>0</v>
      </c>
      <c r="MEF51" s="64">
        <f t="shared" si="397"/>
        <v>0</v>
      </c>
      <c r="MEG51" s="64">
        <f t="shared" si="397"/>
        <v>0</v>
      </c>
      <c r="MEH51" s="64">
        <f t="shared" si="397"/>
        <v>0</v>
      </c>
      <c r="MEI51" s="64">
        <f t="shared" si="397"/>
        <v>0</v>
      </c>
      <c r="MEJ51" s="64">
        <f t="shared" si="397"/>
        <v>0</v>
      </c>
      <c r="MEK51" s="64">
        <f t="shared" si="397"/>
        <v>0</v>
      </c>
      <c r="MEL51" s="64">
        <f t="shared" si="397"/>
        <v>0</v>
      </c>
      <c r="MEM51" s="64">
        <f t="shared" si="397"/>
        <v>0</v>
      </c>
      <c r="MEN51" s="64">
        <f t="shared" si="397"/>
        <v>0</v>
      </c>
      <c r="MEO51" s="64">
        <f t="shared" si="397"/>
        <v>0</v>
      </c>
      <c r="MEP51" s="64">
        <f t="shared" si="397"/>
        <v>0</v>
      </c>
      <c r="MEQ51" s="64">
        <f t="shared" si="397"/>
        <v>0</v>
      </c>
      <c r="MER51" s="64">
        <f t="shared" si="397"/>
        <v>0</v>
      </c>
      <c r="MES51" s="64">
        <f t="shared" si="397"/>
        <v>0</v>
      </c>
      <c r="MET51" s="64">
        <f t="shared" si="397"/>
        <v>0</v>
      </c>
      <c r="MEU51" s="64">
        <f t="shared" si="397"/>
        <v>0</v>
      </c>
      <c r="MEV51" s="64">
        <f t="shared" si="397"/>
        <v>0</v>
      </c>
      <c r="MEW51" s="64">
        <f t="shared" si="397"/>
        <v>0</v>
      </c>
      <c r="MEX51" s="64">
        <f t="shared" si="397"/>
        <v>0</v>
      </c>
      <c r="MEY51" s="64">
        <f t="shared" si="397"/>
        <v>0</v>
      </c>
      <c r="MEZ51" s="64">
        <f t="shared" si="397"/>
        <v>0</v>
      </c>
      <c r="MFA51" s="64">
        <f t="shared" si="397"/>
        <v>0</v>
      </c>
      <c r="MFB51" s="64">
        <f t="shared" si="397"/>
        <v>0</v>
      </c>
      <c r="MFC51" s="64">
        <f t="shared" si="397"/>
        <v>0</v>
      </c>
      <c r="MFD51" s="64">
        <f t="shared" si="397"/>
        <v>0</v>
      </c>
      <c r="MFE51" s="64">
        <f t="shared" si="397"/>
        <v>0</v>
      </c>
      <c r="MFF51" s="64">
        <f t="shared" si="397"/>
        <v>0</v>
      </c>
      <c r="MFG51" s="64">
        <f t="shared" si="397"/>
        <v>0</v>
      </c>
      <c r="MFH51" s="64">
        <f t="shared" si="397"/>
        <v>0</v>
      </c>
      <c r="MFI51" s="64">
        <f t="shared" si="397"/>
        <v>0</v>
      </c>
      <c r="MFJ51" s="64">
        <f t="shared" si="397"/>
        <v>0</v>
      </c>
      <c r="MFK51" s="64">
        <f t="shared" si="397"/>
        <v>0</v>
      </c>
      <c r="MFL51" s="64">
        <f t="shared" si="397"/>
        <v>0</v>
      </c>
      <c r="MFM51" s="64">
        <f t="shared" si="397"/>
        <v>0</v>
      </c>
      <c r="MFN51" s="64">
        <f t="shared" si="397"/>
        <v>0</v>
      </c>
      <c r="MFO51" s="64">
        <f t="shared" si="397"/>
        <v>0</v>
      </c>
      <c r="MFP51" s="64">
        <f t="shared" si="397"/>
        <v>0</v>
      </c>
      <c r="MFQ51" s="64">
        <f t="shared" si="397"/>
        <v>0</v>
      </c>
      <c r="MFR51" s="64">
        <f t="shared" si="397"/>
        <v>0</v>
      </c>
      <c r="MFS51" s="64">
        <f t="shared" ref="MFS51:MID51" si="398">SUM(MFS34:MFS49)</f>
        <v>0</v>
      </c>
      <c r="MFT51" s="64">
        <f t="shared" si="398"/>
        <v>0</v>
      </c>
      <c r="MFU51" s="64">
        <f t="shared" si="398"/>
        <v>0</v>
      </c>
      <c r="MFV51" s="64">
        <f t="shared" si="398"/>
        <v>0</v>
      </c>
      <c r="MFW51" s="64">
        <f t="shared" si="398"/>
        <v>0</v>
      </c>
      <c r="MFX51" s="64">
        <f t="shared" si="398"/>
        <v>0</v>
      </c>
      <c r="MFY51" s="64">
        <f t="shared" si="398"/>
        <v>0</v>
      </c>
      <c r="MFZ51" s="64">
        <f t="shared" si="398"/>
        <v>0</v>
      </c>
      <c r="MGA51" s="64">
        <f t="shared" si="398"/>
        <v>0</v>
      </c>
      <c r="MGB51" s="64">
        <f t="shared" si="398"/>
        <v>0</v>
      </c>
      <c r="MGC51" s="64">
        <f t="shared" si="398"/>
        <v>0</v>
      </c>
      <c r="MGD51" s="64">
        <f t="shared" si="398"/>
        <v>0</v>
      </c>
      <c r="MGE51" s="64">
        <f t="shared" si="398"/>
        <v>0</v>
      </c>
      <c r="MGF51" s="64">
        <f t="shared" si="398"/>
        <v>0</v>
      </c>
      <c r="MGG51" s="64">
        <f t="shared" si="398"/>
        <v>0</v>
      </c>
      <c r="MGH51" s="64">
        <f t="shared" si="398"/>
        <v>0</v>
      </c>
      <c r="MGI51" s="64">
        <f t="shared" si="398"/>
        <v>0</v>
      </c>
      <c r="MGJ51" s="64">
        <f t="shared" si="398"/>
        <v>0</v>
      </c>
      <c r="MGK51" s="64">
        <f t="shared" si="398"/>
        <v>0</v>
      </c>
      <c r="MGL51" s="64">
        <f t="shared" si="398"/>
        <v>0</v>
      </c>
      <c r="MGM51" s="64">
        <f t="shared" si="398"/>
        <v>0</v>
      </c>
      <c r="MGN51" s="64">
        <f t="shared" si="398"/>
        <v>0</v>
      </c>
      <c r="MGO51" s="64">
        <f t="shared" si="398"/>
        <v>0</v>
      </c>
      <c r="MGP51" s="64">
        <f t="shared" si="398"/>
        <v>0</v>
      </c>
      <c r="MGQ51" s="64">
        <f t="shared" si="398"/>
        <v>0</v>
      </c>
      <c r="MGR51" s="64">
        <f t="shared" si="398"/>
        <v>0</v>
      </c>
      <c r="MGS51" s="64">
        <f t="shared" si="398"/>
        <v>0</v>
      </c>
      <c r="MGT51" s="64">
        <f t="shared" si="398"/>
        <v>0</v>
      </c>
      <c r="MGU51" s="64">
        <f t="shared" si="398"/>
        <v>0</v>
      </c>
      <c r="MGV51" s="64">
        <f t="shared" si="398"/>
        <v>0</v>
      </c>
      <c r="MGW51" s="64">
        <f t="shared" si="398"/>
        <v>0</v>
      </c>
      <c r="MGX51" s="64">
        <f t="shared" si="398"/>
        <v>0</v>
      </c>
      <c r="MGY51" s="64">
        <f t="shared" si="398"/>
        <v>0</v>
      </c>
      <c r="MGZ51" s="64">
        <f t="shared" si="398"/>
        <v>0</v>
      </c>
      <c r="MHA51" s="64">
        <f t="shared" si="398"/>
        <v>0</v>
      </c>
      <c r="MHB51" s="64">
        <f t="shared" si="398"/>
        <v>0</v>
      </c>
      <c r="MHC51" s="64">
        <f t="shared" si="398"/>
        <v>0</v>
      </c>
      <c r="MHD51" s="64">
        <f t="shared" si="398"/>
        <v>0</v>
      </c>
      <c r="MHE51" s="64">
        <f t="shared" si="398"/>
        <v>0</v>
      </c>
      <c r="MHF51" s="64">
        <f t="shared" si="398"/>
        <v>0</v>
      </c>
      <c r="MHG51" s="64">
        <f t="shared" si="398"/>
        <v>0</v>
      </c>
      <c r="MHH51" s="64">
        <f t="shared" si="398"/>
        <v>0</v>
      </c>
      <c r="MHI51" s="64">
        <f t="shared" si="398"/>
        <v>0</v>
      </c>
      <c r="MHJ51" s="64">
        <f t="shared" si="398"/>
        <v>0</v>
      </c>
      <c r="MHK51" s="64">
        <f t="shared" si="398"/>
        <v>0</v>
      </c>
      <c r="MHL51" s="64">
        <f t="shared" si="398"/>
        <v>0</v>
      </c>
      <c r="MHM51" s="64">
        <f t="shared" si="398"/>
        <v>0</v>
      </c>
      <c r="MHN51" s="64">
        <f t="shared" si="398"/>
        <v>0</v>
      </c>
      <c r="MHO51" s="64">
        <f t="shared" si="398"/>
        <v>0</v>
      </c>
      <c r="MHP51" s="64">
        <f t="shared" si="398"/>
        <v>0</v>
      </c>
      <c r="MHQ51" s="64">
        <f t="shared" si="398"/>
        <v>0</v>
      </c>
      <c r="MHR51" s="64">
        <f t="shared" si="398"/>
        <v>0</v>
      </c>
      <c r="MHS51" s="64">
        <f t="shared" si="398"/>
        <v>0</v>
      </c>
      <c r="MHT51" s="64">
        <f t="shared" si="398"/>
        <v>0</v>
      </c>
      <c r="MHU51" s="64">
        <f t="shared" si="398"/>
        <v>0</v>
      </c>
      <c r="MHV51" s="64">
        <f t="shared" si="398"/>
        <v>0</v>
      </c>
      <c r="MHW51" s="64">
        <f t="shared" si="398"/>
        <v>0</v>
      </c>
      <c r="MHX51" s="64">
        <f t="shared" si="398"/>
        <v>0</v>
      </c>
      <c r="MHY51" s="64">
        <f t="shared" si="398"/>
        <v>0</v>
      </c>
      <c r="MHZ51" s="64">
        <f t="shared" si="398"/>
        <v>0</v>
      </c>
      <c r="MIA51" s="64">
        <f t="shared" si="398"/>
        <v>0</v>
      </c>
      <c r="MIB51" s="64">
        <f t="shared" si="398"/>
        <v>0</v>
      </c>
      <c r="MIC51" s="64">
        <f t="shared" si="398"/>
        <v>0</v>
      </c>
      <c r="MID51" s="64">
        <f t="shared" si="398"/>
        <v>0</v>
      </c>
      <c r="MIE51" s="64">
        <f t="shared" ref="MIE51:MKP51" si="399">SUM(MIE34:MIE49)</f>
        <v>0</v>
      </c>
      <c r="MIF51" s="64">
        <f t="shared" si="399"/>
        <v>0</v>
      </c>
      <c r="MIG51" s="64">
        <f t="shared" si="399"/>
        <v>0</v>
      </c>
      <c r="MIH51" s="64">
        <f t="shared" si="399"/>
        <v>0</v>
      </c>
      <c r="MII51" s="64">
        <f t="shared" si="399"/>
        <v>0</v>
      </c>
      <c r="MIJ51" s="64">
        <f t="shared" si="399"/>
        <v>0</v>
      </c>
      <c r="MIK51" s="64">
        <f t="shared" si="399"/>
        <v>0</v>
      </c>
      <c r="MIL51" s="64">
        <f t="shared" si="399"/>
        <v>0</v>
      </c>
      <c r="MIM51" s="64">
        <f t="shared" si="399"/>
        <v>0</v>
      </c>
      <c r="MIN51" s="64">
        <f t="shared" si="399"/>
        <v>0</v>
      </c>
      <c r="MIO51" s="64">
        <f t="shared" si="399"/>
        <v>0</v>
      </c>
      <c r="MIP51" s="64">
        <f t="shared" si="399"/>
        <v>0</v>
      </c>
      <c r="MIQ51" s="64">
        <f t="shared" si="399"/>
        <v>0</v>
      </c>
      <c r="MIR51" s="64">
        <f t="shared" si="399"/>
        <v>0</v>
      </c>
      <c r="MIS51" s="64">
        <f t="shared" si="399"/>
        <v>0</v>
      </c>
      <c r="MIT51" s="64">
        <f t="shared" si="399"/>
        <v>0</v>
      </c>
      <c r="MIU51" s="64">
        <f t="shared" si="399"/>
        <v>0</v>
      </c>
      <c r="MIV51" s="64">
        <f t="shared" si="399"/>
        <v>0</v>
      </c>
      <c r="MIW51" s="64">
        <f t="shared" si="399"/>
        <v>0</v>
      </c>
      <c r="MIX51" s="64">
        <f t="shared" si="399"/>
        <v>0</v>
      </c>
      <c r="MIY51" s="64">
        <f t="shared" si="399"/>
        <v>0</v>
      </c>
      <c r="MIZ51" s="64">
        <f t="shared" si="399"/>
        <v>0</v>
      </c>
      <c r="MJA51" s="64">
        <f t="shared" si="399"/>
        <v>0</v>
      </c>
      <c r="MJB51" s="64">
        <f t="shared" si="399"/>
        <v>0</v>
      </c>
      <c r="MJC51" s="64">
        <f t="shared" si="399"/>
        <v>0</v>
      </c>
      <c r="MJD51" s="64">
        <f t="shared" si="399"/>
        <v>0</v>
      </c>
      <c r="MJE51" s="64">
        <f t="shared" si="399"/>
        <v>0</v>
      </c>
      <c r="MJF51" s="64">
        <f t="shared" si="399"/>
        <v>0</v>
      </c>
      <c r="MJG51" s="64">
        <f t="shared" si="399"/>
        <v>0</v>
      </c>
      <c r="MJH51" s="64">
        <f t="shared" si="399"/>
        <v>0</v>
      </c>
      <c r="MJI51" s="64">
        <f t="shared" si="399"/>
        <v>0</v>
      </c>
      <c r="MJJ51" s="64">
        <f t="shared" si="399"/>
        <v>0</v>
      </c>
      <c r="MJK51" s="64">
        <f t="shared" si="399"/>
        <v>0</v>
      </c>
      <c r="MJL51" s="64">
        <f t="shared" si="399"/>
        <v>0</v>
      </c>
      <c r="MJM51" s="64">
        <f t="shared" si="399"/>
        <v>0</v>
      </c>
      <c r="MJN51" s="64">
        <f t="shared" si="399"/>
        <v>0</v>
      </c>
      <c r="MJO51" s="64">
        <f t="shared" si="399"/>
        <v>0</v>
      </c>
      <c r="MJP51" s="64">
        <f t="shared" si="399"/>
        <v>0</v>
      </c>
      <c r="MJQ51" s="64">
        <f t="shared" si="399"/>
        <v>0</v>
      </c>
      <c r="MJR51" s="64">
        <f t="shared" si="399"/>
        <v>0</v>
      </c>
      <c r="MJS51" s="64">
        <f t="shared" si="399"/>
        <v>0</v>
      </c>
      <c r="MJT51" s="64">
        <f t="shared" si="399"/>
        <v>0</v>
      </c>
      <c r="MJU51" s="64">
        <f t="shared" si="399"/>
        <v>0</v>
      </c>
      <c r="MJV51" s="64">
        <f t="shared" si="399"/>
        <v>0</v>
      </c>
      <c r="MJW51" s="64">
        <f t="shared" si="399"/>
        <v>0</v>
      </c>
      <c r="MJX51" s="64">
        <f t="shared" si="399"/>
        <v>0</v>
      </c>
      <c r="MJY51" s="64">
        <f t="shared" si="399"/>
        <v>0</v>
      </c>
      <c r="MJZ51" s="64">
        <f t="shared" si="399"/>
        <v>0</v>
      </c>
      <c r="MKA51" s="64">
        <f t="shared" si="399"/>
        <v>0</v>
      </c>
      <c r="MKB51" s="64">
        <f t="shared" si="399"/>
        <v>0</v>
      </c>
      <c r="MKC51" s="64">
        <f t="shared" si="399"/>
        <v>0</v>
      </c>
      <c r="MKD51" s="64">
        <f t="shared" si="399"/>
        <v>0</v>
      </c>
      <c r="MKE51" s="64">
        <f t="shared" si="399"/>
        <v>0</v>
      </c>
      <c r="MKF51" s="64">
        <f t="shared" si="399"/>
        <v>0</v>
      </c>
      <c r="MKG51" s="64">
        <f t="shared" si="399"/>
        <v>0</v>
      </c>
      <c r="MKH51" s="64">
        <f t="shared" si="399"/>
        <v>0</v>
      </c>
      <c r="MKI51" s="64">
        <f t="shared" si="399"/>
        <v>0</v>
      </c>
      <c r="MKJ51" s="64">
        <f t="shared" si="399"/>
        <v>0</v>
      </c>
      <c r="MKK51" s="64">
        <f t="shared" si="399"/>
        <v>0</v>
      </c>
      <c r="MKL51" s="64">
        <f t="shared" si="399"/>
        <v>0</v>
      </c>
      <c r="MKM51" s="64">
        <f t="shared" si="399"/>
        <v>0</v>
      </c>
      <c r="MKN51" s="64">
        <f t="shared" si="399"/>
        <v>0</v>
      </c>
      <c r="MKO51" s="64">
        <f t="shared" si="399"/>
        <v>0</v>
      </c>
      <c r="MKP51" s="64">
        <f t="shared" si="399"/>
        <v>0</v>
      </c>
      <c r="MKQ51" s="64">
        <f t="shared" ref="MKQ51:MNB51" si="400">SUM(MKQ34:MKQ49)</f>
        <v>0</v>
      </c>
      <c r="MKR51" s="64">
        <f t="shared" si="400"/>
        <v>0</v>
      </c>
      <c r="MKS51" s="64">
        <f t="shared" si="400"/>
        <v>0</v>
      </c>
      <c r="MKT51" s="64">
        <f t="shared" si="400"/>
        <v>0</v>
      </c>
      <c r="MKU51" s="64">
        <f t="shared" si="400"/>
        <v>0</v>
      </c>
      <c r="MKV51" s="64">
        <f t="shared" si="400"/>
        <v>0</v>
      </c>
      <c r="MKW51" s="64">
        <f t="shared" si="400"/>
        <v>0</v>
      </c>
      <c r="MKX51" s="64">
        <f t="shared" si="400"/>
        <v>0</v>
      </c>
      <c r="MKY51" s="64">
        <f t="shared" si="400"/>
        <v>0</v>
      </c>
      <c r="MKZ51" s="64">
        <f t="shared" si="400"/>
        <v>0</v>
      </c>
      <c r="MLA51" s="64">
        <f t="shared" si="400"/>
        <v>0</v>
      </c>
      <c r="MLB51" s="64">
        <f t="shared" si="400"/>
        <v>0</v>
      </c>
      <c r="MLC51" s="64">
        <f t="shared" si="400"/>
        <v>0</v>
      </c>
      <c r="MLD51" s="64">
        <f t="shared" si="400"/>
        <v>0</v>
      </c>
      <c r="MLE51" s="64">
        <f t="shared" si="400"/>
        <v>0</v>
      </c>
      <c r="MLF51" s="64">
        <f t="shared" si="400"/>
        <v>0</v>
      </c>
      <c r="MLG51" s="64">
        <f t="shared" si="400"/>
        <v>0</v>
      </c>
      <c r="MLH51" s="64">
        <f t="shared" si="400"/>
        <v>0</v>
      </c>
      <c r="MLI51" s="64">
        <f t="shared" si="400"/>
        <v>0</v>
      </c>
      <c r="MLJ51" s="64">
        <f t="shared" si="400"/>
        <v>0</v>
      </c>
      <c r="MLK51" s="64">
        <f t="shared" si="400"/>
        <v>0</v>
      </c>
      <c r="MLL51" s="64">
        <f t="shared" si="400"/>
        <v>0</v>
      </c>
      <c r="MLM51" s="64">
        <f t="shared" si="400"/>
        <v>0</v>
      </c>
      <c r="MLN51" s="64">
        <f t="shared" si="400"/>
        <v>0</v>
      </c>
      <c r="MLO51" s="64">
        <f t="shared" si="400"/>
        <v>0</v>
      </c>
      <c r="MLP51" s="64">
        <f t="shared" si="400"/>
        <v>0</v>
      </c>
      <c r="MLQ51" s="64">
        <f t="shared" si="400"/>
        <v>0</v>
      </c>
      <c r="MLR51" s="64">
        <f t="shared" si="400"/>
        <v>0</v>
      </c>
      <c r="MLS51" s="64">
        <f t="shared" si="400"/>
        <v>0</v>
      </c>
      <c r="MLT51" s="64">
        <f t="shared" si="400"/>
        <v>0</v>
      </c>
      <c r="MLU51" s="64">
        <f t="shared" si="400"/>
        <v>0</v>
      </c>
      <c r="MLV51" s="64">
        <f t="shared" si="400"/>
        <v>0</v>
      </c>
      <c r="MLW51" s="64">
        <f t="shared" si="400"/>
        <v>0</v>
      </c>
      <c r="MLX51" s="64">
        <f t="shared" si="400"/>
        <v>0</v>
      </c>
      <c r="MLY51" s="64">
        <f t="shared" si="400"/>
        <v>0</v>
      </c>
      <c r="MLZ51" s="64">
        <f t="shared" si="400"/>
        <v>0</v>
      </c>
      <c r="MMA51" s="64">
        <f t="shared" si="400"/>
        <v>0</v>
      </c>
      <c r="MMB51" s="64">
        <f t="shared" si="400"/>
        <v>0</v>
      </c>
      <c r="MMC51" s="64">
        <f t="shared" si="400"/>
        <v>0</v>
      </c>
      <c r="MMD51" s="64">
        <f t="shared" si="400"/>
        <v>0</v>
      </c>
      <c r="MME51" s="64">
        <f t="shared" si="400"/>
        <v>0</v>
      </c>
      <c r="MMF51" s="64">
        <f t="shared" si="400"/>
        <v>0</v>
      </c>
      <c r="MMG51" s="64">
        <f t="shared" si="400"/>
        <v>0</v>
      </c>
      <c r="MMH51" s="64">
        <f t="shared" si="400"/>
        <v>0</v>
      </c>
      <c r="MMI51" s="64">
        <f t="shared" si="400"/>
        <v>0</v>
      </c>
      <c r="MMJ51" s="64">
        <f t="shared" si="400"/>
        <v>0</v>
      </c>
      <c r="MMK51" s="64">
        <f t="shared" si="400"/>
        <v>0</v>
      </c>
      <c r="MML51" s="64">
        <f t="shared" si="400"/>
        <v>0</v>
      </c>
      <c r="MMM51" s="64">
        <f t="shared" si="400"/>
        <v>0</v>
      </c>
      <c r="MMN51" s="64">
        <f t="shared" si="400"/>
        <v>0</v>
      </c>
      <c r="MMO51" s="64">
        <f t="shared" si="400"/>
        <v>0</v>
      </c>
      <c r="MMP51" s="64">
        <f t="shared" si="400"/>
        <v>0</v>
      </c>
      <c r="MMQ51" s="64">
        <f t="shared" si="400"/>
        <v>0</v>
      </c>
      <c r="MMR51" s="64">
        <f t="shared" si="400"/>
        <v>0</v>
      </c>
      <c r="MMS51" s="64">
        <f t="shared" si="400"/>
        <v>0</v>
      </c>
      <c r="MMT51" s="64">
        <f t="shared" si="400"/>
        <v>0</v>
      </c>
      <c r="MMU51" s="64">
        <f t="shared" si="400"/>
        <v>0</v>
      </c>
      <c r="MMV51" s="64">
        <f t="shared" si="400"/>
        <v>0</v>
      </c>
      <c r="MMW51" s="64">
        <f t="shared" si="400"/>
        <v>0</v>
      </c>
      <c r="MMX51" s="64">
        <f t="shared" si="400"/>
        <v>0</v>
      </c>
      <c r="MMY51" s="64">
        <f t="shared" si="400"/>
        <v>0</v>
      </c>
      <c r="MMZ51" s="64">
        <f t="shared" si="400"/>
        <v>0</v>
      </c>
      <c r="MNA51" s="64">
        <f t="shared" si="400"/>
        <v>0</v>
      </c>
      <c r="MNB51" s="64">
        <f t="shared" si="400"/>
        <v>0</v>
      </c>
      <c r="MNC51" s="64">
        <f t="shared" ref="MNC51:MPN51" si="401">SUM(MNC34:MNC49)</f>
        <v>0</v>
      </c>
      <c r="MND51" s="64">
        <f t="shared" si="401"/>
        <v>0</v>
      </c>
      <c r="MNE51" s="64">
        <f t="shared" si="401"/>
        <v>0</v>
      </c>
      <c r="MNF51" s="64">
        <f t="shared" si="401"/>
        <v>0</v>
      </c>
      <c r="MNG51" s="64">
        <f t="shared" si="401"/>
        <v>0</v>
      </c>
      <c r="MNH51" s="64">
        <f t="shared" si="401"/>
        <v>0</v>
      </c>
      <c r="MNI51" s="64">
        <f t="shared" si="401"/>
        <v>0</v>
      </c>
      <c r="MNJ51" s="64">
        <f t="shared" si="401"/>
        <v>0</v>
      </c>
      <c r="MNK51" s="64">
        <f t="shared" si="401"/>
        <v>0</v>
      </c>
      <c r="MNL51" s="64">
        <f t="shared" si="401"/>
        <v>0</v>
      </c>
      <c r="MNM51" s="64">
        <f t="shared" si="401"/>
        <v>0</v>
      </c>
      <c r="MNN51" s="64">
        <f t="shared" si="401"/>
        <v>0</v>
      </c>
      <c r="MNO51" s="64">
        <f t="shared" si="401"/>
        <v>0</v>
      </c>
      <c r="MNP51" s="64">
        <f t="shared" si="401"/>
        <v>0</v>
      </c>
      <c r="MNQ51" s="64">
        <f t="shared" si="401"/>
        <v>0</v>
      </c>
      <c r="MNR51" s="64">
        <f t="shared" si="401"/>
        <v>0</v>
      </c>
      <c r="MNS51" s="64">
        <f t="shared" si="401"/>
        <v>0</v>
      </c>
      <c r="MNT51" s="64">
        <f t="shared" si="401"/>
        <v>0</v>
      </c>
      <c r="MNU51" s="64">
        <f t="shared" si="401"/>
        <v>0</v>
      </c>
      <c r="MNV51" s="64">
        <f t="shared" si="401"/>
        <v>0</v>
      </c>
      <c r="MNW51" s="64">
        <f t="shared" si="401"/>
        <v>0</v>
      </c>
      <c r="MNX51" s="64">
        <f t="shared" si="401"/>
        <v>0</v>
      </c>
      <c r="MNY51" s="64">
        <f t="shared" si="401"/>
        <v>0</v>
      </c>
      <c r="MNZ51" s="64">
        <f t="shared" si="401"/>
        <v>0</v>
      </c>
      <c r="MOA51" s="64">
        <f t="shared" si="401"/>
        <v>0</v>
      </c>
      <c r="MOB51" s="64">
        <f t="shared" si="401"/>
        <v>0</v>
      </c>
      <c r="MOC51" s="64">
        <f t="shared" si="401"/>
        <v>0</v>
      </c>
      <c r="MOD51" s="64">
        <f t="shared" si="401"/>
        <v>0</v>
      </c>
      <c r="MOE51" s="64">
        <f t="shared" si="401"/>
        <v>0</v>
      </c>
      <c r="MOF51" s="64">
        <f t="shared" si="401"/>
        <v>0</v>
      </c>
      <c r="MOG51" s="64">
        <f t="shared" si="401"/>
        <v>0</v>
      </c>
      <c r="MOH51" s="64">
        <f t="shared" si="401"/>
        <v>0</v>
      </c>
      <c r="MOI51" s="64">
        <f t="shared" si="401"/>
        <v>0</v>
      </c>
      <c r="MOJ51" s="64">
        <f t="shared" si="401"/>
        <v>0</v>
      </c>
      <c r="MOK51" s="64">
        <f t="shared" si="401"/>
        <v>0</v>
      </c>
      <c r="MOL51" s="64">
        <f t="shared" si="401"/>
        <v>0</v>
      </c>
      <c r="MOM51" s="64">
        <f t="shared" si="401"/>
        <v>0</v>
      </c>
      <c r="MON51" s="64">
        <f t="shared" si="401"/>
        <v>0</v>
      </c>
      <c r="MOO51" s="64">
        <f t="shared" si="401"/>
        <v>0</v>
      </c>
      <c r="MOP51" s="64">
        <f t="shared" si="401"/>
        <v>0</v>
      </c>
      <c r="MOQ51" s="64">
        <f t="shared" si="401"/>
        <v>0</v>
      </c>
      <c r="MOR51" s="64">
        <f t="shared" si="401"/>
        <v>0</v>
      </c>
      <c r="MOS51" s="64">
        <f t="shared" si="401"/>
        <v>0</v>
      </c>
      <c r="MOT51" s="64">
        <f t="shared" si="401"/>
        <v>0</v>
      </c>
      <c r="MOU51" s="64">
        <f t="shared" si="401"/>
        <v>0</v>
      </c>
      <c r="MOV51" s="64">
        <f t="shared" si="401"/>
        <v>0</v>
      </c>
      <c r="MOW51" s="64">
        <f t="shared" si="401"/>
        <v>0</v>
      </c>
      <c r="MOX51" s="64">
        <f t="shared" si="401"/>
        <v>0</v>
      </c>
      <c r="MOY51" s="64">
        <f t="shared" si="401"/>
        <v>0</v>
      </c>
      <c r="MOZ51" s="64">
        <f t="shared" si="401"/>
        <v>0</v>
      </c>
      <c r="MPA51" s="64">
        <f t="shared" si="401"/>
        <v>0</v>
      </c>
      <c r="MPB51" s="64">
        <f t="shared" si="401"/>
        <v>0</v>
      </c>
      <c r="MPC51" s="64">
        <f t="shared" si="401"/>
        <v>0</v>
      </c>
      <c r="MPD51" s="64">
        <f t="shared" si="401"/>
        <v>0</v>
      </c>
      <c r="MPE51" s="64">
        <f t="shared" si="401"/>
        <v>0</v>
      </c>
      <c r="MPF51" s="64">
        <f t="shared" si="401"/>
        <v>0</v>
      </c>
      <c r="MPG51" s="64">
        <f t="shared" si="401"/>
        <v>0</v>
      </c>
      <c r="MPH51" s="64">
        <f t="shared" si="401"/>
        <v>0</v>
      </c>
      <c r="MPI51" s="64">
        <f t="shared" si="401"/>
        <v>0</v>
      </c>
      <c r="MPJ51" s="64">
        <f t="shared" si="401"/>
        <v>0</v>
      </c>
      <c r="MPK51" s="64">
        <f t="shared" si="401"/>
        <v>0</v>
      </c>
      <c r="MPL51" s="64">
        <f t="shared" si="401"/>
        <v>0</v>
      </c>
      <c r="MPM51" s="64">
        <f t="shared" si="401"/>
        <v>0</v>
      </c>
      <c r="MPN51" s="64">
        <f t="shared" si="401"/>
        <v>0</v>
      </c>
      <c r="MPO51" s="64">
        <f t="shared" ref="MPO51:MRZ51" si="402">SUM(MPO34:MPO49)</f>
        <v>0</v>
      </c>
      <c r="MPP51" s="64">
        <f t="shared" si="402"/>
        <v>0</v>
      </c>
      <c r="MPQ51" s="64">
        <f t="shared" si="402"/>
        <v>0</v>
      </c>
      <c r="MPR51" s="64">
        <f t="shared" si="402"/>
        <v>0</v>
      </c>
      <c r="MPS51" s="64">
        <f t="shared" si="402"/>
        <v>0</v>
      </c>
      <c r="MPT51" s="64">
        <f t="shared" si="402"/>
        <v>0</v>
      </c>
      <c r="MPU51" s="64">
        <f t="shared" si="402"/>
        <v>0</v>
      </c>
      <c r="MPV51" s="64">
        <f t="shared" si="402"/>
        <v>0</v>
      </c>
      <c r="MPW51" s="64">
        <f t="shared" si="402"/>
        <v>0</v>
      </c>
      <c r="MPX51" s="64">
        <f t="shared" si="402"/>
        <v>0</v>
      </c>
      <c r="MPY51" s="64">
        <f t="shared" si="402"/>
        <v>0</v>
      </c>
      <c r="MPZ51" s="64">
        <f t="shared" si="402"/>
        <v>0</v>
      </c>
      <c r="MQA51" s="64">
        <f t="shared" si="402"/>
        <v>0</v>
      </c>
      <c r="MQB51" s="64">
        <f t="shared" si="402"/>
        <v>0</v>
      </c>
      <c r="MQC51" s="64">
        <f t="shared" si="402"/>
        <v>0</v>
      </c>
      <c r="MQD51" s="64">
        <f t="shared" si="402"/>
        <v>0</v>
      </c>
      <c r="MQE51" s="64">
        <f t="shared" si="402"/>
        <v>0</v>
      </c>
      <c r="MQF51" s="64">
        <f t="shared" si="402"/>
        <v>0</v>
      </c>
      <c r="MQG51" s="64">
        <f t="shared" si="402"/>
        <v>0</v>
      </c>
      <c r="MQH51" s="64">
        <f t="shared" si="402"/>
        <v>0</v>
      </c>
      <c r="MQI51" s="64">
        <f t="shared" si="402"/>
        <v>0</v>
      </c>
      <c r="MQJ51" s="64">
        <f t="shared" si="402"/>
        <v>0</v>
      </c>
      <c r="MQK51" s="64">
        <f t="shared" si="402"/>
        <v>0</v>
      </c>
      <c r="MQL51" s="64">
        <f t="shared" si="402"/>
        <v>0</v>
      </c>
      <c r="MQM51" s="64">
        <f t="shared" si="402"/>
        <v>0</v>
      </c>
      <c r="MQN51" s="64">
        <f t="shared" si="402"/>
        <v>0</v>
      </c>
      <c r="MQO51" s="64">
        <f t="shared" si="402"/>
        <v>0</v>
      </c>
      <c r="MQP51" s="64">
        <f t="shared" si="402"/>
        <v>0</v>
      </c>
      <c r="MQQ51" s="64">
        <f t="shared" si="402"/>
        <v>0</v>
      </c>
      <c r="MQR51" s="64">
        <f t="shared" si="402"/>
        <v>0</v>
      </c>
      <c r="MQS51" s="64">
        <f t="shared" si="402"/>
        <v>0</v>
      </c>
      <c r="MQT51" s="64">
        <f t="shared" si="402"/>
        <v>0</v>
      </c>
      <c r="MQU51" s="64">
        <f t="shared" si="402"/>
        <v>0</v>
      </c>
      <c r="MQV51" s="64">
        <f t="shared" si="402"/>
        <v>0</v>
      </c>
      <c r="MQW51" s="64">
        <f t="shared" si="402"/>
        <v>0</v>
      </c>
      <c r="MQX51" s="64">
        <f t="shared" si="402"/>
        <v>0</v>
      </c>
      <c r="MQY51" s="64">
        <f t="shared" si="402"/>
        <v>0</v>
      </c>
      <c r="MQZ51" s="64">
        <f t="shared" si="402"/>
        <v>0</v>
      </c>
      <c r="MRA51" s="64">
        <f t="shared" si="402"/>
        <v>0</v>
      </c>
      <c r="MRB51" s="64">
        <f t="shared" si="402"/>
        <v>0</v>
      </c>
      <c r="MRC51" s="64">
        <f t="shared" si="402"/>
        <v>0</v>
      </c>
      <c r="MRD51" s="64">
        <f t="shared" si="402"/>
        <v>0</v>
      </c>
      <c r="MRE51" s="64">
        <f t="shared" si="402"/>
        <v>0</v>
      </c>
      <c r="MRF51" s="64">
        <f t="shared" si="402"/>
        <v>0</v>
      </c>
      <c r="MRG51" s="64">
        <f t="shared" si="402"/>
        <v>0</v>
      </c>
      <c r="MRH51" s="64">
        <f t="shared" si="402"/>
        <v>0</v>
      </c>
      <c r="MRI51" s="64">
        <f t="shared" si="402"/>
        <v>0</v>
      </c>
      <c r="MRJ51" s="64">
        <f t="shared" si="402"/>
        <v>0</v>
      </c>
      <c r="MRK51" s="64">
        <f t="shared" si="402"/>
        <v>0</v>
      </c>
      <c r="MRL51" s="64">
        <f t="shared" si="402"/>
        <v>0</v>
      </c>
      <c r="MRM51" s="64">
        <f t="shared" si="402"/>
        <v>0</v>
      </c>
      <c r="MRN51" s="64">
        <f t="shared" si="402"/>
        <v>0</v>
      </c>
      <c r="MRO51" s="64">
        <f t="shared" si="402"/>
        <v>0</v>
      </c>
      <c r="MRP51" s="64">
        <f t="shared" si="402"/>
        <v>0</v>
      </c>
      <c r="MRQ51" s="64">
        <f t="shared" si="402"/>
        <v>0</v>
      </c>
      <c r="MRR51" s="64">
        <f t="shared" si="402"/>
        <v>0</v>
      </c>
      <c r="MRS51" s="64">
        <f t="shared" si="402"/>
        <v>0</v>
      </c>
      <c r="MRT51" s="64">
        <f t="shared" si="402"/>
        <v>0</v>
      </c>
      <c r="MRU51" s="64">
        <f t="shared" si="402"/>
        <v>0</v>
      </c>
      <c r="MRV51" s="64">
        <f t="shared" si="402"/>
        <v>0</v>
      </c>
      <c r="MRW51" s="64">
        <f t="shared" si="402"/>
        <v>0</v>
      </c>
      <c r="MRX51" s="64">
        <f t="shared" si="402"/>
        <v>0</v>
      </c>
      <c r="MRY51" s="64">
        <f t="shared" si="402"/>
        <v>0</v>
      </c>
      <c r="MRZ51" s="64">
        <f t="shared" si="402"/>
        <v>0</v>
      </c>
      <c r="MSA51" s="64">
        <f t="shared" ref="MSA51:MUL51" si="403">SUM(MSA34:MSA49)</f>
        <v>0</v>
      </c>
      <c r="MSB51" s="64">
        <f t="shared" si="403"/>
        <v>0</v>
      </c>
      <c r="MSC51" s="64">
        <f t="shared" si="403"/>
        <v>0</v>
      </c>
      <c r="MSD51" s="64">
        <f t="shared" si="403"/>
        <v>0</v>
      </c>
      <c r="MSE51" s="64">
        <f t="shared" si="403"/>
        <v>0</v>
      </c>
      <c r="MSF51" s="64">
        <f t="shared" si="403"/>
        <v>0</v>
      </c>
      <c r="MSG51" s="64">
        <f t="shared" si="403"/>
        <v>0</v>
      </c>
      <c r="MSH51" s="64">
        <f t="shared" si="403"/>
        <v>0</v>
      </c>
      <c r="MSI51" s="64">
        <f t="shared" si="403"/>
        <v>0</v>
      </c>
      <c r="MSJ51" s="64">
        <f t="shared" si="403"/>
        <v>0</v>
      </c>
      <c r="MSK51" s="64">
        <f t="shared" si="403"/>
        <v>0</v>
      </c>
      <c r="MSL51" s="64">
        <f t="shared" si="403"/>
        <v>0</v>
      </c>
      <c r="MSM51" s="64">
        <f t="shared" si="403"/>
        <v>0</v>
      </c>
      <c r="MSN51" s="64">
        <f t="shared" si="403"/>
        <v>0</v>
      </c>
      <c r="MSO51" s="64">
        <f t="shared" si="403"/>
        <v>0</v>
      </c>
      <c r="MSP51" s="64">
        <f t="shared" si="403"/>
        <v>0</v>
      </c>
      <c r="MSQ51" s="64">
        <f t="shared" si="403"/>
        <v>0</v>
      </c>
      <c r="MSR51" s="64">
        <f t="shared" si="403"/>
        <v>0</v>
      </c>
      <c r="MSS51" s="64">
        <f t="shared" si="403"/>
        <v>0</v>
      </c>
      <c r="MST51" s="64">
        <f t="shared" si="403"/>
        <v>0</v>
      </c>
      <c r="MSU51" s="64">
        <f t="shared" si="403"/>
        <v>0</v>
      </c>
      <c r="MSV51" s="64">
        <f t="shared" si="403"/>
        <v>0</v>
      </c>
      <c r="MSW51" s="64">
        <f t="shared" si="403"/>
        <v>0</v>
      </c>
      <c r="MSX51" s="64">
        <f t="shared" si="403"/>
        <v>0</v>
      </c>
      <c r="MSY51" s="64">
        <f t="shared" si="403"/>
        <v>0</v>
      </c>
      <c r="MSZ51" s="64">
        <f t="shared" si="403"/>
        <v>0</v>
      </c>
      <c r="MTA51" s="64">
        <f t="shared" si="403"/>
        <v>0</v>
      </c>
      <c r="MTB51" s="64">
        <f t="shared" si="403"/>
        <v>0</v>
      </c>
      <c r="MTC51" s="64">
        <f t="shared" si="403"/>
        <v>0</v>
      </c>
      <c r="MTD51" s="64">
        <f t="shared" si="403"/>
        <v>0</v>
      </c>
      <c r="MTE51" s="64">
        <f t="shared" si="403"/>
        <v>0</v>
      </c>
      <c r="MTF51" s="64">
        <f t="shared" si="403"/>
        <v>0</v>
      </c>
      <c r="MTG51" s="64">
        <f t="shared" si="403"/>
        <v>0</v>
      </c>
      <c r="MTH51" s="64">
        <f t="shared" si="403"/>
        <v>0</v>
      </c>
      <c r="MTI51" s="64">
        <f t="shared" si="403"/>
        <v>0</v>
      </c>
      <c r="MTJ51" s="64">
        <f t="shared" si="403"/>
        <v>0</v>
      </c>
      <c r="MTK51" s="64">
        <f t="shared" si="403"/>
        <v>0</v>
      </c>
      <c r="MTL51" s="64">
        <f t="shared" si="403"/>
        <v>0</v>
      </c>
      <c r="MTM51" s="64">
        <f t="shared" si="403"/>
        <v>0</v>
      </c>
      <c r="MTN51" s="64">
        <f t="shared" si="403"/>
        <v>0</v>
      </c>
      <c r="MTO51" s="64">
        <f t="shared" si="403"/>
        <v>0</v>
      </c>
      <c r="MTP51" s="64">
        <f t="shared" si="403"/>
        <v>0</v>
      </c>
      <c r="MTQ51" s="64">
        <f t="shared" si="403"/>
        <v>0</v>
      </c>
      <c r="MTR51" s="64">
        <f t="shared" si="403"/>
        <v>0</v>
      </c>
      <c r="MTS51" s="64">
        <f t="shared" si="403"/>
        <v>0</v>
      </c>
      <c r="MTT51" s="64">
        <f t="shared" si="403"/>
        <v>0</v>
      </c>
      <c r="MTU51" s="64">
        <f t="shared" si="403"/>
        <v>0</v>
      </c>
      <c r="MTV51" s="64">
        <f t="shared" si="403"/>
        <v>0</v>
      </c>
      <c r="MTW51" s="64">
        <f t="shared" si="403"/>
        <v>0</v>
      </c>
      <c r="MTX51" s="64">
        <f t="shared" si="403"/>
        <v>0</v>
      </c>
      <c r="MTY51" s="64">
        <f t="shared" si="403"/>
        <v>0</v>
      </c>
      <c r="MTZ51" s="64">
        <f t="shared" si="403"/>
        <v>0</v>
      </c>
      <c r="MUA51" s="64">
        <f t="shared" si="403"/>
        <v>0</v>
      </c>
      <c r="MUB51" s="64">
        <f t="shared" si="403"/>
        <v>0</v>
      </c>
      <c r="MUC51" s="64">
        <f t="shared" si="403"/>
        <v>0</v>
      </c>
      <c r="MUD51" s="64">
        <f t="shared" si="403"/>
        <v>0</v>
      </c>
      <c r="MUE51" s="64">
        <f t="shared" si="403"/>
        <v>0</v>
      </c>
      <c r="MUF51" s="64">
        <f t="shared" si="403"/>
        <v>0</v>
      </c>
      <c r="MUG51" s="64">
        <f t="shared" si="403"/>
        <v>0</v>
      </c>
      <c r="MUH51" s="64">
        <f t="shared" si="403"/>
        <v>0</v>
      </c>
      <c r="MUI51" s="64">
        <f t="shared" si="403"/>
        <v>0</v>
      </c>
      <c r="MUJ51" s="64">
        <f t="shared" si="403"/>
        <v>0</v>
      </c>
      <c r="MUK51" s="64">
        <f t="shared" si="403"/>
        <v>0</v>
      </c>
      <c r="MUL51" s="64">
        <f t="shared" si="403"/>
        <v>0</v>
      </c>
      <c r="MUM51" s="64">
        <f t="shared" ref="MUM51:MWX51" si="404">SUM(MUM34:MUM49)</f>
        <v>0</v>
      </c>
      <c r="MUN51" s="64">
        <f t="shared" si="404"/>
        <v>0</v>
      </c>
      <c r="MUO51" s="64">
        <f t="shared" si="404"/>
        <v>0</v>
      </c>
      <c r="MUP51" s="64">
        <f t="shared" si="404"/>
        <v>0</v>
      </c>
      <c r="MUQ51" s="64">
        <f t="shared" si="404"/>
        <v>0</v>
      </c>
      <c r="MUR51" s="64">
        <f t="shared" si="404"/>
        <v>0</v>
      </c>
      <c r="MUS51" s="64">
        <f t="shared" si="404"/>
        <v>0</v>
      </c>
      <c r="MUT51" s="64">
        <f t="shared" si="404"/>
        <v>0</v>
      </c>
      <c r="MUU51" s="64">
        <f t="shared" si="404"/>
        <v>0</v>
      </c>
      <c r="MUV51" s="64">
        <f t="shared" si="404"/>
        <v>0</v>
      </c>
      <c r="MUW51" s="64">
        <f t="shared" si="404"/>
        <v>0</v>
      </c>
      <c r="MUX51" s="64">
        <f t="shared" si="404"/>
        <v>0</v>
      </c>
      <c r="MUY51" s="64">
        <f t="shared" si="404"/>
        <v>0</v>
      </c>
      <c r="MUZ51" s="64">
        <f t="shared" si="404"/>
        <v>0</v>
      </c>
      <c r="MVA51" s="64">
        <f t="shared" si="404"/>
        <v>0</v>
      </c>
      <c r="MVB51" s="64">
        <f t="shared" si="404"/>
        <v>0</v>
      </c>
      <c r="MVC51" s="64">
        <f t="shared" si="404"/>
        <v>0</v>
      </c>
      <c r="MVD51" s="64">
        <f t="shared" si="404"/>
        <v>0</v>
      </c>
      <c r="MVE51" s="64">
        <f t="shared" si="404"/>
        <v>0</v>
      </c>
      <c r="MVF51" s="64">
        <f t="shared" si="404"/>
        <v>0</v>
      </c>
      <c r="MVG51" s="64">
        <f t="shared" si="404"/>
        <v>0</v>
      </c>
      <c r="MVH51" s="64">
        <f t="shared" si="404"/>
        <v>0</v>
      </c>
      <c r="MVI51" s="64">
        <f t="shared" si="404"/>
        <v>0</v>
      </c>
      <c r="MVJ51" s="64">
        <f t="shared" si="404"/>
        <v>0</v>
      </c>
      <c r="MVK51" s="64">
        <f t="shared" si="404"/>
        <v>0</v>
      </c>
      <c r="MVL51" s="64">
        <f t="shared" si="404"/>
        <v>0</v>
      </c>
      <c r="MVM51" s="64">
        <f t="shared" si="404"/>
        <v>0</v>
      </c>
      <c r="MVN51" s="64">
        <f t="shared" si="404"/>
        <v>0</v>
      </c>
      <c r="MVO51" s="64">
        <f t="shared" si="404"/>
        <v>0</v>
      </c>
      <c r="MVP51" s="64">
        <f t="shared" si="404"/>
        <v>0</v>
      </c>
      <c r="MVQ51" s="64">
        <f t="shared" si="404"/>
        <v>0</v>
      </c>
      <c r="MVR51" s="64">
        <f t="shared" si="404"/>
        <v>0</v>
      </c>
      <c r="MVS51" s="64">
        <f t="shared" si="404"/>
        <v>0</v>
      </c>
      <c r="MVT51" s="64">
        <f t="shared" si="404"/>
        <v>0</v>
      </c>
      <c r="MVU51" s="64">
        <f t="shared" si="404"/>
        <v>0</v>
      </c>
      <c r="MVV51" s="64">
        <f t="shared" si="404"/>
        <v>0</v>
      </c>
      <c r="MVW51" s="64">
        <f t="shared" si="404"/>
        <v>0</v>
      </c>
      <c r="MVX51" s="64">
        <f t="shared" si="404"/>
        <v>0</v>
      </c>
      <c r="MVY51" s="64">
        <f t="shared" si="404"/>
        <v>0</v>
      </c>
      <c r="MVZ51" s="64">
        <f t="shared" si="404"/>
        <v>0</v>
      </c>
      <c r="MWA51" s="64">
        <f t="shared" si="404"/>
        <v>0</v>
      </c>
      <c r="MWB51" s="64">
        <f t="shared" si="404"/>
        <v>0</v>
      </c>
      <c r="MWC51" s="64">
        <f t="shared" si="404"/>
        <v>0</v>
      </c>
      <c r="MWD51" s="64">
        <f t="shared" si="404"/>
        <v>0</v>
      </c>
      <c r="MWE51" s="64">
        <f t="shared" si="404"/>
        <v>0</v>
      </c>
      <c r="MWF51" s="64">
        <f t="shared" si="404"/>
        <v>0</v>
      </c>
      <c r="MWG51" s="64">
        <f t="shared" si="404"/>
        <v>0</v>
      </c>
      <c r="MWH51" s="64">
        <f t="shared" si="404"/>
        <v>0</v>
      </c>
      <c r="MWI51" s="64">
        <f t="shared" si="404"/>
        <v>0</v>
      </c>
      <c r="MWJ51" s="64">
        <f t="shared" si="404"/>
        <v>0</v>
      </c>
      <c r="MWK51" s="64">
        <f t="shared" si="404"/>
        <v>0</v>
      </c>
      <c r="MWL51" s="64">
        <f t="shared" si="404"/>
        <v>0</v>
      </c>
      <c r="MWM51" s="64">
        <f t="shared" si="404"/>
        <v>0</v>
      </c>
      <c r="MWN51" s="64">
        <f t="shared" si="404"/>
        <v>0</v>
      </c>
      <c r="MWO51" s="64">
        <f t="shared" si="404"/>
        <v>0</v>
      </c>
      <c r="MWP51" s="64">
        <f t="shared" si="404"/>
        <v>0</v>
      </c>
      <c r="MWQ51" s="64">
        <f t="shared" si="404"/>
        <v>0</v>
      </c>
      <c r="MWR51" s="64">
        <f t="shared" si="404"/>
        <v>0</v>
      </c>
      <c r="MWS51" s="64">
        <f t="shared" si="404"/>
        <v>0</v>
      </c>
      <c r="MWT51" s="64">
        <f t="shared" si="404"/>
        <v>0</v>
      </c>
      <c r="MWU51" s="64">
        <f t="shared" si="404"/>
        <v>0</v>
      </c>
      <c r="MWV51" s="64">
        <f t="shared" si="404"/>
        <v>0</v>
      </c>
      <c r="MWW51" s="64">
        <f t="shared" si="404"/>
        <v>0</v>
      </c>
      <c r="MWX51" s="64">
        <f t="shared" si="404"/>
        <v>0</v>
      </c>
      <c r="MWY51" s="64">
        <f t="shared" ref="MWY51:MZJ51" si="405">SUM(MWY34:MWY49)</f>
        <v>0</v>
      </c>
      <c r="MWZ51" s="64">
        <f t="shared" si="405"/>
        <v>0</v>
      </c>
      <c r="MXA51" s="64">
        <f t="shared" si="405"/>
        <v>0</v>
      </c>
      <c r="MXB51" s="64">
        <f t="shared" si="405"/>
        <v>0</v>
      </c>
      <c r="MXC51" s="64">
        <f t="shared" si="405"/>
        <v>0</v>
      </c>
      <c r="MXD51" s="64">
        <f t="shared" si="405"/>
        <v>0</v>
      </c>
      <c r="MXE51" s="64">
        <f t="shared" si="405"/>
        <v>0</v>
      </c>
      <c r="MXF51" s="64">
        <f t="shared" si="405"/>
        <v>0</v>
      </c>
      <c r="MXG51" s="64">
        <f t="shared" si="405"/>
        <v>0</v>
      </c>
      <c r="MXH51" s="64">
        <f t="shared" si="405"/>
        <v>0</v>
      </c>
      <c r="MXI51" s="64">
        <f t="shared" si="405"/>
        <v>0</v>
      </c>
      <c r="MXJ51" s="64">
        <f t="shared" si="405"/>
        <v>0</v>
      </c>
      <c r="MXK51" s="64">
        <f t="shared" si="405"/>
        <v>0</v>
      </c>
      <c r="MXL51" s="64">
        <f t="shared" si="405"/>
        <v>0</v>
      </c>
      <c r="MXM51" s="64">
        <f t="shared" si="405"/>
        <v>0</v>
      </c>
      <c r="MXN51" s="64">
        <f t="shared" si="405"/>
        <v>0</v>
      </c>
      <c r="MXO51" s="64">
        <f t="shared" si="405"/>
        <v>0</v>
      </c>
      <c r="MXP51" s="64">
        <f t="shared" si="405"/>
        <v>0</v>
      </c>
      <c r="MXQ51" s="64">
        <f t="shared" si="405"/>
        <v>0</v>
      </c>
      <c r="MXR51" s="64">
        <f t="shared" si="405"/>
        <v>0</v>
      </c>
      <c r="MXS51" s="64">
        <f t="shared" si="405"/>
        <v>0</v>
      </c>
      <c r="MXT51" s="64">
        <f t="shared" si="405"/>
        <v>0</v>
      </c>
      <c r="MXU51" s="64">
        <f t="shared" si="405"/>
        <v>0</v>
      </c>
      <c r="MXV51" s="64">
        <f t="shared" si="405"/>
        <v>0</v>
      </c>
      <c r="MXW51" s="64">
        <f t="shared" si="405"/>
        <v>0</v>
      </c>
      <c r="MXX51" s="64">
        <f t="shared" si="405"/>
        <v>0</v>
      </c>
      <c r="MXY51" s="64">
        <f t="shared" si="405"/>
        <v>0</v>
      </c>
      <c r="MXZ51" s="64">
        <f t="shared" si="405"/>
        <v>0</v>
      </c>
      <c r="MYA51" s="64">
        <f t="shared" si="405"/>
        <v>0</v>
      </c>
      <c r="MYB51" s="64">
        <f t="shared" si="405"/>
        <v>0</v>
      </c>
      <c r="MYC51" s="64">
        <f t="shared" si="405"/>
        <v>0</v>
      </c>
      <c r="MYD51" s="64">
        <f t="shared" si="405"/>
        <v>0</v>
      </c>
      <c r="MYE51" s="64">
        <f t="shared" si="405"/>
        <v>0</v>
      </c>
      <c r="MYF51" s="64">
        <f t="shared" si="405"/>
        <v>0</v>
      </c>
      <c r="MYG51" s="64">
        <f t="shared" si="405"/>
        <v>0</v>
      </c>
      <c r="MYH51" s="64">
        <f t="shared" si="405"/>
        <v>0</v>
      </c>
      <c r="MYI51" s="64">
        <f t="shared" si="405"/>
        <v>0</v>
      </c>
      <c r="MYJ51" s="64">
        <f t="shared" si="405"/>
        <v>0</v>
      </c>
      <c r="MYK51" s="64">
        <f t="shared" si="405"/>
        <v>0</v>
      </c>
      <c r="MYL51" s="64">
        <f t="shared" si="405"/>
        <v>0</v>
      </c>
      <c r="MYM51" s="64">
        <f t="shared" si="405"/>
        <v>0</v>
      </c>
      <c r="MYN51" s="64">
        <f t="shared" si="405"/>
        <v>0</v>
      </c>
      <c r="MYO51" s="64">
        <f t="shared" si="405"/>
        <v>0</v>
      </c>
      <c r="MYP51" s="64">
        <f t="shared" si="405"/>
        <v>0</v>
      </c>
      <c r="MYQ51" s="64">
        <f t="shared" si="405"/>
        <v>0</v>
      </c>
      <c r="MYR51" s="64">
        <f t="shared" si="405"/>
        <v>0</v>
      </c>
      <c r="MYS51" s="64">
        <f t="shared" si="405"/>
        <v>0</v>
      </c>
      <c r="MYT51" s="64">
        <f t="shared" si="405"/>
        <v>0</v>
      </c>
      <c r="MYU51" s="64">
        <f t="shared" si="405"/>
        <v>0</v>
      </c>
      <c r="MYV51" s="64">
        <f t="shared" si="405"/>
        <v>0</v>
      </c>
      <c r="MYW51" s="64">
        <f t="shared" si="405"/>
        <v>0</v>
      </c>
      <c r="MYX51" s="64">
        <f t="shared" si="405"/>
        <v>0</v>
      </c>
      <c r="MYY51" s="64">
        <f t="shared" si="405"/>
        <v>0</v>
      </c>
      <c r="MYZ51" s="64">
        <f t="shared" si="405"/>
        <v>0</v>
      </c>
      <c r="MZA51" s="64">
        <f t="shared" si="405"/>
        <v>0</v>
      </c>
      <c r="MZB51" s="64">
        <f t="shared" si="405"/>
        <v>0</v>
      </c>
      <c r="MZC51" s="64">
        <f t="shared" si="405"/>
        <v>0</v>
      </c>
      <c r="MZD51" s="64">
        <f t="shared" si="405"/>
        <v>0</v>
      </c>
      <c r="MZE51" s="64">
        <f t="shared" si="405"/>
        <v>0</v>
      </c>
      <c r="MZF51" s="64">
        <f t="shared" si="405"/>
        <v>0</v>
      </c>
      <c r="MZG51" s="64">
        <f t="shared" si="405"/>
        <v>0</v>
      </c>
      <c r="MZH51" s="64">
        <f t="shared" si="405"/>
        <v>0</v>
      </c>
      <c r="MZI51" s="64">
        <f t="shared" si="405"/>
        <v>0</v>
      </c>
      <c r="MZJ51" s="64">
        <f t="shared" si="405"/>
        <v>0</v>
      </c>
      <c r="MZK51" s="64">
        <f t="shared" ref="MZK51:NBV51" si="406">SUM(MZK34:MZK49)</f>
        <v>0</v>
      </c>
      <c r="MZL51" s="64">
        <f t="shared" si="406"/>
        <v>0</v>
      </c>
      <c r="MZM51" s="64">
        <f t="shared" si="406"/>
        <v>0</v>
      </c>
      <c r="MZN51" s="64">
        <f t="shared" si="406"/>
        <v>0</v>
      </c>
      <c r="MZO51" s="64">
        <f t="shared" si="406"/>
        <v>0</v>
      </c>
      <c r="MZP51" s="64">
        <f t="shared" si="406"/>
        <v>0</v>
      </c>
      <c r="MZQ51" s="64">
        <f t="shared" si="406"/>
        <v>0</v>
      </c>
      <c r="MZR51" s="64">
        <f t="shared" si="406"/>
        <v>0</v>
      </c>
      <c r="MZS51" s="64">
        <f t="shared" si="406"/>
        <v>0</v>
      </c>
      <c r="MZT51" s="64">
        <f t="shared" si="406"/>
        <v>0</v>
      </c>
      <c r="MZU51" s="64">
        <f t="shared" si="406"/>
        <v>0</v>
      </c>
      <c r="MZV51" s="64">
        <f t="shared" si="406"/>
        <v>0</v>
      </c>
      <c r="MZW51" s="64">
        <f t="shared" si="406"/>
        <v>0</v>
      </c>
      <c r="MZX51" s="64">
        <f t="shared" si="406"/>
        <v>0</v>
      </c>
      <c r="MZY51" s="64">
        <f t="shared" si="406"/>
        <v>0</v>
      </c>
      <c r="MZZ51" s="64">
        <f t="shared" si="406"/>
        <v>0</v>
      </c>
      <c r="NAA51" s="64">
        <f t="shared" si="406"/>
        <v>0</v>
      </c>
      <c r="NAB51" s="64">
        <f t="shared" si="406"/>
        <v>0</v>
      </c>
      <c r="NAC51" s="64">
        <f t="shared" si="406"/>
        <v>0</v>
      </c>
      <c r="NAD51" s="64">
        <f t="shared" si="406"/>
        <v>0</v>
      </c>
      <c r="NAE51" s="64">
        <f t="shared" si="406"/>
        <v>0</v>
      </c>
      <c r="NAF51" s="64">
        <f t="shared" si="406"/>
        <v>0</v>
      </c>
      <c r="NAG51" s="64">
        <f t="shared" si="406"/>
        <v>0</v>
      </c>
      <c r="NAH51" s="64">
        <f t="shared" si="406"/>
        <v>0</v>
      </c>
      <c r="NAI51" s="64">
        <f t="shared" si="406"/>
        <v>0</v>
      </c>
      <c r="NAJ51" s="64">
        <f t="shared" si="406"/>
        <v>0</v>
      </c>
      <c r="NAK51" s="64">
        <f t="shared" si="406"/>
        <v>0</v>
      </c>
      <c r="NAL51" s="64">
        <f t="shared" si="406"/>
        <v>0</v>
      </c>
      <c r="NAM51" s="64">
        <f t="shared" si="406"/>
        <v>0</v>
      </c>
      <c r="NAN51" s="64">
        <f t="shared" si="406"/>
        <v>0</v>
      </c>
      <c r="NAO51" s="64">
        <f t="shared" si="406"/>
        <v>0</v>
      </c>
      <c r="NAP51" s="64">
        <f t="shared" si="406"/>
        <v>0</v>
      </c>
      <c r="NAQ51" s="64">
        <f t="shared" si="406"/>
        <v>0</v>
      </c>
      <c r="NAR51" s="64">
        <f t="shared" si="406"/>
        <v>0</v>
      </c>
      <c r="NAS51" s="64">
        <f t="shared" si="406"/>
        <v>0</v>
      </c>
      <c r="NAT51" s="64">
        <f t="shared" si="406"/>
        <v>0</v>
      </c>
      <c r="NAU51" s="64">
        <f t="shared" si="406"/>
        <v>0</v>
      </c>
      <c r="NAV51" s="64">
        <f t="shared" si="406"/>
        <v>0</v>
      </c>
      <c r="NAW51" s="64">
        <f t="shared" si="406"/>
        <v>0</v>
      </c>
      <c r="NAX51" s="64">
        <f t="shared" si="406"/>
        <v>0</v>
      </c>
      <c r="NAY51" s="64">
        <f t="shared" si="406"/>
        <v>0</v>
      </c>
      <c r="NAZ51" s="64">
        <f t="shared" si="406"/>
        <v>0</v>
      </c>
      <c r="NBA51" s="64">
        <f t="shared" si="406"/>
        <v>0</v>
      </c>
      <c r="NBB51" s="64">
        <f t="shared" si="406"/>
        <v>0</v>
      </c>
      <c r="NBC51" s="64">
        <f t="shared" si="406"/>
        <v>0</v>
      </c>
      <c r="NBD51" s="64">
        <f t="shared" si="406"/>
        <v>0</v>
      </c>
      <c r="NBE51" s="64">
        <f t="shared" si="406"/>
        <v>0</v>
      </c>
      <c r="NBF51" s="64">
        <f t="shared" si="406"/>
        <v>0</v>
      </c>
      <c r="NBG51" s="64">
        <f t="shared" si="406"/>
        <v>0</v>
      </c>
      <c r="NBH51" s="64">
        <f t="shared" si="406"/>
        <v>0</v>
      </c>
      <c r="NBI51" s="64">
        <f t="shared" si="406"/>
        <v>0</v>
      </c>
      <c r="NBJ51" s="64">
        <f t="shared" si="406"/>
        <v>0</v>
      </c>
      <c r="NBK51" s="64">
        <f t="shared" si="406"/>
        <v>0</v>
      </c>
      <c r="NBL51" s="64">
        <f t="shared" si="406"/>
        <v>0</v>
      </c>
      <c r="NBM51" s="64">
        <f t="shared" si="406"/>
        <v>0</v>
      </c>
      <c r="NBN51" s="64">
        <f t="shared" si="406"/>
        <v>0</v>
      </c>
      <c r="NBO51" s="64">
        <f t="shared" si="406"/>
        <v>0</v>
      </c>
      <c r="NBP51" s="64">
        <f t="shared" si="406"/>
        <v>0</v>
      </c>
      <c r="NBQ51" s="64">
        <f t="shared" si="406"/>
        <v>0</v>
      </c>
      <c r="NBR51" s="64">
        <f t="shared" si="406"/>
        <v>0</v>
      </c>
      <c r="NBS51" s="64">
        <f t="shared" si="406"/>
        <v>0</v>
      </c>
      <c r="NBT51" s="64">
        <f t="shared" si="406"/>
        <v>0</v>
      </c>
      <c r="NBU51" s="64">
        <f t="shared" si="406"/>
        <v>0</v>
      </c>
      <c r="NBV51" s="64">
        <f t="shared" si="406"/>
        <v>0</v>
      </c>
      <c r="NBW51" s="64">
        <f t="shared" ref="NBW51:NEH51" si="407">SUM(NBW34:NBW49)</f>
        <v>0</v>
      </c>
      <c r="NBX51" s="64">
        <f t="shared" si="407"/>
        <v>0</v>
      </c>
      <c r="NBY51" s="64">
        <f t="shared" si="407"/>
        <v>0</v>
      </c>
      <c r="NBZ51" s="64">
        <f t="shared" si="407"/>
        <v>0</v>
      </c>
      <c r="NCA51" s="64">
        <f t="shared" si="407"/>
        <v>0</v>
      </c>
      <c r="NCB51" s="64">
        <f t="shared" si="407"/>
        <v>0</v>
      </c>
      <c r="NCC51" s="64">
        <f t="shared" si="407"/>
        <v>0</v>
      </c>
      <c r="NCD51" s="64">
        <f t="shared" si="407"/>
        <v>0</v>
      </c>
      <c r="NCE51" s="64">
        <f t="shared" si="407"/>
        <v>0</v>
      </c>
      <c r="NCF51" s="64">
        <f t="shared" si="407"/>
        <v>0</v>
      </c>
      <c r="NCG51" s="64">
        <f t="shared" si="407"/>
        <v>0</v>
      </c>
      <c r="NCH51" s="64">
        <f t="shared" si="407"/>
        <v>0</v>
      </c>
      <c r="NCI51" s="64">
        <f t="shared" si="407"/>
        <v>0</v>
      </c>
      <c r="NCJ51" s="64">
        <f t="shared" si="407"/>
        <v>0</v>
      </c>
      <c r="NCK51" s="64">
        <f t="shared" si="407"/>
        <v>0</v>
      </c>
      <c r="NCL51" s="64">
        <f t="shared" si="407"/>
        <v>0</v>
      </c>
      <c r="NCM51" s="64">
        <f t="shared" si="407"/>
        <v>0</v>
      </c>
      <c r="NCN51" s="64">
        <f t="shared" si="407"/>
        <v>0</v>
      </c>
      <c r="NCO51" s="64">
        <f t="shared" si="407"/>
        <v>0</v>
      </c>
      <c r="NCP51" s="64">
        <f t="shared" si="407"/>
        <v>0</v>
      </c>
      <c r="NCQ51" s="64">
        <f t="shared" si="407"/>
        <v>0</v>
      </c>
      <c r="NCR51" s="64">
        <f t="shared" si="407"/>
        <v>0</v>
      </c>
      <c r="NCS51" s="64">
        <f t="shared" si="407"/>
        <v>0</v>
      </c>
      <c r="NCT51" s="64">
        <f t="shared" si="407"/>
        <v>0</v>
      </c>
      <c r="NCU51" s="64">
        <f t="shared" si="407"/>
        <v>0</v>
      </c>
      <c r="NCV51" s="64">
        <f t="shared" si="407"/>
        <v>0</v>
      </c>
      <c r="NCW51" s="64">
        <f t="shared" si="407"/>
        <v>0</v>
      </c>
      <c r="NCX51" s="64">
        <f t="shared" si="407"/>
        <v>0</v>
      </c>
      <c r="NCY51" s="64">
        <f t="shared" si="407"/>
        <v>0</v>
      </c>
      <c r="NCZ51" s="64">
        <f t="shared" si="407"/>
        <v>0</v>
      </c>
      <c r="NDA51" s="64">
        <f t="shared" si="407"/>
        <v>0</v>
      </c>
      <c r="NDB51" s="64">
        <f t="shared" si="407"/>
        <v>0</v>
      </c>
      <c r="NDC51" s="64">
        <f t="shared" si="407"/>
        <v>0</v>
      </c>
      <c r="NDD51" s="64">
        <f t="shared" si="407"/>
        <v>0</v>
      </c>
      <c r="NDE51" s="64">
        <f t="shared" si="407"/>
        <v>0</v>
      </c>
      <c r="NDF51" s="64">
        <f t="shared" si="407"/>
        <v>0</v>
      </c>
      <c r="NDG51" s="64">
        <f t="shared" si="407"/>
        <v>0</v>
      </c>
      <c r="NDH51" s="64">
        <f t="shared" si="407"/>
        <v>0</v>
      </c>
      <c r="NDI51" s="64">
        <f t="shared" si="407"/>
        <v>0</v>
      </c>
      <c r="NDJ51" s="64">
        <f t="shared" si="407"/>
        <v>0</v>
      </c>
      <c r="NDK51" s="64">
        <f t="shared" si="407"/>
        <v>0</v>
      </c>
      <c r="NDL51" s="64">
        <f t="shared" si="407"/>
        <v>0</v>
      </c>
      <c r="NDM51" s="64">
        <f t="shared" si="407"/>
        <v>0</v>
      </c>
      <c r="NDN51" s="64">
        <f t="shared" si="407"/>
        <v>0</v>
      </c>
      <c r="NDO51" s="64">
        <f t="shared" si="407"/>
        <v>0</v>
      </c>
      <c r="NDP51" s="64">
        <f t="shared" si="407"/>
        <v>0</v>
      </c>
      <c r="NDQ51" s="64">
        <f t="shared" si="407"/>
        <v>0</v>
      </c>
      <c r="NDR51" s="64">
        <f t="shared" si="407"/>
        <v>0</v>
      </c>
      <c r="NDS51" s="64">
        <f t="shared" si="407"/>
        <v>0</v>
      </c>
      <c r="NDT51" s="64">
        <f t="shared" si="407"/>
        <v>0</v>
      </c>
      <c r="NDU51" s="64">
        <f t="shared" si="407"/>
        <v>0</v>
      </c>
      <c r="NDV51" s="64">
        <f t="shared" si="407"/>
        <v>0</v>
      </c>
      <c r="NDW51" s="64">
        <f t="shared" si="407"/>
        <v>0</v>
      </c>
      <c r="NDX51" s="64">
        <f t="shared" si="407"/>
        <v>0</v>
      </c>
      <c r="NDY51" s="64">
        <f t="shared" si="407"/>
        <v>0</v>
      </c>
      <c r="NDZ51" s="64">
        <f t="shared" si="407"/>
        <v>0</v>
      </c>
      <c r="NEA51" s="64">
        <f t="shared" si="407"/>
        <v>0</v>
      </c>
      <c r="NEB51" s="64">
        <f t="shared" si="407"/>
        <v>0</v>
      </c>
      <c r="NEC51" s="64">
        <f t="shared" si="407"/>
        <v>0</v>
      </c>
      <c r="NED51" s="64">
        <f t="shared" si="407"/>
        <v>0</v>
      </c>
      <c r="NEE51" s="64">
        <f t="shared" si="407"/>
        <v>0</v>
      </c>
      <c r="NEF51" s="64">
        <f t="shared" si="407"/>
        <v>0</v>
      </c>
      <c r="NEG51" s="64">
        <f t="shared" si="407"/>
        <v>0</v>
      </c>
      <c r="NEH51" s="64">
        <f t="shared" si="407"/>
        <v>0</v>
      </c>
      <c r="NEI51" s="64">
        <f t="shared" ref="NEI51:NGT51" si="408">SUM(NEI34:NEI49)</f>
        <v>0</v>
      </c>
      <c r="NEJ51" s="64">
        <f t="shared" si="408"/>
        <v>0</v>
      </c>
      <c r="NEK51" s="64">
        <f t="shared" si="408"/>
        <v>0</v>
      </c>
      <c r="NEL51" s="64">
        <f t="shared" si="408"/>
        <v>0</v>
      </c>
      <c r="NEM51" s="64">
        <f t="shared" si="408"/>
        <v>0</v>
      </c>
      <c r="NEN51" s="64">
        <f t="shared" si="408"/>
        <v>0</v>
      </c>
      <c r="NEO51" s="64">
        <f t="shared" si="408"/>
        <v>0</v>
      </c>
      <c r="NEP51" s="64">
        <f t="shared" si="408"/>
        <v>0</v>
      </c>
      <c r="NEQ51" s="64">
        <f t="shared" si="408"/>
        <v>0</v>
      </c>
      <c r="NER51" s="64">
        <f t="shared" si="408"/>
        <v>0</v>
      </c>
      <c r="NES51" s="64">
        <f t="shared" si="408"/>
        <v>0</v>
      </c>
      <c r="NET51" s="64">
        <f t="shared" si="408"/>
        <v>0</v>
      </c>
      <c r="NEU51" s="64">
        <f t="shared" si="408"/>
        <v>0</v>
      </c>
      <c r="NEV51" s="64">
        <f t="shared" si="408"/>
        <v>0</v>
      </c>
      <c r="NEW51" s="64">
        <f t="shared" si="408"/>
        <v>0</v>
      </c>
      <c r="NEX51" s="64">
        <f t="shared" si="408"/>
        <v>0</v>
      </c>
      <c r="NEY51" s="64">
        <f t="shared" si="408"/>
        <v>0</v>
      </c>
      <c r="NEZ51" s="64">
        <f t="shared" si="408"/>
        <v>0</v>
      </c>
      <c r="NFA51" s="64">
        <f t="shared" si="408"/>
        <v>0</v>
      </c>
      <c r="NFB51" s="64">
        <f t="shared" si="408"/>
        <v>0</v>
      </c>
      <c r="NFC51" s="64">
        <f t="shared" si="408"/>
        <v>0</v>
      </c>
      <c r="NFD51" s="64">
        <f t="shared" si="408"/>
        <v>0</v>
      </c>
      <c r="NFE51" s="64">
        <f t="shared" si="408"/>
        <v>0</v>
      </c>
      <c r="NFF51" s="64">
        <f t="shared" si="408"/>
        <v>0</v>
      </c>
      <c r="NFG51" s="64">
        <f t="shared" si="408"/>
        <v>0</v>
      </c>
      <c r="NFH51" s="64">
        <f t="shared" si="408"/>
        <v>0</v>
      </c>
      <c r="NFI51" s="64">
        <f t="shared" si="408"/>
        <v>0</v>
      </c>
      <c r="NFJ51" s="64">
        <f t="shared" si="408"/>
        <v>0</v>
      </c>
      <c r="NFK51" s="64">
        <f t="shared" si="408"/>
        <v>0</v>
      </c>
      <c r="NFL51" s="64">
        <f t="shared" si="408"/>
        <v>0</v>
      </c>
      <c r="NFM51" s="64">
        <f t="shared" si="408"/>
        <v>0</v>
      </c>
      <c r="NFN51" s="64">
        <f t="shared" si="408"/>
        <v>0</v>
      </c>
      <c r="NFO51" s="64">
        <f t="shared" si="408"/>
        <v>0</v>
      </c>
      <c r="NFP51" s="64">
        <f t="shared" si="408"/>
        <v>0</v>
      </c>
      <c r="NFQ51" s="64">
        <f t="shared" si="408"/>
        <v>0</v>
      </c>
      <c r="NFR51" s="64">
        <f t="shared" si="408"/>
        <v>0</v>
      </c>
      <c r="NFS51" s="64">
        <f t="shared" si="408"/>
        <v>0</v>
      </c>
      <c r="NFT51" s="64">
        <f t="shared" si="408"/>
        <v>0</v>
      </c>
      <c r="NFU51" s="64">
        <f t="shared" si="408"/>
        <v>0</v>
      </c>
      <c r="NFV51" s="64">
        <f t="shared" si="408"/>
        <v>0</v>
      </c>
      <c r="NFW51" s="64">
        <f t="shared" si="408"/>
        <v>0</v>
      </c>
      <c r="NFX51" s="64">
        <f t="shared" si="408"/>
        <v>0</v>
      </c>
      <c r="NFY51" s="64">
        <f t="shared" si="408"/>
        <v>0</v>
      </c>
      <c r="NFZ51" s="64">
        <f t="shared" si="408"/>
        <v>0</v>
      </c>
      <c r="NGA51" s="64">
        <f t="shared" si="408"/>
        <v>0</v>
      </c>
      <c r="NGB51" s="64">
        <f t="shared" si="408"/>
        <v>0</v>
      </c>
      <c r="NGC51" s="64">
        <f t="shared" si="408"/>
        <v>0</v>
      </c>
      <c r="NGD51" s="64">
        <f t="shared" si="408"/>
        <v>0</v>
      </c>
      <c r="NGE51" s="64">
        <f t="shared" si="408"/>
        <v>0</v>
      </c>
      <c r="NGF51" s="64">
        <f t="shared" si="408"/>
        <v>0</v>
      </c>
      <c r="NGG51" s="64">
        <f t="shared" si="408"/>
        <v>0</v>
      </c>
      <c r="NGH51" s="64">
        <f t="shared" si="408"/>
        <v>0</v>
      </c>
      <c r="NGI51" s="64">
        <f t="shared" si="408"/>
        <v>0</v>
      </c>
      <c r="NGJ51" s="64">
        <f t="shared" si="408"/>
        <v>0</v>
      </c>
      <c r="NGK51" s="64">
        <f t="shared" si="408"/>
        <v>0</v>
      </c>
      <c r="NGL51" s="64">
        <f t="shared" si="408"/>
        <v>0</v>
      </c>
      <c r="NGM51" s="64">
        <f t="shared" si="408"/>
        <v>0</v>
      </c>
      <c r="NGN51" s="64">
        <f t="shared" si="408"/>
        <v>0</v>
      </c>
      <c r="NGO51" s="64">
        <f t="shared" si="408"/>
        <v>0</v>
      </c>
      <c r="NGP51" s="64">
        <f t="shared" si="408"/>
        <v>0</v>
      </c>
      <c r="NGQ51" s="64">
        <f t="shared" si="408"/>
        <v>0</v>
      </c>
      <c r="NGR51" s="64">
        <f t="shared" si="408"/>
        <v>0</v>
      </c>
      <c r="NGS51" s="64">
        <f t="shared" si="408"/>
        <v>0</v>
      </c>
      <c r="NGT51" s="64">
        <f t="shared" si="408"/>
        <v>0</v>
      </c>
      <c r="NGU51" s="64">
        <f t="shared" ref="NGU51:NJF51" si="409">SUM(NGU34:NGU49)</f>
        <v>0</v>
      </c>
      <c r="NGV51" s="64">
        <f t="shared" si="409"/>
        <v>0</v>
      </c>
      <c r="NGW51" s="64">
        <f t="shared" si="409"/>
        <v>0</v>
      </c>
      <c r="NGX51" s="64">
        <f t="shared" si="409"/>
        <v>0</v>
      </c>
      <c r="NGY51" s="64">
        <f t="shared" si="409"/>
        <v>0</v>
      </c>
      <c r="NGZ51" s="64">
        <f t="shared" si="409"/>
        <v>0</v>
      </c>
      <c r="NHA51" s="64">
        <f t="shared" si="409"/>
        <v>0</v>
      </c>
      <c r="NHB51" s="64">
        <f t="shared" si="409"/>
        <v>0</v>
      </c>
      <c r="NHC51" s="64">
        <f t="shared" si="409"/>
        <v>0</v>
      </c>
      <c r="NHD51" s="64">
        <f t="shared" si="409"/>
        <v>0</v>
      </c>
      <c r="NHE51" s="64">
        <f t="shared" si="409"/>
        <v>0</v>
      </c>
      <c r="NHF51" s="64">
        <f t="shared" si="409"/>
        <v>0</v>
      </c>
      <c r="NHG51" s="64">
        <f t="shared" si="409"/>
        <v>0</v>
      </c>
      <c r="NHH51" s="64">
        <f t="shared" si="409"/>
        <v>0</v>
      </c>
      <c r="NHI51" s="64">
        <f t="shared" si="409"/>
        <v>0</v>
      </c>
      <c r="NHJ51" s="64">
        <f t="shared" si="409"/>
        <v>0</v>
      </c>
      <c r="NHK51" s="64">
        <f t="shared" si="409"/>
        <v>0</v>
      </c>
      <c r="NHL51" s="64">
        <f t="shared" si="409"/>
        <v>0</v>
      </c>
      <c r="NHM51" s="64">
        <f t="shared" si="409"/>
        <v>0</v>
      </c>
      <c r="NHN51" s="64">
        <f t="shared" si="409"/>
        <v>0</v>
      </c>
      <c r="NHO51" s="64">
        <f t="shared" si="409"/>
        <v>0</v>
      </c>
      <c r="NHP51" s="64">
        <f t="shared" si="409"/>
        <v>0</v>
      </c>
      <c r="NHQ51" s="64">
        <f t="shared" si="409"/>
        <v>0</v>
      </c>
      <c r="NHR51" s="64">
        <f t="shared" si="409"/>
        <v>0</v>
      </c>
      <c r="NHS51" s="64">
        <f t="shared" si="409"/>
        <v>0</v>
      </c>
      <c r="NHT51" s="64">
        <f t="shared" si="409"/>
        <v>0</v>
      </c>
      <c r="NHU51" s="64">
        <f t="shared" si="409"/>
        <v>0</v>
      </c>
      <c r="NHV51" s="64">
        <f t="shared" si="409"/>
        <v>0</v>
      </c>
      <c r="NHW51" s="64">
        <f t="shared" si="409"/>
        <v>0</v>
      </c>
      <c r="NHX51" s="64">
        <f t="shared" si="409"/>
        <v>0</v>
      </c>
      <c r="NHY51" s="64">
        <f t="shared" si="409"/>
        <v>0</v>
      </c>
      <c r="NHZ51" s="64">
        <f t="shared" si="409"/>
        <v>0</v>
      </c>
      <c r="NIA51" s="64">
        <f t="shared" si="409"/>
        <v>0</v>
      </c>
      <c r="NIB51" s="64">
        <f t="shared" si="409"/>
        <v>0</v>
      </c>
      <c r="NIC51" s="64">
        <f t="shared" si="409"/>
        <v>0</v>
      </c>
      <c r="NID51" s="64">
        <f t="shared" si="409"/>
        <v>0</v>
      </c>
      <c r="NIE51" s="64">
        <f t="shared" si="409"/>
        <v>0</v>
      </c>
      <c r="NIF51" s="64">
        <f t="shared" si="409"/>
        <v>0</v>
      </c>
      <c r="NIG51" s="64">
        <f t="shared" si="409"/>
        <v>0</v>
      </c>
      <c r="NIH51" s="64">
        <f t="shared" si="409"/>
        <v>0</v>
      </c>
      <c r="NII51" s="64">
        <f t="shared" si="409"/>
        <v>0</v>
      </c>
      <c r="NIJ51" s="64">
        <f t="shared" si="409"/>
        <v>0</v>
      </c>
      <c r="NIK51" s="64">
        <f t="shared" si="409"/>
        <v>0</v>
      </c>
      <c r="NIL51" s="64">
        <f t="shared" si="409"/>
        <v>0</v>
      </c>
      <c r="NIM51" s="64">
        <f t="shared" si="409"/>
        <v>0</v>
      </c>
      <c r="NIN51" s="64">
        <f t="shared" si="409"/>
        <v>0</v>
      </c>
      <c r="NIO51" s="64">
        <f t="shared" si="409"/>
        <v>0</v>
      </c>
      <c r="NIP51" s="64">
        <f t="shared" si="409"/>
        <v>0</v>
      </c>
      <c r="NIQ51" s="64">
        <f t="shared" si="409"/>
        <v>0</v>
      </c>
      <c r="NIR51" s="64">
        <f t="shared" si="409"/>
        <v>0</v>
      </c>
      <c r="NIS51" s="64">
        <f t="shared" si="409"/>
        <v>0</v>
      </c>
      <c r="NIT51" s="64">
        <f t="shared" si="409"/>
        <v>0</v>
      </c>
      <c r="NIU51" s="64">
        <f t="shared" si="409"/>
        <v>0</v>
      </c>
      <c r="NIV51" s="64">
        <f t="shared" si="409"/>
        <v>0</v>
      </c>
      <c r="NIW51" s="64">
        <f t="shared" si="409"/>
        <v>0</v>
      </c>
      <c r="NIX51" s="64">
        <f t="shared" si="409"/>
        <v>0</v>
      </c>
      <c r="NIY51" s="64">
        <f t="shared" si="409"/>
        <v>0</v>
      </c>
      <c r="NIZ51" s="64">
        <f t="shared" si="409"/>
        <v>0</v>
      </c>
      <c r="NJA51" s="64">
        <f t="shared" si="409"/>
        <v>0</v>
      </c>
      <c r="NJB51" s="64">
        <f t="shared" si="409"/>
        <v>0</v>
      </c>
      <c r="NJC51" s="64">
        <f t="shared" si="409"/>
        <v>0</v>
      </c>
      <c r="NJD51" s="64">
        <f t="shared" si="409"/>
        <v>0</v>
      </c>
      <c r="NJE51" s="64">
        <f t="shared" si="409"/>
        <v>0</v>
      </c>
      <c r="NJF51" s="64">
        <f t="shared" si="409"/>
        <v>0</v>
      </c>
      <c r="NJG51" s="64">
        <f t="shared" ref="NJG51:NLR51" si="410">SUM(NJG34:NJG49)</f>
        <v>0</v>
      </c>
      <c r="NJH51" s="64">
        <f t="shared" si="410"/>
        <v>0</v>
      </c>
      <c r="NJI51" s="64">
        <f t="shared" si="410"/>
        <v>0</v>
      </c>
      <c r="NJJ51" s="64">
        <f t="shared" si="410"/>
        <v>0</v>
      </c>
      <c r="NJK51" s="64">
        <f t="shared" si="410"/>
        <v>0</v>
      </c>
      <c r="NJL51" s="64">
        <f t="shared" si="410"/>
        <v>0</v>
      </c>
      <c r="NJM51" s="64">
        <f t="shared" si="410"/>
        <v>0</v>
      </c>
      <c r="NJN51" s="64">
        <f t="shared" si="410"/>
        <v>0</v>
      </c>
      <c r="NJO51" s="64">
        <f t="shared" si="410"/>
        <v>0</v>
      </c>
      <c r="NJP51" s="64">
        <f t="shared" si="410"/>
        <v>0</v>
      </c>
      <c r="NJQ51" s="64">
        <f t="shared" si="410"/>
        <v>0</v>
      </c>
      <c r="NJR51" s="64">
        <f t="shared" si="410"/>
        <v>0</v>
      </c>
      <c r="NJS51" s="64">
        <f t="shared" si="410"/>
        <v>0</v>
      </c>
      <c r="NJT51" s="64">
        <f t="shared" si="410"/>
        <v>0</v>
      </c>
      <c r="NJU51" s="64">
        <f t="shared" si="410"/>
        <v>0</v>
      </c>
      <c r="NJV51" s="64">
        <f t="shared" si="410"/>
        <v>0</v>
      </c>
      <c r="NJW51" s="64">
        <f t="shared" si="410"/>
        <v>0</v>
      </c>
      <c r="NJX51" s="64">
        <f t="shared" si="410"/>
        <v>0</v>
      </c>
      <c r="NJY51" s="64">
        <f t="shared" si="410"/>
        <v>0</v>
      </c>
      <c r="NJZ51" s="64">
        <f t="shared" si="410"/>
        <v>0</v>
      </c>
      <c r="NKA51" s="64">
        <f t="shared" si="410"/>
        <v>0</v>
      </c>
      <c r="NKB51" s="64">
        <f t="shared" si="410"/>
        <v>0</v>
      </c>
      <c r="NKC51" s="64">
        <f t="shared" si="410"/>
        <v>0</v>
      </c>
      <c r="NKD51" s="64">
        <f t="shared" si="410"/>
        <v>0</v>
      </c>
      <c r="NKE51" s="64">
        <f t="shared" si="410"/>
        <v>0</v>
      </c>
      <c r="NKF51" s="64">
        <f t="shared" si="410"/>
        <v>0</v>
      </c>
      <c r="NKG51" s="64">
        <f t="shared" si="410"/>
        <v>0</v>
      </c>
      <c r="NKH51" s="64">
        <f t="shared" si="410"/>
        <v>0</v>
      </c>
      <c r="NKI51" s="64">
        <f t="shared" si="410"/>
        <v>0</v>
      </c>
      <c r="NKJ51" s="64">
        <f t="shared" si="410"/>
        <v>0</v>
      </c>
      <c r="NKK51" s="64">
        <f t="shared" si="410"/>
        <v>0</v>
      </c>
      <c r="NKL51" s="64">
        <f t="shared" si="410"/>
        <v>0</v>
      </c>
      <c r="NKM51" s="64">
        <f t="shared" si="410"/>
        <v>0</v>
      </c>
      <c r="NKN51" s="64">
        <f t="shared" si="410"/>
        <v>0</v>
      </c>
      <c r="NKO51" s="64">
        <f t="shared" si="410"/>
        <v>0</v>
      </c>
      <c r="NKP51" s="64">
        <f t="shared" si="410"/>
        <v>0</v>
      </c>
      <c r="NKQ51" s="64">
        <f t="shared" si="410"/>
        <v>0</v>
      </c>
      <c r="NKR51" s="64">
        <f t="shared" si="410"/>
        <v>0</v>
      </c>
      <c r="NKS51" s="64">
        <f t="shared" si="410"/>
        <v>0</v>
      </c>
      <c r="NKT51" s="64">
        <f t="shared" si="410"/>
        <v>0</v>
      </c>
      <c r="NKU51" s="64">
        <f t="shared" si="410"/>
        <v>0</v>
      </c>
      <c r="NKV51" s="64">
        <f t="shared" si="410"/>
        <v>0</v>
      </c>
      <c r="NKW51" s="64">
        <f t="shared" si="410"/>
        <v>0</v>
      </c>
      <c r="NKX51" s="64">
        <f t="shared" si="410"/>
        <v>0</v>
      </c>
      <c r="NKY51" s="64">
        <f t="shared" si="410"/>
        <v>0</v>
      </c>
      <c r="NKZ51" s="64">
        <f t="shared" si="410"/>
        <v>0</v>
      </c>
      <c r="NLA51" s="64">
        <f t="shared" si="410"/>
        <v>0</v>
      </c>
      <c r="NLB51" s="64">
        <f t="shared" si="410"/>
        <v>0</v>
      </c>
      <c r="NLC51" s="64">
        <f t="shared" si="410"/>
        <v>0</v>
      </c>
      <c r="NLD51" s="64">
        <f t="shared" si="410"/>
        <v>0</v>
      </c>
      <c r="NLE51" s="64">
        <f t="shared" si="410"/>
        <v>0</v>
      </c>
      <c r="NLF51" s="64">
        <f t="shared" si="410"/>
        <v>0</v>
      </c>
      <c r="NLG51" s="64">
        <f t="shared" si="410"/>
        <v>0</v>
      </c>
      <c r="NLH51" s="64">
        <f t="shared" si="410"/>
        <v>0</v>
      </c>
      <c r="NLI51" s="64">
        <f t="shared" si="410"/>
        <v>0</v>
      </c>
      <c r="NLJ51" s="64">
        <f t="shared" si="410"/>
        <v>0</v>
      </c>
      <c r="NLK51" s="64">
        <f t="shared" si="410"/>
        <v>0</v>
      </c>
      <c r="NLL51" s="64">
        <f t="shared" si="410"/>
        <v>0</v>
      </c>
      <c r="NLM51" s="64">
        <f t="shared" si="410"/>
        <v>0</v>
      </c>
      <c r="NLN51" s="64">
        <f t="shared" si="410"/>
        <v>0</v>
      </c>
      <c r="NLO51" s="64">
        <f t="shared" si="410"/>
        <v>0</v>
      </c>
      <c r="NLP51" s="64">
        <f t="shared" si="410"/>
        <v>0</v>
      </c>
      <c r="NLQ51" s="64">
        <f t="shared" si="410"/>
        <v>0</v>
      </c>
      <c r="NLR51" s="64">
        <f t="shared" si="410"/>
        <v>0</v>
      </c>
      <c r="NLS51" s="64">
        <f t="shared" ref="NLS51:NOD51" si="411">SUM(NLS34:NLS49)</f>
        <v>0</v>
      </c>
      <c r="NLT51" s="64">
        <f t="shared" si="411"/>
        <v>0</v>
      </c>
      <c r="NLU51" s="64">
        <f t="shared" si="411"/>
        <v>0</v>
      </c>
      <c r="NLV51" s="64">
        <f t="shared" si="411"/>
        <v>0</v>
      </c>
      <c r="NLW51" s="64">
        <f t="shared" si="411"/>
        <v>0</v>
      </c>
      <c r="NLX51" s="64">
        <f t="shared" si="411"/>
        <v>0</v>
      </c>
      <c r="NLY51" s="64">
        <f t="shared" si="411"/>
        <v>0</v>
      </c>
      <c r="NLZ51" s="64">
        <f t="shared" si="411"/>
        <v>0</v>
      </c>
      <c r="NMA51" s="64">
        <f t="shared" si="411"/>
        <v>0</v>
      </c>
      <c r="NMB51" s="64">
        <f t="shared" si="411"/>
        <v>0</v>
      </c>
      <c r="NMC51" s="64">
        <f t="shared" si="411"/>
        <v>0</v>
      </c>
      <c r="NMD51" s="64">
        <f t="shared" si="411"/>
        <v>0</v>
      </c>
      <c r="NME51" s="64">
        <f t="shared" si="411"/>
        <v>0</v>
      </c>
      <c r="NMF51" s="64">
        <f t="shared" si="411"/>
        <v>0</v>
      </c>
      <c r="NMG51" s="64">
        <f t="shared" si="411"/>
        <v>0</v>
      </c>
      <c r="NMH51" s="64">
        <f t="shared" si="411"/>
        <v>0</v>
      </c>
      <c r="NMI51" s="64">
        <f t="shared" si="411"/>
        <v>0</v>
      </c>
      <c r="NMJ51" s="64">
        <f t="shared" si="411"/>
        <v>0</v>
      </c>
      <c r="NMK51" s="64">
        <f t="shared" si="411"/>
        <v>0</v>
      </c>
      <c r="NML51" s="64">
        <f t="shared" si="411"/>
        <v>0</v>
      </c>
      <c r="NMM51" s="64">
        <f t="shared" si="411"/>
        <v>0</v>
      </c>
      <c r="NMN51" s="64">
        <f t="shared" si="411"/>
        <v>0</v>
      </c>
      <c r="NMO51" s="64">
        <f t="shared" si="411"/>
        <v>0</v>
      </c>
      <c r="NMP51" s="64">
        <f t="shared" si="411"/>
        <v>0</v>
      </c>
      <c r="NMQ51" s="64">
        <f t="shared" si="411"/>
        <v>0</v>
      </c>
      <c r="NMR51" s="64">
        <f t="shared" si="411"/>
        <v>0</v>
      </c>
      <c r="NMS51" s="64">
        <f t="shared" si="411"/>
        <v>0</v>
      </c>
      <c r="NMT51" s="64">
        <f t="shared" si="411"/>
        <v>0</v>
      </c>
      <c r="NMU51" s="64">
        <f t="shared" si="411"/>
        <v>0</v>
      </c>
      <c r="NMV51" s="64">
        <f t="shared" si="411"/>
        <v>0</v>
      </c>
      <c r="NMW51" s="64">
        <f t="shared" si="411"/>
        <v>0</v>
      </c>
      <c r="NMX51" s="64">
        <f t="shared" si="411"/>
        <v>0</v>
      </c>
      <c r="NMY51" s="64">
        <f t="shared" si="411"/>
        <v>0</v>
      </c>
      <c r="NMZ51" s="64">
        <f t="shared" si="411"/>
        <v>0</v>
      </c>
      <c r="NNA51" s="64">
        <f t="shared" si="411"/>
        <v>0</v>
      </c>
      <c r="NNB51" s="64">
        <f t="shared" si="411"/>
        <v>0</v>
      </c>
      <c r="NNC51" s="64">
        <f t="shared" si="411"/>
        <v>0</v>
      </c>
      <c r="NND51" s="64">
        <f t="shared" si="411"/>
        <v>0</v>
      </c>
      <c r="NNE51" s="64">
        <f t="shared" si="411"/>
        <v>0</v>
      </c>
      <c r="NNF51" s="64">
        <f t="shared" si="411"/>
        <v>0</v>
      </c>
      <c r="NNG51" s="64">
        <f t="shared" si="411"/>
        <v>0</v>
      </c>
      <c r="NNH51" s="64">
        <f t="shared" si="411"/>
        <v>0</v>
      </c>
      <c r="NNI51" s="64">
        <f t="shared" si="411"/>
        <v>0</v>
      </c>
      <c r="NNJ51" s="64">
        <f t="shared" si="411"/>
        <v>0</v>
      </c>
      <c r="NNK51" s="64">
        <f t="shared" si="411"/>
        <v>0</v>
      </c>
      <c r="NNL51" s="64">
        <f t="shared" si="411"/>
        <v>0</v>
      </c>
      <c r="NNM51" s="64">
        <f t="shared" si="411"/>
        <v>0</v>
      </c>
      <c r="NNN51" s="64">
        <f t="shared" si="411"/>
        <v>0</v>
      </c>
      <c r="NNO51" s="64">
        <f t="shared" si="411"/>
        <v>0</v>
      </c>
      <c r="NNP51" s="64">
        <f t="shared" si="411"/>
        <v>0</v>
      </c>
      <c r="NNQ51" s="64">
        <f t="shared" si="411"/>
        <v>0</v>
      </c>
      <c r="NNR51" s="64">
        <f t="shared" si="411"/>
        <v>0</v>
      </c>
      <c r="NNS51" s="64">
        <f t="shared" si="411"/>
        <v>0</v>
      </c>
      <c r="NNT51" s="64">
        <f t="shared" si="411"/>
        <v>0</v>
      </c>
      <c r="NNU51" s="64">
        <f t="shared" si="411"/>
        <v>0</v>
      </c>
      <c r="NNV51" s="64">
        <f t="shared" si="411"/>
        <v>0</v>
      </c>
      <c r="NNW51" s="64">
        <f t="shared" si="411"/>
        <v>0</v>
      </c>
      <c r="NNX51" s="64">
        <f t="shared" si="411"/>
        <v>0</v>
      </c>
      <c r="NNY51" s="64">
        <f t="shared" si="411"/>
        <v>0</v>
      </c>
      <c r="NNZ51" s="64">
        <f t="shared" si="411"/>
        <v>0</v>
      </c>
      <c r="NOA51" s="64">
        <f t="shared" si="411"/>
        <v>0</v>
      </c>
      <c r="NOB51" s="64">
        <f t="shared" si="411"/>
        <v>0</v>
      </c>
      <c r="NOC51" s="64">
        <f t="shared" si="411"/>
        <v>0</v>
      </c>
      <c r="NOD51" s="64">
        <f t="shared" si="411"/>
        <v>0</v>
      </c>
      <c r="NOE51" s="64">
        <f t="shared" ref="NOE51:NQP51" si="412">SUM(NOE34:NOE49)</f>
        <v>0</v>
      </c>
      <c r="NOF51" s="64">
        <f t="shared" si="412"/>
        <v>0</v>
      </c>
      <c r="NOG51" s="64">
        <f t="shared" si="412"/>
        <v>0</v>
      </c>
      <c r="NOH51" s="64">
        <f t="shared" si="412"/>
        <v>0</v>
      </c>
      <c r="NOI51" s="64">
        <f t="shared" si="412"/>
        <v>0</v>
      </c>
      <c r="NOJ51" s="64">
        <f t="shared" si="412"/>
        <v>0</v>
      </c>
      <c r="NOK51" s="64">
        <f t="shared" si="412"/>
        <v>0</v>
      </c>
      <c r="NOL51" s="64">
        <f t="shared" si="412"/>
        <v>0</v>
      </c>
      <c r="NOM51" s="64">
        <f t="shared" si="412"/>
        <v>0</v>
      </c>
      <c r="NON51" s="64">
        <f t="shared" si="412"/>
        <v>0</v>
      </c>
      <c r="NOO51" s="64">
        <f t="shared" si="412"/>
        <v>0</v>
      </c>
      <c r="NOP51" s="64">
        <f t="shared" si="412"/>
        <v>0</v>
      </c>
      <c r="NOQ51" s="64">
        <f t="shared" si="412"/>
        <v>0</v>
      </c>
      <c r="NOR51" s="64">
        <f t="shared" si="412"/>
        <v>0</v>
      </c>
      <c r="NOS51" s="64">
        <f t="shared" si="412"/>
        <v>0</v>
      </c>
      <c r="NOT51" s="64">
        <f t="shared" si="412"/>
        <v>0</v>
      </c>
      <c r="NOU51" s="64">
        <f t="shared" si="412"/>
        <v>0</v>
      </c>
      <c r="NOV51" s="64">
        <f t="shared" si="412"/>
        <v>0</v>
      </c>
      <c r="NOW51" s="64">
        <f t="shared" si="412"/>
        <v>0</v>
      </c>
      <c r="NOX51" s="64">
        <f t="shared" si="412"/>
        <v>0</v>
      </c>
      <c r="NOY51" s="64">
        <f t="shared" si="412"/>
        <v>0</v>
      </c>
      <c r="NOZ51" s="64">
        <f t="shared" si="412"/>
        <v>0</v>
      </c>
      <c r="NPA51" s="64">
        <f t="shared" si="412"/>
        <v>0</v>
      </c>
      <c r="NPB51" s="64">
        <f t="shared" si="412"/>
        <v>0</v>
      </c>
      <c r="NPC51" s="64">
        <f t="shared" si="412"/>
        <v>0</v>
      </c>
      <c r="NPD51" s="64">
        <f t="shared" si="412"/>
        <v>0</v>
      </c>
      <c r="NPE51" s="64">
        <f t="shared" si="412"/>
        <v>0</v>
      </c>
      <c r="NPF51" s="64">
        <f t="shared" si="412"/>
        <v>0</v>
      </c>
      <c r="NPG51" s="64">
        <f t="shared" si="412"/>
        <v>0</v>
      </c>
      <c r="NPH51" s="64">
        <f t="shared" si="412"/>
        <v>0</v>
      </c>
      <c r="NPI51" s="64">
        <f t="shared" si="412"/>
        <v>0</v>
      </c>
      <c r="NPJ51" s="64">
        <f t="shared" si="412"/>
        <v>0</v>
      </c>
      <c r="NPK51" s="64">
        <f t="shared" si="412"/>
        <v>0</v>
      </c>
      <c r="NPL51" s="64">
        <f t="shared" si="412"/>
        <v>0</v>
      </c>
      <c r="NPM51" s="64">
        <f t="shared" si="412"/>
        <v>0</v>
      </c>
      <c r="NPN51" s="64">
        <f t="shared" si="412"/>
        <v>0</v>
      </c>
      <c r="NPO51" s="64">
        <f t="shared" si="412"/>
        <v>0</v>
      </c>
      <c r="NPP51" s="64">
        <f t="shared" si="412"/>
        <v>0</v>
      </c>
      <c r="NPQ51" s="64">
        <f t="shared" si="412"/>
        <v>0</v>
      </c>
      <c r="NPR51" s="64">
        <f t="shared" si="412"/>
        <v>0</v>
      </c>
      <c r="NPS51" s="64">
        <f t="shared" si="412"/>
        <v>0</v>
      </c>
      <c r="NPT51" s="64">
        <f t="shared" si="412"/>
        <v>0</v>
      </c>
      <c r="NPU51" s="64">
        <f t="shared" si="412"/>
        <v>0</v>
      </c>
      <c r="NPV51" s="64">
        <f t="shared" si="412"/>
        <v>0</v>
      </c>
      <c r="NPW51" s="64">
        <f t="shared" si="412"/>
        <v>0</v>
      </c>
      <c r="NPX51" s="64">
        <f t="shared" si="412"/>
        <v>0</v>
      </c>
      <c r="NPY51" s="64">
        <f t="shared" si="412"/>
        <v>0</v>
      </c>
      <c r="NPZ51" s="64">
        <f t="shared" si="412"/>
        <v>0</v>
      </c>
      <c r="NQA51" s="64">
        <f t="shared" si="412"/>
        <v>0</v>
      </c>
      <c r="NQB51" s="64">
        <f t="shared" si="412"/>
        <v>0</v>
      </c>
      <c r="NQC51" s="64">
        <f t="shared" si="412"/>
        <v>0</v>
      </c>
      <c r="NQD51" s="64">
        <f t="shared" si="412"/>
        <v>0</v>
      </c>
      <c r="NQE51" s="64">
        <f t="shared" si="412"/>
        <v>0</v>
      </c>
      <c r="NQF51" s="64">
        <f t="shared" si="412"/>
        <v>0</v>
      </c>
      <c r="NQG51" s="64">
        <f t="shared" si="412"/>
        <v>0</v>
      </c>
      <c r="NQH51" s="64">
        <f t="shared" si="412"/>
        <v>0</v>
      </c>
      <c r="NQI51" s="64">
        <f t="shared" si="412"/>
        <v>0</v>
      </c>
      <c r="NQJ51" s="64">
        <f t="shared" si="412"/>
        <v>0</v>
      </c>
      <c r="NQK51" s="64">
        <f t="shared" si="412"/>
        <v>0</v>
      </c>
      <c r="NQL51" s="64">
        <f t="shared" si="412"/>
        <v>0</v>
      </c>
      <c r="NQM51" s="64">
        <f t="shared" si="412"/>
        <v>0</v>
      </c>
      <c r="NQN51" s="64">
        <f t="shared" si="412"/>
        <v>0</v>
      </c>
      <c r="NQO51" s="64">
        <f t="shared" si="412"/>
        <v>0</v>
      </c>
      <c r="NQP51" s="64">
        <f t="shared" si="412"/>
        <v>0</v>
      </c>
      <c r="NQQ51" s="64">
        <f t="shared" ref="NQQ51:NTB51" si="413">SUM(NQQ34:NQQ49)</f>
        <v>0</v>
      </c>
      <c r="NQR51" s="64">
        <f t="shared" si="413"/>
        <v>0</v>
      </c>
      <c r="NQS51" s="64">
        <f t="shared" si="413"/>
        <v>0</v>
      </c>
      <c r="NQT51" s="64">
        <f t="shared" si="413"/>
        <v>0</v>
      </c>
      <c r="NQU51" s="64">
        <f t="shared" si="413"/>
        <v>0</v>
      </c>
      <c r="NQV51" s="64">
        <f t="shared" si="413"/>
        <v>0</v>
      </c>
      <c r="NQW51" s="64">
        <f t="shared" si="413"/>
        <v>0</v>
      </c>
      <c r="NQX51" s="64">
        <f t="shared" si="413"/>
        <v>0</v>
      </c>
      <c r="NQY51" s="64">
        <f t="shared" si="413"/>
        <v>0</v>
      </c>
      <c r="NQZ51" s="64">
        <f t="shared" si="413"/>
        <v>0</v>
      </c>
      <c r="NRA51" s="64">
        <f t="shared" si="413"/>
        <v>0</v>
      </c>
      <c r="NRB51" s="64">
        <f t="shared" si="413"/>
        <v>0</v>
      </c>
      <c r="NRC51" s="64">
        <f t="shared" si="413"/>
        <v>0</v>
      </c>
      <c r="NRD51" s="64">
        <f t="shared" si="413"/>
        <v>0</v>
      </c>
      <c r="NRE51" s="64">
        <f t="shared" si="413"/>
        <v>0</v>
      </c>
      <c r="NRF51" s="64">
        <f t="shared" si="413"/>
        <v>0</v>
      </c>
      <c r="NRG51" s="64">
        <f t="shared" si="413"/>
        <v>0</v>
      </c>
      <c r="NRH51" s="64">
        <f t="shared" si="413"/>
        <v>0</v>
      </c>
      <c r="NRI51" s="64">
        <f t="shared" si="413"/>
        <v>0</v>
      </c>
      <c r="NRJ51" s="64">
        <f t="shared" si="413"/>
        <v>0</v>
      </c>
      <c r="NRK51" s="64">
        <f t="shared" si="413"/>
        <v>0</v>
      </c>
      <c r="NRL51" s="64">
        <f t="shared" si="413"/>
        <v>0</v>
      </c>
      <c r="NRM51" s="64">
        <f t="shared" si="413"/>
        <v>0</v>
      </c>
      <c r="NRN51" s="64">
        <f t="shared" si="413"/>
        <v>0</v>
      </c>
      <c r="NRO51" s="64">
        <f t="shared" si="413"/>
        <v>0</v>
      </c>
      <c r="NRP51" s="64">
        <f t="shared" si="413"/>
        <v>0</v>
      </c>
      <c r="NRQ51" s="64">
        <f t="shared" si="413"/>
        <v>0</v>
      </c>
      <c r="NRR51" s="64">
        <f t="shared" si="413"/>
        <v>0</v>
      </c>
      <c r="NRS51" s="64">
        <f t="shared" si="413"/>
        <v>0</v>
      </c>
      <c r="NRT51" s="64">
        <f t="shared" si="413"/>
        <v>0</v>
      </c>
      <c r="NRU51" s="64">
        <f t="shared" si="413"/>
        <v>0</v>
      </c>
      <c r="NRV51" s="64">
        <f t="shared" si="413"/>
        <v>0</v>
      </c>
      <c r="NRW51" s="64">
        <f t="shared" si="413"/>
        <v>0</v>
      </c>
      <c r="NRX51" s="64">
        <f t="shared" si="413"/>
        <v>0</v>
      </c>
      <c r="NRY51" s="64">
        <f t="shared" si="413"/>
        <v>0</v>
      </c>
      <c r="NRZ51" s="64">
        <f t="shared" si="413"/>
        <v>0</v>
      </c>
      <c r="NSA51" s="64">
        <f t="shared" si="413"/>
        <v>0</v>
      </c>
      <c r="NSB51" s="64">
        <f t="shared" si="413"/>
        <v>0</v>
      </c>
      <c r="NSC51" s="64">
        <f t="shared" si="413"/>
        <v>0</v>
      </c>
      <c r="NSD51" s="64">
        <f t="shared" si="413"/>
        <v>0</v>
      </c>
      <c r="NSE51" s="64">
        <f t="shared" si="413"/>
        <v>0</v>
      </c>
      <c r="NSF51" s="64">
        <f t="shared" si="413"/>
        <v>0</v>
      </c>
      <c r="NSG51" s="64">
        <f t="shared" si="413"/>
        <v>0</v>
      </c>
      <c r="NSH51" s="64">
        <f t="shared" si="413"/>
        <v>0</v>
      </c>
      <c r="NSI51" s="64">
        <f t="shared" si="413"/>
        <v>0</v>
      </c>
      <c r="NSJ51" s="64">
        <f t="shared" si="413"/>
        <v>0</v>
      </c>
      <c r="NSK51" s="64">
        <f t="shared" si="413"/>
        <v>0</v>
      </c>
      <c r="NSL51" s="64">
        <f t="shared" si="413"/>
        <v>0</v>
      </c>
      <c r="NSM51" s="64">
        <f t="shared" si="413"/>
        <v>0</v>
      </c>
      <c r="NSN51" s="64">
        <f t="shared" si="413"/>
        <v>0</v>
      </c>
      <c r="NSO51" s="64">
        <f t="shared" si="413"/>
        <v>0</v>
      </c>
      <c r="NSP51" s="64">
        <f t="shared" si="413"/>
        <v>0</v>
      </c>
      <c r="NSQ51" s="64">
        <f t="shared" si="413"/>
        <v>0</v>
      </c>
      <c r="NSR51" s="64">
        <f t="shared" si="413"/>
        <v>0</v>
      </c>
      <c r="NSS51" s="64">
        <f t="shared" si="413"/>
        <v>0</v>
      </c>
      <c r="NST51" s="64">
        <f t="shared" si="413"/>
        <v>0</v>
      </c>
      <c r="NSU51" s="64">
        <f t="shared" si="413"/>
        <v>0</v>
      </c>
      <c r="NSV51" s="64">
        <f t="shared" si="413"/>
        <v>0</v>
      </c>
      <c r="NSW51" s="64">
        <f t="shared" si="413"/>
        <v>0</v>
      </c>
      <c r="NSX51" s="64">
        <f t="shared" si="413"/>
        <v>0</v>
      </c>
      <c r="NSY51" s="64">
        <f t="shared" si="413"/>
        <v>0</v>
      </c>
      <c r="NSZ51" s="64">
        <f t="shared" si="413"/>
        <v>0</v>
      </c>
      <c r="NTA51" s="64">
        <f t="shared" si="413"/>
        <v>0</v>
      </c>
      <c r="NTB51" s="64">
        <f t="shared" si="413"/>
        <v>0</v>
      </c>
      <c r="NTC51" s="64">
        <f t="shared" ref="NTC51:NVN51" si="414">SUM(NTC34:NTC49)</f>
        <v>0</v>
      </c>
      <c r="NTD51" s="64">
        <f t="shared" si="414"/>
        <v>0</v>
      </c>
      <c r="NTE51" s="64">
        <f t="shared" si="414"/>
        <v>0</v>
      </c>
      <c r="NTF51" s="64">
        <f t="shared" si="414"/>
        <v>0</v>
      </c>
      <c r="NTG51" s="64">
        <f t="shared" si="414"/>
        <v>0</v>
      </c>
      <c r="NTH51" s="64">
        <f t="shared" si="414"/>
        <v>0</v>
      </c>
      <c r="NTI51" s="64">
        <f t="shared" si="414"/>
        <v>0</v>
      </c>
      <c r="NTJ51" s="64">
        <f t="shared" si="414"/>
        <v>0</v>
      </c>
      <c r="NTK51" s="64">
        <f t="shared" si="414"/>
        <v>0</v>
      </c>
      <c r="NTL51" s="64">
        <f t="shared" si="414"/>
        <v>0</v>
      </c>
      <c r="NTM51" s="64">
        <f t="shared" si="414"/>
        <v>0</v>
      </c>
      <c r="NTN51" s="64">
        <f t="shared" si="414"/>
        <v>0</v>
      </c>
      <c r="NTO51" s="64">
        <f t="shared" si="414"/>
        <v>0</v>
      </c>
      <c r="NTP51" s="64">
        <f t="shared" si="414"/>
        <v>0</v>
      </c>
      <c r="NTQ51" s="64">
        <f t="shared" si="414"/>
        <v>0</v>
      </c>
      <c r="NTR51" s="64">
        <f t="shared" si="414"/>
        <v>0</v>
      </c>
      <c r="NTS51" s="64">
        <f t="shared" si="414"/>
        <v>0</v>
      </c>
      <c r="NTT51" s="64">
        <f t="shared" si="414"/>
        <v>0</v>
      </c>
      <c r="NTU51" s="64">
        <f t="shared" si="414"/>
        <v>0</v>
      </c>
      <c r="NTV51" s="64">
        <f t="shared" si="414"/>
        <v>0</v>
      </c>
      <c r="NTW51" s="64">
        <f t="shared" si="414"/>
        <v>0</v>
      </c>
      <c r="NTX51" s="64">
        <f t="shared" si="414"/>
        <v>0</v>
      </c>
      <c r="NTY51" s="64">
        <f t="shared" si="414"/>
        <v>0</v>
      </c>
      <c r="NTZ51" s="64">
        <f t="shared" si="414"/>
        <v>0</v>
      </c>
      <c r="NUA51" s="64">
        <f t="shared" si="414"/>
        <v>0</v>
      </c>
      <c r="NUB51" s="64">
        <f t="shared" si="414"/>
        <v>0</v>
      </c>
      <c r="NUC51" s="64">
        <f t="shared" si="414"/>
        <v>0</v>
      </c>
      <c r="NUD51" s="64">
        <f t="shared" si="414"/>
        <v>0</v>
      </c>
      <c r="NUE51" s="64">
        <f t="shared" si="414"/>
        <v>0</v>
      </c>
      <c r="NUF51" s="64">
        <f t="shared" si="414"/>
        <v>0</v>
      </c>
      <c r="NUG51" s="64">
        <f t="shared" si="414"/>
        <v>0</v>
      </c>
      <c r="NUH51" s="64">
        <f t="shared" si="414"/>
        <v>0</v>
      </c>
      <c r="NUI51" s="64">
        <f t="shared" si="414"/>
        <v>0</v>
      </c>
      <c r="NUJ51" s="64">
        <f t="shared" si="414"/>
        <v>0</v>
      </c>
      <c r="NUK51" s="64">
        <f t="shared" si="414"/>
        <v>0</v>
      </c>
      <c r="NUL51" s="64">
        <f t="shared" si="414"/>
        <v>0</v>
      </c>
      <c r="NUM51" s="64">
        <f t="shared" si="414"/>
        <v>0</v>
      </c>
      <c r="NUN51" s="64">
        <f t="shared" si="414"/>
        <v>0</v>
      </c>
      <c r="NUO51" s="64">
        <f t="shared" si="414"/>
        <v>0</v>
      </c>
      <c r="NUP51" s="64">
        <f t="shared" si="414"/>
        <v>0</v>
      </c>
      <c r="NUQ51" s="64">
        <f t="shared" si="414"/>
        <v>0</v>
      </c>
      <c r="NUR51" s="64">
        <f t="shared" si="414"/>
        <v>0</v>
      </c>
      <c r="NUS51" s="64">
        <f t="shared" si="414"/>
        <v>0</v>
      </c>
      <c r="NUT51" s="64">
        <f t="shared" si="414"/>
        <v>0</v>
      </c>
      <c r="NUU51" s="64">
        <f t="shared" si="414"/>
        <v>0</v>
      </c>
      <c r="NUV51" s="64">
        <f t="shared" si="414"/>
        <v>0</v>
      </c>
      <c r="NUW51" s="64">
        <f t="shared" si="414"/>
        <v>0</v>
      </c>
      <c r="NUX51" s="64">
        <f t="shared" si="414"/>
        <v>0</v>
      </c>
      <c r="NUY51" s="64">
        <f t="shared" si="414"/>
        <v>0</v>
      </c>
      <c r="NUZ51" s="64">
        <f t="shared" si="414"/>
        <v>0</v>
      </c>
      <c r="NVA51" s="64">
        <f t="shared" si="414"/>
        <v>0</v>
      </c>
      <c r="NVB51" s="64">
        <f t="shared" si="414"/>
        <v>0</v>
      </c>
      <c r="NVC51" s="64">
        <f t="shared" si="414"/>
        <v>0</v>
      </c>
      <c r="NVD51" s="64">
        <f t="shared" si="414"/>
        <v>0</v>
      </c>
      <c r="NVE51" s="64">
        <f t="shared" si="414"/>
        <v>0</v>
      </c>
      <c r="NVF51" s="64">
        <f t="shared" si="414"/>
        <v>0</v>
      </c>
      <c r="NVG51" s="64">
        <f t="shared" si="414"/>
        <v>0</v>
      </c>
      <c r="NVH51" s="64">
        <f t="shared" si="414"/>
        <v>0</v>
      </c>
      <c r="NVI51" s="64">
        <f t="shared" si="414"/>
        <v>0</v>
      </c>
      <c r="NVJ51" s="64">
        <f t="shared" si="414"/>
        <v>0</v>
      </c>
      <c r="NVK51" s="64">
        <f t="shared" si="414"/>
        <v>0</v>
      </c>
      <c r="NVL51" s="64">
        <f t="shared" si="414"/>
        <v>0</v>
      </c>
      <c r="NVM51" s="64">
        <f t="shared" si="414"/>
        <v>0</v>
      </c>
      <c r="NVN51" s="64">
        <f t="shared" si="414"/>
        <v>0</v>
      </c>
      <c r="NVO51" s="64">
        <f t="shared" ref="NVO51:NXZ51" si="415">SUM(NVO34:NVO49)</f>
        <v>0</v>
      </c>
      <c r="NVP51" s="64">
        <f t="shared" si="415"/>
        <v>0</v>
      </c>
      <c r="NVQ51" s="64">
        <f t="shared" si="415"/>
        <v>0</v>
      </c>
      <c r="NVR51" s="64">
        <f t="shared" si="415"/>
        <v>0</v>
      </c>
      <c r="NVS51" s="64">
        <f t="shared" si="415"/>
        <v>0</v>
      </c>
      <c r="NVT51" s="64">
        <f t="shared" si="415"/>
        <v>0</v>
      </c>
      <c r="NVU51" s="64">
        <f t="shared" si="415"/>
        <v>0</v>
      </c>
      <c r="NVV51" s="64">
        <f t="shared" si="415"/>
        <v>0</v>
      </c>
      <c r="NVW51" s="64">
        <f t="shared" si="415"/>
        <v>0</v>
      </c>
      <c r="NVX51" s="64">
        <f t="shared" si="415"/>
        <v>0</v>
      </c>
      <c r="NVY51" s="64">
        <f t="shared" si="415"/>
        <v>0</v>
      </c>
      <c r="NVZ51" s="64">
        <f t="shared" si="415"/>
        <v>0</v>
      </c>
      <c r="NWA51" s="64">
        <f t="shared" si="415"/>
        <v>0</v>
      </c>
      <c r="NWB51" s="64">
        <f t="shared" si="415"/>
        <v>0</v>
      </c>
      <c r="NWC51" s="64">
        <f t="shared" si="415"/>
        <v>0</v>
      </c>
      <c r="NWD51" s="64">
        <f t="shared" si="415"/>
        <v>0</v>
      </c>
      <c r="NWE51" s="64">
        <f t="shared" si="415"/>
        <v>0</v>
      </c>
      <c r="NWF51" s="64">
        <f t="shared" si="415"/>
        <v>0</v>
      </c>
      <c r="NWG51" s="64">
        <f t="shared" si="415"/>
        <v>0</v>
      </c>
      <c r="NWH51" s="64">
        <f t="shared" si="415"/>
        <v>0</v>
      </c>
      <c r="NWI51" s="64">
        <f t="shared" si="415"/>
        <v>0</v>
      </c>
      <c r="NWJ51" s="64">
        <f t="shared" si="415"/>
        <v>0</v>
      </c>
      <c r="NWK51" s="64">
        <f t="shared" si="415"/>
        <v>0</v>
      </c>
      <c r="NWL51" s="64">
        <f t="shared" si="415"/>
        <v>0</v>
      </c>
      <c r="NWM51" s="64">
        <f t="shared" si="415"/>
        <v>0</v>
      </c>
      <c r="NWN51" s="64">
        <f t="shared" si="415"/>
        <v>0</v>
      </c>
      <c r="NWO51" s="64">
        <f t="shared" si="415"/>
        <v>0</v>
      </c>
      <c r="NWP51" s="64">
        <f t="shared" si="415"/>
        <v>0</v>
      </c>
      <c r="NWQ51" s="64">
        <f t="shared" si="415"/>
        <v>0</v>
      </c>
      <c r="NWR51" s="64">
        <f t="shared" si="415"/>
        <v>0</v>
      </c>
      <c r="NWS51" s="64">
        <f t="shared" si="415"/>
        <v>0</v>
      </c>
      <c r="NWT51" s="64">
        <f t="shared" si="415"/>
        <v>0</v>
      </c>
      <c r="NWU51" s="64">
        <f t="shared" si="415"/>
        <v>0</v>
      </c>
      <c r="NWV51" s="64">
        <f t="shared" si="415"/>
        <v>0</v>
      </c>
      <c r="NWW51" s="64">
        <f t="shared" si="415"/>
        <v>0</v>
      </c>
      <c r="NWX51" s="64">
        <f t="shared" si="415"/>
        <v>0</v>
      </c>
      <c r="NWY51" s="64">
        <f t="shared" si="415"/>
        <v>0</v>
      </c>
      <c r="NWZ51" s="64">
        <f t="shared" si="415"/>
        <v>0</v>
      </c>
      <c r="NXA51" s="64">
        <f t="shared" si="415"/>
        <v>0</v>
      </c>
      <c r="NXB51" s="64">
        <f t="shared" si="415"/>
        <v>0</v>
      </c>
      <c r="NXC51" s="64">
        <f t="shared" si="415"/>
        <v>0</v>
      </c>
      <c r="NXD51" s="64">
        <f t="shared" si="415"/>
        <v>0</v>
      </c>
      <c r="NXE51" s="64">
        <f t="shared" si="415"/>
        <v>0</v>
      </c>
      <c r="NXF51" s="64">
        <f t="shared" si="415"/>
        <v>0</v>
      </c>
      <c r="NXG51" s="64">
        <f t="shared" si="415"/>
        <v>0</v>
      </c>
      <c r="NXH51" s="64">
        <f t="shared" si="415"/>
        <v>0</v>
      </c>
      <c r="NXI51" s="64">
        <f t="shared" si="415"/>
        <v>0</v>
      </c>
      <c r="NXJ51" s="64">
        <f t="shared" si="415"/>
        <v>0</v>
      </c>
      <c r="NXK51" s="64">
        <f t="shared" si="415"/>
        <v>0</v>
      </c>
      <c r="NXL51" s="64">
        <f t="shared" si="415"/>
        <v>0</v>
      </c>
      <c r="NXM51" s="64">
        <f t="shared" si="415"/>
        <v>0</v>
      </c>
      <c r="NXN51" s="64">
        <f t="shared" si="415"/>
        <v>0</v>
      </c>
      <c r="NXO51" s="64">
        <f t="shared" si="415"/>
        <v>0</v>
      </c>
      <c r="NXP51" s="64">
        <f t="shared" si="415"/>
        <v>0</v>
      </c>
      <c r="NXQ51" s="64">
        <f t="shared" si="415"/>
        <v>0</v>
      </c>
      <c r="NXR51" s="64">
        <f t="shared" si="415"/>
        <v>0</v>
      </c>
      <c r="NXS51" s="64">
        <f t="shared" si="415"/>
        <v>0</v>
      </c>
      <c r="NXT51" s="64">
        <f t="shared" si="415"/>
        <v>0</v>
      </c>
      <c r="NXU51" s="64">
        <f t="shared" si="415"/>
        <v>0</v>
      </c>
      <c r="NXV51" s="64">
        <f t="shared" si="415"/>
        <v>0</v>
      </c>
      <c r="NXW51" s="64">
        <f t="shared" si="415"/>
        <v>0</v>
      </c>
      <c r="NXX51" s="64">
        <f t="shared" si="415"/>
        <v>0</v>
      </c>
      <c r="NXY51" s="64">
        <f t="shared" si="415"/>
        <v>0</v>
      </c>
      <c r="NXZ51" s="64">
        <f t="shared" si="415"/>
        <v>0</v>
      </c>
      <c r="NYA51" s="64">
        <f t="shared" ref="NYA51:OAL51" si="416">SUM(NYA34:NYA49)</f>
        <v>0</v>
      </c>
      <c r="NYB51" s="64">
        <f t="shared" si="416"/>
        <v>0</v>
      </c>
      <c r="NYC51" s="64">
        <f t="shared" si="416"/>
        <v>0</v>
      </c>
      <c r="NYD51" s="64">
        <f t="shared" si="416"/>
        <v>0</v>
      </c>
      <c r="NYE51" s="64">
        <f t="shared" si="416"/>
        <v>0</v>
      </c>
      <c r="NYF51" s="64">
        <f t="shared" si="416"/>
        <v>0</v>
      </c>
      <c r="NYG51" s="64">
        <f t="shared" si="416"/>
        <v>0</v>
      </c>
      <c r="NYH51" s="64">
        <f t="shared" si="416"/>
        <v>0</v>
      </c>
      <c r="NYI51" s="64">
        <f t="shared" si="416"/>
        <v>0</v>
      </c>
      <c r="NYJ51" s="64">
        <f t="shared" si="416"/>
        <v>0</v>
      </c>
      <c r="NYK51" s="64">
        <f t="shared" si="416"/>
        <v>0</v>
      </c>
      <c r="NYL51" s="64">
        <f t="shared" si="416"/>
        <v>0</v>
      </c>
      <c r="NYM51" s="64">
        <f t="shared" si="416"/>
        <v>0</v>
      </c>
      <c r="NYN51" s="64">
        <f t="shared" si="416"/>
        <v>0</v>
      </c>
      <c r="NYO51" s="64">
        <f t="shared" si="416"/>
        <v>0</v>
      </c>
      <c r="NYP51" s="64">
        <f t="shared" si="416"/>
        <v>0</v>
      </c>
      <c r="NYQ51" s="64">
        <f t="shared" si="416"/>
        <v>0</v>
      </c>
      <c r="NYR51" s="64">
        <f t="shared" si="416"/>
        <v>0</v>
      </c>
      <c r="NYS51" s="64">
        <f t="shared" si="416"/>
        <v>0</v>
      </c>
      <c r="NYT51" s="64">
        <f t="shared" si="416"/>
        <v>0</v>
      </c>
      <c r="NYU51" s="64">
        <f t="shared" si="416"/>
        <v>0</v>
      </c>
      <c r="NYV51" s="64">
        <f t="shared" si="416"/>
        <v>0</v>
      </c>
      <c r="NYW51" s="64">
        <f t="shared" si="416"/>
        <v>0</v>
      </c>
      <c r="NYX51" s="64">
        <f t="shared" si="416"/>
        <v>0</v>
      </c>
      <c r="NYY51" s="64">
        <f t="shared" si="416"/>
        <v>0</v>
      </c>
      <c r="NYZ51" s="64">
        <f t="shared" si="416"/>
        <v>0</v>
      </c>
      <c r="NZA51" s="64">
        <f t="shared" si="416"/>
        <v>0</v>
      </c>
      <c r="NZB51" s="64">
        <f t="shared" si="416"/>
        <v>0</v>
      </c>
      <c r="NZC51" s="64">
        <f t="shared" si="416"/>
        <v>0</v>
      </c>
      <c r="NZD51" s="64">
        <f t="shared" si="416"/>
        <v>0</v>
      </c>
      <c r="NZE51" s="64">
        <f t="shared" si="416"/>
        <v>0</v>
      </c>
      <c r="NZF51" s="64">
        <f t="shared" si="416"/>
        <v>0</v>
      </c>
      <c r="NZG51" s="64">
        <f t="shared" si="416"/>
        <v>0</v>
      </c>
      <c r="NZH51" s="64">
        <f t="shared" si="416"/>
        <v>0</v>
      </c>
      <c r="NZI51" s="64">
        <f t="shared" si="416"/>
        <v>0</v>
      </c>
      <c r="NZJ51" s="64">
        <f t="shared" si="416"/>
        <v>0</v>
      </c>
      <c r="NZK51" s="64">
        <f t="shared" si="416"/>
        <v>0</v>
      </c>
      <c r="NZL51" s="64">
        <f t="shared" si="416"/>
        <v>0</v>
      </c>
      <c r="NZM51" s="64">
        <f t="shared" si="416"/>
        <v>0</v>
      </c>
      <c r="NZN51" s="64">
        <f t="shared" si="416"/>
        <v>0</v>
      </c>
      <c r="NZO51" s="64">
        <f t="shared" si="416"/>
        <v>0</v>
      </c>
      <c r="NZP51" s="64">
        <f t="shared" si="416"/>
        <v>0</v>
      </c>
      <c r="NZQ51" s="64">
        <f t="shared" si="416"/>
        <v>0</v>
      </c>
      <c r="NZR51" s="64">
        <f t="shared" si="416"/>
        <v>0</v>
      </c>
      <c r="NZS51" s="64">
        <f t="shared" si="416"/>
        <v>0</v>
      </c>
      <c r="NZT51" s="64">
        <f t="shared" si="416"/>
        <v>0</v>
      </c>
      <c r="NZU51" s="64">
        <f t="shared" si="416"/>
        <v>0</v>
      </c>
      <c r="NZV51" s="64">
        <f t="shared" si="416"/>
        <v>0</v>
      </c>
      <c r="NZW51" s="64">
        <f t="shared" si="416"/>
        <v>0</v>
      </c>
      <c r="NZX51" s="64">
        <f t="shared" si="416"/>
        <v>0</v>
      </c>
      <c r="NZY51" s="64">
        <f t="shared" si="416"/>
        <v>0</v>
      </c>
      <c r="NZZ51" s="64">
        <f t="shared" si="416"/>
        <v>0</v>
      </c>
      <c r="OAA51" s="64">
        <f t="shared" si="416"/>
        <v>0</v>
      </c>
      <c r="OAB51" s="64">
        <f t="shared" si="416"/>
        <v>0</v>
      </c>
      <c r="OAC51" s="64">
        <f t="shared" si="416"/>
        <v>0</v>
      </c>
      <c r="OAD51" s="64">
        <f t="shared" si="416"/>
        <v>0</v>
      </c>
      <c r="OAE51" s="64">
        <f t="shared" si="416"/>
        <v>0</v>
      </c>
      <c r="OAF51" s="64">
        <f t="shared" si="416"/>
        <v>0</v>
      </c>
      <c r="OAG51" s="64">
        <f t="shared" si="416"/>
        <v>0</v>
      </c>
      <c r="OAH51" s="64">
        <f t="shared" si="416"/>
        <v>0</v>
      </c>
      <c r="OAI51" s="64">
        <f t="shared" si="416"/>
        <v>0</v>
      </c>
      <c r="OAJ51" s="64">
        <f t="shared" si="416"/>
        <v>0</v>
      </c>
      <c r="OAK51" s="64">
        <f t="shared" si="416"/>
        <v>0</v>
      </c>
      <c r="OAL51" s="64">
        <f t="shared" si="416"/>
        <v>0</v>
      </c>
      <c r="OAM51" s="64">
        <f t="shared" ref="OAM51:OCX51" si="417">SUM(OAM34:OAM49)</f>
        <v>0</v>
      </c>
      <c r="OAN51" s="64">
        <f t="shared" si="417"/>
        <v>0</v>
      </c>
      <c r="OAO51" s="64">
        <f t="shared" si="417"/>
        <v>0</v>
      </c>
      <c r="OAP51" s="64">
        <f t="shared" si="417"/>
        <v>0</v>
      </c>
      <c r="OAQ51" s="64">
        <f t="shared" si="417"/>
        <v>0</v>
      </c>
      <c r="OAR51" s="64">
        <f t="shared" si="417"/>
        <v>0</v>
      </c>
      <c r="OAS51" s="64">
        <f t="shared" si="417"/>
        <v>0</v>
      </c>
      <c r="OAT51" s="64">
        <f t="shared" si="417"/>
        <v>0</v>
      </c>
      <c r="OAU51" s="64">
        <f t="shared" si="417"/>
        <v>0</v>
      </c>
      <c r="OAV51" s="64">
        <f t="shared" si="417"/>
        <v>0</v>
      </c>
      <c r="OAW51" s="64">
        <f t="shared" si="417"/>
        <v>0</v>
      </c>
      <c r="OAX51" s="64">
        <f t="shared" si="417"/>
        <v>0</v>
      </c>
      <c r="OAY51" s="64">
        <f t="shared" si="417"/>
        <v>0</v>
      </c>
      <c r="OAZ51" s="64">
        <f t="shared" si="417"/>
        <v>0</v>
      </c>
      <c r="OBA51" s="64">
        <f t="shared" si="417"/>
        <v>0</v>
      </c>
      <c r="OBB51" s="64">
        <f t="shared" si="417"/>
        <v>0</v>
      </c>
      <c r="OBC51" s="64">
        <f t="shared" si="417"/>
        <v>0</v>
      </c>
      <c r="OBD51" s="64">
        <f t="shared" si="417"/>
        <v>0</v>
      </c>
      <c r="OBE51" s="64">
        <f t="shared" si="417"/>
        <v>0</v>
      </c>
      <c r="OBF51" s="64">
        <f t="shared" si="417"/>
        <v>0</v>
      </c>
      <c r="OBG51" s="64">
        <f t="shared" si="417"/>
        <v>0</v>
      </c>
      <c r="OBH51" s="64">
        <f t="shared" si="417"/>
        <v>0</v>
      </c>
      <c r="OBI51" s="64">
        <f t="shared" si="417"/>
        <v>0</v>
      </c>
      <c r="OBJ51" s="64">
        <f t="shared" si="417"/>
        <v>0</v>
      </c>
      <c r="OBK51" s="64">
        <f t="shared" si="417"/>
        <v>0</v>
      </c>
      <c r="OBL51" s="64">
        <f t="shared" si="417"/>
        <v>0</v>
      </c>
      <c r="OBM51" s="64">
        <f t="shared" si="417"/>
        <v>0</v>
      </c>
      <c r="OBN51" s="64">
        <f t="shared" si="417"/>
        <v>0</v>
      </c>
      <c r="OBO51" s="64">
        <f t="shared" si="417"/>
        <v>0</v>
      </c>
      <c r="OBP51" s="64">
        <f t="shared" si="417"/>
        <v>0</v>
      </c>
      <c r="OBQ51" s="64">
        <f t="shared" si="417"/>
        <v>0</v>
      </c>
      <c r="OBR51" s="64">
        <f t="shared" si="417"/>
        <v>0</v>
      </c>
      <c r="OBS51" s="64">
        <f t="shared" si="417"/>
        <v>0</v>
      </c>
      <c r="OBT51" s="64">
        <f t="shared" si="417"/>
        <v>0</v>
      </c>
      <c r="OBU51" s="64">
        <f t="shared" si="417"/>
        <v>0</v>
      </c>
      <c r="OBV51" s="64">
        <f t="shared" si="417"/>
        <v>0</v>
      </c>
      <c r="OBW51" s="64">
        <f t="shared" si="417"/>
        <v>0</v>
      </c>
      <c r="OBX51" s="64">
        <f t="shared" si="417"/>
        <v>0</v>
      </c>
      <c r="OBY51" s="64">
        <f t="shared" si="417"/>
        <v>0</v>
      </c>
      <c r="OBZ51" s="64">
        <f t="shared" si="417"/>
        <v>0</v>
      </c>
      <c r="OCA51" s="64">
        <f t="shared" si="417"/>
        <v>0</v>
      </c>
      <c r="OCB51" s="64">
        <f t="shared" si="417"/>
        <v>0</v>
      </c>
      <c r="OCC51" s="64">
        <f t="shared" si="417"/>
        <v>0</v>
      </c>
      <c r="OCD51" s="64">
        <f t="shared" si="417"/>
        <v>0</v>
      </c>
      <c r="OCE51" s="64">
        <f t="shared" si="417"/>
        <v>0</v>
      </c>
      <c r="OCF51" s="64">
        <f t="shared" si="417"/>
        <v>0</v>
      </c>
      <c r="OCG51" s="64">
        <f t="shared" si="417"/>
        <v>0</v>
      </c>
      <c r="OCH51" s="64">
        <f t="shared" si="417"/>
        <v>0</v>
      </c>
      <c r="OCI51" s="64">
        <f t="shared" si="417"/>
        <v>0</v>
      </c>
      <c r="OCJ51" s="64">
        <f t="shared" si="417"/>
        <v>0</v>
      </c>
      <c r="OCK51" s="64">
        <f t="shared" si="417"/>
        <v>0</v>
      </c>
      <c r="OCL51" s="64">
        <f t="shared" si="417"/>
        <v>0</v>
      </c>
      <c r="OCM51" s="64">
        <f t="shared" si="417"/>
        <v>0</v>
      </c>
      <c r="OCN51" s="64">
        <f t="shared" si="417"/>
        <v>0</v>
      </c>
      <c r="OCO51" s="64">
        <f t="shared" si="417"/>
        <v>0</v>
      </c>
      <c r="OCP51" s="64">
        <f t="shared" si="417"/>
        <v>0</v>
      </c>
      <c r="OCQ51" s="64">
        <f t="shared" si="417"/>
        <v>0</v>
      </c>
      <c r="OCR51" s="64">
        <f t="shared" si="417"/>
        <v>0</v>
      </c>
      <c r="OCS51" s="64">
        <f t="shared" si="417"/>
        <v>0</v>
      </c>
      <c r="OCT51" s="64">
        <f t="shared" si="417"/>
        <v>0</v>
      </c>
      <c r="OCU51" s="64">
        <f t="shared" si="417"/>
        <v>0</v>
      </c>
      <c r="OCV51" s="64">
        <f t="shared" si="417"/>
        <v>0</v>
      </c>
      <c r="OCW51" s="64">
        <f t="shared" si="417"/>
        <v>0</v>
      </c>
      <c r="OCX51" s="64">
        <f t="shared" si="417"/>
        <v>0</v>
      </c>
      <c r="OCY51" s="64">
        <f t="shared" ref="OCY51:OFJ51" si="418">SUM(OCY34:OCY49)</f>
        <v>0</v>
      </c>
      <c r="OCZ51" s="64">
        <f t="shared" si="418"/>
        <v>0</v>
      </c>
      <c r="ODA51" s="64">
        <f t="shared" si="418"/>
        <v>0</v>
      </c>
      <c r="ODB51" s="64">
        <f t="shared" si="418"/>
        <v>0</v>
      </c>
      <c r="ODC51" s="64">
        <f t="shared" si="418"/>
        <v>0</v>
      </c>
      <c r="ODD51" s="64">
        <f t="shared" si="418"/>
        <v>0</v>
      </c>
      <c r="ODE51" s="64">
        <f t="shared" si="418"/>
        <v>0</v>
      </c>
      <c r="ODF51" s="64">
        <f t="shared" si="418"/>
        <v>0</v>
      </c>
      <c r="ODG51" s="64">
        <f t="shared" si="418"/>
        <v>0</v>
      </c>
      <c r="ODH51" s="64">
        <f t="shared" si="418"/>
        <v>0</v>
      </c>
      <c r="ODI51" s="64">
        <f t="shared" si="418"/>
        <v>0</v>
      </c>
      <c r="ODJ51" s="64">
        <f t="shared" si="418"/>
        <v>0</v>
      </c>
      <c r="ODK51" s="64">
        <f t="shared" si="418"/>
        <v>0</v>
      </c>
      <c r="ODL51" s="64">
        <f t="shared" si="418"/>
        <v>0</v>
      </c>
      <c r="ODM51" s="64">
        <f t="shared" si="418"/>
        <v>0</v>
      </c>
      <c r="ODN51" s="64">
        <f t="shared" si="418"/>
        <v>0</v>
      </c>
      <c r="ODO51" s="64">
        <f t="shared" si="418"/>
        <v>0</v>
      </c>
      <c r="ODP51" s="64">
        <f t="shared" si="418"/>
        <v>0</v>
      </c>
      <c r="ODQ51" s="64">
        <f t="shared" si="418"/>
        <v>0</v>
      </c>
      <c r="ODR51" s="64">
        <f t="shared" si="418"/>
        <v>0</v>
      </c>
      <c r="ODS51" s="64">
        <f t="shared" si="418"/>
        <v>0</v>
      </c>
      <c r="ODT51" s="64">
        <f t="shared" si="418"/>
        <v>0</v>
      </c>
      <c r="ODU51" s="64">
        <f t="shared" si="418"/>
        <v>0</v>
      </c>
      <c r="ODV51" s="64">
        <f t="shared" si="418"/>
        <v>0</v>
      </c>
      <c r="ODW51" s="64">
        <f t="shared" si="418"/>
        <v>0</v>
      </c>
      <c r="ODX51" s="64">
        <f t="shared" si="418"/>
        <v>0</v>
      </c>
      <c r="ODY51" s="64">
        <f t="shared" si="418"/>
        <v>0</v>
      </c>
      <c r="ODZ51" s="64">
        <f t="shared" si="418"/>
        <v>0</v>
      </c>
      <c r="OEA51" s="64">
        <f t="shared" si="418"/>
        <v>0</v>
      </c>
      <c r="OEB51" s="64">
        <f t="shared" si="418"/>
        <v>0</v>
      </c>
      <c r="OEC51" s="64">
        <f t="shared" si="418"/>
        <v>0</v>
      </c>
      <c r="OED51" s="64">
        <f t="shared" si="418"/>
        <v>0</v>
      </c>
      <c r="OEE51" s="64">
        <f t="shared" si="418"/>
        <v>0</v>
      </c>
      <c r="OEF51" s="64">
        <f t="shared" si="418"/>
        <v>0</v>
      </c>
      <c r="OEG51" s="64">
        <f t="shared" si="418"/>
        <v>0</v>
      </c>
      <c r="OEH51" s="64">
        <f t="shared" si="418"/>
        <v>0</v>
      </c>
      <c r="OEI51" s="64">
        <f t="shared" si="418"/>
        <v>0</v>
      </c>
      <c r="OEJ51" s="64">
        <f t="shared" si="418"/>
        <v>0</v>
      </c>
      <c r="OEK51" s="64">
        <f t="shared" si="418"/>
        <v>0</v>
      </c>
      <c r="OEL51" s="64">
        <f t="shared" si="418"/>
        <v>0</v>
      </c>
      <c r="OEM51" s="64">
        <f t="shared" si="418"/>
        <v>0</v>
      </c>
      <c r="OEN51" s="64">
        <f t="shared" si="418"/>
        <v>0</v>
      </c>
      <c r="OEO51" s="64">
        <f t="shared" si="418"/>
        <v>0</v>
      </c>
      <c r="OEP51" s="64">
        <f t="shared" si="418"/>
        <v>0</v>
      </c>
      <c r="OEQ51" s="64">
        <f t="shared" si="418"/>
        <v>0</v>
      </c>
      <c r="OER51" s="64">
        <f t="shared" si="418"/>
        <v>0</v>
      </c>
      <c r="OES51" s="64">
        <f t="shared" si="418"/>
        <v>0</v>
      </c>
      <c r="OET51" s="64">
        <f t="shared" si="418"/>
        <v>0</v>
      </c>
      <c r="OEU51" s="64">
        <f t="shared" si="418"/>
        <v>0</v>
      </c>
      <c r="OEV51" s="64">
        <f t="shared" si="418"/>
        <v>0</v>
      </c>
      <c r="OEW51" s="64">
        <f t="shared" si="418"/>
        <v>0</v>
      </c>
      <c r="OEX51" s="64">
        <f t="shared" si="418"/>
        <v>0</v>
      </c>
      <c r="OEY51" s="64">
        <f t="shared" si="418"/>
        <v>0</v>
      </c>
      <c r="OEZ51" s="64">
        <f t="shared" si="418"/>
        <v>0</v>
      </c>
      <c r="OFA51" s="64">
        <f t="shared" si="418"/>
        <v>0</v>
      </c>
      <c r="OFB51" s="64">
        <f t="shared" si="418"/>
        <v>0</v>
      </c>
      <c r="OFC51" s="64">
        <f t="shared" si="418"/>
        <v>0</v>
      </c>
      <c r="OFD51" s="64">
        <f t="shared" si="418"/>
        <v>0</v>
      </c>
      <c r="OFE51" s="64">
        <f t="shared" si="418"/>
        <v>0</v>
      </c>
      <c r="OFF51" s="64">
        <f t="shared" si="418"/>
        <v>0</v>
      </c>
      <c r="OFG51" s="64">
        <f t="shared" si="418"/>
        <v>0</v>
      </c>
      <c r="OFH51" s="64">
        <f t="shared" si="418"/>
        <v>0</v>
      </c>
      <c r="OFI51" s="64">
        <f t="shared" si="418"/>
        <v>0</v>
      </c>
      <c r="OFJ51" s="64">
        <f t="shared" si="418"/>
        <v>0</v>
      </c>
      <c r="OFK51" s="64">
        <f t="shared" ref="OFK51:OHV51" si="419">SUM(OFK34:OFK49)</f>
        <v>0</v>
      </c>
      <c r="OFL51" s="64">
        <f t="shared" si="419"/>
        <v>0</v>
      </c>
      <c r="OFM51" s="64">
        <f t="shared" si="419"/>
        <v>0</v>
      </c>
      <c r="OFN51" s="64">
        <f t="shared" si="419"/>
        <v>0</v>
      </c>
      <c r="OFO51" s="64">
        <f t="shared" si="419"/>
        <v>0</v>
      </c>
      <c r="OFP51" s="64">
        <f t="shared" si="419"/>
        <v>0</v>
      </c>
      <c r="OFQ51" s="64">
        <f t="shared" si="419"/>
        <v>0</v>
      </c>
      <c r="OFR51" s="64">
        <f t="shared" si="419"/>
        <v>0</v>
      </c>
      <c r="OFS51" s="64">
        <f t="shared" si="419"/>
        <v>0</v>
      </c>
      <c r="OFT51" s="64">
        <f t="shared" si="419"/>
        <v>0</v>
      </c>
      <c r="OFU51" s="64">
        <f t="shared" si="419"/>
        <v>0</v>
      </c>
      <c r="OFV51" s="64">
        <f t="shared" si="419"/>
        <v>0</v>
      </c>
      <c r="OFW51" s="64">
        <f t="shared" si="419"/>
        <v>0</v>
      </c>
      <c r="OFX51" s="64">
        <f t="shared" si="419"/>
        <v>0</v>
      </c>
      <c r="OFY51" s="64">
        <f t="shared" si="419"/>
        <v>0</v>
      </c>
      <c r="OFZ51" s="64">
        <f t="shared" si="419"/>
        <v>0</v>
      </c>
      <c r="OGA51" s="64">
        <f t="shared" si="419"/>
        <v>0</v>
      </c>
      <c r="OGB51" s="64">
        <f t="shared" si="419"/>
        <v>0</v>
      </c>
      <c r="OGC51" s="64">
        <f t="shared" si="419"/>
        <v>0</v>
      </c>
      <c r="OGD51" s="64">
        <f t="shared" si="419"/>
        <v>0</v>
      </c>
      <c r="OGE51" s="64">
        <f t="shared" si="419"/>
        <v>0</v>
      </c>
      <c r="OGF51" s="64">
        <f t="shared" si="419"/>
        <v>0</v>
      </c>
      <c r="OGG51" s="64">
        <f t="shared" si="419"/>
        <v>0</v>
      </c>
      <c r="OGH51" s="64">
        <f t="shared" si="419"/>
        <v>0</v>
      </c>
      <c r="OGI51" s="64">
        <f t="shared" si="419"/>
        <v>0</v>
      </c>
      <c r="OGJ51" s="64">
        <f t="shared" si="419"/>
        <v>0</v>
      </c>
      <c r="OGK51" s="64">
        <f t="shared" si="419"/>
        <v>0</v>
      </c>
      <c r="OGL51" s="64">
        <f t="shared" si="419"/>
        <v>0</v>
      </c>
      <c r="OGM51" s="64">
        <f t="shared" si="419"/>
        <v>0</v>
      </c>
      <c r="OGN51" s="64">
        <f t="shared" si="419"/>
        <v>0</v>
      </c>
      <c r="OGO51" s="64">
        <f t="shared" si="419"/>
        <v>0</v>
      </c>
      <c r="OGP51" s="64">
        <f t="shared" si="419"/>
        <v>0</v>
      </c>
      <c r="OGQ51" s="64">
        <f t="shared" si="419"/>
        <v>0</v>
      </c>
      <c r="OGR51" s="64">
        <f t="shared" si="419"/>
        <v>0</v>
      </c>
      <c r="OGS51" s="64">
        <f t="shared" si="419"/>
        <v>0</v>
      </c>
      <c r="OGT51" s="64">
        <f t="shared" si="419"/>
        <v>0</v>
      </c>
      <c r="OGU51" s="64">
        <f t="shared" si="419"/>
        <v>0</v>
      </c>
      <c r="OGV51" s="64">
        <f t="shared" si="419"/>
        <v>0</v>
      </c>
      <c r="OGW51" s="64">
        <f t="shared" si="419"/>
        <v>0</v>
      </c>
      <c r="OGX51" s="64">
        <f t="shared" si="419"/>
        <v>0</v>
      </c>
      <c r="OGY51" s="64">
        <f t="shared" si="419"/>
        <v>0</v>
      </c>
      <c r="OGZ51" s="64">
        <f t="shared" si="419"/>
        <v>0</v>
      </c>
      <c r="OHA51" s="64">
        <f t="shared" si="419"/>
        <v>0</v>
      </c>
      <c r="OHB51" s="64">
        <f t="shared" si="419"/>
        <v>0</v>
      </c>
      <c r="OHC51" s="64">
        <f t="shared" si="419"/>
        <v>0</v>
      </c>
      <c r="OHD51" s="64">
        <f t="shared" si="419"/>
        <v>0</v>
      </c>
      <c r="OHE51" s="64">
        <f t="shared" si="419"/>
        <v>0</v>
      </c>
      <c r="OHF51" s="64">
        <f t="shared" si="419"/>
        <v>0</v>
      </c>
      <c r="OHG51" s="64">
        <f t="shared" si="419"/>
        <v>0</v>
      </c>
      <c r="OHH51" s="64">
        <f t="shared" si="419"/>
        <v>0</v>
      </c>
      <c r="OHI51" s="64">
        <f t="shared" si="419"/>
        <v>0</v>
      </c>
      <c r="OHJ51" s="64">
        <f t="shared" si="419"/>
        <v>0</v>
      </c>
      <c r="OHK51" s="64">
        <f t="shared" si="419"/>
        <v>0</v>
      </c>
      <c r="OHL51" s="64">
        <f t="shared" si="419"/>
        <v>0</v>
      </c>
      <c r="OHM51" s="64">
        <f t="shared" si="419"/>
        <v>0</v>
      </c>
      <c r="OHN51" s="64">
        <f t="shared" si="419"/>
        <v>0</v>
      </c>
      <c r="OHO51" s="64">
        <f t="shared" si="419"/>
        <v>0</v>
      </c>
      <c r="OHP51" s="64">
        <f t="shared" si="419"/>
        <v>0</v>
      </c>
      <c r="OHQ51" s="64">
        <f t="shared" si="419"/>
        <v>0</v>
      </c>
      <c r="OHR51" s="64">
        <f t="shared" si="419"/>
        <v>0</v>
      </c>
      <c r="OHS51" s="64">
        <f t="shared" si="419"/>
        <v>0</v>
      </c>
      <c r="OHT51" s="64">
        <f t="shared" si="419"/>
        <v>0</v>
      </c>
      <c r="OHU51" s="64">
        <f t="shared" si="419"/>
        <v>0</v>
      </c>
      <c r="OHV51" s="64">
        <f t="shared" si="419"/>
        <v>0</v>
      </c>
      <c r="OHW51" s="64">
        <f t="shared" ref="OHW51:OKH51" si="420">SUM(OHW34:OHW49)</f>
        <v>0</v>
      </c>
      <c r="OHX51" s="64">
        <f t="shared" si="420"/>
        <v>0</v>
      </c>
      <c r="OHY51" s="64">
        <f t="shared" si="420"/>
        <v>0</v>
      </c>
      <c r="OHZ51" s="64">
        <f t="shared" si="420"/>
        <v>0</v>
      </c>
      <c r="OIA51" s="64">
        <f t="shared" si="420"/>
        <v>0</v>
      </c>
      <c r="OIB51" s="64">
        <f t="shared" si="420"/>
        <v>0</v>
      </c>
      <c r="OIC51" s="64">
        <f t="shared" si="420"/>
        <v>0</v>
      </c>
      <c r="OID51" s="64">
        <f t="shared" si="420"/>
        <v>0</v>
      </c>
      <c r="OIE51" s="64">
        <f t="shared" si="420"/>
        <v>0</v>
      </c>
      <c r="OIF51" s="64">
        <f t="shared" si="420"/>
        <v>0</v>
      </c>
      <c r="OIG51" s="64">
        <f t="shared" si="420"/>
        <v>0</v>
      </c>
      <c r="OIH51" s="64">
        <f t="shared" si="420"/>
        <v>0</v>
      </c>
      <c r="OII51" s="64">
        <f t="shared" si="420"/>
        <v>0</v>
      </c>
      <c r="OIJ51" s="64">
        <f t="shared" si="420"/>
        <v>0</v>
      </c>
      <c r="OIK51" s="64">
        <f t="shared" si="420"/>
        <v>0</v>
      </c>
      <c r="OIL51" s="64">
        <f t="shared" si="420"/>
        <v>0</v>
      </c>
      <c r="OIM51" s="64">
        <f t="shared" si="420"/>
        <v>0</v>
      </c>
      <c r="OIN51" s="64">
        <f t="shared" si="420"/>
        <v>0</v>
      </c>
      <c r="OIO51" s="64">
        <f t="shared" si="420"/>
        <v>0</v>
      </c>
      <c r="OIP51" s="64">
        <f t="shared" si="420"/>
        <v>0</v>
      </c>
      <c r="OIQ51" s="64">
        <f t="shared" si="420"/>
        <v>0</v>
      </c>
      <c r="OIR51" s="64">
        <f t="shared" si="420"/>
        <v>0</v>
      </c>
      <c r="OIS51" s="64">
        <f t="shared" si="420"/>
        <v>0</v>
      </c>
      <c r="OIT51" s="64">
        <f t="shared" si="420"/>
        <v>0</v>
      </c>
      <c r="OIU51" s="64">
        <f t="shared" si="420"/>
        <v>0</v>
      </c>
      <c r="OIV51" s="64">
        <f t="shared" si="420"/>
        <v>0</v>
      </c>
      <c r="OIW51" s="64">
        <f t="shared" si="420"/>
        <v>0</v>
      </c>
      <c r="OIX51" s="64">
        <f t="shared" si="420"/>
        <v>0</v>
      </c>
      <c r="OIY51" s="64">
        <f t="shared" si="420"/>
        <v>0</v>
      </c>
      <c r="OIZ51" s="64">
        <f t="shared" si="420"/>
        <v>0</v>
      </c>
      <c r="OJA51" s="64">
        <f t="shared" si="420"/>
        <v>0</v>
      </c>
      <c r="OJB51" s="64">
        <f t="shared" si="420"/>
        <v>0</v>
      </c>
      <c r="OJC51" s="64">
        <f t="shared" si="420"/>
        <v>0</v>
      </c>
      <c r="OJD51" s="64">
        <f t="shared" si="420"/>
        <v>0</v>
      </c>
      <c r="OJE51" s="64">
        <f t="shared" si="420"/>
        <v>0</v>
      </c>
      <c r="OJF51" s="64">
        <f t="shared" si="420"/>
        <v>0</v>
      </c>
      <c r="OJG51" s="64">
        <f t="shared" si="420"/>
        <v>0</v>
      </c>
      <c r="OJH51" s="64">
        <f t="shared" si="420"/>
        <v>0</v>
      </c>
      <c r="OJI51" s="64">
        <f t="shared" si="420"/>
        <v>0</v>
      </c>
      <c r="OJJ51" s="64">
        <f t="shared" si="420"/>
        <v>0</v>
      </c>
      <c r="OJK51" s="64">
        <f t="shared" si="420"/>
        <v>0</v>
      </c>
      <c r="OJL51" s="64">
        <f t="shared" si="420"/>
        <v>0</v>
      </c>
      <c r="OJM51" s="64">
        <f t="shared" si="420"/>
        <v>0</v>
      </c>
      <c r="OJN51" s="64">
        <f t="shared" si="420"/>
        <v>0</v>
      </c>
      <c r="OJO51" s="64">
        <f t="shared" si="420"/>
        <v>0</v>
      </c>
      <c r="OJP51" s="64">
        <f t="shared" si="420"/>
        <v>0</v>
      </c>
      <c r="OJQ51" s="64">
        <f t="shared" si="420"/>
        <v>0</v>
      </c>
      <c r="OJR51" s="64">
        <f t="shared" si="420"/>
        <v>0</v>
      </c>
      <c r="OJS51" s="64">
        <f t="shared" si="420"/>
        <v>0</v>
      </c>
      <c r="OJT51" s="64">
        <f t="shared" si="420"/>
        <v>0</v>
      </c>
      <c r="OJU51" s="64">
        <f t="shared" si="420"/>
        <v>0</v>
      </c>
      <c r="OJV51" s="64">
        <f t="shared" si="420"/>
        <v>0</v>
      </c>
      <c r="OJW51" s="64">
        <f t="shared" si="420"/>
        <v>0</v>
      </c>
      <c r="OJX51" s="64">
        <f t="shared" si="420"/>
        <v>0</v>
      </c>
      <c r="OJY51" s="64">
        <f t="shared" si="420"/>
        <v>0</v>
      </c>
      <c r="OJZ51" s="64">
        <f t="shared" si="420"/>
        <v>0</v>
      </c>
      <c r="OKA51" s="64">
        <f t="shared" si="420"/>
        <v>0</v>
      </c>
      <c r="OKB51" s="64">
        <f t="shared" si="420"/>
        <v>0</v>
      </c>
      <c r="OKC51" s="64">
        <f t="shared" si="420"/>
        <v>0</v>
      </c>
      <c r="OKD51" s="64">
        <f t="shared" si="420"/>
        <v>0</v>
      </c>
      <c r="OKE51" s="64">
        <f t="shared" si="420"/>
        <v>0</v>
      </c>
      <c r="OKF51" s="64">
        <f t="shared" si="420"/>
        <v>0</v>
      </c>
      <c r="OKG51" s="64">
        <f t="shared" si="420"/>
        <v>0</v>
      </c>
      <c r="OKH51" s="64">
        <f t="shared" si="420"/>
        <v>0</v>
      </c>
      <c r="OKI51" s="64">
        <f t="shared" ref="OKI51:OMT51" si="421">SUM(OKI34:OKI49)</f>
        <v>0</v>
      </c>
      <c r="OKJ51" s="64">
        <f t="shared" si="421"/>
        <v>0</v>
      </c>
      <c r="OKK51" s="64">
        <f t="shared" si="421"/>
        <v>0</v>
      </c>
      <c r="OKL51" s="64">
        <f t="shared" si="421"/>
        <v>0</v>
      </c>
      <c r="OKM51" s="64">
        <f t="shared" si="421"/>
        <v>0</v>
      </c>
      <c r="OKN51" s="64">
        <f t="shared" si="421"/>
        <v>0</v>
      </c>
      <c r="OKO51" s="64">
        <f t="shared" si="421"/>
        <v>0</v>
      </c>
      <c r="OKP51" s="64">
        <f t="shared" si="421"/>
        <v>0</v>
      </c>
      <c r="OKQ51" s="64">
        <f t="shared" si="421"/>
        <v>0</v>
      </c>
      <c r="OKR51" s="64">
        <f t="shared" si="421"/>
        <v>0</v>
      </c>
      <c r="OKS51" s="64">
        <f t="shared" si="421"/>
        <v>0</v>
      </c>
      <c r="OKT51" s="64">
        <f t="shared" si="421"/>
        <v>0</v>
      </c>
      <c r="OKU51" s="64">
        <f t="shared" si="421"/>
        <v>0</v>
      </c>
      <c r="OKV51" s="64">
        <f t="shared" si="421"/>
        <v>0</v>
      </c>
      <c r="OKW51" s="64">
        <f t="shared" si="421"/>
        <v>0</v>
      </c>
      <c r="OKX51" s="64">
        <f t="shared" si="421"/>
        <v>0</v>
      </c>
      <c r="OKY51" s="64">
        <f t="shared" si="421"/>
        <v>0</v>
      </c>
      <c r="OKZ51" s="64">
        <f t="shared" si="421"/>
        <v>0</v>
      </c>
      <c r="OLA51" s="64">
        <f t="shared" si="421"/>
        <v>0</v>
      </c>
      <c r="OLB51" s="64">
        <f t="shared" si="421"/>
        <v>0</v>
      </c>
      <c r="OLC51" s="64">
        <f t="shared" si="421"/>
        <v>0</v>
      </c>
      <c r="OLD51" s="64">
        <f t="shared" si="421"/>
        <v>0</v>
      </c>
      <c r="OLE51" s="64">
        <f t="shared" si="421"/>
        <v>0</v>
      </c>
      <c r="OLF51" s="64">
        <f t="shared" si="421"/>
        <v>0</v>
      </c>
      <c r="OLG51" s="64">
        <f t="shared" si="421"/>
        <v>0</v>
      </c>
      <c r="OLH51" s="64">
        <f t="shared" si="421"/>
        <v>0</v>
      </c>
      <c r="OLI51" s="64">
        <f t="shared" si="421"/>
        <v>0</v>
      </c>
      <c r="OLJ51" s="64">
        <f t="shared" si="421"/>
        <v>0</v>
      </c>
      <c r="OLK51" s="64">
        <f t="shared" si="421"/>
        <v>0</v>
      </c>
      <c r="OLL51" s="64">
        <f t="shared" si="421"/>
        <v>0</v>
      </c>
      <c r="OLM51" s="64">
        <f t="shared" si="421"/>
        <v>0</v>
      </c>
      <c r="OLN51" s="64">
        <f t="shared" si="421"/>
        <v>0</v>
      </c>
      <c r="OLO51" s="64">
        <f t="shared" si="421"/>
        <v>0</v>
      </c>
      <c r="OLP51" s="64">
        <f t="shared" si="421"/>
        <v>0</v>
      </c>
      <c r="OLQ51" s="64">
        <f t="shared" si="421"/>
        <v>0</v>
      </c>
      <c r="OLR51" s="64">
        <f t="shared" si="421"/>
        <v>0</v>
      </c>
      <c r="OLS51" s="64">
        <f t="shared" si="421"/>
        <v>0</v>
      </c>
      <c r="OLT51" s="64">
        <f t="shared" si="421"/>
        <v>0</v>
      </c>
      <c r="OLU51" s="64">
        <f t="shared" si="421"/>
        <v>0</v>
      </c>
      <c r="OLV51" s="64">
        <f t="shared" si="421"/>
        <v>0</v>
      </c>
      <c r="OLW51" s="64">
        <f t="shared" si="421"/>
        <v>0</v>
      </c>
      <c r="OLX51" s="64">
        <f t="shared" si="421"/>
        <v>0</v>
      </c>
      <c r="OLY51" s="64">
        <f t="shared" si="421"/>
        <v>0</v>
      </c>
      <c r="OLZ51" s="64">
        <f t="shared" si="421"/>
        <v>0</v>
      </c>
      <c r="OMA51" s="64">
        <f t="shared" si="421"/>
        <v>0</v>
      </c>
      <c r="OMB51" s="64">
        <f t="shared" si="421"/>
        <v>0</v>
      </c>
      <c r="OMC51" s="64">
        <f t="shared" si="421"/>
        <v>0</v>
      </c>
      <c r="OMD51" s="64">
        <f t="shared" si="421"/>
        <v>0</v>
      </c>
      <c r="OME51" s="64">
        <f t="shared" si="421"/>
        <v>0</v>
      </c>
      <c r="OMF51" s="64">
        <f t="shared" si="421"/>
        <v>0</v>
      </c>
      <c r="OMG51" s="64">
        <f t="shared" si="421"/>
        <v>0</v>
      </c>
      <c r="OMH51" s="64">
        <f t="shared" si="421"/>
        <v>0</v>
      </c>
      <c r="OMI51" s="64">
        <f t="shared" si="421"/>
        <v>0</v>
      </c>
      <c r="OMJ51" s="64">
        <f t="shared" si="421"/>
        <v>0</v>
      </c>
      <c r="OMK51" s="64">
        <f t="shared" si="421"/>
        <v>0</v>
      </c>
      <c r="OML51" s="64">
        <f t="shared" si="421"/>
        <v>0</v>
      </c>
      <c r="OMM51" s="64">
        <f t="shared" si="421"/>
        <v>0</v>
      </c>
      <c r="OMN51" s="64">
        <f t="shared" si="421"/>
        <v>0</v>
      </c>
      <c r="OMO51" s="64">
        <f t="shared" si="421"/>
        <v>0</v>
      </c>
      <c r="OMP51" s="64">
        <f t="shared" si="421"/>
        <v>0</v>
      </c>
      <c r="OMQ51" s="64">
        <f t="shared" si="421"/>
        <v>0</v>
      </c>
      <c r="OMR51" s="64">
        <f t="shared" si="421"/>
        <v>0</v>
      </c>
      <c r="OMS51" s="64">
        <f t="shared" si="421"/>
        <v>0</v>
      </c>
      <c r="OMT51" s="64">
        <f t="shared" si="421"/>
        <v>0</v>
      </c>
      <c r="OMU51" s="64">
        <f t="shared" ref="OMU51:OPF51" si="422">SUM(OMU34:OMU49)</f>
        <v>0</v>
      </c>
      <c r="OMV51" s="64">
        <f t="shared" si="422"/>
        <v>0</v>
      </c>
      <c r="OMW51" s="64">
        <f t="shared" si="422"/>
        <v>0</v>
      </c>
      <c r="OMX51" s="64">
        <f t="shared" si="422"/>
        <v>0</v>
      </c>
      <c r="OMY51" s="64">
        <f t="shared" si="422"/>
        <v>0</v>
      </c>
      <c r="OMZ51" s="64">
        <f t="shared" si="422"/>
        <v>0</v>
      </c>
      <c r="ONA51" s="64">
        <f t="shared" si="422"/>
        <v>0</v>
      </c>
      <c r="ONB51" s="64">
        <f t="shared" si="422"/>
        <v>0</v>
      </c>
      <c r="ONC51" s="64">
        <f t="shared" si="422"/>
        <v>0</v>
      </c>
      <c r="OND51" s="64">
        <f t="shared" si="422"/>
        <v>0</v>
      </c>
      <c r="ONE51" s="64">
        <f t="shared" si="422"/>
        <v>0</v>
      </c>
      <c r="ONF51" s="64">
        <f t="shared" si="422"/>
        <v>0</v>
      </c>
      <c r="ONG51" s="64">
        <f t="shared" si="422"/>
        <v>0</v>
      </c>
      <c r="ONH51" s="64">
        <f t="shared" si="422"/>
        <v>0</v>
      </c>
      <c r="ONI51" s="64">
        <f t="shared" si="422"/>
        <v>0</v>
      </c>
      <c r="ONJ51" s="64">
        <f t="shared" si="422"/>
        <v>0</v>
      </c>
      <c r="ONK51" s="64">
        <f t="shared" si="422"/>
        <v>0</v>
      </c>
      <c r="ONL51" s="64">
        <f t="shared" si="422"/>
        <v>0</v>
      </c>
      <c r="ONM51" s="64">
        <f t="shared" si="422"/>
        <v>0</v>
      </c>
      <c r="ONN51" s="64">
        <f t="shared" si="422"/>
        <v>0</v>
      </c>
      <c r="ONO51" s="64">
        <f t="shared" si="422"/>
        <v>0</v>
      </c>
      <c r="ONP51" s="64">
        <f t="shared" si="422"/>
        <v>0</v>
      </c>
      <c r="ONQ51" s="64">
        <f t="shared" si="422"/>
        <v>0</v>
      </c>
      <c r="ONR51" s="64">
        <f t="shared" si="422"/>
        <v>0</v>
      </c>
      <c r="ONS51" s="64">
        <f t="shared" si="422"/>
        <v>0</v>
      </c>
      <c r="ONT51" s="64">
        <f t="shared" si="422"/>
        <v>0</v>
      </c>
      <c r="ONU51" s="64">
        <f t="shared" si="422"/>
        <v>0</v>
      </c>
      <c r="ONV51" s="64">
        <f t="shared" si="422"/>
        <v>0</v>
      </c>
      <c r="ONW51" s="64">
        <f t="shared" si="422"/>
        <v>0</v>
      </c>
      <c r="ONX51" s="64">
        <f t="shared" si="422"/>
        <v>0</v>
      </c>
      <c r="ONY51" s="64">
        <f t="shared" si="422"/>
        <v>0</v>
      </c>
      <c r="ONZ51" s="64">
        <f t="shared" si="422"/>
        <v>0</v>
      </c>
      <c r="OOA51" s="64">
        <f t="shared" si="422"/>
        <v>0</v>
      </c>
      <c r="OOB51" s="64">
        <f t="shared" si="422"/>
        <v>0</v>
      </c>
      <c r="OOC51" s="64">
        <f t="shared" si="422"/>
        <v>0</v>
      </c>
      <c r="OOD51" s="64">
        <f t="shared" si="422"/>
        <v>0</v>
      </c>
      <c r="OOE51" s="64">
        <f t="shared" si="422"/>
        <v>0</v>
      </c>
      <c r="OOF51" s="64">
        <f t="shared" si="422"/>
        <v>0</v>
      </c>
      <c r="OOG51" s="64">
        <f t="shared" si="422"/>
        <v>0</v>
      </c>
      <c r="OOH51" s="64">
        <f t="shared" si="422"/>
        <v>0</v>
      </c>
      <c r="OOI51" s="64">
        <f t="shared" si="422"/>
        <v>0</v>
      </c>
      <c r="OOJ51" s="64">
        <f t="shared" si="422"/>
        <v>0</v>
      </c>
      <c r="OOK51" s="64">
        <f t="shared" si="422"/>
        <v>0</v>
      </c>
      <c r="OOL51" s="64">
        <f t="shared" si="422"/>
        <v>0</v>
      </c>
      <c r="OOM51" s="64">
        <f t="shared" si="422"/>
        <v>0</v>
      </c>
      <c r="OON51" s="64">
        <f t="shared" si="422"/>
        <v>0</v>
      </c>
      <c r="OOO51" s="64">
        <f t="shared" si="422"/>
        <v>0</v>
      </c>
      <c r="OOP51" s="64">
        <f t="shared" si="422"/>
        <v>0</v>
      </c>
      <c r="OOQ51" s="64">
        <f t="shared" si="422"/>
        <v>0</v>
      </c>
      <c r="OOR51" s="64">
        <f t="shared" si="422"/>
        <v>0</v>
      </c>
      <c r="OOS51" s="64">
        <f t="shared" si="422"/>
        <v>0</v>
      </c>
      <c r="OOT51" s="64">
        <f t="shared" si="422"/>
        <v>0</v>
      </c>
      <c r="OOU51" s="64">
        <f t="shared" si="422"/>
        <v>0</v>
      </c>
      <c r="OOV51" s="64">
        <f t="shared" si="422"/>
        <v>0</v>
      </c>
      <c r="OOW51" s="64">
        <f t="shared" si="422"/>
        <v>0</v>
      </c>
      <c r="OOX51" s="64">
        <f t="shared" si="422"/>
        <v>0</v>
      </c>
      <c r="OOY51" s="64">
        <f t="shared" si="422"/>
        <v>0</v>
      </c>
      <c r="OOZ51" s="64">
        <f t="shared" si="422"/>
        <v>0</v>
      </c>
      <c r="OPA51" s="64">
        <f t="shared" si="422"/>
        <v>0</v>
      </c>
      <c r="OPB51" s="64">
        <f t="shared" si="422"/>
        <v>0</v>
      </c>
      <c r="OPC51" s="64">
        <f t="shared" si="422"/>
        <v>0</v>
      </c>
      <c r="OPD51" s="64">
        <f t="shared" si="422"/>
        <v>0</v>
      </c>
      <c r="OPE51" s="64">
        <f t="shared" si="422"/>
        <v>0</v>
      </c>
      <c r="OPF51" s="64">
        <f t="shared" si="422"/>
        <v>0</v>
      </c>
      <c r="OPG51" s="64">
        <f t="shared" ref="OPG51:ORR51" si="423">SUM(OPG34:OPG49)</f>
        <v>0</v>
      </c>
      <c r="OPH51" s="64">
        <f t="shared" si="423"/>
        <v>0</v>
      </c>
      <c r="OPI51" s="64">
        <f t="shared" si="423"/>
        <v>0</v>
      </c>
      <c r="OPJ51" s="64">
        <f t="shared" si="423"/>
        <v>0</v>
      </c>
      <c r="OPK51" s="64">
        <f t="shared" si="423"/>
        <v>0</v>
      </c>
      <c r="OPL51" s="64">
        <f t="shared" si="423"/>
        <v>0</v>
      </c>
      <c r="OPM51" s="64">
        <f t="shared" si="423"/>
        <v>0</v>
      </c>
      <c r="OPN51" s="64">
        <f t="shared" si="423"/>
        <v>0</v>
      </c>
      <c r="OPO51" s="64">
        <f t="shared" si="423"/>
        <v>0</v>
      </c>
      <c r="OPP51" s="64">
        <f t="shared" si="423"/>
        <v>0</v>
      </c>
      <c r="OPQ51" s="64">
        <f t="shared" si="423"/>
        <v>0</v>
      </c>
      <c r="OPR51" s="64">
        <f t="shared" si="423"/>
        <v>0</v>
      </c>
      <c r="OPS51" s="64">
        <f t="shared" si="423"/>
        <v>0</v>
      </c>
      <c r="OPT51" s="64">
        <f t="shared" si="423"/>
        <v>0</v>
      </c>
      <c r="OPU51" s="64">
        <f t="shared" si="423"/>
        <v>0</v>
      </c>
      <c r="OPV51" s="64">
        <f t="shared" si="423"/>
        <v>0</v>
      </c>
      <c r="OPW51" s="64">
        <f t="shared" si="423"/>
        <v>0</v>
      </c>
      <c r="OPX51" s="64">
        <f t="shared" si="423"/>
        <v>0</v>
      </c>
      <c r="OPY51" s="64">
        <f t="shared" si="423"/>
        <v>0</v>
      </c>
      <c r="OPZ51" s="64">
        <f t="shared" si="423"/>
        <v>0</v>
      </c>
      <c r="OQA51" s="64">
        <f t="shared" si="423"/>
        <v>0</v>
      </c>
      <c r="OQB51" s="64">
        <f t="shared" si="423"/>
        <v>0</v>
      </c>
      <c r="OQC51" s="64">
        <f t="shared" si="423"/>
        <v>0</v>
      </c>
      <c r="OQD51" s="64">
        <f t="shared" si="423"/>
        <v>0</v>
      </c>
      <c r="OQE51" s="64">
        <f t="shared" si="423"/>
        <v>0</v>
      </c>
      <c r="OQF51" s="64">
        <f t="shared" si="423"/>
        <v>0</v>
      </c>
      <c r="OQG51" s="64">
        <f t="shared" si="423"/>
        <v>0</v>
      </c>
      <c r="OQH51" s="64">
        <f t="shared" si="423"/>
        <v>0</v>
      </c>
      <c r="OQI51" s="64">
        <f t="shared" si="423"/>
        <v>0</v>
      </c>
      <c r="OQJ51" s="64">
        <f t="shared" si="423"/>
        <v>0</v>
      </c>
      <c r="OQK51" s="64">
        <f t="shared" si="423"/>
        <v>0</v>
      </c>
      <c r="OQL51" s="64">
        <f t="shared" si="423"/>
        <v>0</v>
      </c>
      <c r="OQM51" s="64">
        <f t="shared" si="423"/>
        <v>0</v>
      </c>
      <c r="OQN51" s="64">
        <f t="shared" si="423"/>
        <v>0</v>
      </c>
      <c r="OQO51" s="64">
        <f t="shared" si="423"/>
        <v>0</v>
      </c>
      <c r="OQP51" s="64">
        <f t="shared" si="423"/>
        <v>0</v>
      </c>
      <c r="OQQ51" s="64">
        <f t="shared" si="423"/>
        <v>0</v>
      </c>
      <c r="OQR51" s="64">
        <f t="shared" si="423"/>
        <v>0</v>
      </c>
      <c r="OQS51" s="64">
        <f t="shared" si="423"/>
        <v>0</v>
      </c>
      <c r="OQT51" s="64">
        <f t="shared" si="423"/>
        <v>0</v>
      </c>
      <c r="OQU51" s="64">
        <f t="shared" si="423"/>
        <v>0</v>
      </c>
      <c r="OQV51" s="64">
        <f t="shared" si="423"/>
        <v>0</v>
      </c>
      <c r="OQW51" s="64">
        <f t="shared" si="423"/>
        <v>0</v>
      </c>
      <c r="OQX51" s="64">
        <f t="shared" si="423"/>
        <v>0</v>
      </c>
      <c r="OQY51" s="64">
        <f t="shared" si="423"/>
        <v>0</v>
      </c>
      <c r="OQZ51" s="64">
        <f t="shared" si="423"/>
        <v>0</v>
      </c>
      <c r="ORA51" s="64">
        <f t="shared" si="423"/>
        <v>0</v>
      </c>
      <c r="ORB51" s="64">
        <f t="shared" si="423"/>
        <v>0</v>
      </c>
      <c r="ORC51" s="64">
        <f t="shared" si="423"/>
        <v>0</v>
      </c>
      <c r="ORD51" s="64">
        <f t="shared" si="423"/>
        <v>0</v>
      </c>
      <c r="ORE51" s="64">
        <f t="shared" si="423"/>
        <v>0</v>
      </c>
      <c r="ORF51" s="64">
        <f t="shared" si="423"/>
        <v>0</v>
      </c>
      <c r="ORG51" s="64">
        <f t="shared" si="423"/>
        <v>0</v>
      </c>
      <c r="ORH51" s="64">
        <f t="shared" si="423"/>
        <v>0</v>
      </c>
      <c r="ORI51" s="64">
        <f t="shared" si="423"/>
        <v>0</v>
      </c>
      <c r="ORJ51" s="64">
        <f t="shared" si="423"/>
        <v>0</v>
      </c>
      <c r="ORK51" s="64">
        <f t="shared" si="423"/>
        <v>0</v>
      </c>
      <c r="ORL51" s="64">
        <f t="shared" si="423"/>
        <v>0</v>
      </c>
      <c r="ORM51" s="64">
        <f t="shared" si="423"/>
        <v>0</v>
      </c>
      <c r="ORN51" s="64">
        <f t="shared" si="423"/>
        <v>0</v>
      </c>
      <c r="ORO51" s="64">
        <f t="shared" si="423"/>
        <v>0</v>
      </c>
      <c r="ORP51" s="64">
        <f t="shared" si="423"/>
        <v>0</v>
      </c>
      <c r="ORQ51" s="64">
        <f t="shared" si="423"/>
        <v>0</v>
      </c>
      <c r="ORR51" s="64">
        <f t="shared" si="423"/>
        <v>0</v>
      </c>
      <c r="ORS51" s="64">
        <f t="shared" ref="ORS51:OUD51" si="424">SUM(ORS34:ORS49)</f>
        <v>0</v>
      </c>
      <c r="ORT51" s="64">
        <f t="shared" si="424"/>
        <v>0</v>
      </c>
      <c r="ORU51" s="64">
        <f t="shared" si="424"/>
        <v>0</v>
      </c>
      <c r="ORV51" s="64">
        <f t="shared" si="424"/>
        <v>0</v>
      </c>
      <c r="ORW51" s="64">
        <f t="shared" si="424"/>
        <v>0</v>
      </c>
      <c r="ORX51" s="64">
        <f t="shared" si="424"/>
        <v>0</v>
      </c>
      <c r="ORY51" s="64">
        <f t="shared" si="424"/>
        <v>0</v>
      </c>
      <c r="ORZ51" s="64">
        <f t="shared" si="424"/>
        <v>0</v>
      </c>
      <c r="OSA51" s="64">
        <f t="shared" si="424"/>
        <v>0</v>
      </c>
      <c r="OSB51" s="64">
        <f t="shared" si="424"/>
        <v>0</v>
      </c>
      <c r="OSC51" s="64">
        <f t="shared" si="424"/>
        <v>0</v>
      </c>
      <c r="OSD51" s="64">
        <f t="shared" si="424"/>
        <v>0</v>
      </c>
      <c r="OSE51" s="64">
        <f t="shared" si="424"/>
        <v>0</v>
      </c>
      <c r="OSF51" s="64">
        <f t="shared" si="424"/>
        <v>0</v>
      </c>
      <c r="OSG51" s="64">
        <f t="shared" si="424"/>
        <v>0</v>
      </c>
      <c r="OSH51" s="64">
        <f t="shared" si="424"/>
        <v>0</v>
      </c>
      <c r="OSI51" s="64">
        <f t="shared" si="424"/>
        <v>0</v>
      </c>
      <c r="OSJ51" s="64">
        <f t="shared" si="424"/>
        <v>0</v>
      </c>
      <c r="OSK51" s="64">
        <f t="shared" si="424"/>
        <v>0</v>
      </c>
      <c r="OSL51" s="64">
        <f t="shared" si="424"/>
        <v>0</v>
      </c>
      <c r="OSM51" s="64">
        <f t="shared" si="424"/>
        <v>0</v>
      </c>
      <c r="OSN51" s="64">
        <f t="shared" si="424"/>
        <v>0</v>
      </c>
      <c r="OSO51" s="64">
        <f t="shared" si="424"/>
        <v>0</v>
      </c>
      <c r="OSP51" s="64">
        <f t="shared" si="424"/>
        <v>0</v>
      </c>
      <c r="OSQ51" s="64">
        <f t="shared" si="424"/>
        <v>0</v>
      </c>
      <c r="OSR51" s="64">
        <f t="shared" si="424"/>
        <v>0</v>
      </c>
      <c r="OSS51" s="64">
        <f t="shared" si="424"/>
        <v>0</v>
      </c>
      <c r="OST51" s="64">
        <f t="shared" si="424"/>
        <v>0</v>
      </c>
      <c r="OSU51" s="64">
        <f t="shared" si="424"/>
        <v>0</v>
      </c>
      <c r="OSV51" s="64">
        <f t="shared" si="424"/>
        <v>0</v>
      </c>
      <c r="OSW51" s="64">
        <f t="shared" si="424"/>
        <v>0</v>
      </c>
      <c r="OSX51" s="64">
        <f t="shared" si="424"/>
        <v>0</v>
      </c>
      <c r="OSY51" s="64">
        <f t="shared" si="424"/>
        <v>0</v>
      </c>
      <c r="OSZ51" s="64">
        <f t="shared" si="424"/>
        <v>0</v>
      </c>
      <c r="OTA51" s="64">
        <f t="shared" si="424"/>
        <v>0</v>
      </c>
      <c r="OTB51" s="64">
        <f t="shared" si="424"/>
        <v>0</v>
      </c>
      <c r="OTC51" s="64">
        <f t="shared" si="424"/>
        <v>0</v>
      </c>
      <c r="OTD51" s="64">
        <f t="shared" si="424"/>
        <v>0</v>
      </c>
      <c r="OTE51" s="64">
        <f t="shared" si="424"/>
        <v>0</v>
      </c>
      <c r="OTF51" s="64">
        <f t="shared" si="424"/>
        <v>0</v>
      </c>
      <c r="OTG51" s="64">
        <f t="shared" si="424"/>
        <v>0</v>
      </c>
      <c r="OTH51" s="64">
        <f t="shared" si="424"/>
        <v>0</v>
      </c>
      <c r="OTI51" s="64">
        <f t="shared" si="424"/>
        <v>0</v>
      </c>
      <c r="OTJ51" s="64">
        <f t="shared" si="424"/>
        <v>0</v>
      </c>
      <c r="OTK51" s="64">
        <f t="shared" si="424"/>
        <v>0</v>
      </c>
      <c r="OTL51" s="64">
        <f t="shared" si="424"/>
        <v>0</v>
      </c>
      <c r="OTM51" s="64">
        <f t="shared" si="424"/>
        <v>0</v>
      </c>
      <c r="OTN51" s="64">
        <f t="shared" si="424"/>
        <v>0</v>
      </c>
      <c r="OTO51" s="64">
        <f t="shared" si="424"/>
        <v>0</v>
      </c>
      <c r="OTP51" s="64">
        <f t="shared" si="424"/>
        <v>0</v>
      </c>
      <c r="OTQ51" s="64">
        <f t="shared" si="424"/>
        <v>0</v>
      </c>
      <c r="OTR51" s="64">
        <f t="shared" si="424"/>
        <v>0</v>
      </c>
      <c r="OTS51" s="64">
        <f t="shared" si="424"/>
        <v>0</v>
      </c>
      <c r="OTT51" s="64">
        <f t="shared" si="424"/>
        <v>0</v>
      </c>
      <c r="OTU51" s="64">
        <f t="shared" si="424"/>
        <v>0</v>
      </c>
      <c r="OTV51" s="64">
        <f t="shared" si="424"/>
        <v>0</v>
      </c>
      <c r="OTW51" s="64">
        <f t="shared" si="424"/>
        <v>0</v>
      </c>
      <c r="OTX51" s="64">
        <f t="shared" si="424"/>
        <v>0</v>
      </c>
      <c r="OTY51" s="64">
        <f t="shared" si="424"/>
        <v>0</v>
      </c>
      <c r="OTZ51" s="64">
        <f t="shared" si="424"/>
        <v>0</v>
      </c>
      <c r="OUA51" s="64">
        <f t="shared" si="424"/>
        <v>0</v>
      </c>
      <c r="OUB51" s="64">
        <f t="shared" si="424"/>
        <v>0</v>
      </c>
      <c r="OUC51" s="64">
        <f t="shared" si="424"/>
        <v>0</v>
      </c>
      <c r="OUD51" s="64">
        <f t="shared" si="424"/>
        <v>0</v>
      </c>
      <c r="OUE51" s="64">
        <f t="shared" ref="OUE51:OWP51" si="425">SUM(OUE34:OUE49)</f>
        <v>0</v>
      </c>
      <c r="OUF51" s="64">
        <f t="shared" si="425"/>
        <v>0</v>
      </c>
      <c r="OUG51" s="64">
        <f t="shared" si="425"/>
        <v>0</v>
      </c>
      <c r="OUH51" s="64">
        <f t="shared" si="425"/>
        <v>0</v>
      </c>
      <c r="OUI51" s="64">
        <f t="shared" si="425"/>
        <v>0</v>
      </c>
      <c r="OUJ51" s="64">
        <f t="shared" si="425"/>
        <v>0</v>
      </c>
      <c r="OUK51" s="64">
        <f t="shared" si="425"/>
        <v>0</v>
      </c>
      <c r="OUL51" s="64">
        <f t="shared" si="425"/>
        <v>0</v>
      </c>
      <c r="OUM51" s="64">
        <f t="shared" si="425"/>
        <v>0</v>
      </c>
      <c r="OUN51" s="64">
        <f t="shared" si="425"/>
        <v>0</v>
      </c>
      <c r="OUO51" s="64">
        <f t="shared" si="425"/>
        <v>0</v>
      </c>
      <c r="OUP51" s="64">
        <f t="shared" si="425"/>
        <v>0</v>
      </c>
      <c r="OUQ51" s="64">
        <f t="shared" si="425"/>
        <v>0</v>
      </c>
      <c r="OUR51" s="64">
        <f t="shared" si="425"/>
        <v>0</v>
      </c>
      <c r="OUS51" s="64">
        <f t="shared" si="425"/>
        <v>0</v>
      </c>
      <c r="OUT51" s="64">
        <f t="shared" si="425"/>
        <v>0</v>
      </c>
      <c r="OUU51" s="64">
        <f t="shared" si="425"/>
        <v>0</v>
      </c>
      <c r="OUV51" s="64">
        <f t="shared" si="425"/>
        <v>0</v>
      </c>
      <c r="OUW51" s="64">
        <f t="shared" si="425"/>
        <v>0</v>
      </c>
      <c r="OUX51" s="64">
        <f t="shared" si="425"/>
        <v>0</v>
      </c>
      <c r="OUY51" s="64">
        <f t="shared" si="425"/>
        <v>0</v>
      </c>
      <c r="OUZ51" s="64">
        <f t="shared" si="425"/>
        <v>0</v>
      </c>
      <c r="OVA51" s="64">
        <f t="shared" si="425"/>
        <v>0</v>
      </c>
      <c r="OVB51" s="64">
        <f t="shared" si="425"/>
        <v>0</v>
      </c>
      <c r="OVC51" s="64">
        <f t="shared" si="425"/>
        <v>0</v>
      </c>
      <c r="OVD51" s="64">
        <f t="shared" si="425"/>
        <v>0</v>
      </c>
      <c r="OVE51" s="64">
        <f t="shared" si="425"/>
        <v>0</v>
      </c>
      <c r="OVF51" s="64">
        <f t="shared" si="425"/>
        <v>0</v>
      </c>
      <c r="OVG51" s="64">
        <f t="shared" si="425"/>
        <v>0</v>
      </c>
      <c r="OVH51" s="64">
        <f t="shared" si="425"/>
        <v>0</v>
      </c>
      <c r="OVI51" s="64">
        <f t="shared" si="425"/>
        <v>0</v>
      </c>
      <c r="OVJ51" s="64">
        <f t="shared" si="425"/>
        <v>0</v>
      </c>
      <c r="OVK51" s="64">
        <f t="shared" si="425"/>
        <v>0</v>
      </c>
      <c r="OVL51" s="64">
        <f t="shared" si="425"/>
        <v>0</v>
      </c>
      <c r="OVM51" s="64">
        <f t="shared" si="425"/>
        <v>0</v>
      </c>
      <c r="OVN51" s="64">
        <f t="shared" si="425"/>
        <v>0</v>
      </c>
      <c r="OVO51" s="64">
        <f t="shared" si="425"/>
        <v>0</v>
      </c>
      <c r="OVP51" s="64">
        <f t="shared" si="425"/>
        <v>0</v>
      </c>
      <c r="OVQ51" s="64">
        <f t="shared" si="425"/>
        <v>0</v>
      </c>
      <c r="OVR51" s="64">
        <f t="shared" si="425"/>
        <v>0</v>
      </c>
      <c r="OVS51" s="64">
        <f t="shared" si="425"/>
        <v>0</v>
      </c>
      <c r="OVT51" s="64">
        <f t="shared" si="425"/>
        <v>0</v>
      </c>
      <c r="OVU51" s="64">
        <f t="shared" si="425"/>
        <v>0</v>
      </c>
      <c r="OVV51" s="64">
        <f t="shared" si="425"/>
        <v>0</v>
      </c>
      <c r="OVW51" s="64">
        <f t="shared" si="425"/>
        <v>0</v>
      </c>
      <c r="OVX51" s="64">
        <f t="shared" si="425"/>
        <v>0</v>
      </c>
      <c r="OVY51" s="64">
        <f t="shared" si="425"/>
        <v>0</v>
      </c>
      <c r="OVZ51" s="64">
        <f t="shared" si="425"/>
        <v>0</v>
      </c>
      <c r="OWA51" s="64">
        <f t="shared" si="425"/>
        <v>0</v>
      </c>
      <c r="OWB51" s="64">
        <f t="shared" si="425"/>
        <v>0</v>
      </c>
      <c r="OWC51" s="64">
        <f t="shared" si="425"/>
        <v>0</v>
      </c>
      <c r="OWD51" s="64">
        <f t="shared" si="425"/>
        <v>0</v>
      </c>
      <c r="OWE51" s="64">
        <f t="shared" si="425"/>
        <v>0</v>
      </c>
      <c r="OWF51" s="64">
        <f t="shared" si="425"/>
        <v>0</v>
      </c>
      <c r="OWG51" s="64">
        <f t="shared" si="425"/>
        <v>0</v>
      </c>
      <c r="OWH51" s="64">
        <f t="shared" si="425"/>
        <v>0</v>
      </c>
      <c r="OWI51" s="64">
        <f t="shared" si="425"/>
        <v>0</v>
      </c>
      <c r="OWJ51" s="64">
        <f t="shared" si="425"/>
        <v>0</v>
      </c>
      <c r="OWK51" s="64">
        <f t="shared" si="425"/>
        <v>0</v>
      </c>
      <c r="OWL51" s="64">
        <f t="shared" si="425"/>
        <v>0</v>
      </c>
      <c r="OWM51" s="64">
        <f t="shared" si="425"/>
        <v>0</v>
      </c>
      <c r="OWN51" s="64">
        <f t="shared" si="425"/>
        <v>0</v>
      </c>
      <c r="OWO51" s="64">
        <f t="shared" si="425"/>
        <v>0</v>
      </c>
      <c r="OWP51" s="64">
        <f t="shared" si="425"/>
        <v>0</v>
      </c>
      <c r="OWQ51" s="64">
        <f t="shared" ref="OWQ51:OZB51" si="426">SUM(OWQ34:OWQ49)</f>
        <v>0</v>
      </c>
      <c r="OWR51" s="64">
        <f t="shared" si="426"/>
        <v>0</v>
      </c>
      <c r="OWS51" s="64">
        <f t="shared" si="426"/>
        <v>0</v>
      </c>
      <c r="OWT51" s="64">
        <f t="shared" si="426"/>
        <v>0</v>
      </c>
      <c r="OWU51" s="64">
        <f t="shared" si="426"/>
        <v>0</v>
      </c>
      <c r="OWV51" s="64">
        <f t="shared" si="426"/>
        <v>0</v>
      </c>
      <c r="OWW51" s="64">
        <f t="shared" si="426"/>
        <v>0</v>
      </c>
      <c r="OWX51" s="64">
        <f t="shared" si="426"/>
        <v>0</v>
      </c>
      <c r="OWY51" s="64">
        <f t="shared" si="426"/>
        <v>0</v>
      </c>
      <c r="OWZ51" s="64">
        <f t="shared" si="426"/>
        <v>0</v>
      </c>
      <c r="OXA51" s="64">
        <f t="shared" si="426"/>
        <v>0</v>
      </c>
      <c r="OXB51" s="64">
        <f t="shared" si="426"/>
        <v>0</v>
      </c>
      <c r="OXC51" s="64">
        <f t="shared" si="426"/>
        <v>0</v>
      </c>
      <c r="OXD51" s="64">
        <f t="shared" si="426"/>
        <v>0</v>
      </c>
      <c r="OXE51" s="64">
        <f t="shared" si="426"/>
        <v>0</v>
      </c>
      <c r="OXF51" s="64">
        <f t="shared" si="426"/>
        <v>0</v>
      </c>
      <c r="OXG51" s="64">
        <f t="shared" si="426"/>
        <v>0</v>
      </c>
      <c r="OXH51" s="64">
        <f t="shared" si="426"/>
        <v>0</v>
      </c>
      <c r="OXI51" s="64">
        <f t="shared" si="426"/>
        <v>0</v>
      </c>
      <c r="OXJ51" s="64">
        <f t="shared" si="426"/>
        <v>0</v>
      </c>
      <c r="OXK51" s="64">
        <f t="shared" si="426"/>
        <v>0</v>
      </c>
      <c r="OXL51" s="64">
        <f t="shared" si="426"/>
        <v>0</v>
      </c>
      <c r="OXM51" s="64">
        <f t="shared" si="426"/>
        <v>0</v>
      </c>
      <c r="OXN51" s="64">
        <f t="shared" si="426"/>
        <v>0</v>
      </c>
      <c r="OXO51" s="64">
        <f t="shared" si="426"/>
        <v>0</v>
      </c>
      <c r="OXP51" s="64">
        <f t="shared" si="426"/>
        <v>0</v>
      </c>
      <c r="OXQ51" s="64">
        <f t="shared" si="426"/>
        <v>0</v>
      </c>
      <c r="OXR51" s="64">
        <f t="shared" si="426"/>
        <v>0</v>
      </c>
      <c r="OXS51" s="64">
        <f t="shared" si="426"/>
        <v>0</v>
      </c>
      <c r="OXT51" s="64">
        <f t="shared" si="426"/>
        <v>0</v>
      </c>
      <c r="OXU51" s="64">
        <f t="shared" si="426"/>
        <v>0</v>
      </c>
      <c r="OXV51" s="64">
        <f t="shared" si="426"/>
        <v>0</v>
      </c>
      <c r="OXW51" s="64">
        <f t="shared" si="426"/>
        <v>0</v>
      </c>
      <c r="OXX51" s="64">
        <f t="shared" si="426"/>
        <v>0</v>
      </c>
      <c r="OXY51" s="64">
        <f t="shared" si="426"/>
        <v>0</v>
      </c>
      <c r="OXZ51" s="64">
        <f t="shared" si="426"/>
        <v>0</v>
      </c>
      <c r="OYA51" s="64">
        <f t="shared" si="426"/>
        <v>0</v>
      </c>
      <c r="OYB51" s="64">
        <f t="shared" si="426"/>
        <v>0</v>
      </c>
      <c r="OYC51" s="64">
        <f t="shared" si="426"/>
        <v>0</v>
      </c>
      <c r="OYD51" s="64">
        <f t="shared" si="426"/>
        <v>0</v>
      </c>
      <c r="OYE51" s="64">
        <f t="shared" si="426"/>
        <v>0</v>
      </c>
      <c r="OYF51" s="64">
        <f t="shared" si="426"/>
        <v>0</v>
      </c>
      <c r="OYG51" s="64">
        <f t="shared" si="426"/>
        <v>0</v>
      </c>
      <c r="OYH51" s="64">
        <f t="shared" si="426"/>
        <v>0</v>
      </c>
      <c r="OYI51" s="64">
        <f t="shared" si="426"/>
        <v>0</v>
      </c>
      <c r="OYJ51" s="64">
        <f t="shared" si="426"/>
        <v>0</v>
      </c>
      <c r="OYK51" s="64">
        <f t="shared" si="426"/>
        <v>0</v>
      </c>
      <c r="OYL51" s="64">
        <f t="shared" si="426"/>
        <v>0</v>
      </c>
      <c r="OYM51" s="64">
        <f t="shared" si="426"/>
        <v>0</v>
      </c>
      <c r="OYN51" s="64">
        <f t="shared" si="426"/>
        <v>0</v>
      </c>
      <c r="OYO51" s="64">
        <f t="shared" si="426"/>
        <v>0</v>
      </c>
      <c r="OYP51" s="64">
        <f t="shared" si="426"/>
        <v>0</v>
      </c>
      <c r="OYQ51" s="64">
        <f t="shared" si="426"/>
        <v>0</v>
      </c>
      <c r="OYR51" s="64">
        <f t="shared" si="426"/>
        <v>0</v>
      </c>
      <c r="OYS51" s="64">
        <f t="shared" si="426"/>
        <v>0</v>
      </c>
      <c r="OYT51" s="64">
        <f t="shared" si="426"/>
        <v>0</v>
      </c>
      <c r="OYU51" s="64">
        <f t="shared" si="426"/>
        <v>0</v>
      </c>
      <c r="OYV51" s="64">
        <f t="shared" si="426"/>
        <v>0</v>
      </c>
      <c r="OYW51" s="64">
        <f t="shared" si="426"/>
        <v>0</v>
      </c>
      <c r="OYX51" s="64">
        <f t="shared" si="426"/>
        <v>0</v>
      </c>
      <c r="OYY51" s="64">
        <f t="shared" si="426"/>
        <v>0</v>
      </c>
      <c r="OYZ51" s="64">
        <f t="shared" si="426"/>
        <v>0</v>
      </c>
      <c r="OZA51" s="64">
        <f t="shared" si="426"/>
        <v>0</v>
      </c>
      <c r="OZB51" s="64">
        <f t="shared" si="426"/>
        <v>0</v>
      </c>
      <c r="OZC51" s="64">
        <f t="shared" ref="OZC51:PBN51" si="427">SUM(OZC34:OZC49)</f>
        <v>0</v>
      </c>
      <c r="OZD51" s="64">
        <f t="shared" si="427"/>
        <v>0</v>
      </c>
      <c r="OZE51" s="64">
        <f t="shared" si="427"/>
        <v>0</v>
      </c>
      <c r="OZF51" s="64">
        <f t="shared" si="427"/>
        <v>0</v>
      </c>
      <c r="OZG51" s="64">
        <f t="shared" si="427"/>
        <v>0</v>
      </c>
      <c r="OZH51" s="64">
        <f t="shared" si="427"/>
        <v>0</v>
      </c>
      <c r="OZI51" s="64">
        <f t="shared" si="427"/>
        <v>0</v>
      </c>
      <c r="OZJ51" s="64">
        <f t="shared" si="427"/>
        <v>0</v>
      </c>
      <c r="OZK51" s="64">
        <f t="shared" si="427"/>
        <v>0</v>
      </c>
      <c r="OZL51" s="64">
        <f t="shared" si="427"/>
        <v>0</v>
      </c>
      <c r="OZM51" s="64">
        <f t="shared" si="427"/>
        <v>0</v>
      </c>
      <c r="OZN51" s="64">
        <f t="shared" si="427"/>
        <v>0</v>
      </c>
      <c r="OZO51" s="64">
        <f t="shared" si="427"/>
        <v>0</v>
      </c>
      <c r="OZP51" s="64">
        <f t="shared" si="427"/>
        <v>0</v>
      </c>
      <c r="OZQ51" s="64">
        <f t="shared" si="427"/>
        <v>0</v>
      </c>
      <c r="OZR51" s="64">
        <f t="shared" si="427"/>
        <v>0</v>
      </c>
      <c r="OZS51" s="64">
        <f t="shared" si="427"/>
        <v>0</v>
      </c>
      <c r="OZT51" s="64">
        <f t="shared" si="427"/>
        <v>0</v>
      </c>
      <c r="OZU51" s="64">
        <f t="shared" si="427"/>
        <v>0</v>
      </c>
      <c r="OZV51" s="64">
        <f t="shared" si="427"/>
        <v>0</v>
      </c>
      <c r="OZW51" s="64">
        <f t="shared" si="427"/>
        <v>0</v>
      </c>
      <c r="OZX51" s="64">
        <f t="shared" si="427"/>
        <v>0</v>
      </c>
      <c r="OZY51" s="64">
        <f t="shared" si="427"/>
        <v>0</v>
      </c>
      <c r="OZZ51" s="64">
        <f t="shared" si="427"/>
        <v>0</v>
      </c>
      <c r="PAA51" s="64">
        <f t="shared" si="427"/>
        <v>0</v>
      </c>
      <c r="PAB51" s="64">
        <f t="shared" si="427"/>
        <v>0</v>
      </c>
      <c r="PAC51" s="64">
        <f t="shared" si="427"/>
        <v>0</v>
      </c>
      <c r="PAD51" s="64">
        <f t="shared" si="427"/>
        <v>0</v>
      </c>
      <c r="PAE51" s="64">
        <f t="shared" si="427"/>
        <v>0</v>
      </c>
      <c r="PAF51" s="64">
        <f t="shared" si="427"/>
        <v>0</v>
      </c>
      <c r="PAG51" s="64">
        <f t="shared" si="427"/>
        <v>0</v>
      </c>
      <c r="PAH51" s="64">
        <f t="shared" si="427"/>
        <v>0</v>
      </c>
      <c r="PAI51" s="64">
        <f t="shared" si="427"/>
        <v>0</v>
      </c>
      <c r="PAJ51" s="64">
        <f t="shared" si="427"/>
        <v>0</v>
      </c>
      <c r="PAK51" s="64">
        <f t="shared" si="427"/>
        <v>0</v>
      </c>
      <c r="PAL51" s="64">
        <f t="shared" si="427"/>
        <v>0</v>
      </c>
      <c r="PAM51" s="64">
        <f t="shared" si="427"/>
        <v>0</v>
      </c>
      <c r="PAN51" s="64">
        <f t="shared" si="427"/>
        <v>0</v>
      </c>
      <c r="PAO51" s="64">
        <f t="shared" si="427"/>
        <v>0</v>
      </c>
      <c r="PAP51" s="64">
        <f t="shared" si="427"/>
        <v>0</v>
      </c>
      <c r="PAQ51" s="64">
        <f t="shared" si="427"/>
        <v>0</v>
      </c>
      <c r="PAR51" s="64">
        <f t="shared" si="427"/>
        <v>0</v>
      </c>
      <c r="PAS51" s="64">
        <f t="shared" si="427"/>
        <v>0</v>
      </c>
      <c r="PAT51" s="64">
        <f t="shared" si="427"/>
        <v>0</v>
      </c>
      <c r="PAU51" s="64">
        <f t="shared" si="427"/>
        <v>0</v>
      </c>
      <c r="PAV51" s="64">
        <f t="shared" si="427"/>
        <v>0</v>
      </c>
      <c r="PAW51" s="64">
        <f t="shared" si="427"/>
        <v>0</v>
      </c>
      <c r="PAX51" s="64">
        <f t="shared" si="427"/>
        <v>0</v>
      </c>
      <c r="PAY51" s="64">
        <f t="shared" si="427"/>
        <v>0</v>
      </c>
      <c r="PAZ51" s="64">
        <f t="shared" si="427"/>
        <v>0</v>
      </c>
      <c r="PBA51" s="64">
        <f t="shared" si="427"/>
        <v>0</v>
      </c>
      <c r="PBB51" s="64">
        <f t="shared" si="427"/>
        <v>0</v>
      </c>
      <c r="PBC51" s="64">
        <f t="shared" si="427"/>
        <v>0</v>
      </c>
      <c r="PBD51" s="64">
        <f t="shared" si="427"/>
        <v>0</v>
      </c>
      <c r="PBE51" s="64">
        <f t="shared" si="427"/>
        <v>0</v>
      </c>
      <c r="PBF51" s="64">
        <f t="shared" si="427"/>
        <v>0</v>
      </c>
      <c r="PBG51" s="64">
        <f t="shared" si="427"/>
        <v>0</v>
      </c>
      <c r="PBH51" s="64">
        <f t="shared" si="427"/>
        <v>0</v>
      </c>
      <c r="PBI51" s="64">
        <f t="shared" si="427"/>
        <v>0</v>
      </c>
      <c r="PBJ51" s="64">
        <f t="shared" si="427"/>
        <v>0</v>
      </c>
      <c r="PBK51" s="64">
        <f t="shared" si="427"/>
        <v>0</v>
      </c>
      <c r="PBL51" s="64">
        <f t="shared" si="427"/>
        <v>0</v>
      </c>
      <c r="PBM51" s="64">
        <f t="shared" si="427"/>
        <v>0</v>
      </c>
      <c r="PBN51" s="64">
        <f t="shared" si="427"/>
        <v>0</v>
      </c>
      <c r="PBO51" s="64">
        <f t="shared" ref="PBO51:PDZ51" si="428">SUM(PBO34:PBO49)</f>
        <v>0</v>
      </c>
      <c r="PBP51" s="64">
        <f t="shared" si="428"/>
        <v>0</v>
      </c>
      <c r="PBQ51" s="64">
        <f t="shared" si="428"/>
        <v>0</v>
      </c>
      <c r="PBR51" s="64">
        <f t="shared" si="428"/>
        <v>0</v>
      </c>
      <c r="PBS51" s="64">
        <f t="shared" si="428"/>
        <v>0</v>
      </c>
      <c r="PBT51" s="64">
        <f t="shared" si="428"/>
        <v>0</v>
      </c>
      <c r="PBU51" s="64">
        <f t="shared" si="428"/>
        <v>0</v>
      </c>
      <c r="PBV51" s="64">
        <f t="shared" si="428"/>
        <v>0</v>
      </c>
      <c r="PBW51" s="64">
        <f t="shared" si="428"/>
        <v>0</v>
      </c>
      <c r="PBX51" s="64">
        <f t="shared" si="428"/>
        <v>0</v>
      </c>
      <c r="PBY51" s="64">
        <f t="shared" si="428"/>
        <v>0</v>
      </c>
      <c r="PBZ51" s="64">
        <f t="shared" si="428"/>
        <v>0</v>
      </c>
      <c r="PCA51" s="64">
        <f t="shared" si="428"/>
        <v>0</v>
      </c>
      <c r="PCB51" s="64">
        <f t="shared" si="428"/>
        <v>0</v>
      </c>
      <c r="PCC51" s="64">
        <f t="shared" si="428"/>
        <v>0</v>
      </c>
      <c r="PCD51" s="64">
        <f t="shared" si="428"/>
        <v>0</v>
      </c>
      <c r="PCE51" s="64">
        <f t="shared" si="428"/>
        <v>0</v>
      </c>
      <c r="PCF51" s="64">
        <f t="shared" si="428"/>
        <v>0</v>
      </c>
      <c r="PCG51" s="64">
        <f t="shared" si="428"/>
        <v>0</v>
      </c>
      <c r="PCH51" s="64">
        <f t="shared" si="428"/>
        <v>0</v>
      </c>
      <c r="PCI51" s="64">
        <f t="shared" si="428"/>
        <v>0</v>
      </c>
      <c r="PCJ51" s="64">
        <f t="shared" si="428"/>
        <v>0</v>
      </c>
      <c r="PCK51" s="64">
        <f t="shared" si="428"/>
        <v>0</v>
      </c>
      <c r="PCL51" s="64">
        <f t="shared" si="428"/>
        <v>0</v>
      </c>
      <c r="PCM51" s="64">
        <f t="shared" si="428"/>
        <v>0</v>
      </c>
      <c r="PCN51" s="64">
        <f t="shared" si="428"/>
        <v>0</v>
      </c>
      <c r="PCO51" s="64">
        <f t="shared" si="428"/>
        <v>0</v>
      </c>
      <c r="PCP51" s="64">
        <f t="shared" si="428"/>
        <v>0</v>
      </c>
      <c r="PCQ51" s="64">
        <f t="shared" si="428"/>
        <v>0</v>
      </c>
      <c r="PCR51" s="64">
        <f t="shared" si="428"/>
        <v>0</v>
      </c>
      <c r="PCS51" s="64">
        <f t="shared" si="428"/>
        <v>0</v>
      </c>
      <c r="PCT51" s="64">
        <f t="shared" si="428"/>
        <v>0</v>
      </c>
      <c r="PCU51" s="64">
        <f t="shared" si="428"/>
        <v>0</v>
      </c>
      <c r="PCV51" s="64">
        <f t="shared" si="428"/>
        <v>0</v>
      </c>
      <c r="PCW51" s="64">
        <f t="shared" si="428"/>
        <v>0</v>
      </c>
      <c r="PCX51" s="64">
        <f t="shared" si="428"/>
        <v>0</v>
      </c>
      <c r="PCY51" s="64">
        <f t="shared" si="428"/>
        <v>0</v>
      </c>
      <c r="PCZ51" s="64">
        <f t="shared" si="428"/>
        <v>0</v>
      </c>
      <c r="PDA51" s="64">
        <f t="shared" si="428"/>
        <v>0</v>
      </c>
      <c r="PDB51" s="64">
        <f t="shared" si="428"/>
        <v>0</v>
      </c>
      <c r="PDC51" s="64">
        <f t="shared" si="428"/>
        <v>0</v>
      </c>
      <c r="PDD51" s="64">
        <f t="shared" si="428"/>
        <v>0</v>
      </c>
      <c r="PDE51" s="64">
        <f t="shared" si="428"/>
        <v>0</v>
      </c>
      <c r="PDF51" s="64">
        <f t="shared" si="428"/>
        <v>0</v>
      </c>
      <c r="PDG51" s="64">
        <f t="shared" si="428"/>
        <v>0</v>
      </c>
      <c r="PDH51" s="64">
        <f t="shared" si="428"/>
        <v>0</v>
      </c>
      <c r="PDI51" s="64">
        <f t="shared" si="428"/>
        <v>0</v>
      </c>
      <c r="PDJ51" s="64">
        <f t="shared" si="428"/>
        <v>0</v>
      </c>
      <c r="PDK51" s="64">
        <f t="shared" si="428"/>
        <v>0</v>
      </c>
      <c r="PDL51" s="64">
        <f t="shared" si="428"/>
        <v>0</v>
      </c>
      <c r="PDM51" s="64">
        <f t="shared" si="428"/>
        <v>0</v>
      </c>
      <c r="PDN51" s="64">
        <f t="shared" si="428"/>
        <v>0</v>
      </c>
      <c r="PDO51" s="64">
        <f t="shared" si="428"/>
        <v>0</v>
      </c>
      <c r="PDP51" s="64">
        <f t="shared" si="428"/>
        <v>0</v>
      </c>
      <c r="PDQ51" s="64">
        <f t="shared" si="428"/>
        <v>0</v>
      </c>
      <c r="PDR51" s="64">
        <f t="shared" si="428"/>
        <v>0</v>
      </c>
      <c r="PDS51" s="64">
        <f t="shared" si="428"/>
        <v>0</v>
      </c>
      <c r="PDT51" s="64">
        <f t="shared" si="428"/>
        <v>0</v>
      </c>
      <c r="PDU51" s="64">
        <f t="shared" si="428"/>
        <v>0</v>
      </c>
      <c r="PDV51" s="64">
        <f t="shared" si="428"/>
        <v>0</v>
      </c>
      <c r="PDW51" s="64">
        <f t="shared" si="428"/>
        <v>0</v>
      </c>
      <c r="PDX51" s="64">
        <f t="shared" si="428"/>
        <v>0</v>
      </c>
      <c r="PDY51" s="64">
        <f t="shared" si="428"/>
        <v>0</v>
      </c>
      <c r="PDZ51" s="64">
        <f t="shared" si="428"/>
        <v>0</v>
      </c>
      <c r="PEA51" s="64">
        <f t="shared" ref="PEA51:PGL51" si="429">SUM(PEA34:PEA49)</f>
        <v>0</v>
      </c>
      <c r="PEB51" s="64">
        <f t="shared" si="429"/>
        <v>0</v>
      </c>
      <c r="PEC51" s="64">
        <f t="shared" si="429"/>
        <v>0</v>
      </c>
      <c r="PED51" s="64">
        <f t="shared" si="429"/>
        <v>0</v>
      </c>
      <c r="PEE51" s="64">
        <f t="shared" si="429"/>
        <v>0</v>
      </c>
      <c r="PEF51" s="64">
        <f t="shared" si="429"/>
        <v>0</v>
      </c>
      <c r="PEG51" s="64">
        <f t="shared" si="429"/>
        <v>0</v>
      </c>
      <c r="PEH51" s="64">
        <f t="shared" si="429"/>
        <v>0</v>
      </c>
      <c r="PEI51" s="64">
        <f t="shared" si="429"/>
        <v>0</v>
      </c>
      <c r="PEJ51" s="64">
        <f t="shared" si="429"/>
        <v>0</v>
      </c>
      <c r="PEK51" s="64">
        <f t="shared" si="429"/>
        <v>0</v>
      </c>
      <c r="PEL51" s="64">
        <f t="shared" si="429"/>
        <v>0</v>
      </c>
      <c r="PEM51" s="64">
        <f t="shared" si="429"/>
        <v>0</v>
      </c>
      <c r="PEN51" s="64">
        <f t="shared" si="429"/>
        <v>0</v>
      </c>
      <c r="PEO51" s="64">
        <f t="shared" si="429"/>
        <v>0</v>
      </c>
      <c r="PEP51" s="64">
        <f t="shared" si="429"/>
        <v>0</v>
      </c>
      <c r="PEQ51" s="64">
        <f t="shared" si="429"/>
        <v>0</v>
      </c>
      <c r="PER51" s="64">
        <f t="shared" si="429"/>
        <v>0</v>
      </c>
      <c r="PES51" s="64">
        <f t="shared" si="429"/>
        <v>0</v>
      </c>
      <c r="PET51" s="64">
        <f t="shared" si="429"/>
        <v>0</v>
      </c>
      <c r="PEU51" s="64">
        <f t="shared" si="429"/>
        <v>0</v>
      </c>
      <c r="PEV51" s="64">
        <f t="shared" si="429"/>
        <v>0</v>
      </c>
      <c r="PEW51" s="64">
        <f t="shared" si="429"/>
        <v>0</v>
      </c>
      <c r="PEX51" s="64">
        <f t="shared" si="429"/>
        <v>0</v>
      </c>
      <c r="PEY51" s="64">
        <f t="shared" si="429"/>
        <v>0</v>
      </c>
      <c r="PEZ51" s="64">
        <f t="shared" si="429"/>
        <v>0</v>
      </c>
      <c r="PFA51" s="64">
        <f t="shared" si="429"/>
        <v>0</v>
      </c>
      <c r="PFB51" s="64">
        <f t="shared" si="429"/>
        <v>0</v>
      </c>
      <c r="PFC51" s="64">
        <f t="shared" si="429"/>
        <v>0</v>
      </c>
      <c r="PFD51" s="64">
        <f t="shared" si="429"/>
        <v>0</v>
      </c>
      <c r="PFE51" s="64">
        <f t="shared" si="429"/>
        <v>0</v>
      </c>
      <c r="PFF51" s="64">
        <f t="shared" si="429"/>
        <v>0</v>
      </c>
      <c r="PFG51" s="64">
        <f t="shared" si="429"/>
        <v>0</v>
      </c>
      <c r="PFH51" s="64">
        <f t="shared" si="429"/>
        <v>0</v>
      </c>
      <c r="PFI51" s="64">
        <f t="shared" si="429"/>
        <v>0</v>
      </c>
      <c r="PFJ51" s="64">
        <f t="shared" si="429"/>
        <v>0</v>
      </c>
      <c r="PFK51" s="64">
        <f t="shared" si="429"/>
        <v>0</v>
      </c>
      <c r="PFL51" s="64">
        <f t="shared" si="429"/>
        <v>0</v>
      </c>
      <c r="PFM51" s="64">
        <f t="shared" si="429"/>
        <v>0</v>
      </c>
      <c r="PFN51" s="64">
        <f t="shared" si="429"/>
        <v>0</v>
      </c>
      <c r="PFO51" s="64">
        <f t="shared" si="429"/>
        <v>0</v>
      </c>
      <c r="PFP51" s="64">
        <f t="shared" si="429"/>
        <v>0</v>
      </c>
      <c r="PFQ51" s="64">
        <f t="shared" si="429"/>
        <v>0</v>
      </c>
      <c r="PFR51" s="64">
        <f t="shared" si="429"/>
        <v>0</v>
      </c>
      <c r="PFS51" s="64">
        <f t="shared" si="429"/>
        <v>0</v>
      </c>
      <c r="PFT51" s="64">
        <f t="shared" si="429"/>
        <v>0</v>
      </c>
      <c r="PFU51" s="64">
        <f t="shared" si="429"/>
        <v>0</v>
      </c>
      <c r="PFV51" s="64">
        <f t="shared" si="429"/>
        <v>0</v>
      </c>
      <c r="PFW51" s="64">
        <f t="shared" si="429"/>
        <v>0</v>
      </c>
      <c r="PFX51" s="64">
        <f t="shared" si="429"/>
        <v>0</v>
      </c>
      <c r="PFY51" s="64">
        <f t="shared" si="429"/>
        <v>0</v>
      </c>
      <c r="PFZ51" s="64">
        <f t="shared" si="429"/>
        <v>0</v>
      </c>
      <c r="PGA51" s="64">
        <f t="shared" si="429"/>
        <v>0</v>
      </c>
      <c r="PGB51" s="64">
        <f t="shared" si="429"/>
        <v>0</v>
      </c>
      <c r="PGC51" s="64">
        <f t="shared" si="429"/>
        <v>0</v>
      </c>
      <c r="PGD51" s="64">
        <f t="shared" si="429"/>
        <v>0</v>
      </c>
      <c r="PGE51" s="64">
        <f t="shared" si="429"/>
        <v>0</v>
      </c>
      <c r="PGF51" s="64">
        <f t="shared" si="429"/>
        <v>0</v>
      </c>
      <c r="PGG51" s="64">
        <f t="shared" si="429"/>
        <v>0</v>
      </c>
      <c r="PGH51" s="64">
        <f t="shared" si="429"/>
        <v>0</v>
      </c>
      <c r="PGI51" s="64">
        <f t="shared" si="429"/>
        <v>0</v>
      </c>
      <c r="PGJ51" s="64">
        <f t="shared" si="429"/>
        <v>0</v>
      </c>
      <c r="PGK51" s="64">
        <f t="shared" si="429"/>
        <v>0</v>
      </c>
      <c r="PGL51" s="64">
        <f t="shared" si="429"/>
        <v>0</v>
      </c>
      <c r="PGM51" s="64">
        <f t="shared" ref="PGM51:PIX51" si="430">SUM(PGM34:PGM49)</f>
        <v>0</v>
      </c>
      <c r="PGN51" s="64">
        <f t="shared" si="430"/>
        <v>0</v>
      </c>
      <c r="PGO51" s="64">
        <f t="shared" si="430"/>
        <v>0</v>
      </c>
      <c r="PGP51" s="64">
        <f t="shared" si="430"/>
        <v>0</v>
      </c>
      <c r="PGQ51" s="64">
        <f t="shared" si="430"/>
        <v>0</v>
      </c>
      <c r="PGR51" s="64">
        <f t="shared" si="430"/>
        <v>0</v>
      </c>
      <c r="PGS51" s="64">
        <f t="shared" si="430"/>
        <v>0</v>
      </c>
      <c r="PGT51" s="64">
        <f t="shared" si="430"/>
        <v>0</v>
      </c>
      <c r="PGU51" s="64">
        <f t="shared" si="430"/>
        <v>0</v>
      </c>
      <c r="PGV51" s="64">
        <f t="shared" si="430"/>
        <v>0</v>
      </c>
      <c r="PGW51" s="64">
        <f t="shared" si="430"/>
        <v>0</v>
      </c>
      <c r="PGX51" s="64">
        <f t="shared" si="430"/>
        <v>0</v>
      </c>
      <c r="PGY51" s="64">
        <f t="shared" si="430"/>
        <v>0</v>
      </c>
      <c r="PGZ51" s="64">
        <f t="shared" si="430"/>
        <v>0</v>
      </c>
      <c r="PHA51" s="64">
        <f t="shared" si="430"/>
        <v>0</v>
      </c>
      <c r="PHB51" s="64">
        <f t="shared" si="430"/>
        <v>0</v>
      </c>
      <c r="PHC51" s="64">
        <f t="shared" si="430"/>
        <v>0</v>
      </c>
      <c r="PHD51" s="64">
        <f t="shared" si="430"/>
        <v>0</v>
      </c>
      <c r="PHE51" s="64">
        <f t="shared" si="430"/>
        <v>0</v>
      </c>
      <c r="PHF51" s="64">
        <f t="shared" si="430"/>
        <v>0</v>
      </c>
      <c r="PHG51" s="64">
        <f t="shared" si="430"/>
        <v>0</v>
      </c>
      <c r="PHH51" s="64">
        <f t="shared" si="430"/>
        <v>0</v>
      </c>
      <c r="PHI51" s="64">
        <f t="shared" si="430"/>
        <v>0</v>
      </c>
      <c r="PHJ51" s="64">
        <f t="shared" si="430"/>
        <v>0</v>
      </c>
      <c r="PHK51" s="64">
        <f t="shared" si="430"/>
        <v>0</v>
      </c>
      <c r="PHL51" s="64">
        <f t="shared" si="430"/>
        <v>0</v>
      </c>
      <c r="PHM51" s="64">
        <f t="shared" si="430"/>
        <v>0</v>
      </c>
      <c r="PHN51" s="64">
        <f t="shared" si="430"/>
        <v>0</v>
      </c>
      <c r="PHO51" s="64">
        <f t="shared" si="430"/>
        <v>0</v>
      </c>
      <c r="PHP51" s="64">
        <f t="shared" si="430"/>
        <v>0</v>
      </c>
      <c r="PHQ51" s="64">
        <f t="shared" si="430"/>
        <v>0</v>
      </c>
      <c r="PHR51" s="64">
        <f t="shared" si="430"/>
        <v>0</v>
      </c>
      <c r="PHS51" s="64">
        <f t="shared" si="430"/>
        <v>0</v>
      </c>
      <c r="PHT51" s="64">
        <f t="shared" si="430"/>
        <v>0</v>
      </c>
      <c r="PHU51" s="64">
        <f t="shared" si="430"/>
        <v>0</v>
      </c>
      <c r="PHV51" s="64">
        <f t="shared" si="430"/>
        <v>0</v>
      </c>
      <c r="PHW51" s="64">
        <f t="shared" si="430"/>
        <v>0</v>
      </c>
      <c r="PHX51" s="64">
        <f t="shared" si="430"/>
        <v>0</v>
      </c>
      <c r="PHY51" s="64">
        <f t="shared" si="430"/>
        <v>0</v>
      </c>
      <c r="PHZ51" s="64">
        <f t="shared" si="430"/>
        <v>0</v>
      </c>
      <c r="PIA51" s="64">
        <f t="shared" si="430"/>
        <v>0</v>
      </c>
      <c r="PIB51" s="64">
        <f t="shared" si="430"/>
        <v>0</v>
      </c>
      <c r="PIC51" s="64">
        <f t="shared" si="430"/>
        <v>0</v>
      </c>
      <c r="PID51" s="64">
        <f t="shared" si="430"/>
        <v>0</v>
      </c>
      <c r="PIE51" s="64">
        <f t="shared" si="430"/>
        <v>0</v>
      </c>
      <c r="PIF51" s="64">
        <f t="shared" si="430"/>
        <v>0</v>
      </c>
      <c r="PIG51" s="64">
        <f t="shared" si="430"/>
        <v>0</v>
      </c>
      <c r="PIH51" s="64">
        <f t="shared" si="430"/>
        <v>0</v>
      </c>
      <c r="PII51" s="64">
        <f t="shared" si="430"/>
        <v>0</v>
      </c>
      <c r="PIJ51" s="64">
        <f t="shared" si="430"/>
        <v>0</v>
      </c>
      <c r="PIK51" s="64">
        <f t="shared" si="430"/>
        <v>0</v>
      </c>
      <c r="PIL51" s="64">
        <f t="shared" si="430"/>
        <v>0</v>
      </c>
      <c r="PIM51" s="64">
        <f t="shared" si="430"/>
        <v>0</v>
      </c>
      <c r="PIN51" s="64">
        <f t="shared" si="430"/>
        <v>0</v>
      </c>
      <c r="PIO51" s="64">
        <f t="shared" si="430"/>
        <v>0</v>
      </c>
      <c r="PIP51" s="64">
        <f t="shared" si="430"/>
        <v>0</v>
      </c>
      <c r="PIQ51" s="64">
        <f t="shared" si="430"/>
        <v>0</v>
      </c>
      <c r="PIR51" s="64">
        <f t="shared" si="430"/>
        <v>0</v>
      </c>
      <c r="PIS51" s="64">
        <f t="shared" si="430"/>
        <v>0</v>
      </c>
      <c r="PIT51" s="64">
        <f t="shared" si="430"/>
        <v>0</v>
      </c>
      <c r="PIU51" s="64">
        <f t="shared" si="430"/>
        <v>0</v>
      </c>
      <c r="PIV51" s="64">
        <f t="shared" si="430"/>
        <v>0</v>
      </c>
      <c r="PIW51" s="64">
        <f t="shared" si="430"/>
        <v>0</v>
      </c>
      <c r="PIX51" s="64">
        <f t="shared" si="430"/>
        <v>0</v>
      </c>
      <c r="PIY51" s="64">
        <f t="shared" ref="PIY51:PLJ51" si="431">SUM(PIY34:PIY49)</f>
        <v>0</v>
      </c>
      <c r="PIZ51" s="64">
        <f t="shared" si="431"/>
        <v>0</v>
      </c>
      <c r="PJA51" s="64">
        <f t="shared" si="431"/>
        <v>0</v>
      </c>
      <c r="PJB51" s="64">
        <f t="shared" si="431"/>
        <v>0</v>
      </c>
      <c r="PJC51" s="64">
        <f t="shared" si="431"/>
        <v>0</v>
      </c>
      <c r="PJD51" s="64">
        <f t="shared" si="431"/>
        <v>0</v>
      </c>
      <c r="PJE51" s="64">
        <f t="shared" si="431"/>
        <v>0</v>
      </c>
      <c r="PJF51" s="64">
        <f t="shared" si="431"/>
        <v>0</v>
      </c>
      <c r="PJG51" s="64">
        <f t="shared" si="431"/>
        <v>0</v>
      </c>
      <c r="PJH51" s="64">
        <f t="shared" si="431"/>
        <v>0</v>
      </c>
      <c r="PJI51" s="64">
        <f t="shared" si="431"/>
        <v>0</v>
      </c>
      <c r="PJJ51" s="64">
        <f t="shared" si="431"/>
        <v>0</v>
      </c>
      <c r="PJK51" s="64">
        <f t="shared" si="431"/>
        <v>0</v>
      </c>
      <c r="PJL51" s="64">
        <f t="shared" si="431"/>
        <v>0</v>
      </c>
      <c r="PJM51" s="64">
        <f t="shared" si="431"/>
        <v>0</v>
      </c>
      <c r="PJN51" s="64">
        <f t="shared" si="431"/>
        <v>0</v>
      </c>
      <c r="PJO51" s="64">
        <f t="shared" si="431"/>
        <v>0</v>
      </c>
      <c r="PJP51" s="64">
        <f t="shared" si="431"/>
        <v>0</v>
      </c>
      <c r="PJQ51" s="64">
        <f t="shared" si="431"/>
        <v>0</v>
      </c>
      <c r="PJR51" s="64">
        <f t="shared" si="431"/>
        <v>0</v>
      </c>
      <c r="PJS51" s="64">
        <f t="shared" si="431"/>
        <v>0</v>
      </c>
      <c r="PJT51" s="64">
        <f t="shared" si="431"/>
        <v>0</v>
      </c>
      <c r="PJU51" s="64">
        <f t="shared" si="431"/>
        <v>0</v>
      </c>
      <c r="PJV51" s="64">
        <f t="shared" si="431"/>
        <v>0</v>
      </c>
      <c r="PJW51" s="64">
        <f t="shared" si="431"/>
        <v>0</v>
      </c>
      <c r="PJX51" s="64">
        <f t="shared" si="431"/>
        <v>0</v>
      </c>
      <c r="PJY51" s="64">
        <f t="shared" si="431"/>
        <v>0</v>
      </c>
      <c r="PJZ51" s="64">
        <f t="shared" si="431"/>
        <v>0</v>
      </c>
      <c r="PKA51" s="64">
        <f t="shared" si="431"/>
        <v>0</v>
      </c>
      <c r="PKB51" s="64">
        <f t="shared" si="431"/>
        <v>0</v>
      </c>
      <c r="PKC51" s="64">
        <f t="shared" si="431"/>
        <v>0</v>
      </c>
      <c r="PKD51" s="64">
        <f t="shared" si="431"/>
        <v>0</v>
      </c>
      <c r="PKE51" s="64">
        <f t="shared" si="431"/>
        <v>0</v>
      </c>
      <c r="PKF51" s="64">
        <f t="shared" si="431"/>
        <v>0</v>
      </c>
      <c r="PKG51" s="64">
        <f t="shared" si="431"/>
        <v>0</v>
      </c>
      <c r="PKH51" s="64">
        <f t="shared" si="431"/>
        <v>0</v>
      </c>
      <c r="PKI51" s="64">
        <f t="shared" si="431"/>
        <v>0</v>
      </c>
      <c r="PKJ51" s="64">
        <f t="shared" si="431"/>
        <v>0</v>
      </c>
      <c r="PKK51" s="64">
        <f t="shared" si="431"/>
        <v>0</v>
      </c>
      <c r="PKL51" s="64">
        <f t="shared" si="431"/>
        <v>0</v>
      </c>
      <c r="PKM51" s="64">
        <f t="shared" si="431"/>
        <v>0</v>
      </c>
      <c r="PKN51" s="64">
        <f t="shared" si="431"/>
        <v>0</v>
      </c>
      <c r="PKO51" s="64">
        <f t="shared" si="431"/>
        <v>0</v>
      </c>
      <c r="PKP51" s="64">
        <f t="shared" si="431"/>
        <v>0</v>
      </c>
      <c r="PKQ51" s="64">
        <f t="shared" si="431"/>
        <v>0</v>
      </c>
      <c r="PKR51" s="64">
        <f t="shared" si="431"/>
        <v>0</v>
      </c>
      <c r="PKS51" s="64">
        <f t="shared" si="431"/>
        <v>0</v>
      </c>
      <c r="PKT51" s="64">
        <f t="shared" si="431"/>
        <v>0</v>
      </c>
      <c r="PKU51" s="64">
        <f t="shared" si="431"/>
        <v>0</v>
      </c>
      <c r="PKV51" s="64">
        <f t="shared" si="431"/>
        <v>0</v>
      </c>
      <c r="PKW51" s="64">
        <f t="shared" si="431"/>
        <v>0</v>
      </c>
      <c r="PKX51" s="64">
        <f t="shared" si="431"/>
        <v>0</v>
      </c>
      <c r="PKY51" s="64">
        <f t="shared" si="431"/>
        <v>0</v>
      </c>
      <c r="PKZ51" s="64">
        <f t="shared" si="431"/>
        <v>0</v>
      </c>
      <c r="PLA51" s="64">
        <f t="shared" si="431"/>
        <v>0</v>
      </c>
      <c r="PLB51" s="64">
        <f t="shared" si="431"/>
        <v>0</v>
      </c>
      <c r="PLC51" s="64">
        <f t="shared" si="431"/>
        <v>0</v>
      </c>
      <c r="PLD51" s="64">
        <f t="shared" si="431"/>
        <v>0</v>
      </c>
      <c r="PLE51" s="64">
        <f t="shared" si="431"/>
        <v>0</v>
      </c>
      <c r="PLF51" s="64">
        <f t="shared" si="431"/>
        <v>0</v>
      </c>
      <c r="PLG51" s="64">
        <f t="shared" si="431"/>
        <v>0</v>
      </c>
      <c r="PLH51" s="64">
        <f t="shared" si="431"/>
        <v>0</v>
      </c>
      <c r="PLI51" s="64">
        <f t="shared" si="431"/>
        <v>0</v>
      </c>
      <c r="PLJ51" s="64">
        <f t="shared" si="431"/>
        <v>0</v>
      </c>
      <c r="PLK51" s="64">
        <f t="shared" ref="PLK51:PNV51" si="432">SUM(PLK34:PLK49)</f>
        <v>0</v>
      </c>
      <c r="PLL51" s="64">
        <f t="shared" si="432"/>
        <v>0</v>
      </c>
      <c r="PLM51" s="64">
        <f t="shared" si="432"/>
        <v>0</v>
      </c>
      <c r="PLN51" s="64">
        <f t="shared" si="432"/>
        <v>0</v>
      </c>
      <c r="PLO51" s="64">
        <f t="shared" si="432"/>
        <v>0</v>
      </c>
      <c r="PLP51" s="64">
        <f t="shared" si="432"/>
        <v>0</v>
      </c>
      <c r="PLQ51" s="64">
        <f t="shared" si="432"/>
        <v>0</v>
      </c>
      <c r="PLR51" s="64">
        <f t="shared" si="432"/>
        <v>0</v>
      </c>
      <c r="PLS51" s="64">
        <f t="shared" si="432"/>
        <v>0</v>
      </c>
      <c r="PLT51" s="64">
        <f t="shared" si="432"/>
        <v>0</v>
      </c>
      <c r="PLU51" s="64">
        <f t="shared" si="432"/>
        <v>0</v>
      </c>
      <c r="PLV51" s="64">
        <f t="shared" si="432"/>
        <v>0</v>
      </c>
      <c r="PLW51" s="64">
        <f t="shared" si="432"/>
        <v>0</v>
      </c>
      <c r="PLX51" s="64">
        <f t="shared" si="432"/>
        <v>0</v>
      </c>
      <c r="PLY51" s="64">
        <f t="shared" si="432"/>
        <v>0</v>
      </c>
      <c r="PLZ51" s="64">
        <f t="shared" si="432"/>
        <v>0</v>
      </c>
      <c r="PMA51" s="64">
        <f t="shared" si="432"/>
        <v>0</v>
      </c>
      <c r="PMB51" s="64">
        <f t="shared" si="432"/>
        <v>0</v>
      </c>
      <c r="PMC51" s="64">
        <f t="shared" si="432"/>
        <v>0</v>
      </c>
      <c r="PMD51" s="64">
        <f t="shared" si="432"/>
        <v>0</v>
      </c>
      <c r="PME51" s="64">
        <f t="shared" si="432"/>
        <v>0</v>
      </c>
      <c r="PMF51" s="64">
        <f t="shared" si="432"/>
        <v>0</v>
      </c>
      <c r="PMG51" s="64">
        <f t="shared" si="432"/>
        <v>0</v>
      </c>
      <c r="PMH51" s="64">
        <f t="shared" si="432"/>
        <v>0</v>
      </c>
      <c r="PMI51" s="64">
        <f t="shared" si="432"/>
        <v>0</v>
      </c>
      <c r="PMJ51" s="64">
        <f t="shared" si="432"/>
        <v>0</v>
      </c>
      <c r="PMK51" s="64">
        <f t="shared" si="432"/>
        <v>0</v>
      </c>
      <c r="PML51" s="64">
        <f t="shared" si="432"/>
        <v>0</v>
      </c>
      <c r="PMM51" s="64">
        <f t="shared" si="432"/>
        <v>0</v>
      </c>
      <c r="PMN51" s="64">
        <f t="shared" si="432"/>
        <v>0</v>
      </c>
      <c r="PMO51" s="64">
        <f t="shared" si="432"/>
        <v>0</v>
      </c>
      <c r="PMP51" s="64">
        <f t="shared" si="432"/>
        <v>0</v>
      </c>
      <c r="PMQ51" s="64">
        <f t="shared" si="432"/>
        <v>0</v>
      </c>
      <c r="PMR51" s="64">
        <f t="shared" si="432"/>
        <v>0</v>
      </c>
      <c r="PMS51" s="64">
        <f t="shared" si="432"/>
        <v>0</v>
      </c>
      <c r="PMT51" s="64">
        <f t="shared" si="432"/>
        <v>0</v>
      </c>
      <c r="PMU51" s="64">
        <f t="shared" si="432"/>
        <v>0</v>
      </c>
      <c r="PMV51" s="64">
        <f t="shared" si="432"/>
        <v>0</v>
      </c>
      <c r="PMW51" s="64">
        <f t="shared" si="432"/>
        <v>0</v>
      </c>
      <c r="PMX51" s="64">
        <f t="shared" si="432"/>
        <v>0</v>
      </c>
      <c r="PMY51" s="64">
        <f t="shared" si="432"/>
        <v>0</v>
      </c>
      <c r="PMZ51" s="64">
        <f t="shared" si="432"/>
        <v>0</v>
      </c>
      <c r="PNA51" s="64">
        <f t="shared" si="432"/>
        <v>0</v>
      </c>
      <c r="PNB51" s="64">
        <f t="shared" si="432"/>
        <v>0</v>
      </c>
      <c r="PNC51" s="64">
        <f t="shared" si="432"/>
        <v>0</v>
      </c>
      <c r="PND51" s="64">
        <f t="shared" si="432"/>
        <v>0</v>
      </c>
      <c r="PNE51" s="64">
        <f t="shared" si="432"/>
        <v>0</v>
      </c>
      <c r="PNF51" s="64">
        <f t="shared" si="432"/>
        <v>0</v>
      </c>
      <c r="PNG51" s="64">
        <f t="shared" si="432"/>
        <v>0</v>
      </c>
      <c r="PNH51" s="64">
        <f t="shared" si="432"/>
        <v>0</v>
      </c>
      <c r="PNI51" s="64">
        <f t="shared" si="432"/>
        <v>0</v>
      </c>
      <c r="PNJ51" s="64">
        <f t="shared" si="432"/>
        <v>0</v>
      </c>
      <c r="PNK51" s="64">
        <f t="shared" si="432"/>
        <v>0</v>
      </c>
      <c r="PNL51" s="64">
        <f t="shared" si="432"/>
        <v>0</v>
      </c>
      <c r="PNM51" s="64">
        <f t="shared" si="432"/>
        <v>0</v>
      </c>
      <c r="PNN51" s="64">
        <f t="shared" si="432"/>
        <v>0</v>
      </c>
      <c r="PNO51" s="64">
        <f t="shared" si="432"/>
        <v>0</v>
      </c>
      <c r="PNP51" s="64">
        <f t="shared" si="432"/>
        <v>0</v>
      </c>
      <c r="PNQ51" s="64">
        <f t="shared" si="432"/>
        <v>0</v>
      </c>
      <c r="PNR51" s="64">
        <f t="shared" si="432"/>
        <v>0</v>
      </c>
      <c r="PNS51" s="64">
        <f t="shared" si="432"/>
        <v>0</v>
      </c>
      <c r="PNT51" s="64">
        <f t="shared" si="432"/>
        <v>0</v>
      </c>
      <c r="PNU51" s="64">
        <f t="shared" si="432"/>
        <v>0</v>
      </c>
      <c r="PNV51" s="64">
        <f t="shared" si="432"/>
        <v>0</v>
      </c>
      <c r="PNW51" s="64">
        <f t="shared" ref="PNW51:PQH51" si="433">SUM(PNW34:PNW49)</f>
        <v>0</v>
      </c>
      <c r="PNX51" s="64">
        <f t="shared" si="433"/>
        <v>0</v>
      </c>
      <c r="PNY51" s="64">
        <f t="shared" si="433"/>
        <v>0</v>
      </c>
      <c r="PNZ51" s="64">
        <f t="shared" si="433"/>
        <v>0</v>
      </c>
      <c r="POA51" s="64">
        <f t="shared" si="433"/>
        <v>0</v>
      </c>
      <c r="POB51" s="64">
        <f t="shared" si="433"/>
        <v>0</v>
      </c>
      <c r="POC51" s="64">
        <f t="shared" si="433"/>
        <v>0</v>
      </c>
      <c r="POD51" s="64">
        <f t="shared" si="433"/>
        <v>0</v>
      </c>
      <c r="POE51" s="64">
        <f t="shared" si="433"/>
        <v>0</v>
      </c>
      <c r="POF51" s="64">
        <f t="shared" si="433"/>
        <v>0</v>
      </c>
      <c r="POG51" s="64">
        <f t="shared" si="433"/>
        <v>0</v>
      </c>
      <c r="POH51" s="64">
        <f t="shared" si="433"/>
        <v>0</v>
      </c>
      <c r="POI51" s="64">
        <f t="shared" si="433"/>
        <v>0</v>
      </c>
      <c r="POJ51" s="64">
        <f t="shared" si="433"/>
        <v>0</v>
      </c>
      <c r="POK51" s="64">
        <f t="shared" si="433"/>
        <v>0</v>
      </c>
      <c r="POL51" s="64">
        <f t="shared" si="433"/>
        <v>0</v>
      </c>
      <c r="POM51" s="64">
        <f t="shared" si="433"/>
        <v>0</v>
      </c>
      <c r="PON51" s="64">
        <f t="shared" si="433"/>
        <v>0</v>
      </c>
      <c r="POO51" s="64">
        <f t="shared" si="433"/>
        <v>0</v>
      </c>
      <c r="POP51" s="64">
        <f t="shared" si="433"/>
        <v>0</v>
      </c>
      <c r="POQ51" s="64">
        <f t="shared" si="433"/>
        <v>0</v>
      </c>
      <c r="POR51" s="64">
        <f t="shared" si="433"/>
        <v>0</v>
      </c>
      <c r="POS51" s="64">
        <f t="shared" si="433"/>
        <v>0</v>
      </c>
      <c r="POT51" s="64">
        <f t="shared" si="433"/>
        <v>0</v>
      </c>
      <c r="POU51" s="64">
        <f t="shared" si="433"/>
        <v>0</v>
      </c>
      <c r="POV51" s="64">
        <f t="shared" si="433"/>
        <v>0</v>
      </c>
      <c r="POW51" s="64">
        <f t="shared" si="433"/>
        <v>0</v>
      </c>
      <c r="POX51" s="64">
        <f t="shared" si="433"/>
        <v>0</v>
      </c>
      <c r="POY51" s="64">
        <f t="shared" si="433"/>
        <v>0</v>
      </c>
      <c r="POZ51" s="64">
        <f t="shared" si="433"/>
        <v>0</v>
      </c>
      <c r="PPA51" s="64">
        <f t="shared" si="433"/>
        <v>0</v>
      </c>
      <c r="PPB51" s="64">
        <f t="shared" si="433"/>
        <v>0</v>
      </c>
      <c r="PPC51" s="64">
        <f t="shared" si="433"/>
        <v>0</v>
      </c>
      <c r="PPD51" s="64">
        <f t="shared" si="433"/>
        <v>0</v>
      </c>
      <c r="PPE51" s="64">
        <f t="shared" si="433"/>
        <v>0</v>
      </c>
      <c r="PPF51" s="64">
        <f t="shared" si="433"/>
        <v>0</v>
      </c>
      <c r="PPG51" s="64">
        <f t="shared" si="433"/>
        <v>0</v>
      </c>
      <c r="PPH51" s="64">
        <f t="shared" si="433"/>
        <v>0</v>
      </c>
      <c r="PPI51" s="64">
        <f t="shared" si="433"/>
        <v>0</v>
      </c>
      <c r="PPJ51" s="64">
        <f t="shared" si="433"/>
        <v>0</v>
      </c>
      <c r="PPK51" s="64">
        <f t="shared" si="433"/>
        <v>0</v>
      </c>
      <c r="PPL51" s="64">
        <f t="shared" si="433"/>
        <v>0</v>
      </c>
      <c r="PPM51" s="64">
        <f t="shared" si="433"/>
        <v>0</v>
      </c>
      <c r="PPN51" s="64">
        <f t="shared" si="433"/>
        <v>0</v>
      </c>
      <c r="PPO51" s="64">
        <f t="shared" si="433"/>
        <v>0</v>
      </c>
      <c r="PPP51" s="64">
        <f t="shared" si="433"/>
        <v>0</v>
      </c>
      <c r="PPQ51" s="64">
        <f t="shared" si="433"/>
        <v>0</v>
      </c>
      <c r="PPR51" s="64">
        <f t="shared" si="433"/>
        <v>0</v>
      </c>
      <c r="PPS51" s="64">
        <f t="shared" si="433"/>
        <v>0</v>
      </c>
      <c r="PPT51" s="64">
        <f t="shared" si="433"/>
        <v>0</v>
      </c>
      <c r="PPU51" s="64">
        <f t="shared" si="433"/>
        <v>0</v>
      </c>
      <c r="PPV51" s="64">
        <f t="shared" si="433"/>
        <v>0</v>
      </c>
      <c r="PPW51" s="64">
        <f t="shared" si="433"/>
        <v>0</v>
      </c>
      <c r="PPX51" s="64">
        <f t="shared" si="433"/>
        <v>0</v>
      </c>
      <c r="PPY51" s="64">
        <f t="shared" si="433"/>
        <v>0</v>
      </c>
      <c r="PPZ51" s="64">
        <f t="shared" si="433"/>
        <v>0</v>
      </c>
      <c r="PQA51" s="64">
        <f t="shared" si="433"/>
        <v>0</v>
      </c>
      <c r="PQB51" s="64">
        <f t="shared" si="433"/>
        <v>0</v>
      </c>
      <c r="PQC51" s="64">
        <f t="shared" si="433"/>
        <v>0</v>
      </c>
      <c r="PQD51" s="64">
        <f t="shared" si="433"/>
        <v>0</v>
      </c>
      <c r="PQE51" s="64">
        <f t="shared" si="433"/>
        <v>0</v>
      </c>
      <c r="PQF51" s="64">
        <f t="shared" si="433"/>
        <v>0</v>
      </c>
      <c r="PQG51" s="64">
        <f t="shared" si="433"/>
        <v>0</v>
      </c>
      <c r="PQH51" s="64">
        <f t="shared" si="433"/>
        <v>0</v>
      </c>
      <c r="PQI51" s="64">
        <f t="shared" ref="PQI51:PST51" si="434">SUM(PQI34:PQI49)</f>
        <v>0</v>
      </c>
      <c r="PQJ51" s="64">
        <f t="shared" si="434"/>
        <v>0</v>
      </c>
      <c r="PQK51" s="64">
        <f t="shared" si="434"/>
        <v>0</v>
      </c>
      <c r="PQL51" s="64">
        <f t="shared" si="434"/>
        <v>0</v>
      </c>
      <c r="PQM51" s="64">
        <f t="shared" si="434"/>
        <v>0</v>
      </c>
      <c r="PQN51" s="64">
        <f t="shared" si="434"/>
        <v>0</v>
      </c>
      <c r="PQO51" s="64">
        <f t="shared" si="434"/>
        <v>0</v>
      </c>
      <c r="PQP51" s="64">
        <f t="shared" si="434"/>
        <v>0</v>
      </c>
      <c r="PQQ51" s="64">
        <f t="shared" si="434"/>
        <v>0</v>
      </c>
      <c r="PQR51" s="64">
        <f t="shared" si="434"/>
        <v>0</v>
      </c>
      <c r="PQS51" s="64">
        <f t="shared" si="434"/>
        <v>0</v>
      </c>
      <c r="PQT51" s="64">
        <f t="shared" si="434"/>
        <v>0</v>
      </c>
      <c r="PQU51" s="64">
        <f t="shared" si="434"/>
        <v>0</v>
      </c>
      <c r="PQV51" s="64">
        <f t="shared" si="434"/>
        <v>0</v>
      </c>
      <c r="PQW51" s="64">
        <f t="shared" si="434"/>
        <v>0</v>
      </c>
      <c r="PQX51" s="64">
        <f t="shared" si="434"/>
        <v>0</v>
      </c>
      <c r="PQY51" s="64">
        <f t="shared" si="434"/>
        <v>0</v>
      </c>
      <c r="PQZ51" s="64">
        <f t="shared" si="434"/>
        <v>0</v>
      </c>
      <c r="PRA51" s="64">
        <f t="shared" si="434"/>
        <v>0</v>
      </c>
      <c r="PRB51" s="64">
        <f t="shared" si="434"/>
        <v>0</v>
      </c>
      <c r="PRC51" s="64">
        <f t="shared" si="434"/>
        <v>0</v>
      </c>
      <c r="PRD51" s="64">
        <f t="shared" si="434"/>
        <v>0</v>
      </c>
      <c r="PRE51" s="64">
        <f t="shared" si="434"/>
        <v>0</v>
      </c>
      <c r="PRF51" s="64">
        <f t="shared" si="434"/>
        <v>0</v>
      </c>
      <c r="PRG51" s="64">
        <f t="shared" si="434"/>
        <v>0</v>
      </c>
      <c r="PRH51" s="64">
        <f t="shared" si="434"/>
        <v>0</v>
      </c>
      <c r="PRI51" s="64">
        <f t="shared" si="434"/>
        <v>0</v>
      </c>
      <c r="PRJ51" s="64">
        <f t="shared" si="434"/>
        <v>0</v>
      </c>
      <c r="PRK51" s="64">
        <f t="shared" si="434"/>
        <v>0</v>
      </c>
      <c r="PRL51" s="64">
        <f t="shared" si="434"/>
        <v>0</v>
      </c>
      <c r="PRM51" s="64">
        <f t="shared" si="434"/>
        <v>0</v>
      </c>
      <c r="PRN51" s="64">
        <f t="shared" si="434"/>
        <v>0</v>
      </c>
      <c r="PRO51" s="64">
        <f t="shared" si="434"/>
        <v>0</v>
      </c>
      <c r="PRP51" s="64">
        <f t="shared" si="434"/>
        <v>0</v>
      </c>
      <c r="PRQ51" s="64">
        <f t="shared" si="434"/>
        <v>0</v>
      </c>
      <c r="PRR51" s="64">
        <f t="shared" si="434"/>
        <v>0</v>
      </c>
      <c r="PRS51" s="64">
        <f t="shared" si="434"/>
        <v>0</v>
      </c>
      <c r="PRT51" s="64">
        <f t="shared" si="434"/>
        <v>0</v>
      </c>
      <c r="PRU51" s="64">
        <f t="shared" si="434"/>
        <v>0</v>
      </c>
      <c r="PRV51" s="64">
        <f t="shared" si="434"/>
        <v>0</v>
      </c>
      <c r="PRW51" s="64">
        <f t="shared" si="434"/>
        <v>0</v>
      </c>
      <c r="PRX51" s="64">
        <f t="shared" si="434"/>
        <v>0</v>
      </c>
      <c r="PRY51" s="64">
        <f t="shared" si="434"/>
        <v>0</v>
      </c>
      <c r="PRZ51" s="64">
        <f t="shared" si="434"/>
        <v>0</v>
      </c>
      <c r="PSA51" s="64">
        <f t="shared" si="434"/>
        <v>0</v>
      </c>
      <c r="PSB51" s="64">
        <f t="shared" si="434"/>
        <v>0</v>
      </c>
      <c r="PSC51" s="64">
        <f t="shared" si="434"/>
        <v>0</v>
      </c>
      <c r="PSD51" s="64">
        <f t="shared" si="434"/>
        <v>0</v>
      </c>
      <c r="PSE51" s="64">
        <f t="shared" si="434"/>
        <v>0</v>
      </c>
      <c r="PSF51" s="64">
        <f t="shared" si="434"/>
        <v>0</v>
      </c>
      <c r="PSG51" s="64">
        <f t="shared" si="434"/>
        <v>0</v>
      </c>
      <c r="PSH51" s="64">
        <f t="shared" si="434"/>
        <v>0</v>
      </c>
      <c r="PSI51" s="64">
        <f t="shared" si="434"/>
        <v>0</v>
      </c>
      <c r="PSJ51" s="64">
        <f t="shared" si="434"/>
        <v>0</v>
      </c>
      <c r="PSK51" s="64">
        <f t="shared" si="434"/>
        <v>0</v>
      </c>
      <c r="PSL51" s="64">
        <f t="shared" si="434"/>
        <v>0</v>
      </c>
      <c r="PSM51" s="64">
        <f t="shared" si="434"/>
        <v>0</v>
      </c>
      <c r="PSN51" s="64">
        <f t="shared" si="434"/>
        <v>0</v>
      </c>
      <c r="PSO51" s="64">
        <f t="shared" si="434"/>
        <v>0</v>
      </c>
      <c r="PSP51" s="64">
        <f t="shared" si="434"/>
        <v>0</v>
      </c>
      <c r="PSQ51" s="64">
        <f t="shared" si="434"/>
        <v>0</v>
      </c>
      <c r="PSR51" s="64">
        <f t="shared" si="434"/>
        <v>0</v>
      </c>
      <c r="PSS51" s="64">
        <f t="shared" si="434"/>
        <v>0</v>
      </c>
      <c r="PST51" s="64">
        <f t="shared" si="434"/>
        <v>0</v>
      </c>
      <c r="PSU51" s="64">
        <f t="shared" ref="PSU51:PVF51" si="435">SUM(PSU34:PSU49)</f>
        <v>0</v>
      </c>
      <c r="PSV51" s="64">
        <f t="shared" si="435"/>
        <v>0</v>
      </c>
      <c r="PSW51" s="64">
        <f t="shared" si="435"/>
        <v>0</v>
      </c>
      <c r="PSX51" s="64">
        <f t="shared" si="435"/>
        <v>0</v>
      </c>
      <c r="PSY51" s="64">
        <f t="shared" si="435"/>
        <v>0</v>
      </c>
      <c r="PSZ51" s="64">
        <f t="shared" si="435"/>
        <v>0</v>
      </c>
      <c r="PTA51" s="64">
        <f t="shared" si="435"/>
        <v>0</v>
      </c>
      <c r="PTB51" s="64">
        <f t="shared" si="435"/>
        <v>0</v>
      </c>
      <c r="PTC51" s="64">
        <f t="shared" si="435"/>
        <v>0</v>
      </c>
      <c r="PTD51" s="64">
        <f t="shared" si="435"/>
        <v>0</v>
      </c>
      <c r="PTE51" s="64">
        <f t="shared" si="435"/>
        <v>0</v>
      </c>
      <c r="PTF51" s="64">
        <f t="shared" si="435"/>
        <v>0</v>
      </c>
      <c r="PTG51" s="64">
        <f t="shared" si="435"/>
        <v>0</v>
      </c>
      <c r="PTH51" s="64">
        <f t="shared" si="435"/>
        <v>0</v>
      </c>
      <c r="PTI51" s="64">
        <f t="shared" si="435"/>
        <v>0</v>
      </c>
      <c r="PTJ51" s="64">
        <f t="shared" si="435"/>
        <v>0</v>
      </c>
      <c r="PTK51" s="64">
        <f t="shared" si="435"/>
        <v>0</v>
      </c>
      <c r="PTL51" s="64">
        <f t="shared" si="435"/>
        <v>0</v>
      </c>
      <c r="PTM51" s="64">
        <f t="shared" si="435"/>
        <v>0</v>
      </c>
      <c r="PTN51" s="64">
        <f t="shared" si="435"/>
        <v>0</v>
      </c>
      <c r="PTO51" s="64">
        <f t="shared" si="435"/>
        <v>0</v>
      </c>
      <c r="PTP51" s="64">
        <f t="shared" si="435"/>
        <v>0</v>
      </c>
      <c r="PTQ51" s="64">
        <f t="shared" si="435"/>
        <v>0</v>
      </c>
      <c r="PTR51" s="64">
        <f t="shared" si="435"/>
        <v>0</v>
      </c>
      <c r="PTS51" s="64">
        <f t="shared" si="435"/>
        <v>0</v>
      </c>
      <c r="PTT51" s="64">
        <f t="shared" si="435"/>
        <v>0</v>
      </c>
      <c r="PTU51" s="64">
        <f t="shared" si="435"/>
        <v>0</v>
      </c>
      <c r="PTV51" s="64">
        <f t="shared" si="435"/>
        <v>0</v>
      </c>
      <c r="PTW51" s="64">
        <f t="shared" si="435"/>
        <v>0</v>
      </c>
      <c r="PTX51" s="64">
        <f t="shared" si="435"/>
        <v>0</v>
      </c>
      <c r="PTY51" s="64">
        <f t="shared" si="435"/>
        <v>0</v>
      </c>
      <c r="PTZ51" s="64">
        <f t="shared" si="435"/>
        <v>0</v>
      </c>
      <c r="PUA51" s="64">
        <f t="shared" si="435"/>
        <v>0</v>
      </c>
      <c r="PUB51" s="64">
        <f t="shared" si="435"/>
        <v>0</v>
      </c>
      <c r="PUC51" s="64">
        <f t="shared" si="435"/>
        <v>0</v>
      </c>
      <c r="PUD51" s="64">
        <f t="shared" si="435"/>
        <v>0</v>
      </c>
      <c r="PUE51" s="64">
        <f t="shared" si="435"/>
        <v>0</v>
      </c>
      <c r="PUF51" s="64">
        <f t="shared" si="435"/>
        <v>0</v>
      </c>
      <c r="PUG51" s="64">
        <f t="shared" si="435"/>
        <v>0</v>
      </c>
      <c r="PUH51" s="64">
        <f t="shared" si="435"/>
        <v>0</v>
      </c>
      <c r="PUI51" s="64">
        <f t="shared" si="435"/>
        <v>0</v>
      </c>
      <c r="PUJ51" s="64">
        <f t="shared" si="435"/>
        <v>0</v>
      </c>
      <c r="PUK51" s="64">
        <f t="shared" si="435"/>
        <v>0</v>
      </c>
      <c r="PUL51" s="64">
        <f t="shared" si="435"/>
        <v>0</v>
      </c>
      <c r="PUM51" s="64">
        <f t="shared" si="435"/>
        <v>0</v>
      </c>
      <c r="PUN51" s="64">
        <f t="shared" si="435"/>
        <v>0</v>
      </c>
      <c r="PUO51" s="64">
        <f t="shared" si="435"/>
        <v>0</v>
      </c>
      <c r="PUP51" s="64">
        <f t="shared" si="435"/>
        <v>0</v>
      </c>
      <c r="PUQ51" s="64">
        <f t="shared" si="435"/>
        <v>0</v>
      </c>
      <c r="PUR51" s="64">
        <f t="shared" si="435"/>
        <v>0</v>
      </c>
      <c r="PUS51" s="64">
        <f t="shared" si="435"/>
        <v>0</v>
      </c>
      <c r="PUT51" s="64">
        <f t="shared" si="435"/>
        <v>0</v>
      </c>
      <c r="PUU51" s="64">
        <f t="shared" si="435"/>
        <v>0</v>
      </c>
      <c r="PUV51" s="64">
        <f t="shared" si="435"/>
        <v>0</v>
      </c>
      <c r="PUW51" s="64">
        <f t="shared" si="435"/>
        <v>0</v>
      </c>
      <c r="PUX51" s="64">
        <f t="shared" si="435"/>
        <v>0</v>
      </c>
      <c r="PUY51" s="64">
        <f t="shared" si="435"/>
        <v>0</v>
      </c>
      <c r="PUZ51" s="64">
        <f t="shared" si="435"/>
        <v>0</v>
      </c>
      <c r="PVA51" s="64">
        <f t="shared" si="435"/>
        <v>0</v>
      </c>
      <c r="PVB51" s="64">
        <f t="shared" si="435"/>
        <v>0</v>
      </c>
      <c r="PVC51" s="64">
        <f t="shared" si="435"/>
        <v>0</v>
      </c>
      <c r="PVD51" s="64">
        <f t="shared" si="435"/>
        <v>0</v>
      </c>
      <c r="PVE51" s="64">
        <f t="shared" si="435"/>
        <v>0</v>
      </c>
      <c r="PVF51" s="64">
        <f t="shared" si="435"/>
        <v>0</v>
      </c>
      <c r="PVG51" s="64">
        <f t="shared" ref="PVG51:PXR51" si="436">SUM(PVG34:PVG49)</f>
        <v>0</v>
      </c>
      <c r="PVH51" s="64">
        <f t="shared" si="436"/>
        <v>0</v>
      </c>
      <c r="PVI51" s="64">
        <f t="shared" si="436"/>
        <v>0</v>
      </c>
      <c r="PVJ51" s="64">
        <f t="shared" si="436"/>
        <v>0</v>
      </c>
      <c r="PVK51" s="64">
        <f t="shared" si="436"/>
        <v>0</v>
      </c>
      <c r="PVL51" s="64">
        <f t="shared" si="436"/>
        <v>0</v>
      </c>
      <c r="PVM51" s="64">
        <f t="shared" si="436"/>
        <v>0</v>
      </c>
      <c r="PVN51" s="64">
        <f t="shared" si="436"/>
        <v>0</v>
      </c>
      <c r="PVO51" s="64">
        <f t="shared" si="436"/>
        <v>0</v>
      </c>
      <c r="PVP51" s="64">
        <f t="shared" si="436"/>
        <v>0</v>
      </c>
      <c r="PVQ51" s="64">
        <f t="shared" si="436"/>
        <v>0</v>
      </c>
      <c r="PVR51" s="64">
        <f t="shared" si="436"/>
        <v>0</v>
      </c>
      <c r="PVS51" s="64">
        <f t="shared" si="436"/>
        <v>0</v>
      </c>
      <c r="PVT51" s="64">
        <f t="shared" si="436"/>
        <v>0</v>
      </c>
      <c r="PVU51" s="64">
        <f t="shared" si="436"/>
        <v>0</v>
      </c>
      <c r="PVV51" s="64">
        <f t="shared" si="436"/>
        <v>0</v>
      </c>
      <c r="PVW51" s="64">
        <f t="shared" si="436"/>
        <v>0</v>
      </c>
      <c r="PVX51" s="64">
        <f t="shared" si="436"/>
        <v>0</v>
      </c>
      <c r="PVY51" s="64">
        <f t="shared" si="436"/>
        <v>0</v>
      </c>
      <c r="PVZ51" s="64">
        <f t="shared" si="436"/>
        <v>0</v>
      </c>
      <c r="PWA51" s="64">
        <f t="shared" si="436"/>
        <v>0</v>
      </c>
      <c r="PWB51" s="64">
        <f t="shared" si="436"/>
        <v>0</v>
      </c>
      <c r="PWC51" s="64">
        <f t="shared" si="436"/>
        <v>0</v>
      </c>
      <c r="PWD51" s="64">
        <f t="shared" si="436"/>
        <v>0</v>
      </c>
      <c r="PWE51" s="64">
        <f t="shared" si="436"/>
        <v>0</v>
      </c>
      <c r="PWF51" s="64">
        <f t="shared" si="436"/>
        <v>0</v>
      </c>
      <c r="PWG51" s="64">
        <f t="shared" si="436"/>
        <v>0</v>
      </c>
      <c r="PWH51" s="64">
        <f t="shared" si="436"/>
        <v>0</v>
      </c>
      <c r="PWI51" s="64">
        <f t="shared" si="436"/>
        <v>0</v>
      </c>
      <c r="PWJ51" s="64">
        <f t="shared" si="436"/>
        <v>0</v>
      </c>
      <c r="PWK51" s="64">
        <f t="shared" si="436"/>
        <v>0</v>
      </c>
      <c r="PWL51" s="64">
        <f t="shared" si="436"/>
        <v>0</v>
      </c>
      <c r="PWM51" s="64">
        <f t="shared" si="436"/>
        <v>0</v>
      </c>
      <c r="PWN51" s="64">
        <f t="shared" si="436"/>
        <v>0</v>
      </c>
      <c r="PWO51" s="64">
        <f t="shared" si="436"/>
        <v>0</v>
      </c>
      <c r="PWP51" s="64">
        <f t="shared" si="436"/>
        <v>0</v>
      </c>
      <c r="PWQ51" s="64">
        <f t="shared" si="436"/>
        <v>0</v>
      </c>
      <c r="PWR51" s="64">
        <f t="shared" si="436"/>
        <v>0</v>
      </c>
      <c r="PWS51" s="64">
        <f t="shared" si="436"/>
        <v>0</v>
      </c>
      <c r="PWT51" s="64">
        <f t="shared" si="436"/>
        <v>0</v>
      </c>
      <c r="PWU51" s="64">
        <f t="shared" si="436"/>
        <v>0</v>
      </c>
      <c r="PWV51" s="64">
        <f t="shared" si="436"/>
        <v>0</v>
      </c>
      <c r="PWW51" s="64">
        <f t="shared" si="436"/>
        <v>0</v>
      </c>
      <c r="PWX51" s="64">
        <f t="shared" si="436"/>
        <v>0</v>
      </c>
      <c r="PWY51" s="64">
        <f t="shared" si="436"/>
        <v>0</v>
      </c>
      <c r="PWZ51" s="64">
        <f t="shared" si="436"/>
        <v>0</v>
      </c>
      <c r="PXA51" s="64">
        <f t="shared" si="436"/>
        <v>0</v>
      </c>
      <c r="PXB51" s="64">
        <f t="shared" si="436"/>
        <v>0</v>
      </c>
      <c r="PXC51" s="64">
        <f t="shared" si="436"/>
        <v>0</v>
      </c>
      <c r="PXD51" s="64">
        <f t="shared" si="436"/>
        <v>0</v>
      </c>
      <c r="PXE51" s="64">
        <f t="shared" si="436"/>
        <v>0</v>
      </c>
      <c r="PXF51" s="64">
        <f t="shared" si="436"/>
        <v>0</v>
      </c>
      <c r="PXG51" s="64">
        <f t="shared" si="436"/>
        <v>0</v>
      </c>
      <c r="PXH51" s="64">
        <f t="shared" si="436"/>
        <v>0</v>
      </c>
      <c r="PXI51" s="64">
        <f t="shared" si="436"/>
        <v>0</v>
      </c>
      <c r="PXJ51" s="64">
        <f t="shared" si="436"/>
        <v>0</v>
      </c>
      <c r="PXK51" s="64">
        <f t="shared" si="436"/>
        <v>0</v>
      </c>
      <c r="PXL51" s="64">
        <f t="shared" si="436"/>
        <v>0</v>
      </c>
      <c r="PXM51" s="64">
        <f t="shared" si="436"/>
        <v>0</v>
      </c>
      <c r="PXN51" s="64">
        <f t="shared" si="436"/>
        <v>0</v>
      </c>
      <c r="PXO51" s="64">
        <f t="shared" si="436"/>
        <v>0</v>
      </c>
      <c r="PXP51" s="64">
        <f t="shared" si="436"/>
        <v>0</v>
      </c>
      <c r="PXQ51" s="64">
        <f t="shared" si="436"/>
        <v>0</v>
      </c>
      <c r="PXR51" s="64">
        <f t="shared" si="436"/>
        <v>0</v>
      </c>
      <c r="PXS51" s="64">
        <f t="shared" ref="PXS51:QAD51" si="437">SUM(PXS34:PXS49)</f>
        <v>0</v>
      </c>
      <c r="PXT51" s="64">
        <f t="shared" si="437"/>
        <v>0</v>
      </c>
      <c r="PXU51" s="64">
        <f t="shared" si="437"/>
        <v>0</v>
      </c>
      <c r="PXV51" s="64">
        <f t="shared" si="437"/>
        <v>0</v>
      </c>
      <c r="PXW51" s="64">
        <f t="shared" si="437"/>
        <v>0</v>
      </c>
      <c r="PXX51" s="64">
        <f t="shared" si="437"/>
        <v>0</v>
      </c>
      <c r="PXY51" s="64">
        <f t="shared" si="437"/>
        <v>0</v>
      </c>
      <c r="PXZ51" s="64">
        <f t="shared" si="437"/>
        <v>0</v>
      </c>
      <c r="PYA51" s="64">
        <f t="shared" si="437"/>
        <v>0</v>
      </c>
      <c r="PYB51" s="64">
        <f t="shared" si="437"/>
        <v>0</v>
      </c>
      <c r="PYC51" s="64">
        <f t="shared" si="437"/>
        <v>0</v>
      </c>
      <c r="PYD51" s="64">
        <f t="shared" si="437"/>
        <v>0</v>
      </c>
      <c r="PYE51" s="64">
        <f t="shared" si="437"/>
        <v>0</v>
      </c>
      <c r="PYF51" s="64">
        <f t="shared" si="437"/>
        <v>0</v>
      </c>
      <c r="PYG51" s="64">
        <f t="shared" si="437"/>
        <v>0</v>
      </c>
      <c r="PYH51" s="64">
        <f t="shared" si="437"/>
        <v>0</v>
      </c>
      <c r="PYI51" s="64">
        <f t="shared" si="437"/>
        <v>0</v>
      </c>
      <c r="PYJ51" s="64">
        <f t="shared" si="437"/>
        <v>0</v>
      </c>
      <c r="PYK51" s="64">
        <f t="shared" si="437"/>
        <v>0</v>
      </c>
      <c r="PYL51" s="64">
        <f t="shared" si="437"/>
        <v>0</v>
      </c>
      <c r="PYM51" s="64">
        <f t="shared" si="437"/>
        <v>0</v>
      </c>
      <c r="PYN51" s="64">
        <f t="shared" si="437"/>
        <v>0</v>
      </c>
      <c r="PYO51" s="64">
        <f t="shared" si="437"/>
        <v>0</v>
      </c>
      <c r="PYP51" s="64">
        <f t="shared" si="437"/>
        <v>0</v>
      </c>
      <c r="PYQ51" s="64">
        <f t="shared" si="437"/>
        <v>0</v>
      </c>
      <c r="PYR51" s="64">
        <f t="shared" si="437"/>
        <v>0</v>
      </c>
      <c r="PYS51" s="64">
        <f t="shared" si="437"/>
        <v>0</v>
      </c>
      <c r="PYT51" s="64">
        <f t="shared" si="437"/>
        <v>0</v>
      </c>
      <c r="PYU51" s="64">
        <f t="shared" si="437"/>
        <v>0</v>
      </c>
      <c r="PYV51" s="64">
        <f t="shared" si="437"/>
        <v>0</v>
      </c>
      <c r="PYW51" s="64">
        <f t="shared" si="437"/>
        <v>0</v>
      </c>
      <c r="PYX51" s="64">
        <f t="shared" si="437"/>
        <v>0</v>
      </c>
      <c r="PYY51" s="64">
        <f t="shared" si="437"/>
        <v>0</v>
      </c>
      <c r="PYZ51" s="64">
        <f t="shared" si="437"/>
        <v>0</v>
      </c>
      <c r="PZA51" s="64">
        <f t="shared" si="437"/>
        <v>0</v>
      </c>
      <c r="PZB51" s="64">
        <f t="shared" si="437"/>
        <v>0</v>
      </c>
      <c r="PZC51" s="64">
        <f t="shared" si="437"/>
        <v>0</v>
      </c>
      <c r="PZD51" s="64">
        <f t="shared" si="437"/>
        <v>0</v>
      </c>
      <c r="PZE51" s="64">
        <f t="shared" si="437"/>
        <v>0</v>
      </c>
      <c r="PZF51" s="64">
        <f t="shared" si="437"/>
        <v>0</v>
      </c>
      <c r="PZG51" s="64">
        <f t="shared" si="437"/>
        <v>0</v>
      </c>
      <c r="PZH51" s="64">
        <f t="shared" si="437"/>
        <v>0</v>
      </c>
      <c r="PZI51" s="64">
        <f t="shared" si="437"/>
        <v>0</v>
      </c>
      <c r="PZJ51" s="64">
        <f t="shared" si="437"/>
        <v>0</v>
      </c>
      <c r="PZK51" s="64">
        <f t="shared" si="437"/>
        <v>0</v>
      </c>
      <c r="PZL51" s="64">
        <f t="shared" si="437"/>
        <v>0</v>
      </c>
      <c r="PZM51" s="64">
        <f t="shared" si="437"/>
        <v>0</v>
      </c>
      <c r="PZN51" s="64">
        <f t="shared" si="437"/>
        <v>0</v>
      </c>
      <c r="PZO51" s="64">
        <f t="shared" si="437"/>
        <v>0</v>
      </c>
      <c r="PZP51" s="64">
        <f t="shared" si="437"/>
        <v>0</v>
      </c>
      <c r="PZQ51" s="64">
        <f t="shared" si="437"/>
        <v>0</v>
      </c>
      <c r="PZR51" s="64">
        <f t="shared" si="437"/>
        <v>0</v>
      </c>
      <c r="PZS51" s="64">
        <f t="shared" si="437"/>
        <v>0</v>
      </c>
      <c r="PZT51" s="64">
        <f t="shared" si="437"/>
        <v>0</v>
      </c>
      <c r="PZU51" s="64">
        <f t="shared" si="437"/>
        <v>0</v>
      </c>
      <c r="PZV51" s="64">
        <f t="shared" si="437"/>
        <v>0</v>
      </c>
      <c r="PZW51" s="64">
        <f t="shared" si="437"/>
        <v>0</v>
      </c>
      <c r="PZX51" s="64">
        <f t="shared" si="437"/>
        <v>0</v>
      </c>
      <c r="PZY51" s="64">
        <f t="shared" si="437"/>
        <v>0</v>
      </c>
      <c r="PZZ51" s="64">
        <f t="shared" si="437"/>
        <v>0</v>
      </c>
      <c r="QAA51" s="64">
        <f t="shared" si="437"/>
        <v>0</v>
      </c>
      <c r="QAB51" s="64">
        <f t="shared" si="437"/>
        <v>0</v>
      </c>
      <c r="QAC51" s="64">
        <f t="shared" si="437"/>
        <v>0</v>
      </c>
      <c r="QAD51" s="64">
        <f t="shared" si="437"/>
        <v>0</v>
      </c>
      <c r="QAE51" s="64">
        <f t="shared" ref="QAE51:QCP51" si="438">SUM(QAE34:QAE49)</f>
        <v>0</v>
      </c>
      <c r="QAF51" s="64">
        <f t="shared" si="438"/>
        <v>0</v>
      </c>
      <c r="QAG51" s="64">
        <f t="shared" si="438"/>
        <v>0</v>
      </c>
      <c r="QAH51" s="64">
        <f t="shared" si="438"/>
        <v>0</v>
      </c>
      <c r="QAI51" s="64">
        <f t="shared" si="438"/>
        <v>0</v>
      </c>
      <c r="QAJ51" s="64">
        <f t="shared" si="438"/>
        <v>0</v>
      </c>
      <c r="QAK51" s="64">
        <f t="shared" si="438"/>
        <v>0</v>
      </c>
      <c r="QAL51" s="64">
        <f t="shared" si="438"/>
        <v>0</v>
      </c>
      <c r="QAM51" s="64">
        <f t="shared" si="438"/>
        <v>0</v>
      </c>
      <c r="QAN51" s="64">
        <f t="shared" si="438"/>
        <v>0</v>
      </c>
      <c r="QAO51" s="64">
        <f t="shared" si="438"/>
        <v>0</v>
      </c>
      <c r="QAP51" s="64">
        <f t="shared" si="438"/>
        <v>0</v>
      </c>
      <c r="QAQ51" s="64">
        <f t="shared" si="438"/>
        <v>0</v>
      </c>
      <c r="QAR51" s="64">
        <f t="shared" si="438"/>
        <v>0</v>
      </c>
      <c r="QAS51" s="64">
        <f t="shared" si="438"/>
        <v>0</v>
      </c>
      <c r="QAT51" s="64">
        <f t="shared" si="438"/>
        <v>0</v>
      </c>
      <c r="QAU51" s="64">
        <f t="shared" si="438"/>
        <v>0</v>
      </c>
      <c r="QAV51" s="64">
        <f t="shared" si="438"/>
        <v>0</v>
      </c>
      <c r="QAW51" s="64">
        <f t="shared" si="438"/>
        <v>0</v>
      </c>
      <c r="QAX51" s="64">
        <f t="shared" si="438"/>
        <v>0</v>
      </c>
      <c r="QAY51" s="64">
        <f t="shared" si="438"/>
        <v>0</v>
      </c>
      <c r="QAZ51" s="64">
        <f t="shared" si="438"/>
        <v>0</v>
      </c>
      <c r="QBA51" s="64">
        <f t="shared" si="438"/>
        <v>0</v>
      </c>
      <c r="QBB51" s="64">
        <f t="shared" si="438"/>
        <v>0</v>
      </c>
      <c r="QBC51" s="64">
        <f t="shared" si="438"/>
        <v>0</v>
      </c>
      <c r="QBD51" s="64">
        <f t="shared" si="438"/>
        <v>0</v>
      </c>
      <c r="QBE51" s="64">
        <f t="shared" si="438"/>
        <v>0</v>
      </c>
      <c r="QBF51" s="64">
        <f t="shared" si="438"/>
        <v>0</v>
      </c>
      <c r="QBG51" s="64">
        <f t="shared" si="438"/>
        <v>0</v>
      </c>
      <c r="QBH51" s="64">
        <f t="shared" si="438"/>
        <v>0</v>
      </c>
      <c r="QBI51" s="64">
        <f t="shared" si="438"/>
        <v>0</v>
      </c>
      <c r="QBJ51" s="64">
        <f t="shared" si="438"/>
        <v>0</v>
      </c>
      <c r="QBK51" s="64">
        <f t="shared" si="438"/>
        <v>0</v>
      </c>
      <c r="QBL51" s="64">
        <f t="shared" si="438"/>
        <v>0</v>
      </c>
      <c r="QBM51" s="64">
        <f t="shared" si="438"/>
        <v>0</v>
      </c>
      <c r="QBN51" s="64">
        <f t="shared" si="438"/>
        <v>0</v>
      </c>
      <c r="QBO51" s="64">
        <f t="shared" si="438"/>
        <v>0</v>
      </c>
      <c r="QBP51" s="64">
        <f t="shared" si="438"/>
        <v>0</v>
      </c>
      <c r="QBQ51" s="64">
        <f t="shared" si="438"/>
        <v>0</v>
      </c>
      <c r="QBR51" s="64">
        <f t="shared" si="438"/>
        <v>0</v>
      </c>
      <c r="QBS51" s="64">
        <f t="shared" si="438"/>
        <v>0</v>
      </c>
      <c r="QBT51" s="64">
        <f t="shared" si="438"/>
        <v>0</v>
      </c>
      <c r="QBU51" s="64">
        <f t="shared" si="438"/>
        <v>0</v>
      </c>
      <c r="QBV51" s="64">
        <f t="shared" si="438"/>
        <v>0</v>
      </c>
      <c r="QBW51" s="64">
        <f t="shared" si="438"/>
        <v>0</v>
      </c>
      <c r="QBX51" s="64">
        <f t="shared" si="438"/>
        <v>0</v>
      </c>
      <c r="QBY51" s="64">
        <f t="shared" si="438"/>
        <v>0</v>
      </c>
      <c r="QBZ51" s="64">
        <f t="shared" si="438"/>
        <v>0</v>
      </c>
      <c r="QCA51" s="64">
        <f t="shared" si="438"/>
        <v>0</v>
      </c>
      <c r="QCB51" s="64">
        <f t="shared" si="438"/>
        <v>0</v>
      </c>
      <c r="QCC51" s="64">
        <f t="shared" si="438"/>
        <v>0</v>
      </c>
      <c r="QCD51" s="64">
        <f t="shared" si="438"/>
        <v>0</v>
      </c>
      <c r="QCE51" s="64">
        <f t="shared" si="438"/>
        <v>0</v>
      </c>
      <c r="QCF51" s="64">
        <f t="shared" si="438"/>
        <v>0</v>
      </c>
      <c r="QCG51" s="64">
        <f t="shared" si="438"/>
        <v>0</v>
      </c>
      <c r="QCH51" s="64">
        <f t="shared" si="438"/>
        <v>0</v>
      </c>
      <c r="QCI51" s="64">
        <f t="shared" si="438"/>
        <v>0</v>
      </c>
      <c r="QCJ51" s="64">
        <f t="shared" si="438"/>
        <v>0</v>
      </c>
      <c r="QCK51" s="64">
        <f t="shared" si="438"/>
        <v>0</v>
      </c>
      <c r="QCL51" s="64">
        <f t="shared" si="438"/>
        <v>0</v>
      </c>
      <c r="QCM51" s="64">
        <f t="shared" si="438"/>
        <v>0</v>
      </c>
      <c r="QCN51" s="64">
        <f t="shared" si="438"/>
        <v>0</v>
      </c>
      <c r="QCO51" s="64">
        <f t="shared" si="438"/>
        <v>0</v>
      </c>
      <c r="QCP51" s="64">
        <f t="shared" si="438"/>
        <v>0</v>
      </c>
      <c r="QCQ51" s="64">
        <f t="shared" ref="QCQ51:QFB51" si="439">SUM(QCQ34:QCQ49)</f>
        <v>0</v>
      </c>
      <c r="QCR51" s="64">
        <f t="shared" si="439"/>
        <v>0</v>
      </c>
      <c r="QCS51" s="64">
        <f t="shared" si="439"/>
        <v>0</v>
      </c>
      <c r="QCT51" s="64">
        <f t="shared" si="439"/>
        <v>0</v>
      </c>
      <c r="QCU51" s="64">
        <f t="shared" si="439"/>
        <v>0</v>
      </c>
      <c r="QCV51" s="64">
        <f t="shared" si="439"/>
        <v>0</v>
      </c>
      <c r="QCW51" s="64">
        <f t="shared" si="439"/>
        <v>0</v>
      </c>
      <c r="QCX51" s="64">
        <f t="shared" si="439"/>
        <v>0</v>
      </c>
      <c r="QCY51" s="64">
        <f t="shared" si="439"/>
        <v>0</v>
      </c>
      <c r="QCZ51" s="64">
        <f t="shared" si="439"/>
        <v>0</v>
      </c>
      <c r="QDA51" s="64">
        <f t="shared" si="439"/>
        <v>0</v>
      </c>
      <c r="QDB51" s="64">
        <f t="shared" si="439"/>
        <v>0</v>
      </c>
      <c r="QDC51" s="64">
        <f t="shared" si="439"/>
        <v>0</v>
      </c>
      <c r="QDD51" s="64">
        <f t="shared" si="439"/>
        <v>0</v>
      </c>
      <c r="QDE51" s="64">
        <f t="shared" si="439"/>
        <v>0</v>
      </c>
      <c r="QDF51" s="64">
        <f t="shared" si="439"/>
        <v>0</v>
      </c>
      <c r="QDG51" s="64">
        <f t="shared" si="439"/>
        <v>0</v>
      </c>
      <c r="QDH51" s="64">
        <f t="shared" si="439"/>
        <v>0</v>
      </c>
      <c r="QDI51" s="64">
        <f t="shared" si="439"/>
        <v>0</v>
      </c>
      <c r="QDJ51" s="64">
        <f t="shared" si="439"/>
        <v>0</v>
      </c>
      <c r="QDK51" s="64">
        <f t="shared" si="439"/>
        <v>0</v>
      </c>
      <c r="QDL51" s="64">
        <f t="shared" si="439"/>
        <v>0</v>
      </c>
      <c r="QDM51" s="64">
        <f t="shared" si="439"/>
        <v>0</v>
      </c>
      <c r="QDN51" s="64">
        <f t="shared" si="439"/>
        <v>0</v>
      </c>
      <c r="QDO51" s="64">
        <f t="shared" si="439"/>
        <v>0</v>
      </c>
      <c r="QDP51" s="64">
        <f t="shared" si="439"/>
        <v>0</v>
      </c>
      <c r="QDQ51" s="64">
        <f t="shared" si="439"/>
        <v>0</v>
      </c>
      <c r="QDR51" s="64">
        <f t="shared" si="439"/>
        <v>0</v>
      </c>
      <c r="QDS51" s="64">
        <f t="shared" si="439"/>
        <v>0</v>
      </c>
      <c r="QDT51" s="64">
        <f t="shared" si="439"/>
        <v>0</v>
      </c>
      <c r="QDU51" s="64">
        <f t="shared" si="439"/>
        <v>0</v>
      </c>
      <c r="QDV51" s="64">
        <f t="shared" si="439"/>
        <v>0</v>
      </c>
      <c r="QDW51" s="64">
        <f t="shared" si="439"/>
        <v>0</v>
      </c>
      <c r="QDX51" s="64">
        <f t="shared" si="439"/>
        <v>0</v>
      </c>
      <c r="QDY51" s="64">
        <f t="shared" si="439"/>
        <v>0</v>
      </c>
      <c r="QDZ51" s="64">
        <f t="shared" si="439"/>
        <v>0</v>
      </c>
      <c r="QEA51" s="64">
        <f t="shared" si="439"/>
        <v>0</v>
      </c>
      <c r="QEB51" s="64">
        <f t="shared" si="439"/>
        <v>0</v>
      </c>
      <c r="QEC51" s="64">
        <f t="shared" si="439"/>
        <v>0</v>
      </c>
      <c r="QED51" s="64">
        <f t="shared" si="439"/>
        <v>0</v>
      </c>
      <c r="QEE51" s="64">
        <f t="shared" si="439"/>
        <v>0</v>
      </c>
      <c r="QEF51" s="64">
        <f t="shared" si="439"/>
        <v>0</v>
      </c>
      <c r="QEG51" s="64">
        <f t="shared" si="439"/>
        <v>0</v>
      </c>
      <c r="QEH51" s="64">
        <f t="shared" si="439"/>
        <v>0</v>
      </c>
      <c r="QEI51" s="64">
        <f t="shared" si="439"/>
        <v>0</v>
      </c>
      <c r="QEJ51" s="64">
        <f t="shared" si="439"/>
        <v>0</v>
      </c>
      <c r="QEK51" s="64">
        <f t="shared" si="439"/>
        <v>0</v>
      </c>
      <c r="QEL51" s="64">
        <f t="shared" si="439"/>
        <v>0</v>
      </c>
      <c r="QEM51" s="64">
        <f t="shared" si="439"/>
        <v>0</v>
      </c>
      <c r="QEN51" s="64">
        <f t="shared" si="439"/>
        <v>0</v>
      </c>
      <c r="QEO51" s="64">
        <f t="shared" si="439"/>
        <v>0</v>
      </c>
      <c r="QEP51" s="64">
        <f t="shared" si="439"/>
        <v>0</v>
      </c>
      <c r="QEQ51" s="64">
        <f t="shared" si="439"/>
        <v>0</v>
      </c>
      <c r="QER51" s="64">
        <f t="shared" si="439"/>
        <v>0</v>
      </c>
      <c r="QES51" s="64">
        <f t="shared" si="439"/>
        <v>0</v>
      </c>
      <c r="QET51" s="64">
        <f t="shared" si="439"/>
        <v>0</v>
      </c>
      <c r="QEU51" s="64">
        <f t="shared" si="439"/>
        <v>0</v>
      </c>
      <c r="QEV51" s="64">
        <f t="shared" si="439"/>
        <v>0</v>
      </c>
      <c r="QEW51" s="64">
        <f t="shared" si="439"/>
        <v>0</v>
      </c>
      <c r="QEX51" s="64">
        <f t="shared" si="439"/>
        <v>0</v>
      </c>
      <c r="QEY51" s="64">
        <f t="shared" si="439"/>
        <v>0</v>
      </c>
      <c r="QEZ51" s="64">
        <f t="shared" si="439"/>
        <v>0</v>
      </c>
      <c r="QFA51" s="64">
        <f t="shared" si="439"/>
        <v>0</v>
      </c>
      <c r="QFB51" s="64">
        <f t="shared" si="439"/>
        <v>0</v>
      </c>
      <c r="QFC51" s="64">
        <f t="shared" ref="QFC51:QHN51" si="440">SUM(QFC34:QFC49)</f>
        <v>0</v>
      </c>
      <c r="QFD51" s="64">
        <f t="shared" si="440"/>
        <v>0</v>
      </c>
      <c r="QFE51" s="64">
        <f t="shared" si="440"/>
        <v>0</v>
      </c>
      <c r="QFF51" s="64">
        <f t="shared" si="440"/>
        <v>0</v>
      </c>
      <c r="QFG51" s="64">
        <f t="shared" si="440"/>
        <v>0</v>
      </c>
      <c r="QFH51" s="64">
        <f t="shared" si="440"/>
        <v>0</v>
      </c>
      <c r="QFI51" s="64">
        <f t="shared" si="440"/>
        <v>0</v>
      </c>
      <c r="QFJ51" s="64">
        <f t="shared" si="440"/>
        <v>0</v>
      </c>
      <c r="QFK51" s="64">
        <f t="shared" si="440"/>
        <v>0</v>
      </c>
      <c r="QFL51" s="64">
        <f t="shared" si="440"/>
        <v>0</v>
      </c>
      <c r="QFM51" s="64">
        <f t="shared" si="440"/>
        <v>0</v>
      </c>
      <c r="QFN51" s="64">
        <f t="shared" si="440"/>
        <v>0</v>
      </c>
      <c r="QFO51" s="64">
        <f t="shared" si="440"/>
        <v>0</v>
      </c>
      <c r="QFP51" s="64">
        <f t="shared" si="440"/>
        <v>0</v>
      </c>
      <c r="QFQ51" s="64">
        <f t="shared" si="440"/>
        <v>0</v>
      </c>
      <c r="QFR51" s="64">
        <f t="shared" si="440"/>
        <v>0</v>
      </c>
      <c r="QFS51" s="64">
        <f t="shared" si="440"/>
        <v>0</v>
      </c>
      <c r="QFT51" s="64">
        <f t="shared" si="440"/>
        <v>0</v>
      </c>
      <c r="QFU51" s="64">
        <f t="shared" si="440"/>
        <v>0</v>
      </c>
      <c r="QFV51" s="64">
        <f t="shared" si="440"/>
        <v>0</v>
      </c>
      <c r="QFW51" s="64">
        <f t="shared" si="440"/>
        <v>0</v>
      </c>
      <c r="QFX51" s="64">
        <f t="shared" si="440"/>
        <v>0</v>
      </c>
      <c r="QFY51" s="64">
        <f t="shared" si="440"/>
        <v>0</v>
      </c>
      <c r="QFZ51" s="64">
        <f t="shared" si="440"/>
        <v>0</v>
      </c>
      <c r="QGA51" s="64">
        <f t="shared" si="440"/>
        <v>0</v>
      </c>
      <c r="QGB51" s="64">
        <f t="shared" si="440"/>
        <v>0</v>
      </c>
      <c r="QGC51" s="64">
        <f t="shared" si="440"/>
        <v>0</v>
      </c>
      <c r="QGD51" s="64">
        <f t="shared" si="440"/>
        <v>0</v>
      </c>
      <c r="QGE51" s="64">
        <f t="shared" si="440"/>
        <v>0</v>
      </c>
      <c r="QGF51" s="64">
        <f t="shared" si="440"/>
        <v>0</v>
      </c>
      <c r="QGG51" s="64">
        <f t="shared" si="440"/>
        <v>0</v>
      </c>
      <c r="QGH51" s="64">
        <f t="shared" si="440"/>
        <v>0</v>
      </c>
      <c r="QGI51" s="64">
        <f t="shared" si="440"/>
        <v>0</v>
      </c>
      <c r="QGJ51" s="64">
        <f t="shared" si="440"/>
        <v>0</v>
      </c>
      <c r="QGK51" s="64">
        <f t="shared" si="440"/>
        <v>0</v>
      </c>
      <c r="QGL51" s="64">
        <f t="shared" si="440"/>
        <v>0</v>
      </c>
      <c r="QGM51" s="64">
        <f t="shared" si="440"/>
        <v>0</v>
      </c>
      <c r="QGN51" s="64">
        <f t="shared" si="440"/>
        <v>0</v>
      </c>
      <c r="QGO51" s="64">
        <f t="shared" si="440"/>
        <v>0</v>
      </c>
      <c r="QGP51" s="64">
        <f t="shared" si="440"/>
        <v>0</v>
      </c>
      <c r="QGQ51" s="64">
        <f t="shared" si="440"/>
        <v>0</v>
      </c>
      <c r="QGR51" s="64">
        <f t="shared" si="440"/>
        <v>0</v>
      </c>
      <c r="QGS51" s="64">
        <f t="shared" si="440"/>
        <v>0</v>
      </c>
      <c r="QGT51" s="64">
        <f t="shared" si="440"/>
        <v>0</v>
      </c>
      <c r="QGU51" s="64">
        <f t="shared" si="440"/>
        <v>0</v>
      </c>
      <c r="QGV51" s="64">
        <f t="shared" si="440"/>
        <v>0</v>
      </c>
      <c r="QGW51" s="64">
        <f t="shared" si="440"/>
        <v>0</v>
      </c>
      <c r="QGX51" s="64">
        <f t="shared" si="440"/>
        <v>0</v>
      </c>
      <c r="QGY51" s="64">
        <f t="shared" si="440"/>
        <v>0</v>
      </c>
      <c r="QGZ51" s="64">
        <f t="shared" si="440"/>
        <v>0</v>
      </c>
      <c r="QHA51" s="64">
        <f t="shared" si="440"/>
        <v>0</v>
      </c>
      <c r="QHB51" s="64">
        <f t="shared" si="440"/>
        <v>0</v>
      </c>
      <c r="QHC51" s="64">
        <f t="shared" si="440"/>
        <v>0</v>
      </c>
      <c r="QHD51" s="64">
        <f t="shared" si="440"/>
        <v>0</v>
      </c>
      <c r="QHE51" s="64">
        <f t="shared" si="440"/>
        <v>0</v>
      </c>
      <c r="QHF51" s="64">
        <f t="shared" si="440"/>
        <v>0</v>
      </c>
      <c r="QHG51" s="64">
        <f t="shared" si="440"/>
        <v>0</v>
      </c>
      <c r="QHH51" s="64">
        <f t="shared" si="440"/>
        <v>0</v>
      </c>
      <c r="QHI51" s="64">
        <f t="shared" si="440"/>
        <v>0</v>
      </c>
      <c r="QHJ51" s="64">
        <f t="shared" si="440"/>
        <v>0</v>
      </c>
      <c r="QHK51" s="64">
        <f t="shared" si="440"/>
        <v>0</v>
      </c>
      <c r="QHL51" s="64">
        <f t="shared" si="440"/>
        <v>0</v>
      </c>
      <c r="QHM51" s="64">
        <f t="shared" si="440"/>
        <v>0</v>
      </c>
      <c r="QHN51" s="64">
        <f t="shared" si="440"/>
        <v>0</v>
      </c>
      <c r="QHO51" s="64">
        <f t="shared" ref="QHO51:QJZ51" si="441">SUM(QHO34:QHO49)</f>
        <v>0</v>
      </c>
      <c r="QHP51" s="64">
        <f t="shared" si="441"/>
        <v>0</v>
      </c>
      <c r="QHQ51" s="64">
        <f t="shared" si="441"/>
        <v>0</v>
      </c>
      <c r="QHR51" s="64">
        <f t="shared" si="441"/>
        <v>0</v>
      </c>
      <c r="QHS51" s="64">
        <f t="shared" si="441"/>
        <v>0</v>
      </c>
      <c r="QHT51" s="64">
        <f t="shared" si="441"/>
        <v>0</v>
      </c>
      <c r="QHU51" s="64">
        <f t="shared" si="441"/>
        <v>0</v>
      </c>
      <c r="QHV51" s="64">
        <f t="shared" si="441"/>
        <v>0</v>
      </c>
      <c r="QHW51" s="64">
        <f t="shared" si="441"/>
        <v>0</v>
      </c>
      <c r="QHX51" s="64">
        <f t="shared" si="441"/>
        <v>0</v>
      </c>
      <c r="QHY51" s="64">
        <f t="shared" si="441"/>
        <v>0</v>
      </c>
      <c r="QHZ51" s="64">
        <f t="shared" si="441"/>
        <v>0</v>
      </c>
      <c r="QIA51" s="64">
        <f t="shared" si="441"/>
        <v>0</v>
      </c>
      <c r="QIB51" s="64">
        <f t="shared" si="441"/>
        <v>0</v>
      </c>
      <c r="QIC51" s="64">
        <f t="shared" si="441"/>
        <v>0</v>
      </c>
      <c r="QID51" s="64">
        <f t="shared" si="441"/>
        <v>0</v>
      </c>
      <c r="QIE51" s="64">
        <f t="shared" si="441"/>
        <v>0</v>
      </c>
      <c r="QIF51" s="64">
        <f t="shared" si="441"/>
        <v>0</v>
      </c>
      <c r="QIG51" s="64">
        <f t="shared" si="441"/>
        <v>0</v>
      </c>
      <c r="QIH51" s="64">
        <f t="shared" si="441"/>
        <v>0</v>
      </c>
      <c r="QII51" s="64">
        <f t="shared" si="441"/>
        <v>0</v>
      </c>
      <c r="QIJ51" s="64">
        <f t="shared" si="441"/>
        <v>0</v>
      </c>
      <c r="QIK51" s="64">
        <f t="shared" si="441"/>
        <v>0</v>
      </c>
      <c r="QIL51" s="64">
        <f t="shared" si="441"/>
        <v>0</v>
      </c>
      <c r="QIM51" s="64">
        <f t="shared" si="441"/>
        <v>0</v>
      </c>
      <c r="QIN51" s="64">
        <f t="shared" si="441"/>
        <v>0</v>
      </c>
      <c r="QIO51" s="64">
        <f t="shared" si="441"/>
        <v>0</v>
      </c>
      <c r="QIP51" s="64">
        <f t="shared" si="441"/>
        <v>0</v>
      </c>
      <c r="QIQ51" s="64">
        <f t="shared" si="441"/>
        <v>0</v>
      </c>
      <c r="QIR51" s="64">
        <f t="shared" si="441"/>
        <v>0</v>
      </c>
      <c r="QIS51" s="64">
        <f t="shared" si="441"/>
        <v>0</v>
      </c>
      <c r="QIT51" s="64">
        <f t="shared" si="441"/>
        <v>0</v>
      </c>
      <c r="QIU51" s="64">
        <f t="shared" si="441"/>
        <v>0</v>
      </c>
      <c r="QIV51" s="64">
        <f t="shared" si="441"/>
        <v>0</v>
      </c>
      <c r="QIW51" s="64">
        <f t="shared" si="441"/>
        <v>0</v>
      </c>
      <c r="QIX51" s="64">
        <f t="shared" si="441"/>
        <v>0</v>
      </c>
      <c r="QIY51" s="64">
        <f t="shared" si="441"/>
        <v>0</v>
      </c>
      <c r="QIZ51" s="64">
        <f t="shared" si="441"/>
        <v>0</v>
      </c>
      <c r="QJA51" s="64">
        <f t="shared" si="441"/>
        <v>0</v>
      </c>
      <c r="QJB51" s="64">
        <f t="shared" si="441"/>
        <v>0</v>
      </c>
      <c r="QJC51" s="64">
        <f t="shared" si="441"/>
        <v>0</v>
      </c>
      <c r="QJD51" s="64">
        <f t="shared" si="441"/>
        <v>0</v>
      </c>
      <c r="QJE51" s="64">
        <f t="shared" si="441"/>
        <v>0</v>
      </c>
      <c r="QJF51" s="64">
        <f t="shared" si="441"/>
        <v>0</v>
      </c>
      <c r="QJG51" s="64">
        <f t="shared" si="441"/>
        <v>0</v>
      </c>
      <c r="QJH51" s="64">
        <f t="shared" si="441"/>
        <v>0</v>
      </c>
      <c r="QJI51" s="64">
        <f t="shared" si="441"/>
        <v>0</v>
      </c>
      <c r="QJJ51" s="64">
        <f t="shared" si="441"/>
        <v>0</v>
      </c>
      <c r="QJK51" s="64">
        <f t="shared" si="441"/>
        <v>0</v>
      </c>
      <c r="QJL51" s="64">
        <f t="shared" si="441"/>
        <v>0</v>
      </c>
      <c r="QJM51" s="64">
        <f t="shared" si="441"/>
        <v>0</v>
      </c>
      <c r="QJN51" s="64">
        <f t="shared" si="441"/>
        <v>0</v>
      </c>
      <c r="QJO51" s="64">
        <f t="shared" si="441"/>
        <v>0</v>
      </c>
      <c r="QJP51" s="64">
        <f t="shared" si="441"/>
        <v>0</v>
      </c>
      <c r="QJQ51" s="64">
        <f t="shared" si="441"/>
        <v>0</v>
      </c>
      <c r="QJR51" s="64">
        <f t="shared" si="441"/>
        <v>0</v>
      </c>
      <c r="QJS51" s="64">
        <f t="shared" si="441"/>
        <v>0</v>
      </c>
      <c r="QJT51" s="64">
        <f t="shared" si="441"/>
        <v>0</v>
      </c>
      <c r="QJU51" s="64">
        <f t="shared" si="441"/>
        <v>0</v>
      </c>
      <c r="QJV51" s="64">
        <f t="shared" si="441"/>
        <v>0</v>
      </c>
      <c r="QJW51" s="64">
        <f t="shared" si="441"/>
        <v>0</v>
      </c>
      <c r="QJX51" s="64">
        <f t="shared" si="441"/>
        <v>0</v>
      </c>
      <c r="QJY51" s="64">
        <f t="shared" si="441"/>
        <v>0</v>
      </c>
      <c r="QJZ51" s="64">
        <f t="shared" si="441"/>
        <v>0</v>
      </c>
      <c r="QKA51" s="64">
        <f t="shared" ref="QKA51:QML51" si="442">SUM(QKA34:QKA49)</f>
        <v>0</v>
      </c>
      <c r="QKB51" s="64">
        <f t="shared" si="442"/>
        <v>0</v>
      </c>
      <c r="QKC51" s="64">
        <f t="shared" si="442"/>
        <v>0</v>
      </c>
      <c r="QKD51" s="64">
        <f t="shared" si="442"/>
        <v>0</v>
      </c>
      <c r="QKE51" s="64">
        <f t="shared" si="442"/>
        <v>0</v>
      </c>
      <c r="QKF51" s="64">
        <f t="shared" si="442"/>
        <v>0</v>
      </c>
      <c r="QKG51" s="64">
        <f t="shared" si="442"/>
        <v>0</v>
      </c>
      <c r="QKH51" s="64">
        <f t="shared" si="442"/>
        <v>0</v>
      </c>
      <c r="QKI51" s="64">
        <f t="shared" si="442"/>
        <v>0</v>
      </c>
      <c r="QKJ51" s="64">
        <f t="shared" si="442"/>
        <v>0</v>
      </c>
      <c r="QKK51" s="64">
        <f t="shared" si="442"/>
        <v>0</v>
      </c>
      <c r="QKL51" s="64">
        <f t="shared" si="442"/>
        <v>0</v>
      </c>
      <c r="QKM51" s="64">
        <f t="shared" si="442"/>
        <v>0</v>
      </c>
      <c r="QKN51" s="64">
        <f t="shared" si="442"/>
        <v>0</v>
      </c>
      <c r="QKO51" s="64">
        <f t="shared" si="442"/>
        <v>0</v>
      </c>
      <c r="QKP51" s="64">
        <f t="shared" si="442"/>
        <v>0</v>
      </c>
      <c r="QKQ51" s="64">
        <f t="shared" si="442"/>
        <v>0</v>
      </c>
      <c r="QKR51" s="64">
        <f t="shared" si="442"/>
        <v>0</v>
      </c>
      <c r="QKS51" s="64">
        <f t="shared" si="442"/>
        <v>0</v>
      </c>
      <c r="QKT51" s="64">
        <f t="shared" si="442"/>
        <v>0</v>
      </c>
      <c r="QKU51" s="64">
        <f t="shared" si="442"/>
        <v>0</v>
      </c>
      <c r="QKV51" s="64">
        <f t="shared" si="442"/>
        <v>0</v>
      </c>
      <c r="QKW51" s="64">
        <f t="shared" si="442"/>
        <v>0</v>
      </c>
      <c r="QKX51" s="64">
        <f t="shared" si="442"/>
        <v>0</v>
      </c>
      <c r="QKY51" s="64">
        <f t="shared" si="442"/>
        <v>0</v>
      </c>
      <c r="QKZ51" s="64">
        <f t="shared" si="442"/>
        <v>0</v>
      </c>
      <c r="QLA51" s="64">
        <f t="shared" si="442"/>
        <v>0</v>
      </c>
      <c r="QLB51" s="64">
        <f t="shared" si="442"/>
        <v>0</v>
      </c>
      <c r="QLC51" s="64">
        <f t="shared" si="442"/>
        <v>0</v>
      </c>
      <c r="QLD51" s="64">
        <f t="shared" si="442"/>
        <v>0</v>
      </c>
      <c r="QLE51" s="64">
        <f t="shared" si="442"/>
        <v>0</v>
      </c>
      <c r="QLF51" s="64">
        <f t="shared" si="442"/>
        <v>0</v>
      </c>
      <c r="QLG51" s="64">
        <f t="shared" si="442"/>
        <v>0</v>
      </c>
      <c r="QLH51" s="64">
        <f t="shared" si="442"/>
        <v>0</v>
      </c>
      <c r="QLI51" s="64">
        <f t="shared" si="442"/>
        <v>0</v>
      </c>
      <c r="QLJ51" s="64">
        <f t="shared" si="442"/>
        <v>0</v>
      </c>
      <c r="QLK51" s="64">
        <f t="shared" si="442"/>
        <v>0</v>
      </c>
      <c r="QLL51" s="64">
        <f t="shared" si="442"/>
        <v>0</v>
      </c>
      <c r="QLM51" s="64">
        <f t="shared" si="442"/>
        <v>0</v>
      </c>
      <c r="QLN51" s="64">
        <f t="shared" si="442"/>
        <v>0</v>
      </c>
      <c r="QLO51" s="64">
        <f t="shared" si="442"/>
        <v>0</v>
      </c>
      <c r="QLP51" s="64">
        <f t="shared" si="442"/>
        <v>0</v>
      </c>
      <c r="QLQ51" s="64">
        <f t="shared" si="442"/>
        <v>0</v>
      </c>
      <c r="QLR51" s="64">
        <f t="shared" si="442"/>
        <v>0</v>
      </c>
      <c r="QLS51" s="64">
        <f t="shared" si="442"/>
        <v>0</v>
      </c>
      <c r="QLT51" s="64">
        <f t="shared" si="442"/>
        <v>0</v>
      </c>
      <c r="QLU51" s="64">
        <f t="shared" si="442"/>
        <v>0</v>
      </c>
      <c r="QLV51" s="64">
        <f t="shared" si="442"/>
        <v>0</v>
      </c>
      <c r="QLW51" s="64">
        <f t="shared" si="442"/>
        <v>0</v>
      </c>
      <c r="QLX51" s="64">
        <f t="shared" si="442"/>
        <v>0</v>
      </c>
      <c r="QLY51" s="64">
        <f t="shared" si="442"/>
        <v>0</v>
      </c>
      <c r="QLZ51" s="64">
        <f t="shared" si="442"/>
        <v>0</v>
      </c>
      <c r="QMA51" s="64">
        <f t="shared" si="442"/>
        <v>0</v>
      </c>
      <c r="QMB51" s="64">
        <f t="shared" si="442"/>
        <v>0</v>
      </c>
      <c r="QMC51" s="64">
        <f t="shared" si="442"/>
        <v>0</v>
      </c>
      <c r="QMD51" s="64">
        <f t="shared" si="442"/>
        <v>0</v>
      </c>
      <c r="QME51" s="64">
        <f t="shared" si="442"/>
        <v>0</v>
      </c>
      <c r="QMF51" s="64">
        <f t="shared" si="442"/>
        <v>0</v>
      </c>
      <c r="QMG51" s="64">
        <f t="shared" si="442"/>
        <v>0</v>
      </c>
      <c r="QMH51" s="64">
        <f t="shared" si="442"/>
        <v>0</v>
      </c>
      <c r="QMI51" s="64">
        <f t="shared" si="442"/>
        <v>0</v>
      </c>
      <c r="QMJ51" s="64">
        <f t="shared" si="442"/>
        <v>0</v>
      </c>
      <c r="QMK51" s="64">
        <f t="shared" si="442"/>
        <v>0</v>
      </c>
      <c r="QML51" s="64">
        <f t="shared" si="442"/>
        <v>0</v>
      </c>
      <c r="QMM51" s="64">
        <f t="shared" ref="QMM51:QOX51" si="443">SUM(QMM34:QMM49)</f>
        <v>0</v>
      </c>
      <c r="QMN51" s="64">
        <f t="shared" si="443"/>
        <v>0</v>
      </c>
      <c r="QMO51" s="64">
        <f t="shared" si="443"/>
        <v>0</v>
      </c>
      <c r="QMP51" s="64">
        <f t="shared" si="443"/>
        <v>0</v>
      </c>
      <c r="QMQ51" s="64">
        <f t="shared" si="443"/>
        <v>0</v>
      </c>
      <c r="QMR51" s="64">
        <f t="shared" si="443"/>
        <v>0</v>
      </c>
      <c r="QMS51" s="64">
        <f t="shared" si="443"/>
        <v>0</v>
      </c>
      <c r="QMT51" s="64">
        <f t="shared" si="443"/>
        <v>0</v>
      </c>
      <c r="QMU51" s="64">
        <f t="shared" si="443"/>
        <v>0</v>
      </c>
      <c r="QMV51" s="64">
        <f t="shared" si="443"/>
        <v>0</v>
      </c>
      <c r="QMW51" s="64">
        <f t="shared" si="443"/>
        <v>0</v>
      </c>
      <c r="QMX51" s="64">
        <f t="shared" si="443"/>
        <v>0</v>
      </c>
      <c r="QMY51" s="64">
        <f t="shared" si="443"/>
        <v>0</v>
      </c>
      <c r="QMZ51" s="64">
        <f t="shared" si="443"/>
        <v>0</v>
      </c>
      <c r="QNA51" s="64">
        <f t="shared" si="443"/>
        <v>0</v>
      </c>
      <c r="QNB51" s="64">
        <f t="shared" si="443"/>
        <v>0</v>
      </c>
      <c r="QNC51" s="64">
        <f t="shared" si="443"/>
        <v>0</v>
      </c>
      <c r="QND51" s="64">
        <f t="shared" si="443"/>
        <v>0</v>
      </c>
      <c r="QNE51" s="64">
        <f t="shared" si="443"/>
        <v>0</v>
      </c>
      <c r="QNF51" s="64">
        <f t="shared" si="443"/>
        <v>0</v>
      </c>
      <c r="QNG51" s="64">
        <f t="shared" si="443"/>
        <v>0</v>
      </c>
      <c r="QNH51" s="64">
        <f t="shared" si="443"/>
        <v>0</v>
      </c>
      <c r="QNI51" s="64">
        <f t="shared" si="443"/>
        <v>0</v>
      </c>
      <c r="QNJ51" s="64">
        <f t="shared" si="443"/>
        <v>0</v>
      </c>
      <c r="QNK51" s="64">
        <f t="shared" si="443"/>
        <v>0</v>
      </c>
      <c r="QNL51" s="64">
        <f t="shared" si="443"/>
        <v>0</v>
      </c>
      <c r="QNM51" s="64">
        <f t="shared" si="443"/>
        <v>0</v>
      </c>
      <c r="QNN51" s="64">
        <f t="shared" si="443"/>
        <v>0</v>
      </c>
      <c r="QNO51" s="64">
        <f t="shared" si="443"/>
        <v>0</v>
      </c>
      <c r="QNP51" s="64">
        <f t="shared" si="443"/>
        <v>0</v>
      </c>
      <c r="QNQ51" s="64">
        <f t="shared" si="443"/>
        <v>0</v>
      </c>
      <c r="QNR51" s="64">
        <f t="shared" si="443"/>
        <v>0</v>
      </c>
      <c r="QNS51" s="64">
        <f t="shared" si="443"/>
        <v>0</v>
      </c>
      <c r="QNT51" s="64">
        <f t="shared" si="443"/>
        <v>0</v>
      </c>
      <c r="QNU51" s="64">
        <f t="shared" si="443"/>
        <v>0</v>
      </c>
      <c r="QNV51" s="64">
        <f t="shared" si="443"/>
        <v>0</v>
      </c>
      <c r="QNW51" s="64">
        <f t="shared" si="443"/>
        <v>0</v>
      </c>
      <c r="QNX51" s="64">
        <f t="shared" si="443"/>
        <v>0</v>
      </c>
      <c r="QNY51" s="64">
        <f t="shared" si="443"/>
        <v>0</v>
      </c>
      <c r="QNZ51" s="64">
        <f t="shared" si="443"/>
        <v>0</v>
      </c>
      <c r="QOA51" s="64">
        <f t="shared" si="443"/>
        <v>0</v>
      </c>
      <c r="QOB51" s="64">
        <f t="shared" si="443"/>
        <v>0</v>
      </c>
      <c r="QOC51" s="64">
        <f t="shared" si="443"/>
        <v>0</v>
      </c>
      <c r="QOD51" s="64">
        <f t="shared" si="443"/>
        <v>0</v>
      </c>
      <c r="QOE51" s="64">
        <f t="shared" si="443"/>
        <v>0</v>
      </c>
      <c r="QOF51" s="64">
        <f t="shared" si="443"/>
        <v>0</v>
      </c>
      <c r="QOG51" s="64">
        <f t="shared" si="443"/>
        <v>0</v>
      </c>
      <c r="QOH51" s="64">
        <f t="shared" si="443"/>
        <v>0</v>
      </c>
      <c r="QOI51" s="64">
        <f t="shared" si="443"/>
        <v>0</v>
      </c>
      <c r="QOJ51" s="64">
        <f t="shared" si="443"/>
        <v>0</v>
      </c>
      <c r="QOK51" s="64">
        <f t="shared" si="443"/>
        <v>0</v>
      </c>
      <c r="QOL51" s="64">
        <f t="shared" si="443"/>
        <v>0</v>
      </c>
      <c r="QOM51" s="64">
        <f t="shared" si="443"/>
        <v>0</v>
      </c>
      <c r="QON51" s="64">
        <f t="shared" si="443"/>
        <v>0</v>
      </c>
      <c r="QOO51" s="64">
        <f t="shared" si="443"/>
        <v>0</v>
      </c>
      <c r="QOP51" s="64">
        <f t="shared" si="443"/>
        <v>0</v>
      </c>
      <c r="QOQ51" s="64">
        <f t="shared" si="443"/>
        <v>0</v>
      </c>
      <c r="QOR51" s="64">
        <f t="shared" si="443"/>
        <v>0</v>
      </c>
      <c r="QOS51" s="64">
        <f t="shared" si="443"/>
        <v>0</v>
      </c>
      <c r="QOT51" s="64">
        <f t="shared" si="443"/>
        <v>0</v>
      </c>
      <c r="QOU51" s="64">
        <f t="shared" si="443"/>
        <v>0</v>
      </c>
      <c r="QOV51" s="64">
        <f t="shared" si="443"/>
        <v>0</v>
      </c>
      <c r="QOW51" s="64">
        <f t="shared" si="443"/>
        <v>0</v>
      </c>
      <c r="QOX51" s="64">
        <f t="shared" si="443"/>
        <v>0</v>
      </c>
      <c r="QOY51" s="64">
        <f t="shared" ref="QOY51:QRJ51" si="444">SUM(QOY34:QOY49)</f>
        <v>0</v>
      </c>
      <c r="QOZ51" s="64">
        <f t="shared" si="444"/>
        <v>0</v>
      </c>
      <c r="QPA51" s="64">
        <f t="shared" si="444"/>
        <v>0</v>
      </c>
      <c r="QPB51" s="64">
        <f t="shared" si="444"/>
        <v>0</v>
      </c>
      <c r="QPC51" s="64">
        <f t="shared" si="444"/>
        <v>0</v>
      </c>
      <c r="QPD51" s="64">
        <f t="shared" si="444"/>
        <v>0</v>
      </c>
      <c r="QPE51" s="64">
        <f t="shared" si="444"/>
        <v>0</v>
      </c>
      <c r="QPF51" s="64">
        <f t="shared" si="444"/>
        <v>0</v>
      </c>
      <c r="QPG51" s="64">
        <f t="shared" si="444"/>
        <v>0</v>
      </c>
      <c r="QPH51" s="64">
        <f t="shared" si="444"/>
        <v>0</v>
      </c>
      <c r="QPI51" s="64">
        <f t="shared" si="444"/>
        <v>0</v>
      </c>
      <c r="QPJ51" s="64">
        <f t="shared" si="444"/>
        <v>0</v>
      </c>
      <c r="QPK51" s="64">
        <f t="shared" si="444"/>
        <v>0</v>
      </c>
      <c r="QPL51" s="64">
        <f t="shared" si="444"/>
        <v>0</v>
      </c>
      <c r="QPM51" s="64">
        <f t="shared" si="444"/>
        <v>0</v>
      </c>
      <c r="QPN51" s="64">
        <f t="shared" si="444"/>
        <v>0</v>
      </c>
      <c r="QPO51" s="64">
        <f t="shared" si="444"/>
        <v>0</v>
      </c>
      <c r="QPP51" s="64">
        <f t="shared" si="444"/>
        <v>0</v>
      </c>
      <c r="QPQ51" s="64">
        <f t="shared" si="444"/>
        <v>0</v>
      </c>
      <c r="QPR51" s="64">
        <f t="shared" si="444"/>
        <v>0</v>
      </c>
      <c r="QPS51" s="64">
        <f t="shared" si="444"/>
        <v>0</v>
      </c>
      <c r="QPT51" s="64">
        <f t="shared" si="444"/>
        <v>0</v>
      </c>
      <c r="QPU51" s="64">
        <f t="shared" si="444"/>
        <v>0</v>
      </c>
      <c r="QPV51" s="64">
        <f t="shared" si="444"/>
        <v>0</v>
      </c>
      <c r="QPW51" s="64">
        <f t="shared" si="444"/>
        <v>0</v>
      </c>
      <c r="QPX51" s="64">
        <f t="shared" si="444"/>
        <v>0</v>
      </c>
      <c r="QPY51" s="64">
        <f t="shared" si="444"/>
        <v>0</v>
      </c>
      <c r="QPZ51" s="64">
        <f t="shared" si="444"/>
        <v>0</v>
      </c>
      <c r="QQA51" s="64">
        <f t="shared" si="444"/>
        <v>0</v>
      </c>
      <c r="QQB51" s="64">
        <f t="shared" si="444"/>
        <v>0</v>
      </c>
      <c r="QQC51" s="64">
        <f t="shared" si="444"/>
        <v>0</v>
      </c>
      <c r="QQD51" s="64">
        <f t="shared" si="444"/>
        <v>0</v>
      </c>
      <c r="QQE51" s="64">
        <f t="shared" si="444"/>
        <v>0</v>
      </c>
      <c r="QQF51" s="64">
        <f t="shared" si="444"/>
        <v>0</v>
      </c>
      <c r="QQG51" s="64">
        <f t="shared" si="444"/>
        <v>0</v>
      </c>
      <c r="QQH51" s="64">
        <f t="shared" si="444"/>
        <v>0</v>
      </c>
      <c r="QQI51" s="64">
        <f t="shared" si="444"/>
        <v>0</v>
      </c>
      <c r="QQJ51" s="64">
        <f t="shared" si="444"/>
        <v>0</v>
      </c>
      <c r="QQK51" s="64">
        <f t="shared" si="444"/>
        <v>0</v>
      </c>
      <c r="QQL51" s="64">
        <f t="shared" si="444"/>
        <v>0</v>
      </c>
      <c r="QQM51" s="64">
        <f t="shared" si="444"/>
        <v>0</v>
      </c>
      <c r="QQN51" s="64">
        <f t="shared" si="444"/>
        <v>0</v>
      </c>
      <c r="QQO51" s="64">
        <f t="shared" si="444"/>
        <v>0</v>
      </c>
      <c r="QQP51" s="64">
        <f t="shared" si="444"/>
        <v>0</v>
      </c>
      <c r="QQQ51" s="64">
        <f t="shared" si="444"/>
        <v>0</v>
      </c>
      <c r="QQR51" s="64">
        <f t="shared" si="444"/>
        <v>0</v>
      </c>
      <c r="QQS51" s="64">
        <f t="shared" si="444"/>
        <v>0</v>
      </c>
      <c r="QQT51" s="64">
        <f t="shared" si="444"/>
        <v>0</v>
      </c>
      <c r="QQU51" s="64">
        <f t="shared" si="444"/>
        <v>0</v>
      </c>
      <c r="QQV51" s="64">
        <f t="shared" si="444"/>
        <v>0</v>
      </c>
      <c r="QQW51" s="64">
        <f t="shared" si="444"/>
        <v>0</v>
      </c>
      <c r="QQX51" s="64">
        <f t="shared" si="444"/>
        <v>0</v>
      </c>
      <c r="QQY51" s="64">
        <f t="shared" si="444"/>
        <v>0</v>
      </c>
      <c r="QQZ51" s="64">
        <f t="shared" si="444"/>
        <v>0</v>
      </c>
      <c r="QRA51" s="64">
        <f t="shared" si="444"/>
        <v>0</v>
      </c>
      <c r="QRB51" s="64">
        <f t="shared" si="444"/>
        <v>0</v>
      </c>
      <c r="QRC51" s="64">
        <f t="shared" si="444"/>
        <v>0</v>
      </c>
      <c r="QRD51" s="64">
        <f t="shared" si="444"/>
        <v>0</v>
      </c>
      <c r="QRE51" s="64">
        <f t="shared" si="444"/>
        <v>0</v>
      </c>
      <c r="QRF51" s="64">
        <f t="shared" si="444"/>
        <v>0</v>
      </c>
      <c r="QRG51" s="64">
        <f t="shared" si="444"/>
        <v>0</v>
      </c>
      <c r="QRH51" s="64">
        <f t="shared" si="444"/>
        <v>0</v>
      </c>
      <c r="QRI51" s="64">
        <f t="shared" si="444"/>
        <v>0</v>
      </c>
      <c r="QRJ51" s="64">
        <f t="shared" si="444"/>
        <v>0</v>
      </c>
      <c r="QRK51" s="64">
        <f t="shared" ref="QRK51:QTV51" si="445">SUM(QRK34:QRK49)</f>
        <v>0</v>
      </c>
      <c r="QRL51" s="64">
        <f t="shared" si="445"/>
        <v>0</v>
      </c>
      <c r="QRM51" s="64">
        <f t="shared" si="445"/>
        <v>0</v>
      </c>
      <c r="QRN51" s="64">
        <f t="shared" si="445"/>
        <v>0</v>
      </c>
      <c r="QRO51" s="64">
        <f t="shared" si="445"/>
        <v>0</v>
      </c>
      <c r="QRP51" s="64">
        <f t="shared" si="445"/>
        <v>0</v>
      </c>
      <c r="QRQ51" s="64">
        <f t="shared" si="445"/>
        <v>0</v>
      </c>
      <c r="QRR51" s="64">
        <f t="shared" si="445"/>
        <v>0</v>
      </c>
      <c r="QRS51" s="64">
        <f t="shared" si="445"/>
        <v>0</v>
      </c>
      <c r="QRT51" s="64">
        <f t="shared" si="445"/>
        <v>0</v>
      </c>
      <c r="QRU51" s="64">
        <f t="shared" si="445"/>
        <v>0</v>
      </c>
      <c r="QRV51" s="64">
        <f t="shared" si="445"/>
        <v>0</v>
      </c>
      <c r="QRW51" s="64">
        <f t="shared" si="445"/>
        <v>0</v>
      </c>
      <c r="QRX51" s="64">
        <f t="shared" si="445"/>
        <v>0</v>
      </c>
      <c r="QRY51" s="64">
        <f t="shared" si="445"/>
        <v>0</v>
      </c>
      <c r="QRZ51" s="64">
        <f t="shared" si="445"/>
        <v>0</v>
      </c>
      <c r="QSA51" s="64">
        <f t="shared" si="445"/>
        <v>0</v>
      </c>
      <c r="QSB51" s="64">
        <f t="shared" si="445"/>
        <v>0</v>
      </c>
      <c r="QSC51" s="64">
        <f t="shared" si="445"/>
        <v>0</v>
      </c>
      <c r="QSD51" s="64">
        <f t="shared" si="445"/>
        <v>0</v>
      </c>
      <c r="QSE51" s="64">
        <f t="shared" si="445"/>
        <v>0</v>
      </c>
      <c r="QSF51" s="64">
        <f t="shared" si="445"/>
        <v>0</v>
      </c>
      <c r="QSG51" s="64">
        <f t="shared" si="445"/>
        <v>0</v>
      </c>
      <c r="QSH51" s="64">
        <f t="shared" si="445"/>
        <v>0</v>
      </c>
      <c r="QSI51" s="64">
        <f t="shared" si="445"/>
        <v>0</v>
      </c>
      <c r="QSJ51" s="64">
        <f t="shared" si="445"/>
        <v>0</v>
      </c>
      <c r="QSK51" s="64">
        <f t="shared" si="445"/>
        <v>0</v>
      </c>
      <c r="QSL51" s="64">
        <f t="shared" si="445"/>
        <v>0</v>
      </c>
      <c r="QSM51" s="64">
        <f t="shared" si="445"/>
        <v>0</v>
      </c>
      <c r="QSN51" s="64">
        <f t="shared" si="445"/>
        <v>0</v>
      </c>
      <c r="QSO51" s="64">
        <f t="shared" si="445"/>
        <v>0</v>
      </c>
      <c r="QSP51" s="64">
        <f t="shared" si="445"/>
        <v>0</v>
      </c>
      <c r="QSQ51" s="64">
        <f t="shared" si="445"/>
        <v>0</v>
      </c>
      <c r="QSR51" s="64">
        <f t="shared" si="445"/>
        <v>0</v>
      </c>
      <c r="QSS51" s="64">
        <f t="shared" si="445"/>
        <v>0</v>
      </c>
      <c r="QST51" s="64">
        <f t="shared" si="445"/>
        <v>0</v>
      </c>
      <c r="QSU51" s="64">
        <f t="shared" si="445"/>
        <v>0</v>
      </c>
      <c r="QSV51" s="64">
        <f t="shared" si="445"/>
        <v>0</v>
      </c>
      <c r="QSW51" s="64">
        <f t="shared" si="445"/>
        <v>0</v>
      </c>
      <c r="QSX51" s="64">
        <f t="shared" si="445"/>
        <v>0</v>
      </c>
      <c r="QSY51" s="64">
        <f t="shared" si="445"/>
        <v>0</v>
      </c>
      <c r="QSZ51" s="64">
        <f t="shared" si="445"/>
        <v>0</v>
      </c>
      <c r="QTA51" s="64">
        <f t="shared" si="445"/>
        <v>0</v>
      </c>
      <c r="QTB51" s="64">
        <f t="shared" si="445"/>
        <v>0</v>
      </c>
      <c r="QTC51" s="64">
        <f t="shared" si="445"/>
        <v>0</v>
      </c>
      <c r="QTD51" s="64">
        <f t="shared" si="445"/>
        <v>0</v>
      </c>
      <c r="QTE51" s="64">
        <f t="shared" si="445"/>
        <v>0</v>
      </c>
      <c r="QTF51" s="64">
        <f t="shared" si="445"/>
        <v>0</v>
      </c>
      <c r="QTG51" s="64">
        <f t="shared" si="445"/>
        <v>0</v>
      </c>
      <c r="QTH51" s="64">
        <f t="shared" si="445"/>
        <v>0</v>
      </c>
      <c r="QTI51" s="64">
        <f t="shared" si="445"/>
        <v>0</v>
      </c>
      <c r="QTJ51" s="64">
        <f t="shared" si="445"/>
        <v>0</v>
      </c>
      <c r="QTK51" s="64">
        <f t="shared" si="445"/>
        <v>0</v>
      </c>
      <c r="QTL51" s="64">
        <f t="shared" si="445"/>
        <v>0</v>
      </c>
      <c r="QTM51" s="64">
        <f t="shared" si="445"/>
        <v>0</v>
      </c>
      <c r="QTN51" s="64">
        <f t="shared" si="445"/>
        <v>0</v>
      </c>
      <c r="QTO51" s="64">
        <f t="shared" si="445"/>
        <v>0</v>
      </c>
      <c r="QTP51" s="64">
        <f t="shared" si="445"/>
        <v>0</v>
      </c>
      <c r="QTQ51" s="64">
        <f t="shared" si="445"/>
        <v>0</v>
      </c>
      <c r="QTR51" s="64">
        <f t="shared" si="445"/>
        <v>0</v>
      </c>
      <c r="QTS51" s="64">
        <f t="shared" si="445"/>
        <v>0</v>
      </c>
      <c r="QTT51" s="64">
        <f t="shared" si="445"/>
        <v>0</v>
      </c>
      <c r="QTU51" s="64">
        <f t="shared" si="445"/>
        <v>0</v>
      </c>
      <c r="QTV51" s="64">
        <f t="shared" si="445"/>
        <v>0</v>
      </c>
      <c r="QTW51" s="64">
        <f t="shared" ref="QTW51:QWH51" si="446">SUM(QTW34:QTW49)</f>
        <v>0</v>
      </c>
      <c r="QTX51" s="64">
        <f t="shared" si="446"/>
        <v>0</v>
      </c>
      <c r="QTY51" s="64">
        <f t="shared" si="446"/>
        <v>0</v>
      </c>
      <c r="QTZ51" s="64">
        <f t="shared" si="446"/>
        <v>0</v>
      </c>
      <c r="QUA51" s="64">
        <f t="shared" si="446"/>
        <v>0</v>
      </c>
      <c r="QUB51" s="64">
        <f t="shared" si="446"/>
        <v>0</v>
      </c>
      <c r="QUC51" s="64">
        <f t="shared" si="446"/>
        <v>0</v>
      </c>
      <c r="QUD51" s="64">
        <f t="shared" si="446"/>
        <v>0</v>
      </c>
      <c r="QUE51" s="64">
        <f t="shared" si="446"/>
        <v>0</v>
      </c>
      <c r="QUF51" s="64">
        <f t="shared" si="446"/>
        <v>0</v>
      </c>
      <c r="QUG51" s="64">
        <f t="shared" si="446"/>
        <v>0</v>
      </c>
      <c r="QUH51" s="64">
        <f t="shared" si="446"/>
        <v>0</v>
      </c>
      <c r="QUI51" s="64">
        <f t="shared" si="446"/>
        <v>0</v>
      </c>
      <c r="QUJ51" s="64">
        <f t="shared" si="446"/>
        <v>0</v>
      </c>
      <c r="QUK51" s="64">
        <f t="shared" si="446"/>
        <v>0</v>
      </c>
      <c r="QUL51" s="64">
        <f t="shared" si="446"/>
        <v>0</v>
      </c>
      <c r="QUM51" s="64">
        <f t="shared" si="446"/>
        <v>0</v>
      </c>
      <c r="QUN51" s="64">
        <f t="shared" si="446"/>
        <v>0</v>
      </c>
      <c r="QUO51" s="64">
        <f t="shared" si="446"/>
        <v>0</v>
      </c>
      <c r="QUP51" s="64">
        <f t="shared" si="446"/>
        <v>0</v>
      </c>
      <c r="QUQ51" s="64">
        <f t="shared" si="446"/>
        <v>0</v>
      </c>
      <c r="QUR51" s="64">
        <f t="shared" si="446"/>
        <v>0</v>
      </c>
      <c r="QUS51" s="64">
        <f t="shared" si="446"/>
        <v>0</v>
      </c>
      <c r="QUT51" s="64">
        <f t="shared" si="446"/>
        <v>0</v>
      </c>
      <c r="QUU51" s="64">
        <f t="shared" si="446"/>
        <v>0</v>
      </c>
      <c r="QUV51" s="64">
        <f t="shared" si="446"/>
        <v>0</v>
      </c>
      <c r="QUW51" s="64">
        <f t="shared" si="446"/>
        <v>0</v>
      </c>
      <c r="QUX51" s="64">
        <f t="shared" si="446"/>
        <v>0</v>
      </c>
      <c r="QUY51" s="64">
        <f t="shared" si="446"/>
        <v>0</v>
      </c>
      <c r="QUZ51" s="64">
        <f t="shared" si="446"/>
        <v>0</v>
      </c>
      <c r="QVA51" s="64">
        <f t="shared" si="446"/>
        <v>0</v>
      </c>
      <c r="QVB51" s="64">
        <f t="shared" si="446"/>
        <v>0</v>
      </c>
      <c r="QVC51" s="64">
        <f t="shared" si="446"/>
        <v>0</v>
      </c>
      <c r="QVD51" s="64">
        <f t="shared" si="446"/>
        <v>0</v>
      </c>
      <c r="QVE51" s="64">
        <f t="shared" si="446"/>
        <v>0</v>
      </c>
      <c r="QVF51" s="64">
        <f t="shared" si="446"/>
        <v>0</v>
      </c>
      <c r="QVG51" s="64">
        <f t="shared" si="446"/>
        <v>0</v>
      </c>
      <c r="QVH51" s="64">
        <f t="shared" si="446"/>
        <v>0</v>
      </c>
      <c r="QVI51" s="64">
        <f t="shared" si="446"/>
        <v>0</v>
      </c>
      <c r="QVJ51" s="64">
        <f t="shared" si="446"/>
        <v>0</v>
      </c>
      <c r="QVK51" s="64">
        <f t="shared" si="446"/>
        <v>0</v>
      </c>
      <c r="QVL51" s="64">
        <f t="shared" si="446"/>
        <v>0</v>
      </c>
      <c r="QVM51" s="64">
        <f t="shared" si="446"/>
        <v>0</v>
      </c>
      <c r="QVN51" s="64">
        <f t="shared" si="446"/>
        <v>0</v>
      </c>
      <c r="QVO51" s="64">
        <f t="shared" si="446"/>
        <v>0</v>
      </c>
      <c r="QVP51" s="64">
        <f t="shared" si="446"/>
        <v>0</v>
      </c>
      <c r="QVQ51" s="64">
        <f t="shared" si="446"/>
        <v>0</v>
      </c>
      <c r="QVR51" s="64">
        <f t="shared" si="446"/>
        <v>0</v>
      </c>
      <c r="QVS51" s="64">
        <f t="shared" si="446"/>
        <v>0</v>
      </c>
      <c r="QVT51" s="64">
        <f t="shared" si="446"/>
        <v>0</v>
      </c>
      <c r="QVU51" s="64">
        <f t="shared" si="446"/>
        <v>0</v>
      </c>
      <c r="QVV51" s="64">
        <f t="shared" si="446"/>
        <v>0</v>
      </c>
      <c r="QVW51" s="64">
        <f t="shared" si="446"/>
        <v>0</v>
      </c>
      <c r="QVX51" s="64">
        <f t="shared" si="446"/>
        <v>0</v>
      </c>
      <c r="QVY51" s="64">
        <f t="shared" si="446"/>
        <v>0</v>
      </c>
      <c r="QVZ51" s="64">
        <f t="shared" si="446"/>
        <v>0</v>
      </c>
      <c r="QWA51" s="64">
        <f t="shared" si="446"/>
        <v>0</v>
      </c>
      <c r="QWB51" s="64">
        <f t="shared" si="446"/>
        <v>0</v>
      </c>
      <c r="QWC51" s="64">
        <f t="shared" si="446"/>
        <v>0</v>
      </c>
      <c r="QWD51" s="64">
        <f t="shared" si="446"/>
        <v>0</v>
      </c>
      <c r="QWE51" s="64">
        <f t="shared" si="446"/>
        <v>0</v>
      </c>
      <c r="QWF51" s="64">
        <f t="shared" si="446"/>
        <v>0</v>
      </c>
      <c r="QWG51" s="64">
        <f t="shared" si="446"/>
        <v>0</v>
      </c>
      <c r="QWH51" s="64">
        <f t="shared" si="446"/>
        <v>0</v>
      </c>
      <c r="QWI51" s="64">
        <f t="shared" ref="QWI51:QYT51" si="447">SUM(QWI34:QWI49)</f>
        <v>0</v>
      </c>
      <c r="QWJ51" s="64">
        <f t="shared" si="447"/>
        <v>0</v>
      </c>
      <c r="QWK51" s="64">
        <f t="shared" si="447"/>
        <v>0</v>
      </c>
      <c r="QWL51" s="64">
        <f t="shared" si="447"/>
        <v>0</v>
      </c>
      <c r="QWM51" s="64">
        <f t="shared" si="447"/>
        <v>0</v>
      </c>
      <c r="QWN51" s="64">
        <f t="shared" si="447"/>
        <v>0</v>
      </c>
      <c r="QWO51" s="64">
        <f t="shared" si="447"/>
        <v>0</v>
      </c>
      <c r="QWP51" s="64">
        <f t="shared" si="447"/>
        <v>0</v>
      </c>
      <c r="QWQ51" s="64">
        <f t="shared" si="447"/>
        <v>0</v>
      </c>
      <c r="QWR51" s="64">
        <f t="shared" si="447"/>
        <v>0</v>
      </c>
      <c r="QWS51" s="64">
        <f t="shared" si="447"/>
        <v>0</v>
      </c>
      <c r="QWT51" s="64">
        <f t="shared" si="447"/>
        <v>0</v>
      </c>
      <c r="QWU51" s="64">
        <f t="shared" si="447"/>
        <v>0</v>
      </c>
      <c r="QWV51" s="64">
        <f t="shared" si="447"/>
        <v>0</v>
      </c>
      <c r="QWW51" s="64">
        <f t="shared" si="447"/>
        <v>0</v>
      </c>
      <c r="QWX51" s="64">
        <f t="shared" si="447"/>
        <v>0</v>
      </c>
      <c r="QWY51" s="64">
        <f t="shared" si="447"/>
        <v>0</v>
      </c>
      <c r="QWZ51" s="64">
        <f t="shared" si="447"/>
        <v>0</v>
      </c>
      <c r="QXA51" s="64">
        <f t="shared" si="447"/>
        <v>0</v>
      </c>
      <c r="QXB51" s="64">
        <f t="shared" si="447"/>
        <v>0</v>
      </c>
      <c r="QXC51" s="64">
        <f t="shared" si="447"/>
        <v>0</v>
      </c>
      <c r="QXD51" s="64">
        <f t="shared" si="447"/>
        <v>0</v>
      </c>
      <c r="QXE51" s="64">
        <f t="shared" si="447"/>
        <v>0</v>
      </c>
      <c r="QXF51" s="64">
        <f t="shared" si="447"/>
        <v>0</v>
      </c>
      <c r="QXG51" s="64">
        <f t="shared" si="447"/>
        <v>0</v>
      </c>
      <c r="QXH51" s="64">
        <f t="shared" si="447"/>
        <v>0</v>
      </c>
      <c r="QXI51" s="64">
        <f t="shared" si="447"/>
        <v>0</v>
      </c>
      <c r="QXJ51" s="64">
        <f t="shared" si="447"/>
        <v>0</v>
      </c>
      <c r="QXK51" s="64">
        <f t="shared" si="447"/>
        <v>0</v>
      </c>
      <c r="QXL51" s="64">
        <f t="shared" si="447"/>
        <v>0</v>
      </c>
      <c r="QXM51" s="64">
        <f t="shared" si="447"/>
        <v>0</v>
      </c>
      <c r="QXN51" s="64">
        <f t="shared" si="447"/>
        <v>0</v>
      </c>
      <c r="QXO51" s="64">
        <f t="shared" si="447"/>
        <v>0</v>
      </c>
      <c r="QXP51" s="64">
        <f t="shared" si="447"/>
        <v>0</v>
      </c>
      <c r="QXQ51" s="64">
        <f t="shared" si="447"/>
        <v>0</v>
      </c>
      <c r="QXR51" s="64">
        <f t="shared" si="447"/>
        <v>0</v>
      </c>
      <c r="QXS51" s="64">
        <f t="shared" si="447"/>
        <v>0</v>
      </c>
      <c r="QXT51" s="64">
        <f t="shared" si="447"/>
        <v>0</v>
      </c>
      <c r="QXU51" s="64">
        <f t="shared" si="447"/>
        <v>0</v>
      </c>
      <c r="QXV51" s="64">
        <f t="shared" si="447"/>
        <v>0</v>
      </c>
      <c r="QXW51" s="64">
        <f t="shared" si="447"/>
        <v>0</v>
      </c>
      <c r="QXX51" s="64">
        <f t="shared" si="447"/>
        <v>0</v>
      </c>
      <c r="QXY51" s="64">
        <f t="shared" si="447"/>
        <v>0</v>
      </c>
      <c r="QXZ51" s="64">
        <f t="shared" si="447"/>
        <v>0</v>
      </c>
      <c r="QYA51" s="64">
        <f t="shared" si="447"/>
        <v>0</v>
      </c>
      <c r="QYB51" s="64">
        <f t="shared" si="447"/>
        <v>0</v>
      </c>
      <c r="QYC51" s="64">
        <f t="shared" si="447"/>
        <v>0</v>
      </c>
      <c r="QYD51" s="64">
        <f t="shared" si="447"/>
        <v>0</v>
      </c>
      <c r="QYE51" s="64">
        <f t="shared" si="447"/>
        <v>0</v>
      </c>
      <c r="QYF51" s="64">
        <f t="shared" si="447"/>
        <v>0</v>
      </c>
      <c r="QYG51" s="64">
        <f t="shared" si="447"/>
        <v>0</v>
      </c>
      <c r="QYH51" s="64">
        <f t="shared" si="447"/>
        <v>0</v>
      </c>
      <c r="QYI51" s="64">
        <f t="shared" si="447"/>
        <v>0</v>
      </c>
      <c r="QYJ51" s="64">
        <f t="shared" si="447"/>
        <v>0</v>
      </c>
      <c r="QYK51" s="64">
        <f t="shared" si="447"/>
        <v>0</v>
      </c>
      <c r="QYL51" s="64">
        <f t="shared" si="447"/>
        <v>0</v>
      </c>
      <c r="QYM51" s="64">
        <f t="shared" si="447"/>
        <v>0</v>
      </c>
      <c r="QYN51" s="64">
        <f t="shared" si="447"/>
        <v>0</v>
      </c>
      <c r="QYO51" s="64">
        <f t="shared" si="447"/>
        <v>0</v>
      </c>
      <c r="QYP51" s="64">
        <f t="shared" si="447"/>
        <v>0</v>
      </c>
      <c r="QYQ51" s="64">
        <f t="shared" si="447"/>
        <v>0</v>
      </c>
      <c r="QYR51" s="64">
        <f t="shared" si="447"/>
        <v>0</v>
      </c>
      <c r="QYS51" s="64">
        <f t="shared" si="447"/>
        <v>0</v>
      </c>
      <c r="QYT51" s="64">
        <f t="shared" si="447"/>
        <v>0</v>
      </c>
      <c r="QYU51" s="64">
        <f t="shared" ref="QYU51:RBF51" si="448">SUM(QYU34:QYU49)</f>
        <v>0</v>
      </c>
      <c r="QYV51" s="64">
        <f t="shared" si="448"/>
        <v>0</v>
      </c>
      <c r="QYW51" s="64">
        <f t="shared" si="448"/>
        <v>0</v>
      </c>
      <c r="QYX51" s="64">
        <f t="shared" si="448"/>
        <v>0</v>
      </c>
      <c r="QYY51" s="64">
        <f t="shared" si="448"/>
        <v>0</v>
      </c>
      <c r="QYZ51" s="64">
        <f t="shared" si="448"/>
        <v>0</v>
      </c>
      <c r="QZA51" s="64">
        <f t="shared" si="448"/>
        <v>0</v>
      </c>
      <c r="QZB51" s="64">
        <f t="shared" si="448"/>
        <v>0</v>
      </c>
      <c r="QZC51" s="64">
        <f t="shared" si="448"/>
        <v>0</v>
      </c>
      <c r="QZD51" s="64">
        <f t="shared" si="448"/>
        <v>0</v>
      </c>
      <c r="QZE51" s="64">
        <f t="shared" si="448"/>
        <v>0</v>
      </c>
      <c r="QZF51" s="64">
        <f t="shared" si="448"/>
        <v>0</v>
      </c>
      <c r="QZG51" s="64">
        <f t="shared" si="448"/>
        <v>0</v>
      </c>
      <c r="QZH51" s="64">
        <f t="shared" si="448"/>
        <v>0</v>
      </c>
      <c r="QZI51" s="64">
        <f t="shared" si="448"/>
        <v>0</v>
      </c>
      <c r="QZJ51" s="64">
        <f t="shared" si="448"/>
        <v>0</v>
      </c>
      <c r="QZK51" s="64">
        <f t="shared" si="448"/>
        <v>0</v>
      </c>
      <c r="QZL51" s="64">
        <f t="shared" si="448"/>
        <v>0</v>
      </c>
      <c r="QZM51" s="64">
        <f t="shared" si="448"/>
        <v>0</v>
      </c>
      <c r="QZN51" s="64">
        <f t="shared" si="448"/>
        <v>0</v>
      </c>
      <c r="QZO51" s="64">
        <f t="shared" si="448"/>
        <v>0</v>
      </c>
      <c r="QZP51" s="64">
        <f t="shared" si="448"/>
        <v>0</v>
      </c>
      <c r="QZQ51" s="64">
        <f t="shared" si="448"/>
        <v>0</v>
      </c>
      <c r="QZR51" s="64">
        <f t="shared" si="448"/>
        <v>0</v>
      </c>
      <c r="QZS51" s="64">
        <f t="shared" si="448"/>
        <v>0</v>
      </c>
      <c r="QZT51" s="64">
        <f t="shared" si="448"/>
        <v>0</v>
      </c>
      <c r="QZU51" s="64">
        <f t="shared" si="448"/>
        <v>0</v>
      </c>
      <c r="QZV51" s="64">
        <f t="shared" si="448"/>
        <v>0</v>
      </c>
      <c r="QZW51" s="64">
        <f t="shared" si="448"/>
        <v>0</v>
      </c>
      <c r="QZX51" s="64">
        <f t="shared" si="448"/>
        <v>0</v>
      </c>
      <c r="QZY51" s="64">
        <f t="shared" si="448"/>
        <v>0</v>
      </c>
      <c r="QZZ51" s="64">
        <f t="shared" si="448"/>
        <v>0</v>
      </c>
      <c r="RAA51" s="64">
        <f t="shared" si="448"/>
        <v>0</v>
      </c>
      <c r="RAB51" s="64">
        <f t="shared" si="448"/>
        <v>0</v>
      </c>
      <c r="RAC51" s="64">
        <f t="shared" si="448"/>
        <v>0</v>
      </c>
      <c r="RAD51" s="64">
        <f t="shared" si="448"/>
        <v>0</v>
      </c>
      <c r="RAE51" s="64">
        <f t="shared" si="448"/>
        <v>0</v>
      </c>
      <c r="RAF51" s="64">
        <f t="shared" si="448"/>
        <v>0</v>
      </c>
      <c r="RAG51" s="64">
        <f t="shared" si="448"/>
        <v>0</v>
      </c>
      <c r="RAH51" s="64">
        <f t="shared" si="448"/>
        <v>0</v>
      </c>
      <c r="RAI51" s="64">
        <f t="shared" si="448"/>
        <v>0</v>
      </c>
      <c r="RAJ51" s="64">
        <f t="shared" si="448"/>
        <v>0</v>
      </c>
      <c r="RAK51" s="64">
        <f t="shared" si="448"/>
        <v>0</v>
      </c>
      <c r="RAL51" s="64">
        <f t="shared" si="448"/>
        <v>0</v>
      </c>
      <c r="RAM51" s="64">
        <f t="shared" si="448"/>
        <v>0</v>
      </c>
      <c r="RAN51" s="64">
        <f t="shared" si="448"/>
        <v>0</v>
      </c>
      <c r="RAO51" s="64">
        <f t="shared" si="448"/>
        <v>0</v>
      </c>
      <c r="RAP51" s="64">
        <f t="shared" si="448"/>
        <v>0</v>
      </c>
      <c r="RAQ51" s="64">
        <f t="shared" si="448"/>
        <v>0</v>
      </c>
      <c r="RAR51" s="64">
        <f t="shared" si="448"/>
        <v>0</v>
      </c>
      <c r="RAS51" s="64">
        <f t="shared" si="448"/>
        <v>0</v>
      </c>
      <c r="RAT51" s="64">
        <f t="shared" si="448"/>
        <v>0</v>
      </c>
      <c r="RAU51" s="64">
        <f t="shared" si="448"/>
        <v>0</v>
      </c>
      <c r="RAV51" s="64">
        <f t="shared" si="448"/>
        <v>0</v>
      </c>
      <c r="RAW51" s="64">
        <f t="shared" si="448"/>
        <v>0</v>
      </c>
      <c r="RAX51" s="64">
        <f t="shared" si="448"/>
        <v>0</v>
      </c>
      <c r="RAY51" s="64">
        <f t="shared" si="448"/>
        <v>0</v>
      </c>
      <c r="RAZ51" s="64">
        <f t="shared" si="448"/>
        <v>0</v>
      </c>
      <c r="RBA51" s="64">
        <f t="shared" si="448"/>
        <v>0</v>
      </c>
      <c r="RBB51" s="64">
        <f t="shared" si="448"/>
        <v>0</v>
      </c>
      <c r="RBC51" s="64">
        <f t="shared" si="448"/>
        <v>0</v>
      </c>
      <c r="RBD51" s="64">
        <f t="shared" si="448"/>
        <v>0</v>
      </c>
      <c r="RBE51" s="64">
        <f t="shared" si="448"/>
        <v>0</v>
      </c>
      <c r="RBF51" s="64">
        <f t="shared" si="448"/>
        <v>0</v>
      </c>
      <c r="RBG51" s="64">
        <f t="shared" ref="RBG51:RDR51" si="449">SUM(RBG34:RBG49)</f>
        <v>0</v>
      </c>
      <c r="RBH51" s="64">
        <f t="shared" si="449"/>
        <v>0</v>
      </c>
      <c r="RBI51" s="64">
        <f t="shared" si="449"/>
        <v>0</v>
      </c>
      <c r="RBJ51" s="64">
        <f t="shared" si="449"/>
        <v>0</v>
      </c>
      <c r="RBK51" s="64">
        <f t="shared" si="449"/>
        <v>0</v>
      </c>
      <c r="RBL51" s="64">
        <f t="shared" si="449"/>
        <v>0</v>
      </c>
      <c r="RBM51" s="64">
        <f t="shared" si="449"/>
        <v>0</v>
      </c>
      <c r="RBN51" s="64">
        <f t="shared" si="449"/>
        <v>0</v>
      </c>
      <c r="RBO51" s="64">
        <f t="shared" si="449"/>
        <v>0</v>
      </c>
      <c r="RBP51" s="64">
        <f t="shared" si="449"/>
        <v>0</v>
      </c>
      <c r="RBQ51" s="64">
        <f t="shared" si="449"/>
        <v>0</v>
      </c>
      <c r="RBR51" s="64">
        <f t="shared" si="449"/>
        <v>0</v>
      </c>
      <c r="RBS51" s="64">
        <f t="shared" si="449"/>
        <v>0</v>
      </c>
      <c r="RBT51" s="64">
        <f t="shared" si="449"/>
        <v>0</v>
      </c>
      <c r="RBU51" s="64">
        <f t="shared" si="449"/>
        <v>0</v>
      </c>
      <c r="RBV51" s="64">
        <f t="shared" si="449"/>
        <v>0</v>
      </c>
      <c r="RBW51" s="64">
        <f t="shared" si="449"/>
        <v>0</v>
      </c>
      <c r="RBX51" s="64">
        <f t="shared" si="449"/>
        <v>0</v>
      </c>
      <c r="RBY51" s="64">
        <f t="shared" si="449"/>
        <v>0</v>
      </c>
      <c r="RBZ51" s="64">
        <f t="shared" si="449"/>
        <v>0</v>
      </c>
      <c r="RCA51" s="64">
        <f t="shared" si="449"/>
        <v>0</v>
      </c>
      <c r="RCB51" s="64">
        <f t="shared" si="449"/>
        <v>0</v>
      </c>
      <c r="RCC51" s="64">
        <f t="shared" si="449"/>
        <v>0</v>
      </c>
      <c r="RCD51" s="64">
        <f t="shared" si="449"/>
        <v>0</v>
      </c>
      <c r="RCE51" s="64">
        <f t="shared" si="449"/>
        <v>0</v>
      </c>
      <c r="RCF51" s="64">
        <f t="shared" si="449"/>
        <v>0</v>
      </c>
      <c r="RCG51" s="64">
        <f t="shared" si="449"/>
        <v>0</v>
      </c>
      <c r="RCH51" s="64">
        <f t="shared" si="449"/>
        <v>0</v>
      </c>
      <c r="RCI51" s="64">
        <f t="shared" si="449"/>
        <v>0</v>
      </c>
      <c r="RCJ51" s="64">
        <f t="shared" si="449"/>
        <v>0</v>
      </c>
      <c r="RCK51" s="64">
        <f t="shared" si="449"/>
        <v>0</v>
      </c>
      <c r="RCL51" s="64">
        <f t="shared" si="449"/>
        <v>0</v>
      </c>
      <c r="RCM51" s="64">
        <f t="shared" si="449"/>
        <v>0</v>
      </c>
      <c r="RCN51" s="64">
        <f t="shared" si="449"/>
        <v>0</v>
      </c>
      <c r="RCO51" s="64">
        <f t="shared" si="449"/>
        <v>0</v>
      </c>
      <c r="RCP51" s="64">
        <f t="shared" si="449"/>
        <v>0</v>
      </c>
      <c r="RCQ51" s="64">
        <f t="shared" si="449"/>
        <v>0</v>
      </c>
      <c r="RCR51" s="64">
        <f t="shared" si="449"/>
        <v>0</v>
      </c>
      <c r="RCS51" s="64">
        <f t="shared" si="449"/>
        <v>0</v>
      </c>
      <c r="RCT51" s="64">
        <f t="shared" si="449"/>
        <v>0</v>
      </c>
      <c r="RCU51" s="64">
        <f t="shared" si="449"/>
        <v>0</v>
      </c>
      <c r="RCV51" s="64">
        <f t="shared" si="449"/>
        <v>0</v>
      </c>
      <c r="RCW51" s="64">
        <f t="shared" si="449"/>
        <v>0</v>
      </c>
      <c r="RCX51" s="64">
        <f t="shared" si="449"/>
        <v>0</v>
      </c>
      <c r="RCY51" s="64">
        <f t="shared" si="449"/>
        <v>0</v>
      </c>
      <c r="RCZ51" s="64">
        <f t="shared" si="449"/>
        <v>0</v>
      </c>
      <c r="RDA51" s="64">
        <f t="shared" si="449"/>
        <v>0</v>
      </c>
      <c r="RDB51" s="64">
        <f t="shared" si="449"/>
        <v>0</v>
      </c>
      <c r="RDC51" s="64">
        <f t="shared" si="449"/>
        <v>0</v>
      </c>
      <c r="RDD51" s="64">
        <f t="shared" si="449"/>
        <v>0</v>
      </c>
      <c r="RDE51" s="64">
        <f t="shared" si="449"/>
        <v>0</v>
      </c>
      <c r="RDF51" s="64">
        <f t="shared" si="449"/>
        <v>0</v>
      </c>
      <c r="RDG51" s="64">
        <f t="shared" si="449"/>
        <v>0</v>
      </c>
      <c r="RDH51" s="64">
        <f t="shared" si="449"/>
        <v>0</v>
      </c>
      <c r="RDI51" s="64">
        <f t="shared" si="449"/>
        <v>0</v>
      </c>
      <c r="RDJ51" s="64">
        <f t="shared" si="449"/>
        <v>0</v>
      </c>
      <c r="RDK51" s="64">
        <f t="shared" si="449"/>
        <v>0</v>
      </c>
      <c r="RDL51" s="64">
        <f t="shared" si="449"/>
        <v>0</v>
      </c>
      <c r="RDM51" s="64">
        <f t="shared" si="449"/>
        <v>0</v>
      </c>
      <c r="RDN51" s="64">
        <f t="shared" si="449"/>
        <v>0</v>
      </c>
      <c r="RDO51" s="64">
        <f t="shared" si="449"/>
        <v>0</v>
      </c>
      <c r="RDP51" s="64">
        <f t="shared" si="449"/>
        <v>0</v>
      </c>
      <c r="RDQ51" s="64">
        <f t="shared" si="449"/>
        <v>0</v>
      </c>
      <c r="RDR51" s="64">
        <f t="shared" si="449"/>
        <v>0</v>
      </c>
      <c r="RDS51" s="64">
        <f t="shared" ref="RDS51:RGD51" si="450">SUM(RDS34:RDS49)</f>
        <v>0</v>
      </c>
      <c r="RDT51" s="64">
        <f t="shared" si="450"/>
        <v>0</v>
      </c>
      <c r="RDU51" s="64">
        <f t="shared" si="450"/>
        <v>0</v>
      </c>
      <c r="RDV51" s="64">
        <f t="shared" si="450"/>
        <v>0</v>
      </c>
      <c r="RDW51" s="64">
        <f t="shared" si="450"/>
        <v>0</v>
      </c>
      <c r="RDX51" s="64">
        <f t="shared" si="450"/>
        <v>0</v>
      </c>
      <c r="RDY51" s="64">
        <f t="shared" si="450"/>
        <v>0</v>
      </c>
      <c r="RDZ51" s="64">
        <f t="shared" si="450"/>
        <v>0</v>
      </c>
      <c r="REA51" s="64">
        <f t="shared" si="450"/>
        <v>0</v>
      </c>
      <c r="REB51" s="64">
        <f t="shared" si="450"/>
        <v>0</v>
      </c>
      <c r="REC51" s="64">
        <f t="shared" si="450"/>
        <v>0</v>
      </c>
      <c r="RED51" s="64">
        <f t="shared" si="450"/>
        <v>0</v>
      </c>
      <c r="REE51" s="64">
        <f t="shared" si="450"/>
        <v>0</v>
      </c>
      <c r="REF51" s="64">
        <f t="shared" si="450"/>
        <v>0</v>
      </c>
      <c r="REG51" s="64">
        <f t="shared" si="450"/>
        <v>0</v>
      </c>
      <c r="REH51" s="64">
        <f t="shared" si="450"/>
        <v>0</v>
      </c>
      <c r="REI51" s="64">
        <f t="shared" si="450"/>
        <v>0</v>
      </c>
      <c r="REJ51" s="64">
        <f t="shared" si="450"/>
        <v>0</v>
      </c>
      <c r="REK51" s="64">
        <f t="shared" si="450"/>
        <v>0</v>
      </c>
      <c r="REL51" s="64">
        <f t="shared" si="450"/>
        <v>0</v>
      </c>
      <c r="REM51" s="64">
        <f t="shared" si="450"/>
        <v>0</v>
      </c>
      <c r="REN51" s="64">
        <f t="shared" si="450"/>
        <v>0</v>
      </c>
      <c r="REO51" s="64">
        <f t="shared" si="450"/>
        <v>0</v>
      </c>
      <c r="REP51" s="64">
        <f t="shared" si="450"/>
        <v>0</v>
      </c>
      <c r="REQ51" s="64">
        <f t="shared" si="450"/>
        <v>0</v>
      </c>
      <c r="RER51" s="64">
        <f t="shared" si="450"/>
        <v>0</v>
      </c>
      <c r="RES51" s="64">
        <f t="shared" si="450"/>
        <v>0</v>
      </c>
      <c r="RET51" s="64">
        <f t="shared" si="450"/>
        <v>0</v>
      </c>
      <c r="REU51" s="64">
        <f t="shared" si="450"/>
        <v>0</v>
      </c>
      <c r="REV51" s="64">
        <f t="shared" si="450"/>
        <v>0</v>
      </c>
      <c r="REW51" s="64">
        <f t="shared" si="450"/>
        <v>0</v>
      </c>
      <c r="REX51" s="64">
        <f t="shared" si="450"/>
        <v>0</v>
      </c>
      <c r="REY51" s="64">
        <f t="shared" si="450"/>
        <v>0</v>
      </c>
      <c r="REZ51" s="64">
        <f t="shared" si="450"/>
        <v>0</v>
      </c>
      <c r="RFA51" s="64">
        <f t="shared" si="450"/>
        <v>0</v>
      </c>
      <c r="RFB51" s="64">
        <f t="shared" si="450"/>
        <v>0</v>
      </c>
      <c r="RFC51" s="64">
        <f t="shared" si="450"/>
        <v>0</v>
      </c>
      <c r="RFD51" s="64">
        <f t="shared" si="450"/>
        <v>0</v>
      </c>
      <c r="RFE51" s="64">
        <f t="shared" si="450"/>
        <v>0</v>
      </c>
      <c r="RFF51" s="64">
        <f t="shared" si="450"/>
        <v>0</v>
      </c>
      <c r="RFG51" s="64">
        <f t="shared" si="450"/>
        <v>0</v>
      </c>
      <c r="RFH51" s="64">
        <f t="shared" si="450"/>
        <v>0</v>
      </c>
      <c r="RFI51" s="64">
        <f t="shared" si="450"/>
        <v>0</v>
      </c>
      <c r="RFJ51" s="64">
        <f t="shared" si="450"/>
        <v>0</v>
      </c>
      <c r="RFK51" s="64">
        <f t="shared" si="450"/>
        <v>0</v>
      </c>
      <c r="RFL51" s="64">
        <f t="shared" si="450"/>
        <v>0</v>
      </c>
      <c r="RFM51" s="64">
        <f t="shared" si="450"/>
        <v>0</v>
      </c>
      <c r="RFN51" s="64">
        <f t="shared" si="450"/>
        <v>0</v>
      </c>
      <c r="RFO51" s="64">
        <f t="shared" si="450"/>
        <v>0</v>
      </c>
      <c r="RFP51" s="64">
        <f t="shared" si="450"/>
        <v>0</v>
      </c>
      <c r="RFQ51" s="64">
        <f t="shared" si="450"/>
        <v>0</v>
      </c>
      <c r="RFR51" s="64">
        <f t="shared" si="450"/>
        <v>0</v>
      </c>
      <c r="RFS51" s="64">
        <f t="shared" si="450"/>
        <v>0</v>
      </c>
      <c r="RFT51" s="64">
        <f t="shared" si="450"/>
        <v>0</v>
      </c>
      <c r="RFU51" s="64">
        <f t="shared" si="450"/>
        <v>0</v>
      </c>
      <c r="RFV51" s="64">
        <f t="shared" si="450"/>
        <v>0</v>
      </c>
      <c r="RFW51" s="64">
        <f t="shared" si="450"/>
        <v>0</v>
      </c>
      <c r="RFX51" s="64">
        <f t="shared" si="450"/>
        <v>0</v>
      </c>
      <c r="RFY51" s="64">
        <f t="shared" si="450"/>
        <v>0</v>
      </c>
      <c r="RFZ51" s="64">
        <f t="shared" si="450"/>
        <v>0</v>
      </c>
      <c r="RGA51" s="64">
        <f t="shared" si="450"/>
        <v>0</v>
      </c>
      <c r="RGB51" s="64">
        <f t="shared" si="450"/>
        <v>0</v>
      </c>
      <c r="RGC51" s="64">
        <f t="shared" si="450"/>
        <v>0</v>
      </c>
      <c r="RGD51" s="64">
        <f t="shared" si="450"/>
        <v>0</v>
      </c>
      <c r="RGE51" s="64">
        <f t="shared" ref="RGE51:RIP51" si="451">SUM(RGE34:RGE49)</f>
        <v>0</v>
      </c>
      <c r="RGF51" s="64">
        <f t="shared" si="451"/>
        <v>0</v>
      </c>
      <c r="RGG51" s="64">
        <f t="shared" si="451"/>
        <v>0</v>
      </c>
      <c r="RGH51" s="64">
        <f t="shared" si="451"/>
        <v>0</v>
      </c>
      <c r="RGI51" s="64">
        <f t="shared" si="451"/>
        <v>0</v>
      </c>
      <c r="RGJ51" s="64">
        <f t="shared" si="451"/>
        <v>0</v>
      </c>
      <c r="RGK51" s="64">
        <f t="shared" si="451"/>
        <v>0</v>
      </c>
      <c r="RGL51" s="64">
        <f t="shared" si="451"/>
        <v>0</v>
      </c>
      <c r="RGM51" s="64">
        <f t="shared" si="451"/>
        <v>0</v>
      </c>
      <c r="RGN51" s="64">
        <f t="shared" si="451"/>
        <v>0</v>
      </c>
      <c r="RGO51" s="64">
        <f t="shared" si="451"/>
        <v>0</v>
      </c>
      <c r="RGP51" s="64">
        <f t="shared" si="451"/>
        <v>0</v>
      </c>
      <c r="RGQ51" s="64">
        <f t="shared" si="451"/>
        <v>0</v>
      </c>
      <c r="RGR51" s="64">
        <f t="shared" si="451"/>
        <v>0</v>
      </c>
      <c r="RGS51" s="64">
        <f t="shared" si="451"/>
        <v>0</v>
      </c>
      <c r="RGT51" s="64">
        <f t="shared" si="451"/>
        <v>0</v>
      </c>
      <c r="RGU51" s="64">
        <f t="shared" si="451"/>
        <v>0</v>
      </c>
      <c r="RGV51" s="64">
        <f t="shared" si="451"/>
        <v>0</v>
      </c>
      <c r="RGW51" s="64">
        <f t="shared" si="451"/>
        <v>0</v>
      </c>
      <c r="RGX51" s="64">
        <f t="shared" si="451"/>
        <v>0</v>
      </c>
      <c r="RGY51" s="64">
        <f t="shared" si="451"/>
        <v>0</v>
      </c>
      <c r="RGZ51" s="64">
        <f t="shared" si="451"/>
        <v>0</v>
      </c>
      <c r="RHA51" s="64">
        <f t="shared" si="451"/>
        <v>0</v>
      </c>
      <c r="RHB51" s="64">
        <f t="shared" si="451"/>
        <v>0</v>
      </c>
      <c r="RHC51" s="64">
        <f t="shared" si="451"/>
        <v>0</v>
      </c>
      <c r="RHD51" s="64">
        <f t="shared" si="451"/>
        <v>0</v>
      </c>
      <c r="RHE51" s="64">
        <f t="shared" si="451"/>
        <v>0</v>
      </c>
      <c r="RHF51" s="64">
        <f t="shared" si="451"/>
        <v>0</v>
      </c>
      <c r="RHG51" s="64">
        <f t="shared" si="451"/>
        <v>0</v>
      </c>
      <c r="RHH51" s="64">
        <f t="shared" si="451"/>
        <v>0</v>
      </c>
      <c r="RHI51" s="64">
        <f t="shared" si="451"/>
        <v>0</v>
      </c>
      <c r="RHJ51" s="64">
        <f t="shared" si="451"/>
        <v>0</v>
      </c>
      <c r="RHK51" s="64">
        <f t="shared" si="451"/>
        <v>0</v>
      </c>
      <c r="RHL51" s="64">
        <f t="shared" si="451"/>
        <v>0</v>
      </c>
      <c r="RHM51" s="64">
        <f t="shared" si="451"/>
        <v>0</v>
      </c>
      <c r="RHN51" s="64">
        <f t="shared" si="451"/>
        <v>0</v>
      </c>
      <c r="RHO51" s="64">
        <f t="shared" si="451"/>
        <v>0</v>
      </c>
      <c r="RHP51" s="64">
        <f t="shared" si="451"/>
        <v>0</v>
      </c>
      <c r="RHQ51" s="64">
        <f t="shared" si="451"/>
        <v>0</v>
      </c>
      <c r="RHR51" s="64">
        <f t="shared" si="451"/>
        <v>0</v>
      </c>
      <c r="RHS51" s="64">
        <f t="shared" si="451"/>
        <v>0</v>
      </c>
      <c r="RHT51" s="64">
        <f t="shared" si="451"/>
        <v>0</v>
      </c>
      <c r="RHU51" s="64">
        <f t="shared" si="451"/>
        <v>0</v>
      </c>
      <c r="RHV51" s="64">
        <f t="shared" si="451"/>
        <v>0</v>
      </c>
      <c r="RHW51" s="64">
        <f t="shared" si="451"/>
        <v>0</v>
      </c>
      <c r="RHX51" s="64">
        <f t="shared" si="451"/>
        <v>0</v>
      </c>
      <c r="RHY51" s="64">
        <f t="shared" si="451"/>
        <v>0</v>
      </c>
      <c r="RHZ51" s="64">
        <f t="shared" si="451"/>
        <v>0</v>
      </c>
      <c r="RIA51" s="64">
        <f t="shared" si="451"/>
        <v>0</v>
      </c>
      <c r="RIB51" s="64">
        <f t="shared" si="451"/>
        <v>0</v>
      </c>
      <c r="RIC51" s="64">
        <f t="shared" si="451"/>
        <v>0</v>
      </c>
      <c r="RID51" s="64">
        <f t="shared" si="451"/>
        <v>0</v>
      </c>
      <c r="RIE51" s="64">
        <f t="shared" si="451"/>
        <v>0</v>
      </c>
      <c r="RIF51" s="64">
        <f t="shared" si="451"/>
        <v>0</v>
      </c>
      <c r="RIG51" s="64">
        <f t="shared" si="451"/>
        <v>0</v>
      </c>
      <c r="RIH51" s="64">
        <f t="shared" si="451"/>
        <v>0</v>
      </c>
      <c r="RII51" s="64">
        <f t="shared" si="451"/>
        <v>0</v>
      </c>
      <c r="RIJ51" s="64">
        <f t="shared" si="451"/>
        <v>0</v>
      </c>
      <c r="RIK51" s="64">
        <f t="shared" si="451"/>
        <v>0</v>
      </c>
      <c r="RIL51" s="64">
        <f t="shared" si="451"/>
        <v>0</v>
      </c>
      <c r="RIM51" s="64">
        <f t="shared" si="451"/>
        <v>0</v>
      </c>
      <c r="RIN51" s="64">
        <f t="shared" si="451"/>
        <v>0</v>
      </c>
      <c r="RIO51" s="64">
        <f t="shared" si="451"/>
        <v>0</v>
      </c>
      <c r="RIP51" s="64">
        <f t="shared" si="451"/>
        <v>0</v>
      </c>
      <c r="RIQ51" s="64">
        <f t="shared" ref="RIQ51:RLB51" si="452">SUM(RIQ34:RIQ49)</f>
        <v>0</v>
      </c>
      <c r="RIR51" s="64">
        <f t="shared" si="452"/>
        <v>0</v>
      </c>
      <c r="RIS51" s="64">
        <f t="shared" si="452"/>
        <v>0</v>
      </c>
      <c r="RIT51" s="64">
        <f t="shared" si="452"/>
        <v>0</v>
      </c>
      <c r="RIU51" s="64">
        <f t="shared" si="452"/>
        <v>0</v>
      </c>
      <c r="RIV51" s="64">
        <f t="shared" si="452"/>
        <v>0</v>
      </c>
      <c r="RIW51" s="64">
        <f t="shared" si="452"/>
        <v>0</v>
      </c>
      <c r="RIX51" s="64">
        <f t="shared" si="452"/>
        <v>0</v>
      </c>
      <c r="RIY51" s="64">
        <f t="shared" si="452"/>
        <v>0</v>
      </c>
      <c r="RIZ51" s="64">
        <f t="shared" si="452"/>
        <v>0</v>
      </c>
      <c r="RJA51" s="64">
        <f t="shared" si="452"/>
        <v>0</v>
      </c>
      <c r="RJB51" s="64">
        <f t="shared" si="452"/>
        <v>0</v>
      </c>
      <c r="RJC51" s="64">
        <f t="shared" si="452"/>
        <v>0</v>
      </c>
      <c r="RJD51" s="64">
        <f t="shared" si="452"/>
        <v>0</v>
      </c>
      <c r="RJE51" s="64">
        <f t="shared" si="452"/>
        <v>0</v>
      </c>
      <c r="RJF51" s="64">
        <f t="shared" si="452"/>
        <v>0</v>
      </c>
      <c r="RJG51" s="64">
        <f t="shared" si="452"/>
        <v>0</v>
      </c>
      <c r="RJH51" s="64">
        <f t="shared" si="452"/>
        <v>0</v>
      </c>
      <c r="RJI51" s="64">
        <f t="shared" si="452"/>
        <v>0</v>
      </c>
      <c r="RJJ51" s="64">
        <f t="shared" si="452"/>
        <v>0</v>
      </c>
      <c r="RJK51" s="64">
        <f t="shared" si="452"/>
        <v>0</v>
      </c>
      <c r="RJL51" s="64">
        <f t="shared" si="452"/>
        <v>0</v>
      </c>
      <c r="RJM51" s="64">
        <f t="shared" si="452"/>
        <v>0</v>
      </c>
      <c r="RJN51" s="64">
        <f t="shared" si="452"/>
        <v>0</v>
      </c>
      <c r="RJO51" s="64">
        <f t="shared" si="452"/>
        <v>0</v>
      </c>
      <c r="RJP51" s="64">
        <f t="shared" si="452"/>
        <v>0</v>
      </c>
      <c r="RJQ51" s="64">
        <f t="shared" si="452"/>
        <v>0</v>
      </c>
      <c r="RJR51" s="64">
        <f t="shared" si="452"/>
        <v>0</v>
      </c>
      <c r="RJS51" s="64">
        <f t="shared" si="452"/>
        <v>0</v>
      </c>
      <c r="RJT51" s="64">
        <f t="shared" si="452"/>
        <v>0</v>
      </c>
      <c r="RJU51" s="64">
        <f t="shared" si="452"/>
        <v>0</v>
      </c>
      <c r="RJV51" s="64">
        <f t="shared" si="452"/>
        <v>0</v>
      </c>
      <c r="RJW51" s="64">
        <f t="shared" si="452"/>
        <v>0</v>
      </c>
      <c r="RJX51" s="64">
        <f t="shared" si="452"/>
        <v>0</v>
      </c>
      <c r="RJY51" s="64">
        <f t="shared" si="452"/>
        <v>0</v>
      </c>
      <c r="RJZ51" s="64">
        <f t="shared" si="452"/>
        <v>0</v>
      </c>
      <c r="RKA51" s="64">
        <f t="shared" si="452"/>
        <v>0</v>
      </c>
      <c r="RKB51" s="64">
        <f t="shared" si="452"/>
        <v>0</v>
      </c>
      <c r="RKC51" s="64">
        <f t="shared" si="452"/>
        <v>0</v>
      </c>
      <c r="RKD51" s="64">
        <f t="shared" si="452"/>
        <v>0</v>
      </c>
      <c r="RKE51" s="64">
        <f t="shared" si="452"/>
        <v>0</v>
      </c>
      <c r="RKF51" s="64">
        <f t="shared" si="452"/>
        <v>0</v>
      </c>
      <c r="RKG51" s="64">
        <f t="shared" si="452"/>
        <v>0</v>
      </c>
      <c r="RKH51" s="64">
        <f t="shared" si="452"/>
        <v>0</v>
      </c>
      <c r="RKI51" s="64">
        <f t="shared" si="452"/>
        <v>0</v>
      </c>
      <c r="RKJ51" s="64">
        <f t="shared" si="452"/>
        <v>0</v>
      </c>
      <c r="RKK51" s="64">
        <f t="shared" si="452"/>
        <v>0</v>
      </c>
      <c r="RKL51" s="64">
        <f t="shared" si="452"/>
        <v>0</v>
      </c>
      <c r="RKM51" s="64">
        <f t="shared" si="452"/>
        <v>0</v>
      </c>
      <c r="RKN51" s="64">
        <f t="shared" si="452"/>
        <v>0</v>
      </c>
      <c r="RKO51" s="64">
        <f t="shared" si="452"/>
        <v>0</v>
      </c>
      <c r="RKP51" s="64">
        <f t="shared" si="452"/>
        <v>0</v>
      </c>
      <c r="RKQ51" s="64">
        <f t="shared" si="452"/>
        <v>0</v>
      </c>
      <c r="RKR51" s="64">
        <f t="shared" si="452"/>
        <v>0</v>
      </c>
      <c r="RKS51" s="64">
        <f t="shared" si="452"/>
        <v>0</v>
      </c>
      <c r="RKT51" s="64">
        <f t="shared" si="452"/>
        <v>0</v>
      </c>
      <c r="RKU51" s="64">
        <f t="shared" si="452"/>
        <v>0</v>
      </c>
      <c r="RKV51" s="64">
        <f t="shared" si="452"/>
        <v>0</v>
      </c>
      <c r="RKW51" s="64">
        <f t="shared" si="452"/>
        <v>0</v>
      </c>
      <c r="RKX51" s="64">
        <f t="shared" si="452"/>
        <v>0</v>
      </c>
      <c r="RKY51" s="64">
        <f t="shared" si="452"/>
        <v>0</v>
      </c>
      <c r="RKZ51" s="64">
        <f t="shared" si="452"/>
        <v>0</v>
      </c>
      <c r="RLA51" s="64">
        <f t="shared" si="452"/>
        <v>0</v>
      </c>
      <c r="RLB51" s="64">
        <f t="shared" si="452"/>
        <v>0</v>
      </c>
      <c r="RLC51" s="64">
        <f t="shared" ref="RLC51:RNN51" si="453">SUM(RLC34:RLC49)</f>
        <v>0</v>
      </c>
      <c r="RLD51" s="64">
        <f t="shared" si="453"/>
        <v>0</v>
      </c>
      <c r="RLE51" s="64">
        <f t="shared" si="453"/>
        <v>0</v>
      </c>
      <c r="RLF51" s="64">
        <f t="shared" si="453"/>
        <v>0</v>
      </c>
      <c r="RLG51" s="64">
        <f t="shared" si="453"/>
        <v>0</v>
      </c>
      <c r="RLH51" s="64">
        <f t="shared" si="453"/>
        <v>0</v>
      </c>
      <c r="RLI51" s="64">
        <f t="shared" si="453"/>
        <v>0</v>
      </c>
      <c r="RLJ51" s="64">
        <f t="shared" si="453"/>
        <v>0</v>
      </c>
      <c r="RLK51" s="64">
        <f t="shared" si="453"/>
        <v>0</v>
      </c>
      <c r="RLL51" s="64">
        <f t="shared" si="453"/>
        <v>0</v>
      </c>
      <c r="RLM51" s="64">
        <f t="shared" si="453"/>
        <v>0</v>
      </c>
      <c r="RLN51" s="64">
        <f t="shared" si="453"/>
        <v>0</v>
      </c>
      <c r="RLO51" s="64">
        <f t="shared" si="453"/>
        <v>0</v>
      </c>
      <c r="RLP51" s="64">
        <f t="shared" si="453"/>
        <v>0</v>
      </c>
      <c r="RLQ51" s="64">
        <f t="shared" si="453"/>
        <v>0</v>
      </c>
      <c r="RLR51" s="64">
        <f t="shared" si="453"/>
        <v>0</v>
      </c>
      <c r="RLS51" s="64">
        <f t="shared" si="453"/>
        <v>0</v>
      </c>
      <c r="RLT51" s="64">
        <f t="shared" si="453"/>
        <v>0</v>
      </c>
      <c r="RLU51" s="64">
        <f t="shared" si="453"/>
        <v>0</v>
      </c>
      <c r="RLV51" s="64">
        <f t="shared" si="453"/>
        <v>0</v>
      </c>
      <c r="RLW51" s="64">
        <f t="shared" si="453"/>
        <v>0</v>
      </c>
      <c r="RLX51" s="64">
        <f t="shared" si="453"/>
        <v>0</v>
      </c>
      <c r="RLY51" s="64">
        <f t="shared" si="453"/>
        <v>0</v>
      </c>
      <c r="RLZ51" s="64">
        <f t="shared" si="453"/>
        <v>0</v>
      </c>
      <c r="RMA51" s="64">
        <f t="shared" si="453"/>
        <v>0</v>
      </c>
      <c r="RMB51" s="64">
        <f t="shared" si="453"/>
        <v>0</v>
      </c>
      <c r="RMC51" s="64">
        <f t="shared" si="453"/>
        <v>0</v>
      </c>
      <c r="RMD51" s="64">
        <f t="shared" si="453"/>
        <v>0</v>
      </c>
      <c r="RME51" s="64">
        <f t="shared" si="453"/>
        <v>0</v>
      </c>
      <c r="RMF51" s="64">
        <f t="shared" si="453"/>
        <v>0</v>
      </c>
      <c r="RMG51" s="64">
        <f t="shared" si="453"/>
        <v>0</v>
      </c>
      <c r="RMH51" s="64">
        <f t="shared" si="453"/>
        <v>0</v>
      </c>
      <c r="RMI51" s="64">
        <f t="shared" si="453"/>
        <v>0</v>
      </c>
      <c r="RMJ51" s="64">
        <f t="shared" si="453"/>
        <v>0</v>
      </c>
      <c r="RMK51" s="64">
        <f t="shared" si="453"/>
        <v>0</v>
      </c>
      <c r="RML51" s="64">
        <f t="shared" si="453"/>
        <v>0</v>
      </c>
      <c r="RMM51" s="64">
        <f t="shared" si="453"/>
        <v>0</v>
      </c>
      <c r="RMN51" s="64">
        <f t="shared" si="453"/>
        <v>0</v>
      </c>
      <c r="RMO51" s="64">
        <f t="shared" si="453"/>
        <v>0</v>
      </c>
      <c r="RMP51" s="64">
        <f t="shared" si="453"/>
        <v>0</v>
      </c>
      <c r="RMQ51" s="64">
        <f t="shared" si="453"/>
        <v>0</v>
      </c>
      <c r="RMR51" s="64">
        <f t="shared" si="453"/>
        <v>0</v>
      </c>
      <c r="RMS51" s="64">
        <f t="shared" si="453"/>
        <v>0</v>
      </c>
      <c r="RMT51" s="64">
        <f t="shared" si="453"/>
        <v>0</v>
      </c>
      <c r="RMU51" s="64">
        <f t="shared" si="453"/>
        <v>0</v>
      </c>
      <c r="RMV51" s="64">
        <f t="shared" si="453"/>
        <v>0</v>
      </c>
      <c r="RMW51" s="64">
        <f t="shared" si="453"/>
        <v>0</v>
      </c>
      <c r="RMX51" s="64">
        <f t="shared" si="453"/>
        <v>0</v>
      </c>
      <c r="RMY51" s="64">
        <f t="shared" si="453"/>
        <v>0</v>
      </c>
      <c r="RMZ51" s="64">
        <f t="shared" si="453"/>
        <v>0</v>
      </c>
      <c r="RNA51" s="64">
        <f t="shared" si="453"/>
        <v>0</v>
      </c>
      <c r="RNB51" s="64">
        <f t="shared" si="453"/>
        <v>0</v>
      </c>
      <c r="RNC51" s="64">
        <f t="shared" si="453"/>
        <v>0</v>
      </c>
      <c r="RND51" s="64">
        <f t="shared" si="453"/>
        <v>0</v>
      </c>
      <c r="RNE51" s="64">
        <f t="shared" si="453"/>
        <v>0</v>
      </c>
      <c r="RNF51" s="64">
        <f t="shared" si="453"/>
        <v>0</v>
      </c>
      <c r="RNG51" s="64">
        <f t="shared" si="453"/>
        <v>0</v>
      </c>
      <c r="RNH51" s="64">
        <f t="shared" si="453"/>
        <v>0</v>
      </c>
      <c r="RNI51" s="64">
        <f t="shared" si="453"/>
        <v>0</v>
      </c>
      <c r="RNJ51" s="64">
        <f t="shared" si="453"/>
        <v>0</v>
      </c>
      <c r="RNK51" s="64">
        <f t="shared" si="453"/>
        <v>0</v>
      </c>
      <c r="RNL51" s="64">
        <f t="shared" si="453"/>
        <v>0</v>
      </c>
      <c r="RNM51" s="64">
        <f t="shared" si="453"/>
        <v>0</v>
      </c>
      <c r="RNN51" s="64">
        <f t="shared" si="453"/>
        <v>0</v>
      </c>
      <c r="RNO51" s="64">
        <f t="shared" ref="RNO51:RPZ51" si="454">SUM(RNO34:RNO49)</f>
        <v>0</v>
      </c>
      <c r="RNP51" s="64">
        <f t="shared" si="454"/>
        <v>0</v>
      </c>
      <c r="RNQ51" s="64">
        <f t="shared" si="454"/>
        <v>0</v>
      </c>
      <c r="RNR51" s="64">
        <f t="shared" si="454"/>
        <v>0</v>
      </c>
      <c r="RNS51" s="64">
        <f t="shared" si="454"/>
        <v>0</v>
      </c>
      <c r="RNT51" s="64">
        <f t="shared" si="454"/>
        <v>0</v>
      </c>
      <c r="RNU51" s="64">
        <f t="shared" si="454"/>
        <v>0</v>
      </c>
      <c r="RNV51" s="64">
        <f t="shared" si="454"/>
        <v>0</v>
      </c>
      <c r="RNW51" s="64">
        <f t="shared" si="454"/>
        <v>0</v>
      </c>
      <c r="RNX51" s="64">
        <f t="shared" si="454"/>
        <v>0</v>
      </c>
      <c r="RNY51" s="64">
        <f t="shared" si="454"/>
        <v>0</v>
      </c>
      <c r="RNZ51" s="64">
        <f t="shared" si="454"/>
        <v>0</v>
      </c>
      <c r="ROA51" s="64">
        <f t="shared" si="454"/>
        <v>0</v>
      </c>
      <c r="ROB51" s="64">
        <f t="shared" si="454"/>
        <v>0</v>
      </c>
      <c r="ROC51" s="64">
        <f t="shared" si="454"/>
        <v>0</v>
      </c>
      <c r="ROD51" s="64">
        <f t="shared" si="454"/>
        <v>0</v>
      </c>
      <c r="ROE51" s="64">
        <f t="shared" si="454"/>
        <v>0</v>
      </c>
      <c r="ROF51" s="64">
        <f t="shared" si="454"/>
        <v>0</v>
      </c>
      <c r="ROG51" s="64">
        <f t="shared" si="454"/>
        <v>0</v>
      </c>
      <c r="ROH51" s="64">
        <f t="shared" si="454"/>
        <v>0</v>
      </c>
      <c r="ROI51" s="64">
        <f t="shared" si="454"/>
        <v>0</v>
      </c>
      <c r="ROJ51" s="64">
        <f t="shared" si="454"/>
        <v>0</v>
      </c>
      <c r="ROK51" s="64">
        <f t="shared" si="454"/>
        <v>0</v>
      </c>
      <c r="ROL51" s="64">
        <f t="shared" si="454"/>
        <v>0</v>
      </c>
      <c r="ROM51" s="64">
        <f t="shared" si="454"/>
        <v>0</v>
      </c>
      <c r="RON51" s="64">
        <f t="shared" si="454"/>
        <v>0</v>
      </c>
      <c r="ROO51" s="64">
        <f t="shared" si="454"/>
        <v>0</v>
      </c>
      <c r="ROP51" s="64">
        <f t="shared" si="454"/>
        <v>0</v>
      </c>
      <c r="ROQ51" s="64">
        <f t="shared" si="454"/>
        <v>0</v>
      </c>
      <c r="ROR51" s="64">
        <f t="shared" si="454"/>
        <v>0</v>
      </c>
      <c r="ROS51" s="64">
        <f t="shared" si="454"/>
        <v>0</v>
      </c>
      <c r="ROT51" s="64">
        <f t="shared" si="454"/>
        <v>0</v>
      </c>
      <c r="ROU51" s="64">
        <f t="shared" si="454"/>
        <v>0</v>
      </c>
      <c r="ROV51" s="64">
        <f t="shared" si="454"/>
        <v>0</v>
      </c>
      <c r="ROW51" s="64">
        <f t="shared" si="454"/>
        <v>0</v>
      </c>
      <c r="ROX51" s="64">
        <f t="shared" si="454"/>
        <v>0</v>
      </c>
      <c r="ROY51" s="64">
        <f t="shared" si="454"/>
        <v>0</v>
      </c>
      <c r="ROZ51" s="64">
        <f t="shared" si="454"/>
        <v>0</v>
      </c>
      <c r="RPA51" s="64">
        <f t="shared" si="454"/>
        <v>0</v>
      </c>
      <c r="RPB51" s="64">
        <f t="shared" si="454"/>
        <v>0</v>
      </c>
      <c r="RPC51" s="64">
        <f t="shared" si="454"/>
        <v>0</v>
      </c>
      <c r="RPD51" s="64">
        <f t="shared" si="454"/>
        <v>0</v>
      </c>
      <c r="RPE51" s="64">
        <f t="shared" si="454"/>
        <v>0</v>
      </c>
      <c r="RPF51" s="64">
        <f t="shared" si="454"/>
        <v>0</v>
      </c>
      <c r="RPG51" s="64">
        <f t="shared" si="454"/>
        <v>0</v>
      </c>
      <c r="RPH51" s="64">
        <f t="shared" si="454"/>
        <v>0</v>
      </c>
      <c r="RPI51" s="64">
        <f t="shared" si="454"/>
        <v>0</v>
      </c>
      <c r="RPJ51" s="64">
        <f t="shared" si="454"/>
        <v>0</v>
      </c>
      <c r="RPK51" s="64">
        <f t="shared" si="454"/>
        <v>0</v>
      </c>
      <c r="RPL51" s="64">
        <f t="shared" si="454"/>
        <v>0</v>
      </c>
      <c r="RPM51" s="64">
        <f t="shared" si="454"/>
        <v>0</v>
      </c>
      <c r="RPN51" s="64">
        <f t="shared" si="454"/>
        <v>0</v>
      </c>
      <c r="RPO51" s="64">
        <f t="shared" si="454"/>
        <v>0</v>
      </c>
      <c r="RPP51" s="64">
        <f t="shared" si="454"/>
        <v>0</v>
      </c>
      <c r="RPQ51" s="64">
        <f t="shared" si="454"/>
        <v>0</v>
      </c>
      <c r="RPR51" s="64">
        <f t="shared" si="454"/>
        <v>0</v>
      </c>
      <c r="RPS51" s="64">
        <f t="shared" si="454"/>
        <v>0</v>
      </c>
      <c r="RPT51" s="64">
        <f t="shared" si="454"/>
        <v>0</v>
      </c>
      <c r="RPU51" s="64">
        <f t="shared" si="454"/>
        <v>0</v>
      </c>
      <c r="RPV51" s="64">
        <f t="shared" si="454"/>
        <v>0</v>
      </c>
      <c r="RPW51" s="64">
        <f t="shared" si="454"/>
        <v>0</v>
      </c>
      <c r="RPX51" s="64">
        <f t="shared" si="454"/>
        <v>0</v>
      </c>
      <c r="RPY51" s="64">
        <f t="shared" si="454"/>
        <v>0</v>
      </c>
      <c r="RPZ51" s="64">
        <f t="shared" si="454"/>
        <v>0</v>
      </c>
      <c r="RQA51" s="64">
        <f t="shared" ref="RQA51:RSL51" si="455">SUM(RQA34:RQA49)</f>
        <v>0</v>
      </c>
      <c r="RQB51" s="64">
        <f t="shared" si="455"/>
        <v>0</v>
      </c>
      <c r="RQC51" s="64">
        <f t="shared" si="455"/>
        <v>0</v>
      </c>
      <c r="RQD51" s="64">
        <f t="shared" si="455"/>
        <v>0</v>
      </c>
      <c r="RQE51" s="64">
        <f t="shared" si="455"/>
        <v>0</v>
      </c>
      <c r="RQF51" s="64">
        <f t="shared" si="455"/>
        <v>0</v>
      </c>
      <c r="RQG51" s="64">
        <f t="shared" si="455"/>
        <v>0</v>
      </c>
      <c r="RQH51" s="64">
        <f t="shared" si="455"/>
        <v>0</v>
      </c>
      <c r="RQI51" s="64">
        <f t="shared" si="455"/>
        <v>0</v>
      </c>
      <c r="RQJ51" s="64">
        <f t="shared" si="455"/>
        <v>0</v>
      </c>
      <c r="RQK51" s="64">
        <f t="shared" si="455"/>
        <v>0</v>
      </c>
      <c r="RQL51" s="64">
        <f t="shared" si="455"/>
        <v>0</v>
      </c>
      <c r="RQM51" s="64">
        <f t="shared" si="455"/>
        <v>0</v>
      </c>
      <c r="RQN51" s="64">
        <f t="shared" si="455"/>
        <v>0</v>
      </c>
      <c r="RQO51" s="64">
        <f t="shared" si="455"/>
        <v>0</v>
      </c>
      <c r="RQP51" s="64">
        <f t="shared" si="455"/>
        <v>0</v>
      </c>
      <c r="RQQ51" s="64">
        <f t="shared" si="455"/>
        <v>0</v>
      </c>
      <c r="RQR51" s="64">
        <f t="shared" si="455"/>
        <v>0</v>
      </c>
      <c r="RQS51" s="64">
        <f t="shared" si="455"/>
        <v>0</v>
      </c>
      <c r="RQT51" s="64">
        <f t="shared" si="455"/>
        <v>0</v>
      </c>
      <c r="RQU51" s="64">
        <f t="shared" si="455"/>
        <v>0</v>
      </c>
      <c r="RQV51" s="64">
        <f t="shared" si="455"/>
        <v>0</v>
      </c>
      <c r="RQW51" s="64">
        <f t="shared" si="455"/>
        <v>0</v>
      </c>
      <c r="RQX51" s="64">
        <f t="shared" si="455"/>
        <v>0</v>
      </c>
      <c r="RQY51" s="64">
        <f t="shared" si="455"/>
        <v>0</v>
      </c>
      <c r="RQZ51" s="64">
        <f t="shared" si="455"/>
        <v>0</v>
      </c>
      <c r="RRA51" s="64">
        <f t="shared" si="455"/>
        <v>0</v>
      </c>
      <c r="RRB51" s="64">
        <f t="shared" si="455"/>
        <v>0</v>
      </c>
      <c r="RRC51" s="64">
        <f t="shared" si="455"/>
        <v>0</v>
      </c>
      <c r="RRD51" s="64">
        <f t="shared" si="455"/>
        <v>0</v>
      </c>
      <c r="RRE51" s="64">
        <f t="shared" si="455"/>
        <v>0</v>
      </c>
      <c r="RRF51" s="64">
        <f t="shared" si="455"/>
        <v>0</v>
      </c>
      <c r="RRG51" s="64">
        <f t="shared" si="455"/>
        <v>0</v>
      </c>
      <c r="RRH51" s="64">
        <f t="shared" si="455"/>
        <v>0</v>
      </c>
      <c r="RRI51" s="64">
        <f t="shared" si="455"/>
        <v>0</v>
      </c>
      <c r="RRJ51" s="64">
        <f t="shared" si="455"/>
        <v>0</v>
      </c>
      <c r="RRK51" s="64">
        <f t="shared" si="455"/>
        <v>0</v>
      </c>
      <c r="RRL51" s="64">
        <f t="shared" si="455"/>
        <v>0</v>
      </c>
      <c r="RRM51" s="64">
        <f t="shared" si="455"/>
        <v>0</v>
      </c>
      <c r="RRN51" s="64">
        <f t="shared" si="455"/>
        <v>0</v>
      </c>
      <c r="RRO51" s="64">
        <f t="shared" si="455"/>
        <v>0</v>
      </c>
      <c r="RRP51" s="64">
        <f t="shared" si="455"/>
        <v>0</v>
      </c>
      <c r="RRQ51" s="64">
        <f t="shared" si="455"/>
        <v>0</v>
      </c>
      <c r="RRR51" s="64">
        <f t="shared" si="455"/>
        <v>0</v>
      </c>
      <c r="RRS51" s="64">
        <f t="shared" si="455"/>
        <v>0</v>
      </c>
      <c r="RRT51" s="64">
        <f t="shared" si="455"/>
        <v>0</v>
      </c>
      <c r="RRU51" s="64">
        <f t="shared" si="455"/>
        <v>0</v>
      </c>
      <c r="RRV51" s="64">
        <f t="shared" si="455"/>
        <v>0</v>
      </c>
      <c r="RRW51" s="64">
        <f t="shared" si="455"/>
        <v>0</v>
      </c>
      <c r="RRX51" s="64">
        <f t="shared" si="455"/>
        <v>0</v>
      </c>
      <c r="RRY51" s="64">
        <f t="shared" si="455"/>
        <v>0</v>
      </c>
      <c r="RRZ51" s="64">
        <f t="shared" si="455"/>
        <v>0</v>
      </c>
      <c r="RSA51" s="64">
        <f t="shared" si="455"/>
        <v>0</v>
      </c>
      <c r="RSB51" s="64">
        <f t="shared" si="455"/>
        <v>0</v>
      </c>
      <c r="RSC51" s="64">
        <f t="shared" si="455"/>
        <v>0</v>
      </c>
      <c r="RSD51" s="64">
        <f t="shared" si="455"/>
        <v>0</v>
      </c>
      <c r="RSE51" s="64">
        <f t="shared" si="455"/>
        <v>0</v>
      </c>
      <c r="RSF51" s="64">
        <f t="shared" si="455"/>
        <v>0</v>
      </c>
      <c r="RSG51" s="64">
        <f t="shared" si="455"/>
        <v>0</v>
      </c>
      <c r="RSH51" s="64">
        <f t="shared" si="455"/>
        <v>0</v>
      </c>
      <c r="RSI51" s="64">
        <f t="shared" si="455"/>
        <v>0</v>
      </c>
      <c r="RSJ51" s="64">
        <f t="shared" si="455"/>
        <v>0</v>
      </c>
      <c r="RSK51" s="64">
        <f t="shared" si="455"/>
        <v>0</v>
      </c>
      <c r="RSL51" s="64">
        <f t="shared" si="455"/>
        <v>0</v>
      </c>
      <c r="RSM51" s="64">
        <f t="shared" ref="RSM51:RUX51" si="456">SUM(RSM34:RSM49)</f>
        <v>0</v>
      </c>
      <c r="RSN51" s="64">
        <f t="shared" si="456"/>
        <v>0</v>
      </c>
      <c r="RSO51" s="64">
        <f t="shared" si="456"/>
        <v>0</v>
      </c>
      <c r="RSP51" s="64">
        <f t="shared" si="456"/>
        <v>0</v>
      </c>
      <c r="RSQ51" s="64">
        <f t="shared" si="456"/>
        <v>0</v>
      </c>
      <c r="RSR51" s="64">
        <f t="shared" si="456"/>
        <v>0</v>
      </c>
      <c r="RSS51" s="64">
        <f t="shared" si="456"/>
        <v>0</v>
      </c>
      <c r="RST51" s="64">
        <f t="shared" si="456"/>
        <v>0</v>
      </c>
      <c r="RSU51" s="64">
        <f t="shared" si="456"/>
        <v>0</v>
      </c>
      <c r="RSV51" s="64">
        <f t="shared" si="456"/>
        <v>0</v>
      </c>
      <c r="RSW51" s="64">
        <f t="shared" si="456"/>
        <v>0</v>
      </c>
      <c r="RSX51" s="64">
        <f t="shared" si="456"/>
        <v>0</v>
      </c>
      <c r="RSY51" s="64">
        <f t="shared" si="456"/>
        <v>0</v>
      </c>
      <c r="RSZ51" s="64">
        <f t="shared" si="456"/>
        <v>0</v>
      </c>
      <c r="RTA51" s="64">
        <f t="shared" si="456"/>
        <v>0</v>
      </c>
      <c r="RTB51" s="64">
        <f t="shared" si="456"/>
        <v>0</v>
      </c>
      <c r="RTC51" s="64">
        <f t="shared" si="456"/>
        <v>0</v>
      </c>
      <c r="RTD51" s="64">
        <f t="shared" si="456"/>
        <v>0</v>
      </c>
      <c r="RTE51" s="64">
        <f t="shared" si="456"/>
        <v>0</v>
      </c>
      <c r="RTF51" s="64">
        <f t="shared" si="456"/>
        <v>0</v>
      </c>
      <c r="RTG51" s="64">
        <f t="shared" si="456"/>
        <v>0</v>
      </c>
      <c r="RTH51" s="64">
        <f t="shared" si="456"/>
        <v>0</v>
      </c>
      <c r="RTI51" s="64">
        <f t="shared" si="456"/>
        <v>0</v>
      </c>
      <c r="RTJ51" s="64">
        <f t="shared" si="456"/>
        <v>0</v>
      </c>
      <c r="RTK51" s="64">
        <f t="shared" si="456"/>
        <v>0</v>
      </c>
      <c r="RTL51" s="64">
        <f t="shared" si="456"/>
        <v>0</v>
      </c>
      <c r="RTM51" s="64">
        <f t="shared" si="456"/>
        <v>0</v>
      </c>
      <c r="RTN51" s="64">
        <f t="shared" si="456"/>
        <v>0</v>
      </c>
      <c r="RTO51" s="64">
        <f t="shared" si="456"/>
        <v>0</v>
      </c>
      <c r="RTP51" s="64">
        <f t="shared" si="456"/>
        <v>0</v>
      </c>
      <c r="RTQ51" s="64">
        <f t="shared" si="456"/>
        <v>0</v>
      </c>
      <c r="RTR51" s="64">
        <f t="shared" si="456"/>
        <v>0</v>
      </c>
      <c r="RTS51" s="64">
        <f t="shared" si="456"/>
        <v>0</v>
      </c>
      <c r="RTT51" s="64">
        <f t="shared" si="456"/>
        <v>0</v>
      </c>
      <c r="RTU51" s="64">
        <f t="shared" si="456"/>
        <v>0</v>
      </c>
      <c r="RTV51" s="64">
        <f t="shared" si="456"/>
        <v>0</v>
      </c>
      <c r="RTW51" s="64">
        <f t="shared" si="456"/>
        <v>0</v>
      </c>
      <c r="RTX51" s="64">
        <f t="shared" si="456"/>
        <v>0</v>
      </c>
      <c r="RTY51" s="64">
        <f t="shared" si="456"/>
        <v>0</v>
      </c>
      <c r="RTZ51" s="64">
        <f t="shared" si="456"/>
        <v>0</v>
      </c>
      <c r="RUA51" s="64">
        <f t="shared" si="456"/>
        <v>0</v>
      </c>
      <c r="RUB51" s="64">
        <f t="shared" si="456"/>
        <v>0</v>
      </c>
      <c r="RUC51" s="64">
        <f t="shared" si="456"/>
        <v>0</v>
      </c>
      <c r="RUD51" s="64">
        <f t="shared" si="456"/>
        <v>0</v>
      </c>
      <c r="RUE51" s="64">
        <f t="shared" si="456"/>
        <v>0</v>
      </c>
      <c r="RUF51" s="64">
        <f t="shared" si="456"/>
        <v>0</v>
      </c>
      <c r="RUG51" s="64">
        <f t="shared" si="456"/>
        <v>0</v>
      </c>
      <c r="RUH51" s="64">
        <f t="shared" si="456"/>
        <v>0</v>
      </c>
      <c r="RUI51" s="64">
        <f t="shared" si="456"/>
        <v>0</v>
      </c>
      <c r="RUJ51" s="64">
        <f t="shared" si="456"/>
        <v>0</v>
      </c>
      <c r="RUK51" s="64">
        <f t="shared" si="456"/>
        <v>0</v>
      </c>
      <c r="RUL51" s="64">
        <f t="shared" si="456"/>
        <v>0</v>
      </c>
      <c r="RUM51" s="64">
        <f t="shared" si="456"/>
        <v>0</v>
      </c>
      <c r="RUN51" s="64">
        <f t="shared" si="456"/>
        <v>0</v>
      </c>
      <c r="RUO51" s="64">
        <f t="shared" si="456"/>
        <v>0</v>
      </c>
      <c r="RUP51" s="64">
        <f t="shared" si="456"/>
        <v>0</v>
      </c>
      <c r="RUQ51" s="64">
        <f t="shared" si="456"/>
        <v>0</v>
      </c>
      <c r="RUR51" s="64">
        <f t="shared" si="456"/>
        <v>0</v>
      </c>
      <c r="RUS51" s="64">
        <f t="shared" si="456"/>
        <v>0</v>
      </c>
      <c r="RUT51" s="64">
        <f t="shared" si="456"/>
        <v>0</v>
      </c>
      <c r="RUU51" s="64">
        <f t="shared" si="456"/>
        <v>0</v>
      </c>
      <c r="RUV51" s="64">
        <f t="shared" si="456"/>
        <v>0</v>
      </c>
      <c r="RUW51" s="64">
        <f t="shared" si="456"/>
        <v>0</v>
      </c>
      <c r="RUX51" s="64">
        <f t="shared" si="456"/>
        <v>0</v>
      </c>
      <c r="RUY51" s="64">
        <f t="shared" ref="RUY51:RXJ51" si="457">SUM(RUY34:RUY49)</f>
        <v>0</v>
      </c>
      <c r="RUZ51" s="64">
        <f t="shared" si="457"/>
        <v>0</v>
      </c>
      <c r="RVA51" s="64">
        <f t="shared" si="457"/>
        <v>0</v>
      </c>
      <c r="RVB51" s="64">
        <f t="shared" si="457"/>
        <v>0</v>
      </c>
      <c r="RVC51" s="64">
        <f t="shared" si="457"/>
        <v>0</v>
      </c>
      <c r="RVD51" s="64">
        <f t="shared" si="457"/>
        <v>0</v>
      </c>
      <c r="RVE51" s="64">
        <f t="shared" si="457"/>
        <v>0</v>
      </c>
      <c r="RVF51" s="64">
        <f t="shared" si="457"/>
        <v>0</v>
      </c>
      <c r="RVG51" s="64">
        <f t="shared" si="457"/>
        <v>0</v>
      </c>
      <c r="RVH51" s="64">
        <f t="shared" si="457"/>
        <v>0</v>
      </c>
      <c r="RVI51" s="64">
        <f t="shared" si="457"/>
        <v>0</v>
      </c>
      <c r="RVJ51" s="64">
        <f t="shared" si="457"/>
        <v>0</v>
      </c>
      <c r="RVK51" s="64">
        <f t="shared" si="457"/>
        <v>0</v>
      </c>
      <c r="RVL51" s="64">
        <f t="shared" si="457"/>
        <v>0</v>
      </c>
      <c r="RVM51" s="64">
        <f t="shared" si="457"/>
        <v>0</v>
      </c>
      <c r="RVN51" s="64">
        <f t="shared" si="457"/>
        <v>0</v>
      </c>
      <c r="RVO51" s="64">
        <f t="shared" si="457"/>
        <v>0</v>
      </c>
      <c r="RVP51" s="64">
        <f t="shared" si="457"/>
        <v>0</v>
      </c>
      <c r="RVQ51" s="64">
        <f t="shared" si="457"/>
        <v>0</v>
      </c>
      <c r="RVR51" s="64">
        <f t="shared" si="457"/>
        <v>0</v>
      </c>
      <c r="RVS51" s="64">
        <f t="shared" si="457"/>
        <v>0</v>
      </c>
      <c r="RVT51" s="64">
        <f t="shared" si="457"/>
        <v>0</v>
      </c>
      <c r="RVU51" s="64">
        <f t="shared" si="457"/>
        <v>0</v>
      </c>
      <c r="RVV51" s="64">
        <f t="shared" si="457"/>
        <v>0</v>
      </c>
      <c r="RVW51" s="64">
        <f t="shared" si="457"/>
        <v>0</v>
      </c>
      <c r="RVX51" s="64">
        <f t="shared" si="457"/>
        <v>0</v>
      </c>
      <c r="RVY51" s="64">
        <f t="shared" si="457"/>
        <v>0</v>
      </c>
      <c r="RVZ51" s="64">
        <f t="shared" si="457"/>
        <v>0</v>
      </c>
      <c r="RWA51" s="64">
        <f t="shared" si="457"/>
        <v>0</v>
      </c>
      <c r="RWB51" s="64">
        <f t="shared" si="457"/>
        <v>0</v>
      </c>
      <c r="RWC51" s="64">
        <f t="shared" si="457"/>
        <v>0</v>
      </c>
      <c r="RWD51" s="64">
        <f t="shared" si="457"/>
        <v>0</v>
      </c>
      <c r="RWE51" s="64">
        <f t="shared" si="457"/>
        <v>0</v>
      </c>
      <c r="RWF51" s="64">
        <f t="shared" si="457"/>
        <v>0</v>
      </c>
      <c r="RWG51" s="64">
        <f t="shared" si="457"/>
        <v>0</v>
      </c>
      <c r="RWH51" s="64">
        <f t="shared" si="457"/>
        <v>0</v>
      </c>
      <c r="RWI51" s="64">
        <f t="shared" si="457"/>
        <v>0</v>
      </c>
      <c r="RWJ51" s="64">
        <f t="shared" si="457"/>
        <v>0</v>
      </c>
      <c r="RWK51" s="64">
        <f t="shared" si="457"/>
        <v>0</v>
      </c>
      <c r="RWL51" s="64">
        <f t="shared" si="457"/>
        <v>0</v>
      </c>
      <c r="RWM51" s="64">
        <f t="shared" si="457"/>
        <v>0</v>
      </c>
      <c r="RWN51" s="64">
        <f t="shared" si="457"/>
        <v>0</v>
      </c>
      <c r="RWO51" s="64">
        <f t="shared" si="457"/>
        <v>0</v>
      </c>
      <c r="RWP51" s="64">
        <f t="shared" si="457"/>
        <v>0</v>
      </c>
      <c r="RWQ51" s="64">
        <f t="shared" si="457"/>
        <v>0</v>
      </c>
      <c r="RWR51" s="64">
        <f t="shared" si="457"/>
        <v>0</v>
      </c>
      <c r="RWS51" s="64">
        <f t="shared" si="457"/>
        <v>0</v>
      </c>
      <c r="RWT51" s="64">
        <f t="shared" si="457"/>
        <v>0</v>
      </c>
      <c r="RWU51" s="64">
        <f t="shared" si="457"/>
        <v>0</v>
      </c>
      <c r="RWV51" s="64">
        <f t="shared" si="457"/>
        <v>0</v>
      </c>
      <c r="RWW51" s="64">
        <f t="shared" si="457"/>
        <v>0</v>
      </c>
      <c r="RWX51" s="64">
        <f t="shared" si="457"/>
        <v>0</v>
      </c>
      <c r="RWY51" s="64">
        <f t="shared" si="457"/>
        <v>0</v>
      </c>
      <c r="RWZ51" s="64">
        <f t="shared" si="457"/>
        <v>0</v>
      </c>
      <c r="RXA51" s="64">
        <f t="shared" si="457"/>
        <v>0</v>
      </c>
      <c r="RXB51" s="64">
        <f t="shared" si="457"/>
        <v>0</v>
      </c>
      <c r="RXC51" s="64">
        <f t="shared" si="457"/>
        <v>0</v>
      </c>
      <c r="RXD51" s="64">
        <f t="shared" si="457"/>
        <v>0</v>
      </c>
      <c r="RXE51" s="64">
        <f t="shared" si="457"/>
        <v>0</v>
      </c>
      <c r="RXF51" s="64">
        <f t="shared" si="457"/>
        <v>0</v>
      </c>
      <c r="RXG51" s="64">
        <f t="shared" si="457"/>
        <v>0</v>
      </c>
      <c r="RXH51" s="64">
        <f t="shared" si="457"/>
        <v>0</v>
      </c>
      <c r="RXI51" s="64">
        <f t="shared" si="457"/>
        <v>0</v>
      </c>
      <c r="RXJ51" s="64">
        <f t="shared" si="457"/>
        <v>0</v>
      </c>
      <c r="RXK51" s="64">
        <f t="shared" ref="RXK51:RZV51" si="458">SUM(RXK34:RXK49)</f>
        <v>0</v>
      </c>
      <c r="RXL51" s="64">
        <f t="shared" si="458"/>
        <v>0</v>
      </c>
      <c r="RXM51" s="64">
        <f t="shared" si="458"/>
        <v>0</v>
      </c>
      <c r="RXN51" s="64">
        <f t="shared" si="458"/>
        <v>0</v>
      </c>
      <c r="RXO51" s="64">
        <f t="shared" si="458"/>
        <v>0</v>
      </c>
      <c r="RXP51" s="64">
        <f t="shared" si="458"/>
        <v>0</v>
      </c>
      <c r="RXQ51" s="64">
        <f t="shared" si="458"/>
        <v>0</v>
      </c>
      <c r="RXR51" s="64">
        <f t="shared" si="458"/>
        <v>0</v>
      </c>
      <c r="RXS51" s="64">
        <f t="shared" si="458"/>
        <v>0</v>
      </c>
      <c r="RXT51" s="64">
        <f t="shared" si="458"/>
        <v>0</v>
      </c>
      <c r="RXU51" s="64">
        <f t="shared" si="458"/>
        <v>0</v>
      </c>
      <c r="RXV51" s="64">
        <f t="shared" si="458"/>
        <v>0</v>
      </c>
      <c r="RXW51" s="64">
        <f t="shared" si="458"/>
        <v>0</v>
      </c>
      <c r="RXX51" s="64">
        <f t="shared" si="458"/>
        <v>0</v>
      </c>
      <c r="RXY51" s="64">
        <f t="shared" si="458"/>
        <v>0</v>
      </c>
      <c r="RXZ51" s="64">
        <f t="shared" si="458"/>
        <v>0</v>
      </c>
      <c r="RYA51" s="64">
        <f t="shared" si="458"/>
        <v>0</v>
      </c>
      <c r="RYB51" s="64">
        <f t="shared" si="458"/>
        <v>0</v>
      </c>
      <c r="RYC51" s="64">
        <f t="shared" si="458"/>
        <v>0</v>
      </c>
      <c r="RYD51" s="64">
        <f t="shared" si="458"/>
        <v>0</v>
      </c>
      <c r="RYE51" s="64">
        <f t="shared" si="458"/>
        <v>0</v>
      </c>
      <c r="RYF51" s="64">
        <f t="shared" si="458"/>
        <v>0</v>
      </c>
      <c r="RYG51" s="64">
        <f t="shared" si="458"/>
        <v>0</v>
      </c>
      <c r="RYH51" s="64">
        <f t="shared" si="458"/>
        <v>0</v>
      </c>
      <c r="RYI51" s="64">
        <f t="shared" si="458"/>
        <v>0</v>
      </c>
      <c r="RYJ51" s="64">
        <f t="shared" si="458"/>
        <v>0</v>
      </c>
      <c r="RYK51" s="64">
        <f t="shared" si="458"/>
        <v>0</v>
      </c>
      <c r="RYL51" s="64">
        <f t="shared" si="458"/>
        <v>0</v>
      </c>
      <c r="RYM51" s="64">
        <f t="shared" si="458"/>
        <v>0</v>
      </c>
      <c r="RYN51" s="64">
        <f t="shared" si="458"/>
        <v>0</v>
      </c>
      <c r="RYO51" s="64">
        <f t="shared" si="458"/>
        <v>0</v>
      </c>
      <c r="RYP51" s="64">
        <f t="shared" si="458"/>
        <v>0</v>
      </c>
      <c r="RYQ51" s="64">
        <f t="shared" si="458"/>
        <v>0</v>
      </c>
      <c r="RYR51" s="64">
        <f t="shared" si="458"/>
        <v>0</v>
      </c>
      <c r="RYS51" s="64">
        <f t="shared" si="458"/>
        <v>0</v>
      </c>
      <c r="RYT51" s="64">
        <f t="shared" si="458"/>
        <v>0</v>
      </c>
      <c r="RYU51" s="64">
        <f t="shared" si="458"/>
        <v>0</v>
      </c>
      <c r="RYV51" s="64">
        <f t="shared" si="458"/>
        <v>0</v>
      </c>
      <c r="RYW51" s="64">
        <f t="shared" si="458"/>
        <v>0</v>
      </c>
      <c r="RYX51" s="64">
        <f t="shared" si="458"/>
        <v>0</v>
      </c>
      <c r="RYY51" s="64">
        <f t="shared" si="458"/>
        <v>0</v>
      </c>
      <c r="RYZ51" s="64">
        <f t="shared" si="458"/>
        <v>0</v>
      </c>
      <c r="RZA51" s="64">
        <f t="shared" si="458"/>
        <v>0</v>
      </c>
      <c r="RZB51" s="64">
        <f t="shared" si="458"/>
        <v>0</v>
      </c>
      <c r="RZC51" s="64">
        <f t="shared" si="458"/>
        <v>0</v>
      </c>
      <c r="RZD51" s="64">
        <f t="shared" si="458"/>
        <v>0</v>
      </c>
      <c r="RZE51" s="64">
        <f t="shared" si="458"/>
        <v>0</v>
      </c>
      <c r="RZF51" s="64">
        <f t="shared" si="458"/>
        <v>0</v>
      </c>
      <c r="RZG51" s="64">
        <f t="shared" si="458"/>
        <v>0</v>
      </c>
      <c r="RZH51" s="64">
        <f t="shared" si="458"/>
        <v>0</v>
      </c>
      <c r="RZI51" s="64">
        <f t="shared" si="458"/>
        <v>0</v>
      </c>
      <c r="RZJ51" s="64">
        <f t="shared" si="458"/>
        <v>0</v>
      </c>
      <c r="RZK51" s="64">
        <f t="shared" si="458"/>
        <v>0</v>
      </c>
      <c r="RZL51" s="64">
        <f t="shared" si="458"/>
        <v>0</v>
      </c>
      <c r="RZM51" s="64">
        <f t="shared" si="458"/>
        <v>0</v>
      </c>
      <c r="RZN51" s="64">
        <f t="shared" si="458"/>
        <v>0</v>
      </c>
      <c r="RZO51" s="64">
        <f t="shared" si="458"/>
        <v>0</v>
      </c>
      <c r="RZP51" s="64">
        <f t="shared" si="458"/>
        <v>0</v>
      </c>
      <c r="RZQ51" s="64">
        <f t="shared" si="458"/>
        <v>0</v>
      </c>
      <c r="RZR51" s="64">
        <f t="shared" si="458"/>
        <v>0</v>
      </c>
      <c r="RZS51" s="64">
        <f t="shared" si="458"/>
        <v>0</v>
      </c>
      <c r="RZT51" s="64">
        <f t="shared" si="458"/>
        <v>0</v>
      </c>
      <c r="RZU51" s="64">
        <f t="shared" si="458"/>
        <v>0</v>
      </c>
      <c r="RZV51" s="64">
        <f t="shared" si="458"/>
        <v>0</v>
      </c>
      <c r="RZW51" s="64">
        <f t="shared" ref="RZW51:SCH51" si="459">SUM(RZW34:RZW49)</f>
        <v>0</v>
      </c>
      <c r="RZX51" s="64">
        <f t="shared" si="459"/>
        <v>0</v>
      </c>
      <c r="RZY51" s="64">
        <f t="shared" si="459"/>
        <v>0</v>
      </c>
      <c r="RZZ51" s="64">
        <f t="shared" si="459"/>
        <v>0</v>
      </c>
      <c r="SAA51" s="64">
        <f t="shared" si="459"/>
        <v>0</v>
      </c>
      <c r="SAB51" s="64">
        <f t="shared" si="459"/>
        <v>0</v>
      </c>
      <c r="SAC51" s="64">
        <f t="shared" si="459"/>
        <v>0</v>
      </c>
      <c r="SAD51" s="64">
        <f t="shared" si="459"/>
        <v>0</v>
      </c>
      <c r="SAE51" s="64">
        <f t="shared" si="459"/>
        <v>0</v>
      </c>
      <c r="SAF51" s="64">
        <f t="shared" si="459"/>
        <v>0</v>
      </c>
      <c r="SAG51" s="64">
        <f t="shared" si="459"/>
        <v>0</v>
      </c>
      <c r="SAH51" s="64">
        <f t="shared" si="459"/>
        <v>0</v>
      </c>
      <c r="SAI51" s="64">
        <f t="shared" si="459"/>
        <v>0</v>
      </c>
      <c r="SAJ51" s="64">
        <f t="shared" si="459"/>
        <v>0</v>
      </c>
      <c r="SAK51" s="64">
        <f t="shared" si="459"/>
        <v>0</v>
      </c>
      <c r="SAL51" s="64">
        <f t="shared" si="459"/>
        <v>0</v>
      </c>
      <c r="SAM51" s="64">
        <f t="shared" si="459"/>
        <v>0</v>
      </c>
      <c r="SAN51" s="64">
        <f t="shared" si="459"/>
        <v>0</v>
      </c>
      <c r="SAO51" s="64">
        <f t="shared" si="459"/>
        <v>0</v>
      </c>
      <c r="SAP51" s="64">
        <f t="shared" si="459"/>
        <v>0</v>
      </c>
      <c r="SAQ51" s="64">
        <f t="shared" si="459"/>
        <v>0</v>
      </c>
      <c r="SAR51" s="64">
        <f t="shared" si="459"/>
        <v>0</v>
      </c>
      <c r="SAS51" s="64">
        <f t="shared" si="459"/>
        <v>0</v>
      </c>
      <c r="SAT51" s="64">
        <f t="shared" si="459"/>
        <v>0</v>
      </c>
      <c r="SAU51" s="64">
        <f t="shared" si="459"/>
        <v>0</v>
      </c>
      <c r="SAV51" s="64">
        <f t="shared" si="459"/>
        <v>0</v>
      </c>
      <c r="SAW51" s="64">
        <f t="shared" si="459"/>
        <v>0</v>
      </c>
      <c r="SAX51" s="64">
        <f t="shared" si="459"/>
        <v>0</v>
      </c>
      <c r="SAY51" s="64">
        <f t="shared" si="459"/>
        <v>0</v>
      </c>
      <c r="SAZ51" s="64">
        <f t="shared" si="459"/>
        <v>0</v>
      </c>
      <c r="SBA51" s="64">
        <f t="shared" si="459"/>
        <v>0</v>
      </c>
      <c r="SBB51" s="64">
        <f t="shared" si="459"/>
        <v>0</v>
      </c>
      <c r="SBC51" s="64">
        <f t="shared" si="459"/>
        <v>0</v>
      </c>
      <c r="SBD51" s="64">
        <f t="shared" si="459"/>
        <v>0</v>
      </c>
      <c r="SBE51" s="64">
        <f t="shared" si="459"/>
        <v>0</v>
      </c>
      <c r="SBF51" s="64">
        <f t="shared" si="459"/>
        <v>0</v>
      </c>
      <c r="SBG51" s="64">
        <f t="shared" si="459"/>
        <v>0</v>
      </c>
      <c r="SBH51" s="64">
        <f t="shared" si="459"/>
        <v>0</v>
      </c>
      <c r="SBI51" s="64">
        <f t="shared" si="459"/>
        <v>0</v>
      </c>
      <c r="SBJ51" s="64">
        <f t="shared" si="459"/>
        <v>0</v>
      </c>
      <c r="SBK51" s="64">
        <f t="shared" si="459"/>
        <v>0</v>
      </c>
      <c r="SBL51" s="64">
        <f t="shared" si="459"/>
        <v>0</v>
      </c>
      <c r="SBM51" s="64">
        <f t="shared" si="459"/>
        <v>0</v>
      </c>
      <c r="SBN51" s="64">
        <f t="shared" si="459"/>
        <v>0</v>
      </c>
      <c r="SBO51" s="64">
        <f t="shared" si="459"/>
        <v>0</v>
      </c>
      <c r="SBP51" s="64">
        <f t="shared" si="459"/>
        <v>0</v>
      </c>
      <c r="SBQ51" s="64">
        <f t="shared" si="459"/>
        <v>0</v>
      </c>
      <c r="SBR51" s="64">
        <f t="shared" si="459"/>
        <v>0</v>
      </c>
      <c r="SBS51" s="64">
        <f t="shared" si="459"/>
        <v>0</v>
      </c>
      <c r="SBT51" s="64">
        <f t="shared" si="459"/>
        <v>0</v>
      </c>
      <c r="SBU51" s="64">
        <f t="shared" si="459"/>
        <v>0</v>
      </c>
      <c r="SBV51" s="64">
        <f t="shared" si="459"/>
        <v>0</v>
      </c>
      <c r="SBW51" s="64">
        <f t="shared" si="459"/>
        <v>0</v>
      </c>
      <c r="SBX51" s="64">
        <f t="shared" si="459"/>
        <v>0</v>
      </c>
      <c r="SBY51" s="64">
        <f t="shared" si="459"/>
        <v>0</v>
      </c>
      <c r="SBZ51" s="64">
        <f t="shared" si="459"/>
        <v>0</v>
      </c>
      <c r="SCA51" s="64">
        <f t="shared" si="459"/>
        <v>0</v>
      </c>
      <c r="SCB51" s="64">
        <f t="shared" si="459"/>
        <v>0</v>
      </c>
      <c r="SCC51" s="64">
        <f t="shared" si="459"/>
        <v>0</v>
      </c>
      <c r="SCD51" s="64">
        <f t="shared" si="459"/>
        <v>0</v>
      </c>
      <c r="SCE51" s="64">
        <f t="shared" si="459"/>
        <v>0</v>
      </c>
      <c r="SCF51" s="64">
        <f t="shared" si="459"/>
        <v>0</v>
      </c>
      <c r="SCG51" s="64">
        <f t="shared" si="459"/>
        <v>0</v>
      </c>
      <c r="SCH51" s="64">
        <f t="shared" si="459"/>
        <v>0</v>
      </c>
      <c r="SCI51" s="64">
        <f t="shared" ref="SCI51:SET51" si="460">SUM(SCI34:SCI49)</f>
        <v>0</v>
      </c>
      <c r="SCJ51" s="64">
        <f t="shared" si="460"/>
        <v>0</v>
      </c>
      <c r="SCK51" s="64">
        <f t="shared" si="460"/>
        <v>0</v>
      </c>
      <c r="SCL51" s="64">
        <f t="shared" si="460"/>
        <v>0</v>
      </c>
      <c r="SCM51" s="64">
        <f t="shared" si="460"/>
        <v>0</v>
      </c>
      <c r="SCN51" s="64">
        <f t="shared" si="460"/>
        <v>0</v>
      </c>
      <c r="SCO51" s="64">
        <f t="shared" si="460"/>
        <v>0</v>
      </c>
      <c r="SCP51" s="64">
        <f t="shared" si="460"/>
        <v>0</v>
      </c>
      <c r="SCQ51" s="64">
        <f t="shared" si="460"/>
        <v>0</v>
      </c>
      <c r="SCR51" s="64">
        <f t="shared" si="460"/>
        <v>0</v>
      </c>
      <c r="SCS51" s="64">
        <f t="shared" si="460"/>
        <v>0</v>
      </c>
      <c r="SCT51" s="64">
        <f t="shared" si="460"/>
        <v>0</v>
      </c>
      <c r="SCU51" s="64">
        <f t="shared" si="460"/>
        <v>0</v>
      </c>
      <c r="SCV51" s="64">
        <f t="shared" si="460"/>
        <v>0</v>
      </c>
      <c r="SCW51" s="64">
        <f t="shared" si="460"/>
        <v>0</v>
      </c>
      <c r="SCX51" s="64">
        <f t="shared" si="460"/>
        <v>0</v>
      </c>
      <c r="SCY51" s="64">
        <f t="shared" si="460"/>
        <v>0</v>
      </c>
      <c r="SCZ51" s="64">
        <f t="shared" si="460"/>
        <v>0</v>
      </c>
      <c r="SDA51" s="64">
        <f t="shared" si="460"/>
        <v>0</v>
      </c>
      <c r="SDB51" s="64">
        <f t="shared" si="460"/>
        <v>0</v>
      </c>
      <c r="SDC51" s="64">
        <f t="shared" si="460"/>
        <v>0</v>
      </c>
      <c r="SDD51" s="64">
        <f t="shared" si="460"/>
        <v>0</v>
      </c>
      <c r="SDE51" s="64">
        <f t="shared" si="460"/>
        <v>0</v>
      </c>
      <c r="SDF51" s="64">
        <f t="shared" si="460"/>
        <v>0</v>
      </c>
      <c r="SDG51" s="64">
        <f t="shared" si="460"/>
        <v>0</v>
      </c>
      <c r="SDH51" s="64">
        <f t="shared" si="460"/>
        <v>0</v>
      </c>
      <c r="SDI51" s="64">
        <f t="shared" si="460"/>
        <v>0</v>
      </c>
      <c r="SDJ51" s="64">
        <f t="shared" si="460"/>
        <v>0</v>
      </c>
      <c r="SDK51" s="64">
        <f t="shared" si="460"/>
        <v>0</v>
      </c>
      <c r="SDL51" s="64">
        <f t="shared" si="460"/>
        <v>0</v>
      </c>
      <c r="SDM51" s="64">
        <f t="shared" si="460"/>
        <v>0</v>
      </c>
      <c r="SDN51" s="64">
        <f t="shared" si="460"/>
        <v>0</v>
      </c>
      <c r="SDO51" s="64">
        <f t="shared" si="460"/>
        <v>0</v>
      </c>
      <c r="SDP51" s="64">
        <f t="shared" si="460"/>
        <v>0</v>
      </c>
      <c r="SDQ51" s="64">
        <f t="shared" si="460"/>
        <v>0</v>
      </c>
      <c r="SDR51" s="64">
        <f t="shared" si="460"/>
        <v>0</v>
      </c>
      <c r="SDS51" s="64">
        <f t="shared" si="460"/>
        <v>0</v>
      </c>
      <c r="SDT51" s="64">
        <f t="shared" si="460"/>
        <v>0</v>
      </c>
      <c r="SDU51" s="64">
        <f t="shared" si="460"/>
        <v>0</v>
      </c>
      <c r="SDV51" s="64">
        <f t="shared" si="460"/>
        <v>0</v>
      </c>
      <c r="SDW51" s="64">
        <f t="shared" si="460"/>
        <v>0</v>
      </c>
      <c r="SDX51" s="64">
        <f t="shared" si="460"/>
        <v>0</v>
      </c>
      <c r="SDY51" s="64">
        <f t="shared" si="460"/>
        <v>0</v>
      </c>
      <c r="SDZ51" s="64">
        <f t="shared" si="460"/>
        <v>0</v>
      </c>
      <c r="SEA51" s="64">
        <f t="shared" si="460"/>
        <v>0</v>
      </c>
      <c r="SEB51" s="64">
        <f t="shared" si="460"/>
        <v>0</v>
      </c>
      <c r="SEC51" s="64">
        <f t="shared" si="460"/>
        <v>0</v>
      </c>
      <c r="SED51" s="64">
        <f t="shared" si="460"/>
        <v>0</v>
      </c>
      <c r="SEE51" s="64">
        <f t="shared" si="460"/>
        <v>0</v>
      </c>
      <c r="SEF51" s="64">
        <f t="shared" si="460"/>
        <v>0</v>
      </c>
      <c r="SEG51" s="64">
        <f t="shared" si="460"/>
        <v>0</v>
      </c>
      <c r="SEH51" s="64">
        <f t="shared" si="460"/>
        <v>0</v>
      </c>
      <c r="SEI51" s="64">
        <f t="shared" si="460"/>
        <v>0</v>
      </c>
      <c r="SEJ51" s="64">
        <f t="shared" si="460"/>
        <v>0</v>
      </c>
      <c r="SEK51" s="64">
        <f t="shared" si="460"/>
        <v>0</v>
      </c>
      <c r="SEL51" s="64">
        <f t="shared" si="460"/>
        <v>0</v>
      </c>
      <c r="SEM51" s="64">
        <f t="shared" si="460"/>
        <v>0</v>
      </c>
      <c r="SEN51" s="64">
        <f t="shared" si="460"/>
        <v>0</v>
      </c>
      <c r="SEO51" s="64">
        <f t="shared" si="460"/>
        <v>0</v>
      </c>
      <c r="SEP51" s="64">
        <f t="shared" si="460"/>
        <v>0</v>
      </c>
      <c r="SEQ51" s="64">
        <f t="shared" si="460"/>
        <v>0</v>
      </c>
      <c r="SER51" s="64">
        <f t="shared" si="460"/>
        <v>0</v>
      </c>
      <c r="SES51" s="64">
        <f t="shared" si="460"/>
        <v>0</v>
      </c>
      <c r="SET51" s="64">
        <f t="shared" si="460"/>
        <v>0</v>
      </c>
      <c r="SEU51" s="64">
        <f t="shared" ref="SEU51:SHF51" si="461">SUM(SEU34:SEU49)</f>
        <v>0</v>
      </c>
      <c r="SEV51" s="64">
        <f t="shared" si="461"/>
        <v>0</v>
      </c>
      <c r="SEW51" s="64">
        <f t="shared" si="461"/>
        <v>0</v>
      </c>
      <c r="SEX51" s="64">
        <f t="shared" si="461"/>
        <v>0</v>
      </c>
      <c r="SEY51" s="64">
        <f t="shared" si="461"/>
        <v>0</v>
      </c>
      <c r="SEZ51" s="64">
        <f t="shared" si="461"/>
        <v>0</v>
      </c>
      <c r="SFA51" s="64">
        <f t="shared" si="461"/>
        <v>0</v>
      </c>
      <c r="SFB51" s="64">
        <f t="shared" si="461"/>
        <v>0</v>
      </c>
      <c r="SFC51" s="64">
        <f t="shared" si="461"/>
        <v>0</v>
      </c>
      <c r="SFD51" s="64">
        <f t="shared" si="461"/>
        <v>0</v>
      </c>
      <c r="SFE51" s="64">
        <f t="shared" si="461"/>
        <v>0</v>
      </c>
      <c r="SFF51" s="64">
        <f t="shared" si="461"/>
        <v>0</v>
      </c>
      <c r="SFG51" s="64">
        <f t="shared" si="461"/>
        <v>0</v>
      </c>
      <c r="SFH51" s="64">
        <f t="shared" si="461"/>
        <v>0</v>
      </c>
      <c r="SFI51" s="64">
        <f t="shared" si="461"/>
        <v>0</v>
      </c>
      <c r="SFJ51" s="64">
        <f t="shared" si="461"/>
        <v>0</v>
      </c>
      <c r="SFK51" s="64">
        <f t="shared" si="461"/>
        <v>0</v>
      </c>
      <c r="SFL51" s="64">
        <f t="shared" si="461"/>
        <v>0</v>
      </c>
      <c r="SFM51" s="64">
        <f t="shared" si="461"/>
        <v>0</v>
      </c>
      <c r="SFN51" s="64">
        <f t="shared" si="461"/>
        <v>0</v>
      </c>
      <c r="SFO51" s="64">
        <f t="shared" si="461"/>
        <v>0</v>
      </c>
      <c r="SFP51" s="64">
        <f t="shared" si="461"/>
        <v>0</v>
      </c>
      <c r="SFQ51" s="64">
        <f t="shared" si="461"/>
        <v>0</v>
      </c>
      <c r="SFR51" s="64">
        <f t="shared" si="461"/>
        <v>0</v>
      </c>
      <c r="SFS51" s="64">
        <f t="shared" si="461"/>
        <v>0</v>
      </c>
      <c r="SFT51" s="64">
        <f t="shared" si="461"/>
        <v>0</v>
      </c>
      <c r="SFU51" s="64">
        <f t="shared" si="461"/>
        <v>0</v>
      </c>
      <c r="SFV51" s="64">
        <f t="shared" si="461"/>
        <v>0</v>
      </c>
      <c r="SFW51" s="64">
        <f t="shared" si="461"/>
        <v>0</v>
      </c>
      <c r="SFX51" s="64">
        <f t="shared" si="461"/>
        <v>0</v>
      </c>
      <c r="SFY51" s="64">
        <f t="shared" si="461"/>
        <v>0</v>
      </c>
      <c r="SFZ51" s="64">
        <f t="shared" si="461"/>
        <v>0</v>
      </c>
      <c r="SGA51" s="64">
        <f t="shared" si="461"/>
        <v>0</v>
      </c>
      <c r="SGB51" s="64">
        <f t="shared" si="461"/>
        <v>0</v>
      </c>
      <c r="SGC51" s="64">
        <f t="shared" si="461"/>
        <v>0</v>
      </c>
      <c r="SGD51" s="64">
        <f t="shared" si="461"/>
        <v>0</v>
      </c>
      <c r="SGE51" s="64">
        <f t="shared" si="461"/>
        <v>0</v>
      </c>
      <c r="SGF51" s="64">
        <f t="shared" si="461"/>
        <v>0</v>
      </c>
      <c r="SGG51" s="64">
        <f t="shared" si="461"/>
        <v>0</v>
      </c>
      <c r="SGH51" s="64">
        <f t="shared" si="461"/>
        <v>0</v>
      </c>
      <c r="SGI51" s="64">
        <f t="shared" si="461"/>
        <v>0</v>
      </c>
      <c r="SGJ51" s="64">
        <f t="shared" si="461"/>
        <v>0</v>
      </c>
      <c r="SGK51" s="64">
        <f t="shared" si="461"/>
        <v>0</v>
      </c>
      <c r="SGL51" s="64">
        <f t="shared" si="461"/>
        <v>0</v>
      </c>
      <c r="SGM51" s="64">
        <f t="shared" si="461"/>
        <v>0</v>
      </c>
      <c r="SGN51" s="64">
        <f t="shared" si="461"/>
        <v>0</v>
      </c>
      <c r="SGO51" s="64">
        <f t="shared" si="461"/>
        <v>0</v>
      </c>
      <c r="SGP51" s="64">
        <f t="shared" si="461"/>
        <v>0</v>
      </c>
      <c r="SGQ51" s="64">
        <f t="shared" si="461"/>
        <v>0</v>
      </c>
      <c r="SGR51" s="64">
        <f t="shared" si="461"/>
        <v>0</v>
      </c>
      <c r="SGS51" s="64">
        <f t="shared" si="461"/>
        <v>0</v>
      </c>
      <c r="SGT51" s="64">
        <f t="shared" si="461"/>
        <v>0</v>
      </c>
      <c r="SGU51" s="64">
        <f t="shared" si="461"/>
        <v>0</v>
      </c>
      <c r="SGV51" s="64">
        <f t="shared" si="461"/>
        <v>0</v>
      </c>
      <c r="SGW51" s="64">
        <f t="shared" si="461"/>
        <v>0</v>
      </c>
      <c r="SGX51" s="64">
        <f t="shared" si="461"/>
        <v>0</v>
      </c>
      <c r="SGY51" s="64">
        <f t="shared" si="461"/>
        <v>0</v>
      </c>
      <c r="SGZ51" s="64">
        <f t="shared" si="461"/>
        <v>0</v>
      </c>
      <c r="SHA51" s="64">
        <f t="shared" si="461"/>
        <v>0</v>
      </c>
      <c r="SHB51" s="64">
        <f t="shared" si="461"/>
        <v>0</v>
      </c>
      <c r="SHC51" s="64">
        <f t="shared" si="461"/>
        <v>0</v>
      </c>
      <c r="SHD51" s="64">
        <f t="shared" si="461"/>
        <v>0</v>
      </c>
      <c r="SHE51" s="64">
        <f t="shared" si="461"/>
        <v>0</v>
      </c>
      <c r="SHF51" s="64">
        <f t="shared" si="461"/>
        <v>0</v>
      </c>
      <c r="SHG51" s="64">
        <f t="shared" ref="SHG51:SJR51" si="462">SUM(SHG34:SHG49)</f>
        <v>0</v>
      </c>
      <c r="SHH51" s="64">
        <f t="shared" si="462"/>
        <v>0</v>
      </c>
      <c r="SHI51" s="64">
        <f t="shared" si="462"/>
        <v>0</v>
      </c>
      <c r="SHJ51" s="64">
        <f t="shared" si="462"/>
        <v>0</v>
      </c>
      <c r="SHK51" s="64">
        <f t="shared" si="462"/>
        <v>0</v>
      </c>
      <c r="SHL51" s="64">
        <f t="shared" si="462"/>
        <v>0</v>
      </c>
      <c r="SHM51" s="64">
        <f t="shared" si="462"/>
        <v>0</v>
      </c>
      <c r="SHN51" s="64">
        <f t="shared" si="462"/>
        <v>0</v>
      </c>
      <c r="SHO51" s="64">
        <f t="shared" si="462"/>
        <v>0</v>
      </c>
      <c r="SHP51" s="64">
        <f t="shared" si="462"/>
        <v>0</v>
      </c>
      <c r="SHQ51" s="64">
        <f t="shared" si="462"/>
        <v>0</v>
      </c>
      <c r="SHR51" s="64">
        <f t="shared" si="462"/>
        <v>0</v>
      </c>
      <c r="SHS51" s="64">
        <f t="shared" si="462"/>
        <v>0</v>
      </c>
      <c r="SHT51" s="64">
        <f t="shared" si="462"/>
        <v>0</v>
      </c>
      <c r="SHU51" s="64">
        <f t="shared" si="462"/>
        <v>0</v>
      </c>
      <c r="SHV51" s="64">
        <f t="shared" si="462"/>
        <v>0</v>
      </c>
      <c r="SHW51" s="64">
        <f t="shared" si="462"/>
        <v>0</v>
      </c>
      <c r="SHX51" s="64">
        <f t="shared" si="462"/>
        <v>0</v>
      </c>
      <c r="SHY51" s="64">
        <f t="shared" si="462"/>
        <v>0</v>
      </c>
      <c r="SHZ51" s="64">
        <f t="shared" si="462"/>
        <v>0</v>
      </c>
      <c r="SIA51" s="64">
        <f t="shared" si="462"/>
        <v>0</v>
      </c>
      <c r="SIB51" s="64">
        <f t="shared" si="462"/>
        <v>0</v>
      </c>
      <c r="SIC51" s="64">
        <f t="shared" si="462"/>
        <v>0</v>
      </c>
      <c r="SID51" s="64">
        <f t="shared" si="462"/>
        <v>0</v>
      </c>
      <c r="SIE51" s="64">
        <f t="shared" si="462"/>
        <v>0</v>
      </c>
      <c r="SIF51" s="64">
        <f t="shared" si="462"/>
        <v>0</v>
      </c>
      <c r="SIG51" s="64">
        <f t="shared" si="462"/>
        <v>0</v>
      </c>
      <c r="SIH51" s="64">
        <f t="shared" si="462"/>
        <v>0</v>
      </c>
      <c r="SII51" s="64">
        <f t="shared" si="462"/>
        <v>0</v>
      </c>
      <c r="SIJ51" s="64">
        <f t="shared" si="462"/>
        <v>0</v>
      </c>
      <c r="SIK51" s="64">
        <f t="shared" si="462"/>
        <v>0</v>
      </c>
      <c r="SIL51" s="64">
        <f t="shared" si="462"/>
        <v>0</v>
      </c>
      <c r="SIM51" s="64">
        <f t="shared" si="462"/>
        <v>0</v>
      </c>
      <c r="SIN51" s="64">
        <f t="shared" si="462"/>
        <v>0</v>
      </c>
      <c r="SIO51" s="64">
        <f t="shared" si="462"/>
        <v>0</v>
      </c>
      <c r="SIP51" s="64">
        <f t="shared" si="462"/>
        <v>0</v>
      </c>
      <c r="SIQ51" s="64">
        <f t="shared" si="462"/>
        <v>0</v>
      </c>
      <c r="SIR51" s="64">
        <f t="shared" si="462"/>
        <v>0</v>
      </c>
      <c r="SIS51" s="64">
        <f t="shared" si="462"/>
        <v>0</v>
      </c>
      <c r="SIT51" s="64">
        <f t="shared" si="462"/>
        <v>0</v>
      </c>
      <c r="SIU51" s="64">
        <f t="shared" si="462"/>
        <v>0</v>
      </c>
      <c r="SIV51" s="64">
        <f t="shared" si="462"/>
        <v>0</v>
      </c>
      <c r="SIW51" s="64">
        <f t="shared" si="462"/>
        <v>0</v>
      </c>
      <c r="SIX51" s="64">
        <f t="shared" si="462"/>
        <v>0</v>
      </c>
      <c r="SIY51" s="64">
        <f t="shared" si="462"/>
        <v>0</v>
      </c>
      <c r="SIZ51" s="64">
        <f t="shared" si="462"/>
        <v>0</v>
      </c>
      <c r="SJA51" s="64">
        <f t="shared" si="462"/>
        <v>0</v>
      </c>
      <c r="SJB51" s="64">
        <f t="shared" si="462"/>
        <v>0</v>
      </c>
      <c r="SJC51" s="64">
        <f t="shared" si="462"/>
        <v>0</v>
      </c>
      <c r="SJD51" s="64">
        <f t="shared" si="462"/>
        <v>0</v>
      </c>
      <c r="SJE51" s="64">
        <f t="shared" si="462"/>
        <v>0</v>
      </c>
      <c r="SJF51" s="64">
        <f t="shared" si="462"/>
        <v>0</v>
      </c>
      <c r="SJG51" s="64">
        <f t="shared" si="462"/>
        <v>0</v>
      </c>
      <c r="SJH51" s="64">
        <f t="shared" si="462"/>
        <v>0</v>
      </c>
      <c r="SJI51" s="64">
        <f t="shared" si="462"/>
        <v>0</v>
      </c>
      <c r="SJJ51" s="64">
        <f t="shared" si="462"/>
        <v>0</v>
      </c>
      <c r="SJK51" s="64">
        <f t="shared" si="462"/>
        <v>0</v>
      </c>
      <c r="SJL51" s="64">
        <f t="shared" si="462"/>
        <v>0</v>
      </c>
      <c r="SJM51" s="64">
        <f t="shared" si="462"/>
        <v>0</v>
      </c>
      <c r="SJN51" s="64">
        <f t="shared" si="462"/>
        <v>0</v>
      </c>
      <c r="SJO51" s="64">
        <f t="shared" si="462"/>
        <v>0</v>
      </c>
      <c r="SJP51" s="64">
        <f t="shared" si="462"/>
        <v>0</v>
      </c>
      <c r="SJQ51" s="64">
        <f t="shared" si="462"/>
        <v>0</v>
      </c>
      <c r="SJR51" s="64">
        <f t="shared" si="462"/>
        <v>0</v>
      </c>
      <c r="SJS51" s="64">
        <f t="shared" ref="SJS51:SMD51" si="463">SUM(SJS34:SJS49)</f>
        <v>0</v>
      </c>
      <c r="SJT51" s="64">
        <f t="shared" si="463"/>
        <v>0</v>
      </c>
      <c r="SJU51" s="64">
        <f t="shared" si="463"/>
        <v>0</v>
      </c>
      <c r="SJV51" s="64">
        <f t="shared" si="463"/>
        <v>0</v>
      </c>
      <c r="SJW51" s="64">
        <f t="shared" si="463"/>
        <v>0</v>
      </c>
      <c r="SJX51" s="64">
        <f t="shared" si="463"/>
        <v>0</v>
      </c>
      <c r="SJY51" s="64">
        <f t="shared" si="463"/>
        <v>0</v>
      </c>
      <c r="SJZ51" s="64">
        <f t="shared" si="463"/>
        <v>0</v>
      </c>
      <c r="SKA51" s="64">
        <f t="shared" si="463"/>
        <v>0</v>
      </c>
      <c r="SKB51" s="64">
        <f t="shared" si="463"/>
        <v>0</v>
      </c>
      <c r="SKC51" s="64">
        <f t="shared" si="463"/>
        <v>0</v>
      </c>
      <c r="SKD51" s="64">
        <f t="shared" si="463"/>
        <v>0</v>
      </c>
      <c r="SKE51" s="64">
        <f t="shared" si="463"/>
        <v>0</v>
      </c>
      <c r="SKF51" s="64">
        <f t="shared" si="463"/>
        <v>0</v>
      </c>
      <c r="SKG51" s="64">
        <f t="shared" si="463"/>
        <v>0</v>
      </c>
      <c r="SKH51" s="64">
        <f t="shared" si="463"/>
        <v>0</v>
      </c>
      <c r="SKI51" s="64">
        <f t="shared" si="463"/>
        <v>0</v>
      </c>
      <c r="SKJ51" s="64">
        <f t="shared" si="463"/>
        <v>0</v>
      </c>
      <c r="SKK51" s="64">
        <f t="shared" si="463"/>
        <v>0</v>
      </c>
      <c r="SKL51" s="64">
        <f t="shared" si="463"/>
        <v>0</v>
      </c>
      <c r="SKM51" s="64">
        <f t="shared" si="463"/>
        <v>0</v>
      </c>
      <c r="SKN51" s="64">
        <f t="shared" si="463"/>
        <v>0</v>
      </c>
      <c r="SKO51" s="64">
        <f t="shared" si="463"/>
        <v>0</v>
      </c>
      <c r="SKP51" s="64">
        <f t="shared" si="463"/>
        <v>0</v>
      </c>
      <c r="SKQ51" s="64">
        <f t="shared" si="463"/>
        <v>0</v>
      </c>
      <c r="SKR51" s="64">
        <f t="shared" si="463"/>
        <v>0</v>
      </c>
      <c r="SKS51" s="64">
        <f t="shared" si="463"/>
        <v>0</v>
      </c>
      <c r="SKT51" s="64">
        <f t="shared" si="463"/>
        <v>0</v>
      </c>
      <c r="SKU51" s="64">
        <f t="shared" si="463"/>
        <v>0</v>
      </c>
      <c r="SKV51" s="64">
        <f t="shared" si="463"/>
        <v>0</v>
      </c>
      <c r="SKW51" s="64">
        <f t="shared" si="463"/>
        <v>0</v>
      </c>
      <c r="SKX51" s="64">
        <f t="shared" si="463"/>
        <v>0</v>
      </c>
      <c r="SKY51" s="64">
        <f t="shared" si="463"/>
        <v>0</v>
      </c>
      <c r="SKZ51" s="64">
        <f t="shared" si="463"/>
        <v>0</v>
      </c>
      <c r="SLA51" s="64">
        <f t="shared" si="463"/>
        <v>0</v>
      </c>
      <c r="SLB51" s="64">
        <f t="shared" si="463"/>
        <v>0</v>
      </c>
      <c r="SLC51" s="64">
        <f t="shared" si="463"/>
        <v>0</v>
      </c>
      <c r="SLD51" s="64">
        <f t="shared" si="463"/>
        <v>0</v>
      </c>
      <c r="SLE51" s="64">
        <f t="shared" si="463"/>
        <v>0</v>
      </c>
      <c r="SLF51" s="64">
        <f t="shared" si="463"/>
        <v>0</v>
      </c>
      <c r="SLG51" s="64">
        <f t="shared" si="463"/>
        <v>0</v>
      </c>
      <c r="SLH51" s="64">
        <f t="shared" si="463"/>
        <v>0</v>
      </c>
      <c r="SLI51" s="64">
        <f t="shared" si="463"/>
        <v>0</v>
      </c>
      <c r="SLJ51" s="64">
        <f t="shared" si="463"/>
        <v>0</v>
      </c>
      <c r="SLK51" s="64">
        <f t="shared" si="463"/>
        <v>0</v>
      </c>
      <c r="SLL51" s="64">
        <f t="shared" si="463"/>
        <v>0</v>
      </c>
      <c r="SLM51" s="64">
        <f t="shared" si="463"/>
        <v>0</v>
      </c>
      <c r="SLN51" s="64">
        <f t="shared" si="463"/>
        <v>0</v>
      </c>
      <c r="SLO51" s="64">
        <f t="shared" si="463"/>
        <v>0</v>
      </c>
      <c r="SLP51" s="64">
        <f t="shared" si="463"/>
        <v>0</v>
      </c>
      <c r="SLQ51" s="64">
        <f t="shared" si="463"/>
        <v>0</v>
      </c>
      <c r="SLR51" s="64">
        <f t="shared" si="463"/>
        <v>0</v>
      </c>
      <c r="SLS51" s="64">
        <f t="shared" si="463"/>
        <v>0</v>
      </c>
      <c r="SLT51" s="64">
        <f t="shared" si="463"/>
        <v>0</v>
      </c>
      <c r="SLU51" s="64">
        <f t="shared" si="463"/>
        <v>0</v>
      </c>
      <c r="SLV51" s="64">
        <f t="shared" si="463"/>
        <v>0</v>
      </c>
      <c r="SLW51" s="64">
        <f t="shared" si="463"/>
        <v>0</v>
      </c>
      <c r="SLX51" s="64">
        <f t="shared" si="463"/>
        <v>0</v>
      </c>
      <c r="SLY51" s="64">
        <f t="shared" si="463"/>
        <v>0</v>
      </c>
      <c r="SLZ51" s="64">
        <f t="shared" si="463"/>
        <v>0</v>
      </c>
      <c r="SMA51" s="64">
        <f t="shared" si="463"/>
        <v>0</v>
      </c>
      <c r="SMB51" s="64">
        <f t="shared" si="463"/>
        <v>0</v>
      </c>
      <c r="SMC51" s="64">
        <f t="shared" si="463"/>
        <v>0</v>
      </c>
      <c r="SMD51" s="64">
        <f t="shared" si="463"/>
        <v>0</v>
      </c>
      <c r="SME51" s="64">
        <f t="shared" ref="SME51:SOP51" si="464">SUM(SME34:SME49)</f>
        <v>0</v>
      </c>
      <c r="SMF51" s="64">
        <f t="shared" si="464"/>
        <v>0</v>
      </c>
      <c r="SMG51" s="64">
        <f t="shared" si="464"/>
        <v>0</v>
      </c>
      <c r="SMH51" s="64">
        <f t="shared" si="464"/>
        <v>0</v>
      </c>
      <c r="SMI51" s="64">
        <f t="shared" si="464"/>
        <v>0</v>
      </c>
      <c r="SMJ51" s="64">
        <f t="shared" si="464"/>
        <v>0</v>
      </c>
      <c r="SMK51" s="64">
        <f t="shared" si="464"/>
        <v>0</v>
      </c>
      <c r="SML51" s="64">
        <f t="shared" si="464"/>
        <v>0</v>
      </c>
      <c r="SMM51" s="64">
        <f t="shared" si="464"/>
        <v>0</v>
      </c>
      <c r="SMN51" s="64">
        <f t="shared" si="464"/>
        <v>0</v>
      </c>
      <c r="SMO51" s="64">
        <f t="shared" si="464"/>
        <v>0</v>
      </c>
      <c r="SMP51" s="64">
        <f t="shared" si="464"/>
        <v>0</v>
      </c>
      <c r="SMQ51" s="64">
        <f t="shared" si="464"/>
        <v>0</v>
      </c>
      <c r="SMR51" s="64">
        <f t="shared" si="464"/>
        <v>0</v>
      </c>
      <c r="SMS51" s="64">
        <f t="shared" si="464"/>
        <v>0</v>
      </c>
      <c r="SMT51" s="64">
        <f t="shared" si="464"/>
        <v>0</v>
      </c>
      <c r="SMU51" s="64">
        <f t="shared" si="464"/>
        <v>0</v>
      </c>
      <c r="SMV51" s="64">
        <f t="shared" si="464"/>
        <v>0</v>
      </c>
      <c r="SMW51" s="64">
        <f t="shared" si="464"/>
        <v>0</v>
      </c>
      <c r="SMX51" s="64">
        <f t="shared" si="464"/>
        <v>0</v>
      </c>
      <c r="SMY51" s="64">
        <f t="shared" si="464"/>
        <v>0</v>
      </c>
      <c r="SMZ51" s="64">
        <f t="shared" si="464"/>
        <v>0</v>
      </c>
      <c r="SNA51" s="64">
        <f t="shared" si="464"/>
        <v>0</v>
      </c>
      <c r="SNB51" s="64">
        <f t="shared" si="464"/>
        <v>0</v>
      </c>
      <c r="SNC51" s="64">
        <f t="shared" si="464"/>
        <v>0</v>
      </c>
      <c r="SND51" s="64">
        <f t="shared" si="464"/>
        <v>0</v>
      </c>
      <c r="SNE51" s="64">
        <f t="shared" si="464"/>
        <v>0</v>
      </c>
      <c r="SNF51" s="64">
        <f t="shared" si="464"/>
        <v>0</v>
      </c>
      <c r="SNG51" s="64">
        <f t="shared" si="464"/>
        <v>0</v>
      </c>
      <c r="SNH51" s="64">
        <f t="shared" si="464"/>
        <v>0</v>
      </c>
      <c r="SNI51" s="64">
        <f t="shared" si="464"/>
        <v>0</v>
      </c>
      <c r="SNJ51" s="64">
        <f t="shared" si="464"/>
        <v>0</v>
      </c>
      <c r="SNK51" s="64">
        <f t="shared" si="464"/>
        <v>0</v>
      </c>
      <c r="SNL51" s="64">
        <f t="shared" si="464"/>
        <v>0</v>
      </c>
      <c r="SNM51" s="64">
        <f t="shared" si="464"/>
        <v>0</v>
      </c>
      <c r="SNN51" s="64">
        <f t="shared" si="464"/>
        <v>0</v>
      </c>
      <c r="SNO51" s="64">
        <f t="shared" si="464"/>
        <v>0</v>
      </c>
      <c r="SNP51" s="64">
        <f t="shared" si="464"/>
        <v>0</v>
      </c>
      <c r="SNQ51" s="64">
        <f t="shared" si="464"/>
        <v>0</v>
      </c>
      <c r="SNR51" s="64">
        <f t="shared" si="464"/>
        <v>0</v>
      </c>
      <c r="SNS51" s="64">
        <f t="shared" si="464"/>
        <v>0</v>
      </c>
      <c r="SNT51" s="64">
        <f t="shared" si="464"/>
        <v>0</v>
      </c>
      <c r="SNU51" s="64">
        <f t="shared" si="464"/>
        <v>0</v>
      </c>
      <c r="SNV51" s="64">
        <f t="shared" si="464"/>
        <v>0</v>
      </c>
      <c r="SNW51" s="64">
        <f t="shared" si="464"/>
        <v>0</v>
      </c>
      <c r="SNX51" s="64">
        <f t="shared" si="464"/>
        <v>0</v>
      </c>
      <c r="SNY51" s="64">
        <f t="shared" si="464"/>
        <v>0</v>
      </c>
      <c r="SNZ51" s="64">
        <f t="shared" si="464"/>
        <v>0</v>
      </c>
      <c r="SOA51" s="64">
        <f t="shared" si="464"/>
        <v>0</v>
      </c>
      <c r="SOB51" s="64">
        <f t="shared" si="464"/>
        <v>0</v>
      </c>
      <c r="SOC51" s="64">
        <f t="shared" si="464"/>
        <v>0</v>
      </c>
      <c r="SOD51" s="64">
        <f t="shared" si="464"/>
        <v>0</v>
      </c>
      <c r="SOE51" s="64">
        <f t="shared" si="464"/>
        <v>0</v>
      </c>
      <c r="SOF51" s="64">
        <f t="shared" si="464"/>
        <v>0</v>
      </c>
      <c r="SOG51" s="64">
        <f t="shared" si="464"/>
        <v>0</v>
      </c>
      <c r="SOH51" s="64">
        <f t="shared" si="464"/>
        <v>0</v>
      </c>
      <c r="SOI51" s="64">
        <f t="shared" si="464"/>
        <v>0</v>
      </c>
      <c r="SOJ51" s="64">
        <f t="shared" si="464"/>
        <v>0</v>
      </c>
      <c r="SOK51" s="64">
        <f t="shared" si="464"/>
        <v>0</v>
      </c>
      <c r="SOL51" s="64">
        <f t="shared" si="464"/>
        <v>0</v>
      </c>
      <c r="SOM51" s="64">
        <f t="shared" si="464"/>
        <v>0</v>
      </c>
      <c r="SON51" s="64">
        <f t="shared" si="464"/>
        <v>0</v>
      </c>
      <c r="SOO51" s="64">
        <f t="shared" si="464"/>
        <v>0</v>
      </c>
      <c r="SOP51" s="64">
        <f t="shared" si="464"/>
        <v>0</v>
      </c>
      <c r="SOQ51" s="64">
        <f t="shared" ref="SOQ51:SRB51" si="465">SUM(SOQ34:SOQ49)</f>
        <v>0</v>
      </c>
      <c r="SOR51" s="64">
        <f t="shared" si="465"/>
        <v>0</v>
      </c>
      <c r="SOS51" s="64">
        <f t="shared" si="465"/>
        <v>0</v>
      </c>
      <c r="SOT51" s="64">
        <f t="shared" si="465"/>
        <v>0</v>
      </c>
      <c r="SOU51" s="64">
        <f t="shared" si="465"/>
        <v>0</v>
      </c>
      <c r="SOV51" s="64">
        <f t="shared" si="465"/>
        <v>0</v>
      </c>
      <c r="SOW51" s="64">
        <f t="shared" si="465"/>
        <v>0</v>
      </c>
      <c r="SOX51" s="64">
        <f t="shared" si="465"/>
        <v>0</v>
      </c>
      <c r="SOY51" s="64">
        <f t="shared" si="465"/>
        <v>0</v>
      </c>
      <c r="SOZ51" s="64">
        <f t="shared" si="465"/>
        <v>0</v>
      </c>
      <c r="SPA51" s="64">
        <f t="shared" si="465"/>
        <v>0</v>
      </c>
      <c r="SPB51" s="64">
        <f t="shared" si="465"/>
        <v>0</v>
      </c>
      <c r="SPC51" s="64">
        <f t="shared" si="465"/>
        <v>0</v>
      </c>
      <c r="SPD51" s="64">
        <f t="shared" si="465"/>
        <v>0</v>
      </c>
      <c r="SPE51" s="64">
        <f t="shared" si="465"/>
        <v>0</v>
      </c>
      <c r="SPF51" s="64">
        <f t="shared" si="465"/>
        <v>0</v>
      </c>
      <c r="SPG51" s="64">
        <f t="shared" si="465"/>
        <v>0</v>
      </c>
      <c r="SPH51" s="64">
        <f t="shared" si="465"/>
        <v>0</v>
      </c>
      <c r="SPI51" s="64">
        <f t="shared" si="465"/>
        <v>0</v>
      </c>
      <c r="SPJ51" s="64">
        <f t="shared" si="465"/>
        <v>0</v>
      </c>
      <c r="SPK51" s="64">
        <f t="shared" si="465"/>
        <v>0</v>
      </c>
      <c r="SPL51" s="64">
        <f t="shared" si="465"/>
        <v>0</v>
      </c>
      <c r="SPM51" s="64">
        <f t="shared" si="465"/>
        <v>0</v>
      </c>
      <c r="SPN51" s="64">
        <f t="shared" si="465"/>
        <v>0</v>
      </c>
      <c r="SPO51" s="64">
        <f t="shared" si="465"/>
        <v>0</v>
      </c>
      <c r="SPP51" s="64">
        <f t="shared" si="465"/>
        <v>0</v>
      </c>
      <c r="SPQ51" s="64">
        <f t="shared" si="465"/>
        <v>0</v>
      </c>
      <c r="SPR51" s="64">
        <f t="shared" si="465"/>
        <v>0</v>
      </c>
      <c r="SPS51" s="64">
        <f t="shared" si="465"/>
        <v>0</v>
      </c>
      <c r="SPT51" s="64">
        <f t="shared" si="465"/>
        <v>0</v>
      </c>
      <c r="SPU51" s="64">
        <f t="shared" si="465"/>
        <v>0</v>
      </c>
      <c r="SPV51" s="64">
        <f t="shared" si="465"/>
        <v>0</v>
      </c>
      <c r="SPW51" s="64">
        <f t="shared" si="465"/>
        <v>0</v>
      </c>
      <c r="SPX51" s="64">
        <f t="shared" si="465"/>
        <v>0</v>
      </c>
      <c r="SPY51" s="64">
        <f t="shared" si="465"/>
        <v>0</v>
      </c>
      <c r="SPZ51" s="64">
        <f t="shared" si="465"/>
        <v>0</v>
      </c>
      <c r="SQA51" s="64">
        <f t="shared" si="465"/>
        <v>0</v>
      </c>
      <c r="SQB51" s="64">
        <f t="shared" si="465"/>
        <v>0</v>
      </c>
      <c r="SQC51" s="64">
        <f t="shared" si="465"/>
        <v>0</v>
      </c>
      <c r="SQD51" s="64">
        <f t="shared" si="465"/>
        <v>0</v>
      </c>
      <c r="SQE51" s="64">
        <f t="shared" si="465"/>
        <v>0</v>
      </c>
      <c r="SQF51" s="64">
        <f t="shared" si="465"/>
        <v>0</v>
      </c>
      <c r="SQG51" s="64">
        <f t="shared" si="465"/>
        <v>0</v>
      </c>
      <c r="SQH51" s="64">
        <f t="shared" si="465"/>
        <v>0</v>
      </c>
      <c r="SQI51" s="64">
        <f t="shared" si="465"/>
        <v>0</v>
      </c>
      <c r="SQJ51" s="64">
        <f t="shared" si="465"/>
        <v>0</v>
      </c>
      <c r="SQK51" s="64">
        <f t="shared" si="465"/>
        <v>0</v>
      </c>
      <c r="SQL51" s="64">
        <f t="shared" si="465"/>
        <v>0</v>
      </c>
      <c r="SQM51" s="64">
        <f t="shared" si="465"/>
        <v>0</v>
      </c>
      <c r="SQN51" s="64">
        <f t="shared" si="465"/>
        <v>0</v>
      </c>
      <c r="SQO51" s="64">
        <f t="shared" si="465"/>
        <v>0</v>
      </c>
      <c r="SQP51" s="64">
        <f t="shared" si="465"/>
        <v>0</v>
      </c>
      <c r="SQQ51" s="64">
        <f t="shared" si="465"/>
        <v>0</v>
      </c>
      <c r="SQR51" s="64">
        <f t="shared" si="465"/>
        <v>0</v>
      </c>
      <c r="SQS51" s="64">
        <f t="shared" si="465"/>
        <v>0</v>
      </c>
      <c r="SQT51" s="64">
        <f t="shared" si="465"/>
        <v>0</v>
      </c>
      <c r="SQU51" s="64">
        <f t="shared" si="465"/>
        <v>0</v>
      </c>
      <c r="SQV51" s="64">
        <f t="shared" si="465"/>
        <v>0</v>
      </c>
      <c r="SQW51" s="64">
        <f t="shared" si="465"/>
        <v>0</v>
      </c>
      <c r="SQX51" s="64">
        <f t="shared" si="465"/>
        <v>0</v>
      </c>
      <c r="SQY51" s="64">
        <f t="shared" si="465"/>
        <v>0</v>
      </c>
      <c r="SQZ51" s="64">
        <f t="shared" si="465"/>
        <v>0</v>
      </c>
      <c r="SRA51" s="64">
        <f t="shared" si="465"/>
        <v>0</v>
      </c>
      <c r="SRB51" s="64">
        <f t="shared" si="465"/>
        <v>0</v>
      </c>
      <c r="SRC51" s="64">
        <f t="shared" ref="SRC51:STN51" si="466">SUM(SRC34:SRC49)</f>
        <v>0</v>
      </c>
      <c r="SRD51" s="64">
        <f t="shared" si="466"/>
        <v>0</v>
      </c>
      <c r="SRE51" s="64">
        <f t="shared" si="466"/>
        <v>0</v>
      </c>
      <c r="SRF51" s="64">
        <f t="shared" si="466"/>
        <v>0</v>
      </c>
      <c r="SRG51" s="64">
        <f t="shared" si="466"/>
        <v>0</v>
      </c>
      <c r="SRH51" s="64">
        <f t="shared" si="466"/>
        <v>0</v>
      </c>
      <c r="SRI51" s="64">
        <f t="shared" si="466"/>
        <v>0</v>
      </c>
      <c r="SRJ51" s="64">
        <f t="shared" si="466"/>
        <v>0</v>
      </c>
      <c r="SRK51" s="64">
        <f t="shared" si="466"/>
        <v>0</v>
      </c>
      <c r="SRL51" s="64">
        <f t="shared" si="466"/>
        <v>0</v>
      </c>
      <c r="SRM51" s="64">
        <f t="shared" si="466"/>
        <v>0</v>
      </c>
      <c r="SRN51" s="64">
        <f t="shared" si="466"/>
        <v>0</v>
      </c>
      <c r="SRO51" s="64">
        <f t="shared" si="466"/>
        <v>0</v>
      </c>
      <c r="SRP51" s="64">
        <f t="shared" si="466"/>
        <v>0</v>
      </c>
      <c r="SRQ51" s="64">
        <f t="shared" si="466"/>
        <v>0</v>
      </c>
      <c r="SRR51" s="64">
        <f t="shared" si="466"/>
        <v>0</v>
      </c>
      <c r="SRS51" s="64">
        <f t="shared" si="466"/>
        <v>0</v>
      </c>
      <c r="SRT51" s="64">
        <f t="shared" si="466"/>
        <v>0</v>
      </c>
      <c r="SRU51" s="64">
        <f t="shared" si="466"/>
        <v>0</v>
      </c>
      <c r="SRV51" s="64">
        <f t="shared" si="466"/>
        <v>0</v>
      </c>
      <c r="SRW51" s="64">
        <f t="shared" si="466"/>
        <v>0</v>
      </c>
      <c r="SRX51" s="64">
        <f t="shared" si="466"/>
        <v>0</v>
      </c>
      <c r="SRY51" s="64">
        <f t="shared" si="466"/>
        <v>0</v>
      </c>
      <c r="SRZ51" s="64">
        <f t="shared" si="466"/>
        <v>0</v>
      </c>
      <c r="SSA51" s="64">
        <f t="shared" si="466"/>
        <v>0</v>
      </c>
      <c r="SSB51" s="64">
        <f t="shared" si="466"/>
        <v>0</v>
      </c>
      <c r="SSC51" s="64">
        <f t="shared" si="466"/>
        <v>0</v>
      </c>
      <c r="SSD51" s="64">
        <f t="shared" si="466"/>
        <v>0</v>
      </c>
      <c r="SSE51" s="64">
        <f t="shared" si="466"/>
        <v>0</v>
      </c>
      <c r="SSF51" s="64">
        <f t="shared" si="466"/>
        <v>0</v>
      </c>
      <c r="SSG51" s="64">
        <f t="shared" si="466"/>
        <v>0</v>
      </c>
      <c r="SSH51" s="64">
        <f t="shared" si="466"/>
        <v>0</v>
      </c>
      <c r="SSI51" s="64">
        <f t="shared" si="466"/>
        <v>0</v>
      </c>
      <c r="SSJ51" s="64">
        <f t="shared" si="466"/>
        <v>0</v>
      </c>
      <c r="SSK51" s="64">
        <f t="shared" si="466"/>
        <v>0</v>
      </c>
      <c r="SSL51" s="64">
        <f t="shared" si="466"/>
        <v>0</v>
      </c>
      <c r="SSM51" s="64">
        <f t="shared" si="466"/>
        <v>0</v>
      </c>
      <c r="SSN51" s="64">
        <f t="shared" si="466"/>
        <v>0</v>
      </c>
      <c r="SSO51" s="64">
        <f t="shared" si="466"/>
        <v>0</v>
      </c>
      <c r="SSP51" s="64">
        <f t="shared" si="466"/>
        <v>0</v>
      </c>
      <c r="SSQ51" s="64">
        <f t="shared" si="466"/>
        <v>0</v>
      </c>
      <c r="SSR51" s="64">
        <f t="shared" si="466"/>
        <v>0</v>
      </c>
      <c r="SSS51" s="64">
        <f t="shared" si="466"/>
        <v>0</v>
      </c>
      <c r="SST51" s="64">
        <f t="shared" si="466"/>
        <v>0</v>
      </c>
      <c r="SSU51" s="64">
        <f t="shared" si="466"/>
        <v>0</v>
      </c>
      <c r="SSV51" s="64">
        <f t="shared" si="466"/>
        <v>0</v>
      </c>
      <c r="SSW51" s="64">
        <f t="shared" si="466"/>
        <v>0</v>
      </c>
      <c r="SSX51" s="64">
        <f t="shared" si="466"/>
        <v>0</v>
      </c>
      <c r="SSY51" s="64">
        <f t="shared" si="466"/>
        <v>0</v>
      </c>
      <c r="SSZ51" s="64">
        <f t="shared" si="466"/>
        <v>0</v>
      </c>
      <c r="STA51" s="64">
        <f t="shared" si="466"/>
        <v>0</v>
      </c>
      <c r="STB51" s="64">
        <f t="shared" si="466"/>
        <v>0</v>
      </c>
      <c r="STC51" s="64">
        <f t="shared" si="466"/>
        <v>0</v>
      </c>
      <c r="STD51" s="64">
        <f t="shared" si="466"/>
        <v>0</v>
      </c>
      <c r="STE51" s="64">
        <f t="shared" si="466"/>
        <v>0</v>
      </c>
      <c r="STF51" s="64">
        <f t="shared" si="466"/>
        <v>0</v>
      </c>
      <c r="STG51" s="64">
        <f t="shared" si="466"/>
        <v>0</v>
      </c>
      <c r="STH51" s="64">
        <f t="shared" si="466"/>
        <v>0</v>
      </c>
      <c r="STI51" s="64">
        <f t="shared" si="466"/>
        <v>0</v>
      </c>
      <c r="STJ51" s="64">
        <f t="shared" si="466"/>
        <v>0</v>
      </c>
      <c r="STK51" s="64">
        <f t="shared" si="466"/>
        <v>0</v>
      </c>
      <c r="STL51" s="64">
        <f t="shared" si="466"/>
        <v>0</v>
      </c>
      <c r="STM51" s="64">
        <f t="shared" si="466"/>
        <v>0</v>
      </c>
      <c r="STN51" s="64">
        <f t="shared" si="466"/>
        <v>0</v>
      </c>
      <c r="STO51" s="64">
        <f t="shared" ref="STO51:SVZ51" si="467">SUM(STO34:STO49)</f>
        <v>0</v>
      </c>
      <c r="STP51" s="64">
        <f t="shared" si="467"/>
        <v>0</v>
      </c>
      <c r="STQ51" s="64">
        <f t="shared" si="467"/>
        <v>0</v>
      </c>
      <c r="STR51" s="64">
        <f t="shared" si="467"/>
        <v>0</v>
      </c>
      <c r="STS51" s="64">
        <f t="shared" si="467"/>
        <v>0</v>
      </c>
      <c r="STT51" s="64">
        <f t="shared" si="467"/>
        <v>0</v>
      </c>
      <c r="STU51" s="64">
        <f t="shared" si="467"/>
        <v>0</v>
      </c>
      <c r="STV51" s="64">
        <f t="shared" si="467"/>
        <v>0</v>
      </c>
      <c r="STW51" s="64">
        <f t="shared" si="467"/>
        <v>0</v>
      </c>
      <c r="STX51" s="64">
        <f t="shared" si="467"/>
        <v>0</v>
      </c>
      <c r="STY51" s="64">
        <f t="shared" si="467"/>
        <v>0</v>
      </c>
      <c r="STZ51" s="64">
        <f t="shared" si="467"/>
        <v>0</v>
      </c>
      <c r="SUA51" s="64">
        <f t="shared" si="467"/>
        <v>0</v>
      </c>
      <c r="SUB51" s="64">
        <f t="shared" si="467"/>
        <v>0</v>
      </c>
      <c r="SUC51" s="64">
        <f t="shared" si="467"/>
        <v>0</v>
      </c>
      <c r="SUD51" s="64">
        <f t="shared" si="467"/>
        <v>0</v>
      </c>
      <c r="SUE51" s="64">
        <f t="shared" si="467"/>
        <v>0</v>
      </c>
      <c r="SUF51" s="64">
        <f t="shared" si="467"/>
        <v>0</v>
      </c>
      <c r="SUG51" s="64">
        <f t="shared" si="467"/>
        <v>0</v>
      </c>
      <c r="SUH51" s="64">
        <f t="shared" si="467"/>
        <v>0</v>
      </c>
      <c r="SUI51" s="64">
        <f t="shared" si="467"/>
        <v>0</v>
      </c>
      <c r="SUJ51" s="64">
        <f t="shared" si="467"/>
        <v>0</v>
      </c>
      <c r="SUK51" s="64">
        <f t="shared" si="467"/>
        <v>0</v>
      </c>
      <c r="SUL51" s="64">
        <f t="shared" si="467"/>
        <v>0</v>
      </c>
      <c r="SUM51" s="64">
        <f t="shared" si="467"/>
        <v>0</v>
      </c>
      <c r="SUN51" s="64">
        <f t="shared" si="467"/>
        <v>0</v>
      </c>
      <c r="SUO51" s="64">
        <f t="shared" si="467"/>
        <v>0</v>
      </c>
      <c r="SUP51" s="64">
        <f t="shared" si="467"/>
        <v>0</v>
      </c>
      <c r="SUQ51" s="64">
        <f t="shared" si="467"/>
        <v>0</v>
      </c>
      <c r="SUR51" s="64">
        <f t="shared" si="467"/>
        <v>0</v>
      </c>
      <c r="SUS51" s="64">
        <f t="shared" si="467"/>
        <v>0</v>
      </c>
      <c r="SUT51" s="64">
        <f t="shared" si="467"/>
        <v>0</v>
      </c>
      <c r="SUU51" s="64">
        <f t="shared" si="467"/>
        <v>0</v>
      </c>
      <c r="SUV51" s="64">
        <f t="shared" si="467"/>
        <v>0</v>
      </c>
      <c r="SUW51" s="64">
        <f t="shared" si="467"/>
        <v>0</v>
      </c>
      <c r="SUX51" s="64">
        <f t="shared" si="467"/>
        <v>0</v>
      </c>
      <c r="SUY51" s="64">
        <f t="shared" si="467"/>
        <v>0</v>
      </c>
      <c r="SUZ51" s="64">
        <f t="shared" si="467"/>
        <v>0</v>
      </c>
      <c r="SVA51" s="64">
        <f t="shared" si="467"/>
        <v>0</v>
      </c>
      <c r="SVB51" s="64">
        <f t="shared" si="467"/>
        <v>0</v>
      </c>
      <c r="SVC51" s="64">
        <f t="shared" si="467"/>
        <v>0</v>
      </c>
      <c r="SVD51" s="64">
        <f t="shared" si="467"/>
        <v>0</v>
      </c>
      <c r="SVE51" s="64">
        <f t="shared" si="467"/>
        <v>0</v>
      </c>
      <c r="SVF51" s="64">
        <f t="shared" si="467"/>
        <v>0</v>
      </c>
      <c r="SVG51" s="64">
        <f t="shared" si="467"/>
        <v>0</v>
      </c>
      <c r="SVH51" s="64">
        <f t="shared" si="467"/>
        <v>0</v>
      </c>
      <c r="SVI51" s="64">
        <f t="shared" si="467"/>
        <v>0</v>
      </c>
      <c r="SVJ51" s="64">
        <f t="shared" si="467"/>
        <v>0</v>
      </c>
      <c r="SVK51" s="64">
        <f t="shared" si="467"/>
        <v>0</v>
      </c>
      <c r="SVL51" s="64">
        <f t="shared" si="467"/>
        <v>0</v>
      </c>
      <c r="SVM51" s="64">
        <f t="shared" si="467"/>
        <v>0</v>
      </c>
      <c r="SVN51" s="64">
        <f t="shared" si="467"/>
        <v>0</v>
      </c>
      <c r="SVO51" s="64">
        <f t="shared" si="467"/>
        <v>0</v>
      </c>
      <c r="SVP51" s="64">
        <f t="shared" si="467"/>
        <v>0</v>
      </c>
      <c r="SVQ51" s="64">
        <f t="shared" si="467"/>
        <v>0</v>
      </c>
      <c r="SVR51" s="64">
        <f t="shared" si="467"/>
        <v>0</v>
      </c>
      <c r="SVS51" s="64">
        <f t="shared" si="467"/>
        <v>0</v>
      </c>
      <c r="SVT51" s="64">
        <f t="shared" si="467"/>
        <v>0</v>
      </c>
      <c r="SVU51" s="64">
        <f t="shared" si="467"/>
        <v>0</v>
      </c>
      <c r="SVV51" s="64">
        <f t="shared" si="467"/>
        <v>0</v>
      </c>
      <c r="SVW51" s="64">
        <f t="shared" si="467"/>
        <v>0</v>
      </c>
      <c r="SVX51" s="64">
        <f t="shared" si="467"/>
        <v>0</v>
      </c>
      <c r="SVY51" s="64">
        <f t="shared" si="467"/>
        <v>0</v>
      </c>
      <c r="SVZ51" s="64">
        <f t="shared" si="467"/>
        <v>0</v>
      </c>
      <c r="SWA51" s="64">
        <f t="shared" ref="SWA51:SYL51" si="468">SUM(SWA34:SWA49)</f>
        <v>0</v>
      </c>
      <c r="SWB51" s="64">
        <f t="shared" si="468"/>
        <v>0</v>
      </c>
      <c r="SWC51" s="64">
        <f t="shared" si="468"/>
        <v>0</v>
      </c>
      <c r="SWD51" s="64">
        <f t="shared" si="468"/>
        <v>0</v>
      </c>
      <c r="SWE51" s="64">
        <f t="shared" si="468"/>
        <v>0</v>
      </c>
      <c r="SWF51" s="64">
        <f t="shared" si="468"/>
        <v>0</v>
      </c>
      <c r="SWG51" s="64">
        <f t="shared" si="468"/>
        <v>0</v>
      </c>
      <c r="SWH51" s="64">
        <f t="shared" si="468"/>
        <v>0</v>
      </c>
      <c r="SWI51" s="64">
        <f t="shared" si="468"/>
        <v>0</v>
      </c>
      <c r="SWJ51" s="64">
        <f t="shared" si="468"/>
        <v>0</v>
      </c>
      <c r="SWK51" s="64">
        <f t="shared" si="468"/>
        <v>0</v>
      </c>
      <c r="SWL51" s="64">
        <f t="shared" si="468"/>
        <v>0</v>
      </c>
      <c r="SWM51" s="64">
        <f t="shared" si="468"/>
        <v>0</v>
      </c>
      <c r="SWN51" s="64">
        <f t="shared" si="468"/>
        <v>0</v>
      </c>
      <c r="SWO51" s="64">
        <f t="shared" si="468"/>
        <v>0</v>
      </c>
      <c r="SWP51" s="64">
        <f t="shared" si="468"/>
        <v>0</v>
      </c>
      <c r="SWQ51" s="64">
        <f t="shared" si="468"/>
        <v>0</v>
      </c>
      <c r="SWR51" s="64">
        <f t="shared" si="468"/>
        <v>0</v>
      </c>
      <c r="SWS51" s="64">
        <f t="shared" si="468"/>
        <v>0</v>
      </c>
      <c r="SWT51" s="64">
        <f t="shared" si="468"/>
        <v>0</v>
      </c>
      <c r="SWU51" s="64">
        <f t="shared" si="468"/>
        <v>0</v>
      </c>
      <c r="SWV51" s="64">
        <f t="shared" si="468"/>
        <v>0</v>
      </c>
      <c r="SWW51" s="64">
        <f t="shared" si="468"/>
        <v>0</v>
      </c>
      <c r="SWX51" s="64">
        <f t="shared" si="468"/>
        <v>0</v>
      </c>
      <c r="SWY51" s="64">
        <f t="shared" si="468"/>
        <v>0</v>
      </c>
      <c r="SWZ51" s="64">
        <f t="shared" si="468"/>
        <v>0</v>
      </c>
      <c r="SXA51" s="64">
        <f t="shared" si="468"/>
        <v>0</v>
      </c>
      <c r="SXB51" s="64">
        <f t="shared" si="468"/>
        <v>0</v>
      </c>
      <c r="SXC51" s="64">
        <f t="shared" si="468"/>
        <v>0</v>
      </c>
      <c r="SXD51" s="64">
        <f t="shared" si="468"/>
        <v>0</v>
      </c>
      <c r="SXE51" s="64">
        <f t="shared" si="468"/>
        <v>0</v>
      </c>
      <c r="SXF51" s="64">
        <f t="shared" si="468"/>
        <v>0</v>
      </c>
      <c r="SXG51" s="64">
        <f t="shared" si="468"/>
        <v>0</v>
      </c>
      <c r="SXH51" s="64">
        <f t="shared" si="468"/>
        <v>0</v>
      </c>
      <c r="SXI51" s="64">
        <f t="shared" si="468"/>
        <v>0</v>
      </c>
      <c r="SXJ51" s="64">
        <f t="shared" si="468"/>
        <v>0</v>
      </c>
      <c r="SXK51" s="64">
        <f t="shared" si="468"/>
        <v>0</v>
      </c>
      <c r="SXL51" s="64">
        <f t="shared" si="468"/>
        <v>0</v>
      </c>
      <c r="SXM51" s="64">
        <f t="shared" si="468"/>
        <v>0</v>
      </c>
      <c r="SXN51" s="64">
        <f t="shared" si="468"/>
        <v>0</v>
      </c>
      <c r="SXO51" s="64">
        <f t="shared" si="468"/>
        <v>0</v>
      </c>
      <c r="SXP51" s="64">
        <f t="shared" si="468"/>
        <v>0</v>
      </c>
      <c r="SXQ51" s="64">
        <f t="shared" si="468"/>
        <v>0</v>
      </c>
      <c r="SXR51" s="64">
        <f t="shared" si="468"/>
        <v>0</v>
      </c>
      <c r="SXS51" s="64">
        <f t="shared" si="468"/>
        <v>0</v>
      </c>
      <c r="SXT51" s="64">
        <f t="shared" si="468"/>
        <v>0</v>
      </c>
      <c r="SXU51" s="64">
        <f t="shared" si="468"/>
        <v>0</v>
      </c>
      <c r="SXV51" s="64">
        <f t="shared" si="468"/>
        <v>0</v>
      </c>
      <c r="SXW51" s="64">
        <f t="shared" si="468"/>
        <v>0</v>
      </c>
      <c r="SXX51" s="64">
        <f t="shared" si="468"/>
        <v>0</v>
      </c>
      <c r="SXY51" s="64">
        <f t="shared" si="468"/>
        <v>0</v>
      </c>
      <c r="SXZ51" s="64">
        <f t="shared" si="468"/>
        <v>0</v>
      </c>
      <c r="SYA51" s="64">
        <f t="shared" si="468"/>
        <v>0</v>
      </c>
      <c r="SYB51" s="64">
        <f t="shared" si="468"/>
        <v>0</v>
      </c>
      <c r="SYC51" s="64">
        <f t="shared" si="468"/>
        <v>0</v>
      </c>
      <c r="SYD51" s="64">
        <f t="shared" si="468"/>
        <v>0</v>
      </c>
      <c r="SYE51" s="64">
        <f t="shared" si="468"/>
        <v>0</v>
      </c>
      <c r="SYF51" s="64">
        <f t="shared" si="468"/>
        <v>0</v>
      </c>
      <c r="SYG51" s="64">
        <f t="shared" si="468"/>
        <v>0</v>
      </c>
      <c r="SYH51" s="64">
        <f t="shared" si="468"/>
        <v>0</v>
      </c>
      <c r="SYI51" s="64">
        <f t="shared" si="468"/>
        <v>0</v>
      </c>
      <c r="SYJ51" s="64">
        <f t="shared" si="468"/>
        <v>0</v>
      </c>
      <c r="SYK51" s="64">
        <f t="shared" si="468"/>
        <v>0</v>
      </c>
      <c r="SYL51" s="64">
        <f t="shared" si="468"/>
        <v>0</v>
      </c>
      <c r="SYM51" s="64">
        <f t="shared" ref="SYM51:TAX51" si="469">SUM(SYM34:SYM49)</f>
        <v>0</v>
      </c>
      <c r="SYN51" s="64">
        <f t="shared" si="469"/>
        <v>0</v>
      </c>
      <c r="SYO51" s="64">
        <f t="shared" si="469"/>
        <v>0</v>
      </c>
      <c r="SYP51" s="64">
        <f t="shared" si="469"/>
        <v>0</v>
      </c>
      <c r="SYQ51" s="64">
        <f t="shared" si="469"/>
        <v>0</v>
      </c>
      <c r="SYR51" s="64">
        <f t="shared" si="469"/>
        <v>0</v>
      </c>
      <c r="SYS51" s="64">
        <f t="shared" si="469"/>
        <v>0</v>
      </c>
      <c r="SYT51" s="64">
        <f t="shared" si="469"/>
        <v>0</v>
      </c>
      <c r="SYU51" s="64">
        <f t="shared" si="469"/>
        <v>0</v>
      </c>
      <c r="SYV51" s="64">
        <f t="shared" si="469"/>
        <v>0</v>
      </c>
      <c r="SYW51" s="64">
        <f t="shared" si="469"/>
        <v>0</v>
      </c>
      <c r="SYX51" s="64">
        <f t="shared" si="469"/>
        <v>0</v>
      </c>
      <c r="SYY51" s="64">
        <f t="shared" si="469"/>
        <v>0</v>
      </c>
      <c r="SYZ51" s="64">
        <f t="shared" si="469"/>
        <v>0</v>
      </c>
      <c r="SZA51" s="64">
        <f t="shared" si="469"/>
        <v>0</v>
      </c>
      <c r="SZB51" s="64">
        <f t="shared" si="469"/>
        <v>0</v>
      </c>
      <c r="SZC51" s="64">
        <f t="shared" si="469"/>
        <v>0</v>
      </c>
      <c r="SZD51" s="64">
        <f t="shared" si="469"/>
        <v>0</v>
      </c>
      <c r="SZE51" s="64">
        <f t="shared" si="469"/>
        <v>0</v>
      </c>
      <c r="SZF51" s="64">
        <f t="shared" si="469"/>
        <v>0</v>
      </c>
      <c r="SZG51" s="64">
        <f t="shared" si="469"/>
        <v>0</v>
      </c>
      <c r="SZH51" s="64">
        <f t="shared" si="469"/>
        <v>0</v>
      </c>
      <c r="SZI51" s="64">
        <f t="shared" si="469"/>
        <v>0</v>
      </c>
      <c r="SZJ51" s="64">
        <f t="shared" si="469"/>
        <v>0</v>
      </c>
      <c r="SZK51" s="64">
        <f t="shared" si="469"/>
        <v>0</v>
      </c>
      <c r="SZL51" s="64">
        <f t="shared" si="469"/>
        <v>0</v>
      </c>
      <c r="SZM51" s="64">
        <f t="shared" si="469"/>
        <v>0</v>
      </c>
      <c r="SZN51" s="64">
        <f t="shared" si="469"/>
        <v>0</v>
      </c>
      <c r="SZO51" s="64">
        <f t="shared" si="469"/>
        <v>0</v>
      </c>
      <c r="SZP51" s="64">
        <f t="shared" si="469"/>
        <v>0</v>
      </c>
      <c r="SZQ51" s="64">
        <f t="shared" si="469"/>
        <v>0</v>
      </c>
      <c r="SZR51" s="64">
        <f t="shared" si="469"/>
        <v>0</v>
      </c>
      <c r="SZS51" s="64">
        <f t="shared" si="469"/>
        <v>0</v>
      </c>
      <c r="SZT51" s="64">
        <f t="shared" si="469"/>
        <v>0</v>
      </c>
      <c r="SZU51" s="64">
        <f t="shared" si="469"/>
        <v>0</v>
      </c>
      <c r="SZV51" s="64">
        <f t="shared" si="469"/>
        <v>0</v>
      </c>
      <c r="SZW51" s="64">
        <f t="shared" si="469"/>
        <v>0</v>
      </c>
      <c r="SZX51" s="64">
        <f t="shared" si="469"/>
        <v>0</v>
      </c>
      <c r="SZY51" s="64">
        <f t="shared" si="469"/>
        <v>0</v>
      </c>
      <c r="SZZ51" s="64">
        <f t="shared" si="469"/>
        <v>0</v>
      </c>
      <c r="TAA51" s="64">
        <f t="shared" si="469"/>
        <v>0</v>
      </c>
      <c r="TAB51" s="64">
        <f t="shared" si="469"/>
        <v>0</v>
      </c>
      <c r="TAC51" s="64">
        <f t="shared" si="469"/>
        <v>0</v>
      </c>
      <c r="TAD51" s="64">
        <f t="shared" si="469"/>
        <v>0</v>
      </c>
      <c r="TAE51" s="64">
        <f t="shared" si="469"/>
        <v>0</v>
      </c>
      <c r="TAF51" s="64">
        <f t="shared" si="469"/>
        <v>0</v>
      </c>
      <c r="TAG51" s="64">
        <f t="shared" si="469"/>
        <v>0</v>
      </c>
      <c r="TAH51" s="64">
        <f t="shared" si="469"/>
        <v>0</v>
      </c>
      <c r="TAI51" s="64">
        <f t="shared" si="469"/>
        <v>0</v>
      </c>
      <c r="TAJ51" s="64">
        <f t="shared" si="469"/>
        <v>0</v>
      </c>
      <c r="TAK51" s="64">
        <f t="shared" si="469"/>
        <v>0</v>
      </c>
      <c r="TAL51" s="64">
        <f t="shared" si="469"/>
        <v>0</v>
      </c>
      <c r="TAM51" s="64">
        <f t="shared" si="469"/>
        <v>0</v>
      </c>
      <c r="TAN51" s="64">
        <f t="shared" si="469"/>
        <v>0</v>
      </c>
      <c r="TAO51" s="64">
        <f t="shared" si="469"/>
        <v>0</v>
      </c>
      <c r="TAP51" s="64">
        <f t="shared" si="469"/>
        <v>0</v>
      </c>
      <c r="TAQ51" s="64">
        <f t="shared" si="469"/>
        <v>0</v>
      </c>
      <c r="TAR51" s="64">
        <f t="shared" si="469"/>
        <v>0</v>
      </c>
      <c r="TAS51" s="64">
        <f t="shared" si="469"/>
        <v>0</v>
      </c>
      <c r="TAT51" s="64">
        <f t="shared" si="469"/>
        <v>0</v>
      </c>
      <c r="TAU51" s="64">
        <f t="shared" si="469"/>
        <v>0</v>
      </c>
      <c r="TAV51" s="64">
        <f t="shared" si="469"/>
        <v>0</v>
      </c>
      <c r="TAW51" s="64">
        <f t="shared" si="469"/>
        <v>0</v>
      </c>
      <c r="TAX51" s="64">
        <f t="shared" si="469"/>
        <v>0</v>
      </c>
      <c r="TAY51" s="64">
        <f t="shared" ref="TAY51:TDJ51" si="470">SUM(TAY34:TAY49)</f>
        <v>0</v>
      </c>
      <c r="TAZ51" s="64">
        <f t="shared" si="470"/>
        <v>0</v>
      </c>
      <c r="TBA51" s="64">
        <f t="shared" si="470"/>
        <v>0</v>
      </c>
      <c r="TBB51" s="64">
        <f t="shared" si="470"/>
        <v>0</v>
      </c>
      <c r="TBC51" s="64">
        <f t="shared" si="470"/>
        <v>0</v>
      </c>
      <c r="TBD51" s="64">
        <f t="shared" si="470"/>
        <v>0</v>
      </c>
      <c r="TBE51" s="64">
        <f t="shared" si="470"/>
        <v>0</v>
      </c>
      <c r="TBF51" s="64">
        <f t="shared" si="470"/>
        <v>0</v>
      </c>
      <c r="TBG51" s="64">
        <f t="shared" si="470"/>
        <v>0</v>
      </c>
      <c r="TBH51" s="64">
        <f t="shared" si="470"/>
        <v>0</v>
      </c>
      <c r="TBI51" s="64">
        <f t="shared" si="470"/>
        <v>0</v>
      </c>
      <c r="TBJ51" s="64">
        <f t="shared" si="470"/>
        <v>0</v>
      </c>
      <c r="TBK51" s="64">
        <f t="shared" si="470"/>
        <v>0</v>
      </c>
      <c r="TBL51" s="64">
        <f t="shared" si="470"/>
        <v>0</v>
      </c>
      <c r="TBM51" s="64">
        <f t="shared" si="470"/>
        <v>0</v>
      </c>
      <c r="TBN51" s="64">
        <f t="shared" si="470"/>
        <v>0</v>
      </c>
      <c r="TBO51" s="64">
        <f t="shared" si="470"/>
        <v>0</v>
      </c>
      <c r="TBP51" s="64">
        <f t="shared" si="470"/>
        <v>0</v>
      </c>
      <c r="TBQ51" s="64">
        <f t="shared" si="470"/>
        <v>0</v>
      </c>
      <c r="TBR51" s="64">
        <f t="shared" si="470"/>
        <v>0</v>
      </c>
      <c r="TBS51" s="64">
        <f t="shared" si="470"/>
        <v>0</v>
      </c>
      <c r="TBT51" s="64">
        <f t="shared" si="470"/>
        <v>0</v>
      </c>
      <c r="TBU51" s="64">
        <f t="shared" si="470"/>
        <v>0</v>
      </c>
      <c r="TBV51" s="64">
        <f t="shared" si="470"/>
        <v>0</v>
      </c>
      <c r="TBW51" s="64">
        <f t="shared" si="470"/>
        <v>0</v>
      </c>
      <c r="TBX51" s="64">
        <f t="shared" si="470"/>
        <v>0</v>
      </c>
      <c r="TBY51" s="64">
        <f t="shared" si="470"/>
        <v>0</v>
      </c>
      <c r="TBZ51" s="64">
        <f t="shared" si="470"/>
        <v>0</v>
      </c>
      <c r="TCA51" s="64">
        <f t="shared" si="470"/>
        <v>0</v>
      </c>
      <c r="TCB51" s="64">
        <f t="shared" si="470"/>
        <v>0</v>
      </c>
      <c r="TCC51" s="64">
        <f t="shared" si="470"/>
        <v>0</v>
      </c>
      <c r="TCD51" s="64">
        <f t="shared" si="470"/>
        <v>0</v>
      </c>
      <c r="TCE51" s="64">
        <f t="shared" si="470"/>
        <v>0</v>
      </c>
      <c r="TCF51" s="64">
        <f t="shared" si="470"/>
        <v>0</v>
      </c>
      <c r="TCG51" s="64">
        <f t="shared" si="470"/>
        <v>0</v>
      </c>
      <c r="TCH51" s="64">
        <f t="shared" si="470"/>
        <v>0</v>
      </c>
      <c r="TCI51" s="64">
        <f t="shared" si="470"/>
        <v>0</v>
      </c>
      <c r="TCJ51" s="64">
        <f t="shared" si="470"/>
        <v>0</v>
      </c>
      <c r="TCK51" s="64">
        <f t="shared" si="470"/>
        <v>0</v>
      </c>
      <c r="TCL51" s="64">
        <f t="shared" si="470"/>
        <v>0</v>
      </c>
      <c r="TCM51" s="64">
        <f t="shared" si="470"/>
        <v>0</v>
      </c>
      <c r="TCN51" s="64">
        <f t="shared" si="470"/>
        <v>0</v>
      </c>
      <c r="TCO51" s="64">
        <f t="shared" si="470"/>
        <v>0</v>
      </c>
      <c r="TCP51" s="64">
        <f t="shared" si="470"/>
        <v>0</v>
      </c>
      <c r="TCQ51" s="64">
        <f t="shared" si="470"/>
        <v>0</v>
      </c>
      <c r="TCR51" s="64">
        <f t="shared" si="470"/>
        <v>0</v>
      </c>
      <c r="TCS51" s="64">
        <f t="shared" si="470"/>
        <v>0</v>
      </c>
      <c r="TCT51" s="64">
        <f t="shared" si="470"/>
        <v>0</v>
      </c>
      <c r="TCU51" s="64">
        <f t="shared" si="470"/>
        <v>0</v>
      </c>
      <c r="TCV51" s="64">
        <f t="shared" si="470"/>
        <v>0</v>
      </c>
      <c r="TCW51" s="64">
        <f t="shared" si="470"/>
        <v>0</v>
      </c>
      <c r="TCX51" s="64">
        <f t="shared" si="470"/>
        <v>0</v>
      </c>
      <c r="TCY51" s="64">
        <f t="shared" si="470"/>
        <v>0</v>
      </c>
      <c r="TCZ51" s="64">
        <f t="shared" si="470"/>
        <v>0</v>
      </c>
      <c r="TDA51" s="64">
        <f t="shared" si="470"/>
        <v>0</v>
      </c>
      <c r="TDB51" s="64">
        <f t="shared" si="470"/>
        <v>0</v>
      </c>
      <c r="TDC51" s="64">
        <f t="shared" si="470"/>
        <v>0</v>
      </c>
      <c r="TDD51" s="64">
        <f t="shared" si="470"/>
        <v>0</v>
      </c>
      <c r="TDE51" s="64">
        <f t="shared" si="470"/>
        <v>0</v>
      </c>
      <c r="TDF51" s="64">
        <f t="shared" si="470"/>
        <v>0</v>
      </c>
      <c r="TDG51" s="64">
        <f t="shared" si="470"/>
        <v>0</v>
      </c>
      <c r="TDH51" s="64">
        <f t="shared" si="470"/>
        <v>0</v>
      </c>
      <c r="TDI51" s="64">
        <f t="shared" si="470"/>
        <v>0</v>
      </c>
      <c r="TDJ51" s="64">
        <f t="shared" si="470"/>
        <v>0</v>
      </c>
      <c r="TDK51" s="64">
        <f t="shared" ref="TDK51:TFV51" si="471">SUM(TDK34:TDK49)</f>
        <v>0</v>
      </c>
      <c r="TDL51" s="64">
        <f t="shared" si="471"/>
        <v>0</v>
      </c>
      <c r="TDM51" s="64">
        <f t="shared" si="471"/>
        <v>0</v>
      </c>
      <c r="TDN51" s="64">
        <f t="shared" si="471"/>
        <v>0</v>
      </c>
      <c r="TDO51" s="64">
        <f t="shared" si="471"/>
        <v>0</v>
      </c>
      <c r="TDP51" s="64">
        <f t="shared" si="471"/>
        <v>0</v>
      </c>
      <c r="TDQ51" s="64">
        <f t="shared" si="471"/>
        <v>0</v>
      </c>
      <c r="TDR51" s="64">
        <f t="shared" si="471"/>
        <v>0</v>
      </c>
      <c r="TDS51" s="64">
        <f t="shared" si="471"/>
        <v>0</v>
      </c>
      <c r="TDT51" s="64">
        <f t="shared" si="471"/>
        <v>0</v>
      </c>
      <c r="TDU51" s="64">
        <f t="shared" si="471"/>
        <v>0</v>
      </c>
      <c r="TDV51" s="64">
        <f t="shared" si="471"/>
        <v>0</v>
      </c>
      <c r="TDW51" s="64">
        <f t="shared" si="471"/>
        <v>0</v>
      </c>
      <c r="TDX51" s="64">
        <f t="shared" si="471"/>
        <v>0</v>
      </c>
      <c r="TDY51" s="64">
        <f t="shared" si="471"/>
        <v>0</v>
      </c>
      <c r="TDZ51" s="64">
        <f t="shared" si="471"/>
        <v>0</v>
      </c>
      <c r="TEA51" s="64">
        <f t="shared" si="471"/>
        <v>0</v>
      </c>
      <c r="TEB51" s="64">
        <f t="shared" si="471"/>
        <v>0</v>
      </c>
      <c r="TEC51" s="64">
        <f t="shared" si="471"/>
        <v>0</v>
      </c>
      <c r="TED51" s="64">
        <f t="shared" si="471"/>
        <v>0</v>
      </c>
      <c r="TEE51" s="64">
        <f t="shared" si="471"/>
        <v>0</v>
      </c>
      <c r="TEF51" s="64">
        <f t="shared" si="471"/>
        <v>0</v>
      </c>
      <c r="TEG51" s="64">
        <f t="shared" si="471"/>
        <v>0</v>
      </c>
      <c r="TEH51" s="64">
        <f t="shared" si="471"/>
        <v>0</v>
      </c>
      <c r="TEI51" s="64">
        <f t="shared" si="471"/>
        <v>0</v>
      </c>
      <c r="TEJ51" s="64">
        <f t="shared" si="471"/>
        <v>0</v>
      </c>
      <c r="TEK51" s="64">
        <f t="shared" si="471"/>
        <v>0</v>
      </c>
      <c r="TEL51" s="64">
        <f t="shared" si="471"/>
        <v>0</v>
      </c>
      <c r="TEM51" s="64">
        <f t="shared" si="471"/>
        <v>0</v>
      </c>
      <c r="TEN51" s="64">
        <f t="shared" si="471"/>
        <v>0</v>
      </c>
      <c r="TEO51" s="64">
        <f t="shared" si="471"/>
        <v>0</v>
      </c>
      <c r="TEP51" s="64">
        <f t="shared" si="471"/>
        <v>0</v>
      </c>
      <c r="TEQ51" s="64">
        <f t="shared" si="471"/>
        <v>0</v>
      </c>
      <c r="TER51" s="64">
        <f t="shared" si="471"/>
        <v>0</v>
      </c>
      <c r="TES51" s="64">
        <f t="shared" si="471"/>
        <v>0</v>
      </c>
      <c r="TET51" s="64">
        <f t="shared" si="471"/>
        <v>0</v>
      </c>
      <c r="TEU51" s="64">
        <f t="shared" si="471"/>
        <v>0</v>
      </c>
      <c r="TEV51" s="64">
        <f t="shared" si="471"/>
        <v>0</v>
      </c>
      <c r="TEW51" s="64">
        <f t="shared" si="471"/>
        <v>0</v>
      </c>
      <c r="TEX51" s="64">
        <f t="shared" si="471"/>
        <v>0</v>
      </c>
      <c r="TEY51" s="64">
        <f t="shared" si="471"/>
        <v>0</v>
      </c>
      <c r="TEZ51" s="64">
        <f t="shared" si="471"/>
        <v>0</v>
      </c>
      <c r="TFA51" s="64">
        <f t="shared" si="471"/>
        <v>0</v>
      </c>
      <c r="TFB51" s="64">
        <f t="shared" si="471"/>
        <v>0</v>
      </c>
      <c r="TFC51" s="64">
        <f t="shared" si="471"/>
        <v>0</v>
      </c>
      <c r="TFD51" s="64">
        <f t="shared" si="471"/>
        <v>0</v>
      </c>
      <c r="TFE51" s="64">
        <f t="shared" si="471"/>
        <v>0</v>
      </c>
      <c r="TFF51" s="64">
        <f t="shared" si="471"/>
        <v>0</v>
      </c>
      <c r="TFG51" s="64">
        <f t="shared" si="471"/>
        <v>0</v>
      </c>
      <c r="TFH51" s="64">
        <f t="shared" si="471"/>
        <v>0</v>
      </c>
      <c r="TFI51" s="64">
        <f t="shared" si="471"/>
        <v>0</v>
      </c>
      <c r="TFJ51" s="64">
        <f t="shared" si="471"/>
        <v>0</v>
      </c>
      <c r="TFK51" s="64">
        <f t="shared" si="471"/>
        <v>0</v>
      </c>
      <c r="TFL51" s="64">
        <f t="shared" si="471"/>
        <v>0</v>
      </c>
      <c r="TFM51" s="64">
        <f t="shared" si="471"/>
        <v>0</v>
      </c>
      <c r="TFN51" s="64">
        <f t="shared" si="471"/>
        <v>0</v>
      </c>
      <c r="TFO51" s="64">
        <f t="shared" si="471"/>
        <v>0</v>
      </c>
      <c r="TFP51" s="64">
        <f t="shared" si="471"/>
        <v>0</v>
      </c>
      <c r="TFQ51" s="64">
        <f t="shared" si="471"/>
        <v>0</v>
      </c>
      <c r="TFR51" s="64">
        <f t="shared" si="471"/>
        <v>0</v>
      </c>
      <c r="TFS51" s="64">
        <f t="shared" si="471"/>
        <v>0</v>
      </c>
      <c r="TFT51" s="64">
        <f t="shared" si="471"/>
        <v>0</v>
      </c>
      <c r="TFU51" s="64">
        <f t="shared" si="471"/>
        <v>0</v>
      </c>
      <c r="TFV51" s="64">
        <f t="shared" si="471"/>
        <v>0</v>
      </c>
      <c r="TFW51" s="64">
        <f t="shared" ref="TFW51:TIH51" si="472">SUM(TFW34:TFW49)</f>
        <v>0</v>
      </c>
      <c r="TFX51" s="64">
        <f t="shared" si="472"/>
        <v>0</v>
      </c>
      <c r="TFY51" s="64">
        <f t="shared" si="472"/>
        <v>0</v>
      </c>
      <c r="TFZ51" s="64">
        <f t="shared" si="472"/>
        <v>0</v>
      </c>
      <c r="TGA51" s="64">
        <f t="shared" si="472"/>
        <v>0</v>
      </c>
      <c r="TGB51" s="64">
        <f t="shared" si="472"/>
        <v>0</v>
      </c>
      <c r="TGC51" s="64">
        <f t="shared" si="472"/>
        <v>0</v>
      </c>
      <c r="TGD51" s="64">
        <f t="shared" si="472"/>
        <v>0</v>
      </c>
      <c r="TGE51" s="64">
        <f t="shared" si="472"/>
        <v>0</v>
      </c>
      <c r="TGF51" s="64">
        <f t="shared" si="472"/>
        <v>0</v>
      </c>
      <c r="TGG51" s="64">
        <f t="shared" si="472"/>
        <v>0</v>
      </c>
      <c r="TGH51" s="64">
        <f t="shared" si="472"/>
        <v>0</v>
      </c>
      <c r="TGI51" s="64">
        <f t="shared" si="472"/>
        <v>0</v>
      </c>
      <c r="TGJ51" s="64">
        <f t="shared" si="472"/>
        <v>0</v>
      </c>
      <c r="TGK51" s="64">
        <f t="shared" si="472"/>
        <v>0</v>
      </c>
      <c r="TGL51" s="64">
        <f t="shared" si="472"/>
        <v>0</v>
      </c>
      <c r="TGM51" s="64">
        <f t="shared" si="472"/>
        <v>0</v>
      </c>
      <c r="TGN51" s="64">
        <f t="shared" si="472"/>
        <v>0</v>
      </c>
      <c r="TGO51" s="64">
        <f t="shared" si="472"/>
        <v>0</v>
      </c>
      <c r="TGP51" s="64">
        <f t="shared" si="472"/>
        <v>0</v>
      </c>
      <c r="TGQ51" s="64">
        <f t="shared" si="472"/>
        <v>0</v>
      </c>
      <c r="TGR51" s="64">
        <f t="shared" si="472"/>
        <v>0</v>
      </c>
      <c r="TGS51" s="64">
        <f t="shared" si="472"/>
        <v>0</v>
      </c>
      <c r="TGT51" s="64">
        <f t="shared" si="472"/>
        <v>0</v>
      </c>
      <c r="TGU51" s="64">
        <f t="shared" si="472"/>
        <v>0</v>
      </c>
      <c r="TGV51" s="64">
        <f t="shared" si="472"/>
        <v>0</v>
      </c>
      <c r="TGW51" s="64">
        <f t="shared" si="472"/>
        <v>0</v>
      </c>
      <c r="TGX51" s="64">
        <f t="shared" si="472"/>
        <v>0</v>
      </c>
      <c r="TGY51" s="64">
        <f t="shared" si="472"/>
        <v>0</v>
      </c>
      <c r="TGZ51" s="64">
        <f t="shared" si="472"/>
        <v>0</v>
      </c>
      <c r="THA51" s="64">
        <f t="shared" si="472"/>
        <v>0</v>
      </c>
      <c r="THB51" s="64">
        <f t="shared" si="472"/>
        <v>0</v>
      </c>
      <c r="THC51" s="64">
        <f t="shared" si="472"/>
        <v>0</v>
      </c>
      <c r="THD51" s="64">
        <f t="shared" si="472"/>
        <v>0</v>
      </c>
      <c r="THE51" s="64">
        <f t="shared" si="472"/>
        <v>0</v>
      </c>
      <c r="THF51" s="64">
        <f t="shared" si="472"/>
        <v>0</v>
      </c>
      <c r="THG51" s="64">
        <f t="shared" si="472"/>
        <v>0</v>
      </c>
      <c r="THH51" s="64">
        <f t="shared" si="472"/>
        <v>0</v>
      </c>
      <c r="THI51" s="64">
        <f t="shared" si="472"/>
        <v>0</v>
      </c>
      <c r="THJ51" s="64">
        <f t="shared" si="472"/>
        <v>0</v>
      </c>
      <c r="THK51" s="64">
        <f t="shared" si="472"/>
        <v>0</v>
      </c>
      <c r="THL51" s="64">
        <f t="shared" si="472"/>
        <v>0</v>
      </c>
      <c r="THM51" s="64">
        <f t="shared" si="472"/>
        <v>0</v>
      </c>
      <c r="THN51" s="64">
        <f t="shared" si="472"/>
        <v>0</v>
      </c>
      <c r="THO51" s="64">
        <f t="shared" si="472"/>
        <v>0</v>
      </c>
      <c r="THP51" s="64">
        <f t="shared" si="472"/>
        <v>0</v>
      </c>
      <c r="THQ51" s="64">
        <f t="shared" si="472"/>
        <v>0</v>
      </c>
      <c r="THR51" s="64">
        <f t="shared" si="472"/>
        <v>0</v>
      </c>
      <c r="THS51" s="64">
        <f t="shared" si="472"/>
        <v>0</v>
      </c>
      <c r="THT51" s="64">
        <f t="shared" si="472"/>
        <v>0</v>
      </c>
      <c r="THU51" s="64">
        <f t="shared" si="472"/>
        <v>0</v>
      </c>
      <c r="THV51" s="64">
        <f t="shared" si="472"/>
        <v>0</v>
      </c>
      <c r="THW51" s="64">
        <f t="shared" si="472"/>
        <v>0</v>
      </c>
      <c r="THX51" s="64">
        <f t="shared" si="472"/>
        <v>0</v>
      </c>
      <c r="THY51" s="64">
        <f t="shared" si="472"/>
        <v>0</v>
      </c>
      <c r="THZ51" s="64">
        <f t="shared" si="472"/>
        <v>0</v>
      </c>
      <c r="TIA51" s="64">
        <f t="shared" si="472"/>
        <v>0</v>
      </c>
      <c r="TIB51" s="64">
        <f t="shared" si="472"/>
        <v>0</v>
      </c>
      <c r="TIC51" s="64">
        <f t="shared" si="472"/>
        <v>0</v>
      </c>
      <c r="TID51" s="64">
        <f t="shared" si="472"/>
        <v>0</v>
      </c>
      <c r="TIE51" s="64">
        <f t="shared" si="472"/>
        <v>0</v>
      </c>
      <c r="TIF51" s="64">
        <f t="shared" si="472"/>
        <v>0</v>
      </c>
      <c r="TIG51" s="64">
        <f t="shared" si="472"/>
        <v>0</v>
      </c>
      <c r="TIH51" s="64">
        <f t="shared" si="472"/>
        <v>0</v>
      </c>
      <c r="TII51" s="64">
        <f t="shared" ref="TII51:TKT51" si="473">SUM(TII34:TII49)</f>
        <v>0</v>
      </c>
      <c r="TIJ51" s="64">
        <f t="shared" si="473"/>
        <v>0</v>
      </c>
      <c r="TIK51" s="64">
        <f t="shared" si="473"/>
        <v>0</v>
      </c>
      <c r="TIL51" s="64">
        <f t="shared" si="473"/>
        <v>0</v>
      </c>
      <c r="TIM51" s="64">
        <f t="shared" si="473"/>
        <v>0</v>
      </c>
      <c r="TIN51" s="64">
        <f t="shared" si="473"/>
        <v>0</v>
      </c>
      <c r="TIO51" s="64">
        <f t="shared" si="473"/>
        <v>0</v>
      </c>
      <c r="TIP51" s="64">
        <f t="shared" si="473"/>
        <v>0</v>
      </c>
      <c r="TIQ51" s="64">
        <f t="shared" si="473"/>
        <v>0</v>
      </c>
      <c r="TIR51" s="64">
        <f t="shared" si="473"/>
        <v>0</v>
      </c>
      <c r="TIS51" s="64">
        <f t="shared" si="473"/>
        <v>0</v>
      </c>
      <c r="TIT51" s="64">
        <f t="shared" si="473"/>
        <v>0</v>
      </c>
      <c r="TIU51" s="64">
        <f t="shared" si="473"/>
        <v>0</v>
      </c>
      <c r="TIV51" s="64">
        <f t="shared" si="473"/>
        <v>0</v>
      </c>
      <c r="TIW51" s="64">
        <f t="shared" si="473"/>
        <v>0</v>
      </c>
      <c r="TIX51" s="64">
        <f t="shared" si="473"/>
        <v>0</v>
      </c>
      <c r="TIY51" s="64">
        <f t="shared" si="473"/>
        <v>0</v>
      </c>
      <c r="TIZ51" s="64">
        <f t="shared" si="473"/>
        <v>0</v>
      </c>
      <c r="TJA51" s="64">
        <f t="shared" si="473"/>
        <v>0</v>
      </c>
      <c r="TJB51" s="64">
        <f t="shared" si="473"/>
        <v>0</v>
      </c>
      <c r="TJC51" s="64">
        <f t="shared" si="473"/>
        <v>0</v>
      </c>
      <c r="TJD51" s="64">
        <f t="shared" si="473"/>
        <v>0</v>
      </c>
      <c r="TJE51" s="64">
        <f t="shared" si="473"/>
        <v>0</v>
      </c>
      <c r="TJF51" s="64">
        <f t="shared" si="473"/>
        <v>0</v>
      </c>
      <c r="TJG51" s="64">
        <f t="shared" si="473"/>
        <v>0</v>
      </c>
      <c r="TJH51" s="64">
        <f t="shared" si="473"/>
        <v>0</v>
      </c>
      <c r="TJI51" s="64">
        <f t="shared" si="473"/>
        <v>0</v>
      </c>
      <c r="TJJ51" s="64">
        <f t="shared" si="473"/>
        <v>0</v>
      </c>
      <c r="TJK51" s="64">
        <f t="shared" si="473"/>
        <v>0</v>
      </c>
      <c r="TJL51" s="64">
        <f t="shared" si="473"/>
        <v>0</v>
      </c>
      <c r="TJM51" s="64">
        <f t="shared" si="473"/>
        <v>0</v>
      </c>
      <c r="TJN51" s="64">
        <f t="shared" si="473"/>
        <v>0</v>
      </c>
      <c r="TJO51" s="64">
        <f t="shared" si="473"/>
        <v>0</v>
      </c>
      <c r="TJP51" s="64">
        <f t="shared" si="473"/>
        <v>0</v>
      </c>
      <c r="TJQ51" s="64">
        <f t="shared" si="473"/>
        <v>0</v>
      </c>
      <c r="TJR51" s="64">
        <f t="shared" si="473"/>
        <v>0</v>
      </c>
      <c r="TJS51" s="64">
        <f t="shared" si="473"/>
        <v>0</v>
      </c>
      <c r="TJT51" s="64">
        <f t="shared" si="473"/>
        <v>0</v>
      </c>
      <c r="TJU51" s="64">
        <f t="shared" si="473"/>
        <v>0</v>
      </c>
      <c r="TJV51" s="64">
        <f t="shared" si="473"/>
        <v>0</v>
      </c>
      <c r="TJW51" s="64">
        <f t="shared" si="473"/>
        <v>0</v>
      </c>
      <c r="TJX51" s="64">
        <f t="shared" si="473"/>
        <v>0</v>
      </c>
      <c r="TJY51" s="64">
        <f t="shared" si="473"/>
        <v>0</v>
      </c>
      <c r="TJZ51" s="64">
        <f t="shared" si="473"/>
        <v>0</v>
      </c>
      <c r="TKA51" s="64">
        <f t="shared" si="473"/>
        <v>0</v>
      </c>
      <c r="TKB51" s="64">
        <f t="shared" si="473"/>
        <v>0</v>
      </c>
      <c r="TKC51" s="64">
        <f t="shared" si="473"/>
        <v>0</v>
      </c>
      <c r="TKD51" s="64">
        <f t="shared" si="473"/>
        <v>0</v>
      </c>
      <c r="TKE51" s="64">
        <f t="shared" si="473"/>
        <v>0</v>
      </c>
      <c r="TKF51" s="64">
        <f t="shared" si="473"/>
        <v>0</v>
      </c>
      <c r="TKG51" s="64">
        <f t="shared" si="473"/>
        <v>0</v>
      </c>
      <c r="TKH51" s="64">
        <f t="shared" si="473"/>
        <v>0</v>
      </c>
      <c r="TKI51" s="64">
        <f t="shared" si="473"/>
        <v>0</v>
      </c>
      <c r="TKJ51" s="64">
        <f t="shared" si="473"/>
        <v>0</v>
      </c>
      <c r="TKK51" s="64">
        <f t="shared" si="473"/>
        <v>0</v>
      </c>
      <c r="TKL51" s="64">
        <f t="shared" si="473"/>
        <v>0</v>
      </c>
      <c r="TKM51" s="64">
        <f t="shared" si="473"/>
        <v>0</v>
      </c>
      <c r="TKN51" s="64">
        <f t="shared" si="473"/>
        <v>0</v>
      </c>
      <c r="TKO51" s="64">
        <f t="shared" si="473"/>
        <v>0</v>
      </c>
      <c r="TKP51" s="64">
        <f t="shared" si="473"/>
        <v>0</v>
      </c>
      <c r="TKQ51" s="64">
        <f t="shared" si="473"/>
        <v>0</v>
      </c>
      <c r="TKR51" s="64">
        <f t="shared" si="473"/>
        <v>0</v>
      </c>
      <c r="TKS51" s="64">
        <f t="shared" si="473"/>
        <v>0</v>
      </c>
      <c r="TKT51" s="64">
        <f t="shared" si="473"/>
        <v>0</v>
      </c>
      <c r="TKU51" s="64">
        <f t="shared" ref="TKU51:TNF51" si="474">SUM(TKU34:TKU49)</f>
        <v>0</v>
      </c>
      <c r="TKV51" s="64">
        <f t="shared" si="474"/>
        <v>0</v>
      </c>
      <c r="TKW51" s="64">
        <f t="shared" si="474"/>
        <v>0</v>
      </c>
      <c r="TKX51" s="64">
        <f t="shared" si="474"/>
        <v>0</v>
      </c>
      <c r="TKY51" s="64">
        <f t="shared" si="474"/>
        <v>0</v>
      </c>
      <c r="TKZ51" s="64">
        <f t="shared" si="474"/>
        <v>0</v>
      </c>
      <c r="TLA51" s="64">
        <f t="shared" si="474"/>
        <v>0</v>
      </c>
      <c r="TLB51" s="64">
        <f t="shared" si="474"/>
        <v>0</v>
      </c>
      <c r="TLC51" s="64">
        <f t="shared" si="474"/>
        <v>0</v>
      </c>
      <c r="TLD51" s="64">
        <f t="shared" si="474"/>
        <v>0</v>
      </c>
      <c r="TLE51" s="64">
        <f t="shared" si="474"/>
        <v>0</v>
      </c>
      <c r="TLF51" s="64">
        <f t="shared" si="474"/>
        <v>0</v>
      </c>
      <c r="TLG51" s="64">
        <f t="shared" si="474"/>
        <v>0</v>
      </c>
      <c r="TLH51" s="64">
        <f t="shared" si="474"/>
        <v>0</v>
      </c>
      <c r="TLI51" s="64">
        <f t="shared" si="474"/>
        <v>0</v>
      </c>
      <c r="TLJ51" s="64">
        <f t="shared" si="474"/>
        <v>0</v>
      </c>
      <c r="TLK51" s="64">
        <f t="shared" si="474"/>
        <v>0</v>
      </c>
      <c r="TLL51" s="64">
        <f t="shared" si="474"/>
        <v>0</v>
      </c>
      <c r="TLM51" s="64">
        <f t="shared" si="474"/>
        <v>0</v>
      </c>
      <c r="TLN51" s="64">
        <f t="shared" si="474"/>
        <v>0</v>
      </c>
      <c r="TLO51" s="64">
        <f t="shared" si="474"/>
        <v>0</v>
      </c>
      <c r="TLP51" s="64">
        <f t="shared" si="474"/>
        <v>0</v>
      </c>
      <c r="TLQ51" s="64">
        <f t="shared" si="474"/>
        <v>0</v>
      </c>
      <c r="TLR51" s="64">
        <f t="shared" si="474"/>
        <v>0</v>
      </c>
      <c r="TLS51" s="64">
        <f t="shared" si="474"/>
        <v>0</v>
      </c>
      <c r="TLT51" s="64">
        <f t="shared" si="474"/>
        <v>0</v>
      </c>
      <c r="TLU51" s="64">
        <f t="shared" si="474"/>
        <v>0</v>
      </c>
      <c r="TLV51" s="64">
        <f t="shared" si="474"/>
        <v>0</v>
      </c>
      <c r="TLW51" s="64">
        <f t="shared" si="474"/>
        <v>0</v>
      </c>
      <c r="TLX51" s="64">
        <f t="shared" si="474"/>
        <v>0</v>
      </c>
      <c r="TLY51" s="64">
        <f t="shared" si="474"/>
        <v>0</v>
      </c>
      <c r="TLZ51" s="64">
        <f t="shared" si="474"/>
        <v>0</v>
      </c>
      <c r="TMA51" s="64">
        <f t="shared" si="474"/>
        <v>0</v>
      </c>
      <c r="TMB51" s="64">
        <f t="shared" si="474"/>
        <v>0</v>
      </c>
      <c r="TMC51" s="64">
        <f t="shared" si="474"/>
        <v>0</v>
      </c>
      <c r="TMD51" s="64">
        <f t="shared" si="474"/>
        <v>0</v>
      </c>
      <c r="TME51" s="64">
        <f t="shared" si="474"/>
        <v>0</v>
      </c>
      <c r="TMF51" s="64">
        <f t="shared" si="474"/>
        <v>0</v>
      </c>
      <c r="TMG51" s="64">
        <f t="shared" si="474"/>
        <v>0</v>
      </c>
      <c r="TMH51" s="64">
        <f t="shared" si="474"/>
        <v>0</v>
      </c>
      <c r="TMI51" s="64">
        <f t="shared" si="474"/>
        <v>0</v>
      </c>
      <c r="TMJ51" s="64">
        <f t="shared" si="474"/>
        <v>0</v>
      </c>
      <c r="TMK51" s="64">
        <f t="shared" si="474"/>
        <v>0</v>
      </c>
      <c r="TML51" s="64">
        <f t="shared" si="474"/>
        <v>0</v>
      </c>
      <c r="TMM51" s="64">
        <f t="shared" si="474"/>
        <v>0</v>
      </c>
      <c r="TMN51" s="64">
        <f t="shared" si="474"/>
        <v>0</v>
      </c>
      <c r="TMO51" s="64">
        <f t="shared" si="474"/>
        <v>0</v>
      </c>
      <c r="TMP51" s="64">
        <f t="shared" si="474"/>
        <v>0</v>
      </c>
      <c r="TMQ51" s="64">
        <f t="shared" si="474"/>
        <v>0</v>
      </c>
      <c r="TMR51" s="64">
        <f t="shared" si="474"/>
        <v>0</v>
      </c>
      <c r="TMS51" s="64">
        <f t="shared" si="474"/>
        <v>0</v>
      </c>
      <c r="TMT51" s="64">
        <f t="shared" si="474"/>
        <v>0</v>
      </c>
      <c r="TMU51" s="64">
        <f t="shared" si="474"/>
        <v>0</v>
      </c>
      <c r="TMV51" s="64">
        <f t="shared" si="474"/>
        <v>0</v>
      </c>
      <c r="TMW51" s="64">
        <f t="shared" si="474"/>
        <v>0</v>
      </c>
      <c r="TMX51" s="64">
        <f t="shared" si="474"/>
        <v>0</v>
      </c>
      <c r="TMY51" s="64">
        <f t="shared" si="474"/>
        <v>0</v>
      </c>
      <c r="TMZ51" s="64">
        <f t="shared" si="474"/>
        <v>0</v>
      </c>
      <c r="TNA51" s="64">
        <f t="shared" si="474"/>
        <v>0</v>
      </c>
      <c r="TNB51" s="64">
        <f t="shared" si="474"/>
        <v>0</v>
      </c>
      <c r="TNC51" s="64">
        <f t="shared" si="474"/>
        <v>0</v>
      </c>
      <c r="TND51" s="64">
        <f t="shared" si="474"/>
        <v>0</v>
      </c>
      <c r="TNE51" s="64">
        <f t="shared" si="474"/>
        <v>0</v>
      </c>
      <c r="TNF51" s="64">
        <f t="shared" si="474"/>
        <v>0</v>
      </c>
      <c r="TNG51" s="64">
        <f t="shared" ref="TNG51:TPR51" si="475">SUM(TNG34:TNG49)</f>
        <v>0</v>
      </c>
      <c r="TNH51" s="64">
        <f t="shared" si="475"/>
        <v>0</v>
      </c>
      <c r="TNI51" s="64">
        <f t="shared" si="475"/>
        <v>0</v>
      </c>
      <c r="TNJ51" s="64">
        <f t="shared" si="475"/>
        <v>0</v>
      </c>
      <c r="TNK51" s="64">
        <f t="shared" si="475"/>
        <v>0</v>
      </c>
      <c r="TNL51" s="64">
        <f t="shared" si="475"/>
        <v>0</v>
      </c>
      <c r="TNM51" s="64">
        <f t="shared" si="475"/>
        <v>0</v>
      </c>
      <c r="TNN51" s="64">
        <f t="shared" si="475"/>
        <v>0</v>
      </c>
      <c r="TNO51" s="64">
        <f t="shared" si="475"/>
        <v>0</v>
      </c>
      <c r="TNP51" s="64">
        <f t="shared" si="475"/>
        <v>0</v>
      </c>
      <c r="TNQ51" s="64">
        <f t="shared" si="475"/>
        <v>0</v>
      </c>
      <c r="TNR51" s="64">
        <f t="shared" si="475"/>
        <v>0</v>
      </c>
      <c r="TNS51" s="64">
        <f t="shared" si="475"/>
        <v>0</v>
      </c>
      <c r="TNT51" s="64">
        <f t="shared" si="475"/>
        <v>0</v>
      </c>
      <c r="TNU51" s="64">
        <f t="shared" si="475"/>
        <v>0</v>
      </c>
      <c r="TNV51" s="64">
        <f t="shared" si="475"/>
        <v>0</v>
      </c>
      <c r="TNW51" s="64">
        <f t="shared" si="475"/>
        <v>0</v>
      </c>
      <c r="TNX51" s="64">
        <f t="shared" si="475"/>
        <v>0</v>
      </c>
      <c r="TNY51" s="64">
        <f t="shared" si="475"/>
        <v>0</v>
      </c>
      <c r="TNZ51" s="64">
        <f t="shared" si="475"/>
        <v>0</v>
      </c>
      <c r="TOA51" s="64">
        <f t="shared" si="475"/>
        <v>0</v>
      </c>
      <c r="TOB51" s="64">
        <f t="shared" si="475"/>
        <v>0</v>
      </c>
      <c r="TOC51" s="64">
        <f t="shared" si="475"/>
        <v>0</v>
      </c>
      <c r="TOD51" s="64">
        <f t="shared" si="475"/>
        <v>0</v>
      </c>
      <c r="TOE51" s="64">
        <f t="shared" si="475"/>
        <v>0</v>
      </c>
      <c r="TOF51" s="64">
        <f t="shared" si="475"/>
        <v>0</v>
      </c>
      <c r="TOG51" s="64">
        <f t="shared" si="475"/>
        <v>0</v>
      </c>
      <c r="TOH51" s="64">
        <f t="shared" si="475"/>
        <v>0</v>
      </c>
      <c r="TOI51" s="64">
        <f t="shared" si="475"/>
        <v>0</v>
      </c>
      <c r="TOJ51" s="64">
        <f t="shared" si="475"/>
        <v>0</v>
      </c>
      <c r="TOK51" s="64">
        <f t="shared" si="475"/>
        <v>0</v>
      </c>
      <c r="TOL51" s="64">
        <f t="shared" si="475"/>
        <v>0</v>
      </c>
      <c r="TOM51" s="64">
        <f t="shared" si="475"/>
        <v>0</v>
      </c>
      <c r="TON51" s="64">
        <f t="shared" si="475"/>
        <v>0</v>
      </c>
      <c r="TOO51" s="64">
        <f t="shared" si="475"/>
        <v>0</v>
      </c>
      <c r="TOP51" s="64">
        <f t="shared" si="475"/>
        <v>0</v>
      </c>
      <c r="TOQ51" s="64">
        <f t="shared" si="475"/>
        <v>0</v>
      </c>
      <c r="TOR51" s="64">
        <f t="shared" si="475"/>
        <v>0</v>
      </c>
      <c r="TOS51" s="64">
        <f t="shared" si="475"/>
        <v>0</v>
      </c>
      <c r="TOT51" s="64">
        <f t="shared" si="475"/>
        <v>0</v>
      </c>
      <c r="TOU51" s="64">
        <f t="shared" si="475"/>
        <v>0</v>
      </c>
      <c r="TOV51" s="64">
        <f t="shared" si="475"/>
        <v>0</v>
      </c>
      <c r="TOW51" s="64">
        <f t="shared" si="475"/>
        <v>0</v>
      </c>
      <c r="TOX51" s="64">
        <f t="shared" si="475"/>
        <v>0</v>
      </c>
      <c r="TOY51" s="64">
        <f t="shared" si="475"/>
        <v>0</v>
      </c>
      <c r="TOZ51" s="64">
        <f t="shared" si="475"/>
        <v>0</v>
      </c>
      <c r="TPA51" s="64">
        <f t="shared" si="475"/>
        <v>0</v>
      </c>
      <c r="TPB51" s="64">
        <f t="shared" si="475"/>
        <v>0</v>
      </c>
      <c r="TPC51" s="64">
        <f t="shared" si="475"/>
        <v>0</v>
      </c>
      <c r="TPD51" s="64">
        <f t="shared" si="475"/>
        <v>0</v>
      </c>
      <c r="TPE51" s="64">
        <f t="shared" si="475"/>
        <v>0</v>
      </c>
      <c r="TPF51" s="64">
        <f t="shared" si="475"/>
        <v>0</v>
      </c>
      <c r="TPG51" s="64">
        <f t="shared" si="475"/>
        <v>0</v>
      </c>
      <c r="TPH51" s="64">
        <f t="shared" si="475"/>
        <v>0</v>
      </c>
      <c r="TPI51" s="64">
        <f t="shared" si="475"/>
        <v>0</v>
      </c>
      <c r="TPJ51" s="64">
        <f t="shared" si="475"/>
        <v>0</v>
      </c>
      <c r="TPK51" s="64">
        <f t="shared" si="475"/>
        <v>0</v>
      </c>
      <c r="TPL51" s="64">
        <f t="shared" si="475"/>
        <v>0</v>
      </c>
      <c r="TPM51" s="64">
        <f t="shared" si="475"/>
        <v>0</v>
      </c>
      <c r="TPN51" s="64">
        <f t="shared" si="475"/>
        <v>0</v>
      </c>
      <c r="TPO51" s="64">
        <f t="shared" si="475"/>
        <v>0</v>
      </c>
      <c r="TPP51" s="64">
        <f t="shared" si="475"/>
        <v>0</v>
      </c>
      <c r="TPQ51" s="64">
        <f t="shared" si="475"/>
        <v>0</v>
      </c>
      <c r="TPR51" s="64">
        <f t="shared" si="475"/>
        <v>0</v>
      </c>
      <c r="TPS51" s="64">
        <f t="shared" ref="TPS51:TSD51" si="476">SUM(TPS34:TPS49)</f>
        <v>0</v>
      </c>
      <c r="TPT51" s="64">
        <f t="shared" si="476"/>
        <v>0</v>
      </c>
      <c r="TPU51" s="64">
        <f t="shared" si="476"/>
        <v>0</v>
      </c>
      <c r="TPV51" s="64">
        <f t="shared" si="476"/>
        <v>0</v>
      </c>
      <c r="TPW51" s="64">
        <f t="shared" si="476"/>
        <v>0</v>
      </c>
      <c r="TPX51" s="64">
        <f t="shared" si="476"/>
        <v>0</v>
      </c>
      <c r="TPY51" s="64">
        <f t="shared" si="476"/>
        <v>0</v>
      </c>
      <c r="TPZ51" s="64">
        <f t="shared" si="476"/>
        <v>0</v>
      </c>
      <c r="TQA51" s="64">
        <f t="shared" si="476"/>
        <v>0</v>
      </c>
      <c r="TQB51" s="64">
        <f t="shared" si="476"/>
        <v>0</v>
      </c>
      <c r="TQC51" s="64">
        <f t="shared" si="476"/>
        <v>0</v>
      </c>
      <c r="TQD51" s="64">
        <f t="shared" si="476"/>
        <v>0</v>
      </c>
      <c r="TQE51" s="64">
        <f t="shared" si="476"/>
        <v>0</v>
      </c>
      <c r="TQF51" s="64">
        <f t="shared" si="476"/>
        <v>0</v>
      </c>
      <c r="TQG51" s="64">
        <f t="shared" si="476"/>
        <v>0</v>
      </c>
      <c r="TQH51" s="64">
        <f t="shared" si="476"/>
        <v>0</v>
      </c>
      <c r="TQI51" s="64">
        <f t="shared" si="476"/>
        <v>0</v>
      </c>
      <c r="TQJ51" s="64">
        <f t="shared" si="476"/>
        <v>0</v>
      </c>
      <c r="TQK51" s="64">
        <f t="shared" si="476"/>
        <v>0</v>
      </c>
      <c r="TQL51" s="64">
        <f t="shared" si="476"/>
        <v>0</v>
      </c>
      <c r="TQM51" s="64">
        <f t="shared" si="476"/>
        <v>0</v>
      </c>
      <c r="TQN51" s="64">
        <f t="shared" si="476"/>
        <v>0</v>
      </c>
      <c r="TQO51" s="64">
        <f t="shared" si="476"/>
        <v>0</v>
      </c>
      <c r="TQP51" s="64">
        <f t="shared" si="476"/>
        <v>0</v>
      </c>
      <c r="TQQ51" s="64">
        <f t="shared" si="476"/>
        <v>0</v>
      </c>
      <c r="TQR51" s="64">
        <f t="shared" si="476"/>
        <v>0</v>
      </c>
      <c r="TQS51" s="64">
        <f t="shared" si="476"/>
        <v>0</v>
      </c>
      <c r="TQT51" s="64">
        <f t="shared" si="476"/>
        <v>0</v>
      </c>
      <c r="TQU51" s="64">
        <f t="shared" si="476"/>
        <v>0</v>
      </c>
      <c r="TQV51" s="64">
        <f t="shared" si="476"/>
        <v>0</v>
      </c>
      <c r="TQW51" s="64">
        <f t="shared" si="476"/>
        <v>0</v>
      </c>
      <c r="TQX51" s="64">
        <f t="shared" si="476"/>
        <v>0</v>
      </c>
      <c r="TQY51" s="64">
        <f t="shared" si="476"/>
        <v>0</v>
      </c>
      <c r="TQZ51" s="64">
        <f t="shared" si="476"/>
        <v>0</v>
      </c>
      <c r="TRA51" s="64">
        <f t="shared" si="476"/>
        <v>0</v>
      </c>
      <c r="TRB51" s="64">
        <f t="shared" si="476"/>
        <v>0</v>
      </c>
      <c r="TRC51" s="64">
        <f t="shared" si="476"/>
        <v>0</v>
      </c>
      <c r="TRD51" s="64">
        <f t="shared" si="476"/>
        <v>0</v>
      </c>
      <c r="TRE51" s="64">
        <f t="shared" si="476"/>
        <v>0</v>
      </c>
      <c r="TRF51" s="64">
        <f t="shared" si="476"/>
        <v>0</v>
      </c>
      <c r="TRG51" s="64">
        <f t="shared" si="476"/>
        <v>0</v>
      </c>
      <c r="TRH51" s="64">
        <f t="shared" si="476"/>
        <v>0</v>
      </c>
      <c r="TRI51" s="64">
        <f t="shared" si="476"/>
        <v>0</v>
      </c>
      <c r="TRJ51" s="64">
        <f t="shared" si="476"/>
        <v>0</v>
      </c>
      <c r="TRK51" s="64">
        <f t="shared" si="476"/>
        <v>0</v>
      </c>
      <c r="TRL51" s="64">
        <f t="shared" si="476"/>
        <v>0</v>
      </c>
      <c r="TRM51" s="64">
        <f t="shared" si="476"/>
        <v>0</v>
      </c>
      <c r="TRN51" s="64">
        <f t="shared" si="476"/>
        <v>0</v>
      </c>
      <c r="TRO51" s="64">
        <f t="shared" si="476"/>
        <v>0</v>
      </c>
      <c r="TRP51" s="64">
        <f t="shared" si="476"/>
        <v>0</v>
      </c>
      <c r="TRQ51" s="64">
        <f t="shared" si="476"/>
        <v>0</v>
      </c>
      <c r="TRR51" s="64">
        <f t="shared" si="476"/>
        <v>0</v>
      </c>
      <c r="TRS51" s="64">
        <f t="shared" si="476"/>
        <v>0</v>
      </c>
      <c r="TRT51" s="64">
        <f t="shared" si="476"/>
        <v>0</v>
      </c>
      <c r="TRU51" s="64">
        <f t="shared" si="476"/>
        <v>0</v>
      </c>
      <c r="TRV51" s="64">
        <f t="shared" si="476"/>
        <v>0</v>
      </c>
      <c r="TRW51" s="64">
        <f t="shared" si="476"/>
        <v>0</v>
      </c>
      <c r="TRX51" s="64">
        <f t="shared" si="476"/>
        <v>0</v>
      </c>
      <c r="TRY51" s="64">
        <f t="shared" si="476"/>
        <v>0</v>
      </c>
      <c r="TRZ51" s="64">
        <f t="shared" si="476"/>
        <v>0</v>
      </c>
      <c r="TSA51" s="64">
        <f t="shared" si="476"/>
        <v>0</v>
      </c>
      <c r="TSB51" s="64">
        <f t="shared" si="476"/>
        <v>0</v>
      </c>
      <c r="TSC51" s="64">
        <f t="shared" si="476"/>
        <v>0</v>
      </c>
      <c r="TSD51" s="64">
        <f t="shared" si="476"/>
        <v>0</v>
      </c>
      <c r="TSE51" s="64">
        <f t="shared" ref="TSE51:TUP51" si="477">SUM(TSE34:TSE49)</f>
        <v>0</v>
      </c>
      <c r="TSF51" s="64">
        <f t="shared" si="477"/>
        <v>0</v>
      </c>
      <c r="TSG51" s="64">
        <f t="shared" si="477"/>
        <v>0</v>
      </c>
      <c r="TSH51" s="64">
        <f t="shared" si="477"/>
        <v>0</v>
      </c>
      <c r="TSI51" s="64">
        <f t="shared" si="477"/>
        <v>0</v>
      </c>
      <c r="TSJ51" s="64">
        <f t="shared" si="477"/>
        <v>0</v>
      </c>
      <c r="TSK51" s="64">
        <f t="shared" si="477"/>
        <v>0</v>
      </c>
      <c r="TSL51" s="64">
        <f t="shared" si="477"/>
        <v>0</v>
      </c>
      <c r="TSM51" s="64">
        <f t="shared" si="477"/>
        <v>0</v>
      </c>
      <c r="TSN51" s="64">
        <f t="shared" si="477"/>
        <v>0</v>
      </c>
      <c r="TSO51" s="64">
        <f t="shared" si="477"/>
        <v>0</v>
      </c>
      <c r="TSP51" s="64">
        <f t="shared" si="477"/>
        <v>0</v>
      </c>
      <c r="TSQ51" s="64">
        <f t="shared" si="477"/>
        <v>0</v>
      </c>
      <c r="TSR51" s="64">
        <f t="shared" si="477"/>
        <v>0</v>
      </c>
      <c r="TSS51" s="64">
        <f t="shared" si="477"/>
        <v>0</v>
      </c>
      <c r="TST51" s="64">
        <f t="shared" si="477"/>
        <v>0</v>
      </c>
      <c r="TSU51" s="64">
        <f t="shared" si="477"/>
        <v>0</v>
      </c>
      <c r="TSV51" s="64">
        <f t="shared" si="477"/>
        <v>0</v>
      </c>
      <c r="TSW51" s="64">
        <f t="shared" si="477"/>
        <v>0</v>
      </c>
      <c r="TSX51" s="64">
        <f t="shared" si="477"/>
        <v>0</v>
      </c>
      <c r="TSY51" s="64">
        <f t="shared" si="477"/>
        <v>0</v>
      </c>
      <c r="TSZ51" s="64">
        <f t="shared" si="477"/>
        <v>0</v>
      </c>
      <c r="TTA51" s="64">
        <f t="shared" si="477"/>
        <v>0</v>
      </c>
      <c r="TTB51" s="64">
        <f t="shared" si="477"/>
        <v>0</v>
      </c>
      <c r="TTC51" s="64">
        <f t="shared" si="477"/>
        <v>0</v>
      </c>
      <c r="TTD51" s="64">
        <f t="shared" si="477"/>
        <v>0</v>
      </c>
      <c r="TTE51" s="64">
        <f t="shared" si="477"/>
        <v>0</v>
      </c>
      <c r="TTF51" s="64">
        <f t="shared" si="477"/>
        <v>0</v>
      </c>
      <c r="TTG51" s="64">
        <f t="shared" si="477"/>
        <v>0</v>
      </c>
      <c r="TTH51" s="64">
        <f t="shared" si="477"/>
        <v>0</v>
      </c>
      <c r="TTI51" s="64">
        <f t="shared" si="477"/>
        <v>0</v>
      </c>
      <c r="TTJ51" s="64">
        <f t="shared" si="477"/>
        <v>0</v>
      </c>
      <c r="TTK51" s="64">
        <f t="shared" si="477"/>
        <v>0</v>
      </c>
      <c r="TTL51" s="64">
        <f t="shared" si="477"/>
        <v>0</v>
      </c>
      <c r="TTM51" s="64">
        <f t="shared" si="477"/>
        <v>0</v>
      </c>
      <c r="TTN51" s="64">
        <f t="shared" si="477"/>
        <v>0</v>
      </c>
      <c r="TTO51" s="64">
        <f t="shared" si="477"/>
        <v>0</v>
      </c>
      <c r="TTP51" s="64">
        <f t="shared" si="477"/>
        <v>0</v>
      </c>
      <c r="TTQ51" s="64">
        <f t="shared" si="477"/>
        <v>0</v>
      </c>
      <c r="TTR51" s="64">
        <f t="shared" si="477"/>
        <v>0</v>
      </c>
      <c r="TTS51" s="64">
        <f t="shared" si="477"/>
        <v>0</v>
      </c>
      <c r="TTT51" s="64">
        <f t="shared" si="477"/>
        <v>0</v>
      </c>
      <c r="TTU51" s="64">
        <f t="shared" si="477"/>
        <v>0</v>
      </c>
      <c r="TTV51" s="64">
        <f t="shared" si="477"/>
        <v>0</v>
      </c>
      <c r="TTW51" s="64">
        <f t="shared" si="477"/>
        <v>0</v>
      </c>
      <c r="TTX51" s="64">
        <f t="shared" si="477"/>
        <v>0</v>
      </c>
      <c r="TTY51" s="64">
        <f t="shared" si="477"/>
        <v>0</v>
      </c>
      <c r="TTZ51" s="64">
        <f t="shared" si="477"/>
        <v>0</v>
      </c>
      <c r="TUA51" s="64">
        <f t="shared" si="477"/>
        <v>0</v>
      </c>
      <c r="TUB51" s="64">
        <f t="shared" si="477"/>
        <v>0</v>
      </c>
      <c r="TUC51" s="64">
        <f t="shared" si="477"/>
        <v>0</v>
      </c>
      <c r="TUD51" s="64">
        <f t="shared" si="477"/>
        <v>0</v>
      </c>
      <c r="TUE51" s="64">
        <f t="shared" si="477"/>
        <v>0</v>
      </c>
      <c r="TUF51" s="64">
        <f t="shared" si="477"/>
        <v>0</v>
      </c>
      <c r="TUG51" s="64">
        <f t="shared" si="477"/>
        <v>0</v>
      </c>
      <c r="TUH51" s="64">
        <f t="shared" si="477"/>
        <v>0</v>
      </c>
      <c r="TUI51" s="64">
        <f t="shared" si="477"/>
        <v>0</v>
      </c>
      <c r="TUJ51" s="64">
        <f t="shared" si="477"/>
        <v>0</v>
      </c>
      <c r="TUK51" s="64">
        <f t="shared" si="477"/>
        <v>0</v>
      </c>
      <c r="TUL51" s="64">
        <f t="shared" si="477"/>
        <v>0</v>
      </c>
      <c r="TUM51" s="64">
        <f t="shared" si="477"/>
        <v>0</v>
      </c>
      <c r="TUN51" s="64">
        <f t="shared" si="477"/>
        <v>0</v>
      </c>
      <c r="TUO51" s="64">
        <f t="shared" si="477"/>
        <v>0</v>
      </c>
      <c r="TUP51" s="64">
        <f t="shared" si="477"/>
        <v>0</v>
      </c>
      <c r="TUQ51" s="64">
        <f t="shared" ref="TUQ51:TXB51" si="478">SUM(TUQ34:TUQ49)</f>
        <v>0</v>
      </c>
      <c r="TUR51" s="64">
        <f t="shared" si="478"/>
        <v>0</v>
      </c>
      <c r="TUS51" s="64">
        <f t="shared" si="478"/>
        <v>0</v>
      </c>
      <c r="TUT51" s="64">
        <f t="shared" si="478"/>
        <v>0</v>
      </c>
      <c r="TUU51" s="64">
        <f t="shared" si="478"/>
        <v>0</v>
      </c>
      <c r="TUV51" s="64">
        <f t="shared" si="478"/>
        <v>0</v>
      </c>
      <c r="TUW51" s="64">
        <f t="shared" si="478"/>
        <v>0</v>
      </c>
      <c r="TUX51" s="64">
        <f t="shared" si="478"/>
        <v>0</v>
      </c>
      <c r="TUY51" s="64">
        <f t="shared" si="478"/>
        <v>0</v>
      </c>
      <c r="TUZ51" s="64">
        <f t="shared" si="478"/>
        <v>0</v>
      </c>
      <c r="TVA51" s="64">
        <f t="shared" si="478"/>
        <v>0</v>
      </c>
      <c r="TVB51" s="64">
        <f t="shared" si="478"/>
        <v>0</v>
      </c>
      <c r="TVC51" s="64">
        <f t="shared" si="478"/>
        <v>0</v>
      </c>
      <c r="TVD51" s="64">
        <f t="shared" si="478"/>
        <v>0</v>
      </c>
      <c r="TVE51" s="64">
        <f t="shared" si="478"/>
        <v>0</v>
      </c>
      <c r="TVF51" s="64">
        <f t="shared" si="478"/>
        <v>0</v>
      </c>
      <c r="TVG51" s="64">
        <f t="shared" si="478"/>
        <v>0</v>
      </c>
      <c r="TVH51" s="64">
        <f t="shared" si="478"/>
        <v>0</v>
      </c>
      <c r="TVI51" s="64">
        <f t="shared" si="478"/>
        <v>0</v>
      </c>
      <c r="TVJ51" s="64">
        <f t="shared" si="478"/>
        <v>0</v>
      </c>
      <c r="TVK51" s="64">
        <f t="shared" si="478"/>
        <v>0</v>
      </c>
      <c r="TVL51" s="64">
        <f t="shared" si="478"/>
        <v>0</v>
      </c>
      <c r="TVM51" s="64">
        <f t="shared" si="478"/>
        <v>0</v>
      </c>
      <c r="TVN51" s="64">
        <f t="shared" si="478"/>
        <v>0</v>
      </c>
      <c r="TVO51" s="64">
        <f t="shared" si="478"/>
        <v>0</v>
      </c>
      <c r="TVP51" s="64">
        <f t="shared" si="478"/>
        <v>0</v>
      </c>
      <c r="TVQ51" s="64">
        <f t="shared" si="478"/>
        <v>0</v>
      </c>
      <c r="TVR51" s="64">
        <f t="shared" si="478"/>
        <v>0</v>
      </c>
      <c r="TVS51" s="64">
        <f t="shared" si="478"/>
        <v>0</v>
      </c>
      <c r="TVT51" s="64">
        <f t="shared" si="478"/>
        <v>0</v>
      </c>
      <c r="TVU51" s="64">
        <f t="shared" si="478"/>
        <v>0</v>
      </c>
      <c r="TVV51" s="64">
        <f t="shared" si="478"/>
        <v>0</v>
      </c>
      <c r="TVW51" s="64">
        <f t="shared" si="478"/>
        <v>0</v>
      </c>
      <c r="TVX51" s="64">
        <f t="shared" si="478"/>
        <v>0</v>
      </c>
      <c r="TVY51" s="64">
        <f t="shared" si="478"/>
        <v>0</v>
      </c>
      <c r="TVZ51" s="64">
        <f t="shared" si="478"/>
        <v>0</v>
      </c>
      <c r="TWA51" s="64">
        <f t="shared" si="478"/>
        <v>0</v>
      </c>
      <c r="TWB51" s="64">
        <f t="shared" si="478"/>
        <v>0</v>
      </c>
      <c r="TWC51" s="64">
        <f t="shared" si="478"/>
        <v>0</v>
      </c>
      <c r="TWD51" s="64">
        <f t="shared" si="478"/>
        <v>0</v>
      </c>
      <c r="TWE51" s="64">
        <f t="shared" si="478"/>
        <v>0</v>
      </c>
      <c r="TWF51" s="64">
        <f t="shared" si="478"/>
        <v>0</v>
      </c>
      <c r="TWG51" s="64">
        <f t="shared" si="478"/>
        <v>0</v>
      </c>
      <c r="TWH51" s="64">
        <f t="shared" si="478"/>
        <v>0</v>
      </c>
      <c r="TWI51" s="64">
        <f t="shared" si="478"/>
        <v>0</v>
      </c>
      <c r="TWJ51" s="64">
        <f t="shared" si="478"/>
        <v>0</v>
      </c>
      <c r="TWK51" s="64">
        <f t="shared" si="478"/>
        <v>0</v>
      </c>
      <c r="TWL51" s="64">
        <f t="shared" si="478"/>
        <v>0</v>
      </c>
      <c r="TWM51" s="64">
        <f t="shared" si="478"/>
        <v>0</v>
      </c>
      <c r="TWN51" s="64">
        <f t="shared" si="478"/>
        <v>0</v>
      </c>
      <c r="TWO51" s="64">
        <f t="shared" si="478"/>
        <v>0</v>
      </c>
      <c r="TWP51" s="64">
        <f t="shared" si="478"/>
        <v>0</v>
      </c>
      <c r="TWQ51" s="64">
        <f t="shared" si="478"/>
        <v>0</v>
      </c>
      <c r="TWR51" s="64">
        <f t="shared" si="478"/>
        <v>0</v>
      </c>
      <c r="TWS51" s="64">
        <f t="shared" si="478"/>
        <v>0</v>
      </c>
      <c r="TWT51" s="64">
        <f t="shared" si="478"/>
        <v>0</v>
      </c>
      <c r="TWU51" s="64">
        <f t="shared" si="478"/>
        <v>0</v>
      </c>
      <c r="TWV51" s="64">
        <f t="shared" si="478"/>
        <v>0</v>
      </c>
      <c r="TWW51" s="64">
        <f t="shared" si="478"/>
        <v>0</v>
      </c>
      <c r="TWX51" s="64">
        <f t="shared" si="478"/>
        <v>0</v>
      </c>
      <c r="TWY51" s="64">
        <f t="shared" si="478"/>
        <v>0</v>
      </c>
      <c r="TWZ51" s="64">
        <f t="shared" si="478"/>
        <v>0</v>
      </c>
      <c r="TXA51" s="64">
        <f t="shared" si="478"/>
        <v>0</v>
      </c>
      <c r="TXB51" s="64">
        <f t="shared" si="478"/>
        <v>0</v>
      </c>
      <c r="TXC51" s="64">
        <f t="shared" ref="TXC51:TZN51" si="479">SUM(TXC34:TXC49)</f>
        <v>0</v>
      </c>
      <c r="TXD51" s="64">
        <f t="shared" si="479"/>
        <v>0</v>
      </c>
      <c r="TXE51" s="64">
        <f t="shared" si="479"/>
        <v>0</v>
      </c>
      <c r="TXF51" s="64">
        <f t="shared" si="479"/>
        <v>0</v>
      </c>
      <c r="TXG51" s="64">
        <f t="shared" si="479"/>
        <v>0</v>
      </c>
      <c r="TXH51" s="64">
        <f t="shared" si="479"/>
        <v>0</v>
      </c>
      <c r="TXI51" s="64">
        <f t="shared" si="479"/>
        <v>0</v>
      </c>
      <c r="TXJ51" s="64">
        <f t="shared" si="479"/>
        <v>0</v>
      </c>
      <c r="TXK51" s="64">
        <f t="shared" si="479"/>
        <v>0</v>
      </c>
      <c r="TXL51" s="64">
        <f t="shared" si="479"/>
        <v>0</v>
      </c>
      <c r="TXM51" s="64">
        <f t="shared" si="479"/>
        <v>0</v>
      </c>
      <c r="TXN51" s="64">
        <f t="shared" si="479"/>
        <v>0</v>
      </c>
      <c r="TXO51" s="64">
        <f t="shared" si="479"/>
        <v>0</v>
      </c>
      <c r="TXP51" s="64">
        <f t="shared" si="479"/>
        <v>0</v>
      </c>
      <c r="TXQ51" s="64">
        <f t="shared" si="479"/>
        <v>0</v>
      </c>
      <c r="TXR51" s="64">
        <f t="shared" si="479"/>
        <v>0</v>
      </c>
      <c r="TXS51" s="64">
        <f t="shared" si="479"/>
        <v>0</v>
      </c>
      <c r="TXT51" s="64">
        <f t="shared" si="479"/>
        <v>0</v>
      </c>
      <c r="TXU51" s="64">
        <f t="shared" si="479"/>
        <v>0</v>
      </c>
      <c r="TXV51" s="64">
        <f t="shared" si="479"/>
        <v>0</v>
      </c>
      <c r="TXW51" s="64">
        <f t="shared" si="479"/>
        <v>0</v>
      </c>
      <c r="TXX51" s="64">
        <f t="shared" si="479"/>
        <v>0</v>
      </c>
      <c r="TXY51" s="64">
        <f t="shared" si="479"/>
        <v>0</v>
      </c>
      <c r="TXZ51" s="64">
        <f t="shared" si="479"/>
        <v>0</v>
      </c>
      <c r="TYA51" s="64">
        <f t="shared" si="479"/>
        <v>0</v>
      </c>
      <c r="TYB51" s="64">
        <f t="shared" si="479"/>
        <v>0</v>
      </c>
      <c r="TYC51" s="64">
        <f t="shared" si="479"/>
        <v>0</v>
      </c>
      <c r="TYD51" s="64">
        <f t="shared" si="479"/>
        <v>0</v>
      </c>
      <c r="TYE51" s="64">
        <f t="shared" si="479"/>
        <v>0</v>
      </c>
      <c r="TYF51" s="64">
        <f t="shared" si="479"/>
        <v>0</v>
      </c>
      <c r="TYG51" s="64">
        <f t="shared" si="479"/>
        <v>0</v>
      </c>
      <c r="TYH51" s="64">
        <f t="shared" si="479"/>
        <v>0</v>
      </c>
      <c r="TYI51" s="64">
        <f t="shared" si="479"/>
        <v>0</v>
      </c>
      <c r="TYJ51" s="64">
        <f t="shared" si="479"/>
        <v>0</v>
      </c>
      <c r="TYK51" s="64">
        <f t="shared" si="479"/>
        <v>0</v>
      </c>
      <c r="TYL51" s="64">
        <f t="shared" si="479"/>
        <v>0</v>
      </c>
      <c r="TYM51" s="64">
        <f t="shared" si="479"/>
        <v>0</v>
      </c>
      <c r="TYN51" s="64">
        <f t="shared" si="479"/>
        <v>0</v>
      </c>
      <c r="TYO51" s="64">
        <f t="shared" si="479"/>
        <v>0</v>
      </c>
      <c r="TYP51" s="64">
        <f t="shared" si="479"/>
        <v>0</v>
      </c>
      <c r="TYQ51" s="64">
        <f t="shared" si="479"/>
        <v>0</v>
      </c>
      <c r="TYR51" s="64">
        <f t="shared" si="479"/>
        <v>0</v>
      </c>
      <c r="TYS51" s="64">
        <f t="shared" si="479"/>
        <v>0</v>
      </c>
      <c r="TYT51" s="64">
        <f t="shared" si="479"/>
        <v>0</v>
      </c>
      <c r="TYU51" s="64">
        <f t="shared" si="479"/>
        <v>0</v>
      </c>
      <c r="TYV51" s="64">
        <f t="shared" si="479"/>
        <v>0</v>
      </c>
      <c r="TYW51" s="64">
        <f t="shared" si="479"/>
        <v>0</v>
      </c>
      <c r="TYX51" s="64">
        <f t="shared" si="479"/>
        <v>0</v>
      </c>
      <c r="TYY51" s="64">
        <f t="shared" si="479"/>
        <v>0</v>
      </c>
      <c r="TYZ51" s="64">
        <f t="shared" si="479"/>
        <v>0</v>
      </c>
      <c r="TZA51" s="64">
        <f t="shared" si="479"/>
        <v>0</v>
      </c>
      <c r="TZB51" s="64">
        <f t="shared" si="479"/>
        <v>0</v>
      </c>
      <c r="TZC51" s="64">
        <f t="shared" si="479"/>
        <v>0</v>
      </c>
      <c r="TZD51" s="64">
        <f t="shared" si="479"/>
        <v>0</v>
      </c>
      <c r="TZE51" s="64">
        <f t="shared" si="479"/>
        <v>0</v>
      </c>
      <c r="TZF51" s="64">
        <f t="shared" si="479"/>
        <v>0</v>
      </c>
      <c r="TZG51" s="64">
        <f t="shared" si="479"/>
        <v>0</v>
      </c>
      <c r="TZH51" s="64">
        <f t="shared" si="479"/>
        <v>0</v>
      </c>
      <c r="TZI51" s="64">
        <f t="shared" si="479"/>
        <v>0</v>
      </c>
      <c r="TZJ51" s="64">
        <f t="shared" si="479"/>
        <v>0</v>
      </c>
      <c r="TZK51" s="64">
        <f t="shared" si="479"/>
        <v>0</v>
      </c>
      <c r="TZL51" s="64">
        <f t="shared" si="479"/>
        <v>0</v>
      </c>
      <c r="TZM51" s="64">
        <f t="shared" si="479"/>
        <v>0</v>
      </c>
      <c r="TZN51" s="64">
        <f t="shared" si="479"/>
        <v>0</v>
      </c>
      <c r="TZO51" s="64">
        <f t="shared" ref="TZO51:UBZ51" si="480">SUM(TZO34:TZO49)</f>
        <v>0</v>
      </c>
      <c r="TZP51" s="64">
        <f t="shared" si="480"/>
        <v>0</v>
      </c>
      <c r="TZQ51" s="64">
        <f t="shared" si="480"/>
        <v>0</v>
      </c>
      <c r="TZR51" s="64">
        <f t="shared" si="480"/>
        <v>0</v>
      </c>
      <c r="TZS51" s="64">
        <f t="shared" si="480"/>
        <v>0</v>
      </c>
      <c r="TZT51" s="64">
        <f t="shared" si="480"/>
        <v>0</v>
      </c>
      <c r="TZU51" s="64">
        <f t="shared" si="480"/>
        <v>0</v>
      </c>
      <c r="TZV51" s="64">
        <f t="shared" si="480"/>
        <v>0</v>
      </c>
      <c r="TZW51" s="64">
        <f t="shared" si="480"/>
        <v>0</v>
      </c>
      <c r="TZX51" s="64">
        <f t="shared" si="480"/>
        <v>0</v>
      </c>
      <c r="TZY51" s="64">
        <f t="shared" si="480"/>
        <v>0</v>
      </c>
      <c r="TZZ51" s="64">
        <f t="shared" si="480"/>
        <v>0</v>
      </c>
      <c r="UAA51" s="64">
        <f t="shared" si="480"/>
        <v>0</v>
      </c>
      <c r="UAB51" s="64">
        <f t="shared" si="480"/>
        <v>0</v>
      </c>
      <c r="UAC51" s="64">
        <f t="shared" si="480"/>
        <v>0</v>
      </c>
      <c r="UAD51" s="64">
        <f t="shared" si="480"/>
        <v>0</v>
      </c>
      <c r="UAE51" s="64">
        <f t="shared" si="480"/>
        <v>0</v>
      </c>
      <c r="UAF51" s="64">
        <f t="shared" si="480"/>
        <v>0</v>
      </c>
      <c r="UAG51" s="64">
        <f t="shared" si="480"/>
        <v>0</v>
      </c>
      <c r="UAH51" s="64">
        <f t="shared" si="480"/>
        <v>0</v>
      </c>
      <c r="UAI51" s="64">
        <f t="shared" si="480"/>
        <v>0</v>
      </c>
      <c r="UAJ51" s="64">
        <f t="shared" si="480"/>
        <v>0</v>
      </c>
      <c r="UAK51" s="64">
        <f t="shared" si="480"/>
        <v>0</v>
      </c>
      <c r="UAL51" s="64">
        <f t="shared" si="480"/>
        <v>0</v>
      </c>
      <c r="UAM51" s="64">
        <f t="shared" si="480"/>
        <v>0</v>
      </c>
      <c r="UAN51" s="64">
        <f t="shared" si="480"/>
        <v>0</v>
      </c>
      <c r="UAO51" s="64">
        <f t="shared" si="480"/>
        <v>0</v>
      </c>
      <c r="UAP51" s="64">
        <f t="shared" si="480"/>
        <v>0</v>
      </c>
      <c r="UAQ51" s="64">
        <f t="shared" si="480"/>
        <v>0</v>
      </c>
      <c r="UAR51" s="64">
        <f t="shared" si="480"/>
        <v>0</v>
      </c>
      <c r="UAS51" s="64">
        <f t="shared" si="480"/>
        <v>0</v>
      </c>
      <c r="UAT51" s="64">
        <f t="shared" si="480"/>
        <v>0</v>
      </c>
      <c r="UAU51" s="64">
        <f t="shared" si="480"/>
        <v>0</v>
      </c>
      <c r="UAV51" s="64">
        <f t="shared" si="480"/>
        <v>0</v>
      </c>
      <c r="UAW51" s="64">
        <f t="shared" si="480"/>
        <v>0</v>
      </c>
      <c r="UAX51" s="64">
        <f t="shared" si="480"/>
        <v>0</v>
      </c>
      <c r="UAY51" s="64">
        <f t="shared" si="480"/>
        <v>0</v>
      </c>
      <c r="UAZ51" s="64">
        <f t="shared" si="480"/>
        <v>0</v>
      </c>
      <c r="UBA51" s="64">
        <f t="shared" si="480"/>
        <v>0</v>
      </c>
      <c r="UBB51" s="64">
        <f t="shared" si="480"/>
        <v>0</v>
      </c>
      <c r="UBC51" s="64">
        <f t="shared" si="480"/>
        <v>0</v>
      </c>
      <c r="UBD51" s="64">
        <f t="shared" si="480"/>
        <v>0</v>
      </c>
      <c r="UBE51" s="64">
        <f t="shared" si="480"/>
        <v>0</v>
      </c>
      <c r="UBF51" s="64">
        <f t="shared" si="480"/>
        <v>0</v>
      </c>
      <c r="UBG51" s="64">
        <f t="shared" si="480"/>
        <v>0</v>
      </c>
      <c r="UBH51" s="64">
        <f t="shared" si="480"/>
        <v>0</v>
      </c>
      <c r="UBI51" s="64">
        <f t="shared" si="480"/>
        <v>0</v>
      </c>
      <c r="UBJ51" s="64">
        <f t="shared" si="480"/>
        <v>0</v>
      </c>
      <c r="UBK51" s="64">
        <f t="shared" si="480"/>
        <v>0</v>
      </c>
      <c r="UBL51" s="64">
        <f t="shared" si="480"/>
        <v>0</v>
      </c>
      <c r="UBM51" s="64">
        <f t="shared" si="480"/>
        <v>0</v>
      </c>
      <c r="UBN51" s="64">
        <f t="shared" si="480"/>
        <v>0</v>
      </c>
      <c r="UBO51" s="64">
        <f t="shared" si="480"/>
        <v>0</v>
      </c>
      <c r="UBP51" s="64">
        <f t="shared" si="480"/>
        <v>0</v>
      </c>
      <c r="UBQ51" s="64">
        <f t="shared" si="480"/>
        <v>0</v>
      </c>
      <c r="UBR51" s="64">
        <f t="shared" si="480"/>
        <v>0</v>
      </c>
      <c r="UBS51" s="64">
        <f t="shared" si="480"/>
        <v>0</v>
      </c>
      <c r="UBT51" s="64">
        <f t="shared" si="480"/>
        <v>0</v>
      </c>
      <c r="UBU51" s="64">
        <f t="shared" si="480"/>
        <v>0</v>
      </c>
      <c r="UBV51" s="64">
        <f t="shared" si="480"/>
        <v>0</v>
      </c>
      <c r="UBW51" s="64">
        <f t="shared" si="480"/>
        <v>0</v>
      </c>
      <c r="UBX51" s="64">
        <f t="shared" si="480"/>
        <v>0</v>
      </c>
      <c r="UBY51" s="64">
        <f t="shared" si="480"/>
        <v>0</v>
      </c>
      <c r="UBZ51" s="64">
        <f t="shared" si="480"/>
        <v>0</v>
      </c>
      <c r="UCA51" s="64">
        <f t="shared" ref="UCA51:UEL51" si="481">SUM(UCA34:UCA49)</f>
        <v>0</v>
      </c>
      <c r="UCB51" s="64">
        <f t="shared" si="481"/>
        <v>0</v>
      </c>
      <c r="UCC51" s="64">
        <f t="shared" si="481"/>
        <v>0</v>
      </c>
      <c r="UCD51" s="64">
        <f t="shared" si="481"/>
        <v>0</v>
      </c>
      <c r="UCE51" s="64">
        <f t="shared" si="481"/>
        <v>0</v>
      </c>
      <c r="UCF51" s="64">
        <f t="shared" si="481"/>
        <v>0</v>
      </c>
      <c r="UCG51" s="64">
        <f t="shared" si="481"/>
        <v>0</v>
      </c>
      <c r="UCH51" s="64">
        <f t="shared" si="481"/>
        <v>0</v>
      </c>
      <c r="UCI51" s="64">
        <f t="shared" si="481"/>
        <v>0</v>
      </c>
      <c r="UCJ51" s="64">
        <f t="shared" si="481"/>
        <v>0</v>
      </c>
      <c r="UCK51" s="64">
        <f t="shared" si="481"/>
        <v>0</v>
      </c>
      <c r="UCL51" s="64">
        <f t="shared" si="481"/>
        <v>0</v>
      </c>
      <c r="UCM51" s="64">
        <f t="shared" si="481"/>
        <v>0</v>
      </c>
      <c r="UCN51" s="64">
        <f t="shared" si="481"/>
        <v>0</v>
      </c>
      <c r="UCO51" s="64">
        <f t="shared" si="481"/>
        <v>0</v>
      </c>
      <c r="UCP51" s="64">
        <f t="shared" si="481"/>
        <v>0</v>
      </c>
      <c r="UCQ51" s="64">
        <f t="shared" si="481"/>
        <v>0</v>
      </c>
      <c r="UCR51" s="64">
        <f t="shared" si="481"/>
        <v>0</v>
      </c>
      <c r="UCS51" s="64">
        <f t="shared" si="481"/>
        <v>0</v>
      </c>
      <c r="UCT51" s="64">
        <f t="shared" si="481"/>
        <v>0</v>
      </c>
      <c r="UCU51" s="64">
        <f t="shared" si="481"/>
        <v>0</v>
      </c>
      <c r="UCV51" s="64">
        <f t="shared" si="481"/>
        <v>0</v>
      </c>
      <c r="UCW51" s="64">
        <f t="shared" si="481"/>
        <v>0</v>
      </c>
      <c r="UCX51" s="64">
        <f t="shared" si="481"/>
        <v>0</v>
      </c>
      <c r="UCY51" s="64">
        <f t="shared" si="481"/>
        <v>0</v>
      </c>
      <c r="UCZ51" s="64">
        <f t="shared" si="481"/>
        <v>0</v>
      </c>
      <c r="UDA51" s="64">
        <f t="shared" si="481"/>
        <v>0</v>
      </c>
      <c r="UDB51" s="64">
        <f t="shared" si="481"/>
        <v>0</v>
      </c>
      <c r="UDC51" s="64">
        <f t="shared" si="481"/>
        <v>0</v>
      </c>
      <c r="UDD51" s="64">
        <f t="shared" si="481"/>
        <v>0</v>
      </c>
      <c r="UDE51" s="64">
        <f t="shared" si="481"/>
        <v>0</v>
      </c>
      <c r="UDF51" s="64">
        <f t="shared" si="481"/>
        <v>0</v>
      </c>
      <c r="UDG51" s="64">
        <f t="shared" si="481"/>
        <v>0</v>
      </c>
      <c r="UDH51" s="64">
        <f t="shared" si="481"/>
        <v>0</v>
      </c>
      <c r="UDI51" s="64">
        <f t="shared" si="481"/>
        <v>0</v>
      </c>
      <c r="UDJ51" s="64">
        <f t="shared" si="481"/>
        <v>0</v>
      </c>
      <c r="UDK51" s="64">
        <f t="shared" si="481"/>
        <v>0</v>
      </c>
      <c r="UDL51" s="64">
        <f t="shared" si="481"/>
        <v>0</v>
      </c>
      <c r="UDM51" s="64">
        <f t="shared" si="481"/>
        <v>0</v>
      </c>
      <c r="UDN51" s="64">
        <f t="shared" si="481"/>
        <v>0</v>
      </c>
      <c r="UDO51" s="64">
        <f t="shared" si="481"/>
        <v>0</v>
      </c>
      <c r="UDP51" s="64">
        <f t="shared" si="481"/>
        <v>0</v>
      </c>
      <c r="UDQ51" s="64">
        <f t="shared" si="481"/>
        <v>0</v>
      </c>
      <c r="UDR51" s="64">
        <f t="shared" si="481"/>
        <v>0</v>
      </c>
      <c r="UDS51" s="64">
        <f t="shared" si="481"/>
        <v>0</v>
      </c>
      <c r="UDT51" s="64">
        <f t="shared" si="481"/>
        <v>0</v>
      </c>
      <c r="UDU51" s="64">
        <f t="shared" si="481"/>
        <v>0</v>
      </c>
      <c r="UDV51" s="64">
        <f t="shared" si="481"/>
        <v>0</v>
      </c>
      <c r="UDW51" s="64">
        <f t="shared" si="481"/>
        <v>0</v>
      </c>
      <c r="UDX51" s="64">
        <f t="shared" si="481"/>
        <v>0</v>
      </c>
      <c r="UDY51" s="64">
        <f t="shared" si="481"/>
        <v>0</v>
      </c>
      <c r="UDZ51" s="64">
        <f t="shared" si="481"/>
        <v>0</v>
      </c>
      <c r="UEA51" s="64">
        <f t="shared" si="481"/>
        <v>0</v>
      </c>
      <c r="UEB51" s="64">
        <f t="shared" si="481"/>
        <v>0</v>
      </c>
      <c r="UEC51" s="64">
        <f t="shared" si="481"/>
        <v>0</v>
      </c>
      <c r="UED51" s="64">
        <f t="shared" si="481"/>
        <v>0</v>
      </c>
      <c r="UEE51" s="64">
        <f t="shared" si="481"/>
        <v>0</v>
      </c>
      <c r="UEF51" s="64">
        <f t="shared" si="481"/>
        <v>0</v>
      </c>
      <c r="UEG51" s="64">
        <f t="shared" si="481"/>
        <v>0</v>
      </c>
      <c r="UEH51" s="64">
        <f t="shared" si="481"/>
        <v>0</v>
      </c>
      <c r="UEI51" s="64">
        <f t="shared" si="481"/>
        <v>0</v>
      </c>
      <c r="UEJ51" s="64">
        <f t="shared" si="481"/>
        <v>0</v>
      </c>
      <c r="UEK51" s="64">
        <f t="shared" si="481"/>
        <v>0</v>
      </c>
      <c r="UEL51" s="64">
        <f t="shared" si="481"/>
        <v>0</v>
      </c>
      <c r="UEM51" s="64">
        <f t="shared" ref="UEM51:UGX51" si="482">SUM(UEM34:UEM49)</f>
        <v>0</v>
      </c>
      <c r="UEN51" s="64">
        <f t="shared" si="482"/>
        <v>0</v>
      </c>
      <c r="UEO51" s="64">
        <f t="shared" si="482"/>
        <v>0</v>
      </c>
      <c r="UEP51" s="64">
        <f t="shared" si="482"/>
        <v>0</v>
      </c>
      <c r="UEQ51" s="64">
        <f t="shared" si="482"/>
        <v>0</v>
      </c>
      <c r="UER51" s="64">
        <f t="shared" si="482"/>
        <v>0</v>
      </c>
      <c r="UES51" s="64">
        <f t="shared" si="482"/>
        <v>0</v>
      </c>
      <c r="UET51" s="64">
        <f t="shared" si="482"/>
        <v>0</v>
      </c>
      <c r="UEU51" s="64">
        <f t="shared" si="482"/>
        <v>0</v>
      </c>
      <c r="UEV51" s="64">
        <f t="shared" si="482"/>
        <v>0</v>
      </c>
      <c r="UEW51" s="64">
        <f t="shared" si="482"/>
        <v>0</v>
      </c>
      <c r="UEX51" s="64">
        <f t="shared" si="482"/>
        <v>0</v>
      </c>
      <c r="UEY51" s="64">
        <f t="shared" si="482"/>
        <v>0</v>
      </c>
      <c r="UEZ51" s="64">
        <f t="shared" si="482"/>
        <v>0</v>
      </c>
      <c r="UFA51" s="64">
        <f t="shared" si="482"/>
        <v>0</v>
      </c>
      <c r="UFB51" s="64">
        <f t="shared" si="482"/>
        <v>0</v>
      </c>
      <c r="UFC51" s="64">
        <f t="shared" si="482"/>
        <v>0</v>
      </c>
      <c r="UFD51" s="64">
        <f t="shared" si="482"/>
        <v>0</v>
      </c>
      <c r="UFE51" s="64">
        <f t="shared" si="482"/>
        <v>0</v>
      </c>
      <c r="UFF51" s="64">
        <f t="shared" si="482"/>
        <v>0</v>
      </c>
      <c r="UFG51" s="64">
        <f t="shared" si="482"/>
        <v>0</v>
      </c>
      <c r="UFH51" s="64">
        <f t="shared" si="482"/>
        <v>0</v>
      </c>
      <c r="UFI51" s="64">
        <f t="shared" si="482"/>
        <v>0</v>
      </c>
      <c r="UFJ51" s="64">
        <f t="shared" si="482"/>
        <v>0</v>
      </c>
      <c r="UFK51" s="64">
        <f t="shared" si="482"/>
        <v>0</v>
      </c>
      <c r="UFL51" s="64">
        <f t="shared" si="482"/>
        <v>0</v>
      </c>
      <c r="UFM51" s="64">
        <f t="shared" si="482"/>
        <v>0</v>
      </c>
      <c r="UFN51" s="64">
        <f t="shared" si="482"/>
        <v>0</v>
      </c>
      <c r="UFO51" s="64">
        <f t="shared" si="482"/>
        <v>0</v>
      </c>
      <c r="UFP51" s="64">
        <f t="shared" si="482"/>
        <v>0</v>
      </c>
      <c r="UFQ51" s="64">
        <f t="shared" si="482"/>
        <v>0</v>
      </c>
      <c r="UFR51" s="64">
        <f t="shared" si="482"/>
        <v>0</v>
      </c>
      <c r="UFS51" s="64">
        <f t="shared" si="482"/>
        <v>0</v>
      </c>
      <c r="UFT51" s="64">
        <f t="shared" si="482"/>
        <v>0</v>
      </c>
      <c r="UFU51" s="64">
        <f t="shared" si="482"/>
        <v>0</v>
      </c>
      <c r="UFV51" s="64">
        <f t="shared" si="482"/>
        <v>0</v>
      </c>
      <c r="UFW51" s="64">
        <f t="shared" si="482"/>
        <v>0</v>
      </c>
      <c r="UFX51" s="64">
        <f t="shared" si="482"/>
        <v>0</v>
      </c>
      <c r="UFY51" s="64">
        <f t="shared" si="482"/>
        <v>0</v>
      </c>
      <c r="UFZ51" s="64">
        <f t="shared" si="482"/>
        <v>0</v>
      </c>
      <c r="UGA51" s="64">
        <f t="shared" si="482"/>
        <v>0</v>
      </c>
      <c r="UGB51" s="64">
        <f t="shared" si="482"/>
        <v>0</v>
      </c>
      <c r="UGC51" s="64">
        <f t="shared" si="482"/>
        <v>0</v>
      </c>
      <c r="UGD51" s="64">
        <f t="shared" si="482"/>
        <v>0</v>
      </c>
      <c r="UGE51" s="64">
        <f t="shared" si="482"/>
        <v>0</v>
      </c>
      <c r="UGF51" s="64">
        <f t="shared" si="482"/>
        <v>0</v>
      </c>
      <c r="UGG51" s="64">
        <f t="shared" si="482"/>
        <v>0</v>
      </c>
      <c r="UGH51" s="64">
        <f t="shared" si="482"/>
        <v>0</v>
      </c>
      <c r="UGI51" s="64">
        <f t="shared" si="482"/>
        <v>0</v>
      </c>
      <c r="UGJ51" s="64">
        <f t="shared" si="482"/>
        <v>0</v>
      </c>
      <c r="UGK51" s="64">
        <f t="shared" si="482"/>
        <v>0</v>
      </c>
      <c r="UGL51" s="64">
        <f t="shared" si="482"/>
        <v>0</v>
      </c>
      <c r="UGM51" s="64">
        <f t="shared" si="482"/>
        <v>0</v>
      </c>
      <c r="UGN51" s="64">
        <f t="shared" si="482"/>
        <v>0</v>
      </c>
      <c r="UGO51" s="64">
        <f t="shared" si="482"/>
        <v>0</v>
      </c>
      <c r="UGP51" s="64">
        <f t="shared" si="482"/>
        <v>0</v>
      </c>
      <c r="UGQ51" s="64">
        <f t="shared" si="482"/>
        <v>0</v>
      </c>
      <c r="UGR51" s="64">
        <f t="shared" si="482"/>
        <v>0</v>
      </c>
      <c r="UGS51" s="64">
        <f t="shared" si="482"/>
        <v>0</v>
      </c>
      <c r="UGT51" s="64">
        <f t="shared" si="482"/>
        <v>0</v>
      </c>
      <c r="UGU51" s="64">
        <f t="shared" si="482"/>
        <v>0</v>
      </c>
      <c r="UGV51" s="64">
        <f t="shared" si="482"/>
        <v>0</v>
      </c>
      <c r="UGW51" s="64">
        <f t="shared" si="482"/>
        <v>0</v>
      </c>
      <c r="UGX51" s="64">
        <f t="shared" si="482"/>
        <v>0</v>
      </c>
      <c r="UGY51" s="64">
        <f t="shared" ref="UGY51:UJJ51" si="483">SUM(UGY34:UGY49)</f>
        <v>0</v>
      </c>
      <c r="UGZ51" s="64">
        <f t="shared" si="483"/>
        <v>0</v>
      </c>
      <c r="UHA51" s="64">
        <f t="shared" si="483"/>
        <v>0</v>
      </c>
      <c r="UHB51" s="64">
        <f t="shared" si="483"/>
        <v>0</v>
      </c>
      <c r="UHC51" s="64">
        <f t="shared" si="483"/>
        <v>0</v>
      </c>
      <c r="UHD51" s="64">
        <f t="shared" si="483"/>
        <v>0</v>
      </c>
      <c r="UHE51" s="64">
        <f t="shared" si="483"/>
        <v>0</v>
      </c>
      <c r="UHF51" s="64">
        <f t="shared" si="483"/>
        <v>0</v>
      </c>
      <c r="UHG51" s="64">
        <f t="shared" si="483"/>
        <v>0</v>
      </c>
      <c r="UHH51" s="64">
        <f t="shared" si="483"/>
        <v>0</v>
      </c>
      <c r="UHI51" s="64">
        <f t="shared" si="483"/>
        <v>0</v>
      </c>
      <c r="UHJ51" s="64">
        <f t="shared" si="483"/>
        <v>0</v>
      </c>
      <c r="UHK51" s="64">
        <f t="shared" si="483"/>
        <v>0</v>
      </c>
      <c r="UHL51" s="64">
        <f t="shared" si="483"/>
        <v>0</v>
      </c>
      <c r="UHM51" s="64">
        <f t="shared" si="483"/>
        <v>0</v>
      </c>
      <c r="UHN51" s="64">
        <f t="shared" si="483"/>
        <v>0</v>
      </c>
      <c r="UHO51" s="64">
        <f t="shared" si="483"/>
        <v>0</v>
      </c>
      <c r="UHP51" s="64">
        <f t="shared" si="483"/>
        <v>0</v>
      </c>
      <c r="UHQ51" s="64">
        <f t="shared" si="483"/>
        <v>0</v>
      </c>
      <c r="UHR51" s="64">
        <f t="shared" si="483"/>
        <v>0</v>
      </c>
      <c r="UHS51" s="64">
        <f t="shared" si="483"/>
        <v>0</v>
      </c>
      <c r="UHT51" s="64">
        <f t="shared" si="483"/>
        <v>0</v>
      </c>
      <c r="UHU51" s="64">
        <f t="shared" si="483"/>
        <v>0</v>
      </c>
      <c r="UHV51" s="64">
        <f t="shared" si="483"/>
        <v>0</v>
      </c>
      <c r="UHW51" s="64">
        <f t="shared" si="483"/>
        <v>0</v>
      </c>
      <c r="UHX51" s="64">
        <f t="shared" si="483"/>
        <v>0</v>
      </c>
      <c r="UHY51" s="64">
        <f t="shared" si="483"/>
        <v>0</v>
      </c>
      <c r="UHZ51" s="64">
        <f t="shared" si="483"/>
        <v>0</v>
      </c>
      <c r="UIA51" s="64">
        <f t="shared" si="483"/>
        <v>0</v>
      </c>
      <c r="UIB51" s="64">
        <f t="shared" si="483"/>
        <v>0</v>
      </c>
      <c r="UIC51" s="64">
        <f t="shared" si="483"/>
        <v>0</v>
      </c>
      <c r="UID51" s="64">
        <f t="shared" si="483"/>
        <v>0</v>
      </c>
      <c r="UIE51" s="64">
        <f t="shared" si="483"/>
        <v>0</v>
      </c>
      <c r="UIF51" s="64">
        <f t="shared" si="483"/>
        <v>0</v>
      </c>
      <c r="UIG51" s="64">
        <f t="shared" si="483"/>
        <v>0</v>
      </c>
      <c r="UIH51" s="64">
        <f t="shared" si="483"/>
        <v>0</v>
      </c>
      <c r="UII51" s="64">
        <f t="shared" si="483"/>
        <v>0</v>
      </c>
      <c r="UIJ51" s="64">
        <f t="shared" si="483"/>
        <v>0</v>
      </c>
      <c r="UIK51" s="64">
        <f t="shared" si="483"/>
        <v>0</v>
      </c>
      <c r="UIL51" s="64">
        <f t="shared" si="483"/>
        <v>0</v>
      </c>
      <c r="UIM51" s="64">
        <f t="shared" si="483"/>
        <v>0</v>
      </c>
      <c r="UIN51" s="64">
        <f t="shared" si="483"/>
        <v>0</v>
      </c>
      <c r="UIO51" s="64">
        <f t="shared" si="483"/>
        <v>0</v>
      </c>
      <c r="UIP51" s="64">
        <f t="shared" si="483"/>
        <v>0</v>
      </c>
      <c r="UIQ51" s="64">
        <f t="shared" si="483"/>
        <v>0</v>
      </c>
      <c r="UIR51" s="64">
        <f t="shared" si="483"/>
        <v>0</v>
      </c>
      <c r="UIS51" s="64">
        <f t="shared" si="483"/>
        <v>0</v>
      </c>
      <c r="UIT51" s="64">
        <f t="shared" si="483"/>
        <v>0</v>
      </c>
      <c r="UIU51" s="64">
        <f t="shared" si="483"/>
        <v>0</v>
      </c>
      <c r="UIV51" s="64">
        <f t="shared" si="483"/>
        <v>0</v>
      </c>
      <c r="UIW51" s="64">
        <f t="shared" si="483"/>
        <v>0</v>
      </c>
      <c r="UIX51" s="64">
        <f t="shared" si="483"/>
        <v>0</v>
      </c>
      <c r="UIY51" s="64">
        <f t="shared" si="483"/>
        <v>0</v>
      </c>
      <c r="UIZ51" s="64">
        <f t="shared" si="483"/>
        <v>0</v>
      </c>
      <c r="UJA51" s="64">
        <f t="shared" si="483"/>
        <v>0</v>
      </c>
      <c r="UJB51" s="64">
        <f t="shared" si="483"/>
        <v>0</v>
      </c>
      <c r="UJC51" s="64">
        <f t="shared" si="483"/>
        <v>0</v>
      </c>
      <c r="UJD51" s="64">
        <f t="shared" si="483"/>
        <v>0</v>
      </c>
      <c r="UJE51" s="64">
        <f t="shared" si="483"/>
        <v>0</v>
      </c>
      <c r="UJF51" s="64">
        <f t="shared" si="483"/>
        <v>0</v>
      </c>
      <c r="UJG51" s="64">
        <f t="shared" si="483"/>
        <v>0</v>
      </c>
      <c r="UJH51" s="64">
        <f t="shared" si="483"/>
        <v>0</v>
      </c>
      <c r="UJI51" s="64">
        <f t="shared" si="483"/>
        <v>0</v>
      </c>
      <c r="UJJ51" s="64">
        <f t="shared" si="483"/>
        <v>0</v>
      </c>
      <c r="UJK51" s="64">
        <f t="shared" ref="UJK51:ULV51" si="484">SUM(UJK34:UJK49)</f>
        <v>0</v>
      </c>
      <c r="UJL51" s="64">
        <f t="shared" si="484"/>
        <v>0</v>
      </c>
      <c r="UJM51" s="64">
        <f t="shared" si="484"/>
        <v>0</v>
      </c>
      <c r="UJN51" s="64">
        <f t="shared" si="484"/>
        <v>0</v>
      </c>
      <c r="UJO51" s="64">
        <f t="shared" si="484"/>
        <v>0</v>
      </c>
      <c r="UJP51" s="64">
        <f t="shared" si="484"/>
        <v>0</v>
      </c>
      <c r="UJQ51" s="64">
        <f t="shared" si="484"/>
        <v>0</v>
      </c>
      <c r="UJR51" s="64">
        <f t="shared" si="484"/>
        <v>0</v>
      </c>
      <c r="UJS51" s="64">
        <f t="shared" si="484"/>
        <v>0</v>
      </c>
      <c r="UJT51" s="64">
        <f t="shared" si="484"/>
        <v>0</v>
      </c>
      <c r="UJU51" s="64">
        <f t="shared" si="484"/>
        <v>0</v>
      </c>
      <c r="UJV51" s="64">
        <f t="shared" si="484"/>
        <v>0</v>
      </c>
      <c r="UJW51" s="64">
        <f t="shared" si="484"/>
        <v>0</v>
      </c>
      <c r="UJX51" s="64">
        <f t="shared" si="484"/>
        <v>0</v>
      </c>
      <c r="UJY51" s="64">
        <f t="shared" si="484"/>
        <v>0</v>
      </c>
      <c r="UJZ51" s="64">
        <f t="shared" si="484"/>
        <v>0</v>
      </c>
      <c r="UKA51" s="64">
        <f t="shared" si="484"/>
        <v>0</v>
      </c>
      <c r="UKB51" s="64">
        <f t="shared" si="484"/>
        <v>0</v>
      </c>
      <c r="UKC51" s="64">
        <f t="shared" si="484"/>
        <v>0</v>
      </c>
      <c r="UKD51" s="64">
        <f t="shared" si="484"/>
        <v>0</v>
      </c>
      <c r="UKE51" s="64">
        <f t="shared" si="484"/>
        <v>0</v>
      </c>
      <c r="UKF51" s="64">
        <f t="shared" si="484"/>
        <v>0</v>
      </c>
      <c r="UKG51" s="64">
        <f t="shared" si="484"/>
        <v>0</v>
      </c>
      <c r="UKH51" s="64">
        <f t="shared" si="484"/>
        <v>0</v>
      </c>
      <c r="UKI51" s="64">
        <f t="shared" si="484"/>
        <v>0</v>
      </c>
      <c r="UKJ51" s="64">
        <f t="shared" si="484"/>
        <v>0</v>
      </c>
      <c r="UKK51" s="64">
        <f t="shared" si="484"/>
        <v>0</v>
      </c>
      <c r="UKL51" s="64">
        <f t="shared" si="484"/>
        <v>0</v>
      </c>
      <c r="UKM51" s="64">
        <f t="shared" si="484"/>
        <v>0</v>
      </c>
      <c r="UKN51" s="64">
        <f t="shared" si="484"/>
        <v>0</v>
      </c>
      <c r="UKO51" s="64">
        <f t="shared" si="484"/>
        <v>0</v>
      </c>
      <c r="UKP51" s="64">
        <f t="shared" si="484"/>
        <v>0</v>
      </c>
      <c r="UKQ51" s="64">
        <f t="shared" si="484"/>
        <v>0</v>
      </c>
      <c r="UKR51" s="64">
        <f t="shared" si="484"/>
        <v>0</v>
      </c>
      <c r="UKS51" s="64">
        <f t="shared" si="484"/>
        <v>0</v>
      </c>
      <c r="UKT51" s="64">
        <f t="shared" si="484"/>
        <v>0</v>
      </c>
      <c r="UKU51" s="64">
        <f t="shared" si="484"/>
        <v>0</v>
      </c>
      <c r="UKV51" s="64">
        <f t="shared" si="484"/>
        <v>0</v>
      </c>
      <c r="UKW51" s="64">
        <f t="shared" si="484"/>
        <v>0</v>
      </c>
      <c r="UKX51" s="64">
        <f t="shared" si="484"/>
        <v>0</v>
      </c>
      <c r="UKY51" s="64">
        <f t="shared" si="484"/>
        <v>0</v>
      </c>
      <c r="UKZ51" s="64">
        <f t="shared" si="484"/>
        <v>0</v>
      </c>
      <c r="ULA51" s="64">
        <f t="shared" si="484"/>
        <v>0</v>
      </c>
      <c r="ULB51" s="64">
        <f t="shared" si="484"/>
        <v>0</v>
      </c>
      <c r="ULC51" s="64">
        <f t="shared" si="484"/>
        <v>0</v>
      </c>
      <c r="ULD51" s="64">
        <f t="shared" si="484"/>
        <v>0</v>
      </c>
      <c r="ULE51" s="64">
        <f t="shared" si="484"/>
        <v>0</v>
      </c>
      <c r="ULF51" s="64">
        <f t="shared" si="484"/>
        <v>0</v>
      </c>
      <c r="ULG51" s="64">
        <f t="shared" si="484"/>
        <v>0</v>
      </c>
      <c r="ULH51" s="64">
        <f t="shared" si="484"/>
        <v>0</v>
      </c>
      <c r="ULI51" s="64">
        <f t="shared" si="484"/>
        <v>0</v>
      </c>
      <c r="ULJ51" s="64">
        <f t="shared" si="484"/>
        <v>0</v>
      </c>
      <c r="ULK51" s="64">
        <f t="shared" si="484"/>
        <v>0</v>
      </c>
      <c r="ULL51" s="64">
        <f t="shared" si="484"/>
        <v>0</v>
      </c>
      <c r="ULM51" s="64">
        <f t="shared" si="484"/>
        <v>0</v>
      </c>
      <c r="ULN51" s="64">
        <f t="shared" si="484"/>
        <v>0</v>
      </c>
      <c r="ULO51" s="64">
        <f t="shared" si="484"/>
        <v>0</v>
      </c>
      <c r="ULP51" s="64">
        <f t="shared" si="484"/>
        <v>0</v>
      </c>
      <c r="ULQ51" s="64">
        <f t="shared" si="484"/>
        <v>0</v>
      </c>
      <c r="ULR51" s="64">
        <f t="shared" si="484"/>
        <v>0</v>
      </c>
      <c r="ULS51" s="64">
        <f t="shared" si="484"/>
        <v>0</v>
      </c>
      <c r="ULT51" s="64">
        <f t="shared" si="484"/>
        <v>0</v>
      </c>
      <c r="ULU51" s="64">
        <f t="shared" si="484"/>
        <v>0</v>
      </c>
      <c r="ULV51" s="64">
        <f t="shared" si="484"/>
        <v>0</v>
      </c>
      <c r="ULW51" s="64">
        <f t="shared" ref="ULW51:UOH51" si="485">SUM(ULW34:ULW49)</f>
        <v>0</v>
      </c>
      <c r="ULX51" s="64">
        <f t="shared" si="485"/>
        <v>0</v>
      </c>
      <c r="ULY51" s="64">
        <f t="shared" si="485"/>
        <v>0</v>
      </c>
      <c r="ULZ51" s="64">
        <f t="shared" si="485"/>
        <v>0</v>
      </c>
      <c r="UMA51" s="64">
        <f t="shared" si="485"/>
        <v>0</v>
      </c>
      <c r="UMB51" s="64">
        <f t="shared" si="485"/>
        <v>0</v>
      </c>
      <c r="UMC51" s="64">
        <f t="shared" si="485"/>
        <v>0</v>
      </c>
      <c r="UMD51" s="64">
        <f t="shared" si="485"/>
        <v>0</v>
      </c>
      <c r="UME51" s="64">
        <f t="shared" si="485"/>
        <v>0</v>
      </c>
      <c r="UMF51" s="64">
        <f t="shared" si="485"/>
        <v>0</v>
      </c>
      <c r="UMG51" s="64">
        <f t="shared" si="485"/>
        <v>0</v>
      </c>
      <c r="UMH51" s="64">
        <f t="shared" si="485"/>
        <v>0</v>
      </c>
      <c r="UMI51" s="64">
        <f t="shared" si="485"/>
        <v>0</v>
      </c>
      <c r="UMJ51" s="64">
        <f t="shared" si="485"/>
        <v>0</v>
      </c>
      <c r="UMK51" s="64">
        <f t="shared" si="485"/>
        <v>0</v>
      </c>
      <c r="UML51" s="64">
        <f t="shared" si="485"/>
        <v>0</v>
      </c>
      <c r="UMM51" s="64">
        <f t="shared" si="485"/>
        <v>0</v>
      </c>
      <c r="UMN51" s="64">
        <f t="shared" si="485"/>
        <v>0</v>
      </c>
      <c r="UMO51" s="64">
        <f t="shared" si="485"/>
        <v>0</v>
      </c>
      <c r="UMP51" s="64">
        <f t="shared" si="485"/>
        <v>0</v>
      </c>
      <c r="UMQ51" s="64">
        <f t="shared" si="485"/>
        <v>0</v>
      </c>
      <c r="UMR51" s="64">
        <f t="shared" si="485"/>
        <v>0</v>
      </c>
      <c r="UMS51" s="64">
        <f t="shared" si="485"/>
        <v>0</v>
      </c>
      <c r="UMT51" s="64">
        <f t="shared" si="485"/>
        <v>0</v>
      </c>
      <c r="UMU51" s="64">
        <f t="shared" si="485"/>
        <v>0</v>
      </c>
      <c r="UMV51" s="64">
        <f t="shared" si="485"/>
        <v>0</v>
      </c>
      <c r="UMW51" s="64">
        <f t="shared" si="485"/>
        <v>0</v>
      </c>
      <c r="UMX51" s="64">
        <f t="shared" si="485"/>
        <v>0</v>
      </c>
      <c r="UMY51" s="64">
        <f t="shared" si="485"/>
        <v>0</v>
      </c>
      <c r="UMZ51" s="64">
        <f t="shared" si="485"/>
        <v>0</v>
      </c>
      <c r="UNA51" s="64">
        <f t="shared" si="485"/>
        <v>0</v>
      </c>
      <c r="UNB51" s="64">
        <f t="shared" si="485"/>
        <v>0</v>
      </c>
      <c r="UNC51" s="64">
        <f t="shared" si="485"/>
        <v>0</v>
      </c>
      <c r="UND51" s="64">
        <f t="shared" si="485"/>
        <v>0</v>
      </c>
      <c r="UNE51" s="64">
        <f t="shared" si="485"/>
        <v>0</v>
      </c>
      <c r="UNF51" s="64">
        <f t="shared" si="485"/>
        <v>0</v>
      </c>
      <c r="UNG51" s="64">
        <f t="shared" si="485"/>
        <v>0</v>
      </c>
      <c r="UNH51" s="64">
        <f t="shared" si="485"/>
        <v>0</v>
      </c>
      <c r="UNI51" s="64">
        <f t="shared" si="485"/>
        <v>0</v>
      </c>
      <c r="UNJ51" s="64">
        <f t="shared" si="485"/>
        <v>0</v>
      </c>
      <c r="UNK51" s="64">
        <f t="shared" si="485"/>
        <v>0</v>
      </c>
      <c r="UNL51" s="64">
        <f t="shared" si="485"/>
        <v>0</v>
      </c>
      <c r="UNM51" s="64">
        <f t="shared" si="485"/>
        <v>0</v>
      </c>
      <c r="UNN51" s="64">
        <f t="shared" si="485"/>
        <v>0</v>
      </c>
      <c r="UNO51" s="64">
        <f t="shared" si="485"/>
        <v>0</v>
      </c>
      <c r="UNP51" s="64">
        <f t="shared" si="485"/>
        <v>0</v>
      </c>
      <c r="UNQ51" s="64">
        <f t="shared" si="485"/>
        <v>0</v>
      </c>
      <c r="UNR51" s="64">
        <f t="shared" si="485"/>
        <v>0</v>
      </c>
      <c r="UNS51" s="64">
        <f t="shared" si="485"/>
        <v>0</v>
      </c>
      <c r="UNT51" s="64">
        <f t="shared" si="485"/>
        <v>0</v>
      </c>
      <c r="UNU51" s="64">
        <f t="shared" si="485"/>
        <v>0</v>
      </c>
      <c r="UNV51" s="64">
        <f t="shared" si="485"/>
        <v>0</v>
      </c>
      <c r="UNW51" s="64">
        <f t="shared" si="485"/>
        <v>0</v>
      </c>
      <c r="UNX51" s="64">
        <f t="shared" si="485"/>
        <v>0</v>
      </c>
      <c r="UNY51" s="64">
        <f t="shared" si="485"/>
        <v>0</v>
      </c>
      <c r="UNZ51" s="64">
        <f t="shared" si="485"/>
        <v>0</v>
      </c>
      <c r="UOA51" s="64">
        <f t="shared" si="485"/>
        <v>0</v>
      </c>
      <c r="UOB51" s="64">
        <f t="shared" si="485"/>
        <v>0</v>
      </c>
      <c r="UOC51" s="64">
        <f t="shared" si="485"/>
        <v>0</v>
      </c>
      <c r="UOD51" s="64">
        <f t="shared" si="485"/>
        <v>0</v>
      </c>
      <c r="UOE51" s="64">
        <f t="shared" si="485"/>
        <v>0</v>
      </c>
      <c r="UOF51" s="64">
        <f t="shared" si="485"/>
        <v>0</v>
      </c>
      <c r="UOG51" s="64">
        <f t="shared" si="485"/>
        <v>0</v>
      </c>
      <c r="UOH51" s="64">
        <f t="shared" si="485"/>
        <v>0</v>
      </c>
      <c r="UOI51" s="64">
        <f t="shared" ref="UOI51:UQT51" si="486">SUM(UOI34:UOI49)</f>
        <v>0</v>
      </c>
      <c r="UOJ51" s="64">
        <f t="shared" si="486"/>
        <v>0</v>
      </c>
      <c r="UOK51" s="64">
        <f t="shared" si="486"/>
        <v>0</v>
      </c>
      <c r="UOL51" s="64">
        <f t="shared" si="486"/>
        <v>0</v>
      </c>
      <c r="UOM51" s="64">
        <f t="shared" si="486"/>
        <v>0</v>
      </c>
      <c r="UON51" s="64">
        <f t="shared" si="486"/>
        <v>0</v>
      </c>
      <c r="UOO51" s="64">
        <f t="shared" si="486"/>
        <v>0</v>
      </c>
      <c r="UOP51" s="64">
        <f t="shared" si="486"/>
        <v>0</v>
      </c>
      <c r="UOQ51" s="64">
        <f t="shared" si="486"/>
        <v>0</v>
      </c>
      <c r="UOR51" s="64">
        <f t="shared" si="486"/>
        <v>0</v>
      </c>
      <c r="UOS51" s="64">
        <f t="shared" si="486"/>
        <v>0</v>
      </c>
      <c r="UOT51" s="64">
        <f t="shared" si="486"/>
        <v>0</v>
      </c>
      <c r="UOU51" s="64">
        <f t="shared" si="486"/>
        <v>0</v>
      </c>
      <c r="UOV51" s="64">
        <f t="shared" si="486"/>
        <v>0</v>
      </c>
      <c r="UOW51" s="64">
        <f t="shared" si="486"/>
        <v>0</v>
      </c>
      <c r="UOX51" s="64">
        <f t="shared" si="486"/>
        <v>0</v>
      </c>
      <c r="UOY51" s="64">
        <f t="shared" si="486"/>
        <v>0</v>
      </c>
      <c r="UOZ51" s="64">
        <f t="shared" si="486"/>
        <v>0</v>
      </c>
      <c r="UPA51" s="64">
        <f t="shared" si="486"/>
        <v>0</v>
      </c>
      <c r="UPB51" s="64">
        <f t="shared" si="486"/>
        <v>0</v>
      </c>
      <c r="UPC51" s="64">
        <f t="shared" si="486"/>
        <v>0</v>
      </c>
      <c r="UPD51" s="64">
        <f t="shared" si="486"/>
        <v>0</v>
      </c>
      <c r="UPE51" s="64">
        <f t="shared" si="486"/>
        <v>0</v>
      </c>
      <c r="UPF51" s="64">
        <f t="shared" si="486"/>
        <v>0</v>
      </c>
      <c r="UPG51" s="64">
        <f t="shared" si="486"/>
        <v>0</v>
      </c>
      <c r="UPH51" s="64">
        <f t="shared" si="486"/>
        <v>0</v>
      </c>
      <c r="UPI51" s="64">
        <f t="shared" si="486"/>
        <v>0</v>
      </c>
      <c r="UPJ51" s="64">
        <f t="shared" si="486"/>
        <v>0</v>
      </c>
      <c r="UPK51" s="64">
        <f t="shared" si="486"/>
        <v>0</v>
      </c>
      <c r="UPL51" s="64">
        <f t="shared" si="486"/>
        <v>0</v>
      </c>
      <c r="UPM51" s="64">
        <f t="shared" si="486"/>
        <v>0</v>
      </c>
      <c r="UPN51" s="64">
        <f t="shared" si="486"/>
        <v>0</v>
      </c>
      <c r="UPO51" s="64">
        <f t="shared" si="486"/>
        <v>0</v>
      </c>
      <c r="UPP51" s="64">
        <f t="shared" si="486"/>
        <v>0</v>
      </c>
      <c r="UPQ51" s="64">
        <f t="shared" si="486"/>
        <v>0</v>
      </c>
      <c r="UPR51" s="64">
        <f t="shared" si="486"/>
        <v>0</v>
      </c>
      <c r="UPS51" s="64">
        <f t="shared" si="486"/>
        <v>0</v>
      </c>
      <c r="UPT51" s="64">
        <f t="shared" si="486"/>
        <v>0</v>
      </c>
      <c r="UPU51" s="64">
        <f t="shared" si="486"/>
        <v>0</v>
      </c>
      <c r="UPV51" s="64">
        <f t="shared" si="486"/>
        <v>0</v>
      </c>
      <c r="UPW51" s="64">
        <f t="shared" si="486"/>
        <v>0</v>
      </c>
      <c r="UPX51" s="64">
        <f t="shared" si="486"/>
        <v>0</v>
      </c>
      <c r="UPY51" s="64">
        <f t="shared" si="486"/>
        <v>0</v>
      </c>
      <c r="UPZ51" s="64">
        <f t="shared" si="486"/>
        <v>0</v>
      </c>
      <c r="UQA51" s="64">
        <f t="shared" si="486"/>
        <v>0</v>
      </c>
      <c r="UQB51" s="64">
        <f t="shared" si="486"/>
        <v>0</v>
      </c>
      <c r="UQC51" s="64">
        <f t="shared" si="486"/>
        <v>0</v>
      </c>
      <c r="UQD51" s="64">
        <f t="shared" si="486"/>
        <v>0</v>
      </c>
      <c r="UQE51" s="64">
        <f t="shared" si="486"/>
        <v>0</v>
      </c>
      <c r="UQF51" s="64">
        <f t="shared" si="486"/>
        <v>0</v>
      </c>
      <c r="UQG51" s="64">
        <f t="shared" si="486"/>
        <v>0</v>
      </c>
      <c r="UQH51" s="64">
        <f t="shared" si="486"/>
        <v>0</v>
      </c>
      <c r="UQI51" s="64">
        <f t="shared" si="486"/>
        <v>0</v>
      </c>
      <c r="UQJ51" s="64">
        <f t="shared" si="486"/>
        <v>0</v>
      </c>
      <c r="UQK51" s="64">
        <f t="shared" si="486"/>
        <v>0</v>
      </c>
      <c r="UQL51" s="64">
        <f t="shared" si="486"/>
        <v>0</v>
      </c>
      <c r="UQM51" s="64">
        <f t="shared" si="486"/>
        <v>0</v>
      </c>
      <c r="UQN51" s="64">
        <f t="shared" si="486"/>
        <v>0</v>
      </c>
      <c r="UQO51" s="64">
        <f t="shared" si="486"/>
        <v>0</v>
      </c>
      <c r="UQP51" s="64">
        <f t="shared" si="486"/>
        <v>0</v>
      </c>
      <c r="UQQ51" s="64">
        <f t="shared" si="486"/>
        <v>0</v>
      </c>
      <c r="UQR51" s="64">
        <f t="shared" si="486"/>
        <v>0</v>
      </c>
      <c r="UQS51" s="64">
        <f t="shared" si="486"/>
        <v>0</v>
      </c>
      <c r="UQT51" s="64">
        <f t="shared" si="486"/>
        <v>0</v>
      </c>
      <c r="UQU51" s="64">
        <f t="shared" ref="UQU51:UTF51" si="487">SUM(UQU34:UQU49)</f>
        <v>0</v>
      </c>
      <c r="UQV51" s="64">
        <f t="shared" si="487"/>
        <v>0</v>
      </c>
      <c r="UQW51" s="64">
        <f t="shared" si="487"/>
        <v>0</v>
      </c>
      <c r="UQX51" s="64">
        <f t="shared" si="487"/>
        <v>0</v>
      </c>
      <c r="UQY51" s="64">
        <f t="shared" si="487"/>
        <v>0</v>
      </c>
      <c r="UQZ51" s="64">
        <f t="shared" si="487"/>
        <v>0</v>
      </c>
      <c r="URA51" s="64">
        <f t="shared" si="487"/>
        <v>0</v>
      </c>
      <c r="URB51" s="64">
        <f t="shared" si="487"/>
        <v>0</v>
      </c>
      <c r="URC51" s="64">
        <f t="shared" si="487"/>
        <v>0</v>
      </c>
      <c r="URD51" s="64">
        <f t="shared" si="487"/>
        <v>0</v>
      </c>
      <c r="URE51" s="64">
        <f t="shared" si="487"/>
        <v>0</v>
      </c>
      <c r="URF51" s="64">
        <f t="shared" si="487"/>
        <v>0</v>
      </c>
      <c r="URG51" s="64">
        <f t="shared" si="487"/>
        <v>0</v>
      </c>
      <c r="URH51" s="64">
        <f t="shared" si="487"/>
        <v>0</v>
      </c>
      <c r="URI51" s="64">
        <f t="shared" si="487"/>
        <v>0</v>
      </c>
      <c r="URJ51" s="64">
        <f t="shared" si="487"/>
        <v>0</v>
      </c>
      <c r="URK51" s="64">
        <f t="shared" si="487"/>
        <v>0</v>
      </c>
      <c r="URL51" s="64">
        <f t="shared" si="487"/>
        <v>0</v>
      </c>
      <c r="URM51" s="64">
        <f t="shared" si="487"/>
        <v>0</v>
      </c>
      <c r="URN51" s="64">
        <f t="shared" si="487"/>
        <v>0</v>
      </c>
      <c r="URO51" s="64">
        <f t="shared" si="487"/>
        <v>0</v>
      </c>
      <c r="URP51" s="64">
        <f t="shared" si="487"/>
        <v>0</v>
      </c>
      <c r="URQ51" s="64">
        <f t="shared" si="487"/>
        <v>0</v>
      </c>
      <c r="URR51" s="64">
        <f t="shared" si="487"/>
        <v>0</v>
      </c>
      <c r="URS51" s="64">
        <f t="shared" si="487"/>
        <v>0</v>
      </c>
      <c r="URT51" s="64">
        <f t="shared" si="487"/>
        <v>0</v>
      </c>
      <c r="URU51" s="64">
        <f t="shared" si="487"/>
        <v>0</v>
      </c>
      <c r="URV51" s="64">
        <f t="shared" si="487"/>
        <v>0</v>
      </c>
      <c r="URW51" s="64">
        <f t="shared" si="487"/>
        <v>0</v>
      </c>
      <c r="URX51" s="64">
        <f t="shared" si="487"/>
        <v>0</v>
      </c>
      <c r="URY51" s="64">
        <f t="shared" si="487"/>
        <v>0</v>
      </c>
      <c r="URZ51" s="64">
        <f t="shared" si="487"/>
        <v>0</v>
      </c>
      <c r="USA51" s="64">
        <f t="shared" si="487"/>
        <v>0</v>
      </c>
      <c r="USB51" s="64">
        <f t="shared" si="487"/>
        <v>0</v>
      </c>
      <c r="USC51" s="64">
        <f t="shared" si="487"/>
        <v>0</v>
      </c>
      <c r="USD51" s="64">
        <f t="shared" si="487"/>
        <v>0</v>
      </c>
      <c r="USE51" s="64">
        <f t="shared" si="487"/>
        <v>0</v>
      </c>
      <c r="USF51" s="64">
        <f t="shared" si="487"/>
        <v>0</v>
      </c>
      <c r="USG51" s="64">
        <f t="shared" si="487"/>
        <v>0</v>
      </c>
      <c r="USH51" s="64">
        <f t="shared" si="487"/>
        <v>0</v>
      </c>
      <c r="USI51" s="64">
        <f t="shared" si="487"/>
        <v>0</v>
      </c>
      <c r="USJ51" s="64">
        <f t="shared" si="487"/>
        <v>0</v>
      </c>
      <c r="USK51" s="64">
        <f t="shared" si="487"/>
        <v>0</v>
      </c>
      <c r="USL51" s="64">
        <f t="shared" si="487"/>
        <v>0</v>
      </c>
      <c r="USM51" s="64">
        <f t="shared" si="487"/>
        <v>0</v>
      </c>
      <c r="USN51" s="64">
        <f t="shared" si="487"/>
        <v>0</v>
      </c>
      <c r="USO51" s="64">
        <f t="shared" si="487"/>
        <v>0</v>
      </c>
      <c r="USP51" s="64">
        <f t="shared" si="487"/>
        <v>0</v>
      </c>
      <c r="USQ51" s="64">
        <f t="shared" si="487"/>
        <v>0</v>
      </c>
      <c r="USR51" s="64">
        <f t="shared" si="487"/>
        <v>0</v>
      </c>
      <c r="USS51" s="64">
        <f t="shared" si="487"/>
        <v>0</v>
      </c>
      <c r="UST51" s="64">
        <f t="shared" si="487"/>
        <v>0</v>
      </c>
      <c r="USU51" s="64">
        <f t="shared" si="487"/>
        <v>0</v>
      </c>
      <c r="USV51" s="64">
        <f t="shared" si="487"/>
        <v>0</v>
      </c>
      <c r="USW51" s="64">
        <f t="shared" si="487"/>
        <v>0</v>
      </c>
      <c r="USX51" s="64">
        <f t="shared" si="487"/>
        <v>0</v>
      </c>
      <c r="USY51" s="64">
        <f t="shared" si="487"/>
        <v>0</v>
      </c>
      <c r="USZ51" s="64">
        <f t="shared" si="487"/>
        <v>0</v>
      </c>
      <c r="UTA51" s="64">
        <f t="shared" si="487"/>
        <v>0</v>
      </c>
      <c r="UTB51" s="64">
        <f t="shared" si="487"/>
        <v>0</v>
      </c>
      <c r="UTC51" s="64">
        <f t="shared" si="487"/>
        <v>0</v>
      </c>
      <c r="UTD51" s="64">
        <f t="shared" si="487"/>
        <v>0</v>
      </c>
      <c r="UTE51" s="64">
        <f t="shared" si="487"/>
        <v>0</v>
      </c>
      <c r="UTF51" s="64">
        <f t="shared" si="487"/>
        <v>0</v>
      </c>
      <c r="UTG51" s="64">
        <f t="shared" ref="UTG51:UVR51" si="488">SUM(UTG34:UTG49)</f>
        <v>0</v>
      </c>
      <c r="UTH51" s="64">
        <f t="shared" si="488"/>
        <v>0</v>
      </c>
      <c r="UTI51" s="64">
        <f t="shared" si="488"/>
        <v>0</v>
      </c>
      <c r="UTJ51" s="64">
        <f t="shared" si="488"/>
        <v>0</v>
      </c>
      <c r="UTK51" s="64">
        <f t="shared" si="488"/>
        <v>0</v>
      </c>
      <c r="UTL51" s="64">
        <f t="shared" si="488"/>
        <v>0</v>
      </c>
      <c r="UTM51" s="64">
        <f t="shared" si="488"/>
        <v>0</v>
      </c>
      <c r="UTN51" s="64">
        <f t="shared" si="488"/>
        <v>0</v>
      </c>
      <c r="UTO51" s="64">
        <f t="shared" si="488"/>
        <v>0</v>
      </c>
      <c r="UTP51" s="64">
        <f t="shared" si="488"/>
        <v>0</v>
      </c>
      <c r="UTQ51" s="64">
        <f t="shared" si="488"/>
        <v>0</v>
      </c>
      <c r="UTR51" s="64">
        <f t="shared" si="488"/>
        <v>0</v>
      </c>
      <c r="UTS51" s="64">
        <f t="shared" si="488"/>
        <v>0</v>
      </c>
      <c r="UTT51" s="64">
        <f t="shared" si="488"/>
        <v>0</v>
      </c>
      <c r="UTU51" s="64">
        <f t="shared" si="488"/>
        <v>0</v>
      </c>
      <c r="UTV51" s="64">
        <f t="shared" si="488"/>
        <v>0</v>
      </c>
      <c r="UTW51" s="64">
        <f t="shared" si="488"/>
        <v>0</v>
      </c>
      <c r="UTX51" s="64">
        <f t="shared" si="488"/>
        <v>0</v>
      </c>
      <c r="UTY51" s="64">
        <f t="shared" si="488"/>
        <v>0</v>
      </c>
      <c r="UTZ51" s="64">
        <f t="shared" si="488"/>
        <v>0</v>
      </c>
      <c r="UUA51" s="64">
        <f t="shared" si="488"/>
        <v>0</v>
      </c>
      <c r="UUB51" s="64">
        <f t="shared" si="488"/>
        <v>0</v>
      </c>
      <c r="UUC51" s="64">
        <f t="shared" si="488"/>
        <v>0</v>
      </c>
      <c r="UUD51" s="64">
        <f t="shared" si="488"/>
        <v>0</v>
      </c>
      <c r="UUE51" s="64">
        <f t="shared" si="488"/>
        <v>0</v>
      </c>
      <c r="UUF51" s="64">
        <f t="shared" si="488"/>
        <v>0</v>
      </c>
      <c r="UUG51" s="64">
        <f t="shared" si="488"/>
        <v>0</v>
      </c>
      <c r="UUH51" s="64">
        <f t="shared" si="488"/>
        <v>0</v>
      </c>
      <c r="UUI51" s="64">
        <f t="shared" si="488"/>
        <v>0</v>
      </c>
      <c r="UUJ51" s="64">
        <f t="shared" si="488"/>
        <v>0</v>
      </c>
      <c r="UUK51" s="64">
        <f t="shared" si="488"/>
        <v>0</v>
      </c>
      <c r="UUL51" s="64">
        <f t="shared" si="488"/>
        <v>0</v>
      </c>
      <c r="UUM51" s="64">
        <f t="shared" si="488"/>
        <v>0</v>
      </c>
      <c r="UUN51" s="64">
        <f t="shared" si="488"/>
        <v>0</v>
      </c>
      <c r="UUO51" s="64">
        <f t="shared" si="488"/>
        <v>0</v>
      </c>
      <c r="UUP51" s="64">
        <f t="shared" si="488"/>
        <v>0</v>
      </c>
      <c r="UUQ51" s="64">
        <f t="shared" si="488"/>
        <v>0</v>
      </c>
      <c r="UUR51" s="64">
        <f t="shared" si="488"/>
        <v>0</v>
      </c>
      <c r="UUS51" s="64">
        <f t="shared" si="488"/>
        <v>0</v>
      </c>
      <c r="UUT51" s="64">
        <f t="shared" si="488"/>
        <v>0</v>
      </c>
      <c r="UUU51" s="64">
        <f t="shared" si="488"/>
        <v>0</v>
      </c>
      <c r="UUV51" s="64">
        <f t="shared" si="488"/>
        <v>0</v>
      </c>
      <c r="UUW51" s="64">
        <f t="shared" si="488"/>
        <v>0</v>
      </c>
      <c r="UUX51" s="64">
        <f t="shared" si="488"/>
        <v>0</v>
      </c>
      <c r="UUY51" s="64">
        <f t="shared" si="488"/>
        <v>0</v>
      </c>
      <c r="UUZ51" s="64">
        <f t="shared" si="488"/>
        <v>0</v>
      </c>
      <c r="UVA51" s="64">
        <f t="shared" si="488"/>
        <v>0</v>
      </c>
      <c r="UVB51" s="64">
        <f t="shared" si="488"/>
        <v>0</v>
      </c>
      <c r="UVC51" s="64">
        <f t="shared" si="488"/>
        <v>0</v>
      </c>
      <c r="UVD51" s="64">
        <f t="shared" si="488"/>
        <v>0</v>
      </c>
      <c r="UVE51" s="64">
        <f t="shared" si="488"/>
        <v>0</v>
      </c>
      <c r="UVF51" s="64">
        <f t="shared" si="488"/>
        <v>0</v>
      </c>
      <c r="UVG51" s="64">
        <f t="shared" si="488"/>
        <v>0</v>
      </c>
      <c r="UVH51" s="64">
        <f t="shared" si="488"/>
        <v>0</v>
      </c>
      <c r="UVI51" s="64">
        <f t="shared" si="488"/>
        <v>0</v>
      </c>
      <c r="UVJ51" s="64">
        <f t="shared" si="488"/>
        <v>0</v>
      </c>
      <c r="UVK51" s="64">
        <f t="shared" si="488"/>
        <v>0</v>
      </c>
      <c r="UVL51" s="64">
        <f t="shared" si="488"/>
        <v>0</v>
      </c>
      <c r="UVM51" s="64">
        <f t="shared" si="488"/>
        <v>0</v>
      </c>
      <c r="UVN51" s="64">
        <f t="shared" si="488"/>
        <v>0</v>
      </c>
      <c r="UVO51" s="64">
        <f t="shared" si="488"/>
        <v>0</v>
      </c>
      <c r="UVP51" s="64">
        <f t="shared" si="488"/>
        <v>0</v>
      </c>
      <c r="UVQ51" s="64">
        <f t="shared" si="488"/>
        <v>0</v>
      </c>
      <c r="UVR51" s="64">
        <f t="shared" si="488"/>
        <v>0</v>
      </c>
      <c r="UVS51" s="64">
        <f t="shared" ref="UVS51:UYD51" si="489">SUM(UVS34:UVS49)</f>
        <v>0</v>
      </c>
      <c r="UVT51" s="64">
        <f t="shared" si="489"/>
        <v>0</v>
      </c>
      <c r="UVU51" s="64">
        <f t="shared" si="489"/>
        <v>0</v>
      </c>
      <c r="UVV51" s="64">
        <f t="shared" si="489"/>
        <v>0</v>
      </c>
      <c r="UVW51" s="64">
        <f t="shared" si="489"/>
        <v>0</v>
      </c>
      <c r="UVX51" s="64">
        <f t="shared" si="489"/>
        <v>0</v>
      </c>
      <c r="UVY51" s="64">
        <f t="shared" si="489"/>
        <v>0</v>
      </c>
      <c r="UVZ51" s="64">
        <f t="shared" si="489"/>
        <v>0</v>
      </c>
      <c r="UWA51" s="64">
        <f t="shared" si="489"/>
        <v>0</v>
      </c>
      <c r="UWB51" s="64">
        <f t="shared" si="489"/>
        <v>0</v>
      </c>
      <c r="UWC51" s="64">
        <f t="shared" si="489"/>
        <v>0</v>
      </c>
      <c r="UWD51" s="64">
        <f t="shared" si="489"/>
        <v>0</v>
      </c>
      <c r="UWE51" s="64">
        <f t="shared" si="489"/>
        <v>0</v>
      </c>
      <c r="UWF51" s="64">
        <f t="shared" si="489"/>
        <v>0</v>
      </c>
      <c r="UWG51" s="64">
        <f t="shared" si="489"/>
        <v>0</v>
      </c>
      <c r="UWH51" s="64">
        <f t="shared" si="489"/>
        <v>0</v>
      </c>
      <c r="UWI51" s="64">
        <f t="shared" si="489"/>
        <v>0</v>
      </c>
      <c r="UWJ51" s="64">
        <f t="shared" si="489"/>
        <v>0</v>
      </c>
      <c r="UWK51" s="64">
        <f t="shared" si="489"/>
        <v>0</v>
      </c>
      <c r="UWL51" s="64">
        <f t="shared" si="489"/>
        <v>0</v>
      </c>
      <c r="UWM51" s="64">
        <f t="shared" si="489"/>
        <v>0</v>
      </c>
      <c r="UWN51" s="64">
        <f t="shared" si="489"/>
        <v>0</v>
      </c>
      <c r="UWO51" s="64">
        <f t="shared" si="489"/>
        <v>0</v>
      </c>
      <c r="UWP51" s="64">
        <f t="shared" si="489"/>
        <v>0</v>
      </c>
      <c r="UWQ51" s="64">
        <f t="shared" si="489"/>
        <v>0</v>
      </c>
      <c r="UWR51" s="64">
        <f t="shared" si="489"/>
        <v>0</v>
      </c>
      <c r="UWS51" s="64">
        <f t="shared" si="489"/>
        <v>0</v>
      </c>
      <c r="UWT51" s="64">
        <f t="shared" si="489"/>
        <v>0</v>
      </c>
      <c r="UWU51" s="64">
        <f t="shared" si="489"/>
        <v>0</v>
      </c>
      <c r="UWV51" s="64">
        <f t="shared" si="489"/>
        <v>0</v>
      </c>
      <c r="UWW51" s="64">
        <f t="shared" si="489"/>
        <v>0</v>
      </c>
      <c r="UWX51" s="64">
        <f t="shared" si="489"/>
        <v>0</v>
      </c>
      <c r="UWY51" s="64">
        <f t="shared" si="489"/>
        <v>0</v>
      </c>
      <c r="UWZ51" s="64">
        <f t="shared" si="489"/>
        <v>0</v>
      </c>
      <c r="UXA51" s="64">
        <f t="shared" si="489"/>
        <v>0</v>
      </c>
      <c r="UXB51" s="64">
        <f t="shared" si="489"/>
        <v>0</v>
      </c>
      <c r="UXC51" s="64">
        <f t="shared" si="489"/>
        <v>0</v>
      </c>
      <c r="UXD51" s="64">
        <f t="shared" si="489"/>
        <v>0</v>
      </c>
      <c r="UXE51" s="64">
        <f t="shared" si="489"/>
        <v>0</v>
      </c>
      <c r="UXF51" s="64">
        <f t="shared" si="489"/>
        <v>0</v>
      </c>
      <c r="UXG51" s="64">
        <f t="shared" si="489"/>
        <v>0</v>
      </c>
      <c r="UXH51" s="64">
        <f t="shared" si="489"/>
        <v>0</v>
      </c>
      <c r="UXI51" s="64">
        <f t="shared" si="489"/>
        <v>0</v>
      </c>
      <c r="UXJ51" s="64">
        <f t="shared" si="489"/>
        <v>0</v>
      </c>
      <c r="UXK51" s="64">
        <f t="shared" si="489"/>
        <v>0</v>
      </c>
      <c r="UXL51" s="64">
        <f t="shared" si="489"/>
        <v>0</v>
      </c>
      <c r="UXM51" s="64">
        <f t="shared" si="489"/>
        <v>0</v>
      </c>
      <c r="UXN51" s="64">
        <f t="shared" si="489"/>
        <v>0</v>
      </c>
      <c r="UXO51" s="64">
        <f t="shared" si="489"/>
        <v>0</v>
      </c>
      <c r="UXP51" s="64">
        <f t="shared" si="489"/>
        <v>0</v>
      </c>
      <c r="UXQ51" s="64">
        <f t="shared" si="489"/>
        <v>0</v>
      </c>
      <c r="UXR51" s="64">
        <f t="shared" si="489"/>
        <v>0</v>
      </c>
      <c r="UXS51" s="64">
        <f t="shared" si="489"/>
        <v>0</v>
      </c>
      <c r="UXT51" s="64">
        <f t="shared" si="489"/>
        <v>0</v>
      </c>
      <c r="UXU51" s="64">
        <f t="shared" si="489"/>
        <v>0</v>
      </c>
      <c r="UXV51" s="64">
        <f t="shared" si="489"/>
        <v>0</v>
      </c>
      <c r="UXW51" s="64">
        <f t="shared" si="489"/>
        <v>0</v>
      </c>
      <c r="UXX51" s="64">
        <f t="shared" si="489"/>
        <v>0</v>
      </c>
      <c r="UXY51" s="64">
        <f t="shared" si="489"/>
        <v>0</v>
      </c>
      <c r="UXZ51" s="64">
        <f t="shared" si="489"/>
        <v>0</v>
      </c>
      <c r="UYA51" s="64">
        <f t="shared" si="489"/>
        <v>0</v>
      </c>
      <c r="UYB51" s="64">
        <f t="shared" si="489"/>
        <v>0</v>
      </c>
      <c r="UYC51" s="64">
        <f t="shared" si="489"/>
        <v>0</v>
      </c>
      <c r="UYD51" s="64">
        <f t="shared" si="489"/>
        <v>0</v>
      </c>
      <c r="UYE51" s="64">
        <f t="shared" ref="UYE51:VAP51" si="490">SUM(UYE34:UYE49)</f>
        <v>0</v>
      </c>
      <c r="UYF51" s="64">
        <f t="shared" si="490"/>
        <v>0</v>
      </c>
      <c r="UYG51" s="64">
        <f t="shared" si="490"/>
        <v>0</v>
      </c>
      <c r="UYH51" s="64">
        <f t="shared" si="490"/>
        <v>0</v>
      </c>
      <c r="UYI51" s="64">
        <f t="shared" si="490"/>
        <v>0</v>
      </c>
      <c r="UYJ51" s="64">
        <f t="shared" si="490"/>
        <v>0</v>
      </c>
      <c r="UYK51" s="64">
        <f t="shared" si="490"/>
        <v>0</v>
      </c>
      <c r="UYL51" s="64">
        <f t="shared" si="490"/>
        <v>0</v>
      </c>
      <c r="UYM51" s="64">
        <f t="shared" si="490"/>
        <v>0</v>
      </c>
      <c r="UYN51" s="64">
        <f t="shared" si="490"/>
        <v>0</v>
      </c>
      <c r="UYO51" s="64">
        <f t="shared" si="490"/>
        <v>0</v>
      </c>
      <c r="UYP51" s="64">
        <f t="shared" si="490"/>
        <v>0</v>
      </c>
      <c r="UYQ51" s="64">
        <f t="shared" si="490"/>
        <v>0</v>
      </c>
      <c r="UYR51" s="64">
        <f t="shared" si="490"/>
        <v>0</v>
      </c>
      <c r="UYS51" s="64">
        <f t="shared" si="490"/>
        <v>0</v>
      </c>
      <c r="UYT51" s="64">
        <f t="shared" si="490"/>
        <v>0</v>
      </c>
      <c r="UYU51" s="64">
        <f t="shared" si="490"/>
        <v>0</v>
      </c>
      <c r="UYV51" s="64">
        <f t="shared" si="490"/>
        <v>0</v>
      </c>
      <c r="UYW51" s="64">
        <f t="shared" si="490"/>
        <v>0</v>
      </c>
      <c r="UYX51" s="64">
        <f t="shared" si="490"/>
        <v>0</v>
      </c>
      <c r="UYY51" s="64">
        <f t="shared" si="490"/>
        <v>0</v>
      </c>
      <c r="UYZ51" s="64">
        <f t="shared" si="490"/>
        <v>0</v>
      </c>
      <c r="UZA51" s="64">
        <f t="shared" si="490"/>
        <v>0</v>
      </c>
      <c r="UZB51" s="64">
        <f t="shared" si="490"/>
        <v>0</v>
      </c>
      <c r="UZC51" s="64">
        <f t="shared" si="490"/>
        <v>0</v>
      </c>
      <c r="UZD51" s="64">
        <f t="shared" si="490"/>
        <v>0</v>
      </c>
      <c r="UZE51" s="64">
        <f t="shared" si="490"/>
        <v>0</v>
      </c>
      <c r="UZF51" s="64">
        <f t="shared" si="490"/>
        <v>0</v>
      </c>
      <c r="UZG51" s="64">
        <f t="shared" si="490"/>
        <v>0</v>
      </c>
      <c r="UZH51" s="64">
        <f t="shared" si="490"/>
        <v>0</v>
      </c>
      <c r="UZI51" s="64">
        <f t="shared" si="490"/>
        <v>0</v>
      </c>
      <c r="UZJ51" s="64">
        <f t="shared" si="490"/>
        <v>0</v>
      </c>
      <c r="UZK51" s="64">
        <f t="shared" si="490"/>
        <v>0</v>
      </c>
      <c r="UZL51" s="64">
        <f t="shared" si="490"/>
        <v>0</v>
      </c>
      <c r="UZM51" s="64">
        <f t="shared" si="490"/>
        <v>0</v>
      </c>
      <c r="UZN51" s="64">
        <f t="shared" si="490"/>
        <v>0</v>
      </c>
      <c r="UZO51" s="64">
        <f t="shared" si="490"/>
        <v>0</v>
      </c>
      <c r="UZP51" s="64">
        <f t="shared" si="490"/>
        <v>0</v>
      </c>
      <c r="UZQ51" s="64">
        <f t="shared" si="490"/>
        <v>0</v>
      </c>
      <c r="UZR51" s="64">
        <f t="shared" si="490"/>
        <v>0</v>
      </c>
      <c r="UZS51" s="64">
        <f t="shared" si="490"/>
        <v>0</v>
      </c>
      <c r="UZT51" s="64">
        <f t="shared" si="490"/>
        <v>0</v>
      </c>
      <c r="UZU51" s="64">
        <f t="shared" si="490"/>
        <v>0</v>
      </c>
      <c r="UZV51" s="64">
        <f t="shared" si="490"/>
        <v>0</v>
      </c>
      <c r="UZW51" s="64">
        <f t="shared" si="490"/>
        <v>0</v>
      </c>
      <c r="UZX51" s="64">
        <f t="shared" si="490"/>
        <v>0</v>
      </c>
      <c r="UZY51" s="64">
        <f t="shared" si="490"/>
        <v>0</v>
      </c>
      <c r="UZZ51" s="64">
        <f t="shared" si="490"/>
        <v>0</v>
      </c>
      <c r="VAA51" s="64">
        <f t="shared" si="490"/>
        <v>0</v>
      </c>
      <c r="VAB51" s="64">
        <f t="shared" si="490"/>
        <v>0</v>
      </c>
      <c r="VAC51" s="64">
        <f t="shared" si="490"/>
        <v>0</v>
      </c>
      <c r="VAD51" s="64">
        <f t="shared" si="490"/>
        <v>0</v>
      </c>
      <c r="VAE51" s="64">
        <f t="shared" si="490"/>
        <v>0</v>
      </c>
      <c r="VAF51" s="64">
        <f t="shared" si="490"/>
        <v>0</v>
      </c>
      <c r="VAG51" s="64">
        <f t="shared" si="490"/>
        <v>0</v>
      </c>
      <c r="VAH51" s="64">
        <f t="shared" si="490"/>
        <v>0</v>
      </c>
      <c r="VAI51" s="64">
        <f t="shared" si="490"/>
        <v>0</v>
      </c>
      <c r="VAJ51" s="64">
        <f t="shared" si="490"/>
        <v>0</v>
      </c>
      <c r="VAK51" s="64">
        <f t="shared" si="490"/>
        <v>0</v>
      </c>
      <c r="VAL51" s="64">
        <f t="shared" si="490"/>
        <v>0</v>
      </c>
      <c r="VAM51" s="64">
        <f t="shared" si="490"/>
        <v>0</v>
      </c>
      <c r="VAN51" s="64">
        <f t="shared" si="490"/>
        <v>0</v>
      </c>
      <c r="VAO51" s="64">
        <f t="shared" si="490"/>
        <v>0</v>
      </c>
      <c r="VAP51" s="64">
        <f t="shared" si="490"/>
        <v>0</v>
      </c>
      <c r="VAQ51" s="64">
        <f t="shared" ref="VAQ51:VDB51" si="491">SUM(VAQ34:VAQ49)</f>
        <v>0</v>
      </c>
      <c r="VAR51" s="64">
        <f t="shared" si="491"/>
        <v>0</v>
      </c>
      <c r="VAS51" s="64">
        <f t="shared" si="491"/>
        <v>0</v>
      </c>
      <c r="VAT51" s="64">
        <f t="shared" si="491"/>
        <v>0</v>
      </c>
      <c r="VAU51" s="64">
        <f t="shared" si="491"/>
        <v>0</v>
      </c>
      <c r="VAV51" s="64">
        <f t="shared" si="491"/>
        <v>0</v>
      </c>
      <c r="VAW51" s="64">
        <f t="shared" si="491"/>
        <v>0</v>
      </c>
      <c r="VAX51" s="64">
        <f t="shared" si="491"/>
        <v>0</v>
      </c>
      <c r="VAY51" s="64">
        <f t="shared" si="491"/>
        <v>0</v>
      </c>
      <c r="VAZ51" s="64">
        <f t="shared" si="491"/>
        <v>0</v>
      </c>
      <c r="VBA51" s="64">
        <f t="shared" si="491"/>
        <v>0</v>
      </c>
      <c r="VBB51" s="64">
        <f t="shared" si="491"/>
        <v>0</v>
      </c>
      <c r="VBC51" s="64">
        <f t="shared" si="491"/>
        <v>0</v>
      </c>
      <c r="VBD51" s="64">
        <f t="shared" si="491"/>
        <v>0</v>
      </c>
      <c r="VBE51" s="64">
        <f t="shared" si="491"/>
        <v>0</v>
      </c>
      <c r="VBF51" s="64">
        <f t="shared" si="491"/>
        <v>0</v>
      </c>
      <c r="VBG51" s="64">
        <f t="shared" si="491"/>
        <v>0</v>
      </c>
      <c r="VBH51" s="64">
        <f t="shared" si="491"/>
        <v>0</v>
      </c>
      <c r="VBI51" s="64">
        <f t="shared" si="491"/>
        <v>0</v>
      </c>
      <c r="VBJ51" s="64">
        <f t="shared" si="491"/>
        <v>0</v>
      </c>
      <c r="VBK51" s="64">
        <f t="shared" si="491"/>
        <v>0</v>
      </c>
      <c r="VBL51" s="64">
        <f t="shared" si="491"/>
        <v>0</v>
      </c>
      <c r="VBM51" s="64">
        <f t="shared" si="491"/>
        <v>0</v>
      </c>
      <c r="VBN51" s="64">
        <f t="shared" si="491"/>
        <v>0</v>
      </c>
      <c r="VBO51" s="64">
        <f t="shared" si="491"/>
        <v>0</v>
      </c>
      <c r="VBP51" s="64">
        <f t="shared" si="491"/>
        <v>0</v>
      </c>
      <c r="VBQ51" s="64">
        <f t="shared" si="491"/>
        <v>0</v>
      </c>
      <c r="VBR51" s="64">
        <f t="shared" si="491"/>
        <v>0</v>
      </c>
      <c r="VBS51" s="64">
        <f t="shared" si="491"/>
        <v>0</v>
      </c>
      <c r="VBT51" s="64">
        <f t="shared" si="491"/>
        <v>0</v>
      </c>
      <c r="VBU51" s="64">
        <f t="shared" si="491"/>
        <v>0</v>
      </c>
      <c r="VBV51" s="64">
        <f t="shared" si="491"/>
        <v>0</v>
      </c>
      <c r="VBW51" s="64">
        <f t="shared" si="491"/>
        <v>0</v>
      </c>
      <c r="VBX51" s="64">
        <f t="shared" si="491"/>
        <v>0</v>
      </c>
      <c r="VBY51" s="64">
        <f t="shared" si="491"/>
        <v>0</v>
      </c>
      <c r="VBZ51" s="64">
        <f t="shared" si="491"/>
        <v>0</v>
      </c>
      <c r="VCA51" s="64">
        <f t="shared" si="491"/>
        <v>0</v>
      </c>
      <c r="VCB51" s="64">
        <f t="shared" si="491"/>
        <v>0</v>
      </c>
      <c r="VCC51" s="64">
        <f t="shared" si="491"/>
        <v>0</v>
      </c>
      <c r="VCD51" s="64">
        <f t="shared" si="491"/>
        <v>0</v>
      </c>
      <c r="VCE51" s="64">
        <f t="shared" si="491"/>
        <v>0</v>
      </c>
      <c r="VCF51" s="64">
        <f t="shared" si="491"/>
        <v>0</v>
      </c>
      <c r="VCG51" s="64">
        <f t="shared" si="491"/>
        <v>0</v>
      </c>
      <c r="VCH51" s="64">
        <f t="shared" si="491"/>
        <v>0</v>
      </c>
      <c r="VCI51" s="64">
        <f t="shared" si="491"/>
        <v>0</v>
      </c>
      <c r="VCJ51" s="64">
        <f t="shared" si="491"/>
        <v>0</v>
      </c>
      <c r="VCK51" s="64">
        <f t="shared" si="491"/>
        <v>0</v>
      </c>
      <c r="VCL51" s="64">
        <f t="shared" si="491"/>
        <v>0</v>
      </c>
      <c r="VCM51" s="64">
        <f t="shared" si="491"/>
        <v>0</v>
      </c>
      <c r="VCN51" s="64">
        <f t="shared" si="491"/>
        <v>0</v>
      </c>
      <c r="VCO51" s="64">
        <f t="shared" si="491"/>
        <v>0</v>
      </c>
      <c r="VCP51" s="64">
        <f t="shared" si="491"/>
        <v>0</v>
      </c>
      <c r="VCQ51" s="64">
        <f t="shared" si="491"/>
        <v>0</v>
      </c>
      <c r="VCR51" s="64">
        <f t="shared" si="491"/>
        <v>0</v>
      </c>
      <c r="VCS51" s="64">
        <f t="shared" si="491"/>
        <v>0</v>
      </c>
      <c r="VCT51" s="64">
        <f t="shared" si="491"/>
        <v>0</v>
      </c>
      <c r="VCU51" s="64">
        <f t="shared" si="491"/>
        <v>0</v>
      </c>
      <c r="VCV51" s="64">
        <f t="shared" si="491"/>
        <v>0</v>
      </c>
      <c r="VCW51" s="64">
        <f t="shared" si="491"/>
        <v>0</v>
      </c>
      <c r="VCX51" s="64">
        <f t="shared" si="491"/>
        <v>0</v>
      </c>
      <c r="VCY51" s="64">
        <f t="shared" si="491"/>
        <v>0</v>
      </c>
      <c r="VCZ51" s="64">
        <f t="shared" si="491"/>
        <v>0</v>
      </c>
      <c r="VDA51" s="64">
        <f t="shared" si="491"/>
        <v>0</v>
      </c>
      <c r="VDB51" s="64">
        <f t="shared" si="491"/>
        <v>0</v>
      </c>
      <c r="VDC51" s="64">
        <f t="shared" ref="VDC51:VFN51" si="492">SUM(VDC34:VDC49)</f>
        <v>0</v>
      </c>
      <c r="VDD51" s="64">
        <f t="shared" si="492"/>
        <v>0</v>
      </c>
      <c r="VDE51" s="64">
        <f t="shared" si="492"/>
        <v>0</v>
      </c>
      <c r="VDF51" s="64">
        <f t="shared" si="492"/>
        <v>0</v>
      </c>
      <c r="VDG51" s="64">
        <f t="shared" si="492"/>
        <v>0</v>
      </c>
      <c r="VDH51" s="64">
        <f t="shared" si="492"/>
        <v>0</v>
      </c>
      <c r="VDI51" s="64">
        <f t="shared" si="492"/>
        <v>0</v>
      </c>
      <c r="VDJ51" s="64">
        <f t="shared" si="492"/>
        <v>0</v>
      </c>
      <c r="VDK51" s="64">
        <f t="shared" si="492"/>
        <v>0</v>
      </c>
      <c r="VDL51" s="64">
        <f t="shared" si="492"/>
        <v>0</v>
      </c>
      <c r="VDM51" s="64">
        <f t="shared" si="492"/>
        <v>0</v>
      </c>
      <c r="VDN51" s="64">
        <f t="shared" si="492"/>
        <v>0</v>
      </c>
      <c r="VDO51" s="64">
        <f t="shared" si="492"/>
        <v>0</v>
      </c>
      <c r="VDP51" s="64">
        <f t="shared" si="492"/>
        <v>0</v>
      </c>
      <c r="VDQ51" s="64">
        <f t="shared" si="492"/>
        <v>0</v>
      </c>
      <c r="VDR51" s="64">
        <f t="shared" si="492"/>
        <v>0</v>
      </c>
      <c r="VDS51" s="64">
        <f t="shared" si="492"/>
        <v>0</v>
      </c>
      <c r="VDT51" s="64">
        <f t="shared" si="492"/>
        <v>0</v>
      </c>
      <c r="VDU51" s="64">
        <f t="shared" si="492"/>
        <v>0</v>
      </c>
      <c r="VDV51" s="64">
        <f t="shared" si="492"/>
        <v>0</v>
      </c>
      <c r="VDW51" s="64">
        <f t="shared" si="492"/>
        <v>0</v>
      </c>
      <c r="VDX51" s="64">
        <f t="shared" si="492"/>
        <v>0</v>
      </c>
      <c r="VDY51" s="64">
        <f t="shared" si="492"/>
        <v>0</v>
      </c>
      <c r="VDZ51" s="64">
        <f t="shared" si="492"/>
        <v>0</v>
      </c>
      <c r="VEA51" s="64">
        <f t="shared" si="492"/>
        <v>0</v>
      </c>
      <c r="VEB51" s="64">
        <f t="shared" si="492"/>
        <v>0</v>
      </c>
      <c r="VEC51" s="64">
        <f t="shared" si="492"/>
        <v>0</v>
      </c>
      <c r="VED51" s="64">
        <f t="shared" si="492"/>
        <v>0</v>
      </c>
      <c r="VEE51" s="64">
        <f t="shared" si="492"/>
        <v>0</v>
      </c>
      <c r="VEF51" s="64">
        <f t="shared" si="492"/>
        <v>0</v>
      </c>
      <c r="VEG51" s="64">
        <f t="shared" si="492"/>
        <v>0</v>
      </c>
      <c r="VEH51" s="64">
        <f t="shared" si="492"/>
        <v>0</v>
      </c>
      <c r="VEI51" s="64">
        <f t="shared" si="492"/>
        <v>0</v>
      </c>
      <c r="VEJ51" s="64">
        <f t="shared" si="492"/>
        <v>0</v>
      </c>
      <c r="VEK51" s="64">
        <f t="shared" si="492"/>
        <v>0</v>
      </c>
      <c r="VEL51" s="64">
        <f t="shared" si="492"/>
        <v>0</v>
      </c>
      <c r="VEM51" s="64">
        <f t="shared" si="492"/>
        <v>0</v>
      </c>
      <c r="VEN51" s="64">
        <f t="shared" si="492"/>
        <v>0</v>
      </c>
      <c r="VEO51" s="64">
        <f t="shared" si="492"/>
        <v>0</v>
      </c>
      <c r="VEP51" s="64">
        <f t="shared" si="492"/>
        <v>0</v>
      </c>
      <c r="VEQ51" s="64">
        <f t="shared" si="492"/>
        <v>0</v>
      </c>
      <c r="VER51" s="64">
        <f t="shared" si="492"/>
        <v>0</v>
      </c>
      <c r="VES51" s="64">
        <f t="shared" si="492"/>
        <v>0</v>
      </c>
      <c r="VET51" s="64">
        <f t="shared" si="492"/>
        <v>0</v>
      </c>
      <c r="VEU51" s="64">
        <f t="shared" si="492"/>
        <v>0</v>
      </c>
      <c r="VEV51" s="64">
        <f t="shared" si="492"/>
        <v>0</v>
      </c>
      <c r="VEW51" s="64">
        <f t="shared" si="492"/>
        <v>0</v>
      </c>
      <c r="VEX51" s="64">
        <f t="shared" si="492"/>
        <v>0</v>
      </c>
      <c r="VEY51" s="64">
        <f t="shared" si="492"/>
        <v>0</v>
      </c>
      <c r="VEZ51" s="64">
        <f t="shared" si="492"/>
        <v>0</v>
      </c>
      <c r="VFA51" s="64">
        <f t="shared" si="492"/>
        <v>0</v>
      </c>
      <c r="VFB51" s="64">
        <f t="shared" si="492"/>
        <v>0</v>
      </c>
      <c r="VFC51" s="64">
        <f t="shared" si="492"/>
        <v>0</v>
      </c>
      <c r="VFD51" s="64">
        <f t="shared" si="492"/>
        <v>0</v>
      </c>
      <c r="VFE51" s="64">
        <f t="shared" si="492"/>
        <v>0</v>
      </c>
      <c r="VFF51" s="64">
        <f t="shared" si="492"/>
        <v>0</v>
      </c>
      <c r="VFG51" s="64">
        <f t="shared" si="492"/>
        <v>0</v>
      </c>
      <c r="VFH51" s="64">
        <f t="shared" si="492"/>
        <v>0</v>
      </c>
      <c r="VFI51" s="64">
        <f t="shared" si="492"/>
        <v>0</v>
      </c>
      <c r="VFJ51" s="64">
        <f t="shared" si="492"/>
        <v>0</v>
      </c>
      <c r="VFK51" s="64">
        <f t="shared" si="492"/>
        <v>0</v>
      </c>
      <c r="VFL51" s="64">
        <f t="shared" si="492"/>
        <v>0</v>
      </c>
      <c r="VFM51" s="64">
        <f t="shared" si="492"/>
        <v>0</v>
      </c>
      <c r="VFN51" s="64">
        <f t="shared" si="492"/>
        <v>0</v>
      </c>
      <c r="VFO51" s="64">
        <f t="shared" ref="VFO51:VHZ51" si="493">SUM(VFO34:VFO49)</f>
        <v>0</v>
      </c>
      <c r="VFP51" s="64">
        <f t="shared" si="493"/>
        <v>0</v>
      </c>
      <c r="VFQ51" s="64">
        <f t="shared" si="493"/>
        <v>0</v>
      </c>
      <c r="VFR51" s="64">
        <f t="shared" si="493"/>
        <v>0</v>
      </c>
      <c r="VFS51" s="64">
        <f t="shared" si="493"/>
        <v>0</v>
      </c>
      <c r="VFT51" s="64">
        <f t="shared" si="493"/>
        <v>0</v>
      </c>
      <c r="VFU51" s="64">
        <f t="shared" si="493"/>
        <v>0</v>
      </c>
      <c r="VFV51" s="64">
        <f t="shared" si="493"/>
        <v>0</v>
      </c>
      <c r="VFW51" s="64">
        <f t="shared" si="493"/>
        <v>0</v>
      </c>
      <c r="VFX51" s="64">
        <f t="shared" si="493"/>
        <v>0</v>
      </c>
      <c r="VFY51" s="64">
        <f t="shared" si="493"/>
        <v>0</v>
      </c>
      <c r="VFZ51" s="64">
        <f t="shared" si="493"/>
        <v>0</v>
      </c>
      <c r="VGA51" s="64">
        <f t="shared" si="493"/>
        <v>0</v>
      </c>
      <c r="VGB51" s="64">
        <f t="shared" si="493"/>
        <v>0</v>
      </c>
      <c r="VGC51" s="64">
        <f t="shared" si="493"/>
        <v>0</v>
      </c>
      <c r="VGD51" s="64">
        <f t="shared" si="493"/>
        <v>0</v>
      </c>
      <c r="VGE51" s="64">
        <f t="shared" si="493"/>
        <v>0</v>
      </c>
      <c r="VGF51" s="64">
        <f t="shared" si="493"/>
        <v>0</v>
      </c>
      <c r="VGG51" s="64">
        <f t="shared" si="493"/>
        <v>0</v>
      </c>
      <c r="VGH51" s="64">
        <f t="shared" si="493"/>
        <v>0</v>
      </c>
      <c r="VGI51" s="64">
        <f t="shared" si="493"/>
        <v>0</v>
      </c>
      <c r="VGJ51" s="64">
        <f t="shared" si="493"/>
        <v>0</v>
      </c>
      <c r="VGK51" s="64">
        <f t="shared" si="493"/>
        <v>0</v>
      </c>
      <c r="VGL51" s="64">
        <f t="shared" si="493"/>
        <v>0</v>
      </c>
      <c r="VGM51" s="64">
        <f t="shared" si="493"/>
        <v>0</v>
      </c>
      <c r="VGN51" s="64">
        <f t="shared" si="493"/>
        <v>0</v>
      </c>
      <c r="VGO51" s="64">
        <f t="shared" si="493"/>
        <v>0</v>
      </c>
      <c r="VGP51" s="64">
        <f t="shared" si="493"/>
        <v>0</v>
      </c>
      <c r="VGQ51" s="64">
        <f t="shared" si="493"/>
        <v>0</v>
      </c>
      <c r="VGR51" s="64">
        <f t="shared" si="493"/>
        <v>0</v>
      </c>
      <c r="VGS51" s="64">
        <f t="shared" si="493"/>
        <v>0</v>
      </c>
      <c r="VGT51" s="64">
        <f t="shared" si="493"/>
        <v>0</v>
      </c>
      <c r="VGU51" s="64">
        <f t="shared" si="493"/>
        <v>0</v>
      </c>
      <c r="VGV51" s="64">
        <f t="shared" si="493"/>
        <v>0</v>
      </c>
      <c r="VGW51" s="64">
        <f t="shared" si="493"/>
        <v>0</v>
      </c>
      <c r="VGX51" s="64">
        <f t="shared" si="493"/>
        <v>0</v>
      </c>
      <c r="VGY51" s="64">
        <f t="shared" si="493"/>
        <v>0</v>
      </c>
      <c r="VGZ51" s="64">
        <f t="shared" si="493"/>
        <v>0</v>
      </c>
      <c r="VHA51" s="64">
        <f t="shared" si="493"/>
        <v>0</v>
      </c>
      <c r="VHB51" s="64">
        <f t="shared" si="493"/>
        <v>0</v>
      </c>
      <c r="VHC51" s="64">
        <f t="shared" si="493"/>
        <v>0</v>
      </c>
      <c r="VHD51" s="64">
        <f t="shared" si="493"/>
        <v>0</v>
      </c>
      <c r="VHE51" s="64">
        <f t="shared" si="493"/>
        <v>0</v>
      </c>
      <c r="VHF51" s="64">
        <f t="shared" si="493"/>
        <v>0</v>
      </c>
      <c r="VHG51" s="64">
        <f t="shared" si="493"/>
        <v>0</v>
      </c>
      <c r="VHH51" s="64">
        <f t="shared" si="493"/>
        <v>0</v>
      </c>
      <c r="VHI51" s="64">
        <f t="shared" si="493"/>
        <v>0</v>
      </c>
      <c r="VHJ51" s="64">
        <f t="shared" si="493"/>
        <v>0</v>
      </c>
      <c r="VHK51" s="64">
        <f t="shared" si="493"/>
        <v>0</v>
      </c>
      <c r="VHL51" s="64">
        <f t="shared" si="493"/>
        <v>0</v>
      </c>
      <c r="VHM51" s="64">
        <f t="shared" si="493"/>
        <v>0</v>
      </c>
      <c r="VHN51" s="64">
        <f t="shared" si="493"/>
        <v>0</v>
      </c>
      <c r="VHO51" s="64">
        <f t="shared" si="493"/>
        <v>0</v>
      </c>
      <c r="VHP51" s="64">
        <f t="shared" si="493"/>
        <v>0</v>
      </c>
      <c r="VHQ51" s="64">
        <f t="shared" si="493"/>
        <v>0</v>
      </c>
      <c r="VHR51" s="64">
        <f t="shared" si="493"/>
        <v>0</v>
      </c>
      <c r="VHS51" s="64">
        <f t="shared" si="493"/>
        <v>0</v>
      </c>
      <c r="VHT51" s="64">
        <f t="shared" si="493"/>
        <v>0</v>
      </c>
      <c r="VHU51" s="64">
        <f t="shared" si="493"/>
        <v>0</v>
      </c>
      <c r="VHV51" s="64">
        <f t="shared" si="493"/>
        <v>0</v>
      </c>
      <c r="VHW51" s="64">
        <f t="shared" si="493"/>
        <v>0</v>
      </c>
      <c r="VHX51" s="64">
        <f t="shared" si="493"/>
        <v>0</v>
      </c>
      <c r="VHY51" s="64">
        <f t="shared" si="493"/>
        <v>0</v>
      </c>
      <c r="VHZ51" s="64">
        <f t="shared" si="493"/>
        <v>0</v>
      </c>
      <c r="VIA51" s="64">
        <f t="shared" ref="VIA51:VKL51" si="494">SUM(VIA34:VIA49)</f>
        <v>0</v>
      </c>
      <c r="VIB51" s="64">
        <f t="shared" si="494"/>
        <v>0</v>
      </c>
      <c r="VIC51" s="64">
        <f t="shared" si="494"/>
        <v>0</v>
      </c>
      <c r="VID51" s="64">
        <f t="shared" si="494"/>
        <v>0</v>
      </c>
      <c r="VIE51" s="64">
        <f t="shared" si="494"/>
        <v>0</v>
      </c>
      <c r="VIF51" s="64">
        <f t="shared" si="494"/>
        <v>0</v>
      </c>
      <c r="VIG51" s="64">
        <f t="shared" si="494"/>
        <v>0</v>
      </c>
      <c r="VIH51" s="64">
        <f t="shared" si="494"/>
        <v>0</v>
      </c>
      <c r="VII51" s="64">
        <f t="shared" si="494"/>
        <v>0</v>
      </c>
      <c r="VIJ51" s="64">
        <f t="shared" si="494"/>
        <v>0</v>
      </c>
      <c r="VIK51" s="64">
        <f t="shared" si="494"/>
        <v>0</v>
      </c>
      <c r="VIL51" s="64">
        <f t="shared" si="494"/>
        <v>0</v>
      </c>
      <c r="VIM51" s="64">
        <f t="shared" si="494"/>
        <v>0</v>
      </c>
      <c r="VIN51" s="64">
        <f t="shared" si="494"/>
        <v>0</v>
      </c>
      <c r="VIO51" s="64">
        <f t="shared" si="494"/>
        <v>0</v>
      </c>
      <c r="VIP51" s="64">
        <f t="shared" si="494"/>
        <v>0</v>
      </c>
      <c r="VIQ51" s="64">
        <f t="shared" si="494"/>
        <v>0</v>
      </c>
      <c r="VIR51" s="64">
        <f t="shared" si="494"/>
        <v>0</v>
      </c>
      <c r="VIS51" s="64">
        <f t="shared" si="494"/>
        <v>0</v>
      </c>
      <c r="VIT51" s="64">
        <f t="shared" si="494"/>
        <v>0</v>
      </c>
      <c r="VIU51" s="64">
        <f t="shared" si="494"/>
        <v>0</v>
      </c>
      <c r="VIV51" s="64">
        <f t="shared" si="494"/>
        <v>0</v>
      </c>
      <c r="VIW51" s="64">
        <f t="shared" si="494"/>
        <v>0</v>
      </c>
      <c r="VIX51" s="64">
        <f t="shared" si="494"/>
        <v>0</v>
      </c>
      <c r="VIY51" s="64">
        <f t="shared" si="494"/>
        <v>0</v>
      </c>
      <c r="VIZ51" s="64">
        <f t="shared" si="494"/>
        <v>0</v>
      </c>
      <c r="VJA51" s="64">
        <f t="shared" si="494"/>
        <v>0</v>
      </c>
      <c r="VJB51" s="64">
        <f t="shared" si="494"/>
        <v>0</v>
      </c>
      <c r="VJC51" s="64">
        <f t="shared" si="494"/>
        <v>0</v>
      </c>
      <c r="VJD51" s="64">
        <f t="shared" si="494"/>
        <v>0</v>
      </c>
      <c r="VJE51" s="64">
        <f t="shared" si="494"/>
        <v>0</v>
      </c>
      <c r="VJF51" s="64">
        <f t="shared" si="494"/>
        <v>0</v>
      </c>
      <c r="VJG51" s="64">
        <f t="shared" si="494"/>
        <v>0</v>
      </c>
      <c r="VJH51" s="64">
        <f t="shared" si="494"/>
        <v>0</v>
      </c>
      <c r="VJI51" s="64">
        <f t="shared" si="494"/>
        <v>0</v>
      </c>
      <c r="VJJ51" s="64">
        <f t="shared" si="494"/>
        <v>0</v>
      </c>
      <c r="VJK51" s="64">
        <f t="shared" si="494"/>
        <v>0</v>
      </c>
      <c r="VJL51" s="64">
        <f t="shared" si="494"/>
        <v>0</v>
      </c>
      <c r="VJM51" s="64">
        <f t="shared" si="494"/>
        <v>0</v>
      </c>
      <c r="VJN51" s="64">
        <f t="shared" si="494"/>
        <v>0</v>
      </c>
      <c r="VJO51" s="64">
        <f t="shared" si="494"/>
        <v>0</v>
      </c>
      <c r="VJP51" s="64">
        <f t="shared" si="494"/>
        <v>0</v>
      </c>
      <c r="VJQ51" s="64">
        <f t="shared" si="494"/>
        <v>0</v>
      </c>
      <c r="VJR51" s="64">
        <f t="shared" si="494"/>
        <v>0</v>
      </c>
      <c r="VJS51" s="64">
        <f t="shared" si="494"/>
        <v>0</v>
      </c>
      <c r="VJT51" s="64">
        <f t="shared" si="494"/>
        <v>0</v>
      </c>
      <c r="VJU51" s="64">
        <f t="shared" si="494"/>
        <v>0</v>
      </c>
      <c r="VJV51" s="64">
        <f t="shared" si="494"/>
        <v>0</v>
      </c>
      <c r="VJW51" s="64">
        <f t="shared" si="494"/>
        <v>0</v>
      </c>
      <c r="VJX51" s="64">
        <f t="shared" si="494"/>
        <v>0</v>
      </c>
      <c r="VJY51" s="64">
        <f t="shared" si="494"/>
        <v>0</v>
      </c>
      <c r="VJZ51" s="64">
        <f t="shared" si="494"/>
        <v>0</v>
      </c>
      <c r="VKA51" s="64">
        <f t="shared" si="494"/>
        <v>0</v>
      </c>
      <c r="VKB51" s="64">
        <f t="shared" si="494"/>
        <v>0</v>
      </c>
      <c r="VKC51" s="64">
        <f t="shared" si="494"/>
        <v>0</v>
      </c>
      <c r="VKD51" s="64">
        <f t="shared" si="494"/>
        <v>0</v>
      </c>
      <c r="VKE51" s="64">
        <f t="shared" si="494"/>
        <v>0</v>
      </c>
      <c r="VKF51" s="64">
        <f t="shared" si="494"/>
        <v>0</v>
      </c>
      <c r="VKG51" s="64">
        <f t="shared" si="494"/>
        <v>0</v>
      </c>
      <c r="VKH51" s="64">
        <f t="shared" si="494"/>
        <v>0</v>
      </c>
      <c r="VKI51" s="64">
        <f t="shared" si="494"/>
        <v>0</v>
      </c>
      <c r="VKJ51" s="64">
        <f t="shared" si="494"/>
        <v>0</v>
      </c>
      <c r="VKK51" s="64">
        <f t="shared" si="494"/>
        <v>0</v>
      </c>
      <c r="VKL51" s="64">
        <f t="shared" si="494"/>
        <v>0</v>
      </c>
      <c r="VKM51" s="64">
        <f t="shared" ref="VKM51:VMX51" si="495">SUM(VKM34:VKM49)</f>
        <v>0</v>
      </c>
      <c r="VKN51" s="64">
        <f t="shared" si="495"/>
        <v>0</v>
      </c>
      <c r="VKO51" s="64">
        <f t="shared" si="495"/>
        <v>0</v>
      </c>
      <c r="VKP51" s="64">
        <f t="shared" si="495"/>
        <v>0</v>
      </c>
      <c r="VKQ51" s="64">
        <f t="shared" si="495"/>
        <v>0</v>
      </c>
      <c r="VKR51" s="64">
        <f t="shared" si="495"/>
        <v>0</v>
      </c>
      <c r="VKS51" s="64">
        <f t="shared" si="495"/>
        <v>0</v>
      </c>
      <c r="VKT51" s="64">
        <f t="shared" si="495"/>
        <v>0</v>
      </c>
      <c r="VKU51" s="64">
        <f t="shared" si="495"/>
        <v>0</v>
      </c>
      <c r="VKV51" s="64">
        <f t="shared" si="495"/>
        <v>0</v>
      </c>
      <c r="VKW51" s="64">
        <f t="shared" si="495"/>
        <v>0</v>
      </c>
      <c r="VKX51" s="64">
        <f t="shared" si="495"/>
        <v>0</v>
      </c>
      <c r="VKY51" s="64">
        <f t="shared" si="495"/>
        <v>0</v>
      </c>
      <c r="VKZ51" s="64">
        <f t="shared" si="495"/>
        <v>0</v>
      </c>
      <c r="VLA51" s="64">
        <f t="shared" si="495"/>
        <v>0</v>
      </c>
      <c r="VLB51" s="64">
        <f t="shared" si="495"/>
        <v>0</v>
      </c>
      <c r="VLC51" s="64">
        <f t="shared" si="495"/>
        <v>0</v>
      </c>
      <c r="VLD51" s="64">
        <f t="shared" si="495"/>
        <v>0</v>
      </c>
      <c r="VLE51" s="64">
        <f t="shared" si="495"/>
        <v>0</v>
      </c>
      <c r="VLF51" s="64">
        <f t="shared" si="495"/>
        <v>0</v>
      </c>
      <c r="VLG51" s="64">
        <f t="shared" si="495"/>
        <v>0</v>
      </c>
      <c r="VLH51" s="64">
        <f t="shared" si="495"/>
        <v>0</v>
      </c>
      <c r="VLI51" s="64">
        <f t="shared" si="495"/>
        <v>0</v>
      </c>
      <c r="VLJ51" s="64">
        <f t="shared" si="495"/>
        <v>0</v>
      </c>
      <c r="VLK51" s="64">
        <f t="shared" si="495"/>
        <v>0</v>
      </c>
      <c r="VLL51" s="64">
        <f t="shared" si="495"/>
        <v>0</v>
      </c>
      <c r="VLM51" s="64">
        <f t="shared" si="495"/>
        <v>0</v>
      </c>
      <c r="VLN51" s="64">
        <f t="shared" si="495"/>
        <v>0</v>
      </c>
      <c r="VLO51" s="64">
        <f t="shared" si="495"/>
        <v>0</v>
      </c>
      <c r="VLP51" s="64">
        <f t="shared" si="495"/>
        <v>0</v>
      </c>
      <c r="VLQ51" s="64">
        <f t="shared" si="495"/>
        <v>0</v>
      </c>
      <c r="VLR51" s="64">
        <f t="shared" si="495"/>
        <v>0</v>
      </c>
      <c r="VLS51" s="64">
        <f t="shared" si="495"/>
        <v>0</v>
      </c>
      <c r="VLT51" s="64">
        <f t="shared" si="495"/>
        <v>0</v>
      </c>
      <c r="VLU51" s="64">
        <f t="shared" si="495"/>
        <v>0</v>
      </c>
      <c r="VLV51" s="64">
        <f t="shared" si="495"/>
        <v>0</v>
      </c>
      <c r="VLW51" s="64">
        <f t="shared" si="495"/>
        <v>0</v>
      </c>
      <c r="VLX51" s="64">
        <f t="shared" si="495"/>
        <v>0</v>
      </c>
      <c r="VLY51" s="64">
        <f t="shared" si="495"/>
        <v>0</v>
      </c>
      <c r="VLZ51" s="64">
        <f t="shared" si="495"/>
        <v>0</v>
      </c>
      <c r="VMA51" s="64">
        <f t="shared" si="495"/>
        <v>0</v>
      </c>
      <c r="VMB51" s="64">
        <f t="shared" si="495"/>
        <v>0</v>
      </c>
      <c r="VMC51" s="64">
        <f t="shared" si="495"/>
        <v>0</v>
      </c>
      <c r="VMD51" s="64">
        <f t="shared" si="495"/>
        <v>0</v>
      </c>
      <c r="VME51" s="64">
        <f t="shared" si="495"/>
        <v>0</v>
      </c>
      <c r="VMF51" s="64">
        <f t="shared" si="495"/>
        <v>0</v>
      </c>
      <c r="VMG51" s="64">
        <f t="shared" si="495"/>
        <v>0</v>
      </c>
      <c r="VMH51" s="64">
        <f t="shared" si="495"/>
        <v>0</v>
      </c>
      <c r="VMI51" s="64">
        <f t="shared" si="495"/>
        <v>0</v>
      </c>
      <c r="VMJ51" s="64">
        <f t="shared" si="495"/>
        <v>0</v>
      </c>
      <c r="VMK51" s="64">
        <f t="shared" si="495"/>
        <v>0</v>
      </c>
      <c r="VML51" s="64">
        <f t="shared" si="495"/>
        <v>0</v>
      </c>
      <c r="VMM51" s="64">
        <f t="shared" si="495"/>
        <v>0</v>
      </c>
      <c r="VMN51" s="64">
        <f t="shared" si="495"/>
        <v>0</v>
      </c>
      <c r="VMO51" s="64">
        <f t="shared" si="495"/>
        <v>0</v>
      </c>
      <c r="VMP51" s="64">
        <f t="shared" si="495"/>
        <v>0</v>
      </c>
      <c r="VMQ51" s="64">
        <f t="shared" si="495"/>
        <v>0</v>
      </c>
      <c r="VMR51" s="64">
        <f t="shared" si="495"/>
        <v>0</v>
      </c>
      <c r="VMS51" s="64">
        <f t="shared" si="495"/>
        <v>0</v>
      </c>
      <c r="VMT51" s="64">
        <f t="shared" si="495"/>
        <v>0</v>
      </c>
      <c r="VMU51" s="64">
        <f t="shared" si="495"/>
        <v>0</v>
      </c>
      <c r="VMV51" s="64">
        <f t="shared" si="495"/>
        <v>0</v>
      </c>
      <c r="VMW51" s="64">
        <f t="shared" si="495"/>
        <v>0</v>
      </c>
      <c r="VMX51" s="64">
        <f t="shared" si="495"/>
        <v>0</v>
      </c>
      <c r="VMY51" s="64">
        <f t="shared" ref="VMY51:VPJ51" si="496">SUM(VMY34:VMY49)</f>
        <v>0</v>
      </c>
      <c r="VMZ51" s="64">
        <f t="shared" si="496"/>
        <v>0</v>
      </c>
      <c r="VNA51" s="64">
        <f t="shared" si="496"/>
        <v>0</v>
      </c>
      <c r="VNB51" s="64">
        <f t="shared" si="496"/>
        <v>0</v>
      </c>
      <c r="VNC51" s="64">
        <f t="shared" si="496"/>
        <v>0</v>
      </c>
      <c r="VND51" s="64">
        <f t="shared" si="496"/>
        <v>0</v>
      </c>
      <c r="VNE51" s="64">
        <f t="shared" si="496"/>
        <v>0</v>
      </c>
      <c r="VNF51" s="64">
        <f t="shared" si="496"/>
        <v>0</v>
      </c>
      <c r="VNG51" s="64">
        <f t="shared" si="496"/>
        <v>0</v>
      </c>
      <c r="VNH51" s="64">
        <f t="shared" si="496"/>
        <v>0</v>
      </c>
      <c r="VNI51" s="64">
        <f t="shared" si="496"/>
        <v>0</v>
      </c>
      <c r="VNJ51" s="64">
        <f t="shared" si="496"/>
        <v>0</v>
      </c>
      <c r="VNK51" s="64">
        <f t="shared" si="496"/>
        <v>0</v>
      </c>
      <c r="VNL51" s="64">
        <f t="shared" si="496"/>
        <v>0</v>
      </c>
      <c r="VNM51" s="64">
        <f t="shared" si="496"/>
        <v>0</v>
      </c>
      <c r="VNN51" s="64">
        <f t="shared" si="496"/>
        <v>0</v>
      </c>
      <c r="VNO51" s="64">
        <f t="shared" si="496"/>
        <v>0</v>
      </c>
      <c r="VNP51" s="64">
        <f t="shared" si="496"/>
        <v>0</v>
      </c>
      <c r="VNQ51" s="64">
        <f t="shared" si="496"/>
        <v>0</v>
      </c>
      <c r="VNR51" s="64">
        <f t="shared" si="496"/>
        <v>0</v>
      </c>
      <c r="VNS51" s="64">
        <f t="shared" si="496"/>
        <v>0</v>
      </c>
      <c r="VNT51" s="64">
        <f t="shared" si="496"/>
        <v>0</v>
      </c>
      <c r="VNU51" s="64">
        <f t="shared" si="496"/>
        <v>0</v>
      </c>
      <c r="VNV51" s="64">
        <f t="shared" si="496"/>
        <v>0</v>
      </c>
      <c r="VNW51" s="64">
        <f t="shared" si="496"/>
        <v>0</v>
      </c>
      <c r="VNX51" s="64">
        <f t="shared" si="496"/>
        <v>0</v>
      </c>
      <c r="VNY51" s="64">
        <f t="shared" si="496"/>
        <v>0</v>
      </c>
      <c r="VNZ51" s="64">
        <f t="shared" si="496"/>
        <v>0</v>
      </c>
      <c r="VOA51" s="64">
        <f t="shared" si="496"/>
        <v>0</v>
      </c>
      <c r="VOB51" s="64">
        <f t="shared" si="496"/>
        <v>0</v>
      </c>
      <c r="VOC51" s="64">
        <f t="shared" si="496"/>
        <v>0</v>
      </c>
      <c r="VOD51" s="64">
        <f t="shared" si="496"/>
        <v>0</v>
      </c>
      <c r="VOE51" s="64">
        <f t="shared" si="496"/>
        <v>0</v>
      </c>
      <c r="VOF51" s="64">
        <f t="shared" si="496"/>
        <v>0</v>
      </c>
      <c r="VOG51" s="64">
        <f t="shared" si="496"/>
        <v>0</v>
      </c>
      <c r="VOH51" s="64">
        <f t="shared" si="496"/>
        <v>0</v>
      </c>
      <c r="VOI51" s="64">
        <f t="shared" si="496"/>
        <v>0</v>
      </c>
      <c r="VOJ51" s="64">
        <f t="shared" si="496"/>
        <v>0</v>
      </c>
      <c r="VOK51" s="64">
        <f t="shared" si="496"/>
        <v>0</v>
      </c>
      <c r="VOL51" s="64">
        <f t="shared" si="496"/>
        <v>0</v>
      </c>
      <c r="VOM51" s="64">
        <f t="shared" si="496"/>
        <v>0</v>
      </c>
      <c r="VON51" s="64">
        <f t="shared" si="496"/>
        <v>0</v>
      </c>
      <c r="VOO51" s="64">
        <f t="shared" si="496"/>
        <v>0</v>
      </c>
      <c r="VOP51" s="64">
        <f t="shared" si="496"/>
        <v>0</v>
      </c>
      <c r="VOQ51" s="64">
        <f t="shared" si="496"/>
        <v>0</v>
      </c>
      <c r="VOR51" s="64">
        <f t="shared" si="496"/>
        <v>0</v>
      </c>
      <c r="VOS51" s="64">
        <f t="shared" si="496"/>
        <v>0</v>
      </c>
      <c r="VOT51" s="64">
        <f t="shared" si="496"/>
        <v>0</v>
      </c>
      <c r="VOU51" s="64">
        <f t="shared" si="496"/>
        <v>0</v>
      </c>
      <c r="VOV51" s="64">
        <f t="shared" si="496"/>
        <v>0</v>
      </c>
      <c r="VOW51" s="64">
        <f t="shared" si="496"/>
        <v>0</v>
      </c>
      <c r="VOX51" s="64">
        <f t="shared" si="496"/>
        <v>0</v>
      </c>
      <c r="VOY51" s="64">
        <f t="shared" si="496"/>
        <v>0</v>
      </c>
      <c r="VOZ51" s="64">
        <f t="shared" si="496"/>
        <v>0</v>
      </c>
      <c r="VPA51" s="64">
        <f t="shared" si="496"/>
        <v>0</v>
      </c>
      <c r="VPB51" s="64">
        <f t="shared" si="496"/>
        <v>0</v>
      </c>
      <c r="VPC51" s="64">
        <f t="shared" si="496"/>
        <v>0</v>
      </c>
      <c r="VPD51" s="64">
        <f t="shared" si="496"/>
        <v>0</v>
      </c>
      <c r="VPE51" s="64">
        <f t="shared" si="496"/>
        <v>0</v>
      </c>
      <c r="VPF51" s="64">
        <f t="shared" si="496"/>
        <v>0</v>
      </c>
      <c r="VPG51" s="64">
        <f t="shared" si="496"/>
        <v>0</v>
      </c>
      <c r="VPH51" s="64">
        <f t="shared" si="496"/>
        <v>0</v>
      </c>
      <c r="VPI51" s="64">
        <f t="shared" si="496"/>
        <v>0</v>
      </c>
      <c r="VPJ51" s="64">
        <f t="shared" si="496"/>
        <v>0</v>
      </c>
      <c r="VPK51" s="64">
        <f t="shared" ref="VPK51:VRV51" si="497">SUM(VPK34:VPK49)</f>
        <v>0</v>
      </c>
      <c r="VPL51" s="64">
        <f t="shared" si="497"/>
        <v>0</v>
      </c>
      <c r="VPM51" s="64">
        <f t="shared" si="497"/>
        <v>0</v>
      </c>
      <c r="VPN51" s="64">
        <f t="shared" si="497"/>
        <v>0</v>
      </c>
      <c r="VPO51" s="64">
        <f t="shared" si="497"/>
        <v>0</v>
      </c>
      <c r="VPP51" s="64">
        <f t="shared" si="497"/>
        <v>0</v>
      </c>
      <c r="VPQ51" s="64">
        <f t="shared" si="497"/>
        <v>0</v>
      </c>
      <c r="VPR51" s="64">
        <f t="shared" si="497"/>
        <v>0</v>
      </c>
      <c r="VPS51" s="64">
        <f t="shared" si="497"/>
        <v>0</v>
      </c>
      <c r="VPT51" s="64">
        <f t="shared" si="497"/>
        <v>0</v>
      </c>
      <c r="VPU51" s="64">
        <f t="shared" si="497"/>
        <v>0</v>
      </c>
      <c r="VPV51" s="64">
        <f t="shared" si="497"/>
        <v>0</v>
      </c>
      <c r="VPW51" s="64">
        <f t="shared" si="497"/>
        <v>0</v>
      </c>
      <c r="VPX51" s="64">
        <f t="shared" si="497"/>
        <v>0</v>
      </c>
      <c r="VPY51" s="64">
        <f t="shared" si="497"/>
        <v>0</v>
      </c>
      <c r="VPZ51" s="64">
        <f t="shared" si="497"/>
        <v>0</v>
      </c>
      <c r="VQA51" s="64">
        <f t="shared" si="497"/>
        <v>0</v>
      </c>
      <c r="VQB51" s="64">
        <f t="shared" si="497"/>
        <v>0</v>
      </c>
      <c r="VQC51" s="64">
        <f t="shared" si="497"/>
        <v>0</v>
      </c>
      <c r="VQD51" s="64">
        <f t="shared" si="497"/>
        <v>0</v>
      </c>
      <c r="VQE51" s="64">
        <f t="shared" si="497"/>
        <v>0</v>
      </c>
      <c r="VQF51" s="64">
        <f t="shared" si="497"/>
        <v>0</v>
      </c>
      <c r="VQG51" s="64">
        <f t="shared" si="497"/>
        <v>0</v>
      </c>
      <c r="VQH51" s="64">
        <f t="shared" si="497"/>
        <v>0</v>
      </c>
      <c r="VQI51" s="64">
        <f t="shared" si="497"/>
        <v>0</v>
      </c>
      <c r="VQJ51" s="64">
        <f t="shared" si="497"/>
        <v>0</v>
      </c>
      <c r="VQK51" s="64">
        <f t="shared" si="497"/>
        <v>0</v>
      </c>
      <c r="VQL51" s="64">
        <f t="shared" si="497"/>
        <v>0</v>
      </c>
      <c r="VQM51" s="64">
        <f t="shared" si="497"/>
        <v>0</v>
      </c>
      <c r="VQN51" s="64">
        <f t="shared" si="497"/>
        <v>0</v>
      </c>
      <c r="VQO51" s="64">
        <f t="shared" si="497"/>
        <v>0</v>
      </c>
      <c r="VQP51" s="64">
        <f t="shared" si="497"/>
        <v>0</v>
      </c>
      <c r="VQQ51" s="64">
        <f t="shared" si="497"/>
        <v>0</v>
      </c>
      <c r="VQR51" s="64">
        <f t="shared" si="497"/>
        <v>0</v>
      </c>
      <c r="VQS51" s="64">
        <f t="shared" si="497"/>
        <v>0</v>
      </c>
      <c r="VQT51" s="64">
        <f t="shared" si="497"/>
        <v>0</v>
      </c>
      <c r="VQU51" s="64">
        <f t="shared" si="497"/>
        <v>0</v>
      </c>
      <c r="VQV51" s="64">
        <f t="shared" si="497"/>
        <v>0</v>
      </c>
      <c r="VQW51" s="64">
        <f t="shared" si="497"/>
        <v>0</v>
      </c>
      <c r="VQX51" s="64">
        <f t="shared" si="497"/>
        <v>0</v>
      </c>
      <c r="VQY51" s="64">
        <f t="shared" si="497"/>
        <v>0</v>
      </c>
      <c r="VQZ51" s="64">
        <f t="shared" si="497"/>
        <v>0</v>
      </c>
      <c r="VRA51" s="64">
        <f t="shared" si="497"/>
        <v>0</v>
      </c>
      <c r="VRB51" s="64">
        <f t="shared" si="497"/>
        <v>0</v>
      </c>
      <c r="VRC51" s="64">
        <f t="shared" si="497"/>
        <v>0</v>
      </c>
      <c r="VRD51" s="64">
        <f t="shared" si="497"/>
        <v>0</v>
      </c>
      <c r="VRE51" s="64">
        <f t="shared" si="497"/>
        <v>0</v>
      </c>
      <c r="VRF51" s="64">
        <f t="shared" si="497"/>
        <v>0</v>
      </c>
      <c r="VRG51" s="64">
        <f t="shared" si="497"/>
        <v>0</v>
      </c>
      <c r="VRH51" s="64">
        <f t="shared" si="497"/>
        <v>0</v>
      </c>
      <c r="VRI51" s="64">
        <f t="shared" si="497"/>
        <v>0</v>
      </c>
      <c r="VRJ51" s="64">
        <f t="shared" si="497"/>
        <v>0</v>
      </c>
      <c r="VRK51" s="64">
        <f t="shared" si="497"/>
        <v>0</v>
      </c>
      <c r="VRL51" s="64">
        <f t="shared" si="497"/>
        <v>0</v>
      </c>
      <c r="VRM51" s="64">
        <f t="shared" si="497"/>
        <v>0</v>
      </c>
      <c r="VRN51" s="64">
        <f t="shared" si="497"/>
        <v>0</v>
      </c>
      <c r="VRO51" s="64">
        <f t="shared" si="497"/>
        <v>0</v>
      </c>
      <c r="VRP51" s="64">
        <f t="shared" si="497"/>
        <v>0</v>
      </c>
      <c r="VRQ51" s="64">
        <f t="shared" si="497"/>
        <v>0</v>
      </c>
      <c r="VRR51" s="64">
        <f t="shared" si="497"/>
        <v>0</v>
      </c>
      <c r="VRS51" s="64">
        <f t="shared" si="497"/>
        <v>0</v>
      </c>
      <c r="VRT51" s="64">
        <f t="shared" si="497"/>
        <v>0</v>
      </c>
      <c r="VRU51" s="64">
        <f t="shared" si="497"/>
        <v>0</v>
      </c>
      <c r="VRV51" s="64">
        <f t="shared" si="497"/>
        <v>0</v>
      </c>
      <c r="VRW51" s="64">
        <f t="shared" ref="VRW51:VUH51" si="498">SUM(VRW34:VRW49)</f>
        <v>0</v>
      </c>
      <c r="VRX51" s="64">
        <f t="shared" si="498"/>
        <v>0</v>
      </c>
      <c r="VRY51" s="64">
        <f t="shared" si="498"/>
        <v>0</v>
      </c>
      <c r="VRZ51" s="64">
        <f t="shared" si="498"/>
        <v>0</v>
      </c>
      <c r="VSA51" s="64">
        <f t="shared" si="498"/>
        <v>0</v>
      </c>
      <c r="VSB51" s="64">
        <f t="shared" si="498"/>
        <v>0</v>
      </c>
      <c r="VSC51" s="64">
        <f t="shared" si="498"/>
        <v>0</v>
      </c>
      <c r="VSD51" s="64">
        <f t="shared" si="498"/>
        <v>0</v>
      </c>
      <c r="VSE51" s="64">
        <f t="shared" si="498"/>
        <v>0</v>
      </c>
      <c r="VSF51" s="64">
        <f t="shared" si="498"/>
        <v>0</v>
      </c>
      <c r="VSG51" s="64">
        <f t="shared" si="498"/>
        <v>0</v>
      </c>
      <c r="VSH51" s="64">
        <f t="shared" si="498"/>
        <v>0</v>
      </c>
      <c r="VSI51" s="64">
        <f t="shared" si="498"/>
        <v>0</v>
      </c>
      <c r="VSJ51" s="64">
        <f t="shared" si="498"/>
        <v>0</v>
      </c>
      <c r="VSK51" s="64">
        <f t="shared" si="498"/>
        <v>0</v>
      </c>
      <c r="VSL51" s="64">
        <f t="shared" si="498"/>
        <v>0</v>
      </c>
      <c r="VSM51" s="64">
        <f t="shared" si="498"/>
        <v>0</v>
      </c>
      <c r="VSN51" s="64">
        <f t="shared" si="498"/>
        <v>0</v>
      </c>
      <c r="VSO51" s="64">
        <f t="shared" si="498"/>
        <v>0</v>
      </c>
      <c r="VSP51" s="64">
        <f t="shared" si="498"/>
        <v>0</v>
      </c>
      <c r="VSQ51" s="64">
        <f t="shared" si="498"/>
        <v>0</v>
      </c>
      <c r="VSR51" s="64">
        <f t="shared" si="498"/>
        <v>0</v>
      </c>
      <c r="VSS51" s="64">
        <f t="shared" si="498"/>
        <v>0</v>
      </c>
      <c r="VST51" s="64">
        <f t="shared" si="498"/>
        <v>0</v>
      </c>
      <c r="VSU51" s="64">
        <f t="shared" si="498"/>
        <v>0</v>
      </c>
      <c r="VSV51" s="64">
        <f t="shared" si="498"/>
        <v>0</v>
      </c>
      <c r="VSW51" s="64">
        <f t="shared" si="498"/>
        <v>0</v>
      </c>
      <c r="VSX51" s="64">
        <f t="shared" si="498"/>
        <v>0</v>
      </c>
      <c r="VSY51" s="64">
        <f t="shared" si="498"/>
        <v>0</v>
      </c>
      <c r="VSZ51" s="64">
        <f t="shared" si="498"/>
        <v>0</v>
      </c>
      <c r="VTA51" s="64">
        <f t="shared" si="498"/>
        <v>0</v>
      </c>
      <c r="VTB51" s="64">
        <f t="shared" si="498"/>
        <v>0</v>
      </c>
      <c r="VTC51" s="64">
        <f t="shared" si="498"/>
        <v>0</v>
      </c>
      <c r="VTD51" s="64">
        <f t="shared" si="498"/>
        <v>0</v>
      </c>
      <c r="VTE51" s="64">
        <f t="shared" si="498"/>
        <v>0</v>
      </c>
      <c r="VTF51" s="64">
        <f t="shared" si="498"/>
        <v>0</v>
      </c>
      <c r="VTG51" s="64">
        <f t="shared" si="498"/>
        <v>0</v>
      </c>
      <c r="VTH51" s="64">
        <f t="shared" si="498"/>
        <v>0</v>
      </c>
      <c r="VTI51" s="64">
        <f t="shared" si="498"/>
        <v>0</v>
      </c>
      <c r="VTJ51" s="64">
        <f t="shared" si="498"/>
        <v>0</v>
      </c>
      <c r="VTK51" s="64">
        <f t="shared" si="498"/>
        <v>0</v>
      </c>
      <c r="VTL51" s="64">
        <f t="shared" si="498"/>
        <v>0</v>
      </c>
      <c r="VTM51" s="64">
        <f t="shared" si="498"/>
        <v>0</v>
      </c>
      <c r="VTN51" s="64">
        <f t="shared" si="498"/>
        <v>0</v>
      </c>
      <c r="VTO51" s="64">
        <f t="shared" si="498"/>
        <v>0</v>
      </c>
      <c r="VTP51" s="64">
        <f t="shared" si="498"/>
        <v>0</v>
      </c>
      <c r="VTQ51" s="64">
        <f t="shared" si="498"/>
        <v>0</v>
      </c>
      <c r="VTR51" s="64">
        <f t="shared" si="498"/>
        <v>0</v>
      </c>
      <c r="VTS51" s="64">
        <f t="shared" si="498"/>
        <v>0</v>
      </c>
      <c r="VTT51" s="64">
        <f t="shared" si="498"/>
        <v>0</v>
      </c>
      <c r="VTU51" s="64">
        <f t="shared" si="498"/>
        <v>0</v>
      </c>
      <c r="VTV51" s="64">
        <f t="shared" si="498"/>
        <v>0</v>
      </c>
      <c r="VTW51" s="64">
        <f t="shared" si="498"/>
        <v>0</v>
      </c>
      <c r="VTX51" s="64">
        <f t="shared" si="498"/>
        <v>0</v>
      </c>
      <c r="VTY51" s="64">
        <f t="shared" si="498"/>
        <v>0</v>
      </c>
      <c r="VTZ51" s="64">
        <f t="shared" si="498"/>
        <v>0</v>
      </c>
      <c r="VUA51" s="64">
        <f t="shared" si="498"/>
        <v>0</v>
      </c>
      <c r="VUB51" s="64">
        <f t="shared" si="498"/>
        <v>0</v>
      </c>
      <c r="VUC51" s="64">
        <f t="shared" si="498"/>
        <v>0</v>
      </c>
      <c r="VUD51" s="64">
        <f t="shared" si="498"/>
        <v>0</v>
      </c>
      <c r="VUE51" s="64">
        <f t="shared" si="498"/>
        <v>0</v>
      </c>
      <c r="VUF51" s="64">
        <f t="shared" si="498"/>
        <v>0</v>
      </c>
      <c r="VUG51" s="64">
        <f t="shared" si="498"/>
        <v>0</v>
      </c>
      <c r="VUH51" s="64">
        <f t="shared" si="498"/>
        <v>0</v>
      </c>
      <c r="VUI51" s="64">
        <f t="shared" ref="VUI51:VWT51" si="499">SUM(VUI34:VUI49)</f>
        <v>0</v>
      </c>
      <c r="VUJ51" s="64">
        <f t="shared" si="499"/>
        <v>0</v>
      </c>
      <c r="VUK51" s="64">
        <f t="shared" si="499"/>
        <v>0</v>
      </c>
      <c r="VUL51" s="64">
        <f t="shared" si="499"/>
        <v>0</v>
      </c>
      <c r="VUM51" s="64">
        <f t="shared" si="499"/>
        <v>0</v>
      </c>
      <c r="VUN51" s="64">
        <f t="shared" si="499"/>
        <v>0</v>
      </c>
      <c r="VUO51" s="64">
        <f t="shared" si="499"/>
        <v>0</v>
      </c>
      <c r="VUP51" s="64">
        <f t="shared" si="499"/>
        <v>0</v>
      </c>
      <c r="VUQ51" s="64">
        <f t="shared" si="499"/>
        <v>0</v>
      </c>
      <c r="VUR51" s="64">
        <f t="shared" si="499"/>
        <v>0</v>
      </c>
      <c r="VUS51" s="64">
        <f t="shared" si="499"/>
        <v>0</v>
      </c>
      <c r="VUT51" s="64">
        <f t="shared" si="499"/>
        <v>0</v>
      </c>
      <c r="VUU51" s="64">
        <f t="shared" si="499"/>
        <v>0</v>
      </c>
      <c r="VUV51" s="64">
        <f t="shared" si="499"/>
        <v>0</v>
      </c>
      <c r="VUW51" s="64">
        <f t="shared" si="499"/>
        <v>0</v>
      </c>
      <c r="VUX51" s="64">
        <f t="shared" si="499"/>
        <v>0</v>
      </c>
      <c r="VUY51" s="64">
        <f t="shared" si="499"/>
        <v>0</v>
      </c>
      <c r="VUZ51" s="64">
        <f t="shared" si="499"/>
        <v>0</v>
      </c>
      <c r="VVA51" s="64">
        <f t="shared" si="499"/>
        <v>0</v>
      </c>
      <c r="VVB51" s="64">
        <f t="shared" si="499"/>
        <v>0</v>
      </c>
      <c r="VVC51" s="64">
        <f t="shared" si="499"/>
        <v>0</v>
      </c>
      <c r="VVD51" s="64">
        <f t="shared" si="499"/>
        <v>0</v>
      </c>
      <c r="VVE51" s="64">
        <f t="shared" si="499"/>
        <v>0</v>
      </c>
      <c r="VVF51" s="64">
        <f t="shared" si="499"/>
        <v>0</v>
      </c>
      <c r="VVG51" s="64">
        <f t="shared" si="499"/>
        <v>0</v>
      </c>
      <c r="VVH51" s="64">
        <f t="shared" si="499"/>
        <v>0</v>
      </c>
      <c r="VVI51" s="64">
        <f t="shared" si="499"/>
        <v>0</v>
      </c>
      <c r="VVJ51" s="64">
        <f t="shared" si="499"/>
        <v>0</v>
      </c>
      <c r="VVK51" s="64">
        <f t="shared" si="499"/>
        <v>0</v>
      </c>
      <c r="VVL51" s="64">
        <f t="shared" si="499"/>
        <v>0</v>
      </c>
      <c r="VVM51" s="64">
        <f t="shared" si="499"/>
        <v>0</v>
      </c>
      <c r="VVN51" s="64">
        <f t="shared" si="499"/>
        <v>0</v>
      </c>
      <c r="VVO51" s="64">
        <f t="shared" si="499"/>
        <v>0</v>
      </c>
      <c r="VVP51" s="64">
        <f t="shared" si="499"/>
        <v>0</v>
      </c>
      <c r="VVQ51" s="64">
        <f t="shared" si="499"/>
        <v>0</v>
      </c>
      <c r="VVR51" s="64">
        <f t="shared" si="499"/>
        <v>0</v>
      </c>
      <c r="VVS51" s="64">
        <f t="shared" si="499"/>
        <v>0</v>
      </c>
      <c r="VVT51" s="64">
        <f t="shared" si="499"/>
        <v>0</v>
      </c>
      <c r="VVU51" s="64">
        <f t="shared" si="499"/>
        <v>0</v>
      </c>
      <c r="VVV51" s="64">
        <f t="shared" si="499"/>
        <v>0</v>
      </c>
      <c r="VVW51" s="64">
        <f t="shared" si="499"/>
        <v>0</v>
      </c>
      <c r="VVX51" s="64">
        <f t="shared" si="499"/>
        <v>0</v>
      </c>
      <c r="VVY51" s="64">
        <f t="shared" si="499"/>
        <v>0</v>
      </c>
      <c r="VVZ51" s="64">
        <f t="shared" si="499"/>
        <v>0</v>
      </c>
      <c r="VWA51" s="64">
        <f t="shared" si="499"/>
        <v>0</v>
      </c>
      <c r="VWB51" s="64">
        <f t="shared" si="499"/>
        <v>0</v>
      </c>
      <c r="VWC51" s="64">
        <f t="shared" si="499"/>
        <v>0</v>
      </c>
      <c r="VWD51" s="64">
        <f t="shared" si="499"/>
        <v>0</v>
      </c>
      <c r="VWE51" s="64">
        <f t="shared" si="499"/>
        <v>0</v>
      </c>
      <c r="VWF51" s="64">
        <f t="shared" si="499"/>
        <v>0</v>
      </c>
      <c r="VWG51" s="64">
        <f t="shared" si="499"/>
        <v>0</v>
      </c>
      <c r="VWH51" s="64">
        <f t="shared" si="499"/>
        <v>0</v>
      </c>
      <c r="VWI51" s="64">
        <f t="shared" si="499"/>
        <v>0</v>
      </c>
      <c r="VWJ51" s="64">
        <f t="shared" si="499"/>
        <v>0</v>
      </c>
      <c r="VWK51" s="64">
        <f t="shared" si="499"/>
        <v>0</v>
      </c>
      <c r="VWL51" s="64">
        <f t="shared" si="499"/>
        <v>0</v>
      </c>
      <c r="VWM51" s="64">
        <f t="shared" si="499"/>
        <v>0</v>
      </c>
      <c r="VWN51" s="64">
        <f t="shared" si="499"/>
        <v>0</v>
      </c>
      <c r="VWO51" s="64">
        <f t="shared" si="499"/>
        <v>0</v>
      </c>
      <c r="VWP51" s="64">
        <f t="shared" si="499"/>
        <v>0</v>
      </c>
      <c r="VWQ51" s="64">
        <f t="shared" si="499"/>
        <v>0</v>
      </c>
      <c r="VWR51" s="64">
        <f t="shared" si="499"/>
        <v>0</v>
      </c>
      <c r="VWS51" s="64">
        <f t="shared" si="499"/>
        <v>0</v>
      </c>
      <c r="VWT51" s="64">
        <f t="shared" si="499"/>
        <v>0</v>
      </c>
      <c r="VWU51" s="64">
        <f t="shared" ref="VWU51:VZF51" si="500">SUM(VWU34:VWU49)</f>
        <v>0</v>
      </c>
      <c r="VWV51" s="64">
        <f t="shared" si="500"/>
        <v>0</v>
      </c>
      <c r="VWW51" s="64">
        <f t="shared" si="500"/>
        <v>0</v>
      </c>
      <c r="VWX51" s="64">
        <f t="shared" si="500"/>
        <v>0</v>
      </c>
      <c r="VWY51" s="64">
        <f t="shared" si="500"/>
        <v>0</v>
      </c>
      <c r="VWZ51" s="64">
        <f t="shared" si="500"/>
        <v>0</v>
      </c>
      <c r="VXA51" s="64">
        <f t="shared" si="500"/>
        <v>0</v>
      </c>
      <c r="VXB51" s="64">
        <f t="shared" si="500"/>
        <v>0</v>
      </c>
      <c r="VXC51" s="64">
        <f t="shared" si="500"/>
        <v>0</v>
      </c>
      <c r="VXD51" s="64">
        <f t="shared" si="500"/>
        <v>0</v>
      </c>
      <c r="VXE51" s="64">
        <f t="shared" si="500"/>
        <v>0</v>
      </c>
      <c r="VXF51" s="64">
        <f t="shared" si="500"/>
        <v>0</v>
      </c>
      <c r="VXG51" s="64">
        <f t="shared" si="500"/>
        <v>0</v>
      </c>
      <c r="VXH51" s="64">
        <f t="shared" si="500"/>
        <v>0</v>
      </c>
      <c r="VXI51" s="64">
        <f t="shared" si="500"/>
        <v>0</v>
      </c>
      <c r="VXJ51" s="64">
        <f t="shared" si="500"/>
        <v>0</v>
      </c>
      <c r="VXK51" s="64">
        <f t="shared" si="500"/>
        <v>0</v>
      </c>
      <c r="VXL51" s="64">
        <f t="shared" si="500"/>
        <v>0</v>
      </c>
      <c r="VXM51" s="64">
        <f t="shared" si="500"/>
        <v>0</v>
      </c>
      <c r="VXN51" s="64">
        <f t="shared" si="500"/>
        <v>0</v>
      </c>
      <c r="VXO51" s="64">
        <f t="shared" si="500"/>
        <v>0</v>
      </c>
      <c r="VXP51" s="64">
        <f t="shared" si="500"/>
        <v>0</v>
      </c>
      <c r="VXQ51" s="64">
        <f t="shared" si="500"/>
        <v>0</v>
      </c>
      <c r="VXR51" s="64">
        <f t="shared" si="500"/>
        <v>0</v>
      </c>
      <c r="VXS51" s="64">
        <f t="shared" si="500"/>
        <v>0</v>
      </c>
      <c r="VXT51" s="64">
        <f t="shared" si="500"/>
        <v>0</v>
      </c>
      <c r="VXU51" s="64">
        <f t="shared" si="500"/>
        <v>0</v>
      </c>
      <c r="VXV51" s="64">
        <f t="shared" si="500"/>
        <v>0</v>
      </c>
      <c r="VXW51" s="64">
        <f t="shared" si="500"/>
        <v>0</v>
      </c>
      <c r="VXX51" s="64">
        <f t="shared" si="500"/>
        <v>0</v>
      </c>
      <c r="VXY51" s="64">
        <f t="shared" si="500"/>
        <v>0</v>
      </c>
      <c r="VXZ51" s="64">
        <f t="shared" si="500"/>
        <v>0</v>
      </c>
      <c r="VYA51" s="64">
        <f t="shared" si="500"/>
        <v>0</v>
      </c>
      <c r="VYB51" s="64">
        <f t="shared" si="500"/>
        <v>0</v>
      </c>
      <c r="VYC51" s="64">
        <f t="shared" si="500"/>
        <v>0</v>
      </c>
      <c r="VYD51" s="64">
        <f t="shared" si="500"/>
        <v>0</v>
      </c>
      <c r="VYE51" s="64">
        <f t="shared" si="500"/>
        <v>0</v>
      </c>
      <c r="VYF51" s="64">
        <f t="shared" si="500"/>
        <v>0</v>
      </c>
      <c r="VYG51" s="64">
        <f t="shared" si="500"/>
        <v>0</v>
      </c>
      <c r="VYH51" s="64">
        <f t="shared" si="500"/>
        <v>0</v>
      </c>
      <c r="VYI51" s="64">
        <f t="shared" si="500"/>
        <v>0</v>
      </c>
      <c r="VYJ51" s="64">
        <f t="shared" si="500"/>
        <v>0</v>
      </c>
      <c r="VYK51" s="64">
        <f t="shared" si="500"/>
        <v>0</v>
      </c>
      <c r="VYL51" s="64">
        <f t="shared" si="500"/>
        <v>0</v>
      </c>
      <c r="VYM51" s="64">
        <f t="shared" si="500"/>
        <v>0</v>
      </c>
      <c r="VYN51" s="64">
        <f t="shared" si="500"/>
        <v>0</v>
      </c>
      <c r="VYO51" s="64">
        <f t="shared" si="500"/>
        <v>0</v>
      </c>
      <c r="VYP51" s="64">
        <f t="shared" si="500"/>
        <v>0</v>
      </c>
      <c r="VYQ51" s="64">
        <f t="shared" si="500"/>
        <v>0</v>
      </c>
      <c r="VYR51" s="64">
        <f t="shared" si="500"/>
        <v>0</v>
      </c>
      <c r="VYS51" s="64">
        <f t="shared" si="500"/>
        <v>0</v>
      </c>
      <c r="VYT51" s="64">
        <f t="shared" si="500"/>
        <v>0</v>
      </c>
      <c r="VYU51" s="64">
        <f t="shared" si="500"/>
        <v>0</v>
      </c>
      <c r="VYV51" s="64">
        <f t="shared" si="500"/>
        <v>0</v>
      </c>
      <c r="VYW51" s="64">
        <f t="shared" si="500"/>
        <v>0</v>
      </c>
      <c r="VYX51" s="64">
        <f t="shared" si="500"/>
        <v>0</v>
      </c>
      <c r="VYY51" s="64">
        <f t="shared" si="500"/>
        <v>0</v>
      </c>
      <c r="VYZ51" s="64">
        <f t="shared" si="500"/>
        <v>0</v>
      </c>
      <c r="VZA51" s="64">
        <f t="shared" si="500"/>
        <v>0</v>
      </c>
      <c r="VZB51" s="64">
        <f t="shared" si="500"/>
        <v>0</v>
      </c>
      <c r="VZC51" s="64">
        <f t="shared" si="500"/>
        <v>0</v>
      </c>
      <c r="VZD51" s="64">
        <f t="shared" si="500"/>
        <v>0</v>
      </c>
      <c r="VZE51" s="64">
        <f t="shared" si="500"/>
        <v>0</v>
      </c>
      <c r="VZF51" s="64">
        <f t="shared" si="500"/>
        <v>0</v>
      </c>
      <c r="VZG51" s="64">
        <f t="shared" ref="VZG51:WBR51" si="501">SUM(VZG34:VZG49)</f>
        <v>0</v>
      </c>
      <c r="VZH51" s="64">
        <f t="shared" si="501"/>
        <v>0</v>
      </c>
      <c r="VZI51" s="64">
        <f t="shared" si="501"/>
        <v>0</v>
      </c>
      <c r="VZJ51" s="64">
        <f t="shared" si="501"/>
        <v>0</v>
      </c>
      <c r="VZK51" s="64">
        <f t="shared" si="501"/>
        <v>0</v>
      </c>
      <c r="VZL51" s="64">
        <f t="shared" si="501"/>
        <v>0</v>
      </c>
      <c r="VZM51" s="64">
        <f t="shared" si="501"/>
        <v>0</v>
      </c>
      <c r="VZN51" s="64">
        <f t="shared" si="501"/>
        <v>0</v>
      </c>
      <c r="VZO51" s="64">
        <f t="shared" si="501"/>
        <v>0</v>
      </c>
      <c r="VZP51" s="64">
        <f t="shared" si="501"/>
        <v>0</v>
      </c>
      <c r="VZQ51" s="64">
        <f t="shared" si="501"/>
        <v>0</v>
      </c>
      <c r="VZR51" s="64">
        <f t="shared" si="501"/>
        <v>0</v>
      </c>
      <c r="VZS51" s="64">
        <f t="shared" si="501"/>
        <v>0</v>
      </c>
      <c r="VZT51" s="64">
        <f t="shared" si="501"/>
        <v>0</v>
      </c>
      <c r="VZU51" s="64">
        <f t="shared" si="501"/>
        <v>0</v>
      </c>
      <c r="VZV51" s="64">
        <f t="shared" si="501"/>
        <v>0</v>
      </c>
      <c r="VZW51" s="64">
        <f t="shared" si="501"/>
        <v>0</v>
      </c>
      <c r="VZX51" s="64">
        <f t="shared" si="501"/>
        <v>0</v>
      </c>
      <c r="VZY51" s="64">
        <f t="shared" si="501"/>
        <v>0</v>
      </c>
      <c r="VZZ51" s="64">
        <f t="shared" si="501"/>
        <v>0</v>
      </c>
      <c r="WAA51" s="64">
        <f t="shared" si="501"/>
        <v>0</v>
      </c>
      <c r="WAB51" s="64">
        <f t="shared" si="501"/>
        <v>0</v>
      </c>
      <c r="WAC51" s="64">
        <f t="shared" si="501"/>
        <v>0</v>
      </c>
      <c r="WAD51" s="64">
        <f t="shared" si="501"/>
        <v>0</v>
      </c>
      <c r="WAE51" s="64">
        <f t="shared" si="501"/>
        <v>0</v>
      </c>
      <c r="WAF51" s="64">
        <f t="shared" si="501"/>
        <v>0</v>
      </c>
      <c r="WAG51" s="64">
        <f t="shared" si="501"/>
        <v>0</v>
      </c>
      <c r="WAH51" s="64">
        <f t="shared" si="501"/>
        <v>0</v>
      </c>
      <c r="WAI51" s="64">
        <f t="shared" si="501"/>
        <v>0</v>
      </c>
      <c r="WAJ51" s="64">
        <f t="shared" si="501"/>
        <v>0</v>
      </c>
      <c r="WAK51" s="64">
        <f t="shared" si="501"/>
        <v>0</v>
      </c>
      <c r="WAL51" s="64">
        <f t="shared" si="501"/>
        <v>0</v>
      </c>
      <c r="WAM51" s="64">
        <f t="shared" si="501"/>
        <v>0</v>
      </c>
      <c r="WAN51" s="64">
        <f t="shared" si="501"/>
        <v>0</v>
      </c>
      <c r="WAO51" s="64">
        <f t="shared" si="501"/>
        <v>0</v>
      </c>
      <c r="WAP51" s="64">
        <f t="shared" si="501"/>
        <v>0</v>
      </c>
      <c r="WAQ51" s="64">
        <f t="shared" si="501"/>
        <v>0</v>
      </c>
      <c r="WAR51" s="64">
        <f t="shared" si="501"/>
        <v>0</v>
      </c>
      <c r="WAS51" s="64">
        <f t="shared" si="501"/>
        <v>0</v>
      </c>
      <c r="WAT51" s="64">
        <f t="shared" si="501"/>
        <v>0</v>
      </c>
      <c r="WAU51" s="64">
        <f t="shared" si="501"/>
        <v>0</v>
      </c>
      <c r="WAV51" s="64">
        <f t="shared" si="501"/>
        <v>0</v>
      </c>
      <c r="WAW51" s="64">
        <f t="shared" si="501"/>
        <v>0</v>
      </c>
      <c r="WAX51" s="64">
        <f t="shared" si="501"/>
        <v>0</v>
      </c>
      <c r="WAY51" s="64">
        <f t="shared" si="501"/>
        <v>0</v>
      </c>
      <c r="WAZ51" s="64">
        <f t="shared" si="501"/>
        <v>0</v>
      </c>
      <c r="WBA51" s="64">
        <f t="shared" si="501"/>
        <v>0</v>
      </c>
      <c r="WBB51" s="64">
        <f t="shared" si="501"/>
        <v>0</v>
      </c>
      <c r="WBC51" s="64">
        <f t="shared" si="501"/>
        <v>0</v>
      </c>
      <c r="WBD51" s="64">
        <f t="shared" si="501"/>
        <v>0</v>
      </c>
      <c r="WBE51" s="64">
        <f t="shared" si="501"/>
        <v>0</v>
      </c>
      <c r="WBF51" s="64">
        <f t="shared" si="501"/>
        <v>0</v>
      </c>
      <c r="WBG51" s="64">
        <f t="shared" si="501"/>
        <v>0</v>
      </c>
      <c r="WBH51" s="64">
        <f t="shared" si="501"/>
        <v>0</v>
      </c>
      <c r="WBI51" s="64">
        <f t="shared" si="501"/>
        <v>0</v>
      </c>
      <c r="WBJ51" s="64">
        <f t="shared" si="501"/>
        <v>0</v>
      </c>
      <c r="WBK51" s="64">
        <f t="shared" si="501"/>
        <v>0</v>
      </c>
      <c r="WBL51" s="64">
        <f t="shared" si="501"/>
        <v>0</v>
      </c>
      <c r="WBM51" s="64">
        <f t="shared" si="501"/>
        <v>0</v>
      </c>
      <c r="WBN51" s="64">
        <f t="shared" si="501"/>
        <v>0</v>
      </c>
      <c r="WBO51" s="64">
        <f t="shared" si="501"/>
        <v>0</v>
      </c>
      <c r="WBP51" s="64">
        <f t="shared" si="501"/>
        <v>0</v>
      </c>
      <c r="WBQ51" s="64">
        <f t="shared" si="501"/>
        <v>0</v>
      </c>
      <c r="WBR51" s="64">
        <f t="shared" si="501"/>
        <v>0</v>
      </c>
      <c r="WBS51" s="64">
        <f t="shared" ref="WBS51:WED51" si="502">SUM(WBS34:WBS49)</f>
        <v>0</v>
      </c>
      <c r="WBT51" s="64">
        <f t="shared" si="502"/>
        <v>0</v>
      </c>
      <c r="WBU51" s="64">
        <f t="shared" si="502"/>
        <v>0</v>
      </c>
      <c r="WBV51" s="64">
        <f t="shared" si="502"/>
        <v>0</v>
      </c>
      <c r="WBW51" s="64">
        <f t="shared" si="502"/>
        <v>0</v>
      </c>
      <c r="WBX51" s="64">
        <f t="shared" si="502"/>
        <v>0</v>
      </c>
      <c r="WBY51" s="64">
        <f t="shared" si="502"/>
        <v>0</v>
      </c>
      <c r="WBZ51" s="64">
        <f t="shared" si="502"/>
        <v>0</v>
      </c>
      <c r="WCA51" s="64">
        <f t="shared" si="502"/>
        <v>0</v>
      </c>
      <c r="WCB51" s="64">
        <f t="shared" si="502"/>
        <v>0</v>
      </c>
      <c r="WCC51" s="64">
        <f t="shared" si="502"/>
        <v>0</v>
      </c>
      <c r="WCD51" s="64">
        <f t="shared" si="502"/>
        <v>0</v>
      </c>
      <c r="WCE51" s="64">
        <f t="shared" si="502"/>
        <v>0</v>
      </c>
      <c r="WCF51" s="64">
        <f t="shared" si="502"/>
        <v>0</v>
      </c>
      <c r="WCG51" s="64">
        <f t="shared" si="502"/>
        <v>0</v>
      </c>
      <c r="WCH51" s="64">
        <f t="shared" si="502"/>
        <v>0</v>
      </c>
      <c r="WCI51" s="64">
        <f t="shared" si="502"/>
        <v>0</v>
      </c>
      <c r="WCJ51" s="64">
        <f t="shared" si="502"/>
        <v>0</v>
      </c>
      <c r="WCK51" s="64">
        <f t="shared" si="502"/>
        <v>0</v>
      </c>
      <c r="WCL51" s="64">
        <f t="shared" si="502"/>
        <v>0</v>
      </c>
      <c r="WCM51" s="64">
        <f t="shared" si="502"/>
        <v>0</v>
      </c>
      <c r="WCN51" s="64">
        <f t="shared" si="502"/>
        <v>0</v>
      </c>
      <c r="WCO51" s="64">
        <f t="shared" si="502"/>
        <v>0</v>
      </c>
      <c r="WCP51" s="64">
        <f t="shared" si="502"/>
        <v>0</v>
      </c>
      <c r="WCQ51" s="64">
        <f t="shared" si="502"/>
        <v>0</v>
      </c>
      <c r="WCR51" s="64">
        <f t="shared" si="502"/>
        <v>0</v>
      </c>
      <c r="WCS51" s="64">
        <f t="shared" si="502"/>
        <v>0</v>
      </c>
      <c r="WCT51" s="64">
        <f t="shared" si="502"/>
        <v>0</v>
      </c>
      <c r="WCU51" s="64">
        <f t="shared" si="502"/>
        <v>0</v>
      </c>
      <c r="WCV51" s="64">
        <f t="shared" si="502"/>
        <v>0</v>
      </c>
      <c r="WCW51" s="64">
        <f t="shared" si="502"/>
        <v>0</v>
      </c>
      <c r="WCX51" s="64">
        <f t="shared" si="502"/>
        <v>0</v>
      </c>
      <c r="WCY51" s="64">
        <f t="shared" si="502"/>
        <v>0</v>
      </c>
      <c r="WCZ51" s="64">
        <f t="shared" si="502"/>
        <v>0</v>
      </c>
      <c r="WDA51" s="64">
        <f t="shared" si="502"/>
        <v>0</v>
      </c>
      <c r="WDB51" s="64">
        <f t="shared" si="502"/>
        <v>0</v>
      </c>
      <c r="WDC51" s="64">
        <f t="shared" si="502"/>
        <v>0</v>
      </c>
      <c r="WDD51" s="64">
        <f t="shared" si="502"/>
        <v>0</v>
      </c>
      <c r="WDE51" s="64">
        <f t="shared" si="502"/>
        <v>0</v>
      </c>
      <c r="WDF51" s="64">
        <f t="shared" si="502"/>
        <v>0</v>
      </c>
      <c r="WDG51" s="64">
        <f t="shared" si="502"/>
        <v>0</v>
      </c>
      <c r="WDH51" s="64">
        <f t="shared" si="502"/>
        <v>0</v>
      </c>
      <c r="WDI51" s="64">
        <f t="shared" si="502"/>
        <v>0</v>
      </c>
      <c r="WDJ51" s="64">
        <f t="shared" si="502"/>
        <v>0</v>
      </c>
      <c r="WDK51" s="64">
        <f t="shared" si="502"/>
        <v>0</v>
      </c>
      <c r="WDL51" s="64">
        <f t="shared" si="502"/>
        <v>0</v>
      </c>
      <c r="WDM51" s="64">
        <f t="shared" si="502"/>
        <v>0</v>
      </c>
      <c r="WDN51" s="64">
        <f t="shared" si="502"/>
        <v>0</v>
      </c>
      <c r="WDO51" s="64">
        <f t="shared" si="502"/>
        <v>0</v>
      </c>
      <c r="WDP51" s="64">
        <f t="shared" si="502"/>
        <v>0</v>
      </c>
      <c r="WDQ51" s="64">
        <f t="shared" si="502"/>
        <v>0</v>
      </c>
      <c r="WDR51" s="64">
        <f t="shared" si="502"/>
        <v>0</v>
      </c>
      <c r="WDS51" s="64">
        <f t="shared" si="502"/>
        <v>0</v>
      </c>
      <c r="WDT51" s="64">
        <f t="shared" si="502"/>
        <v>0</v>
      </c>
      <c r="WDU51" s="64">
        <f t="shared" si="502"/>
        <v>0</v>
      </c>
      <c r="WDV51" s="64">
        <f t="shared" si="502"/>
        <v>0</v>
      </c>
      <c r="WDW51" s="64">
        <f t="shared" si="502"/>
        <v>0</v>
      </c>
      <c r="WDX51" s="64">
        <f t="shared" si="502"/>
        <v>0</v>
      </c>
      <c r="WDY51" s="64">
        <f t="shared" si="502"/>
        <v>0</v>
      </c>
      <c r="WDZ51" s="64">
        <f t="shared" si="502"/>
        <v>0</v>
      </c>
      <c r="WEA51" s="64">
        <f t="shared" si="502"/>
        <v>0</v>
      </c>
      <c r="WEB51" s="64">
        <f t="shared" si="502"/>
        <v>0</v>
      </c>
      <c r="WEC51" s="64">
        <f t="shared" si="502"/>
        <v>0</v>
      </c>
      <c r="WED51" s="64">
        <f t="shared" si="502"/>
        <v>0</v>
      </c>
      <c r="WEE51" s="64">
        <f t="shared" ref="WEE51:WGP51" si="503">SUM(WEE34:WEE49)</f>
        <v>0</v>
      </c>
      <c r="WEF51" s="64">
        <f t="shared" si="503"/>
        <v>0</v>
      </c>
      <c r="WEG51" s="64">
        <f t="shared" si="503"/>
        <v>0</v>
      </c>
      <c r="WEH51" s="64">
        <f t="shared" si="503"/>
        <v>0</v>
      </c>
      <c r="WEI51" s="64">
        <f t="shared" si="503"/>
        <v>0</v>
      </c>
      <c r="WEJ51" s="64">
        <f t="shared" si="503"/>
        <v>0</v>
      </c>
      <c r="WEK51" s="64">
        <f t="shared" si="503"/>
        <v>0</v>
      </c>
      <c r="WEL51" s="64">
        <f t="shared" si="503"/>
        <v>0</v>
      </c>
      <c r="WEM51" s="64">
        <f t="shared" si="503"/>
        <v>0</v>
      </c>
      <c r="WEN51" s="64">
        <f t="shared" si="503"/>
        <v>0</v>
      </c>
      <c r="WEO51" s="64">
        <f t="shared" si="503"/>
        <v>0</v>
      </c>
      <c r="WEP51" s="64">
        <f t="shared" si="503"/>
        <v>0</v>
      </c>
      <c r="WEQ51" s="64">
        <f t="shared" si="503"/>
        <v>0</v>
      </c>
      <c r="WER51" s="64">
        <f t="shared" si="503"/>
        <v>0</v>
      </c>
      <c r="WES51" s="64">
        <f t="shared" si="503"/>
        <v>0</v>
      </c>
      <c r="WET51" s="64">
        <f t="shared" si="503"/>
        <v>0</v>
      </c>
      <c r="WEU51" s="64">
        <f t="shared" si="503"/>
        <v>0</v>
      </c>
      <c r="WEV51" s="64">
        <f t="shared" si="503"/>
        <v>0</v>
      </c>
      <c r="WEW51" s="64">
        <f t="shared" si="503"/>
        <v>0</v>
      </c>
      <c r="WEX51" s="64">
        <f t="shared" si="503"/>
        <v>0</v>
      </c>
      <c r="WEY51" s="64">
        <f t="shared" si="503"/>
        <v>0</v>
      </c>
      <c r="WEZ51" s="64">
        <f t="shared" si="503"/>
        <v>0</v>
      </c>
      <c r="WFA51" s="64">
        <f t="shared" si="503"/>
        <v>0</v>
      </c>
      <c r="WFB51" s="64">
        <f t="shared" si="503"/>
        <v>0</v>
      </c>
      <c r="WFC51" s="64">
        <f t="shared" si="503"/>
        <v>0</v>
      </c>
      <c r="WFD51" s="64">
        <f t="shared" si="503"/>
        <v>0</v>
      </c>
      <c r="WFE51" s="64">
        <f t="shared" si="503"/>
        <v>0</v>
      </c>
      <c r="WFF51" s="64">
        <f t="shared" si="503"/>
        <v>0</v>
      </c>
      <c r="WFG51" s="64">
        <f t="shared" si="503"/>
        <v>0</v>
      </c>
      <c r="WFH51" s="64">
        <f t="shared" si="503"/>
        <v>0</v>
      </c>
      <c r="WFI51" s="64">
        <f t="shared" si="503"/>
        <v>0</v>
      </c>
      <c r="WFJ51" s="64">
        <f t="shared" si="503"/>
        <v>0</v>
      </c>
      <c r="WFK51" s="64">
        <f t="shared" si="503"/>
        <v>0</v>
      </c>
      <c r="WFL51" s="64">
        <f t="shared" si="503"/>
        <v>0</v>
      </c>
      <c r="WFM51" s="64">
        <f t="shared" si="503"/>
        <v>0</v>
      </c>
      <c r="WFN51" s="64">
        <f t="shared" si="503"/>
        <v>0</v>
      </c>
      <c r="WFO51" s="64">
        <f t="shared" si="503"/>
        <v>0</v>
      </c>
      <c r="WFP51" s="64">
        <f t="shared" si="503"/>
        <v>0</v>
      </c>
      <c r="WFQ51" s="64">
        <f t="shared" si="503"/>
        <v>0</v>
      </c>
      <c r="WFR51" s="64">
        <f t="shared" si="503"/>
        <v>0</v>
      </c>
      <c r="WFS51" s="64">
        <f t="shared" si="503"/>
        <v>0</v>
      </c>
      <c r="WFT51" s="64">
        <f t="shared" si="503"/>
        <v>0</v>
      </c>
      <c r="WFU51" s="64">
        <f t="shared" si="503"/>
        <v>0</v>
      </c>
      <c r="WFV51" s="64">
        <f t="shared" si="503"/>
        <v>0</v>
      </c>
      <c r="WFW51" s="64">
        <f t="shared" si="503"/>
        <v>0</v>
      </c>
      <c r="WFX51" s="64">
        <f t="shared" si="503"/>
        <v>0</v>
      </c>
      <c r="WFY51" s="64">
        <f t="shared" si="503"/>
        <v>0</v>
      </c>
      <c r="WFZ51" s="64">
        <f t="shared" si="503"/>
        <v>0</v>
      </c>
      <c r="WGA51" s="64">
        <f t="shared" si="503"/>
        <v>0</v>
      </c>
      <c r="WGB51" s="64">
        <f t="shared" si="503"/>
        <v>0</v>
      </c>
      <c r="WGC51" s="64">
        <f t="shared" si="503"/>
        <v>0</v>
      </c>
      <c r="WGD51" s="64">
        <f t="shared" si="503"/>
        <v>0</v>
      </c>
      <c r="WGE51" s="64">
        <f t="shared" si="503"/>
        <v>0</v>
      </c>
      <c r="WGF51" s="64">
        <f t="shared" si="503"/>
        <v>0</v>
      </c>
      <c r="WGG51" s="64">
        <f t="shared" si="503"/>
        <v>0</v>
      </c>
      <c r="WGH51" s="64">
        <f t="shared" si="503"/>
        <v>0</v>
      </c>
      <c r="WGI51" s="64">
        <f t="shared" si="503"/>
        <v>0</v>
      </c>
      <c r="WGJ51" s="64">
        <f t="shared" si="503"/>
        <v>0</v>
      </c>
      <c r="WGK51" s="64">
        <f t="shared" si="503"/>
        <v>0</v>
      </c>
      <c r="WGL51" s="64">
        <f t="shared" si="503"/>
        <v>0</v>
      </c>
      <c r="WGM51" s="64">
        <f t="shared" si="503"/>
        <v>0</v>
      </c>
      <c r="WGN51" s="64">
        <f t="shared" si="503"/>
        <v>0</v>
      </c>
      <c r="WGO51" s="64">
        <f t="shared" si="503"/>
        <v>0</v>
      </c>
      <c r="WGP51" s="64">
        <f t="shared" si="503"/>
        <v>0</v>
      </c>
      <c r="WGQ51" s="64">
        <f t="shared" ref="WGQ51:WJB51" si="504">SUM(WGQ34:WGQ49)</f>
        <v>0</v>
      </c>
      <c r="WGR51" s="64">
        <f t="shared" si="504"/>
        <v>0</v>
      </c>
      <c r="WGS51" s="64">
        <f t="shared" si="504"/>
        <v>0</v>
      </c>
      <c r="WGT51" s="64">
        <f t="shared" si="504"/>
        <v>0</v>
      </c>
      <c r="WGU51" s="64">
        <f t="shared" si="504"/>
        <v>0</v>
      </c>
      <c r="WGV51" s="64">
        <f t="shared" si="504"/>
        <v>0</v>
      </c>
      <c r="WGW51" s="64">
        <f t="shared" si="504"/>
        <v>0</v>
      </c>
      <c r="WGX51" s="64">
        <f t="shared" si="504"/>
        <v>0</v>
      </c>
      <c r="WGY51" s="64">
        <f t="shared" si="504"/>
        <v>0</v>
      </c>
      <c r="WGZ51" s="64">
        <f t="shared" si="504"/>
        <v>0</v>
      </c>
      <c r="WHA51" s="64">
        <f t="shared" si="504"/>
        <v>0</v>
      </c>
      <c r="WHB51" s="64">
        <f t="shared" si="504"/>
        <v>0</v>
      </c>
      <c r="WHC51" s="64">
        <f t="shared" si="504"/>
        <v>0</v>
      </c>
      <c r="WHD51" s="64">
        <f t="shared" si="504"/>
        <v>0</v>
      </c>
      <c r="WHE51" s="64">
        <f t="shared" si="504"/>
        <v>0</v>
      </c>
      <c r="WHF51" s="64">
        <f t="shared" si="504"/>
        <v>0</v>
      </c>
      <c r="WHG51" s="64">
        <f t="shared" si="504"/>
        <v>0</v>
      </c>
      <c r="WHH51" s="64">
        <f t="shared" si="504"/>
        <v>0</v>
      </c>
      <c r="WHI51" s="64">
        <f t="shared" si="504"/>
        <v>0</v>
      </c>
      <c r="WHJ51" s="64">
        <f t="shared" si="504"/>
        <v>0</v>
      </c>
      <c r="WHK51" s="64">
        <f t="shared" si="504"/>
        <v>0</v>
      </c>
      <c r="WHL51" s="64">
        <f t="shared" si="504"/>
        <v>0</v>
      </c>
      <c r="WHM51" s="64">
        <f t="shared" si="504"/>
        <v>0</v>
      </c>
      <c r="WHN51" s="64">
        <f t="shared" si="504"/>
        <v>0</v>
      </c>
      <c r="WHO51" s="64">
        <f t="shared" si="504"/>
        <v>0</v>
      </c>
      <c r="WHP51" s="64">
        <f t="shared" si="504"/>
        <v>0</v>
      </c>
      <c r="WHQ51" s="64">
        <f t="shared" si="504"/>
        <v>0</v>
      </c>
      <c r="WHR51" s="64">
        <f t="shared" si="504"/>
        <v>0</v>
      </c>
      <c r="WHS51" s="64">
        <f t="shared" si="504"/>
        <v>0</v>
      </c>
      <c r="WHT51" s="64">
        <f t="shared" si="504"/>
        <v>0</v>
      </c>
      <c r="WHU51" s="64">
        <f t="shared" si="504"/>
        <v>0</v>
      </c>
      <c r="WHV51" s="64">
        <f t="shared" si="504"/>
        <v>0</v>
      </c>
      <c r="WHW51" s="64">
        <f t="shared" si="504"/>
        <v>0</v>
      </c>
      <c r="WHX51" s="64">
        <f t="shared" si="504"/>
        <v>0</v>
      </c>
      <c r="WHY51" s="64">
        <f t="shared" si="504"/>
        <v>0</v>
      </c>
      <c r="WHZ51" s="64">
        <f t="shared" si="504"/>
        <v>0</v>
      </c>
      <c r="WIA51" s="64">
        <f t="shared" si="504"/>
        <v>0</v>
      </c>
      <c r="WIB51" s="64">
        <f t="shared" si="504"/>
        <v>0</v>
      </c>
      <c r="WIC51" s="64">
        <f t="shared" si="504"/>
        <v>0</v>
      </c>
      <c r="WID51" s="64">
        <f t="shared" si="504"/>
        <v>0</v>
      </c>
      <c r="WIE51" s="64">
        <f t="shared" si="504"/>
        <v>0</v>
      </c>
      <c r="WIF51" s="64">
        <f t="shared" si="504"/>
        <v>0</v>
      </c>
      <c r="WIG51" s="64">
        <f t="shared" si="504"/>
        <v>0</v>
      </c>
      <c r="WIH51" s="64">
        <f t="shared" si="504"/>
        <v>0</v>
      </c>
      <c r="WII51" s="64">
        <f t="shared" si="504"/>
        <v>0</v>
      </c>
      <c r="WIJ51" s="64">
        <f t="shared" si="504"/>
        <v>0</v>
      </c>
      <c r="WIK51" s="64">
        <f t="shared" si="504"/>
        <v>0</v>
      </c>
      <c r="WIL51" s="64">
        <f t="shared" si="504"/>
        <v>0</v>
      </c>
      <c r="WIM51" s="64">
        <f t="shared" si="504"/>
        <v>0</v>
      </c>
      <c r="WIN51" s="64">
        <f t="shared" si="504"/>
        <v>0</v>
      </c>
      <c r="WIO51" s="64">
        <f t="shared" si="504"/>
        <v>0</v>
      </c>
      <c r="WIP51" s="64">
        <f t="shared" si="504"/>
        <v>0</v>
      </c>
      <c r="WIQ51" s="64">
        <f t="shared" si="504"/>
        <v>0</v>
      </c>
      <c r="WIR51" s="64">
        <f t="shared" si="504"/>
        <v>0</v>
      </c>
      <c r="WIS51" s="64">
        <f t="shared" si="504"/>
        <v>0</v>
      </c>
      <c r="WIT51" s="64">
        <f t="shared" si="504"/>
        <v>0</v>
      </c>
      <c r="WIU51" s="64">
        <f t="shared" si="504"/>
        <v>0</v>
      </c>
      <c r="WIV51" s="64">
        <f t="shared" si="504"/>
        <v>0</v>
      </c>
      <c r="WIW51" s="64">
        <f t="shared" si="504"/>
        <v>0</v>
      </c>
      <c r="WIX51" s="64">
        <f t="shared" si="504"/>
        <v>0</v>
      </c>
      <c r="WIY51" s="64">
        <f t="shared" si="504"/>
        <v>0</v>
      </c>
      <c r="WIZ51" s="64">
        <f t="shared" si="504"/>
        <v>0</v>
      </c>
      <c r="WJA51" s="64">
        <f t="shared" si="504"/>
        <v>0</v>
      </c>
      <c r="WJB51" s="64">
        <f t="shared" si="504"/>
        <v>0</v>
      </c>
      <c r="WJC51" s="64">
        <f t="shared" ref="WJC51:WLN51" si="505">SUM(WJC34:WJC49)</f>
        <v>0</v>
      </c>
      <c r="WJD51" s="64">
        <f t="shared" si="505"/>
        <v>0</v>
      </c>
      <c r="WJE51" s="64">
        <f t="shared" si="505"/>
        <v>0</v>
      </c>
      <c r="WJF51" s="64">
        <f t="shared" si="505"/>
        <v>0</v>
      </c>
      <c r="WJG51" s="64">
        <f t="shared" si="505"/>
        <v>0</v>
      </c>
      <c r="WJH51" s="64">
        <f t="shared" si="505"/>
        <v>0</v>
      </c>
      <c r="WJI51" s="64">
        <f t="shared" si="505"/>
        <v>0</v>
      </c>
      <c r="WJJ51" s="64">
        <f t="shared" si="505"/>
        <v>0</v>
      </c>
      <c r="WJK51" s="64">
        <f t="shared" si="505"/>
        <v>0</v>
      </c>
      <c r="WJL51" s="64">
        <f t="shared" si="505"/>
        <v>0</v>
      </c>
      <c r="WJM51" s="64">
        <f t="shared" si="505"/>
        <v>0</v>
      </c>
      <c r="WJN51" s="64">
        <f t="shared" si="505"/>
        <v>0</v>
      </c>
      <c r="WJO51" s="64">
        <f t="shared" si="505"/>
        <v>0</v>
      </c>
      <c r="WJP51" s="64">
        <f t="shared" si="505"/>
        <v>0</v>
      </c>
      <c r="WJQ51" s="64">
        <f t="shared" si="505"/>
        <v>0</v>
      </c>
      <c r="WJR51" s="64">
        <f t="shared" si="505"/>
        <v>0</v>
      </c>
      <c r="WJS51" s="64">
        <f t="shared" si="505"/>
        <v>0</v>
      </c>
      <c r="WJT51" s="64">
        <f t="shared" si="505"/>
        <v>0</v>
      </c>
      <c r="WJU51" s="64">
        <f t="shared" si="505"/>
        <v>0</v>
      </c>
      <c r="WJV51" s="64">
        <f t="shared" si="505"/>
        <v>0</v>
      </c>
      <c r="WJW51" s="64">
        <f t="shared" si="505"/>
        <v>0</v>
      </c>
      <c r="WJX51" s="64">
        <f t="shared" si="505"/>
        <v>0</v>
      </c>
      <c r="WJY51" s="64">
        <f t="shared" si="505"/>
        <v>0</v>
      </c>
      <c r="WJZ51" s="64">
        <f t="shared" si="505"/>
        <v>0</v>
      </c>
      <c r="WKA51" s="64">
        <f t="shared" si="505"/>
        <v>0</v>
      </c>
      <c r="WKB51" s="64">
        <f t="shared" si="505"/>
        <v>0</v>
      </c>
      <c r="WKC51" s="64">
        <f t="shared" si="505"/>
        <v>0</v>
      </c>
      <c r="WKD51" s="64">
        <f t="shared" si="505"/>
        <v>0</v>
      </c>
      <c r="WKE51" s="64">
        <f t="shared" si="505"/>
        <v>0</v>
      </c>
      <c r="WKF51" s="64">
        <f t="shared" si="505"/>
        <v>0</v>
      </c>
      <c r="WKG51" s="64">
        <f t="shared" si="505"/>
        <v>0</v>
      </c>
      <c r="WKH51" s="64">
        <f t="shared" si="505"/>
        <v>0</v>
      </c>
      <c r="WKI51" s="64">
        <f t="shared" si="505"/>
        <v>0</v>
      </c>
      <c r="WKJ51" s="64">
        <f t="shared" si="505"/>
        <v>0</v>
      </c>
      <c r="WKK51" s="64">
        <f t="shared" si="505"/>
        <v>0</v>
      </c>
      <c r="WKL51" s="64">
        <f t="shared" si="505"/>
        <v>0</v>
      </c>
      <c r="WKM51" s="64">
        <f t="shared" si="505"/>
        <v>0</v>
      </c>
      <c r="WKN51" s="64">
        <f t="shared" si="505"/>
        <v>0</v>
      </c>
      <c r="WKO51" s="64">
        <f t="shared" si="505"/>
        <v>0</v>
      </c>
      <c r="WKP51" s="64">
        <f t="shared" si="505"/>
        <v>0</v>
      </c>
      <c r="WKQ51" s="64">
        <f t="shared" si="505"/>
        <v>0</v>
      </c>
      <c r="WKR51" s="64">
        <f t="shared" si="505"/>
        <v>0</v>
      </c>
      <c r="WKS51" s="64">
        <f t="shared" si="505"/>
        <v>0</v>
      </c>
      <c r="WKT51" s="64">
        <f t="shared" si="505"/>
        <v>0</v>
      </c>
      <c r="WKU51" s="64">
        <f t="shared" si="505"/>
        <v>0</v>
      </c>
      <c r="WKV51" s="64">
        <f t="shared" si="505"/>
        <v>0</v>
      </c>
      <c r="WKW51" s="64">
        <f t="shared" si="505"/>
        <v>0</v>
      </c>
      <c r="WKX51" s="64">
        <f t="shared" si="505"/>
        <v>0</v>
      </c>
      <c r="WKY51" s="64">
        <f t="shared" si="505"/>
        <v>0</v>
      </c>
      <c r="WKZ51" s="64">
        <f t="shared" si="505"/>
        <v>0</v>
      </c>
      <c r="WLA51" s="64">
        <f t="shared" si="505"/>
        <v>0</v>
      </c>
      <c r="WLB51" s="64">
        <f t="shared" si="505"/>
        <v>0</v>
      </c>
      <c r="WLC51" s="64">
        <f t="shared" si="505"/>
        <v>0</v>
      </c>
      <c r="WLD51" s="64">
        <f t="shared" si="505"/>
        <v>0</v>
      </c>
      <c r="WLE51" s="64">
        <f t="shared" si="505"/>
        <v>0</v>
      </c>
      <c r="WLF51" s="64">
        <f t="shared" si="505"/>
        <v>0</v>
      </c>
      <c r="WLG51" s="64">
        <f t="shared" si="505"/>
        <v>0</v>
      </c>
      <c r="WLH51" s="64">
        <f t="shared" si="505"/>
        <v>0</v>
      </c>
      <c r="WLI51" s="64">
        <f t="shared" si="505"/>
        <v>0</v>
      </c>
      <c r="WLJ51" s="64">
        <f t="shared" si="505"/>
        <v>0</v>
      </c>
      <c r="WLK51" s="64">
        <f t="shared" si="505"/>
        <v>0</v>
      </c>
      <c r="WLL51" s="64">
        <f t="shared" si="505"/>
        <v>0</v>
      </c>
      <c r="WLM51" s="64">
        <f t="shared" si="505"/>
        <v>0</v>
      </c>
      <c r="WLN51" s="64">
        <f t="shared" si="505"/>
        <v>0</v>
      </c>
      <c r="WLO51" s="64">
        <f t="shared" ref="WLO51:WNZ51" si="506">SUM(WLO34:WLO49)</f>
        <v>0</v>
      </c>
      <c r="WLP51" s="64">
        <f t="shared" si="506"/>
        <v>0</v>
      </c>
      <c r="WLQ51" s="64">
        <f t="shared" si="506"/>
        <v>0</v>
      </c>
      <c r="WLR51" s="64">
        <f t="shared" si="506"/>
        <v>0</v>
      </c>
      <c r="WLS51" s="64">
        <f t="shared" si="506"/>
        <v>0</v>
      </c>
      <c r="WLT51" s="64">
        <f t="shared" si="506"/>
        <v>0</v>
      </c>
      <c r="WLU51" s="64">
        <f t="shared" si="506"/>
        <v>0</v>
      </c>
      <c r="WLV51" s="64">
        <f t="shared" si="506"/>
        <v>0</v>
      </c>
      <c r="WLW51" s="64">
        <f t="shared" si="506"/>
        <v>0</v>
      </c>
      <c r="WLX51" s="64">
        <f t="shared" si="506"/>
        <v>0</v>
      </c>
      <c r="WLY51" s="64">
        <f t="shared" si="506"/>
        <v>0</v>
      </c>
      <c r="WLZ51" s="64">
        <f t="shared" si="506"/>
        <v>0</v>
      </c>
      <c r="WMA51" s="64">
        <f t="shared" si="506"/>
        <v>0</v>
      </c>
      <c r="WMB51" s="64">
        <f t="shared" si="506"/>
        <v>0</v>
      </c>
      <c r="WMC51" s="64">
        <f t="shared" si="506"/>
        <v>0</v>
      </c>
      <c r="WMD51" s="64">
        <f t="shared" si="506"/>
        <v>0</v>
      </c>
      <c r="WME51" s="64">
        <f t="shared" si="506"/>
        <v>0</v>
      </c>
      <c r="WMF51" s="64">
        <f t="shared" si="506"/>
        <v>0</v>
      </c>
      <c r="WMG51" s="64">
        <f t="shared" si="506"/>
        <v>0</v>
      </c>
      <c r="WMH51" s="64">
        <f t="shared" si="506"/>
        <v>0</v>
      </c>
      <c r="WMI51" s="64">
        <f t="shared" si="506"/>
        <v>0</v>
      </c>
      <c r="WMJ51" s="64">
        <f t="shared" si="506"/>
        <v>0</v>
      </c>
      <c r="WMK51" s="64">
        <f t="shared" si="506"/>
        <v>0</v>
      </c>
      <c r="WML51" s="64">
        <f t="shared" si="506"/>
        <v>0</v>
      </c>
      <c r="WMM51" s="64">
        <f t="shared" si="506"/>
        <v>0</v>
      </c>
      <c r="WMN51" s="64">
        <f t="shared" si="506"/>
        <v>0</v>
      </c>
      <c r="WMO51" s="64">
        <f t="shared" si="506"/>
        <v>0</v>
      </c>
      <c r="WMP51" s="64">
        <f t="shared" si="506"/>
        <v>0</v>
      </c>
      <c r="WMQ51" s="64">
        <f t="shared" si="506"/>
        <v>0</v>
      </c>
      <c r="WMR51" s="64">
        <f t="shared" si="506"/>
        <v>0</v>
      </c>
      <c r="WMS51" s="64">
        <f t="shared" si="506"/>
        <v>0</v>
      </c>
      <c r="WMT51" s="64">
        <f t="shared" si="506"/>
        <v>0</v>
      </c>
      <c r="WMU51" s="64">
        <f t="shared" si="506"/>
        <v>0</v>
      </c>
      <c r="WMV51" s="64">
        <f t="shared" si="506"/>
        <v>0</v>
      </c>
      <c r="WMW51" s="64">
        <f t="shared" si="506"/>
        <v>0</v>
      </c>
      <c r="WMX51" s="64">
        <f t="shared" si="506"/>
        <v>0</v>
      </c>
      <c r="WMY51" s="64">
        <f t="shared" si="506"/>
        <v>0</v>
      </c>
      <c r="WMZ51" s="64">
        <f t="shared" si="506"/>
        <v>0</v>
      </c>
      <c r="WNA51" s="64">
        <f t="shared" si="506"/>
        <v>0</v>
      </c>
      <c r="WNB51" s="64">
        <f t="shared" si="506"/>
        <v>0</v>
      </c>
      <c r="WNC51" s="64">
        <f t="shared" si="506"/>
        <v>0</v>
      </c>
      <c r="WND51" s="64">
        <f t="shared" si="506"/>
        <v>0</v>
      </c>
      <c r="WNE51" s="64">
        <f t="shared" si="506"/>
        <v>0</v>
      </c>
      <c r="WNF51" s="64">
        <f t="shared" si="506"/>
        <v>0</v>
      </c>
      <c r="WNG51" s="64">
        <f t="shared" si="506"/>
        <v>0</v>
      </c>
      <c r="WNH51" s="64">
        <f t="shared" si="506"/>
        <v>0</v>
      </c>
      <c r="WNI51" s="64">
        <f t="shared" si="506"/>
        <v>0</v>
      </c>
      <c r="WNJ51" s="64">
        <f t="shared" si="506"/>
        <v>0</v>
      </c>
      <c r="WNK51" s="64">
        <f t="shared" si="506"/>
        <v>0</v>
      </c>
      <c r="WNL51" s="64">
        <f t="shared" si="506"/>
        <v>0</v>
      </c>
      <c r="WNM51" s="64">
        <f t="shared" si="506"/>
        <v>0</v>
      </c>
      <c r="WNN51" s="64">
        <f t="shared" si="506"/>
        <v>0</v>
      </c>
      <c r="WNO51" s="64">
        <f t="shared" si="506"/>
        <v>0</v>
      </c>
      <c r="WNP51" s="64">
        <f t="shared" si="506"/>
        <v>0</v>
      </c>
      <c r="WNQ51" s="64">
        <f t="shared" si="506"/>
        <v>0</v>
      </c>
      <c r="WNR51" s="64">
        <f t="shared" si="506"/>
        <v>0</v>
      </c>
      <c r="WNS51" s="64">
        <f t="shared" si="506"/>
        <v>0</v>
      </c>
      <c r="WNT51" s="64">
        <f t="shared" si="506"/>
        <v>0</v>
      </c>
      <c r="WNU51" s="64">
        <f t="shared" si="506"/>
        <v>0</v>
      </c>
      <c r="WNV51" s="64">
        <f t="shared" si="506"/>
        <v>0</v>
      </c>
      <c r="WNW51" s="64">
        <f t="shared" si="506"/>
        <v>0</v>
      </c>
      <c r="WNX51" s="64">
        <f t="shared" si="506"/>
        <v>0</v>
      </c>
      <c r="WNY51" s="64">
        <f t="shared" si="506"/>
        <v>0</v>
      </c>
      <c r="WNZ51" s="64">
        <f t="shared" si="506"/>
        <v>0</v>
      </c>
      <c r="WOA51" s="64">
        <f t="shared" ref="WOA51:WQL51" si="507">SUM(WOA34:WOA49)</f>
        <v>0</v>
      </c>
      <c r="WOB51" s="64">
        <f t="shared" si="507"/>
        <v>0</v>
      </c>
      <c r="WOC51" s="64">
        <f t="shared" si="507"/>
        <v>0</v>
      </c>
      <c r="WOD51" s="64">
        <f t="shared" si="507"/>
        <v>0</v>
      </c>
      <c r="WOE51" s="64">
        <f t="shared" si="507"/>
        <v>0</v>
      </c>
      <c r="WOF51" s="64">
        <f t="shared" si="507"/>
        <v>0</v>
      </c>
      <c r="WOG51" s="64">
        <f t="shared" si="507"/>
        <v>0</v>
      </c>
      <c r="WOH51" s="64">
        <f t="shared" si="507"/>
        <v>0</v>
      </c>
      <c r="WOI51" s="64">
        <f t="shared" si="507"/>
        <v>0</v>
      </c>
      <c r="WOJ51" s="64">
        <f t="shared" si="507"/>
        <v>0</v>
      </c>
      <c r="WOK51" s="64">
        <f t="shared" si="507"/>
        <v>0</v>
      </c>
      <c r="WOL51" s="64">
        <f t="shared" si="507"/>
        <v>0</v>
      </c>
      <c r="WOM51" s="64">
        <f t="shared" si="507"/>
        <v>0</v>
      </c>
      <c r="WON51" s="64">
        <f t="shared" si="507"/>
        <v>0</v>
      </c>
      <c r="WOO51" s="64">
        <f t="shared" si="507"/>
        <v>0</v>
      </c>
      <c r="WOP51" s="64">
        <f t="shared" si="507"/>
        <v>0</v>
      </c>
      <c r="WOQ51" s="64">
        <f t="shared" si="507"/>
        <v>0</v>
      </c>
      <c r="WOR51" s="64">
        <f t="shared" si="507"/>
        <v>0</v>
      </c>
      <c r="WOS51" s="64">
        <f t="shared" si="507"/>
        <v>0</v>
      </c>
      <c r="WOT51" s="64">
        <f t="shared" si="507"/>
        <v>0</v>
      </c>
      <c r="WOU51" s="64">
        <f t="shared" si="507"/>
        <v>0</v>
      </c>
      <c r="WOV51" s="64">
        <f t="shared" si="507"/>
        <v>0</v>
      </c>
      <c r="WOW51" s="64">
        <f t="shared" si="507"/>
        <v>0</v>
      </c>
      <c r="WOX51" s="64">
        <f t="shared" si="507"/>
        <v>0</v>
      </c>
      <c r="WOY51" s="64">
        <f t="shared" si="507"/>
        <v>0</v>
      </c>
      <c r="WOZ51" s="64">
        <f t="shared" si="507"/>
        <v>0</v>
      </c>
      <c r="WPA51" s="64">
        <f t="shared" si="507"/>
        <v>0</v>
      </c>
      <c r="WPB51" s="64">
        <f t="shared" si="507"/>
        <v>0</v>
      </c>
      <c r="WPC51" s="64">
        <f t="shared" si="507"/>
        <v>0</v>
      </c>
      <c r="WPD51" s="64">
        <f t="shared" si="507"/>
        <v>0</v>
      </c>
      <c r="WPE51" s="64">
        <f t="shared" si="507"/>
        <v>0</v>
      </c>
      <c r="WPF51" s="64">
        <f t="shared" si="507"/>
        <v>0</v>
      </c>
      <c r="WPG51" s="64">
        <f t="shared" si="507"/>
        <v>0</v>
      </c>
      <c r="WPH51" s="64">
        <f t="shared" si="507"/>
        <v>0</v>
      </c>
      <c r="WPI51" s="64">
        <f t="shared" si="507"/>
        <v>0</v>
      </c>
      <c r="WPJ51" s="64">
        <f t="shared" si="507"/>
        <v>0</v>
      </c>
      <c r="WPK51" s="64">
        <f t="shared" si="507"/>
        <v>0</v>
      </c>
      <c r="WPL51" s="64">
        <f t="shared" si="507"/>
        <v>0</v>
      </c>
      <c r="WPM51" s="64">
        <f t="shared" si="507"/>
        <v>0</v>
      </c>
      <c r="WPN51" s="64">
        <f t="shared" si="507"/>
        <v>0</v>
      </c>
      <c r="WPO51" s="64">
        <f t="shared" si="507"/>
        <v>0</v>
      </c>
      <c r="WPP51" s="64">
        <f t="shared" si="507"/>
        <v>0</v>
      </c>
      <c r="WPQ51" s="64">
        <f t="shared" si="507"/>
        <v>0</v>
      </c>
      <c r="WPR51" s="64">
        <f t="shared" si="507"/>
        <v>0</v>
      </c>
      <c r="WPS51" s="64">
        <f t="shared" si="507"/>
        <v>0</v>
      </c>
      <c r="WPT51" s="64">
        <f t="shared" si="507"/>
        <v>0</v>
      </c>
      <c r="WPU51" s="64">
        <f t="shared" si="507"/>
        <v>0</v>
      </c>
      <c r="WPV51" s="64">
        <f t="shared" si="507"/>
        <v>0</v>
      </c>
      <c r="WPW51" s="64">
        <f t="shared" si="507"/>
        <v>0</v>
      </c>
      <c r="WPX51" s="64">
        <f t="shared" si="507"/>
        <v>0</v>
      </c>
      <c r="WPY51" s="64">
        <f t="shared" si="507"/>
        <v>0</v>
      </c>
      <c r="WPZ51" s="64">
        <f t="shared" si="507"/>
        <v>0</v>
      </c>
      <c r="WQA51" s="64">
        <f t="shared" si="507"/>
        <v>0</v>
      </c>
      <c r="WQB51" s="64">
        <f t="shared" si="507"/>
        <v>0</v>
      </c>
      <c r="WQC51" s="64">
        <f t="shared" si="507"/>
        <v>0</v>
      </c>
      <c r="WQD51" s="64">
        <f t="shared" si="507"/>
        <v>0</v>
      </c>
      <c r="WQE51" s="64">
        <f t="shared" si="507"/>
        <v>0</v>
      </c>
      <c r="WQF51" s="64">
        <f t="shared" si="507"/>
        <v>0</v>
      </c>
      <c r="WQG51" s="64">
        <f t="shared" si="507"/>
        <v>0</v>
      </c>
      <c r="WQH51" s="64">
        <f t="shared" si="507"/>
        <v>0</v>
      </c>
      <c r="WQI51" s="64">
        <f t="shared" si="507"/>
        <v>0</v>
      </c>
      <c r="WQJ51" s="64">
        <f t="shared" si="507"/>
        <v>0</v>
      </c>
      <c r="WQK51" s="64">
        <f t="shared" si="507"/>
        <v>0</v>
      </c>
      <c r="WQL51" s="64">
        <f t="shared" si="507"/>
        <v>0</v>
      </c>
      <c r="WQM51" s="64">
        <f t="shared" ref="WQM51:WSX51" si="508">SUM(WQM34:WQM49)</f>
        <v>0</v>
      </c>
      <c r="WQN51" s="64">
        <f t="shared" si="508"/>
        <v>0</v>
      </c>
      <c r="WQO51" s="64">
        <f t="shared" si="508"/>
        <v>0</v>
      </c>
      <c r="WQP51" s="64">
        <f t="shared" si="508"/>
        <v>0</v>
      </c>
      <c r="WQQ51" s="64">
        <f t="shared" si="508"/>
        <v>0</v>
      </c>
      <c r="WQR51" s="64">
        <f t="shared" si="508"/>
        <v>0</v>
      </c>
      <c r="WQS51" s="64">
        <f t="shared" si="508"/>
        <v>0</v>
      </c>
      <c r="WQT51" s="64">
        <f t="shared" si="508"/>
        <v>0</v>
      </c>
      <c r="WQU51" s="64">
        <f t="shared" si="508"/>
        <v>0</v>
      </c>
      <c r="WQV51" s="64">
        <f t="shared" si="508"/>
        <v>0</v>
      </c>
      <c r="WQW51" s="64">
        <f t="shared" si="508"/>
        <v>0</v>
      </c>
      <c r="WQX51" s="64">
        <f t="shared" si="508"/>
        <v>0</v>
      </c>
      <c r="WQY51" s="64">
        <f t="shared" si="508"/>
        <v>0</v>
      </c>
      <c r="WQZ51" s="64">
        <f t="shared" si="508"/>
        <v>0</v>
      </c>
      <c r="WRA51" s="64">
        <f t="shared" si="508"/>
        <v>0</v>
      </c>
      <c r="WRB51" s="64">
        <f t="shared" si="508"/>
        <v>0</v>
      </c>
      <c r="WRC51" s="64">
        <f t="shared" si="508"/>
        <v>0</v>
      </c>
      <c r="WRD51" s="64">
        <f t="shared" si="508"/>
        <v>0</v>
      </c>
      <c r="WRE51" s="64">
        <f t="shared" si="508"/>
        <v>0</v>
      </c>
      <c r="WRF51" s="64">
        <f t="shared" si="508"/>
        <v>0</v>
      </c>
      <c r="WRG51" s="64">
        <f t="shared" si="508"/>
        <v>0</v>
      </c>
      <c r="WRH51" s="64">
        <f t="shared" si="508"/>
        <v>0</v>
      </c>
      <c r="WRI51" s="64">
        <f t="shared" si="508"/>
        <v>0</v>
      </c>
      <c r="WRJ51" s="64">
        <f t="shared" si="508"/>
        <v>0</v>
      </c>
      <c r="WRK51" s="64">
        <f t="shared" si="508"/>
        <v>0</v>
      </c>
      <c r="WRL51" s="64">
        <f t="shared" si="508"/>
        <v>0</v>
      </c>
      <c r="WRM51" s="64">
        <f t="shared" si="508"/>
        <v>0</v>
      </c>
      <c r="WRN51" s="64">
        <f t="shared" si="508"/>
        <v>0</v>
      </c>
      <c r="WRO51" s="64">
        <f t="shared" si="508"/>
        <v>0</v>
      </c>
      <c r="WRP51" s="64">
        <f t="shared" si="508"/>
        <v>0</v>
      </c>
      <c r="WRQ51" s="64">
        <f t="shared" si="508"/>
        <v>0</v>
      </c>
      <c r="WRR51" s="64">
        <f t="shared" si="508"/>
        <v>0</v>
      </c>
      <c r="WRS51" s="64">
        <f t="shared" si="508"/>
        <v>0</v>
      </c>
      <c r="WRT51" s="64">
        <f t="shared" si="508"/>
        <v>0</v>
      </c>
      <c r="WRU51" s="64">
        <f t="shared" si="508"/>
        <v>0</v>
      </c>
      <c r="WRV51" s="64">
        <f t="shared" si="508"/>
        <v>0</v>
      </c>
      <c r="WRW51" s="64">
        <f t="shared" si="508"/>
        <v>0</v>
      </c>
      <c r="WRX51" s="64">
        <f t="shared" si="508"/>
        <v>0</v>
      </c>
      <c r="WRY51" s="64">
        <f t="shared" si="508"/>
        <v>0</v>
      </c>
      <c r="WRZ51" s="64">
        <f t="shared" si="508"/>
        <v>0</v>
      </c>
      <c r="WSA51" s="64">
        <f t="shared" si="508"/>
        <v>0</v>
      </c>
      <c r="WSB51" s="64">
        <f t="shared" si="508"/>
        <v>0</v>
      </c>
      <c r="WSC51" s="64">
        <f t="shared" si="508"/>
        <v>0</v>
      </c>
      <c r="WSD51" s="64">
        <f t="shared" si="508"/>
        <v>0</v>
      </c>
      <c r="WSE51" s="64">
        <f t="shared" si="508"/>
        <v>0</v>
      </c>
      <c r="WSF51" s="64">
        <f t="shared" si="508"/>
        <v>0</v>
      </c>
      <c r="WSG51" s="64">
        <f t="shared" si="508"/>
        <v>0</v>
      </c>
      <c r="WSH51" s="64">
        <f t="shared" si="508"/>
        <v>0</v>
      </c>
      <c r="WSI51" s="64">
        <f t="shared" si="508"/>
        <v>0</v>
      </c>
      <c r="WSJ51" s="64">
        <f t="shared" si="508"/>
        <v>0</v>
      </c>
      <c r="WSK51" s="64">
        <f t="shared" si="508"/>
        <v>0</v>
      </c>
      <c r="WSL51" s="64">
        <f t="shared" si="508"/>
        <v>0</v>
      </c>
      <c r="WSM51" s="64">
        <f t="shared" si="508"/>
        <v>0</v>
      </c>
      <c r="WSN51" s="64">
        <f t="shared" si="508"/>
        <v>0</v>
      </c>
      <c r="WSO51" s="64">
        <f t="shared" si="508"/>
        <v>0</v>
      </c>
      <c r="WSP51" s="64">
        <f t="shared" si="508"/>
        <v>0</v>
      </c>
      <c r="WSQ51" s="64">
        <f t="shared" si="508"/>
        <v>0</v>
      </c>
      <c r="WSR51" s="64">
        <f t="shared" si="508"/>
        <v>0</v>
      </c>
      <c r="WSS51" s="64">
        <f t="shared" si="508"/>
        <v>0</v>
      </c>
      <c r="WST51" s="64">
        <f t="shared" si="508"/>
        <v>0</v>
      </c>
      <c r="WSU51" s="64">
        <f t="shared" si="508"/>
        <v>0</v>
      </c>
      <c r="WSV51" s="64">
        <f t="shared" si="508"/>
        <v>0</v>
      </c>
      <c r="WSW51" s="64">
        <f t="shared" si="508"/>
        <v>0</v>
      </c>
      <c r="WSX51" s="64">
        <f t="shared" si="508"/>
        <v>0</v>
      </c>
      <c r="WSY51" s="64">
        <f t="shared" ref="WSY51:WVJ51" si="509">SUM(WSY34:WSY49)</f>
        <v>0</v>
      </c>
      <c r="WSZ51" s="64">
        <f t="shared" si="509"/>
        <v>0</v>
      </c>
      <c r="WTA51" s="64">
        <f t="shared" si="509"/>
        <v>0</v>
      </c>
      <c r="WTB51" s="64">
        <f t="shared" si="509"/>
        <v>0</v>
      </c>
      <c r="WTC51" s="64">
        <f t="shared" si="509"/>
        <v>0</v>
      </c>
      <c r="WTD51" s="64">
        <f t="shared" si="509"/>
        <v>0</v>
      </c>
      <c r="WTE51" s="64">
        <f t="shared" si="509"/>
        <v>0</v>
      </c>
      <c r="WTF51" s="64">
        <f t="shared" si="509"/>
        <v>0</v>
      </c>
      <c r="WTG51" s="64">
        <f t="shared" si="509"/>
        <v>0</v>
      </c>
      <c r="WTH51" s="64">
        <f t="shared" si="509"/>
        <v>0</v>
      </c>
      <c r="WTI51" s="64">
        <f t="shared" si="509"/>
        <v>0</v>
      </c>
      <c r="WTJ51" s="64">
        <f t="shared" si="509"/>
        <v>0</v>
      </c>
      <c r="WTK51" s="64">
        <f t="shared" si="509"/>
        <v>0</v>
      </c>
      <c r="WTL51" s="64">
        <f t="shared" si="509"/>
        <v>0</v>
      </c>
      <c r="WTM51" s="64">
        <f t="shared" si="509"/>
        <v>0</v>
      </c>
      <c r="WTN51" s="64">
        <f t="shared" si="509"/>
        <v>0</v>
      </c>
      <c r="WTO51" s="64">
        <f t="shared" si="509"/>
        <v>0</v>
      </c>
      <c r="WTP51" s="64">
        <f t="shared" si="509"/>
        <v>0</v>
      </c>
      <c r="WTQ51" s="64">
        <f t="shared" si="509"/>
        <v>0</v>
      </c>
      <c r="WTR51" s="64">
        <f t="shared" si="509"/>
        <v>0</v>
      </c>
      <c r="WTS51" s="64">
        <f t="shared" si="509"/>
        <v>0</v>
      </c>
      <c r="WTT51" s="64">
        <f t="shared" si="509"/>
        <v>0</v>
      </c>
      <c r="WTU51" s="64">
        <f t="shared" si="509"/>
        <v>0</v>
      </c>
      <c r="WTV51" s="64">
        <f t="shared" si="509"/>
        <v>0</v>
      </c>
      <c r="WTW51" s="64">
        <f t="shared" si="509"/>
        <v>0</v>
      </c>
      <c r="WTX51" s="64">
        <f t="shared" si="509"/>
        <v>0</v>
      </c>
      <c r="WTY51" s="64">
        <f t="shared" si="509"/>
        <v>0</v>
      </c>
      <c r="WTZ51" s="64">
        <f t="shared" si="509"/>
        <v>0</v>
      </c>
      <c r="WUA51" s="64">
        <f t="shared" si="509"/>
        <v>0</v>
      </c>
      <c r="WUB51" s="64">
        <f t="shared" si="509"/>
        <v>0</v>
      </c>
      <c r="WUC51" s="64">
        <f t="shared" si="509"/>
        <v>0</v>
      </c>
      <c r="WUD51" s="64">
        <f t="shared" si="509"/>
        <v>0</v>
      </c>
      <c r="WUE51" s="64">
        <f t="shared" si="509"/>
        <v>0</v>
      </c>
      <c r="WUF51" s="64">
        <f t="shared" si="509"/>
        <v>0</v>
      </c>
      <c r="WUG51" s="64">
        <f t="shared" si="509"/>
        <v>0</v>
      </c>
      <c r="WUH51" s="64">
        <f t="shared" si="509"/>
        <v>0</v>
      </c>
      <c r="WUI51" s="64">
        <f t="shared" si="509"/>
        <v>0</v>
      </c>
      <c r="WUJ51" s="64">
        <f t="shared" si="509"/>
        <v>0</v>
      </c>
      <c r="WUK51" s="64">
        <f t="shared" si="509"/>
        <v>0</v>
      </c>
      <c r="WUL51" s="64">
        <f t="shared" si="509"/>
        <v>0</v>
      </c>
      <c r="WUM51" s="64">
        <f t="shared" si="509"/>
        <v>0</v>
      </c>
      <c r="WUN51" s="64">
        <f t="shared" si="509"/>
        <v>0</v>
      </c>
      <c r="WUO51" s="64">
        <f t="shared" si="509"/>
        <v>0</v>
      </c>
      <c r="WUP51" s="64">
        <f t="shared" si="509"/>
        <v>0</v>
      </c>
      <c r="WUQ51" s="64">
        <f t="shared" si="509"/>
        <v>0</v>
      </c>
      <c r="WUR51" s="64">
        <f t="shared" si="509"/>
        <v>0</v>
      </c>
      <c r="WUS51" s="64">
        <f t="shared" si="509"/>
        <v>0</v>
      </c>
      <c r="WUT51" s="64">
        <f t="shared" si="509"/>
        <v>0</v>
      </c>
      <c r="WUU51" s="64">
        <f t="shared" si="509"/>
        <v>0</v>
      </c>
      <c r="WUV51" s="64">
        <f t="shared" si="509"/>
        <v>0</v>
      </c>
      <c r="WUW51" s="64">
        <f t="shared" si="509"/>
        <v>0</v>
      </c>
      <c r="WUX51" s="64">
        <f t="shared" si="509"/>
        <v>0</v>
      </c>
      <c r="WUY51" s="64">
        <f t="shared" si="509"/>
        <v>0</v>
      </c>
      <c r="WUZ51" s="64">
        <f t="shared" si="509"/>
        <v>0</v>
      </c>
      <c r="WVA51" s="64">
        <f t="shared" si="509"/>
        <v>0</v>
      </c>
      <c r="WVB51" s="64">
        <f t="shared" si="509"/>
        <v>0</v>
      </c>
      <c r="WVC51" s="64">
        <f t="shared" si="509"/>
        <v>0</v>
      </c>
      <c r="WVD51" s="64">
        <f t="shared" si="509"/>
        <v>0</v>
      </c>
      <c r="WVE51" s="64">
        <f t="shared" si="509"/>
        <v>0</v>
      </c>
      <c r="WVF51" s="64">
        <f t="shared" si="509"/>
        <v>0</v>
      </c>
      <c r="WVG51" s="64">
        <f t="shared" si="509"/>
        <v>0</v>
      </c>
      <c r="WVH51" s="64">
        <f t="shared" si="509"/>
        <v>0</v>
      </c>
      <c r="WVI51" s="64">
        <f t="shared" si="509"/>
        <v>0</v>
      </c>
      <c r="WVJ51" s="64">
        <f t="shared" si="509"/>
        <v>0</v>
      </c>
      <c r="WVK51" s="64">
        <f t="shared" ref="WVK51:WXV51" si="510">SUM(WVK34:WVK49)</f>
        <v>0</v>
      </c>
      <c r="WVL51" s="64">
        <f t="shared" si="510"/>
        <v>0</v>
      </c>
      <c r="WVM51" s="64">
        <f t="shared" si="510"/>
        <v>0</v>
      </c>
      <c r="WVN51" s="64">
        <f t="shared" si="510"/>
        <v>0</v>
      </c>
      <c r="WVO51" s="64">
        <f t="shared" si="510"/>
        <v>0</v>
      </c>
      <c r="WVP51" s="64">
        <f t="shared" si="510"/>
        <v>0</v>
      </c>
      <c r="WVQ51" s="64">
        <f t="shared" si="510"/>
        <v>0</v>
      </c>
      <c r="WVR51" s="64">
        <f t="shared" si="510"/>
        <v>0</v>
      </c>
      <c r="WVS51" s="64">
        <f t="shared" si="510"/>
        <v>0</v>
      </c>
      <c r="WVT51" s="64">
        <f t="shared" si="510"/>
        <v>0</v>
      </c>
      <c r="WVU51" s="64">
        <f t="shared" si="510"/>
        <v>0</v>
      </c>
      <c r="WVV51" s="64">
        <f t="shared" si="510"/>
        <v>0</v>
      </c>
      <c r="WVW51" s="64">
        <f t="shared" si="510"/>
        <v>0</v>
      </c>
      <c r="WVX51" s="64">
        <f t="shared" si="510"/>
        <v>0</v>
      </c>
      <c r="WVY51" s="64">
        <f t="shared" si="510"/>
        <v>0</v>
      </c>
      <c r="WVZ51" s="64">
        <f t="shared" si="510"/>
        <v>0</v>
      </c>
      <c r="WWA51" s="64">
        <f t="shared" si="510"/>
        <v>0</v>
      </c>
      <c r="WWB51" s="64">
        <f t="shared" si="510"/>
        <v>0</v>
      </c>
      <c r="WWC51" s="64">
        <f t="shared" si="510"/>
        <v>0</v>
      </c>
      <c r="WWD51" s="64">
        <f t="shared" si="510"/>
        <v>0</v>
      </c>
      <c r="WWE51" s="64">
        <f t="shared" si="510"/>
        <v>0</v>
      </c>
      <c r="WWF51" s="64">
        <f t="shared" si="510"/>
        <v>0</v>
      </c>
      <c r="WWG51" s="64">
        <f t="shared" si="510"/>
        <v>0</v>
      </c>
      <c r="WWH51" s="64">
        <f t="shared" si="510"/>
        <v>0</v>
      </c>
      <c r="WWI51" s="64">
        <f t="shared" si="510"/>
        <v>0</v>
      </c>
      <c r="WWJ51" s="64">
        <f t="shared" si="510"/>
        <v>0</v>
      </c>
      <c r="WWK51" s="64">
        <f t="shared" si="510"/>
        <v>0</v>
      </c>
      <c r="WWL51" s="64">
        <f t="shared" si="510"/>
        <v>0</v>
      </c>
      <c r="WWM51" s="64">
        <f t="shared" si="510"/>
        <v>0</v>
      </c>
      <c r="WWN51" s="64">
        <f t="shared" si="510"/>
        <v>0</v>
      </c>
      <c r="WWO51" s="64">
        <f t="shared" si="510"/>
        <v>0</v>
      </c>
      <c r="WWP51" s="64">
        <f t="shared" si="510"/>
        <v>0</v>
      </c>
      <c r="WWQ51" s="64">
        <f t="shared" si="510"/>
        <v>0</v>
      </c>
      <c r="WWR51" s="64">
        <f t="shared" si="510"/>
        <v>0</v>
      </c>
      <c r="WWS51" s="64">
        <f t="shared" si="510"/>
        <v>0</v>
      </c>
      <c r="WWT51" s="64">
        <f t="shared" si="510"/>
        <v>0</v>
      </c>
      <c r="WWU51" s="64">
        <f t="shared" si="510"/>
        <v>0</v>
      </c>
      <c r="WWV51" s="64">
        <f t="shared" si="510"/>
        <v>0</v>
      </c>
      <c r="WWW51" s="64">
        <f t="shared" si="510"/>
        <v>0</v>
      </c>
      <c r="WWX51" s="64">
        <f t="shared" si="510"/>
        <v>0</v>
      </c>
      <c r="WWY51" s="64">
        <f t="shared" si="510"/>
        <v>0</v>
      </c>
      <c r="WWZ51" s="64">
        <f t="shared" si="510"/>
        <v>0</v>
      </c>
      <c r="WXA51" s="64">
        <f t="shared" si="510"/>
        <v>0</v>
      </c>
      <c r="WXB51" s="64">
        <f t="shared" si="510"/>
        <v>0</v>
      </c>
      <c r="WXC51" s="64">
        <f t="shared" si="510"/>
        <v>0</v>
      </c>
      <c r="WXD51" s="64">
        <f t="shared" si="510"/>
        <v>0</v>
      </c>
      <c r="WXE51" s="64">
        <f t="shared" si="510"/>
        <v>0</v>
      </c>
      <c r="WXF51" s="64">
        <f t="shared" si="510"/>
        <v>0</v>
      </c>
      <c r="WXG51" s="64">
        <f t="shared" si="510"/>
        <v>0</v>
      </c>
      <c r="WXH51" s="64">
        <f t="shared" si="510"/>
        <v>0</v>
      </c>
      <c r="WXI51" s="64">
        <f t="shared" si="510"/>
        <v>0</v>
      </c>
      <c r="WXJ51" s="64">
        <f t="shared" si="510"/>
        <v>0</v>
      </c>
      <c r="WXK51" s="64">
        <f t="shared" si="510"/>
        <v>0</v>
      </c>
      <c r="WXL51" s="64">
        <f t="shared" si="510"/>
        <v>0</v>
      </c>
      <c r="WXM51" s="64">
        <f t="shared" si="510"/>
        <v>0</v>
      </c>
      <c r="WXN51" s="64">
        <f t="shared" si="510"/>
        <v>0</v>
      </c>
      <c r="WXO51" s="64">
        <f t="shared" si="510"/>
        <v>0</v>
      </c>
      <c r="WXP51" s="64">
        <f t="shared" si="510"/>
        <v>0</v>
      </c>
      <c r="WXQ51" s="64">
        <f t="shared" si="510"/>
        <v>0</v>
      </c>
      <c r="WXR51" s="64">
        <f t="shared" si="510"/>
        <v>0</v>
      </c>
      <c r="WXS51" s="64">
        <f t="shared" si="510"/>
        <v>0</v>
      </c>
      <c r="WXT51" s="64">
        <f t="shared" si="510"/>
        <v>0</v>
      </c>
      <c r="WXU51" s="64">
        <f t="shared" si="510"/>
        <v>0</v>
      </c>
      <c r="WXV51" s="64">
        <f t="shared" si="510"/>
        <v>0</v>
      </c>
      <c r="WXW51" s="64">
        <f t="shared" ref="WXW51:XAH51" si="511">SUM(WXW34:WXW49)</f>
        <v>0</v>
      </c>
      <c r="WXX51" s="64">
        <f t="shared" si="511"/>
        <v>0</v>
      </c>
      <c r="WXY51" s="64">
        <f t="shared" si="511"/>
        <v>0</v>
      </c>
      <c r="WXZ51" s="64">
        <f t="shared" si="511"/>
        <v>0</v>
      </c>
      <c r="WYA51" s="64">
        <f t="shared" si="511"/>
        <v>0</v>
      </c>
      <c r="WYB51" s="64">
        <f t="shared" si="511"/>
        <v>0</v>
      </c>
      <c r="WYC51" s="64">
        <f t="shared" si="511"/>
        <v>0</v>
      </c>
      <c r="WYD51" s="64">
        <f t="shared" si="511"/>
        <v>0</v>
      </c>
      <c r="WYE51" s="64">
        <f t="shared" si="511"/>
        <v>0</v>
      </c>
      <c r="WYF51" s="64">
        <f t="shared" si="511"/>
        <v>0</v>
      </c>
      <c r="WYG51" s="64">
        <f t="shared" si="511"/>
        <v>0</v>
      </c>
      <c r="WYH51" s="64">
        <f t="shared" si="511"/>
        <v>0</v>
      </c>
      <c r="WYI51" s="64">
        <f t="shared" si="511"/>
        <v>0</v>
      </c>
      <c r="WYJ51" s="64">
        <f t="shared" si="511"/>
        <v>0</v>
      </c>
      <c r="WYK51" s="64">
        <f t="shared" si="511"/>
        <v>0</v>
      </c>
      <c r="WYL51" s="64">
        <f t="shared" si="511"/>
        <v>0</v>
      </c>
      <c r="WYM51" s="64">
        <f t="shared" si="511"/>
        <v>0</v>
      </c>
      <c r="WYN51" s="64">
        <f t="shared" si="511"/>
        <v>0</v>
      </c>
      <c r="WYO51" s="64">
        <f t="shared" si="511"/>
        <v>0</v>
      </c>
      <c r="WYP51" s="64">
        <f t="shared" si="511"/>
        <v>0</v>
      </c>
      <c r="WYQ51" s="64">
        <f t="shared" si="511"/>
        <v>0</v>
      </c>
      <c r="WYR51" s="64">
        <f t="shared" si="511"/>
        <v>0</v>
      </c>
      <c r="WYS51" s="64">
        <f t="shared" si="511"/>
        <v>0</v>
      </c>
      <c r="WYT51" s="64">
        <f t="shared" si="511"/>
        <v>0</v>
      </c>
      <c r="WYU51" s="64">
        <f t="shared" si="511"/>
        <v>0</v>
      </c>
      <c r="WYV51" s="64">
        <f t="shared" si="511"/>
        <v>0</v>
      </c>
      <c r="WYW51" s="64">
        <f t="shared" si="511"/>
        <v>0</v>
      </c>
      <c r="WYX51" s="64">
        <f t="shared" si="511"/>
        <v>0</v>
      </c>
      <c r="WYY51" s="64">
        <f t="shared" si="511"/>
        <v>0</v>
      </c>
      <c r="WYZ51" s="64">
        <f t="shared" si="511"/>
        <v>0</v>
      </c>
      <c r="WZA51" s="64">
        <f t="shared" si="511"/>
        <v>0</v>
      </c>
      <c r="WZB51" s="64">
        <f t="shared" si="511"/>
        <v>0</v>
      </c>
      <c r="WZC51" s="64">
        <f t="shared" si="511"/>
        <v>0</v>
      </c>
      <c r="WZD51" s="64">
        <f t="shared" si="511"/>
        <v>0</v>
      </c>
      <c r="WZE51" s="64">
        <f t="shared" si="511"/>
        <v>0</v>
      </c>
      <c r="WZF51" s="64">
        <f t="shared" si="511"/>
        <v>0</v>
      </c>
      <c r="WZG51" s="64">
        <f t="shared" si="511"/>
        <v>0</v>
      </c>
      <c r="WZH51" s="64">
        <f t="shared" si="511"/>
        <v>0</v>
      </c>
      <c r="WZI51" s="64">
        <f t="shared" si="511"/>
        <v>0</v>
      </c>
      <c r="WZJ51" s="64">
        <f t="shared" si="511"/>
        <v>0</v>
      </c>
      <c r="WZK51" s="64">
        <f t="shared" si="511"/>
        <v>0</v>
      </c>
      <c r="WZL51" s="64">
        <f t="shared" si="511"/>
        <v>0</v>
      </c>
      <c r="WZM51" s="64">
        <f t="shared" si="511"/>
        <v>0</v>
      </c>
      <c r="WZN51" s="64">
        <f t="shared" si="511"/>
        <v>0</v>
      </c>
      <c r="WZO51" s="64">
        <f t="shared" si="511"/>
        <v>0</v>
      </c>
      <c r="WZP51" s="64">
        <f t="shared" si="511"/>
        <v>0</v>
      </c>
      <c r="WZQ51" s="64">
        <f t="shared" si="511"/>
        <v>0</v>
      </c>
      <c r="WZR51" s="64">
        <f t="shared" si="511"/>
        <v>0</v>
      </c>
      <c r="WZS51" s="64">
        <f t="shared" si="511"/>
        <v>0</v>
      </c>
      <c r="WZT51" s="64">
        <f t="shared" si="511"/>
        <v>0</v>
      </c>
      <c r="WZU51" s="64">
        <f t="shared" si="511"/>
        <v>0</v>
      </c>
      <c r="WZV51" s="64">
        <f t="shared" si="511"/>
        <v>0</v>
      </c>
      <c r="WZW51" s="64">
        <f t="shared" si="511"/>
        <v>0</v>
      </c>
      <c r="WZX51" s="64">
        <f t="shared" si="511"/>
        <v>0</v>
      </c>
      <c r="WZY51" s="64">
        <f t="shared" si="511"/>
        <v>0</v>
      </c>
      <c r="WZZ51" s="64">
        <f t="shared" si="511"/>
        <v>0</v>
      </c>
      <c r="XAA51" s="64">
        <f t="shared" si="511"/>
        <v>0</v>
      </c>
      <c r="XAB51" s="64">
        <f t="shared" si="511"/>
        <v>0</v>
      </c>
      <c r="XAC51" s="64">
        <f t="shared" si="511"/>
        <v>0</v>
      </c>
      <c r="XAD51" s="64">
        <f t="shared" si="511"/>
        <v>0</v>
      </c>
      <c r="XAE51" s="64">
        <f t="shared" si="511"/>
        <v>0</v>
      </c>
      <c r="XAF51" s="64">
        <f t="shared" si="511"/>
        <v>0</v>
      </c>
      <c r="XAG51" s="64">
        <f t="shared" si="511"/>
        <v>0</v>
      </c>
      <c r="XAH51" s="64">
        <f t="shared" si="511"/>
        <v>0</v>
      </c>
      <c r="XAI51" s="64">
        <f t="shared" ref="XAI51:XCT51" si="512">SUM(XAI34:XAI49)</f>
        <v>0</v>
      </c>
      <c r="XAJ51" s="64">
        <f t="shared" si="512"/>
        <v>0</v>
      </c>
      <c r="XAK51" s="64">
        <f t="shared" si="512"/>
        <v>0</v>
      </c>
      <c r="XAL51" s="64">
        <f t="shared" si="512"/>
        <v>0</v>
      </c>
      <c r="XAM51" s="64">
        <f t="shared" si="512"/>
        <v>0</v>
      </c>
      <c r="XAN51" s="64">
        <f t="shared" si="512"/>
        <v>0</v>
      </c>
      <c r="XAO51" s="64">
        <f t="shared" si="512"/>
        <v>0</v>
      </c>
      <c r="XAP51" s="64">
        <f t="shared" si="512"/>
        <v>0</v>
      </c>
      <c r="XAQ51" s="64">
        <f t="shared" si="512"/>
        <v>0</v>
      </c>
      <c r="XAR51" s="64">
        <f t="shared" si="512"/>
        <v>0</v>
      </c>
      <c r="XAS51" s="64">
        <f t="shared" si="512"/>
        <v>0</v>
      </c>
      <c r="XAT51" s="64">
        <f t="shared" si="512"/>
        <v>0</v>
      </c>
      <c r="XAU51" s="64">
        <f t="shared" si="512"/>
        <v>0</v>
      </c>
      <c r="XAV51" s="64">
        <f t="shared" si="512"/>
        <v>0</v>
      </c>
      <c r="XAW51" s="64">
        <f t="shared" si="512"/>
        <v>0</v>
      </c>
      <c r="XAX51" s="64">
        <f t="shared" si="512"/>
        <v>0</v>
      </c>
      <c r="XAY51" s="64">
        <f t="shared" si="512"/>
        <v>0</v>
      </c>
      <c r="XAZ51" s="64">
        <f t="shared" si="512"/>
        <v>0</v>
      </c>
      <c r="XBA51" s="64">
        <f t="shared" si="512"/>
        <v>0</v>
      </c>
      <c r="XBB51" s="64">
        <f t="shared" si="512"/>
        <v>0</v>
      </c>
      <c r="XBC51" s="64">
        <f t="shared" si="512"/>
        <v>0</v>
      </c>
      <c r="XBD51" s="64">
        <f t="shared" si="512"/>
        <v>0</v>
      </c>
      <c r="XBE51" s="64">
        <f t="shared" si="512"/>
        <v>0</v>
      </c>
      <c r="XBF51" s="64">
        <f t="shared" si="512"/>
        <v>0</v>
      </c>
      <c r="XBG51" s="64">
        <f t="shared" si="512"/>
        <v>0</v>
      </c>
      <c r="XBH51" s="64">
        <f t="shared" si="512"/>
        <v>0</v>
      </c>
      <c r="XBI51" s="64">
        <f t="shared" si="512"/>
        <v>0</v>
      </c>
      <c r="XBJ51" s="64">
        <f t="shared" si="512"/>
        <v>0</v>
      </c>
      <c r="XBK51" s="64">
        <f t="shared" si="512"/>
        <v>0</v>
      </c>
      <c r="XBL51" s="64">
        <f t="shared" si="512"/>
        <v>0</v>
      </c>
      <c r="XBM51" s="64">
        <f t="shared" si="512"/>
        <v>0</v>
      </c>
      <c r="XBN51" s="64">
        <f t="shared" si="512"/>
        <v>0</v>
      </c>
      <c r="XBO51" s="64">
        <f t="shared" si="512"/>
        <v>0</v>
      </c>
      <c r="XBP51" s="64">
        <f t="shared" si="512"/>
        <v>0</v>
      </c>
      <c r="XBQ51" s="64">
        <f t="shared" si="512"/>
        <v>0</v>
      </c>
      <c r="XBR51" s="64">
        <f t="shared" si="512"/>
        <v>0</v>
      </c>
      <c r="XBS51" s="64">
        <f t="shared" si="512"/>
        <v>0</v>
      </c>
      <c r="XBT51" s="64">
        <f t="shared" si="512"/>
        <v>0</v>
      </c>
      <c r="XBU51" s="64">
        <f t="shared" si="512"/>
        <v>0</v>
      </c>
      <c r="XBV51" s="64">
        <f t="shared" si="512"/>
        <v>0</v>
      </c>
      <c r="XBW51" s="64">
        <f t="shared" si="512"/>
        <v>0</v>
      </c>
      <c r="XBX51" s="64">
        <f t="shared" si="512"/>
        <v>0</v>
      </c>
      <c r="XBY51" s="64">
        <f t="shared" si="512"/>
        <v>0</v>
      </c>
      <c r="XBZ51" s="64">
        <f t="shared" si="512"/>
        <v>0</v>
      </c>
      <c r="XCA51" s="64">
        <f t="shared" si="512"/>
        <v>0</v>
      </c>
      <c r="XCB51" s="64">
        <f t="shared" si="512"/>
        <v>0</v>
      </c>
      <c r="XCC51" s="64">
        <f t="shared" si="512"/>
        <v>0</v>
      </c>
      <c r="XCD51" s="64">
        <f t="shared" si="512"/>
        <v>0</v>
      </c>
      <c r="XCE51" s="64">
        <f t="shared" si="512"/>
        <v>0</v>
      </c>
      <c r="XCF51" s="64">
        <f t="shared" si="512"/>
        <v>0</v>
      </c>
      <c r="XCG51" s="64">
        <f t="shared" si="512"/>
        <v>0</v>
      </c>
      <c r="XCH51" s="64">
        <f t="shared" si="512"/>
        <v>0</v>
      </c>
      <c r="XCI51" s="64">
        <f t="shared" si="512"/>
        <v>0</v>
      </c>
      <c r="XCJ51" s="64">
        <f t="shared" si="512"/>
        <v>0</v>
      </c>
      <c r="XCK51" s="64">
        <f t="shared" si="512"/>
        <v>0</v>
      </c>
      <c r="XCL51" s="64">
        <f t="shared" si="512"/>
        <v>0</v>
      </c>
      <c r="XCM51" s="64">
        <f t="shared" si="512"/>
        <v>0</v>
      </c>
      <c r="XCN51" s="64">
        <f t="shared" si="512"/>
        <v>0</v>
      </c>
      <c r="XCO51" s="64">
        <f t="shared" si="512"/>
        <v>0</v>
      </c>
      <c r="XCP51" s="64">
        <f t="shared" si="512"/>
        <v>0</v>
      </c>
      <c r="XCQ51" s="64">
        <f t="shared" si="512"/>
        <v>0</v>
      </c>
      <c r="XCR51" s="64">
        <f t="shared" si="512"/>
        <v>0</v>
      </c>
      <c r="XCS51" s="64">
        <f t="shared" si="512"/>
        <v>0</v>
      </c>
      <c r="XCT51" s="64">
        <f t="shared" si="512"/>
        <v>0</v>
      </c>
      <c r="XCU51" s="64">
        <f t="shared" ref="XCU51:XEI51" si="513">SUM(XCU34:XCU49)</f>
        <v>0</v>
      </c>
      <c r="XCV51" s="64">
        <f t="shared" si="513"/>
        <v>0</v>
      </c>
      <c r="XCW51" s="64">
        <f t="shared" si="513"/>
        <v>0</v>
      </c>
      <c r="XCX51" s="64">
        <f t="shared" si="513"/>
        <v>0</v>
      </c>
      <c r="XCY51" s="64">
        <f t="shared" si="513"/>
        <v>0</v>
      </c>
      <c r="XCZ51" s="64">
        <f t="shared" si="513"/>
        <v>0</v>
      </c>
      <c r="XDA51" s="64">
        <f t="shared" si="513"/>
        <v>0</v>
      </c>
      <c r="XDB51" s="64">
        <f t="shared" si="513"/>
        <v>0</v>
      </c>
      <c r="XDC51" s="64">
        <f t="shared" si="513"/>
        <v>0</v>
      </c>
      <c r="XDD51" s="64">
        <f t="shared" si="513"/>
        <v>0</v>
      </c>
      <c r="XDE51" s="64">
        <f t="shared" si="513"/>
        <v>0</v>
      </c>
      <c r="XDF51" s="64">
        <f t="shared" si="513"/>
        <v>0</v>
      </c>
      <c r="XDG51" s="64">
        <f t="shared" si="513"/>
        <v>0</v>
      </c>
      <c r="XDH51" s="64">
        <f t="shared" si="513"/>
        <v>0</v>
      </c>
      <c r="XDI51" s="64">
        <f t="shared" si="513"/>
        <v>0</v>
      </c>
      <c r="XDJ51" s="64">
        <f t="shared" si="513"/>
        <v>0</v>
      </c>
      <c r="XDK51" s="64">
        <f t="shared" si="513"/>
        <v>0</v>
      </c>
      <c r="XDL51" s="64">
        <f t="shared" si="513"/>
        <v>0</v>
      </c>
      <c r="XDM51" s="64">
        <f t="shared" si="513"/>
        <v>0</v>
      </c>
      <c r="XDN51" s="64">
        <f t="shared" si="513"/>
        <v>0</v>
      </c>
      <c r="XDO51" s="64">
        <f t="shared" si="513"/>
        <v>0</v>
      </c>
      <c r="XDP51" s="64">
        <f t="shared" si="513"/>
        <v>0</v>
      </c>
      <c r="XDQ51" s="64">
        <f t="shared" si="513"/>
        <v>0</v>
      </c>
      <c r="XDR51" s="64">
        <f t="shared" si="513"/>
        <v>0</v>
      </c>
      <c r="XDS51" s="64">
        <f t="shared" si="513"/>
        <v>0</v>
      </c>
      <c r="XDT51" s="64">
        <f t="shared" si="513"/>
        <v>0</v>
      </c>
      <c r="XDU51" s="64">
        <f t="shared" si="513"/>
        <v>0</v>
      </c>
      <c r="XDV51" s="64">
        <f t="shared" si="513"/>
        <v>0</v>
      </c>
      <c r="XDW51" s="64">
        <f t="shared" si="513"/>
        <v>0</v>
      </c>
      <c r="XDX51" s="64">
        <f t="shared" si="513"/>
        <v>0</v>
      </c>
      <c r="XDY51" s="64">
        <f t="shared" si="513"/>
        <v>0</v>
      </c>
      <c r="XDZ51" s="64">
        <f t="shared" si="513"/>
        <v>0</v>
      </c>
      <c r="XEA51" s="64">
        <f t="shared" si="513"/>
        <v>0</v>
      </c>
      <c r="XEB51" s="64">
        <f t="shared" si="513"/>
        <v>0</v>
      </c>
      <c r="XEC51" s="64">
        <f t="shared" si="513"/>
        <v>0</v>
      </c>
      <c r="XED51" s="64">
        <f t="shared" si="513"/>
        <v>0</v>
      </c>
      <c r="XEE51" s="64">
        <f t="shared" si="513"/>
        <v>0</v>
      </c>
      <c r="XEF51" s="64">
        <f t="shared" si="513"/>
        <v>0</v>
      </c>
      <c r="XEG51" s="64">
        <f t="shared" si="513"/>
        <v>0</v>
      </c>
      <c r="XEH51" s="64">
        <f t="shared" si="513"/>
        <v>0</v>
      </c>
      <c r="XEI51" s="64">
        <f t="shared" si="513"/>
        <v>0</v>
      </c>
    </row>
    <row r="53" spans="1:16384" s="34" customFormat="1" x14ac:dyDescent="0.2">
      <c r="XEJ53" s="179"/>
      <c r="XEK53" s="179"/>
      <c r="XEL53" s="179"/>
      <c r="XEM53" s="179"/>
      <c r="XEN53" s="179"/>
      <c r="XEO53" s="179"/>
      <c r="XEP53" s="179"/>
      <c r="XEQ53" s="179"/>
      <c r="XER53" s="179"/>
      <c r="XES53" s="179"/>
      <c r="XET53" s="179"/>
      <c r="XEU53" s="179"/>
      <c r="XEV53" s="179"/>
      <c r="XEW53" s="179"/>
      <c r="XEX53" s="179"/>
      <c r="XEY53" s="179"/>
      <c r="XEZ53" s="179"/>
      <c r="XFA53" s="179"/>
      <c r="XFB53" s="179"/>
      <c r="XFC53" s="179"/>
      <c r="XFD53" s="179"/>
    </row>
    <row r="54" spans="1:16384" ht="15" x14ac:dyDescent="0.25">
      <c r="B54" s="181" t="s">
        <v>576</v>
      </c>
      <c r="C54" s="9" t="str">
        <f>Questions!C10</f>
        <v>Include in Scheme</v>
      </c>
      <c r="D54" s="129" t="s">
        <v>622</v>
      </c>
      <c r="E54" s="58" t="s">
        <v>577</v>
      </c>
      <c r="F54" s="58" t="s">
        <v>577</v>
      </c>
      <c r="G54" s="58" t="s">
        <v>577</v>
      </c>
      <c r="H54" s="58" t="s">
        <v>577</v>
      </c>
      <c r="I54" s="58" t="s">
        <v>577</v>
      </c>
      <c r="J54" s="58" t="s">
        <v>577</v>
      </c>
      <c r="K54" s="58" t="s">
        <v>577</v>
      </c>
      <c r="L54" s="58" t="s">
        <v>577</v>
      </c>
      <c r="M54" s="58" t="s">
        <v>577</v>
      </c>
      <c r="N54" s="58" t="s">
        <v>577</v>
      </c>
      <c r="O54" s="58" t="s">
        <v>577</v>
      </c>
      <c r="P54" s="58" t="s">
        <v>577</v>
      </c>
      <c r="Q54" s="58" t="s">
        <v>577</v>
      </c>
      <c r="R54" s="58" t="s">
        <v>577</v>
      </c>
      <c r="S54" s="58" t="s">
        <v>577</v>
      </c>
      <c r="T54" s="58" t="s">
        <v>577</v>
      </c>
      <c r="U54" s="58" t="s">
        <v>577</v>
      </c>
      <c r="V54" s="58" t="s">
        <v>577</v>
      </c>
      <c r="W54" s="58" t="s">
        <v>577</v>
      </c>
      <c r="X54" s="58" t="s">
        <v>577</v>
      </c>
      <c r="Y54" s="58" t="s">
        <v>577</v>
      </c>
      <c r="Z54" s="58" t="s">
        <v>577</v>
      </c>
      <c r="AA54" s="58" t="s">
        <v>577</v>
      </c>
      <c r="AB54" s="58" t="s">
        <v>577</v>
      </c>
      <c r="AC54" s="58" t="s">
        <v>577</v>
      </c>
      <c r="AD54" s="58" t="s">
        <v>577</v>
      </c>
      <c r="AE54" s="58" t="s">
        <v>577</v>
      </c>
      <c r="AF54" s="58" t="s">
        <v>577</v>
      </c>
      <c r="AG54" s="58" t="s">
        <v>577</v>
      </c>
      <c r="AH54" s="58" t="s">
        <v>577</v>
      </c>
      <c r="AI54" s="58" t="s">
        <v>577</v>
      </c>
      <c r="AJ54" s="58" t="s">
        <v>577</v>
      </c>
      <c r="AK54" s="58" t="s">
        <v>577</v>
      </c>
      <c r="AL54" s="58" t="s">
        <v>577</v>
      </c>
      <c r="AM54" s="58" t="s">
        <v>577</v>
      </c>
      <c r="AN54" s="58" t="s">
        <v>577</v>
      </c>
      <c r="AO54" s="58" t="s">
        <v>577</v>
      </c>
      <c r="AP54" s="58" t="s">
        <v>577</v>
      </c>
      <c r="AQ54" s="58" t="s">
        <v>577</v>
      </c>
      <c r="AR54" s="58" t="s">
        <v>577</v>
      </c>
      <c r="AS54" s="58" t="s">
        <v>577</v>
      </c>
      <c r="AT54" s="58" t="s">
        <v>577</v>
      </c>
      <c r="AU54" s="58" t="s">
        <v>577</v>
      </c>
      <c r="AV54" s="58" t="s">
        <v>577</v>
      </c>
      <c r="AW54" s="58" t="s">
        <v>577</v>
      </c>
      <c r="AX54" s="58" t="s">
        <v>577</v>
      </c>
      <c r="AY54" s="58" t="s">
        <v>577</v>
      </c>
      <c r="AZ54" s="58" t="s">
        <v>577</v>
      </c>
      <c r="BA54" s="58" t="s">
        <v>577</v>
      </c>
      <c r="BB54" s="58" t="s">
        <v>577</v>
      </c>
      <c r="BC54" s="58" t="s">
        <v>577</v>
      </c>
      <c r="BD54" s="58" t="s">
        <v>577</v>
      </c>
      <c r="BE54" s="58" t="s">
        <v>577</v>
      </c>
      <c r="BF54" s="58" t="s">
        <v>577</v>
      </c>
      <c r="BG54" s="58" t="s">
        <v>577</v>
      </c>
      <c r="BH54" s="58" t="s">
        <v>577</v>
      </c>
      <c r="BI54" s="58" t="s">
        <v>577</v>
      </c>
      <c r="BJ54" s="58" t="s">
        <v>577</v>
      </c>
      <c r="BK54" s="58" t="s">
        <v>577</v>
      </c>
      <c r="BL54" s="58" t="s">
        <v>577</v>
      </c>
      <c r="BM54" s="58" t="s">
        <v>577</v>
      </c>
      <c r="BN54" s="58" t="s">
        <v>577</v>
      </c>
      <c r="BO54" s="58" t="s">
        <v>577</v>
      </c>
      <c r="BP54" s="58" t="s">
        <v>577</v>
      </c>
      <c r="BQ54" s="58" t="s">
        <v>577</v>
      </c>
      <c r="BR54" s="58" t="s">
        <v>577</v>
      </c>
      <c r="BS54" s="58" t="s">
        <v>577</v>
      </c>
      <c r="BT54" s="58" t="s">
        <v>577</v>
      </c>
      <c r="BU54" s="58" t="s">
        <v>577</v>
      </c>
      <c r="BV54" s="58" t="s">
        <v>577</v>
      </c>
      <c r="BW54" s="58" t="s">
        <v>577</v>
      </c>
      <c r="BX54" s="58" t="s">
        <v>577</v>
      </c>
      <c r="BY54" s="58" t="s">
        <v>577</v>
      </c>
      <c r="BZ54" s="58" t="s">
        <v>577</v>
      </c>
      <c r="CA54" s="58" t="s">
        <v>577</v>
      </c>
      <c r="CB54" s="58" t="s">
        <v>577</v>
      </c>
      <c r="CC54" s="58" t="s">
        <v>577</v>
      </c>
      <c r="CD54" s="58" t="s">
        <v>577</v>
      </c>
      <c r="CE54" s="58" t="s">
        <v>577</v>
      </c>
      <c r="CF54" s="58" t="s">
        <v>577</v>
      </c>
      <c r="CG54" s="58" t="s">
        <v>577</v>
      </c>
      <c r="CH54" s="58" t="s">
        <v>577</v>
      </c>
      <c r="CI54" s="58" t="s">
        <v>577</v>
      </c>
      <c r="CJ54" s="58" t="s">
        <v>577</v>
      </c>
      <c r="CK54" s="58" t="s">
        <v>577</v>
      </c>
      <c r="CL54" s="58" t="s">
        <v>577</v>
      </c>
      <c r="CM54" s="58" t="s">
        <v>577</v>
      </c>
      <c r="CN54" s="58" t="s">
        <v>577</v>
      </c>
      <c r="CO54" s="58" t="s">
        <v>577</v>
      </c>
      <c r="CP54" s="58" t="s">
        <v>577</v>
      </c>
      <c r="CQ54" s="58" t="s">
        <v>577</v>
      </c>
      <c r="CR54" s="58" t="s">
        <v>577</v>
      </c>
      <c r="CS54" s="58" t="s">
        <v>577</v>
      </c>
      <c r="CT54" s="58" t="s">
        <v>577</v>
      </c>
      <c r="CU54" s="58" t="s">
        <v>577</v>
      </c>
      <c r="CV54" s="58" t="s">
        <v>577</v>
      </c>
      <c r="CW54" s="58" t="s">
        <v>577</v>
      </c>
      <c r="CX54" s="58" t="s">
        <v>577</v>
      </c>
      <c r="CY54" s="58" t="s">
        <v>577</v>
      </c>
      <c r="CZ54" s="58" t="s">
        <v>577</v>
      </c>
      <c r="DA54" s="58" t="s">
        <v>577</v>
      </c>
      <c r="DB54" s="58" t="s">
        <v>577</v>
      </c>
      <c r="DC54" s="58" t="s">
        <v>577</v>
      </c>
      <c r="DD54" s="58" t="s">
        <v>577</v>
      </c>
      <c r="DE54" s="58" t="s">
        <v>577</v>
      </c>
      <c r="DF54" s="58" t="s">
        <v>577</v>
      </c>
      <c r="DG54" s="58" t="s">
        <v>577</v>
      </c>
      <c r="DH54" s="58" t="s">
        <v>577</v>
      </c>
      <c r="DI54" s="58" t="s">
        <v>577</v>
      </c>
      <c r="DJ54" s="58" t="s">
        <v>577</v>
      </c>
      <c r="DK54" s="58" t="s">
        <v>577</v>
      </c>
      <c r="DL54" s="58" t="s">
        <v>577</v>
      </c>
      <c r="DM54" s="58" t="s">
        <v>577</v>
      </c>
      <c r="DN54" s="58" t="s">
        <v>577</v>
      </c>
      <c r="DO54" s="58" t="s">
        <v>577</v>
      </c>
      <c r="DP54" s="58" t="s">
        <v>577</v>
      </c>
      <c r="DQ54" s="58" t="s">
        <v>577</v>
      </c>
      <c r="DR54" s="58" t="s">
        <v>577</v>
      </c>
      <c r="DS54" s="58" t="s">
        <v>577</v>
      </c>
      <c r="DT54" s="58" t="s">
        <v>577</v>
      </c>
      <c r="DU54" s="58" t="s">
        <v>577</v>
      </c>
      <c r="DV54" s="58" t="s">
        <v>577</v>
      </c>
      <c r="DW54" s="58" t="s">
        <v>577</v>
      </c>
      <c r="DX54" s="58" t="s">
        <v>577</v>
      </c>
      <c r="DY54" s="58" t="s">
        <v>577</v>
      </c>
      <c r="DZ54" s="58" t="s">
        <v>577</v>
      </c>
      <c r="EA54" s="58" t="s">
        <v>577</v>
      </c>
      <c r="EB54" s="58" t="s">
        <v>577</v>
      </c>
      <c r="EC54" s="58" t="s">
        <v>577</v>
      </c>
      <c r="ED54" s="58" t="s">
        <v>577</v>
      </c>
      <c r="EE54" s="58" t="s">
        <v>577</v>
      </c>
      <c r="EF54" s="58" t="s">
        <v>577</v>
      </c>
      <c r="EG54" s="58" t="s">
        <v>577</v>
      </c>
      <c r="EH54" s="58" t="s">
        <v>577</v>
      </c>
      <c r="EI54" s="58" t="s">
        <v>577</v>
      </c>
      <c r="EJ54" s="58" t="s">
        <v>577</v>
      </c>
      <c r="EK54" s="58" t="s">
        <v>577</v>
      </c>
      <c r="EL54" s="58" t="s">
        <v>577</v>
      </c>
      <c r="EM54" s="58" t="s">
        <v>577</v>
      </c>
      <c r="EN54" s="58" t="s">
        <v>577</v>
      </c>
      <c r="EO54" s="58" t="s">
        <v>577</v>
      </c>
      <c r="EP54" s="58" t="s">
        <v>577</v>
      </c>
      <c r="EQ54" s="58" t="s">
        <v>577</v>
      </c>
      <c r="ER54" s="58" t="s">
        <v>577</v>
      </c>
      <c r="ES54" s="58" t="s">
        <v>577</v>
      </c>
      <c r="ET54" s="58" t="s">
        <v>577</v>
      </c>
      <c r="EU54" s="58" t="s">
        <v>577</v>
      </c>
      <c r="EV54" s="58" t="s">
        <v>577</v>
      </c>
      <c r="EW54" s="58" t="s">
        <v>577</v>
      </c>
      <c r="EX54" s="58" t="s">
        <v>577</v>
      </c>
      <c r="EY54" s="58" t="s">
        <v>577</v>
      </c>
      <c r="EZ54" s="58" t="s">
        <v>577</v>
      </c>
      <c r="FA54" s="58" t="s">
        <v>577</v>
      </c>
      <c r="FB54" s="58" t="s">
        <v>577</v>
      </c>
      <c r="FC54" s="58" t="s">
        <v>577</v>
      </c>
      <c r="FD54" s="58" t="s">
        <v>577</v>
      </c>
      <c r="FE54" s="58" t="s">
        <v>577</v>
      </c>
      <c r="FF54" s="58" t="s">
        <v>577</v>
      </c>
      <c r="FG54" s="58" t="s">
        <v>577</v>
      </c>
      <c r="FH54" s="58" t="s">
        <v>577</v>
      </c>
      <c r="FI54" s="58" t="s">
        <v>577</v>
      </c>
      <c r="FJ54" s="58" t="s">
        <v>577</v>
      </c>
      <c r="FK54" s="58" t="s">
        <v>577</v>
      </c>
      <c r="FL54" s="58" t="s">
        <v>577</v>
      </c>
      <c r="FM54" s="58" t="s">
        <v>577</v>
      </c>
      <c r="FN54" s="58" t="s">
        <v>577</v>
      </c>
      <c r="FO54" s="58" t="s">
        <v>577</v>
      </c>
      <c r="FP54" s="58" t="s">
        <v>577</v>
      </c>
      <c r="FQ54" s="58" t="s">
        <v>577</v>
      </c>
      <c r="FR54" s="58" t="s">
        <v>577</v>
      </c>
      <c r="FS54" s="58" t="s">
        <v>577</v>
      </c>
      <c r="FT54" s="58" t="s">
        <v>577</v>
      </c>
      <c r="FU54" s="58" t="s">
        <v>577</v>
      </c>
      <c r="FV54" s="58" t="s">
        <v>577</v>
      </c>
      <c r="FW54" s="58" t="s">
        <v>577</v>
      </c>
      <c r="FX54" s="58" t="s">
        <v>577</v>
      </c>
      <c r="FY54" s="58" t="s">
        <v>577</v>
      </c>
      <c r="FZ54" s="58" t="s">
        <v>577</v>
      </c>
      <c r="GA54" s="58" t="s">
        <v>577</v>
      </c>
      <c r="GB54" s="58" t="s">
        <v>577</v>
      </c>
      <c r="GC54" s="58" t="s">
        <v>577</v>
      </c>
      <c r="GD54" s="58" t="s">
        <v>577</v>
      </c>
      <c r="GE54" s="58" t="s">
        <v>577</v>
      </c>
      <c r="GF54" s="58" t="s">
        <v>577</v>
      </c>
      <c r="GG54" s="58" t="s">
        <v>577</v>
      </c>
      <c r="GH54" s="58" t="s">
        <v>577</v>
      </c>
      <c r="GI54" s="58" t="s">
        <v>577</v>
      </c>
      <c r="GJ54" s="58" t="s">
        <v>577</v>
      </c>
      <c r="GK54" s="58" t="s">
        <v>577</v>
      </c>
      <c r="GL54" s="58" t="s">
        <v>577</v>
      </c>
      <c r="GM54" s="58" t="s">
        <v>577</v>
      </c>
      <c r="GN54" s="58" t="s">
        <v>577</v>
      </c>
      <c r="GO54" s="58" t="s">
        <v>577</v>
      </c>
      <c r="GP54" s="58" t="s">
        <v>577</v>
      </c>
      <c r="GQ54" s="58" t="s">
        <v>577</v>
      </c>
      <c r="GR54" s="58" t="s">
        <v>577</v>
      </c>
      <c r="GS54" s="58" t="s">
        <v>577</v>
      </c>
      <c r="GT54" s="58" t="s">
        <v>577</v>
      </c>
      <c r="GU54" s="58" t="s">
        <v>577</v>
      </c>
      <c r="GV54" s="58" t="s">
        <v>577</v>
      </c>
      <c r="GW54" s="58" t="s">
        <v>577</v>
      </c>
      <c r="GX54" s="58" t="s">
        <v>577</v>
      </c>
      <c r="GY54" s="58" t="s">
        <v>577</v>
      </c>
      <c r="GZ54" s="58" t="s">
        <v>577</v>
      </c>
      <c r="HA54" s="58" t="s">
        <v>577</v>
      </c>
      <c r="HB54" s="58" t="s">
        <v>577</v>
      </c>
      <c r="HC54" s="58" t="s">
        <v>577</v>
      </c>
      <c r="HD54" s="58" t="s">
        <v>577</v>
      </c>
      <c r="HE54" s="58" t="s">
        <v>577</v>
      </c>
      <c r="HF54" s="58" t="s">
        <v>577</v>
      </c>
      <c r="HG54" s="58" t="s">
        <v>577</v>
      </c>
      <c r="HH54" s="58" t="s">
        <v>577</v>
      </c>
      <c r="HI54" s="58" t="s">
        <v>577</v>
      </c>
      <c r="HJ54" s="58" t="s">
        <v>577</v>
      </c>
      <c r="HK54" s="58" t="s">
        <v>577</v>
      </c>
      <c r="HL54" s="58" t="s">
        <v>577</v>
      </c>
      <c r="HM54" s="58" t="s">
        <v>577</v>
      </c>
      <c r="HN54" s="58" t="s">
        <v>577</v>
      </c>
      <c r="HO54" s="58" t="s">
        <v>577</v>
      </c>
      <c r="HP54" s="58" t="s">
        <v>577</v>
      </c>
      <c r="HQ54" s="58" t="s">
        <v>577</v>
      </c>
      <c r="HR54" s="58" t="s">
        <v>577</v>
      </c>
      <c r="HS54" s="58" t="s">
        <v>577</v>
      </c>
      <c r="HT54" s="58" t="s">
        <v>577</v>
      </c>
      <c r="HU54" s="58" t="s">
        <v>577</v>
      </c>
      <c r="HV54" s="58" t="s">
        <v>577</v>
      </c>
      <c r="HW54" s="58" t="s">
        <v>577</v>
      </c>
      <c r="HX54" s="58" t="s">
        <v>577</v>
      </c>
      <c r="HY54" s="58" t="s">
        <v>577</v>
      </c>
      <c r="HZ54" s="58" t="s">
        <v>577</v>
      </c>
      <c r="IA54" s="58" t="s">
        <v>577</v>
      </c>
      <c r="IB54" s="58" t="s">
        <v>577</v>
      </c>
      <c r="IC54" s="58" t="s">
        <v>577</v>
      </c>
      <c r="ID54" s="58" t="s">
        <v>577</v>
      </c>
      <c r="IE54" s="58" t="s">
        <v>577</v>
      </c>
      <c r="IF54" s="58" t="s">
        <v>577</v>
      </c>
      <c r="IG54" s="58" t="s">
        <v>577</v>
      </c>
      <c r="IH54" s="58" t="s">
        <v>577</v>
      </c>
      <c r="II54" s="58" t="s">
        <v>577</v>
      </c>
      <c r="IJ54" s="58" t="s">
        <v>577</v>
      </c>
      <c r="IK54" s="58" t="s">
        <v>577</v>
      </c>
      <c r="IL54" s="58" t="s">
        <v>577</v>
      </c>
      <c r="IM54" s="58" t="s">
        <v>577</v>
      </c>
      <c r="IN54" s="58" t="s">
        <v>577</v>
      </c>
      <c r="IO54" s="58" t="s">
        <v>577</v>
      </c>
      <c r="IP54" s="58" t="s">
        <v>577</v>
      </c>
      <c r="IQ54" s="58" t="s">
        <v>577</v>
      </c>
      <c r="IR54" s="58" t="s">
        <v>577</v>
      </c>
      <c r="IS54" s="58" t="s">
        <v>577</v>
      </c>
      <c r="IT54" s="58" t="s">
        <v>577</v>
      </c>
      <c r="IU54" s="58" t="s">
        <v>577</v>
      </c>
      <c r="IV54" s="58" t="s">
        <v>577</v>
      </c>
      <c r="IW54" s="58" t="s">
        <v>577</v>
      </c>
      <c r="IX54" s="58" t="s">
        <v>577</v>
      </c>
      <c r="IY54" s="58" t="s">
        <v>577</v>
      </c>
      <c r="IZ54" s="58" t="s">
        <v>577</v>
      </c>
      <c r="JA54" s="58" t="s">
        <v>577</v>
      </c>
      <c r="JB54" s="58" t="s">
        <v>577</v>
      </c>
      <c r="JC54" s="58" t="s">
        <v>577</v>
      </c>
      <c r="JD54" s="58" t="s">
        <v>577</v>
      </c>
      <c r="JE54" s="58" t="s">
        <v>577</v>
      </c>
      <c r="JF54" s="58" t="s">
        <v>577</v>
      </c>
      <c r="JG54" s="58" t="s">
        <v>577</v>
      </c>
      <c r="JH54" s="58" t="s">
        <v>577</v>
      </c>
      <c r="JI54" s="58" t="s">
        <v>577</v>
      </c>
      <c r="JJ54" s="58" t="s">
        <v>577</v>
      </c>
      <c r="JK54" s="58" t="s">
        <v>577</v>
      </c>
      <c r="JL54" s="58" t="s">
        <v>577</v>
      </c>
      <c r="JM54" s="58" t="s">
        <v>577</v>
      </c>
      <c r="JN54" s="58" t="s">
        <v>577</v>
      </c>
      <c r="JO54" s="58" t="s">
        <v>577</v>
      </c>
      <c r="JP54" s="58" t="s">
        <v>577</v>
      </c>
      <c r="JQ54" s="58" t="s">
        <v>577</v>
      </c>
      <c r="JR54" s="58" t="s">
        <v>577</v>
      </c>
      <c r="JS54" s="58" t="s">
        <v>577</v>
      </c>
      <c r="JT54" s="58" t="s">
        <v>577</v>
      </c>
      <c r="JU54" s="58" t="s">
        <v>577</v>
      </c>
      <c r="JV54" s="58" t="s">
        <v>577</v>
      </c>
      <c r="JW54" s="58" t="s">
        <v>577</v>
      </c>
      <c r="JX54" s="58" t="s">
        <v>577</v>
      </c>
      <c r="JY54" s="58" t="s">
        <v>577</v>
      </c>
      <c r="JZ54" s="58" t="s">
        <v>577</v>
      </c>
      <c r="KA54" s="58" t="s">
        <v>577</v>
      </c>
      <c r="KB54" s="58" t="s">
        <v>577</v>
      </c>
      <c r="KC54" s="58" t="s">
        <v>577</v>
      </c>
      <c r="KD54" s="58" t="s">
        <v>577</v>
      </c>
      <c r="KE54" s="58" t="s">
        <v>577</v>
      </c>
      <c r="KF54" s="58" t="s">
        <v>577</v>
      </c>
      <c r="KG54" s="58" t="s">
        <v>577</v>
      </c>
      <c r="KH54" s="58" t="s">
        <v>577</v>
      </c>
      <c r="KI54" s="58" t="s">
        <v>577</v>
      </c>
      <c r="KJ54" s="58" t="s">
        <v>577</v>
      </c>
      <c r="KK54" s="58" t="s">
        <v>577</v>
      </c>
      <c r="KL54" s="58" t="s">
        <v>577</v>
      </c>
      <c r="KM54" s="58" t="s">
        <v>577</v>
      </c>
      <c r="KN54" s="58" t="s">
        <v>577</v>
      </c>
      <c r="KO54" s="58" t="s">
        <v>577</v>
      </c>
      <c r="KP54" s="58" t="s">
        <v>577</v>
      </c>
      <c r="KQ54" s="58" t="s">
        <v>577</v>
      </c>
      <c r="KR54" s="58" t="s">
        <v>577</v>
      </c>
      <c r="KS54" s="58" t="s">
        <v>577</v>
      </c>
      <c r="KT54" s="58" t="s">
        <v>577</v>
      </c>
      <c r="KU54" s="58" t="s">
        <v>577</v>
      </c>
      <c r="KV54" s="58" t="s">
        <v>577</v>
      </c>
      <c r="KW54" s="58" t="s">
        <v>577</v>
      </c>
      <c r="KX54" s="58" t="s">
        <v>577</v>
      </c>
      <c r="KY54" s="58" t="s">
        <v>577</v>
      </c>
      <c r="KZ54" s="58" t="s">
        <v>577</v>
      </c>
      <c r="LA54" s="58" t="s">
        <v>577</v>
      </c>
      <c r="LB54" s="58" t="s">
        <v>577</v>
      </c>
      <c r="LC54" s="58" t="s">
        <v>577</v>
      </c>
      <c r="LD54" s="58" t="s">
        <v>577</v>
      </c>
      <c r="LE54" s="58" t="s">
        <v>577</v>
      </c>
      <c r="LF54" s="58" t="s">
        <v>577</v>
      </c>
      <c r="LG54" s="58" t="s">
        <v>577</v>
      </c>
      <c r="LH54" s="58" t="s">
        <v>577</v>
      </c>
      <c r="LI54" s="58" t="s">
        <v>577</v>
      </c>
      <c r="LJ54" s="58" t="s">
        <v>577</v>
      </c>
      <c r="LK54" s="58" t="s">
        <v>577</v>
      </c>
      <c r="LL54" s="58" t="s">
        <v>577</v>
      </c>
      <c r="LM54" s="58" t="s">
        <v>577</v>
      </c>
      <c r="LN54" s="58" t="s">
        <v>577</v>
      </c>
      <c r="LO54" s="58" t="s">
        <v>577</v>
      </c>
      <c r="LP54" s="58" t="s">
        <v>577</v>
      </c>
      <c r="LQ54" s="58" t="s">
        <v>577</v>
      </c>
      <c r="LR54" s="58" t="s">
        <v>577</v>
      </c>
      <c r="LS54" s="58" t="s">
        <v>577</v>
      </c>
      <c r="LT54" s="58" t="s">
        <v>577</v>
      </c>
      <c r="LU54" s="58" t="s">
        <v>577</v>
      </c>
      <c r="LV54" s="58" t="s">
        <v>577</v>
      </c>
      <c r="LW54" s="58" t="s">
        <v>577</v>
      </c>
      <c r="LX54" s="58" t="s">
        <v>577</v>
      </c>
      <c r="LY54" s="58" t="s">
        <v>577</v>
      </c>
      <c r="LZ54" s="58" t="s">
        <v>577</v>
      </c>
      <c r="MA54" s="58" t="s">
        <v>577</v>
      </c>
      <c r="MB54" s="58" t="s">
        <v>577</v>
      </c>
      <c r="MC54" s="58" t="s">
        <v>577</v>
      </c>
      <c r="MD54" s="58" t="s">
        <v>577</v>
      </c>
      <c r="ME54" s="58" t="s">
        <v>577</v>
      </c>
      <c r="MF54" s="58" t="s">
        <v>577</v>
      </c>
      <c r="MG54" s="58" t="s">
        <v>577</v>
      </c>
      <c r="MH54" s="58" t="s">
        <v>577</v>
      </c>
      <c r="MI54" s="58" t="s">
        <v>577</v>
      </c>
      <c r="MJ54" s="58" t="s">
        <v>577</v>
      </c>
      <c r="MK54" s="58" t="s">
        <v>577</v>
      </c>
      <c r="ML54" s="58" t="s">
        <v>577</v>
      </c>
      <c r="MM54" s="58" t="s">
        <v>577</v>
      </c>
      <c r="MN54" s="58" t="s">
        <v>577</v>
      </c>
      <c r="MO54" s="58" t="s">
        <v>577</v>
      </c>
      <c r="MP54" s="58" t="s">
        <v>577</v>
      </c>
      <c r="MQ54" s="58" t="s">
        <v>577</v>
      </c>
      <c r="MR54" s="58" t="s">
        <v>577</v>
      </c>
      <c r="MS54" s="58" t="s">
        <v>577</v>
      </c>
      <c r="MT54" s="58" t="s">
        <v>577</v>
      </c>
      <c r="MU54" s="58" t="s">
        <v>577</v>
      </c>
      <c r="MV54" s="58" t="s">
        <v>577</v>
      </c>
      <c r="MW54" s="58" t="s">
        <v>577</v>
      </c>
      <c r="MX54" s="58" t="s">
        <v>577</v>
      </c>
      <c r="MY54" s="58" t="s">
        <v>577</v>
      </c>
      <c r="MZ54" s="58" t="s">
        <v>577</v>
      </c>
      <c r="NA54" s="58" t="s">
        <v>577</v>
      </c>
      <c r="NB54" s="58" t="s">
        <v>577</v>
      </c>
      <c r="NC54" s="58" t="s">
        <v>577</v>
      </c>
      <c r="ND54" s="58" t="s">
        <v>577</v>
      </c>
      <c r="NE54" s="58" t="s">
        <v>577</v>
      </c>
      <c r="NF54" s="58" t="s">
        <v>577</v>
      </c>
      <c r="NG54" s="58" t="s">
        <v>577</v>
      </c>
      <c r="NH54" s="58" t="s">
        <v>577</v>
      </c>
      <c r="NI54" s="58" t="s">
        <v>577</v>
      </c>
      <c r="NJ54" s="58" t="s">
        <v>577</v>
      </c>
      <c r="NK54" s="58" t="s">
        <v>577</v>
      </c>
      <c r="NL54" s="58" t="s">
        <v>577</v>
      </c>
      <c r="NM54" s="58" t="s">
        <v>577</v>
      </c>
      <c r="NN54" s="58" t="s">
        <v>577</v>
      </c>
      <c r="NO54" s="58" t="s">
        <v>577</v>
      </c>
      <c r="NP54" s="58" t="s">
        <v>577</v>
      </c>
      <c r="NQ54" s="58" t="s">
        <v>577</v>
      </c>
      <c r="NR54" s="58" t="s">
        <v>577</v>
      </c>
      <c r="NS54" s="58" t="s">
        <v>577</v>
      </c>
      <c r="NT54" s="58" t="s">
        <v>577</v>
      </c>
      <c r="NU54" s="58" t="s">
        <v>577</v>
      </c>
      <c r="NV54" s="58" t="s">
        <v>577</v>
      </c>
      <c r="NW54" s="58" t="s">
        <v>577</v>
      </c>
      <c r="NX54" s="58" t="s">
        <v>577</v>
      </c>
      <c r="NY54" s="58" t="s">
        <v>577</v>
      </c>
      <c r="NZ54" s="58" t="s">
        <v>577</v>
      </c>
      <c r="OA54" s="58" t="s">
        <v>577</v>
      </c>
      <c r="OB54" s="58" t="s">
        <v>577</v>
      </c>
      <c r="OC54" s="58" t="s">
        <v>577</v>
      </c>
      <c r="OD54" s="58" t="s">
        <v>577</v>
      </c>
      <c r="OE54" s="58" t="s">
        <v>577</v>
      </c>
      <c r="OF54" s="58" t="s">
        <v>577</v>
      </c>
      <c r="OG54" s="58" t="s">
        <v>577</v>
      </c>
      <c r="OH54" s="58" t="s">
        <v>577</v>
      </c>
      <c r="OI54" s="58" t="s">
        <v>577</v>
      </c>
      <c r="OJ54" s="58" t="s">
        <v>577</v>
      </c>
      <c r="OK54" s="58" t="s">
        <v>577</v>
      </c>
      <c r="OL54" s="58" t="s">
        <v>577</v>
      </c>
      <c r="OM54" s="58" t="s">
        <v>577</v>
      </c>
      <c r="ON54" s="58" t="s">
        <v>577</v>
      </c>
      <c r="OO54" s="58" t="s">
        <v>577</v>
      </c>
      <c r="OP54" s="58" t="s">
        <v>577</v>
      </c>
      <c r="OQ54" s="58" t="s">
        <v>577</v>
      </c>
      <c r="OR54" s="58" t="s">
        <v>577</v>
      </c>
      <c r="OS54" s="58" t="s">
        <v>577</v>
      </c>
      <c r="OT54" s="58" t="s">
        <v>577</v>
      </c>
      <c r="OU54" s="58" t="s">
        <v>577</v>
      </c>
      <c r="OV54" s="58" t="s">
        <v>577</v>
      </c>
      <c r="OW54" s="58" t="s">
        <v>577</v>
      </c>
      <c r="OX54" s="58" t="s">
        <v>577</v>
      </c>
      <c r="OY54" s="58" t="s">
        <v>577</v>
      </c>
      <c r="OZ54" s="58" t="s">
        <v>577</v>
      </c>
      <c r="PA54" s="58" t="s">
        <v>577</v>
      </c>
      <c r="PB54" s="58" t="s">
        <v>577</v>
      </c>
      <c r="PC54" s="58" t="s">
        <v>577</v>
      </c>
      <c r="PD54" s="58" t="s">
        <v>577</v>
      </c>
      <c r="PE54" s="58" t="s">
        <v>577</v>
      </c>
      <c r="PF54" s="58" t="s">
        <v>577</v>
      </c>
      <c r="PG54" s="58" t="s">
        <v>577</v>
      </c>
      <c r="PH54" s="58" t="s">
        <v>577</v>
      </c>
      <c r="PI54" s="58" t="s">
        <v>577</v>
      </c>
      <c r="PJ54" s="58" t="s">
        <v>577</v>
      </c>
      <c r="PK54" s="58" t="s">
        <v>577</v>
      </c>
      <c r="PL54" s="58" t="s">
        <v>577</v>
      </c>
      <c r="PM54" s="58" t="s">
        <v>577</v>
      </c>
      <c r="PN54" s="58" t="s">
        <v>577</v>
      </c>
      <c r="PO54" s="58" t="s">
        <v>577</v>
      </c>
      <c r="PP54" s="58" t="s">
        <v>577</v>
      </c>
      <c r="PQ54" s="58" t="s">
        <v>577</v>
      </c>
      <c r="PR54" s="58" t="s">
        <v>577</v>
      </c>
      <c r="PS54" s="58" t="s">
        <v>577</v>
      </c>
      <c r="PT54" s="58" t="s">
        <v>577</v>
      </c>
      <c r="PU54" s="58" t="s">
        <v>577</v>
      </c>
      <c r="PV54" s="58" t="s">
        <v>577</v>
      </c>
      <c r="PW54" s="58" t="s">
        <v>577</v>
      </c>
      <c r="PX54" s="58" t="s">
        <v>577</v>
      </c>
      <c r="PY54" s="58" t="s">
        <v>577</v>
      </c>
      <c r="PZ54" s="58" t="s">
        <v>577</v>
      </c>
      <c r="QA54" s="58" t="s">
        <v>577</v>
      </c>
      <c r="QB54" s="58" t="s">
        <v>577</v>
      </c>
      <c r="QC54" s="58" t="s">
        <v>577</v>
      </c>
      <c r="QD54" s="58" t="s">
        <v>577</v>
      </c>
      <c r="QE54" s="58" t="s">
        <v>577</v>
      </c>
      <c r="QF54" s="58" t="s">
        <v>577</v>
      </c>
      <c r="QG54" s="58" t="s">
        <v>577</v>
      </c>
      <c r="QH54" s="58" t="s">
        <v>577</v>
      </c>
      <c r="QI54" s="58" t="s">
        <v>577</v>
      </c>
      <c r="QJ54" s="58" t="s">
        <v>577</v>
      </c>
      <c r="QK54" s="58" t="s">
        <v>577</v>
      </c>
      <c r="QL54" s="58" t="s">
        <v>577</v>
      </c>
      <c r="QM54" s="58" t="s">
        <v>577</v>
      </c>
      <c r="QN54" s="58" t="s">
        <v>577</v>
      </c>
      <c r="QO54" s="58" t="s">
        <v>577</v>
      </c>
      <c r="QP54" s="58" t="s">
        <v>577</v>
      </c>
      <c r="QQ54" s="58" t="s">
        <v>577</v>
      </c>
      <c r="QR54" s="58" t="s">
        <v>577</v>
      </c>
      <c r="QS54" s="58" t="s">
        <v>577</v>
      </c>
      <c r="QT54" s="58" t="s">
        <v>577</v>
      </c>
      <c r="QU54" s="58" t="s">
        <v>577</v>
      </c>
      <c r="QV54" s="58" t="s">
        <v>577</v>
      </c>
      <c r="QW54" s="58" t="s">
        <v>577</v>
      </c>
      <c r="QX54" s="58" t="s">
        <v>577</v>
      </c>
      <c r="QY54" s="58" t="s">
        <v>577</v>
      </c>
      <c r="QZ54" s="58" t="s">
        <v>577</v>
      </c>
      <c r="RA54" s="58" t="s">
        <v>577</v>
      </c>
      <c r="RB54" s="58" t="s">
        <v>577</v>
      </c>
      <c r="RC54" s="58" t="s">
        <v>577</v>
      </c>
      <c r="RD54" s="58" t="s">
        <v>577</v>
      </c>
      <c r="RE54" s="58" t="s">
        <v>577</v>
      </c>
      <c r="RF54" s="58" t="s">
        <v>577</v>
      </c>
      <c r="RG54" s="58" t="s">
        <v>577</v>
      </c>
      <c r="RH54" s="58" t="s">
        <v>577</v>
      </c>
      <c r="RI54" s="58" t="s">
        <v>577</v>
      </c>
      <c r="RJ54" s="58" t="s">
        <v>577</v>
      </c>
      <c r="RK54" s="58" t="s">
        <v>577</v>
      </c>
      <c r="RL54" s="58" t="s">
        <v>577</v>
      </c>
      <c r="RM54" s="58" t="s">
        <v>577</v>
      </c>
      <c r="RN54" s="58" t="s">
        <v>577</v>
      </c>
      <c r="RO54" s="58" t="s">
        <v>577</v>
      </c>
      <c r="RP54" s="58" t="s">
        <v>577</v>
      </c>
      <c r="RQ54" s="58" t="s">
        <v>577</v>
      </c>
      <c r="RR54" s="58" t="s">
        <v>577</v>
      </c>
      <c r="RS54" s="58" t="s">
        <v>577</v>
      </c>
      <c r="RT54" s="58" t="s">
        <v>577</v>
      </c>
      <c r="RU54" s="58" t="s">
        <v>577</v>
      </c>
      <c r="RV54" s="58" t="s">
        <v>577</v>
      </c>
      <c r="RW54" s="58" t="s">
        <v>577</v>
      </c>
      <c r="RX54" s="58" t="s">
        <v>577</v>
      </c>
      <c r="RY54" s="58" t="s">
        <v>577</v>
      </c>
      <c r="RZ54" s="58" t="s">
        <v>577</v>
      </c>
      <c r="SA54" s="58" t="s">
        <v>577</v>
      </c>
      <c r="SB54" s="58" t="s">
        <v>577</v>
      </c>
      <c r="SC54" s="58" t="s">
        <v>577</v>
      </c>
      <c r="SD54" s="58" t="s">
        <v>577</v>
      </c>
      <c r="SE54" s="58" t="s">
        <v>577</v>
      </c>
      <c r="SF54" s="58" t="s">
        <v>577</v>
      </c>
      <c r="SG54" s="58" t="s">
        <v>577</v>
      </c>
      <c r="SH54" s="58" t="s">
        <v>577</v>
      </c>
      <c r="SI54" s="58" t="s">
        <v>577</v>
      </c>
      <c r="SJ54" s="58" t="s">
        <v>577</v>
      </c>
      <c r="SK54" s="58" t="s">
        <v>577</v>
      </c>
      <c r="SL54" s="58" t="s">
        <v>577</v>
      </c>
      <c r="SM54" s="58" t="s">
        <v>577</v>
      </c>
      <c r="SN54" s="58" t="s">
        <v>577</v>
      </c>
      <c r="SO54" s="58" t="s">
        <v>577</v>
      </c>
      <c r="SP54" s="58" t="s">
        <v>577</v>
      </c>
      <c r="SQ54" s="58" t="s">
        <v>577</v>
      </c>
      <c r="SR54" s="58" t="s">
        <v>577</v>
      </c>
      <c r="SS54" s="58" t="s">
        <v>577</v>
      </c>
      <c r="ST54" s="58" t="s">
        <v>577</v>
      </c>
      <c r="SU54" s="58" t="s">
        <v>577</v>
      </c>
      <c r="SV54" s="58" t="s">
        <v>577</v>
      </c>
      <c r="SW54" s="58" t="s">
        <v>577</v>
      </c>
      <c r="SX54" s="58" t="s">
        <v>577</v>
      </c>
      <c r="SY54" s="58" t="s">
        <v>577</v>
      </c>
      <c r="SZ54" s="58" t="s">
        <v>577</v>
      </c>
      <c r="TA54" s="58" t="s">
        <v>577</v>
      </c>
      <c r="TB54" s="58" t="s">
        <v>577</v>
      </c>
      <c r="TC54" s="58" t="s">
        <v>577</v>
      </c>
      <c r="TD54" s="58" t="s">
        <v>577</v>
      </c>
      <c r="TE54" s="58" t="s">
        <v>577</v>
      </c>
      <c r="TF54" s="58" t="s">
        <v>577</v>
      </c>
      <c r="TG54" s="58" t="s">
        <v>577</v>
      </c>
      <c r="TH54" s="58" t="s">
        <v>577</v>
      </c>
      <c r="TI54" s="58" t="s">
        <v>577</v>
      </c>
      <c r="TJ54" s="58" t="s">
        <v>577</v>
      </c>
      <c r="TK54" s="58" t="s">
        <v>577</v>
      </c>
      <c r="TL54" s="58" t="s">
        <v>577</v>
      </c>
      <c r="TM54" s="58" t="s">
        <v>577</v>
      </c>
      <c r="TN54" s="58" t="s">
        <v>577</v>
      </c>
      <c r="TO54" s="58" t="s">
        <v>577</v>
      </c>
      <c r="TP54" s="58" t="s">
        <v>577</v>
      </c>
      <c r="TQ54" s="58" t="s">
        <v>577</v>
      </c>
      <c r="TR54" s="58" t="s">
        <v>577</v>
      </c>
      <c r="TS54" s="58" t="s">
        <v>577</v>
      </c>
      <c r="TT54" s="58" t="s">
        <v>577</v>
      </c>
      <c r="TU54" s="58" t="s">
        <v>577</v>
      </c>
      <c r="TV54" s="58" t="s">
        <v>577</v>
      </c>
      <c r="TW54" s="58" t="s">
        <v>577</v>
      </c>
      <c r="TX54" s="58" t="s">
        <v>577</v>
      </c>
      <c r="TY54" s="58" t="s">
        <v>577</v>
      </c>
      <c r="TZ54" s="58" t="s">
        <v>577</v>
      </c>
      <c r="UA54" s="58" t="s">
        <v>577</v>
      </c>
      <c r="UB54" s="58" t="s">
        <v>577</v>
      </c>
      <c r="UC54" s="58" t="s">
        <v>577</v>
      </c>
      <c r="UD54" s="58" t="s">
        <v>577</v>
      </c>
      <c r="UE54" s="58" t="s">
        <v>577</v>
      </c>
      <c r="UF54" s="58" t="s">
        <v>577</v>
      </c>
      <c r="UG54" s="58" t="s">
        <v>577</v>
      </c>
      <c r="UH54" s="58" t="s">
        <v>577</v>
      </c>
      <c r="UI54" s="58" t="s">
        <v>577</v>
      </c>
      <c r="UJ54" s="58" t="s">
        <v>577</v>
      </c>
      <c r="UK54" s="58" t="s">
        <v>577</v>
      </c>
      <c r="UL54" s="58" t="s">
        <v>577</v>
      </c>
      <c r="UM54" s="58" t="s">
        <v>577</v>
      </c>
      <c r="UN54" s="58" t="s">
        <v>577</v>
      </c>
      <c r="UO54" s="58" t="s">
        <v>577</v>
      </c>
      <c r="UP54" s="58" t="s">
        <v>577</v>
      </c>
      <c r="UQ54" s="58" t="s">
        <v>577</v>
      </c>
      <c r="UR54" s="58" t="s">
        <v>577</v>
      </c>
      <c r="US54" s="58" t="s">
        <v>577</v>
      </c>
      <c r="UT54" s="58" t="s">
        <v>577</v>
      </c>
      <c r="UU54" s="58" t="s">
        <v>577</v>
      </c>
      <c r="UV54" s="58" t="s">
        <v>577</v>
      </c>
      <c r="UW54" s="58" t="s">
        <v>577</v>
      </c>
      <c r="UX54" s="58" t="s">
        <v>577</v>
      </c>
      <c r="UY54" s="58" t="s">
        <v>577</v>
      </c>
      <c r="UZ54" s="58" t="s">
        <v>577</v>
      </c>
      <c r="VA54" s="58" t="s">
        <v>577</v>
      </c>
      <c r="VB54" s="58" t="s">
        <v>577</v>
      </c>
      <c r="VC54" s="58" t="s">
        <v>577</v>
      </c>
      <c r="VD54" s="58" t="s">
        <v>577</v>
      </c>
      <c r="VE54" s="58" t="s">
        <v>577</v>
      </c>
      <c r="VF54" s="58" t="s">
        <v>577</v>
      </c>
      <c r="VG54" s="58" t="s">
        <v>577</v>
      </c>
      <c r="VH54" s="58" t="s">
        <v>577</v>
      </c>
      <c r="VI54" s="58" t="s">
        <v>577</v>
      </c>
      <c r="VJ54" s="58" t="s">
        <v>577</v>
      </c>
      <c r="VK54" s="58" t="s">
        <v>577</v>
      </c>
      <c r="VL54" s="58" t="s">
        <v>577</v>
      </c>
      <c r="VM54" s="58" t="s">
        <v>577</v>
      </c>
      <c r="VN54" s="58" t="s">
        <v>577</v>
      </c>
      <c r="VO54" s="58" t="s">
        <v>577</v>
      </c>
      <c r="VP54" s="58" t="s">
        <v>577</v>
      </c>
      <c r="VQ54" s="58" t="s">
        <v>577</v>
      </c>
      <c r="VR54" s="58" t="s">
        <v>577</v>
      </c>
      <c r="VS54" s="58" t="s">
        <v>577</v>
      </c>
      <c r="VT54" s="58" t="s">
        <v>577</v>
      </c>
      <c r="VU54" s="58" t="s">
        <v>577</v>
      </c>
      <c r="VV54" s="58" t="s">
        <v>577</v>
      </c>
      <c r="VW54" s="58" t="s">
        <v>577</v>
      </c>
      <c r="VX54" s="58" t="s">
        <v>577</v>
      </c>
      <c r="VY54" s="58" t="s">
        <v>577</v>
      </c>
      <c r="VZ54" s="58" t="s">
        <v>577</v>
      </c>
      <c r="WA54" s="58" t="s">
        <v>577</v>
      </c>
      <c r="WB54" s="58" t="s">
        <v>577</v>
      </c>
      <c r="WC54" s="58" t="s">
        <v>577</v>
      </c>
      <c r="WD54" s="58" t="s">
        <v>577</v>
      </c>
      <c r="WE54" s="58" t="s">
        <v>577</v>
      </c>
      <c r="WF54" s="58" t="s">
        <v>577</v>
      </c>
      <c r="WG54" s="58" t="s">
        <v>577</v>
      </c>
      <c r="WH54" s="58" t="s">
        <v>577</v>
      </c>
      <c r="WI54" s="58" t="s">
        <v>577</v>
      </c>
      <c r="WJ54" s="58" t="s">
        <v>577</v>
      </c>
      <c r="WK54" s="58" t="s">
        <v>577</v>
      </c>
      <c r="WL54" s="58" t="s">
        <v>577</v>
      </c>
      <c r="WM54" s="58" t="s">
        <v>577</v>
      </c>
      <c r="WN54" s="58" t="s">
        <v>577</v>
      </c>
      <c r="WO54" s="58" t="s">
        <v>577</v>
      </c>
      <c r="WP54" s="58" t="s">
        <v>577</v>
      </c>
      <c r="WQ54" s="58" t="s">
        <v>577</v>
      </c>
      <c r="WR54" s="58" t="s">
        <v>577</v>
      </c>
      <c r="WS54" s="58" t="s">
        <v>577</v>
      </c>
      <c r="WT54" s="58" t="s">
        <v>577</v>
      </c>
      <c r="WU54" s="58" t="s">
        <v>577</v>
      </c>
      <c r="WV54" s="58" t="s">
        <v>577</v>
      </c>
      <c r="WW54" s="58" t="s">
        <v>577</v>
      </c>
      <c r="WX54" s="58" t="s">
        <v>577</v>
      </c>
      <c r="WY54" s="58" t="s">
        <v>577</v>
      </c>
      <c r="WZ54" s="58" t="s">
        <v>577</v>
      </c>
      <c r="XA54" s="58" t="s">
        <v>577</v>
      </c>
      <c r="XB54" s="58" t="s">
        <v>577</v>
      </c>
      <c r="XC54" s="58" t="s">
        <v>577</v>
      </c>
      <c r="XD54" s="58" t="s">
        <v>577</v>
      </c>
      <c r="XE54" s="58" t="s">
        <v>577</v>
      </c>
      <c r="XF54" s="58" t="s">
        <v>577</v>
      </c>
      <c r="XG54" s="58" t="s">
        <v>577</v>
      </c>
      <c r="XH54" s="58" t="s">
        <v>577</v>
      </c>
      <c r="XI54" s="58" t="s">
        <v>577</v>
      </c>
      <c r="XJ54" s="58" t="s">
        <v>577</v>
      </c>
      <c r="XK54" s="58" t="s">
        <v>577</v>
      </c>
      <c r="XL54" s="58" t="s">
        <v>577</v>
      </c>
      <c r="XM54" s="58" t="s">
        <v>577</v>
      </c>
      <c r="XN54" s="58" t="s">
        <v>577</v>
      </c>
      <c r="XO54" s="58" t="s">
        <v>577</v>
      </c>
      <c r="XP54" s="58" t="s">
        <v>577</v>
      </c>
      <c r="XQ54" s="58" t="s">
        <v>577</v>
      </c>
      <c r="XR54" s="58" t="s">
        <v>577</v>
      </c>
      <c r="XS54" s="58" t="s">
        <v>577</v>
      </c>
      <c r="XT54" s="58" t="s">
        <v>577</v>
      </c>
      <c r="XU54" s="58" t="s">
        <v>577</v>
      </c>
      <c r="XV54" s="58" t="s">
        <v>577</v>
      </c>
      <c r="XW54" s="58" t="s">
        <v>577</v>
      </c>
      <c r="XX54" s="58" t="s">
        <v>577</v>
      </c>
      <c r="XY54" s="58" t="s">
        <v>577</v>
      </c>
      <c r="XZ54" s="58" t="s">
        <v>577</v>
      </c>
      <c r="YA54" s="58" t="s">
        <v>577</v>
      </c>
      <c r="YB54" s="58" t="s">
        <v>577</v>
      </c>
      <c r="YC54" s="58" t="s">
        <v>577</v>
      </c>
      <c r="YD54" s="58" t="s">
        <v>577</v>
      </c>
      <c r="YE54" s="58" t="s">
        <v>577</v>
      </c>
      <c r="YF54" s="58" t="s">
        <v>577</v>
      </c>
      <c r="YG54" s="58" t="s">
        <v>577</v>
      </c>
      <c r="YH54" s="58" t="s">
        <v>577</v>
      </c>
      <c r="YI54" s="58" t="s">
        <v>577</v>
      </c>
      <c r="YJ54" s="58" t="s">
        <v>577</v>
      </c>
      <c r="YK54" s="58" t="s">
        <v>577</v>
      </c>
      <c r="YL54" s="58" t="s">
        <v>577</v>
      </c>
      <c r="YM54" s="58" t="s">
        <v>577</v>
      </c>
      <c r="YN54" s="58" t="s">
        <v>577</v>
      </c>
      <c r="YO54" s="58" t="s">
        <v>577</v>
      </c>
      <c r="YP54" s="58" t="s">
        <v>577</v>
      </c>
      <c r="YQ54" s="58" t="s">
        <v>577</v>
      </c>
      <c r="YR54" s="58" t="s">
        <v>577</v>
      </c>
      <c r="YS54" s="58" t="s">
        <v>577</v>
      </c>
      <c r="YT54" s="58" t="s">
        <v>577</v>
      </c>
      <c r="YU54" s="58" t="s">
        <v>577</v>
      </c>
      <c r="YV54" s="58" t="s">
        <v>577</v>
      </c>
      <c r="YW54" s="58" t="s">
        <v>577</v>
      </c>
      <c r="YX54" s="58" t="s">
        <v>577</v>
      </c>
      <c r="YY54" s="58" t="s">
        <v>577</v>
      </c>
      <c r="YZ54" s="58" t="s">
        <v>577</v>
      </c>
      <c r="ZA54" s="58" t="s">
        <v>577</v>
      </c>
      <c r="ZB54" s="58" t="s">
        <v>577</v>
      </c>
      <c r="ZC54" s="58" t="s">
        <v>577</v>
      </c>
      <c r="ZD54" s="58" t="s">
        <v>577</v>
      </c>
      <c r="ZE54" s="58" t="s">
        <v>577</v>
      </c>
      <c r="ZF54" s="58" t="s">
        <v>577</v>
      </c>
      <c r="ZG54" s="58" t="s">
        <v>577</v>
      </c>
      <c r="ZH54" s="58" t="s">
        <v>577</v>
      </c>
      <c r="ZI54" s="58" t="s">
        <v>577</v>
      </c>
      <c r="ZJ54" s="58" t="s">
        <v>577</v>
      </c>
      <c r="ZK54" s="58" t="s">
        <v>577</v>
      </c>
      <c r="ZL54" s="58" t="s">
        <v>577</v>
      </c>
      <c r="ZM54" s="58" t="s">
        <v>577</v>
      </c>
      <c r="ZN54" s="58" t="s">
        <v>577</v>
      </c>
      <c r="ZO54" s="58" t="s">
        <v>577</v>
      </c>
      <c r="ZP54" s="58" t="s">
        <v>577</v>
      </c>
      <c r="ZQ54" s="58" t="s">
        <v>577</v>
      </c>
      <c r="ZR54" s="58" t="s">
        <v>577</v>
      </c>
      <c r="ZS54" s="58" t="s">
        <v>577</v>
      </c>
      <c r="ZT54" s="58" t="s">
        <v>577</v>
      </c>
      <c r="ZU54" s="58" t="s">
        <v>577</v>
      </c>
      <c r="ZV54" s="58" t="s">
        <v>577</v>
      </c>
      <c r="ZW54" s="58" t="s">
        <v>577</v>
      </c>
      <c r="ZX54" s="58" t="s">
        <v>577</v>
      </c>
      <c r="ZY54" s="58" t="s">
        <v>577</v>
      </c>
      <c r="ZZ54" s="58" t="s">
        <v>577</v>
      </c>
      <c r="AAA54" s="58" t="s">
        <v>577</v>
      </c>
      <c r="AAB54" s="58" t="s">
        <v>577</v>
      </c>
      <c r="AAC54" s="58" t="s">
        <v>577</v>
      </c>
      <c r="AAD54" s="58" t="s">
        <v>577</v>
      </c>
      <c r="AAE54" s="58" t="s">
        <v>577</v>
      </c>
      <c r="AAF54" s="58" t="s">
        <v>577</v>
      </c>
      <c r="AAG54" s="58" t="s">
        <v>577</v>
      </c>
      <c r="AAH54" s="58" t="s">
        <v>577</v>
      </c>
      <c r="AAI54" s="58" t="s">
        <v>577</v>
      </c>
      <c r="AAJ54" s="58" t="s">
        <v>577</v>
      </c>
      <c r="AAK54" s="58" t="s">
        <v>577</v>
      </c>
      <c r="AAL54" s="58" t="s">
        <v>577</v>
      </c>
      <c r="AAM54" s="58" t="s">
        <v>577</v>
      </c>
      <c r="AAN54" s="58" t="s">
        <v>577</v>
      </c>
      <c r="AAO54" s="58" t="s">
        <v>577</v>
      </c>
      <c r="AAP54" s="58" t="s">
        <v>577</v>
      </c>
      <c r="AAQ54" s="58" t="s">
        <v>577</v>
      </c>
      <c r="AAR54" s="58" t="s">
        <v>577</v>
      </c>
      <c r="AAS54" s="58" t="s">
        <v>577</v>
      </c>
      <c r="AAT54" s="58" t="s">
        <v>577</v>
      </c>
      <c r="AAU54" s="58" t="s">
        <v>577</v>
      </c>
      <c r="AAV54" s="58" t="s">
        <v>577</v>
      </c>
      <c r="AAW54" s="58" t="s">
        <v>577</v>
      </c>
      <c r="AAX54" s="58" t="s">
        <v>577</v>
      </c>
      <c r="AAY54" s="58" t="s">
        <v>577</v>
      </c>
      <c r="AAZ54" s="58" t="s">
        <v>577</v>
      </c>
      <c r="ABA54" s="58" t="s">
        <v>577</v>
      </c>
      <c r="ABB54" s="58" t="s">
        <v>577</v>
      </c>
      <c r="ABC54" s="58" t="s">
        <v>577</v>
      </c>
      <c r="ABD54" s="58" t="s">
        <v>577</v>
      </c>
      <c r="ABE54" s="58" t="s">
        <v>577</v>
      </c>
      <c r="ABF54" s="58" t="s">
        <v>577</v>
      </c>
      <c r="ABG54" s="58" t="s">
        <v>577</v>
      </c>
      <c r="ABH54" s="58" t="s">
        <v>577</v>
      </c>
      <c r="ABI54" s="58" t="s">
        <v>577</v>
      </c>
      <c r="ABJ54" s="58" t="s">
        <v>577</v>
      </c>
      <c r="ABK54" s="58" t="s">
        <v>577</v>
      </c>
      <c r="ABL54" s="58" t="s">
        <v>577</v>
      </c>
      <c r="ABM54" s="58" t="s">
        <v>577</v>
      </c>
      <c r="ABN54" s="58" t="s">
        <v>577</v>
      </c>
      <c r="ABO54" s="58" t="s">
        <v>577</v>
      </c>
      <c r="ABP54" s="58" t="s">
        <v>577</v>
      </c>
      <c r="ABQ54" s="58" t="s">
        <v>577</v>
      </c>
      <c r="ABR54" s="58" t="s">
        <v>577</v>
      </c>
      <c r="ABS54" s="58" t="s">
        <v>577</v>
      </c>
      <c r="ABT54" s="58" t="s">
        <v>577</v>
      </c>
      <c r="ABU54" s="58" t="s">
        <v>577</v>
      </c>
      <c r="ABV54" s="58" t="s">
        <v>577</v>
      </c>
      <c r="ABW54" s="58" t="s">
        <v>577</v>
      </c>
      <c r="ABX54" s="58" t="s">
        <v>577</v>
      </c>
      <c r="ABY54" s="58" t="s">
        <v>577</v>
      </c>
      <c r="ABZ54" s="58" t="s">
        <v>577</v>
      </c>
      <c r="ACA54" s="58" t="s">
        <v>577</v>
      </c>
      <c r="ACB54" s="58" t="s">
        <v>577</v>
      </c>
      <c r="ACC54" s="58" t="s">
        <v>577</v>
      </c>
      <c r="ACD54" s="58" t="s">
        <v>577</v>
      </c>
      <c r="ACE54" s="58" t="s">
        <v>577</v>
      </c>
      <c r="ACF54" s="58" t="s">
        <v>577</v>
      </c>
      <c r="ACG54" s="58" t="s">
        <v>577</v>
      </c>
      <c r="ACH54" s="58" t="s">
        <v>577</v>
      </c>
      <c r="ACI54" s="58" t="s">
        <v>577</v>
      </c>
      <c r="ACJ54" s="58" t="s">
        <v>577</v>
      </c>
      <c r="ACK54" s="58" t="s">
        <v>577</v>
      </c>
      <c r="ACL54" s="58" t="s">
        <v>577</v>
      </c>
      <c r="ACM54" s="58" t="s">
        <v>577</v>
      </c>
      <c r="ACN54" s="58" t="s">
        <v>577</v>
      </c>
      <c r="ACO54" s="58" t="s">
        <v>577</v>
      </c>
      <c r="ACP54" s="58" t="s">
        <v>577</v>
      </c>
      <c r="ACQ54" s="58" t="s">
        <v>577</v>
      </c>
      <c r="ACR54" s="58" t="s">
        <v>577</v>
      </c>
      <c r="ACS54" s="58" t="s">
        <v>577</v>
      </c>
      <c r="ACT54" s="58" t="s">
        <v>577</v>
      </c>
      <c r="ACU54" s="58" t="s">
        <v>577</v>
      </c>
      <c r="ACV54" s="58" t="s">
        <v>577</v>
      </c>
      <c r="ACW54" s="58" t="s">
        <v>577</v>
      </c>
      <c r="ACX54" s="58" t="s">
        <v>577</v>
      </c>
      <c r="ACY54" s="58" t="s">
        <v>577</v>
      </c>
      <c r="ACZ54" s="58" t="s">
        <v>577</v>
      </c>
      <c r="ADA54" s="58" t="s">
        <v>577</v>
      </c>
      <c r="ADB54" s="58" t="s">
        <v>577</v>
      </c>
      <c r="ADC54" s="58" t="s">
        <v>577</v>
      </c>
      <c r="ADD54" s="58" t="s">
        <v>577</v>
      </c>
      <c r="ADE54" s="58" t="s">
        <v>577</v>
      </c>
      <c r="ADF54" s="58" t="s">
        <v>577</v>
      </c>
      <c r="ADG54" s="58" t="s">
        <v>577</v>
      </c>
      <c r="ADH54" s="58" t="s">
        <v>577</v>
      </c>
      <c r="ADI54" s="58" t="s">
        <v>577</v>
      </c>
      <c r="ADJ54" s="58" t="s">
        <v>577</v>
      </c>
      <c r="ADK54" s="58" t="s">
        <v>577</v>
      </c>
      <c r="ADL54" s="58" t="s">
        <v>577</v>
      </c>
      <c r="ADM54" s="58" t="s">
        <v>577</v>
      </c>
      <c r="ADN54" s="58" t="s">
        <v>577</v>
      </c>
      <c r="ADO54" s="58" t="s">
        <v>577</v>
      </c>
      <c r="ADP54" s="58" t="s">
        <v>577</v>
      </c>
      <c r="ADQ54" s="58" t="s">
        <v>577</v>
      </c>
      <c r="ADR54" s="58" t="s">
        <v>577</v>
      </c>
      <c r="ADS54" s="58" t="s">
        <v>577</v>
      </c>
      <c r="ADT54" s="58" t="s">
        <v>577</v>
      </c>
      <c r="ADU54" s="58" t="s">
        <v>577</v>
      </c>
      <c r="ADV54" s="58" t="s">
        <v>577</v>
      </c>
      <c r="ADW54" s="58" t="s">
        <v>577</v>
      </c>
      <c r="ADX54" s="58" t="s">
        <v>577</v>
      </c>
      <c r="ADY54" s="58" t="s">
        <v>577</v>
      </c>
      <c r="ADZ54" s="58" t="s">
        <v>577</v>
      </c>
      <c r="AEA54" s="58" t="s">
        <v>577</v>
      </c>
      <c r="AEB54" s="58" t="s">
        <v>577</v>
      </c>
      <c r="AEC54" s="58" t="s">
        <v>577</v>
      </c>
      <c r="AED54" s="58" t="s">
        <v>577</v>
      </c>
      <c r="AEE54" s="58" t="s">
        <v>577</v>
      </c>
      <c r="AEF54" s="58" t="s">
        <v>577</v>
      </c>
      <c r="AEG54" s="58" t="s">
        <v>577</v>
      </c>
      <c r="AEH54" s="58" t="s">
        <v>577</v>
      </c>
      <c r="AEI54" s="58" t="s">
        <v>577</v>
      </c>
      <c r="AEJ54" s="58" t="s">
        <v>577</v>
      </c>
      <c r="AEK54" s="58" t="s">
        <v>577</v>
      </c>
      <c r="AEL54" s="58" t="s">
        <v>577</v>
      </c>
      <c r="AEM54" s="58" t="s">
        <v>577</v>
      </c>
      <c r="AEN54" s="58" t="s">
        <v>577</v>
      </c>
      <c r="AEO54" s="58" t="s">
        <v>577</v>
      </c>
      <c r="AEP54" s="58" t="s">
        <v>577</v>
      </c>
      <c r="AEQ54" s="58" t="s">
        <v>577</v>
      </c>
      <c r="AER54" s="58" t="s">
        <v>577</v>
      </c>
      <c r="AES54" s="58" t="s">
        <v>577</v>
      </c>
      <c r="AET54" s="58" t="s">
        <v>577</v>
      </c>
      <c r="AEU54" s="58" t="s">
        <v>577</v>
      </c>
      <c r="AEV54" s="58" t="s">
        <v>577</v>
      </c>
      <c r="AEW54" s="58" t="s">
        <v>577</v>
      </c>
      <c r="AEX54" s="58" t="s">
        <v>577</v>
      </c>
      <c r="AEY54" s="58" t="s">
        <v>577</v>
      </c>
      <c r="AEZ54" s="58" t="s">
        <v>577</v>
      </c>
      <c r="AFA54" s="58" t="s">
        <v>577</v>
      </c>
      <c r="AFB54" s="58" t="s">
        <v>577</v>
      </c>
      <c r="AFC54" s="58" t="s">
        <v>577</v>
      </c>
      <c r="AFD54" s="58" t="s">
        <v>577</v>
      </c>
      <c r="AFE54" s="58" t="s">
        <v>577</v>
      </c>
      <c r="AFF54" s="58" t="s">
        <v>577</v>
      </c>
      <c r="AFG54" s="58" t="s">
        <v>577</v>
      </c>
      <c r="AFH54" s="58" t="s">
        <v>577</v>
      </c>
      <c r="AFI54" s="58" t="s">
        <v>577</v>
      </c>
      <c r="AFJ54" s="58" t="s">
        <v>577</v>
      </c>
      <c r="AFK54" s="58" t="s">
        <v>577</v>
      </c>
      <c r="AFL54" s="58" t="s">
        <v>577</v>
      </c>
      <c r="AFM54" s="58" t="s">
        <v>577</v>
      </c>
      <c r="AFN54" s="58" t="s">
        <v>577</v>
      </c>
      <c r="AFO54" s="58" t="s">
        <v>577</v>
      </c>
      <c r="AFP54" s="58" t="s">
        <v>577</v>
      </c>
      <c r="AFQ54" s="58" t="s">
        <v>577</v>
      </c>
      <c r="AFR54" s="58" t="s">
        <v>577</v>
      </c>
      <c r="AFS54" s="58" t="s">
        <v>577</v>
      </c>
      <c r="AFT54" s="58" t="s">
        <v>577</v>
      </c>
      <c r="AFU54" s="58" t="s">
        <v>577</v>
      </c>
      <c r="AFV54" s="58" t="s">
        <v>577</v>
      </c>
      <c r="AFW54" s="58" t="s">
        <v>577</v>
      </c>
      <c r="AFX54" s="58" t="s">
        <v>577</v>
      </c>
      <c r="AFY54" s="58" t="s">
        <v>577</v>
      </c>
      <c r="AFZ54" s="58" t="s">
        <v>577</v>
      </c>
      <c r="AGA54" s="58" t="s">
        <v>577</v>
      </c>
      <c r="AGB54" s="58" t="s">
        <v>577</v>
      </c>
      <c r="AGC54" s="58" t="s">
        <v>577</v>
      </c>
      <c r="AGD54" s="58" t="s">
        <v>577</v>
      </c>
      <c r="AGE54" s="58" t="s">
        <v>577</v>
      </c>
      <c r="AGF54" s="58" t="s">
        <v>577</v>
      </c>
      <c r="AGG54" s="58" t="s">
        <v>577</v>
      </c>
      <c r="AGH54" s="58" t="s">
        <v>577</v>
      </c>
      <c r="AGI54" s="58" t="s">
        <v>577</v>
      </c>
      <c r="AGJ54" s="58" t="s">
        <v>577</v>
      </c>
      <c r="AGK54" s="58" t="s">
        <v>577</v>
      </c>
      <c r="AGL54" s="58" t="s">
        <v>577</v>
      </c>
      <c r="AGM54" s="58" t="s">
        <v>577</v>
      </c>
      <c r="AGN54" s="58" t="s">
        <v>577</v>
      </c>
      <c r="AGO54" s="58" t="s">
        <v>577</v>
      </c>
      <c r="AGP54" s="58" t="s">
        <v>577</v>
      </c>
      <c r="AGQ54" s="58" t="s">
        <v>577</v>
      </c>
      <c r="AGR54" s="58" t="s">
        <v>577</v>
      </c>
      <c r="AGS54" s="58" t="s">
        <v>577</v>
      </c>
      <c r="AGT54" s="58" t="s">
        <v>577</v>
      </c>
      <c r="AGU54" s="58" t="s">
        <v>577</v>
      </c>
      <c r="AGV54" s="58" t="s">
        <v>577</v>
      </c>
      <c r="AGW54" s="58" t="s">
        <v>577</v>
      </c>
      <c r="AGX54" s="58" t="s">
        <v>577</v>
      </c>
      <c r="AGY54" s="58" t="s">
        <v>577</v>
      </c>
      <c r="AGZ54" s="58" t="s">
        <v>577</v>
      </c>
      <c r="AHA54" s="58" t="s">
        <v>577</v>
      </c>
      <c r="AHB54" s="58" t="s">
        <v>577</v>
      </c>
      <c r="AHC54" s="58" t="s">
        <v>577</v>
      </c>
      <c r="AHD54" s="58" t="s">
        <v>577</v>
      </c>
      <c r="AHE54" s="58" t="s">
        <v>577</v>
      </c>
      <c r="AHF54" s="58" t="s">
        <v>577</v>
      </c>
      <c r="AHG54" s="58" t="s">
        <v>577</v>
      </c>
      <c r="AHH54" s="58" t="s">
        <v>577</v>
      </c>
      <c r="AHI54" s="58" t="s">
        <v>577</v>
      </c>
      <c r="AHJ54" s="58" t="s">
        <v>577</v>
      </c>
      <c r="AHK54" s="58" t="s">
        <v>577</v>
      </c>
      <c r="AHL54" s="58" t="s">
        <v>577</v>
      </c>
      <c r="AHM54" s="58" t="s">
        <v>577</v>
      </c>
      <c r="AHN54" s="58" t="s">
        <v>577</v>
      </c>
      <c r="AHO54" s="58" t="s">
        <v>577</v>
      </c>
      <c r="AHP54" s="58" t="s">
        <v>577</v>
      </c>
      <c r="AHQ54" s="58" t="s">
        <v>577</v>
      </c>
      <c r="AHR54" s="58" t="s">
        <v>577</v>
      </c>
      <c r="AHS54" s="58" t="s">
        <v>577</v>
      </c>
      <c r="AHT54" s="58" t="s">
        <v>577</v>
      </c>
      <c r="AHU54" s="58" t="s">
        <v>577</v>
      </c>
      <c r="AHV54" s="58" t="s">
        <v>577</v>
      </c>
      <c r="AHW54" s="58" t="s">
        <v>577</v>
      </c>
      <c r="AHX54" s="58" t="s">
        <v>577</v>
      </c>
      <c r="AHY54" s="58" t="s">
        <v>577</v>
      </c>
      <c r="AHZ54" s="58" t="s">
        <v>577</v>
      </c>
      <c r="AIA54" s="58" t="s">
        <v>577</v>
      </c>
      <c r="AIB54" s="58" t="s">
        <v>577</v>
      </c>
      <c r="AIC54" s="58" t="s">
        <v>577</v>
      </c>
      <c r="AID54" s="58" t="s">
        <v>577</v>
      </c>
      <c r="AIE54" s="58" t="s">
        <v>577</v>
      </c>
      <c r="AIF54" s="58" t="s">
        <v>577</v>
      </c>
      <c r="AIG54" s="58" t="s">
        <v>577</v>
      </c>
      <c r="AIH54" s="58" t="s">
        <v>577</v>
      </c>
      <c r="AII54" s="58" t="s">
        <v>577</v>
      </c>
      <c r="AIJ54" s="58" t="s">
        <v>577</v>
      </c>
      <c r="AIK54" s="58" t="s">
        <v>577</v>
      </c>
      <c r="AIL54" s="58" t="s">
        <v>577</v>
      </c>
      <c r="AIM54" s="58" t="s">
        <v>577</v>
      </c>
      <c r="AIN54" s="58" t="s">
        <v>577</v>
      </c>
      <c r="AIO54" s="58" t="s">
        <v>577</v>
      </c>
      <c r="AIP54" s="58" t="s">
        <v>577</v>
      </c>
      <c r="AIQ54" s="58" t="s">
        <v>577</v>
      </c>
      <c r="AIR54" s="58" t="s">
        <v>577</v>
      </c>
      <c r="AIS54" s="58" t="s">
        <v>577</v>
      </c>
      <c r="AIT54" s="58" t="s">
        <v>577</v>
      </c>
      <c r="AIU54" s="58" t="s">
        <v>577</v>
      </c>
      <c r="AIV54" s="58" t="s">
        <v>577</v>
      </c>
      <c r="AIW54" s="58" t="s">
        <v>577</v>
      </c>
      <c r="AIX54" s="58" t="s">
        <v>577</v>
      </c>
      <c r="AIY54" s="58" t="s">
        <v>577</v>
      </c>
      <c r="AIZ54" s="58" t="s">
        <v>577</v>
      </c>
      <c r="AJA54" s="58" t="s">
        <v>577</v>
      </c>
      <c r="AJB54" s="58" t="s">
        <v>577</v>
      </c>
      <c r="AJC54" s="58" t="s">
        <v>577</v>
      </c>
      <c r="AJD54" s="58" t="s">
        <v>577</v>
      </c>
      <c r="AJE54" s="58" t="s">
        <v>577</v>
      </c>
      <c r="AJF54" s="58" t="s">
        <v>577</v>
      </c>
      <c r="AJG54" s="58" t="s">
        <v>577</v>
      </c>
      <c r="AJH54" s="58" t="s">
        <v>577</v>
      </c>
      <c r="AJI54" s="58" t="s">
        <v>577</v>
      </c>
      <c r="AJJ54" s="58" t="s">
        <v>577</v>
      </c>
      <c r="AJK54" s="58" t="s">
        <v>577</v>
      </c>
      <c r="AJL54" s="58" t="s">
        <v>577</v>
      </c>
      <c r="AJM54" s="58" t="s">
        <v>577</v>
      </c>
      <c r="AJN54" s="58" t="s">
        <v>577</v>
      </c>
      <c r="AJO54" s="58" t="s">
        <v>577</v>
      </c>
      <c r="AJP54" s="58" t="s">
        <v>577</v>
      </c>
      <c r="AJQ54" s="58" t="s">
        <v>577</v>
      </c>
      <c r="AJR54" s="58" t="s">
        <v>577</v>
      </c>
      <c r="AJS54" s="58" t="s">
        <v>577</v>
      </c>
      <c r="AJT54" s="58" t="s">
        <v>577</v>
      </c>
      <c r="AJU54" s="58" t="s">
        <v>577</v>
      </c>
      <c r="AJV54" s="58" t="s">
        <v>577</v>
      </c>
      <c r="AJW54" s="58" t="s">
        <v>577</v>
      </c>
      <c r="AJX54" s="58" t="s">
        <v>577</v>
      </c>
      <c r="AJY54" s="58" t="s">
        <v>577</v>
      </c>
      <c r="AJZ54" s="58" t="s">
        <v>577</v>
      </c>
      <c r="AKA54" s="58" t="s">
        <v>577</v>
      </c>
      <c r="AKB54" s="58" t="s">
        <v>577</v>
      </c>
      <c r="AKC54" s="58" t="s">
        <v>577</v>
      </c>
      <c r="AKD54" s="58" t="s">
        <v>577</v>
      </c>
      <c r="AKE54" s="58" t="s">
        <v>577</v>
      </c>
      <c r="AKF54" s="58" t="s">
        <v>577</v>
      </c>
      <c r="AKG54" s="58" t="s">
        <v>577</v>
      </c>
      <c r="AKH54" s="58" t="s">
        <v>577</v>
      </c>
      <c r="AKI54" s="58" t="s">
        <v>577</v>
      </c>
      <c r="AKJ54" s="58" t="s">
        <v>577</v>
      </c>
      <c r="AKK54" s="58" t="s">
        <v>577</v>
      </c>
      <c r="AKL54" s="58" t="s">
        <v>577</v>
      </c>
      <c r="AKM54" s="58" t="s">
        <v>577</v>
      </c>
      <c r="AKN54" s="58" t="s">
        <v>577</v>
      </c>
      <c r="AKO54" s="58" t="s">
        <v>577</v>
      </c>
      <c r="AKP54" s="58" t="s">
        <v>577</v>
      </c>
      <c r="AKQ54" s="58" t="s">
        <v>577</v>
      </c>
      <c r="AKR54" s="58" t="s">
        <v>577</v>
      </c>
      <c r="AKS54" s="58" t="s">
        <v>577</v>
      </c>
      <c r="AKT54" s="58" t="s">
        <v>577</v>
      </c>
      <c r="AKU54" s="58" t="s">
        <v>577</v>
      </c>
      <c r="AKV54" s="58" t="s">
        <v>577</v>
      </c>
      <c r="AKW54" s="58" t="s">
        <v>577</v>
      </c>
      <c r="AKX54" s="58" t="s">
        <v>577</v>
      </c>
      <c r="AKY54" s="58" t="s">
        <v>577</v>
      </c>
      <c r="AKZ54" s="58" t="s">
        <v>577</v>
      </c>
      <c r="ALA54" s="58" t="s">
        <v>577</v>
      </c>
      <c r="ALB54" s="58" t="s">
        <v>577</v>
      </c>
      <c r="ALC54" s="58" t="s">
        <v>577</v>
      </c>
      <c r="ALD54" s="58" t="s">
        <v>577</v>
      </c>
      <c r="ALE54" s="58" t="s">
        <v>577</v>
      </c>
      <c r="ALF54" s="58" t="s">
        <v>577</v>
      </c>
      <c r="ALG54" s="58" t="s">
        <v>577</v>
      </c>
      <c r="ALH54" s="58" t="s">
        <v>577</v>
      </c>
      <c r="ALI54" s="58" t="s">
        <v>577</v>
      </c>
      <c r="ALJ54" s="58" t="s">
        <v>577</v>
      </c>
      <c r="ALK54" s="58" t="s">
        <v>577</v>
      </c>
      <c r="ALL54" s="58" t="s">
        <v>577</v>
      </c>
      <c r="ALM54" s="58" t="s">
        <v>577</v>
      </c>
      <c r="ALN54" s="58" t="s">
        <v>577</v>
      </c>
      <c r="ALO54" s="58" t="s">
        <v>577</v>
      </c>
      <c r="ALP54" s="58" t="s">
        <v>577</v>
      </c>
      <c r="ALQ54" s="58" t="s">
        <v>577</v>
      </c>
      <c r="ALR54" s="58" t="s">
        <v>577</v>
      </c>
      <c r="ALS54" s="58" t="s">
        <v>577</v>
      </c>
      <c r="ALT54" s="58" t="s">
        <v>577</v>
      </c>
      <c r="ALU54" s="58" t="s">
        <v>577</v>
      </c>
      <c r="ALV54" s="58" t="s">
        <v>577</v>
      </c>
      <c r="ALW54" s="58" t="s">
        <v>577</v>
      </c>
      <c r="ALX54" s="58" t="s">
        <v>577</v>
      </c>
      <c r="ALY54" s="58" t="s">
        <v>577</v>
      </c>
      <c r="ALZ54" s="58" t="s">
        <v>577</v>
      </c>
      <c r="AMA54" s="58" t="s">
        <v>577</v>
      </c>
      <c r="AMB54" s="58" t="s">
        <v>577</v>
      </c>
      <c r="AMC54" s="58" t="s">
        <v>577</v>
      </c>
      <c r="AMD54" s="58" t="s">
        <v>577</v>
      </c>
      <c r="AME54" s="58" t="s">
        <v>577</v>
      </c>
      <c r="AMF54" s="58" t="s">
        <v>577</v>
      </c>
      <c r="AMG54" s="58" t="s">
        <v>577</v>
      </c>
      <c r="AMH54" s="58" t="s">
        <v>577</v>
      </c>
      <c r="AMI54" s="58" t="s">
        <v>577</v>
      </c>
      <c r="AMJ54" s="58" t="s">
        <v>577</v>
      </c>
      <c r="AMK54" s="58" t="s">
        <v>577</v>
      </c>
      <c r="AML54" s="58" t="s">
        <v>577</v>
      </c>
      <c r="AMM54" s="58" t="s">
        <v>577</v>
      </c>
      <c r="AMN54" s="58" t="s">
        <v>577</v>
      </c>
      <c r="AMO54" s="58" t="s">
        <v>577</v>
      </c>
      <c r="AMP54" s="58" t="s">
        <v>577</v>
      </c>
      <c r="AMQ54" s="58" t="s">
        <v>577</v>
      </c>
      <c r="AMR54" s="58" t="s">
        <v>577</v>
      </c>
      <c r="AMS54" s="58" t="s">
        <v>577</v>
      </c>
      <c r="AMT54" s="58" t="s">
        <v>577</v>
      </c>
      <c r="AMU54" s="58" t="s">
        <v>577</v>
      </c>
      <c r="AMV54" s="58" t="s">
        <v>577</v>
      </c>
      <c r="AMW54" s="58" t="s">
        <v>577</v>
      </c>
      <c r="AMX54" s="58" t="s">
        <v>577</v>
      </c>
      <c r="AMY54" s="58" t="s">
        <v>577</v>
      </c>
      <c r="AMZ54" s="58" t="s">
        <v>577</v>
      </c>
      <c r="ANA54" s="58" t="s">
        <v>577</v>
      </c>
      <c r="ANB54" s="58" t="s">
        <v>577</v>
      </c>
      <c r="ANC54" s="58" t="s">
        <v>577</v>
      </c>
      <c r="AND54" s="58" t="s">
        <v>577</v>
      </c>
      <c r="ANE54" s="58" t="s">
        <v>577</v>
      </c>
      <c r="ANF54" s="58" t="s">
        <v>577</v>
      </c>
      <c r="ANG54" s="58" t="s">
        <v>577</v>
      </c>
      <c r="ANH54" s="58" t="s">
        <v>577</v>
      </c>
      <c r="ANI54" s="58" t="s">
        <v>577</v>
      </c>
      <c r="ANJ54" s="58" t="s">
        <v>577</v>
      </c>
      <c r="ANK54" s="58" t="s">
        <v>577</v>
      </c>
      <c r="ANL54" s="58" t="s">
        <v>577</v>
      </c>
      <c r="ANM54" s="58" t="s">
        <v>577</v>
      </c>
      <c r="ANN54" s="58" t="s">
        <v>577</v>
      </c>
      <c r="ANO54" s="58" t="s">
        <v>577</v>
      </c>
      <c r="ANP54" s="58" t="s">
        <v>577</v>
      </c>
      <c r="ANQ54" s="58" t="s">
        <v>577</v>
      </c>
      <c r="ANR54" s="58" t="s">
        <v>577</v>
      </c>
      <c r="ANS54" s="58" t="s">
        <v>577</v>
      </c>
      <c r="ANT54" s="58" t="s">
        <v>577</v>
      </c>
      <c r="ANU54" s="58" t="s">
        <v>577</v>
      </c>
      <c r="ANV54" s="58" t="s">
        <v>577</v>
      </c>
      <c r="ANW54" s="58" t="s">
        <v>577</v>
      </c>
      <c r="ANX54" s="58" t="s">
        <v>577</v>
      </c>
      <c r="ANY54" s="58" t="s">
        <v>577</v>
      </c>
      <c r="ANZ54" s="58" t="s">
        <v>577</v>
      </c>
      <c r="AOA54" s="58" t="s">
        <v>577</v>
      </c>
      <c r="AOB54" s="58" t="s">
        <v>577</v>
      </c>
      <c r="AOC54" s="58" t="s">
        <v>577</v>
      </c>
      <c r="AOD54" s="58" t="s">
        <v>577</v>
      </c>
      <c r="AOE54" s="58" t="s">
        <v>577</v>
      </c>
      <c r="AOF54" s="58" t="s">
        <v>577</v>
      </c>
      <c r="AOG54" s="58" t="s">
        <v>577</v>
      </c>
      <c r="AOH54" s="58" t="s">
        <v>577</v>
      </c>
      <c r="AOI54" s="58" t="s">
        <v>577</v>
      </c>
      <c r="AOJ54" s="58" t="s">
        <v>577</v>
      </c>
      <c r="AOK54" s="58" t="s">
        <v>577</v>
      </c>
      <c r="AOL54" s="58" t="s">
        <v>577</v>
      </c>
      <c r="AOM54" s="58" t="s">
        <v>577</v>
      </c>
      <c r="AON54" s="58" t="s">
        <v>577</v>
      </c>
      <c r="AOO54" s="58" t="s">
        <v>577</v>
      </c>
      <c r="AOP54" s="58" t="s">
        <v>577</v>
      </c>
      <c r="AOQ54" s="58" t="s">
        <v>577</v>
      </c>
      <c r="AOR54" s="58" t="s">
        <v>577</v>
      </c>
      <c r="AOS54" s="58" t="s">
        <v>577</v>
      </c>
      <c r="AOT54" s="58" t="s">
        <v>577</v>
      </c>
      <c r="AOU54" s="58" t="s">
        <v>577</v>
      </c>
      <c r="AOV54" s="58" t="s">
        <v>577</v>
      </c>
      <c r="AOW54" s="58" t="s">
        <v>577</v>
      </c>
      <c r="AOX54" s="58" t="s">
        <v>577</v>
      </c>
      <c r="AOY54" s="58" t="s">
        <v>577</v>
      </c>
      <c r="AOZ54" s="58" t="s">
        <v>577</v>
      </c>
      <c r="APA54" s="58" t="s">
        <v>577</v>
      </c>
      <c r="APB54" s="58" t="s">
        <v>577</v>
      </c>
      <c r="APC54" s="58" t="s">
        <v>577</v>
      </c>
      <c r="APD54" s="58" t="s">
        <v>577</v>
      </c>
      <c r="APE54" s="58" t="s">
        <v>577</v>
      </c>
      <c r="APF54" s="58" t="s">
        <v>577</v>
      </c>
      <c r="APG54" s="58" t="s">
        <v>577</v>
      </c>
      <c r="APH54" s="58" t="s">
        <v>577</v>
      </c>
      <c r="API54" s="58" t="s">
        <v>577</v>
      </c>
      <c r="APJ54" s="58" t="s">
        <v>577</v>
      </c>
      <c r="APK54" s="58" t="s">
        <v>577</v>
      </c>
      <c r="APL54" s="58" t="s">
        <v>577</v>
      </c>
      <c r="APM54" s="58" t="s">
        <v>577</v>
      </c>
      <c r="APN54" s="58" t="s">
        <v>577</v>
      </c>
      <c r="APO54" s="58" t="s">
        <v>577</v>
      </c>
      <c r="APP54" s="58" t="s">
        <v>577</v>
      </c>
      <c r="APQ54" s="58" t="s">
        <v>577</v>
      </c>
      <c r="APR54" s="58" t="s">
        <v>577</v>
      </c>
      <c r="APS54" s="58" t="s">
        <v>577</v>
      </c>
      <c r="APT54" s="58" t="s">
        <v>577</v>
      </c>
      <c r="APU54" s="58" t="s">
        <v>577</v>
      </c>
      <c r="APV54" s="58" t="s">
        <v>577</v>
      </c>
      <c r="APW54" s="58" t="s">
        <v>577</v>
      </c>
      <c r="APX54" s="58" t="s">
        <v>577</v>
      </c>
      <c r="APY54" s="58" t="s">
        <v>577</v>
      </c>
      <c r="APZ54" s="58" t="s">
        <v>577</v>
      </c>
      <c r="AQA54" s="58" t="s">
        <v>577</v>
      </c>
      <c r="AQB54" s="58" t="s">
        <v>577</v>
      </c>
      <c r="AQC54" s="58" t="s">
        <v>577</v>
      </c>
      <c r="AQD54" s="58" t="s">
        <v>577</v>
      </c>
      <c r="AQE54" s="58" t="s">
        <v>577</v>
      </c>
      <c r="AQF54" s="58" t="s">
        <v>577</v>
      </c>
      <c r="AQG54" s="58" t="s">
        <v>577</v>
      </c>
      <c r="AQH54" s="58" t="s">
        <v>577</v>
      </c>
      <c r="AQI54" s="58" t="s">
        <v>577</v>
      </c>
      <c r="AQJ54" s="58" t="s">
        <v>577</v>
      </c>
      <c r="AQK54" s="58" t="s">
        <v>577</v>
      </c>
      <c r="AQL54" s="58" t="s">
        <v>577</v>
      </c>
      <c r="AQM54" s="58" t="s">
        <v>577</v>
      </c>
      <c r="AQN54" s="58" t="s">
        <v>577</v>
      </c>
      <c r="AQO54" s="58" t="s">
        <v>577</v>
      </c>
      <c r="AQP54" s="58" t="s">
        <v>577</v>
      </c>
      <c r="AQQ54" s="58" t="s">
        <v>577</v>
      </c>
      <c r="AQR54" s="58" t="s">
        <v>577</v>
      </c>
      <c r="AQS54" s="58" t="s">
        <v>577</v>
      </c>
      <c r="AQT54" s="58" t="s">
        <v>577</v>
      </c>
      <c r="AQU54" s="58" t="s">
        <v>577</v>
      </c>
      <c r="AQV54" s="58" t="s">
        <v>577</v>
      </c>
      <c r="AQW54" s="58" t="s">
        <v>577</v>
      </c>
      <c r="AQX54" s="58" t="s">
        <v>577</v>
      </c>
      <c r="AQY54" s="58" t="s">
        <v>577</v>
      </c>
      <c r="AQZ54" s="58" t="s">
        <v>577</v>
      </c>
      <c r="ARA54" s="58" t="s">
        <v>577</v>
      </c>
      <c r="ARB54" s="58" t="s">
        <v>577</v>
      </c>
      <c r="ARC54" s="58" t="s">
        <v>577</v>
      </c>
      <c r="ARD54" s="58" t="s">
        <v>577</v>
      </c>
      <c r="ARE54" s="58" t="s">
        <v>577</v>
      </c>
      <c r="ARF54" s="58" t="s">
        <v>577</v>
      </c>
      <c r="ARG54" s="58" t="s">
        <v>577</v>
      </c>
      <c r="ARH54" s="58" t="s">
        <v>577</v>
      </c>
      <c r="ARI54" s="58" t="s">
        <v>577</v>
      </c>
      <c r="ARJ54" s="58" t="s">
        <v>577</v>
      </c>
      <c r="ARK54" s="58" t="s">
        <v>577</v>
      </c>
      <c r="ARL54" s="58" t="s">
        <v>577</v>
      </c>
      <c r="ARM54" s="58" t="s">
        <v>577</v>
      </c>
      <c r="ARN54" s="58" t="s">
        <v>577</v>
      </c>
      <c r="ARO54" s="58" t="s">
        <v>577</v>
      </c>
      <c r="ARP54" s="58" t="s">
        <v>577</v>
      </c>
      <c r="ARQ54" s="58" t="s">
        <v>577</v>
      </c>
      <c r="ARR54" s="58" t="s">
        <v>577</v>
      </c>
      <c r="ARS54" s="58" t="s">
        <v>577</v>
      </c>
      <c r="ART54" s="58" t="s">
        <v>577</v>
      </c>
      <c r="ARU54" s="58" t="s">
        <v>577</v>
      </c>
      <c r="ARV54" s="58" t="s">
        <v>577</v>
      </c>
      <c r="ARW54" s="58" t="s">
        <v>577</v>
      </c>
      <c r="ARX54" s="58" t="s">
        <v>577</v>
      </c>
      <c r="ARY54" s="58" t="s">
        <v>577</v>
      </c>
      <c r="ARZ54" s="58" t="s">
        <v>577</v>
      </c>
      <c r="ASA54" s="58" t="s">
        <v>577</v>
      </c>
      <c r="ASB54" s="58" t="s">
        <v>577</v>
      </c>
      <c r="ASC54" s="58" t="s">
        <v>577</v>
      </c>
      <c r="ASD54" s="58" t="s">
        <v>577</v>
      </c>
      <c r="ASE54" s="58" t="s">
        <v>577</v>
      </c>
      <c r="ASF54" s="58" t="s">
        <v>577</v>
      </c>
      <c r="ASG54" s="58" t="s">
        <v>577</v>
      </c>
      <c r="ASH54" s="58" t="s">
        <v>577</v>
      </c>
      <c r="ASI54" s="58" t="s">
        <v>577</v>
      </c>
      <c r="ASJ54" s="58" t="s">
        <v>577</v>
      </c>
      <c r="ASK54" s="58" t="s">
        <v>577</v>
      </c>
      <c r="ASL54" s="58" t="s">
        <v>577</v>
      </c>
      <c r="ASM54" s="58" t="s">
        <v>577</v>
      </c>
      <c r="ASN54" s="58" t="s">
        <v>577</v>
      </c>
      <c r="ASO54" s="58" t="s">
        <v>577</v>
      </c>
      <c r="ASP54" s="58" t="s">
        <v>577</v>
      </c>
      <c r="ASQ54" s="58" t="s">
        <v>577</v>
      </c>
      <c r="ASR54" s="58" t="s">
        <v>577</v>
      </c>
      <c r="ASS54" s="58" t="s">
        <v>577</v>
      </c>
      <c r="AST54" s="58" t="s">
        <v>577</v>
      </c>
      <c r="ASU54" s="58" t="s">
        <v>577</v>
      </c>
      <c r="ASV54" s="58" t="s">
        <v>577</v>
      </c>
      <c r="ASW54" s="58" t="s">
        <v>577</v>
      </c>
      <c r="ASX54" s="58" t="s">
        <v>577</v>
      </c>
      <c r="ASY54" s="58" t="s">
        <v>577</v>
      </c>
      <c r="ASZ54" s="58" t="s">
        <v>577</v>
      </c>
      <c r="ATA54" s="58" t="s">
        <v>577</v>
      </c>
      <c r="ATB54" s="58" t="s">
        <v>577</v>
      </c>
      <c r="ATC54" s="58" t="s">
        <v>577</v>
      </c>
      <c r="ATD54" s="58" t="s">
        <v>577</v>
      </c>
      <c r="ATE54" s="58" t="s">
        <v>577</v>
      </c>
      <c r="ATF54" s="58" t="s">
        <v>577</v>
      </c>
      <c r="ATG54" s="58" t="s">
        <v>577</v>
      </c>
      <c r="ATH54" s="58" t="s">
        <v>577</v>
      </c>
      <c r="ATI54" s="58" t="s">
        <v>577</v>
      </c>
      <c r="ATJ54" s="58" t="s">
        <v>577</v>
      </c>
      <c r="ATK54" s="58" t="s">
        <v>577</v>
      </c>
      <c r="ATL54" s="58" t="s">
        <v>577</v>
      </c>
      <c r="ATM54" s="58" t="s">
        <v>577</v>
      </c>
      <c r="ATN54" s="58" t="s">
        <v>577</v>
      </c>
      <c r="ATO54" s="58" t="s">
        <v>577</v>
      </c>
      <c r="ATP54" s="58" t="s">
        <v>577</v>
      </c>
      <c r="ATQ54" s="58" t="s">
        <v>577</v>
      </c>
      <c r="ATR54" s="58" t="s">
        <v>577</v>
      </c>
      <c r="ATS54" s="58" t="s">
        <v>577</v>
      </c>
      <c r="ATT54" s="58" t="s">
        <v>577</v>
      </c>
      <c r="ATU54" s="58" t="s">
        <v>577</v>
      </c>
      <c r="ATV54" s="58" t="s">
        <v>577</v>
      </c>
      <c r="ATW54" s="58" t="s">
        <v>577</v>
      </c>
      <c r="ATX54" s="58" t="s">
        <v>577</v>
      </c>
      <c r="ATY54" s="58" t="s">
        <v>577</v>
      </c>
      <c r="ATZ54" s="58" t="s">
        <v>577</v>
      </c>
      <c r="AUA54" s="58" t="s">
        <v>577</v>
      </c>
      <c r="AUB54" s="58" t="s">
        <v>577</v>
      </c>
      <c r="AUC54" s="58" t="s">
        <v>577</v>
      </c>
      <c r="AUD54" s="58" t="s">
        <v>577</v>
      </c>
      <c r="AUE54" s="58" t="s">
        <v>577</v>
      </c>
      <c r="AUF54" s="58" t="s">
        <v>577</v>
      </c>
      <c r="AUG54" s="58" t="s">
        <v>577</v>
      </c>
      <c r="AUH54" s="58" t="s">
        <v>577</v>
      </c>
      <c r="AUI54" s="58" t="s">
        <v>577</v>
      </c>
      <c r="AUJ54" s="58" t="s">
        <v>577</v>
      </c>
      <c r="AUK54" s="58" t="s">
        <v>577</v>
      </c>
      <c r="AUL54" s="58" t="s">
        <v>577</v>
      </c>
      <c r="AUM54" s="58" t="s">
        <v>577</v>
      </c>
      <c r="AUN54" s="58" t="s">
        <v>577</v>
      </c>
      <c r="AUO54" s="58" t="s">
        <v>577</v>
      </c>
      <c r="AUP54" s="58" t="s">
        <v>577</v>
      </c>
      <c r="AUQ54" s="58" t="s">
        <v>577</v>
      </c>
      <c r="AUR54" s="58" t="s">
        <v>577</v>
      </c>
      <c r="AUS54" s="58" t="s">
        <v>577</v>
      </c>
      <c r="AUT54" s="58" t="s">
        <v>577</v>
      </c>
      <c r="AUU54" s="58" t="s">
        <v>577</v>
      </c>
      <c r="AUV54" s="58" t="s">
        <v>577</v>
      </c>
      <c r="AUW54" s="58" t="s">
        <v>577</v>
      </c>
      <c r="AUX54" s="58" t="s">
        <v>577</v>
      </c>
      <c r="AUY54" s="58" t="s">
        <v>577</v>
      </c>
      <c r="AUZ54" s="58" t="s">
        <v>577</v>
      </c>
      <c r="AVA54" s="58" t="s">
        <v>577</v>
      </c>
      <c r="AVB54" s="58" t="s">
        <v>577</v>
      </c>
      <c r="AVC54" s="58" t="s">
        <v>577</v>
      </c>
      <c r="AVD54" s="58" t="s">
        <v>577</v>
      </c>
      <c r="AVE54" s="58" t="s">
        <v>577</v>
      </c>
      <c r="AVF54" s="58" t="s">
        <v>577</v>
      </c>
      <c r="AVG54" s="58" t="s">
        <v>577</v>
      </c>
      <c r="AVH54" s="58" t="s">
        <v>577</v>
      </c>
      <c r="AVI54" s="58" t="s">
        <v>577</v>
      </c>
      <c r="AVJ54" s="58" t="s">
        <v>577</v>
      </c>
      <c r="AVK54" s="58" t="s">
        <v>577</v>
      </c>
      <c r="AVL54" s="58" t="s">
        <v>577</v>
      </c>
      <c r="AVM54" s="58" t="s">
        <v>577</v>
      </c>
      <c r="AVN54" s="58" t="s">
        <v>577</v>
      </c>
      <c r="AVO54" s="58" t="s">
        <v>577</v>
      </c>
      <c r="AVP54" s="58" t="s">
        <v>577</v>
      </c>
      <c r="AVQ54" s="58" t="s">
        <v>577</v>
      </c>
      <c r="AVR54" s="58" t="s">
        <v>577</v>
      </c>
      <c r="AVS54" s="58" t="s">
        <v>577</v>
      </c>
      <c r="AVT54" s="58" t="s">
        <v>577</v>
      </c>
      <c r="AVU54" s="58" t="s">
        <v>577</v>
      </c>
      <c r="AVV54" s="58" t="s">
        <v>577</v>
      </c>
      <c r="AVW54" s="58" t="s">
        <v>577</v>
      </c>
      <c r="AVX54" s="58" t="s">
        <v>577</v>
      </c>
      <c r="AVY54" s="58" t="s">
        <v>577</v>
      </c>
      <c r="AVZ54" s="58" t="s">
        <v>577</v>
      </c>
      <c r="AWA54" s="58" t="s">
        <v>577</v>
      </c>
      <c r="AWB54" s="58" t="s">
        <v>577</v>
      </c>
      <c r="AWC54" s="58" t="s">
        <v>577</v>
      </c>
      <c r="AWD54" s="58" t="s">
        <v>577</v>
      </c>
      <c r="AWE54" s="58" t="s">
        <v>577</v>
      </c>
      <c r="AWF54" s="58" t="s">
        <v>577</v>
      </c>
      <c r="AWG54" s="58" t="s">
        <v>577</v>
      </c>
      <c r="AWH54" s="58" t="s">
        <v>577</v>
      </c>
      <c r="AWI54" s="58" t="s">
        <v>577</v>
      </c>
      <c r="AWJ54" s="58" t="s">
        <v>577</v>
      </c>
      <c r="AWK54" s="58" t="s">
        <v>577</v>
      </c>
      <c r="AWL54" s="58" t="s">
        <v>577</v>
      </c>
      <c r="AWM54" s="58" t="s">
        <v>577</v>
      </c>
      <c r="AWN54" s="58" t="s">
        <v>577</v>
      </c>
      <c r="AWO54" s="58" t="s">
        <v>577</v>
      </c>
      <c r="AWP54" s="58" t="s">
        <v>577</v>
      </c>
      <c r="AWQ54" s="58" t="s">
        <v>577</v>
      </c>
      <c r="AWR54" s="58" t="s">
        <v>577</v>
      </c>
      <c r="AWS54" s="58" t="s">
        <v>577</v>
      </c>
      <c r="AWT54" s="58" t="s">
        <v>577</v>
      </c>
      <c r="AWU54" s="58" t="s">
        <v>577</v>
      </c>
      <c r="AWV54" s="58" t="s">
        <v>577</v>
      </c>
      <c r="AWW54" s="58" t="s">
        <v>577</v>
      </c>
      <c r="AWX54" s="58" t="s">
        <v>577</v>
      </c>
      <c r="AWY54" s="58" t="s">
        <v>577</v>
      </c>
      <c r="AWZ54" s="58" t="s">
        <v>577</v>
      </c>
      <c r="AXA54" s="58" t="s">
        <v>577</v>
      </c>
      <c r="AXB54" s="58" t="s">
        <v>577</v>
      </c>
      <c r="AXC54" s="58" t="s">
        <v>577</v>
      </c>
      <c r="AXD54" s="58" t="s">
        <v>577</v>
      </c>
      <c r="AXE54" s="58" t="s">
        <v>577</v>
      </c>
      <c r="AXF54" s="58" t="s">
        <v>577</v>
      </c>
      <c r="AXG54" s="58" t="s">
        <v>577</v>
      </c>
      <c r="AXH54" s="58" t="s">
        <v>577</v>
      </c>
      <c r="AXI54" s="58" t="s">
        <v>577</v>
      </c>
      <c r="AXJ54" s="58" t="s">
        <v>577</v>
      </c>
      <c r="AXK54" s="58" t="s">
        <v>577</v>
      </c>
      <c r="AXL54" s="58" t="s">
        <v>577</v>
      </c>
      <c r="AXM54" s="58" t="s">
        <v>577</v>
      </c>
      <c r="AXN54" s="58" t="s">
        <v>577</v>
      </c>
      <c r="AXO54" s="58" t="s">
        <v>577</v>
      </c>
      <c r="AXP54" s="58" t="s">
        <v>577</v>
      </c>
      <c r="AXQ54" s="58" t="s">
        <v>577</v>
      </c>
      <c r="AXR54" s="58" t="s">
        <v>577</v>
      </c>
      <c r="AXS54" s="58" t="s">
        <v>577</v>
      </c>
      <c r="AXT54" s="58" t="s">
        <v>577</v>
      </c>
      <c r="AXU54" s="58" t="s">
        <v>577</v>
      </c>
      <c r="AXV54" s="58" t="s">
        <v>577</v>
      </c>
      <c r="AXW54" s="58" t="s">
        <v>577</v>
      </c>
      <c r="AXX54" s="58" t="s">
        <v>577</v>
      </c>
      <c r="AXY54" s="58" t="s">
        <v>577</v>
      </c>
      <c r="AXZ54" s="58" t="s">
        <v>577</v>
      </c>
      <c r="AYA54" s="58" t="s">
        <v>577</v>
      </c>
      <c r="AYB54" s="58" t="s">
        <v>577</v>
      </c>
      <c r="AYC54" s="58" t="s">
        <v>577</v>
      </c>
      <c r="AYD54" s="58" t="s">
        <v>577</v>
      </c>
      <c r="AYE54" s="58" t="s">
        <v>577</v>
      </c>
      <c r="AYF54" s="58" t="s">
        <v>577</v>
      </c>
      <c r="AYG54" s="58" t="s">
        <v>577</v>
      </c>
      <c r="AYH54" s="58" t="s">
        <v>577</v>
      </c>
      <c r="AYI54" s="58" t="s">
        <v>577</v>
      </c>
      <c r="AYJ54" s="58" t="s">
        <v>577</v>
      </c>
      <c r="AYK54" s="58" t="s">
        <v>577</v>
      </c>
      <c r="AYL54" s="58" t="s">
        <v>577</v>
      </c>
      <c r="AYM54" s="58" t="s">
        <v>577</v>
      </c>
      <c r="AYN54" s="58" t="s">
        <v>577</v>
      </c>
      <c r="AYO54" s="58" t="s">
        <v>577</v>
      </c>
      <c r="AYP54" s="58" t="s">
        <v>577</v>
      </c>
      <c r="AYQ54" s="58" t="s">
        <v>577</v>
      </c>
      <c r="AYR54" s="58" t="s">
        <v>577</v>
      </c>
      <c r="AYS54" s="58" t="s">
        <v>577</v>
      </c>
      <c r="AYT54" s="58" t="s">
        <v>577</v>
      </c>
      <c r="AYU54" s="58" t="s">
        <v>577</v>
      </c>
      <c r="AYV54" s="58" t="s">
        <v>577</v>
      </c>
      <c r="AYW54" s="58" t="s">
        <v>577</v>
      </c>
      <c r="AYX54" s="58" t="s">
        <v>577</v>
      </c>
      <c r="AYY54" s="58" t="s">
        <v>577</v>
      </c>
      <c r="AYZ54" s="58" t="s">
        <v>577</v>
      </c>
      <c r="AZA54" s="58" t="s">
        <v>577</v>
      </c>
      <c r="AZB54" s="58" t="s">
        <v>577</v>
      </c>
      <c r="AZC54" s="58" t="s">
        <v>577</v>
      </c>
      <c r="AZD54" s="58" t="s">
        <v>577</v>
      </c>
      <c r="AZE54" s="58" t="s">
        <v>577</v>
      </c>
      <c r="AZF54" s="58" t="s">
        <v>577</v>
      </c>
      <c r="AZG54" s="58" t="s">
        <v>577</v>
      </c>
      <c r="AZH54" s="58" t="s">
        <v>577</v>
      </c>
      <c r="AZI54" s="58" t="s">
        <v>577</v>
      </c>
      <c r="AZJ54" s="58" t="s">
        <v>577</v>
      </c>
      <c r="AZK54" s="58" t="s">
        <v>577</v>
      </c>
      <c r="AZL54" s="58" t="s">
        <v>577</v>
      </c>
      <c r="AZM54" s="58" t="s">
        <v>577</v>
      </c>
      <c r="AZN54" s="58" t="s">
        <v>577</v>
      </c>
      <c r="AZO54" s="58" t="s">
        <v>577</v>
      </c>
      <c r="AZP54" s="58" t="s">
        <v>577</v>
      </c>
      <c r="AZQ54" s="58" t="s">
        <v>577</v>
      </c>
      <c r="AZR54" s="58" t="s">
        <v>577</v>
      </c>
      <c r="AZS54" s="58" t="s">
        <v>577</v>
      </c>
      <c r="AZT54" s="58" t="s">
        <v>577</v>
      </c>
      <c r="AZU54" s="58" t="s">
        <v>577</v>
      </c>
      <c r="AZV54" s="58" t="s">
        <v>577</v>
      </c>
      <c r="AZW54" s="58" t="s">
        <v>577</v>
      </c>
      <c r="AZX54" s="58" t="s">
        <v>577</v>
      </c>
      <c r="AZY54" s="58" t="s">
        <v>577</v>
      </c>
      <c r="AZZ54" s="58" t="s">
        <v>577</v>
      </c>
      <c r="BAA54" s="58" t="s">
        <v>577</v>
      </c>
      <c r="BAB54" s="58" t="s">
        <v>577</v>
      </c>
      <c r="BAC54" s="58" t="s">
        <v>577</v>
      </c>
      <c r="BAD54" s="58" t="s">
        <v>577</v>
      </c>
      <c r="BAE54" s="58" t="s">
        <v>577</v>
      </c>
      <c r="BAF54" s="58" t="s">
        <v>577</v>
      </c>
      <c r="BAG54" s="58" t="s">
        <v>577</v>
      </c>
      <c r="BAH54" s="58" t="s">
        <v>577</v>
      </c>
      <c r="BAI54" s="58" t="s">
        <v>577</v>
      </c>
      <c r="BAJ54" s="58" t="s">
        <v>577</v>
      </c>
      <c r="BAK54" s="58" t="s">
        <v>577</v>
      </c>
      <c r="BAL54" s="58" t="s">
        <v>577</v>
      </c>
      <c r="BAM54" s="58" t="s">
        <v>577</v>
      </c>
      <c r="BAN54" s="58" t="s">
        <v>577</v>
      </c>
      <c r="BAO54" s="58" t="s">
        <v>577</v>
      </c>
      <c r="BAP54" s="58" t="s">
        <v>577</v>
      </c>
      <c r="BAQ54" s="58" t="s">
        <v>577</v>
      </c>
      <c r="BAR54" s="58" t="s">
        <v>577</v>
      </c>
      <c r="BAS54" s="58" t="s">
        <v>577</v>
      </c>
      <c r="BAT54" s="58" t="s">
        <v>577</v>
      </c>
      <c r="BAU54" s="58" t="s">
        <v>577</v>
      </c>
      <c r="BAV54" s="58" t="s">
        <v>577</v>
      </c>
      <c r="BAW54" s="58" t="s">
        <v>577</v>
      </c>
      <c r="BAX54" s="58" t="s">
        <v>577</v>
      </c>
      <c r="BAY54" s="58" t="s">
        <v>577</v>
      </c>
      <c r="BAZ54" s="58" t="s">
        <v>577</v>
      </c>
      <c r="BBA54" s="58" t="s">
        <v>577</v>
      </c>
      <c r="BBB54" s="58" t="s">
        <v>577</v>
      </c>
      <c r="BBC54" s="58" t="s">
        <v>577</v>
      </c>
      <c r="BBD54" s="58" t="s">
        <v>577</v>
      </c>
      <c r="BBE54" s="58" t="s">
        <v>577</v>
      </c>
      <c r="BBF54" s="58" t="s">
        <v>577</v>
      </c>
      <c r="BBG54" s="58" t="s">
        <v>577</v>
      </c>
      <c r="BBH54" s="58" t="s">
        <v>577</v>
      </c>
      <c r="BBI54" s="58" t="s">
        <v>577</v>
      </c>
      <c r="BBJ54" s="58" t="s">
        <v>577</v>
      </c>
      <c r="BBK54" s="58" t="s">
        <v>577</v>
      </c>
      <c r="BBL54" s="58" t="s">
        <v>577</v>
      </c>
      <c r="BBM54" s="58" t="s">
        <v>577</v>
      </c>
      <c r="BBN54" s="58" t="s">
        <v>577</v>
      </c>
      <c r="BBO54" s="58" t="s">
        <v>577</v>
      </c>
      <c r="BBP54" s="58" t="s">
        <v>577</v>
      </c>
      <c r="BBQ54" s="58" t="s">
        <v>577</v>
      </c>
      <c r="BBR54" s="58" t="s">
        <v>577</v>
      </c>
      <c r="BBS54" s="58" t="s">
        <v>577</v>
      </c>
      <c r="BBT54" s="58" t="s">
        <v>577</v>
      </c>
      <c r="BBU54" s="58" t="s">
        <v>577</v>
      </c>
      <c r="BBV54" s="58" t="s">
        <v>577</v>
      </c>
      <c r="BBW54" s="58" t="s">
        <v>577</v>
      </c>
      <c r="BBX54" s="58" t="s">
        <v>577</v>
      </c>
      <c r="BBY54" s="58" t="s">
        <v>577</v>
      </c>
      <c r="BBZ54" s="58" t="s">
        <v>577</v>
      </c>
      <c r="BCA54" s="58" t="s">
        <v>577</v>
      </c>
      <c r="BCB54" s="58" t="s">
        <v>577</v>
      </c>
      <c r="BCC54" s="58" t="s">
        <v>577</v>
      </c>
      <c r="BCD54" s="58" t="s">
        <v>577</v>
      </c>
      <c r="BCE54" s="58" t="s">
        <v>577</v>
      </c>
      <c r="BCF54" s="58" t="s">
        <v>577</v>
      </c>
      <c r="BCG54" s="58" t="s">
        <v>577</v>
      </c>
      <c r="BCH54" s="58" t="s">
        <v>577</v>
      </c>
      <c r="BCI54" s="58" t="s">
        <v>577</v>
      </c>
      <c r="BCJ54" s="58" t="s">
        <v>577</v>
      </c>
      <c r="BCK54" s="58" t="s">
        <v>577</v>
      </c>
      <c r="BCL54" s="58" t="s">
        <v>577</v>
      </c>
      <c r="BCM54" s="58" t="s">
        <v>577</v>
      </c>
      <c r="BCN54" s="58" t="s">
        <v>577</v>
      </c>
      <c r="BCO54" s="58" t="s">
        <v>577</v>
      </c>
      <c r="BCP54" s="58" t="s">
        <v>577</v>
      </c>
      <c r="BCQ54" s="58" t="s">
        <v>577</v>
      </c>
      <c r="BCR54" s="58" t="s">
        <v>577</v>
      </c>
      <c r="BCS54" s="58" t="s">
        <v>577</v>
      </c>
      <c r="BCT54" s="58" t="s">
        <v>577</v>
      </c>
      <c r="BCU54" s="58" t="s">
        <v>577</v>
      </c>
      <c r="BCV54" s="58" t="s">
        <v>577</v>
      </c>
      <c r="BCW54" s="58" t="s">
        <v>577</v>
      </c>
      <c r="BCX54" s="58" t="s">
        <v>577</v>
      </c>
      <c r="BCY54" s="58" t="s">
        <v>577</v>
      </c>
      <c r="BCZ54" s="58" t="s">
        <v>577</v>
      </c>
      <c r="BDA54" s="58" t="s">
        <v>577</v>
      </c>
      <c r="BDB54" s="58" t="s">
        <v>577</v>
      </c>
      <c r="BDC54" s="58" t="s">
        <v>577</v>
      </c>
      <c r="BDD54" s="58" t="s">
        <v>577</v>
      </c>
      <c r="BDE54" s="58" t="s">
        <v>577</v>
      </c>
      <c r="BDF54" s="58" t="s">
        <v>577</v>
      </c>
      <c r="BDG54" s="58" t="s">
        <v>577</v>
      </c>
      <c r="BDH54" s="58" t="s">
        <v>577</v>
      </c>
      <c r="BDI54" s="58" t="s">
        <v>577</v>
      </c>
      <c r="BDJ54" s="58" t="s">
        <v>577</v>
      </c>
      <c r="BDK54" s="58" t="s">
        <v>577</v>
      </c>
      <c r="BDL54" s="58" t="s">
        <v>577</v>
      </c>
      <c r="BDM54" s="58" t="s">
        <v>577</v>
      </c>
      <c r="BDN54" s="58" t="s">
        <v>577</v>
      </c>
      <c r="BDO54" s="58" t="s">
        <v>577</v>
      </c>
      <c r="BDP54" s="58" t="s">
        <v>577</v>
      </c>
      <c r="BDQ54" s="58" t="s">
        <v>577</v>
      </c>
      <c r="BDR54" s="58" t="s">
        <v>577</v>
      </c>
      <c r="BDS54" s="58" t="s">
        <v>577</v>
      </c>
      <c r="BDT54" s="58" t="s">
        <v>577</v>
      </c>
      <c r="BDU54" s="58" t="s">
        <v>577</v>
      </c>
      <c r="BDV54" s="58" t="s">
        <v>577</v>
      </c>
      <c r="BDW54" s="58" t="s">
        <v>577</v>
      </c>
      <c r="BDX54" s="58" t="s">
        <v>577</v>
      </c>
      <c r="BDY54" s="58" t="s">
        <v>577</v>
      </c>
      <c r="BDZ54" s="58" t="s">
        <v>577</v>
      </c>
      <c r="BEA54" s="58" t="s">
        <v>577</v>
      </c>
      <c r="BEB54" s="58" t="s">
        <v>577</v>
      </c>
      <c r="BEC54" s="58" t="s">
        <v>577</v>
      </c>
      <c r="BED54" s="58" t="s">
        <v>577</v>
      </c>
      <c r="BEE54" s="58" t="s">
        <v>577</v>
      </c>
      <c r="BEF54" s="58" t="s">
        <v>577</v>
      </c>
      <c r="BEG54" s="58" t="s">
        <v>577</v>
      </c>
      <c r="BEH54" s="58" t="s">
        <v>577</v>
      </c>
      <c r="BEI54" s="58" t="s">
        <v>577</v>
      </c>
      <c r="BEJ54" s="58" t="s">
        <v>577</v>
      </c>
      <c r="BEK54" s="58" t="s">
        <v>577</v>
      </c>
      <c r="BEL54" s="58" t="s">
        <v>577</v>
      </c>
      <c r="BEM54" s="58" t="s">
        <v>577</v>
      </c>
      <c r="BEN54" s="58" t="s">
        <v>577</v>
      </c>
      <c r="BEO54" s="58" t="s">
        <v>577</v>
      </c>
      <c r="BEP54" s="58" t="s">
        <v>577</v>
      </c>
      <c r="BEQ54" s="58" t="s">
        <v>577</v>
      </c>
      <c r="BER54" s="58" t="s">
        <v>577</v>
      </c>
      <c r="BES54" s="58" t="s">
        <v>577</v>
      </c>
      <c r="BET54" s="58" t="s">
        <v>577</v>
      </c>
      <c r="BEU54" s="58" t="s">
        <v>577</v>
      </c>
      <c r="BEV54" s="58" t="s">
        <v>577</v>
      </c>
      <c r="BEW54" s="58" t="s">
        <v>577</v>
      </c>
      <c r="BEX54" s="58" t="s">
        <v>577</v>
      </c>
      <c r="BEY54" s="58" t="s">
        <v>577</v>
      </c>
      <c r="BEZ54" s="58" t="s">
        <v>577</v>
      </c>
      <c r="BFA54" s="58" t="s">
        <v>577</v>
      </c>
      <c r="BFB54" s="58" t="s">
        <v>577</v>
      </c>
      <c r="BFC54" s="58" t="s">
        <v>577</v>
      </c>
      <c r="BFD54" s="58" t="s">
        <v>577</v>
      </c>
      <c r="BFE54" s="58" t="s">
        <v>577</v>
      </c>
      <c r="BFF54" s="58" t="s">
        <v>577</v>
      </c>
      <c r="BFG54" s="58" t="s">
        <v>577</v>
      </c>
      <c r="BFH54" s="58" t="s">
        <v>577</v>
      </c>
      <c r="BFI54" s="58" t="s">
        <v>577</v>
      </c>
      <c r="BFJ54" s="58" t="s">
        <v>577</v>
      </c>
      <c r="BFK54" s="58" t="s">
        <v>577</v>
      </c>
      <c r="BFL54" s="58" t="s">
        <v>577</v>
      </c>
      <c r="BFM54" s="58" t="s">
        <v>577</v>
      </c>
      <c r="BFN54" s="58" t="s">
        <v>577</v>
      </c>
      <c r="BFO54" s="58" t="s">
        <v>577</v>
      </c>
      <c r="BFP54" s="58" t="s">
        <v>577</v>
      </c>
      <c r="BFQ54" s="58" t="s">
        <v>577</v>
      </c>
      <c r="BFR54" s="58" t="s">
        <v>577</v>
      </c>
      <c r="BFS54" s="58" t="s">
        <v>577</v>
      </c>
      <c r="BFT54" s="58" t="s">
        <v>577</v>
      </c>
      <c r="BFU54" s="58" t="s">
        <v>577</v>
      </c>
      <c r="BFV54" s="58" t="s">
        <v>577</v>
      </c>
      <c r="BFW54" s="58" t="s">
        <v>577</v>
      </c>
      <c r="BFX54" s="58" t="s">
        <v>577</v>
      </c>
      <c r="BFY54" s="58" t="s">
        <v>577</v>
      </c>
      <c r="BFZ54" s="58" t="s">
        <v>577</v>
      </c>
      <c r="BGA54" s="58" t="s">
        <v>577</v>
      </c>
      <c r="BGB54" s="58" t="s">
        <v>577</v>
      </c>
      <c r="BGC54" s="58" t="s">
        <v>577</v>
      </c>
      <c r="BGD54" s="58" t="s">
        <v>577</v>
      </c>
      <c r="BGE54" s="58" t="s">
        <v>577</v>
      </c>
      <c r="BGF54" s="58" t="s">
        <v>577</v>
      </c>
      <c r="BGG54" s="58" t="s">
        <v>577</v>
      </c>
      <c r="BGH54" s="58" t="s">
        <v>577</v>
      </c>
      <c r="BGI54" s="58" t="s">
        <v>577</v>
      </c>
      <c r="BGJ54" s="58" t="s">
        <v>577</v>
      </c>
      <c r="BGK54" s="58" t="s">
        <v>577</v>
      </c>
      <c r="BGL54" s="58" t="s">
        <v>577</v>
      </c>
      <c r="BGM54" s="58" t="s">
        <v>577</v>
      </c>
      <c r="BGN54" s="58" t="s">
        <v>577</v>
      </c>
      <c r="BGO54" s="58" t="s">
        <v>577</v>
      </c>
      <c r="BGP54" s="58" t="s">
        <v>577</v>
      </c>
      <c r="BGQ54" s="58" t="s">
        <v>577</v>
      </c>
      <c r="BGR54" s="58" t="s">
        <v>577</v>
      </c>
      <c r="BGS54" s="58" t="s">
        <v>577</v>
      </c>
      <c r="BGT54" s="58" t="s">
        <v>577</v>
      </c>
      <c r="BGU54" s="58" t="s">
        <v>577</v>
      </c>
      <c r="BGV54" s="58" t="s">
        <v>577</v>
      </c>
      <c r="BGW54" s="58" t="s">
        <v>577</v>
      </c>
      <c r="BGX54" s="58" t="s">
        <v>577</v>
      </c>
      <c r="BGY54" s="58" t="s">
        <v>577</v>
      </c>
      <c r="BGZ54" s="58" t="s">
        <v>577</v>
      </c>
      <c r="BHA54" s="58" t="s">
        <v>577</v>
      </c>
      <c r="BHB54" s="58" t="s">
        <v>577</v>
      </c>
      <c r="BHC54" s="58" t="s">
        <v>577</v>
      </c>
      <c r="BHD54" s="58" t="s">
        <v>577</v>
      </c>
      <c r="BHE54" s="58" t="s">
        <v>577</v>
      </c>
      <c r="BHF54" s="58" t="s">
        <v>577</v>
      </c>
      <c r="BHG54" s="58" t="s">
        <v>577</v>
      </c>
      <c r="BHH54" s="58" t="s">
        <v>577</v>
      </c>
      <c r="BHI54" s="58" t="s">
        <v>577</v>
      </c>
      <c r="BHJ54" s="58" t="s">
        <v>577</v>
      </c>
      <c r="BHK54" s="58" t="s">
        <v>577</v>
      </c>
      <c r="BHL54" s="58" t="s">
        <v>577</v>
      </c>
      <c r="BHM54" s="58" t="s">
        <v>577</v>
      </c>
      <c r="BHN54" s="58" t="s">
        <v>577</v>
      </c>
      <c r="BHO54" s="58" t="s">
        <v>577</v>
      </c>
      <c r="BHP54" s="58" t="s">
        <v>577</v>
      </c>
      <c r="BHQ54" s="58" t="s">
        <v>577</v>
      </c>
      <c r="BHR54" s="58" t="s">
        <v>577</v>
      </c>
      <c r="BHS54" s="58" t="s">
        <v>577</v>
      </c>
      <c r="BHT54" s="58" t="s">
        <v>577</v>
      </c>
      <c r="BHU54" s="58" t="s">
        <v>577</v>
      </c>
      <c r="BHV54" s="58" t="s">
        <v>577</v>
      </c>
      <c r="BHW54" s="58" t="s">
        <v>577</v>
      </c>
      <c r="BHX54" s="58" t="s">
        <v>577</v>
      </c>
      <c r="BHY54" s="58" t="s">
        <v>577</v>
      </c>
      <c r="BHZ54" s="58" t="s">
        <v>577</v>
      </c>
      <c r="BIA54" s="58" t="s">
        <v>577</v>
      </c>
      <c r="BIB54" s="58" t="s">
        <v>577</v>
      </c>
      <c r="BIC54" s="58" t="s">
        <v>577</v>
      </c>
      <c r="BID54" s="58" t="s">
        <v>577</v>
      </c>
      <c r="BIE54" s="58" t="s">
        <v>577</v>
      </c>
      <c r="BIF54" s="58" t="s">
        <v>577</v>
      </c>
      <c r="BIG54" s="58" t="s">
        <v>577</v>
      </c>
      <c r="BIH54" s="58" t="s">
        <v>577</v>
      </c>
      <c r="BII54" s="58" t="s">
        <v>577</v>
      </c>
      <c r="BIJ54" s="58" t="s">
        <v>577</v>
      </c>
      <c r="BIK54" s="58" t="s">
        <v>577</v>
      </c>
      <c r="BIL54" s="58" t="s">
        <v>577</v>
      </c>
      <c r="BIM54" s="58" t="s">
        <v>577</v>
      </c>
      <c r="BIN54" s="58" t="s">
        <v>577</v>
      </c>
      <c r="BIO54" s="58" t="s">
        <v>577</v>
      </c>
      <c r="BIP54" s="58" t="s">
        <v>577</v>
      </c>
      <c r="BIQ54" s="58" t="s">
        <v>577</v>
      </c>
      <c r="BIR54" s="58" t="s">
        <v>577</v>
      </c>
      <c r="BIS54" s="58" t="s">
        <v>577</v>
      </c>
      <c r="BIT54" s="58" t="s">
        <v>577</v>
      </c>
      <c r="BIU54" s="58" t="s">
        <v>577</v>
      </c>
      <c r="BIV54" s="58" t="s">
        <v>577</v>
      </c>
      <c r="BIW54" s="58" t="s">
        <v>577</v>
      </c>
      <c r="BIX54" s="58" t="s">
        <v>577</v>
      </c>
      <c r="BIY54" s="58" t="s">
        <v>577</v>
      </c>
      <c r="BIZ54" s="58" t="s">
        <v>577</v>
      </c>
      <c r="BJA54" s="58" t="s">
        <v>577</v>
      </c>
      <c r="BJB54" s="58" t="s">
        <v>577</v>
      </c>
      <c r="BJC54" s="58" t="s">
        <v>577</v>
      </c>
      <c r="BJD54" s="58" t="s">
        <v>577</v>
      </c>
      <c r="BJE54" s="58" t="s">
        <v>577</v>
      </c>
      <c r="BJF54" s="58" t="s">
        <v>577</v>
      </c>
      <c r="BJG54" s="58" t="s">
        <v>577</v>
      </c>
      <c r="BJH54" s="58" t="s">
        <v>577</v>
      </c>
      <c r="BJI54" s="58" t="s">
        <v>577</v>
      </c>
      <c r="BJJ54" s="58" t="s">
        <v>577</v>
      </c>
      <c r="BJK54" s="58" t="s">
        <v>577</v>
      </c>
      <c r="BJL54" s="58" t="s">
        <v>577</v>
      </c>
      <c r="BJM54" s="58" t="s">
        <v>577</v>
      </c>
      <c r="BJN54" s="58" t="s">
        <v>577</v>
      </c>
      <c r="BJO54" s="58" t="s">
        <v>577</v>
      </c>
      <c r="BJP54" s="58" t="s">
        <v>577</v>
      </c>
      <c r="BJQ54" s="58" t="s">
        <v>577</v>
      </c>
      <c r="BJR54" s="58" t="s">
        <v>577</v>
      </c>
      <c r="BJS54" s="58" t="s">
        <v>577</v>
      </c>
      <c r="BJT54" s="58" t="s">
        <v>577</v>
      </c>
      <c r="BJU54" s="58" t="s">
        <v>577</v>
      </c>
      <c r="BJV54" s="58" t="s">
        <v>577</v>
      </c>
      <c r="BJW54" s="58" t="s">
        <v>577</v>
      </c>
      <c r="BJX54" s="58" t="s">
        <v>577</v>
      </c>
      <c r="BJY54" s="58" t="s">
        <v>577</v>
      </c>
      <c r="BJZ54" s="58" t="s">
        <v>577</v>
      </c>
      <c r="BKA54" s="58" t="s">
        <v>577</v>
      </c>
      <c r="BKB54" s="58" t="s">
        <v>577</v>
      </c>
      <c r="BKC54" s="58" t="s">
        <v>577</v>
      </c>
      <c r="BKD54" s="58" t="s">
        <v>577</v>
      </c>
      <c r="BKE54" s="58" t="s">
        <v>577</v>
      </c>
      <c r="BKF54" s="58" t="s">
        <v>577</v>
      </c>
      <c r="BKG54" s="58" t="s">
        <v>577</v>
      </c>
      <c r="BKH54" s="58" t="s">
        <v>577</v>
      </c>
      <c r="BKI54" s="58" t="s">
        <v>577</v>
      </c>
      <c r="BKJ54" s="58" t="s">
        <v>577</v>
      </c>
      <c r="BKK54" s="58" t="s">
        <v>577</v>
      </c>
      <c r="BKL54" s="58" t="s">
        <v>577</v>
      </c>
      <c r="BKM54" s="58" t="s">
        <v>577</v>
      </c>
      <c r="BKN54" s="58" t="s">
        <v>577</v>
      </c>
      <c r="BKO54" s="58" t="s">
        <v>577</v>
      </c>
      <c r="BKP54" s="58" t="s">
        <v>577</v>
      </c>
      <c r="BKQ54" s="58" t="s">
        <v>577</v>
      </c>
      <c r="BKR54" s="58" t="s">
        <v>577</v>
      </c>
      <c r="BKS54" s="58" t="s">
        <v>577</v>
      </c>
      <c r="BKT54" s="58" t="s">
        <v>577</v>
      </c>
      <c r="BKU54" s="58" t="s">
        <v>577</v>
      </c>
      <c r="BKV54" s="58" t="s">
        <v>577</v>
      </c>
      <c r="BKW54" s="58" t="s">
        <v>577</v>
      </c>
      <c r="BKX54" s="58" t="s">
        <v>577</v>
      </c>
      <c r="BKY54" s="58" t="s">
        <v>577</v>
      </c>
      <c r="BKZ54" s="58" t="s">
        <v>577</v>
      </c>
      <c r="BLA54" s="58" t="s">
        <v>577</v>
      </c>
      <c r="BLB54" s="58" t="s">
        <v>577</v>
      </c>
      <c r="BLC54" s="58" t="s">
        <v>577</v>
      </c>
      <c r="BLD54" s="58" t="s">
        <v>577</v>
      </c>
      <c r="BLE54" s="58" t="s">
        <v>577</v>
      </c>
      <c r="BLF54" s="58" t="s">
        <v>577</v>
      </c>
      <c r="BLG54" s="58" t="s">
        <v>577</v>
      </c>
      <c r="BLH54" s="58" t="s">
        <v>577</v>
      </c>
      <c r="BLI54" s="58" t="s">
        <v>577</v>
      </c>
      <c r="BLJ54" s="58" t="s">
        <v>577</v>
      </c>
      <c r="BLK54" s="58" t="s">
        <v>577</v>
      </c>
      <c r="BLL54" s="58" t="s">
        <v>577</v>
      </c>
      <c r="BLM54" s="58" t="s">
        <v>577</v>
      </c>
      <c r="BLN54" s="58" t="s">
        <v>577</v>
      </c>
      <c r="BLO54" s="58" t="s">
        <v>577</v>
      </c>
      <c r="BLP54" s="58" t="s">
        <v>577</v>
      </c>
      <c r="BLQ54" s="58" t="s">
        <v>577</v>
      </c>
      <c r="BLR54" s="58" t="s">
        <v>577</v>
      </c>
      <c r="BLS54" s="58" t="s">
        <v>577</v>
      </c>
      <c r="BLT54" s="58" t="s">
        <v>577</v>
      </c>
      <c r="BLU54" s="58" t="s">
        <v>577</v>
      </c>
      <c r="BLV54" s="58" t="s">
        <v>577</v>
      </c>
      <c r="BLW54" s="58" t="s">
        <v>577</v>
      </c>
      <c r="BLX54" s="58" t="s">
        <v>577</v>
      </c>
      <c r="BLY54" s="58" t="s">
        <v>577</v>
      </c>
      <c r="BLZ54" s="58" t="s">
        <v>577</v>
      </c>
      <c r="BMA54" s="58" t="s">
        <v>577</v>
      </c>
      <c r="BMB54" s="58" t="s">
        <v>577</v>
      </c>
      <c r="BMC54" s="58" t="s">
        <v>577</v>
      </c>
      <c r="BMD54" s="58" t="s">
        <v>577</v>
      </c>
      <c r="BME54" s="58" t="s">
        <v>577</v>
      </c>
      <c r="BMF54" s="58" t="s">
        <v>577</v>
      </c>
      <c r="BMG54" s="58" t="s">
        <v>577</v>
      </c>
      <c r="BMH54" s="58" t="s">
        <v>577</v>
      </c>
      <c r="BMI54" s="58" t="s">
        <v>577</v>
      </c>
      <c r="BMJ54" s="58" t="s">
        <v>577</v>
      </c>
      <c r="BMK54" s="58" t="s">
        <v>577</v>
      </c>
      <c r="BML54" s="58" t="s">
        <v>577</v>
      </c>
      <c r="BMM54" s="58" t="s">
        <v>577</v>
      </c>
      <c r="BMN54" s="58" t="s">
        <v>577</v>
      </c>
      <c r="BMO54" s="58" t="s">
        <v>577</v>
      </c>
      <c r="BMP54" s="58" t="s">
        <v>577</v>
      </c>
      <c r="BMQ54" s="58" t="s">
        <v>577</v>
      </c>
      <c r="BMR54" s="58" t="s">
        <v>577</v>
      </c>
      <c r="BMS54" s="58" t="s">
        <v>577</v>
      </c>
      <c r="BMT54" s="58" t="s">
        <v>577</v>
      </c>
      <c r="BMU54" s="58" t="s">
        <v>577</v>
      </c>
      <c r="BMV54" s="58" t="s">
        <v>577</v>
      </c>
      <c r="BMW54" s="58" t="s">
        <v>577</v>
      </c>
      <c r="BMX54" s="58" t="s">
        <v>577</v>
      </c>
      <c r="BMY54" s="58" t="s">
        <v>577</v>
      </c>
      <c r="BMZ54" s="58" t="s">
        <v>577</v>
      </c>
      <c r="BNA54" s="58" t="s">
        <v>577</v>
      </c>
      <c r="BNB54" s="58" t="s">
        <v>577</v>
      </c>
      <c r="BNC54" s="58" t="s">
        <v>577</v>
      </c>
      <c r="BND54" s="58" t="s">
        <v>577</v>
      </c>
      <c r="BNE54" s="58" t="s">
        <v>577</v>
      </c>
      <c r="BNF54" s="58" t="s">
        <v>577</v>
      </c>
      <c r="BNG54" s="58" t="s">
        <v>577</v>
      </c>
      <c r="BNH54" s="58" t="s">
        <v>577</v>
      </c>
      <c r="BNI54" s="58" t="s">
        <v>577</v>
      </c>
      <c r="BNJ54" s="58" t="s">
        <v>577</v>
      </c>
      <c r="BNK54" s="58" t="s">
        <v>577</v>
      </c>
      <c r="BNL54" s="58" t="s">
        <v>577</v>
      </c>
      <c r="BNM54" s="58" t="s">
        <v>577</v>
      </c>
      <c r="BNN54" s="58" t="s">
        <v>577</v>
      </c>
      <c r="BNO54" s="58" t="s">
        <v>577</v>
      </c>
      <c r="BNP54" s="58" t="s">
        <v>577</v>
      </c>
      <c r="BNQ54" s="58" t="s">
        <v>577</v>
      </c>
      <c r="BNR54" s="58" t="s">
        <v>577</v>
      </c>
      <c r="BNS54" s="58" t="s">
        <v>577</v>
      </c>
      <c r="BNT54" s="58" t="s">
        <v>577</v>
      </c>
      <c r="BNU54" s="58" t="s">
        <v>577</v>
      </c>
      <c r="BNV54" s="58" t="s">
        <v>577</v>
      </c>
      <c r="BNW54" s="58" t="s">
        <v>577</v>
      </c>
      <c r="BNX54" s="58" t="s">
        <v>577</v>
      </c>
      <c r="BNY54" s="58" t="s">
        <v>577</v>
      </c>
      <c r="BNZ54" s="58" t="s">
        <v>577</v>
      </c>
      <c r="BOA54" s="58" t="s">
        <v>577</v>
      </c>
      <c r="BOB54" s="58" t="s">
        <v>577</v>
      </c>
      <c r="BOC54" s="58" t="s">
        <v>577</v>
      </c>
      <c r="BOD54" s="58" t="s">
        <v>577</v>
      </c>
      <c r="BOE54" s="58" t="s">
        <v>577</v>
      </c>
      <c r="BOF54" s="58" t="s">
        <v>577</v>
      </c>
      <c r="BOG54" s="58" t="s">
        <v>577</v>
      </c>
      <c r="BOH54" s="58" t="s">
        <v>577</v>
      </c>
      <c r="BOI54" s="58" t="s">
        <v>577</v>
      </c>
      <c r="BOJ54" s="58" t="s">
        <v>577</v>
      </c>
      <c r="BOK54" s="58" t="s">
        <v>577</v>
      </c>
      <c r="BOL54" s="58" t="s">
        <v>577</v>
      </c>
      <c r="BOM54" s="58" t="s">
        <v>577</v>
      </c>
      <c r="BON54" s="58" t="s">
        <v>577</v>
      </c>
      <c r="BOO54" s="58" t="s">
        <v>577</v>
      </c>
      <c r="BOP54" s="58" t="s">
        <v>577</v>
      </c>
      <c r="BOQ54" s="58" t="s">
        <v>577</v>
      </c>
      <c r="BOR54" s="58" t="s">
        <v>577</v>
      </c>
      <c r="BOS54" s="58" t="s">
        <v>577</v>
      </c>
      <c r="BOT54" s="58" t="s">
        <v>577</v>
      </c>
      <c r="BOU54" s="58" t="s">
        <v>577</v>
      </c>
      <c r="BOV54" s="58" t="s">
        <v>577</v>
      </c>
      <c r="BOW54" s="58" t="s">
        <v>577</v>
      </c>
      <c r="BOX54" s="58" t="s">
        <v>577</v>
      </c>
      <c r="BOY54" s="58" t="s">
        <v>577</v>
      </c>
      <c r="BOZ54" s="58" t="s">
        <v>577</v>
      </c>
      <c r="BPA54" s="58" t="s">
        <v>577</v>
      </c>
      <c r="BPB54" s="58" t="s">
        <v>577</v>
      </c>
      <c r="BPC54" s="58" t="s">
        <v>577</v>
      </c>
      <c r="BPD54" s="58" t="s">
        <v>577</v>
      </c>
      <c r="BPE54" s="58" t="s">
        <v>577</v>
      </c>
      <c r="BPF54" s="58" t="s">
        <v>577</v>
      </c>
      <c r="BPG54" s="58" t="s">
        <v>577</v>
      </c>
      <c r="BPH54" s="58" t="s">
        <v>577</v>
      </c>
      <c r="BPI54" s="58" t="s">
        <v>577</v>
      </c>
      <c r="BPJ54" s="58" t="s">
        <v>577</v>
      </c>
      <c r="BPK54" s="58" t="s">
        <v>577</v>
      </c>
      <c r="BPL54" s="58" t="s">
        <v>577</v>
      </c>
      <c r="BPM54" s="58" t="s">
        <v>577</v>
      </c>
      <c r="BPN54" s="58" t="s">
        <v>577</v>
      </c>
      <c r="BPO54" s="58" t="s">
        <v>577</v>
      </c>
      <c r="BPP54" s="58" t="s">
        <v>577</v>
      </c>
      <c r="BPQ54" s="58" t="s">
        <v>577</v>
      </c>
      <c r="BPR54" s="58" t="s">
        <v>577</v>
      </c>
      <c r="BPS54" s="58" t="s">
        <v>577</v>
      </c>
      <c r="BPT54" s="58" t="s">
        <v>577</v>
      </c>
      <c r="BPU54" s="58" t="s">
        <v>577</v>
      </c>
      <c r="BPV54" s="58" t="s">
        <v>577</v>
      </c>
      <c r="BPW54" s="58" t="s">
        <v>577</v>
      </c>
      <c r="BPX54" s="58" t="s">
        <v>577</v>
      </c>
      <c r="BPY54" s="58" t="s">
        <v>577</v>
      </c>
      <c r="BPZ54" s="58" t="s">
        <v>577</v>
      </c>
      <c r="BQA54" s="58" t="s">
        <v>577</v>
      </c>
      <c r="BQB54" s="58" t="s">
        <v>577</v>
      </c>
      <c r="BQC54" s="58" t="s">
        <v>577</v>
      </c>
      <c r="BQD54" s="58" t="s">
        <v>577</v>
      </c>
      <c r="BQE54" s="58" t="s">
        <v>577</v>
      </c>
      <c r="BQF54" s="58" t="s">
        <v>577</v>
      </c>
      <c r="BQG54" s="58" t="s">
        <v>577</v>
      </c>
      <c r="BQH54" s="58" t="s">
        <v>577</v>
      </c>
      <c r="BQI54" s="58" t="s">
        <v>577</v>
      </c>
      <c r="BQJ54" s="58" t="s">
        <v>577</v>
      </c>
      <c r="BQK54" s="58" t="s">
        <v>577</v>
      </c>
      <c r="BQL54" s="58" t="s">
        <v>577</v>
      </c>
      <c r="BQM54" s="58" t="s">
        <v>577</v>
      </c>
      <c r="BQN54" s="58" t="s">
        <v>577</v>
      </c>
      <c r="BQO54" s="58" t="s">
        <v>577</v>
      </c>
      <c r="BQP54" s="58" t="s">
        <v>577</v>
      </c>
      <c r="BQQ54" s="58" t="s">
        <v>577</v>
      </c>
      <c r="BQR54" s="58" t="s">
        <v>577</v>
      </c>
      <c r="BQS54" s="58" t="s">
        <v>577</v>
      </c>
      <c r="BQT54" s="58" t="s">
        <v>577</v>
      </c>
      <c r="BQU54" s="58" t="s">
        <v>577</v>
      </c>
      <c r="BQV54" s="58" t="s">
        <v>577</v>
      </c>
      <c r="BQW54" s="58" t="s">
        <v>577</v>
      </c>
      <c r="BQX54" s="58" t="s">
        <v>577</v>
      </c>
      <c r="BQY54" s="58" t="s">
        <v>577</v>
      </c>
      <c r="BQZ54" s="58" t="s">
        <v>577</v>
      </c>
      <c r="BRA54" s="58" t="s">
        <v>577</v>
      </c>
      <c r="BRB54" s="58" t="s">
        <v>577</v>
      </c>
      <c r="BRC54" s="58" t="s">
        <v>577</v>
      </c>
      <c r="BRD54" s="58" t="s">
        <v>577</v>
      </c>
      <c r="BRE54" s="58" t="s">
        <v>577</v>
      </c>
      <c r="BRF54" s="58" t="s">
        <v>577</v>
      </c>
      <c r="BRG54" s="58" t="s">
        <v>577</v>
      </c>
      <c r="BRH54" s="58" t="s">
        <v>577</v>
      </c>
      <c r="BRI54" s="58" t="s">
        <v>577</v>
      </c>
      <c r="BRJ54" s="58" t="s">
        <v>577</v>
      </c>
      <c r="BRK54" s="58" t="s">
        <v>577</v>
      </c>
      <c r="BRL54" s="58" t="s">
        <v>577</v>
      </c>
      <c r="BRM54" s="58" t="s">
        <v>577</v>
      </c>
      <c r="BRN54" s="58" t="s">
        <v>577</v>
      </c>
      <c r="BRO54" s="58" t="s">
        <v>577</v>
      </c>
      <c r="BRP54" s="58" t="s">
        <v>577</v>
      </c>
      <c r="BRQ54" s="58" t="s">
        <v>577</v>
      </c>
      <c r="BRR54" s="58" t="s">
        <v>577</v>
      </c>
      <c r="BRS54" s="58" t="s">
        <v>577</v>
      </c>
      <c r="BRT54" s="58" t="s">
        <v>577</v>
      </c>
      <c r="BRU54" s="58" t="s">
        <v>577</v>
      </c>
      <c r="BRV54" s="58" t="s">
        <v>577</v>
      </c>
      <c r="BRW54" s="58" t="s">
        <v>577</v>
      </c>
      <c r="BRX54" s="58" t="s">
        <v>577</v>
      </c>
      <c r="BRY54" s="58" t="s">
        <v>577</v>
      </c>
      <c r="BRZ54" s="58" t="s">
        <v>577</v>
      </c>
      <c r="BSA54" s="58" t="s">
        <v>577</v>
      </c>
      <c r="BSB54" s="58" t="s">
        <v>577</v>
      </c>
      <c r="BSC54" s="58" t="s">
        <v>577</v>
      </c>
      <c r="BSD54" s="58" t="s">
        <v>577</v>
      </c>
      <c r="BSE54" s="58" t="s">
        <v>577</v>
      </c>
      <c r="BSF54" s="58" t="s">
        <v>577</v>
      </c>
      <c r="BSG54" s="58" t="s">
        <v>577</v>
      </c>
      <c r="BSH54" s="58" t="s">
        <v>577</v>
      </c>
      <c r="BSI54" s="58" t="s">
        <v>577</v>
      </c>
      <c r="BSJ54" s="58" t="s">
        <v>577</v>
      </c>
      <c r="BSK54" s="58" t="s">
        <v>577</v>
      </c>
      <c r="BSL54" s="58" t="s">
        <v>577</v>
      </c>
      <c r="BSM54" s="58" t="s">
        <v>577</v>
      </c>
      <c r="BSN54" s="58" t="s">
        <v>577</v>
      </c>
      <c r="BSO54" s="58" t="s">
        <v>577</v>
      </c>
      <c r="BSP54" s="58" t="s">
        <v>577</v>
      </c>
      <c r="BSQ54" s="58" t="s">
        <v>577</v>
      </c>
      <c r="BSR54" s="58" t="s">
        <v>577</v>
      </c>
      <c r="BSS54" s="58" t="s">
        <v>577</v>
      </c>
      <c r="BST54" s="58" t="s">
        <v>577</v>
      </c>
      <c r="BSU54" s="58" t="s">
        <v>577</v>
      </c>
      <c r="BSV54" s="58" t="s">
        <v>577</v>
      </c>
      <c r="BSW54" s="58" t="s">
        <v>577</v>
      </c>
      <c r="BSX54" s="58" t="s">
        <v>577</v>
      </c>
      <c r="BSY54" s="58" t="s">
        <v>577</v>
      </c>
      <c r="BSZ54" s="58" t="s">
        <v>577</v>
      </c>
      <c r="BTA54" s="58" t="s">
        <v>577</v>
      </c>
      <c r="BTB54" s="58" t="s">
        <v>577</v>
      </c>
      <c r="BTC54" s="58" t="s">
        <v>577</v>
      </c>
      <c r="BTD54" s="58" t="s">
        <v>577</v>
      </c>
      <c r="BTE54" s="58" t="s">
        <v>577</v>
      </c>
      <c r="BTF54" s="58" t="s">
        <v>577</v>
      </c>
      <c r="BTG54" s="58" t="s">
        <v>577</v>
      </c>
      <c r="BTH54" s="58" t="s">
        <v>577</v>
      </c>
      <c r="BTI54" s="58" t="s">
        <v>577</v>
      </c>
      <c r="BTJ54" s="58" t="s">
        <v>577</v>
      </c>
      <c r="BTK54" s="58" t="s">
        <v>577</v>
      </c>
      <c r="BTL54" s="58" t="s">
        <v>577</v>
      </c>
      <c r="BTM54" s="58" t="s">
        <v>577</v>
      </c>
      <c r="BTN54" s="58" t="s">
        <v>577</v>
      </c>
      <c r="BTO54" s="58" t="s">
        <v>577</v>
      </c>
      <c r="BTP54" s="58" t="s">
        <v>577</v>
      </c>
      <c r="BTQ54" s="58" t="s">
        <v>577</v>
      </c>
      <c r="BTR54" s="58" t="s">
        <v>577</v>
      </c>
      <c r="BTS54" s="58" t="s">
        <v>577</v>
      </c>
      <c r="BTT54" s="58" t="s">
        <v>577</v>
      </c>
      <c r="BTU54" s="58" t="s">
        <v>577</v>
      </c>
      <c r="BTV54" s="58" t="s">
        <v>577</v>
      </c>
      <c r="BTW54" s="58" t="s">
        <v>577</v>
      </c>
      <c r="BTX54" s="58" t="s">
        <v>577</v>
      </c>
      <c r="BTY54" s="58" t="s">
        <v>577</v>
      </c>
      <c r="BTZ54" s="58" t="s">
        <v>577</v>
      </c>
      <c r="BUA54" s="58" t="s">
        <v>577</v>
      </c>
      <c r="BUB54" s="58" t="s">
        <v>577</v>
      </c>
      <c r="BUC54" s="58" t="s">
        <v>577</v>
      </c>
      <c r="BUD54" s="58" t="s">
        <v>577</v>
      </c>
      <c r="BUE54" s="58" t="s">
        <v>577</v>
      </c>
      <c r="BUF54" s="58" t="s">
        <v>577</v>
      </c>
      <c r="BUG54" s="58" t="s">
        <v>577</v>
      </c>
      <c r="BUH54" s="58" t="s">
        <v>577</v>
      </c>
      <c r="BUI54" s="58" t="s">
        <v>577</v>
      </c>
      <c r="BUJ54" s="58" t="s">
        <v>577</v>
      </c>
      <c r="BUK54" s="58" t="s">
        <v>577</v>
      </c>
      <c r="BUL54" s="58" t="s">
        <v>577</v>
      </c>
      <c r="BUM54" s="58" t="s">
        <v>577</v>
      </c>
      <c r="BUN54" s="58" t="s">
        <v>577</v>
      </c>
      <c r="BUO54" s="58" t="s">
        <v>577</v>
      </c>
      <c r="BUP54" s="58" t="s">
        <v>577</v>
      </c>
      <c r="BUQ54" s="58" t="s">
        <v>577</v>
      </c>
      <c r="BUR54" s="58" t="s">
        <v>577</v>
      </c>
      <c r="BUS54" s="58" t="s">
        <v>577</v>
      </c>
      <c r="BUT54" s="58" t="s">
        <v>577</v>
      </c>
      <c r="BUU54" s="58" t="s">
        <v>577</v>
      </c>
      <c r="BUV54" s="58" t="s">
        <v>577</v>
      </c>
      <c r="BUW54" s="58" t="s">
        <v>577</v>
      </c>
      <c r="BUX54" s="58" t="s">
        <v>577</v>
      </c>
      <c r="BUY54" s="58" t="s">
        <v>577</v>
      </c>
      <c r="BUZ54" s="58" t="s">
        <v>577</v>
      </c>
      <c r="BVA54" s="58" t="s">
        <v>577</v>
      </c>
      <c r="BVB54" s="58" t="s">
        <v>577</v>
      </c>
      <c r="BVC54" s="58" t="s">
        <v>577</v>
      </c>
      <c r="BVD54" s="58" t="s">
        <v>577</v>
      </c>
      <c r="BVE54" s="58" t="s">
        <v>577</v>
      </c>
      <c r="BVF54" s="58" t="s">
        <v>577</v>
      </c>
      <c r="BVG54" s="58" t="s">
        <v>577</v>
      </c>
      <c r="BVH54" s="58" t="s">
        <v>577</v>
      </c>
      <c r="BVI54" s="58" t="s">
        <v>577</v>
      </c>
      <c r="BVJ54" s="58" t="s">
        <v>577</v>
      </c>
      <c r="BVK54" s="58" t="s">
        <v>577</v>
      </c>
      <c r="BVL54" s="58" t="s">
        <v>577</v>
      </c>
      <c r="BVM54" s="58" t="s">
        <v>577</v>
      </c>
      <c r="BVN54" s="58" t="s">
        <v>577</v>
      </c>
      <c r="BVO54" s="58" t="s">
        <v>577</v>
      </c>
      <c r="BVP54" s="58" t="s">
        <v>577</v>
      </c>
      <c r="BVQ54" s="58" t="s">
        <v>577</v>
      </c>
      <c r="BVR54" s="58" t="s">
        <v>577</v>
      </c>
      <c r="BVS54" s="58" t="s">
        <v>577</v>
      </c>
      <c r="BVT54" s="58" t="s">
        <v>577</v>
      </c>
      <c r="BVU54" s="58" t="s">
        <v>577</v>
      </c>
      <c r="BVV54" s="58" t="s">
        <v>577</v>
      </c>
      <c r="BVW54" s="58" t="s">
        <v>577</v>
      </c>
      <c r="BVX54" s="58" t="s">
        <v>577</v>
      </c>
      <c r="BVY54" s="58" t="s">
        <v>577</v>
      </c>
      <c r="BVZ54" s="58" t="s">
        <v>577</v>
      </c>
      <c r="BWA54" s="58" t="s">
        <v>577</v>
      </c>
      <c r="BWB54" s="58" t="s">
        <v>577</v>
      </c>
      <c r="BWC54" s="58" t="s">
        <v>577</v>
      </c>
      <c r="BWD54" s="58" t="s">
        <v>577</v>
      </c>
      <c r="BWE54" s="58" t="s">
        <v>577</v>
      </c>
      <c r="BWF54" s="58" t="s">
        <v>577</v>
      </c>
      <c r="BWG54" s="58" t="s">
        <v>577</v>
      </c>
      <c r="BWH54" s="58" t="s">
        <v>577</v>
      </c>
      <c r="BWI54" s="58" t="s">
        <v>577</v>
      </c>
      <c r="BWJ54" s="58" t="s">
        <v>577</v>
      </c>
      <c r="BWK54" s="58" t="s">
        <v>577</v>
      </c>
      <c r="BWL54" s="58" t="s">
        <v>577</v>
      </c>
      <c r="BWM54" s="58" t="s">
        <v>577</v>
      </c>
      <c r="BWN54" s="58" t="s">
        <v>577</v>
      </c>
      <c r="BWO54" s="58" t="s">
        <v>577</v>
      </c>
      <c r="BWP54" s="58" t="s">
        <v>577</v>
      </c>
      <c r="BWQ54" s="58" t="s">
        <v>577</v>
      </c>
      <c r="BWR54" s="58" t="s">
        <v>577</v>
      </c>
      <c r="BWS54" s="58" t="s">
        <v>577</v>
      </c>
      <c r="BWT54" s="58" t="s">
        <v>577</v>
      </c>
      <c r="BWU54" s="58" t="s">
        <v>577</v>
      </c>
      <c r="BWV54" s="58" t="s">
        <v>577</v>
      </c>
      <c r="BWW54" s="58" t="s">
        <v>577</v>
      </c>
      <c r="BWX54" s="58" t="s">
        <v>577</v>
      </c>
      <c r="BWY54" s="58" t="s">
        <v>577</v>
      </c>
      <c r="BWZ54" s="58" t="s">
        <v>577</v>
      </c>
      <c r="BXA54" s="58" t="s">
        <v>577</v>
      </c>
      <c r="BXB54" s="58" t="s">
        <v>577</v>
      </c>
      <c r="BXC54" s="58" t="s">
        <v>577</v>
      </c>
      <c r="BXD54" s="58" t="s">
        <v>577</v>
      </c>
      <c r="BXE54" s="58" t="s">
        <v>577</v>
      </c>
      <c r="BXF54" s="58" t="s">
        <v>577</v>
      </c>
      <c r="BXG54" s="58" t="s">
        <v>577</v>
      </c>
      <c r="BXH54" s="58" t="s">
        <v>577</v>
      </c>
      <c r="BXI54" s="58" t="s">
        <v>577</v>
      </c>
      <c r="BXJ54" s="58" t="s">
        <v>577</v>
      </c>
      <c r="BXK54" s="58" t="s">
        <v>577</v>
      </c>
      <c r="BXL54" s="58" t="s">
        <v>577</v>
      </c>
      <c r="BXM54" s="58" t="s">
        <v>577</v>
      </c>
      <c r="BXN54" s="58" t="s">
        <v>577</v>
      </c>
      <c r="BXO54" s="58" t="s">
        <v>577</v>
      </c>
      <c r="BXP54" s="58" t="s">
        <v>577</v>
      </c>
      <c r="BXQ54" s="58" t="s">
        <v>577</v>
      </c>
      <c r="BXR54" s="58" t="s">
        <v>577</v>
      </c>
      <c r="BXS54" s="58" t="s">
        <v>577</v>
      </c>
      <c r="BXT54" s="58" t="s">
        <v>577</v>
      </c>
      <c r="BXU54" s="58" t="s">
        <v>577</v>
      </c>
      <c r="BXV54" s="58" t="s">
        <v>577</v>
      </c>
      <c r="BXW54" s="58" t="s">
        <v>577</v>
      </c>
      <c r="BXX54" s="58" t="s">
        <v>577</v>
      </c>
      <c r="BXY54" s="58" t="s">
        <v>577</v>
      </c>
      <c r="BXZ54" s="58" t="s">
        <v>577</v>
      </c>
      <c r="BYA54" s="58" t="s">
        <v>577</v>
      </c>
      <c r="BYB54" s="58" t="s">
        <v>577</v>
      </c>
      <c r="BYC54" s="58" t="s">
        <v>577</v>
      </c>
      <c r="BYD54" s="58" t="s">
        <v>577</v>
      </c>
      <c r="BYE54" s="58" t="s">
        <v>577</v>
      </c>
      <c r="BYF54" s="58" t="s">
        <v>577</v>
      </c>
      <c r="BYG54" s="58" t="s">
        <v>577</v>
      </c>
      <c r="BYH54" s="58" t="s">
        <v>577</v>
      </c>
      <c r="BYI54" s="58" t="s">
        <v>577</v>
      </c>
      <c r="BYJ54" s="58" t="s">
        <v>577</v>
      </c>
      <c r="BYK54" s="58" t="s">
        <v>577</v>
      </c>
      <c r="BYL54" s="58" t="s">
        <v>577</v>
      </c>
      <c r="BYM54" s="58" t="s">
        <v>577</v>
      </c>
      <c r="BYN54" s="58" t="s">
        <v>577</v>
      </c>
      <c r="BYO54" s="58" t="s">
        <v>577</v>
      </c>
      <c r="BYP54" s="58" t="s">
        <v>577</v>
      </c>
      <c r="BYQ54" s="58" t="s">
        <v>577</v>
      </c>
      <c r="BYR54" s="58" t="s">
        <v>577</v>
      </c>
      <c r="BYS54" s="58" t="s">
        <v>577</v>
      </c>
      <c r="BYT54" s="58" t="s">
        <v>577</v>
      </c>
      <c r="BYU54" s="58" t="s">
        <v>577</v>
      </c>
      <c r="BYV54" s="58" t="s">
        <v>577</v>
      </c>
      <c r="BYW54" s="58" t="s">
        <v>577</v>
      </c>
      <c r="BYX54" s="58" t="s">
        <v>577</v>
      </c>
      <c r="BYY54" s="58" t="s">
        <v>577</v>
      </c>
      <c r="BYZ54" s="58" t="s">
        <v>577</v>
      </c>
      <c r="BZA54" s="58" t="s">
        <v>577</v>
      </c>
      <c r="BZB54" s="58" t="s">
        <v>577</v>
      </c>
      <c r="BZC54" s="58" t="s">
        <v>577</v>
      </c>
      <c r="BZD54" s="58" t="s">
        <v>577</v>
      </c>
      <c r="BZE54" s="58" t="s">
        <v>577</v>
      </c>
      <c r="BZF54" s="58" t="s">
        <v>577</v>
      </c>
      <c r="BZG54" s="58" t="s">
        <v>577</v>
      </c>
      <c r="BZH54" s="58" t="s">
        <v>577</v>
      </c>
      <c r="BZI54" s="58" t="s">
        <v>577</v>
      </c>
      <c r="BZJ54" s="58" t="s">
        <v>577</v>
      </c>
      <c r="BZK54" s="58" t="s">
        <v>577</v>
      </c>
      <c r="BZL54" s="58" t="s">
        <v>577</v>
      </c>
      <c r="BZM54" s="58" t="s">
        <v>577</v>
      </c>
      <c r="BZN54" s="58" t="s">
        <v>577</v>
      </c>
      <c r="BZO54" s="58" t="s">
        <v>577</v>
      </c>
      <c r="BZP54" s="58" t="s">
        <v>577</v>
      </c>
      <c r="BZQ54" s="58" t="s">
        <v>577</v>
      </c>
      <c r="BZR54" s="58" t="s">
        <v>577</v>
      </c>
      <c r="BZS54" s="58" t="s">
        <v>577</v>
      </c>
      <c r="BZT54" s="58" t="s">
        <v>577</v>
      </c>
      <c r="BZU54" s="58" t="s">
        <v>577</v>
      </c>
      <c r="BZV54" s="58" t="s">
        <v>577</v>
      </c>
      <c r="BZW54" s="58" t="s">
        <v>577</v>
      </c>
      <c r="BZX54" s="58" t="s">
        <v>577</v>
      </c>
      <c r="BZY54" s="58" t="s">
        <v>577</v>
      </c>
      <c r="BZZ54" s="58" t="s">
        <v>577</v>
      </c>
      <c r="CAA54" s="58" t="s">
        <v>577</v>
      </c>
      <c r="CAB54" s="58" t="s">
        <v>577</v>
      </c>
      <c r="CAC54" s="58" t="s">
        <v>577</v>
      </c>
      <c r="CAD54" s="58" t="s">
        <v>577</v>
      </c>
      <c r="CAE54" s="58" t="s">
        <v>577</v>
      </c>
      <c r="CAF54" s="58" t="s">
        <v>577</v>
      </c>
      <c r="CAG54" s="58" t="s">
        <v>577</v>
      </c>
      <c r="CAH54" s="58" t="s">
        <v>577</v>
      </c>
      <c r="CAI54" s="58" t="s">
        <v>577</v>
      </c>
      <c r="CAJ54" s="58" t="s">
        <v>577</v>
      </c>
      <c r="CAK54" s="58" t="s">
        <v>577</v>
      </c>
      <c r="CAL54" s="58" t="s">
        <v>577</v>
      </c>
      <c r="CAM54" s="58" t="s">
        <v>577</v>
      </c>
      <c r="CAN54" s="58" t="s">
        <v>577</v>
      </c>
      <c r="CAO54" s="58" t="s">
        <v>577</v>
      </c>
      <c r="CAP54" s="58" t="s">
        <v>577</v>
      </c>
      <c r="CAQ54" s="58" t="s">
        <v>577</v>
      </c>
      <c r="CAR54" s="58" t="s">
        <v>577</v>
      </c>
      <c r="CAS54" s="58" t="s">
        <v>577</v>
      </c>
      <c r="CAT54" s="58" t="s">
        <v>577</v>
      </c>
      <c r="CAU54" s="58" t="s">
        <v>577</v>
      </c>
      <c r="CAV54" s="58" t="s">
        <v>577</v>
      </c>
      <c r="CAW54" s="58" t="s">
        <v>577</v>
      </c>
      <c r="CAX54" s="58" t="s">
        <v>577</v>
      </c>
      <c r="CAY54" s="58" t="s">
        <v>577</v>
      </c>
      <c r="CAZ54" s="58" t="s">
        <v>577</v>
      </c>
      <c r="CBA54" s="58" t="s">
        <v>577</v>
      </c>
      <c r="CBB54" s="58" t="s">
        <v>577</v>
      </c>
      <c r="CBC54" s="58" t="s">
        <v>577</v>
      </c>
      <c r="CBD54" s="58" t="s">
        <v>577</v>
      </c>
      <c r="CBE54" s="58" t="s">
        <v>577</v>
      </c>
      <c r="CBF54" s="58" t="s">
        <v>577</v>
      </c>
      <c r="CBG54" s="58" t="s">
        <v>577</v>
      </c>
      <c r="CBH54" s="58" t="s">
        <v>577</v>
      </c>
      <c r="CBI54" s="58" t="s">
        <v>577</v>
      </c>
      <c r="CBJ54" s="58" t="s">
        <v>577</v>
      </c>
      <c r="CBK54" s="58" t="s">
        <v>577</v>
      </c>
      <c r="CBL54" s="58" t="s">
        <v>577</v>
      </c>
      <c r="CBM54" s="58" t="s">
        <v>577</v>
      </c>
      <c r="CBN54" s="58" t="s">
        <v>577</v>
      </c>
      <c r="CBO54" s="58" t="s">
        <v>577</v>
      </c>
      <c r="CBP54" s="58" t="s">
        <v>577</v>
      </c>
      <c r="CBQ54" s="58" t="s">
        <v>577</v>
      </c>
      <c r="CBR54" s="58" t="s">
        <v>577</v>
      </c>
      <c r="CBS54" s="58" t="s">
        <v>577</v>
      </c>
      <c r="CBT54" s="58" t="s">
        <v>577</v>
      </c>
      <c r="CBU54" s="58" t="s">
        <v>577</v>
      </c>
      <c r="CBV54" s="58" t="s">
        <v>577</v>
      </c>
      <c r="CBW54" s="58" t="s">
        <v>577</v>
      </c>
      <c r="CBX54" s="58" t="s">
        <v>577</v>
      </c>
      <c r="CBY54" s="58" t="s">
        <v>577</v>
      </c>
      <c r="CBZ54" s="58" t="s">
        <v>577</v>
      </c>
      <c r="CCA54" s="58" t="s">
        <v>577</v>
      </c>
      <c r="CCB54" s="58" t="s">
        <v>577</v>
      </c>
      <c r="CCC54" s="58" t="s">
        <v>577</v>
      </c>
      <c r="CCD54" s="58" t="s">
        <v>577</v>
      </c>
      <c r="CCE54" s="58" t="s">
        <v>577</v>
      </c>
      <c r="CCF54" s="58" t="s">
        <v>577</v>
      </c>
      <c r="CCG54" s="58" t="s">
        <v>577</v>
      </c>
      <c r="CCH54" s="58" t="s">
        <v>577</v>
      </c>
      <c r="CCI54" s="58" t="s">
        <v>577</v>
      </c>
      <c r="CCJ54" s="58" t="s">
        <v>577</v>
      </c>
      <c r="CCK54" s="58" t="s">
        <v>577</v>
      </c>
      <c r="CCL54" s="58" t="s">
        <v>577</v>
      </c>
      <c r="CCM54" s="58" t="s">
        <v>577</v>
      </c>
      <c r="CCN54" s="58" t="s">
        <v>577</v>
      </c>
      <c r="CCO54" s="58" t="s">
        <v>577</v>
      </c>
      <c r="CCP54" s="58" t="s">
        <v>577</v>
      </c>
      <c r="CCQ54" s="58" t="s">
        <v>577</v>
      </c>
      <c r="CCR54" s="58" t="s">
        <v>577</v>
      </c>
      <c r="CCS54" s="58" t="s">
        <v>577</v>
      </c>
      <c r="CCT54" s="58" t="s">
        <v>577</v>
      </c>
      <c r="CCU54" s="58" t="s">
        <v>577</v>
      </c>
      <c r="CCV54" s="58" t="s">
        <v>577</v>
      </c>
      <c r="CCW54" s="58" t="s">
        <v>577</v>
      </c>
      <c r="CCX54" s="58" t="s">
        <v>577</v>
      </c>
      <c r="CCY54" s="58" t="s">
        <v>577</v>
      </c>
      <c r="CCZ54" s="58" t="s">
        <v>577</v>
      </c>
      <c r="CDA54" s="58" t="s">
        <v>577</v>
      </c>
      <c r="CDB54" s="58" t="s">
        <v>577</v>
      </c>
      <c r="CDC54" s="58" t="s">
        <v>577</v>
      </c>
      <c r="CDD54" s="58" t="s">
        <v>577</v>
      </c>
      <c r="CDE54" s="58" t="s">
        <v>577</v>
      </c>
      <c r="CDF54" s="58" t="s">
        <v>577</v>
      </c>
      <c r="CDG54" s="58" t="s">
        <v>577</v>
      </c>
      <c r="CDH54" s="58" t="s">
        <v>577</v>
      </c>
      <c r="CDI54" s="58" t="s">
        <v>577</v>
      </c>
      <c r="CDJ54" s="58" t="s">
        <v>577</v>
      </c>
      <c r="CDK54" s="58" t="s">
        <v>577</v>
      </c>
      <c r="CDL54" s="58" t="s">
        <v>577</v>
      </c>
      <c r="CDM54" s="58" t="s">
        <v>577</v>
      </c>
      <c r="CDN54" s="58" t="s">
        <v>577</v>
      </c>
      <c r="CDO54" s="58" t="s">
        <v>577</v>
      </c>
      <c r="CDP54" s="58" t="s">
        <v>577</v>
      </c>
      <c r="CDQ54" s="58" t="s">
        <v>577</v>
      </c>
      <c r="CDR54" s="58" t="s">
        <v>577</v>
      </c>
      <c r="CDS54" s="58" t="s">
        <v>577</v>
      </c>
      <c r="CDT54" s="58" t="s">
        <v>577</v>
      </c>
      <c r="CDU54" s="58" t="s">
        <v>577</v>
      </c>
      <c r="CDV54" s="58" t="s">
        <v>577</v>
      </c>
      <c r="CDW54" s="58" t="s">
        <v>577</v>
      </c>
      <c r="CDX54" s="58" t="s">
        <v>577</v>
      </c>
      <c r="CDY54" s="58" t="s">
        <v>577</v>
      </c>
      <c r="CDZ54" s="58" t="s">
        <v>577</v>
      </c>
      <c r="CEA54" s="58" t="s">
        <v>577</v>
      </c>
      <c r="CEB54" s="58" t="s">
        <v>577</v>
      </c>
      <c r="CEC54" s="58" t="s">
        <v>577</v>
      </c>
      <c r="CED54" s="58" t="s">
        <v>577</v>
      </c>
      <c r="CEE54" s="58" t="s">
        <v>577</v>
      </c>
      <c r="CEF54" s="58" t="s">
        <v>577</v>
      </c>
      <c r="CEG54" s="58" t="s">
        <v>577</v>
      </c>
      <c r="CEH54" s="58" t="s">
        <v>577</v>
      </c>
      <c r="CEI54" s="58" t="s">
        <v>577</v>
      </c>
      <c r="CEJ54" s="58" t="s">
        <v>577</v>
      </c>
      <c r="CEK54" s="58" t="s">
        <v>577</v>
      </c>
      <c r="CEL54" s="58" t="s">
        <v>577</v>
      </c>
      <c r="CEM54" s="58" t="s">
        <v>577</v>
      </c>
      <c r="CEN54" s="58" t="s">
        <v>577</v>
      </c>
      <c r="CEO54" s="58" t="s">
        <v>577</v>
      </c>
      <c r="CEP54" s="58" t="s">
        <v>577</v>
      </c>
      <c r="CEQ54" s="58" t="s">
        <v>577</v>
      </c>
      <c r="CER54" s="58" t="s">
        <v>577</v>
      </c>
      <c r="CES54" s="58" t="s">
        <v>577</v>
      </c>
      <c r="CET54" s="58" t="s">
        <v>577</v>
      </c>
      <c r="CEU54" s="58" t="s">
        <v>577</v>
      </c>
      <c r="CEV54" s="58" t="s">
        <v>577</v>
      </c>
      <c r="CEW54" s="58" t="s">
        <v>577</v>
      </c>
      <c r="CEX54" s="58" t="s">
        <v>577</v>
      </c>
      <c r="CEY54" s="58" t="s">
        <v>577</v>
      </c>
      <c r="CEZ54" s="58" t="s">
        <v>577</v>
      </c>
      <c r="CFA54" s="58" t="s">
        <v>577</v>
      </c>
      <c r="CFB54" s="58" t="s">
        <v>577</v>
      </c>
      <c r="CFC54" s="58" t="s">
        <v>577</v>
      </c>
      <c r="CFD54" s="58" t="s">
        <v>577</v>
      </c>
      <c r="CFE54" s="58" t="s">
        <v>577</v>
      </c>
      <c r="CFF54" s="58" t="s">
        <v>577</v>
      </c>
      <c r="CFG54" s="58" t="s">
        <v>577</v>
      </c>
      <c r="CFH54" s="58" t="s">
        <v>577</v>
      </c>
      <c r="CFI54" s="58" t="s">
        <v>577</v>
      </c>
      <c r="CFJ54" s="58" t="s">
        <v>577</v>
      </c>
      <c r="CFK54" s="58" t="s">
        <v>577</v>
      </c>
      <c r="CFL54" s="58" t="s">
        <v>577</v>
      </c>
      <c r="CFM54" s="58" t="s">
        <v>577</v>
      </c>
      <c r="CFN54" s="58" t="s">
        <v>577</v>
      </c>
      <c r="CFO54" s="58" t="s">
        <v>577</v>
      </c>
      <c r="CFP54" s="58" t="s">
        <v>577</v>
      </c>
      <c r="CFQ54" s="58" t="s">
        <v>577</v>
      </c>
      <c r="CFR54" s="58" t="s">
        <v>577</v>
      </c>
      <c r="CFS54" s="58" t="s">
        <v>577</v>
      </c>
      <c r="CFT54" s="58" t="s">
        <v>577</v>
      </c>
      <c r="CFU54" s="58" t="s">
        <v>577</v>
      </c>
      <c r="CFV54" s="58" t="s">
        <v>577</v>
      </c>
      <c r="CFW54" s="58" t="s">
        <v>577</v>
      </c>
      <c r="CFX54" s="58" t="s">
        <v>577</v>
      </c>
      <c r="CFY54" s="58" t="s">
        <v>577</v>
      </c>
      <c r="CFZ54" s="58" t="s">
        <v>577</v>
      </c>
      <c r="CGA54" s="58" t="s">
        <v>577</v>
      </c>
      <c r="CGB54" s="58" t="s">
        <v>577</v>
      </c>
      <c r="CGC54" s="58" t="s">
        <v>577</v>
      </c>
      <c r="CGD54" s="58" t="s">
        <v>577</v>
      </c>
      <c r="CGE54" s="58" t="s">
        <v>577</v>
      </c>
      <c r="CGF54" s="58" t="s">
        <v>577</v>
      </c>
      <c r="CGG54" s="58" t="s">
        <v>577</v>
      </c>
      <c r="CGH54" s="58" t="s">
        <v>577</v>
      </c>
      <c r="CGI54" s="58" t="s">
        <v>577</v>
      </c>
      <c r="CGJ54" s="58" t="s">
        <v>577</v>
      </c>
      <c r="CGK54" s="58" t="s">
        <v>577</v>
      </c>
      <c r="CGL54" s="58" t="s">
        <v>577</v>
      </c>
      <c r="CGM54" s="58" t="s">
        <v>577</v>
      </c>
      <c r="CGN54" s="58" t="s">
        <v>577</v>
      </c>
      <c r="CGO54" s="58" t="s">
        <v>577</v>
      </c>
      <c r="CGP54" s="58" t="s">
        <v>577</v>
      </c>
      <c r="CGQ54" s="58" t="s">
        <v>577</v>
      </c>
      <c r="CGR54" s="58" t="s">
        <v>577</v>
      </c>
      <c r="CGS54" s="58" t="s">
        <v>577</v>
      </c>
      <c r="CGT54" s="58" t="s">
        <v>577</v>
      </c>
      <c r="CGU54" s="58" t="s">
        <v>577</v>
      </c>
      <c r="CGV54" s="58" t="s">
        <v>577</v>
      </c>
      <c r="CGW54" s="58" t="s">
        <v>577</v>
      </c>
      <c r="CGX54" s="58" t="s">
        <v>577</v>
      </c>
      <c r="CGY54" s="58" t="s">
        <v>577</v>
      </c>
      <c r="CGZ54" s="58" t="s">
        <v>577</v>
      </c>
      <c r="CHA54" s="58" t="s">
        <v>577</v>
      </c>
      <c r="CHB54" s="58" t="s">
        <v>577</v>
      </c>
      <c r="CHC54" s="58" t="s">
        <v>577</v>
      </c>
      <c r="CHD54" s="58" t="s">
        <v>577</v>
      </c>
      <c r="CHE54" s="58" t="s">
        <v>577</v>
      </c>
      <c r="CHF54" s="58" t="s">
        <v>577</v>
      </c>
      <c r="CHG54" s="58" t="s">
        <v>577</v>
      </c>
      <c r="CHH54" s="58" t="s">
        <v>577</v>
      </c>
      <c r="CHI54" s="58" t="s">
        <v>577</v>
      </c>
      <c r="CHJ54" s="58" t="s">
        <v>577</v>
      </c>
      <c r="CHK54" s="58" t="s">
        <v>577</v>
      </c>
      <c r="CHL54" s="58" t="s">
        <v>577</v>
      </c>
      <c r="CHM54" s="58" t="s">
        <v>577</v>
      </c>
      <c r="CHN54" s="58" t="s">
        <v>577</v>
      </c>
      <c r="CHO54" s="58" t="s">
        <v>577</v>
      </c>
      <c r="CHP54" s="58" t="s">
        <v>577</v>
      </c>
      <c r="CHQ54" s="58" t="s">
        <v>577</v>
      </c>
      <c r="CHR54" s="58" t="s">
        <v>577</v>
      </c>
      <c r="CHS54" s="58" t="s">
        <v>577</v>
      </c>
      <c r="CHT54" s="58" t="s">
        <v>577</v>
      </c>
      <c r="CHU54" s="58" t="s">
        <v>577</v>
      </c>
      <c r="CHV54" s="58" t="s">
        <v>577</v>
      </c>
      <c r="CHW54" s="58" t="s">
        <v>577</v>
      </c>
      <c r="CHX54" s="58" t="s">
        <v>577</v>
      </c>
      <c r="CHY54" s="58" t="s">
        <v>577</v>
      </c>
      <c r="CHZ54" s="58" t="s">
        <v>577</v>
      </c>
      <c r="CIA54" s="58" t="s">
        <v>577</v>
      </c>
      <c r="CIB54" s="58" t="s">
        <v>577</v>
      </c>
      <c r="CIC54" s="58" t="s">
        <v>577</v>
      </c>
      <c r="CID54" s="58" t="s">
        <v>577</v>
      </c>
      <c r="CIE54" s="58" t="s">
        <v>577</v>
      </c>
      <c r="CIF54" s="58" t="s">
        <v>577</v>
      </c>
      <c r="CIG54" s="58" t="s">
        <v>577</v>
      </c>
      <c r="CIH54" s="58" t="s">
        <v>577</v>
      </c>
      <c r="CII54" s="58" t="s">
        <v>577</v>
      </c>
      <c r="CIJ54" s="58" t="s">
        <v>577</v>
      </c>
      <c r="CIK54" s="58" t="s">
        <v>577</v>
      </c>
      <c r="CIL54" s="58" t="s">
        <v>577</v>
      </c>
      <c r="CIM54" s="58" t="s">
        <v>577</v>
      </c>
      <c r="CIN54" s="58" t="s">
        <v>577</v>
      </c>
      <c r="CIO54" s="58" t="s">
        <v>577</v>
      </c>
      <c r="CIP54" s="58" t="s">
        <v>577</v>
      </c>
      <c r="CIQ54" s="58" t="s">
        <v>577</v>
      </c>
      <c r="CIR54" s="58" t="s">
        <v>577</v>
      </c>
      <c r="CIS54" s="58" t="s">
        <v>577</v>
      </c>
      <c r="CIT54" s="58" t="s">
        <v>577</v>
      </c>
      <c r="CIU54" s="58" t="s">
        <v>577</v>
      </c>
      <c r="CIV54" s="58" t="s">
        <v>577</v>
      </c>
      <c r="CIW54" s="58" t="s">
        <v>577</v>
      </c>
      <c r="CIX54" s="58" t="s">
        <v>577</v>
      </c>
      <c r="CIY54" s="58" t="s">
        <v>577</v>
      </c>
      <c r="CIZ54" s="58" t="s">
        <v>577</v>
      </c>
      <c r="CJA54" s="58" t="s">
        <v>577</v>
      </c>
      <c r="CJB54" s="58" t="s">
        <v>577</v>
      </c>
      <c r="CJC54" s="58" t="s">
        <v>577</v>
      </c>
      <c r="CJD54" s="58" t="s">
        <v>577</v>
      </c>
      <c r="CJE54" s="58" t="s">
        <v>577</v>
      </c>
      <c r="CJF54" s="58" t="s">
        <v>577</v>
      </c>
      <c r="CJG54" s="58" t="s">
        <v>577</v>
      </c>
      <c r="CJH54" s="58" t="s">
        <v>577</v>
      </c>
      <c r="CJI54" s="58" t="s">
        <v>577</v>
      </c>
      <c r="CJJ54" s="58" t="s">
        <v>577</v>
      </c>
      <c r="CJK54" s="58" t="s">
        <v>577</v>
      </c>
      <c r="CJL54" s="58" t="s">
        <v>577</v>
      </c>
      <c r="CJM54" s="58" t="s">
        <v>577</v>
      </c>
      <c r="CJN54" s="58" t="s">
        <v>577</v>
      </c>
      <c r="CJO54" s="58" t="s">
        <v>577</v>
      </c>
      <c r="CJP54" s="58" t="s">
        <v>577</v>
      </c>
      <c r="CJQ54" s="58" t="s">
        <v>577</v>
      </c>
      <c r="CJR54" s="58" t="s">
        <v>577</v>
      </c>
      <c r="CJS54" s="58" t="s">
        <v>577</v>
      </c>
      <c r="CJT54" s="58" t="s">
        <v>577</v>
      </c>
      <c r="CJU54" s="58" t="s">
        <v>577</v>
      </c>
      <c r="CJV54" s="58" t="s">
        <v>577</v>
      </c>
      <c r="CJW54" s="58" t="s">
        <v>577</v>
      </c>
      <c r="CJX54" s="58" t="s">
        <v>577</v>
      </c>
      <c r="CJY54" s="58" t="s">
        <v>577</v>
      </c>
      <c r="CJZ54" s="58" t="s">
        <v>577</v>
      </c>
      <c r="CKA54" s="58" t="s">
        <v>577</v>
      </c>
      <c r="CKB54" s="58" t="s">
        <v>577</v>
      </c>
      <c r="CKC54" s="58" t="s">
        <v>577</v>
      </c>
      <c r="CKD54" s="58" t="s">
        <v>577</v>
      </c>
      <c r="CKE54" s="58" t="s">
        <v>577</v>
      </c>
      <c r="CKF54" s="58" t="s">
        <v>577</v>
      </c>
      <c r="CKG54" s="58" t="s">
        <v>577</v>
      </c>
      <c r="CKH54" s="58" t="s">
        <v>577</v>
      </c>
      <c r="CKI54" s="58" t="s">
        <v>577</v>
      </c>
      <c r="CKJ54" s="58" t="s">
        <v>577</v>
      </c>
      <c r="CKK54" s="58" t="s">
        <v>577</v>
      </c>
      <c r="CKL54" s="58" t="s">
        <v>577</v>
      </c>
      <c r="CKM54" s="58" t="s">
        <v>577</v>
      </c>
      <c r="CKN54" s="58" t="s">
        <v>577</v>
      </c>
      <c r="CKO54" s="58" t="s">
        <v>577</v>
      </c>
      <c r="CKP54" s="58" t="s">
        <v>577</v>
      </c>
      <c r="CKQ54" s="58" t="s">
        <v>577</v>
      </c>
      <c r="CKR54" s="58" t="s">
        <v>577</v>
      </c>
      <c r="CKS54" s="58" t="s">
        <v>577</v>
      </c>
      <c r="CKT54" s="58" t="s">
        <v>577</v>
      </c>
      <c r="CKU54" s="58" t="s">
        <v>577</v>
      </c>
      <c r="CKV54" s="58" t="s">
        <v>577</v>
      </c>
      <c r="CKW54" s="58" t="s">
        <v>577</v>
      </c>
      <c r="CKX54" s="58" t="s">
        <v>577</v>
      </c>
      <c r="CKY54" s="58" t="s">
        <v>577</v>
      </c>
      <c r="CKZ54" s="58" t="s">
        <v>577</v>
      </c>
      <c r="CLA54" s="58" t="s">
        <v>577</v>
      </c>
      <c r="CLB54" s="58" t="s">
        <v>577</v>
      </c>
      <c r="CLC54" s="58" t="s">
        <v>577</v>
      </c>
      <c r="CLD54" s="58" t="s">
        <v>577</v>
      </c>
      <c r="CLE54" s="58" t="s">
        <v>577</v>
      </c>
      <c r="CLF54" s="58" t="s">
        <v>577</v>
      </c>
      <c r="CLG54" s="58" t="s">
        <v>577</v>
      </c>
      <c r="CLH54" s="58" t="s">
        <v>577</v>
      </c>
      <c r="CLI54" s="58" t="s">
        <v>577</v>
      </c>
      <c r="CLJ54" s="58" t="s">
        <v>577</v>
      </c>
      <c r="CLK54" s="58" t="s">
        <v>577</v>
      </c>
      <c r="CLL54" s="58" t="s">
        <v>577</v>
      </c>
      <c r="CLM54" s="58" t="s">
        <v>577</v>
      </c>
      <c r="CLN54" s="58" t="s">
        <v>577</v>
      </c>
      <c r="CLO54" s="58" t="s">
        <v>577</v>
      </c>
      <c r="CLP54" s="58" t="s">
        <v>577</v>
      </c>
      <c r="CLQ54" s="58" t="s">
        <v>577</v>
      </c>
      <c r="CLR54" s="58" t="s">
        <v>577</v>
      </c>
      <c r="CLS54" s="58" t="s">
        <v>577</v>
      </c>
      <c r="CLT54" s="58" t="s">
        <v>577</v>
      </c>
      <c r="CLU54" s="58" t="s">
        <v>577</v>
      </c>
      <c r="CLV54" s="58" t="s">
        <v>577</v>
      </c>
      <c r="CLW54" s="58" t="s">
        <v>577</v>
      </c>
      <c r="CLX54" s="58" t="s">
        <v>577</v>
      </c>
      <c r="CLY54" s="58" t="s">
        <v>577</v>
      </c>
      <c r="CLZ54" s="58" t="s">
        <v>577</v>
      </c>
      <c r="CMA54" s="58" t="s">
        <v>577</v>
      </c>
      <c r="CMB54" s="58" t="s">
        <v>577</v>
      </c>
      <c r="CMC54" s="58" t="s">
        <v>577</v>
      </c>
      <c r="CMD54" s="58" t="s">
        <v>577</v>
      </c>
      <c r="CME54" s="58" t="s">
        <v>577</v>
      </c>
      <c r="CMF54" s="58" t="s">
        <v>577</v>
      </c>
      <c r="CMG54" s="58" t="s">
        <v>577</v>
      </c>
      <c r="CMH54" s="58" t="s">
        <v>577</v>
      </c>
      <c r="CMI54" s="58" t="s">
        <v>577</v>
      </c>
      <c r="CMJ54" s="58" t="s">
        <v>577</v>
      </c>
      <c r="CMK54" s="58" t="s">
        <v>577</v>
      </c>
      <c r="CML54" s="58" t="s">
        <v>577</v>
      </c>
      <c r="CMM54" s="58" t="s">
        <v>577</v>
      </c>
      <c r="CMN54" s="58" t="s">
        <v>577</v>
      </c>
      <c r="CMO54" s="58" t="s">
        <v>577</v>
      </c>
      <c r="CMP54" s="58" t="s">
        <v>577</v>
      </c>
      <c r="CMQ54" s="58" t="s">
        <v>577</v>
      </c>
      <c r="CMR54" s="58" t="s">
        <v>577</v>
      </c>
      <c r="CMS54" s="58" t="s">
        <v>577</v>
      </c>
      <c r="CMT54" s="58" t="s">
        <v>577</v>
      </c>
      <c r="CMU54" s="58" t="s">
        <v>577</v>
      </c>
      <c r="CMV54" s="58" t="s">
        <v>577</v>
      </c>
      <c r="CMW54" s="58" t="s">
        <v>577</v>
      </c>
      <c r="CMX54" s="58" t="s">
        <v>577</v>
      </c>
      <c r="CMY54" s="58" t="s">
        <v>577</v>
      </c>
      <c r="CMZ54" s="58" t="s">
        <v>577</v>
      </c>
      <c r="CNA54" s="58" t="s">
        <v>577</v>
      </c>
      <c r="CNB54" s="58" t="s">
        <v>577</v>
      </c>
      <c r="CNC54" s="58" t="s">
        <v>577</v>
      </c>
      <c r="CND54" s="58" t="s">
        <v>577</v>
      </c>
      <c r="CNE54" s="58" t="s">
        <v>577</v>
      </c>
      <c r="CNF54" s="58" t="s">
        <v>577</v>
      </c>
      <c r="CNG54" s="58" t="s">
        <v>577</v>
      </c>
      <c r="CNH54" s="58" t="s">
        <v>577</v>
      </c>
      <c r="CNI54" s="58" t="s">
        <v>577</v>
      </c>
      <c r="CNJ54" s="58" t="s">
        <v>577</v>
      </c>
      <c r="CNK54" s="58" t="s">
        <v>577</v>
      </c>
      <c r="CNL54" s="58" t="s">
        <v>577</v>
      </c>
      <c r="CNM54" s="58" t="s">
        <v>577</v>
      </c>
      <c r="CNN54" s="58" t="s">
        <v>577</v>
      </c>
      <c r="CNO54" s="58" t="s">
        <v>577</v>
      </c>
      <c r="CNP54" s="58" t="s">
        <v>577</v>
      </c>
      <c r="CNQ54" s="58" t="s">
        <v>577</v>
      </c>
      <c r="CNR54" s="58" t="s">
        <v>577</v>
      </c>
      <c r="CNS54" s="58" t="s">
        <v>577</v>
      </c>
      <c r="CNT54" s="58" t="s">
        <v>577</v>
      </c>
      <c r="CNU54" s="58" t="s">
        <v>577</v>
      </c>
      <c r="CNV54" s="58" t="s">
        <v>577</v>
      </c>
      <c r="CNW54" s="58" t="s">
        <v>577</v>
      </c>
      <c r="CNX54" s="58" t="s">
        <v>577</v>
      </c>
      <c r="CNY54" s="58" t="s">
        <v>577</v>
      </c>
      <c r="CNZ54" s="58" t="s">
        <v>577</v>
      </c>
      <c r="COA54" s="58" t="s">
        <v>577</v>
      </c>
      <c r="COB54" s="58" t="s">
        <v>577</v>
      </c>
      <c r="COC54" s="58" t="s">
        <v>577</v>
      </c>
      <c r="COD54" s="58" t="s">
        <v>577</v>
      </c>
      <c r="COE54" s="58" t="s">
        <v>577</v>
      </c>
      <c r="COF54" s="58" t="s">
        <v>577</v>
      </c>
      <c r="COG54" s="58" t="s">
        <v>577</v>
      </c>
      <c r="COH54" s="58" t="s">
        <v>577</v>
      </c>
      <c r="COI54" s="58" t="s">
        <v>577</v>
      </c>
      <c r="COJ54" s="58" t="s">
        <v>577</v>
      </c>
      <c r="COK54" s="58" t="s">
        <v>577</v>
      </c>
      <c r="COL54" s="58" t="s">
        <v>577</v>
      </c>
      <c r="COM54" s="58" t="s">
        <v>577</v>
      </c>
      <c r="CON54" s="58" t="s">
        <v>577</v>
      </c>
      <c r="COO54" s="58" t="s">
        <v>577</v>
      </c>
      <c r="COP54" s="58" t="s">
        <v>577</v>
      </c>
      <c r="COQ54" s="58" t="s">
        <v>577</v>
      </c>
      <c r="COR54" s="58" t="s">
        <v>577</v>
      </c>
      <c r="COS54" s="58" t="s">
        <v>577</v>
      </c>
      <c r="COT54" s="58" t="s">
        <v>577</v>
      </c>
      <c r="COU54" s="58" t="s">
        <v>577</v>
      </c>
      <c r="COV54" s="58" t="s">
        <v>577</v>
      </c>
      <c r="COW54" s="58" t="s">
        <v>577</v>
      </c>
      <c r="COX54" s="58" t="s">
        <v>577</v>
      </c>
      <c r="COY54" s="58" t="s">
        <v>577</v>
      </c>
      <c r="COZ54" s="58" t="s">
        <v>577</v>
      </c>
      <c r="CPA54" s="58" t="s">
        <v>577</v>
      </c>
      <c r="CPB54" s="58" t="s">
        <v>577</v>
      </c>
      <c r="CPC54" s="58" t="s">
        <v>577</v>
      </c>
      <c r="CPD54" s="58" t="s">
        <v>577</v>
      </c>
      <c r="CPE54" s="58" t="s">
        <v>577</v>
      </c>
      <c r="CPF54" s="58" t="s">
        <v>577</v>
      </c>
      <c r="CPG54" s="58" t="s">
        <v>577</v>
      </c>
      <c r="CPH54" s="58" t="s">
        <v>577</v>
      </c>
      <c r="CPI54" s="58" t="s">
        <v>577</v>
      </c>
      <c r="CPJ54" s="58" t="s">
        <v>577</v>
      </c>
      <c r="CPK54" s="58" t="s">
        <v>577</v>
      </c>
      <c r="CPL54" s="58" t="s">
        <v>577</v>
      </c>
      <c r="CPM54" s="58" t="s">
        <v>577</v>
      </c>
      <c r="CPN54" s="58" t="s">
        <v>577</v>
      </c>
      <c r="CPO54" s="58" t="s">
        <v>577</v>
      </c>
      <c r="CPP54" s="58" t="s">
        <v>577</v>
      </c>
      <c r="CPQ54" s="58" t="s">
        <v>577</v>
      </c>
      <c r="CPR54" s="58" t="s">
        <v>577</v>
      </c>
      <c r="CPS54" s="58" t="s">
        <v>577</v>
      </c>
      <c r="CPT54" s="58" t="s">
        <v>577</v>
      </c>
      <c r="CPU54" s="58" t="s">
        <v>577</v>
      </c>
      <c r="CPV54" s="58" t="s">
        <v>577</v>
      </c>
      <c r="CPW54" s="58" t="s">
        <v>577</v>
      </c>
      <c r="CPX54" s="58" t="s">
        <v>577</v>
      </c>
      <c r="CPY54" s="58" t="s">
        <v>577</v>
      </c>
      <c r="CPZ54" s="58" t="s">
        <v>577</v>
      </c>
      <c r="CQA54" s="58" t="s">
        <v>577</v>
      </c>
      <c r="CQB54" s="58" t="s">
        <v>577</v>
      </c>
      <c r="CQC54" s="58" t="s">
        <v>577</v>
      </c>
      <c r="CQD54" s="58" t="s">
        <v>577</v>
      </c>
      <c r="CQE54" s="58" t="s">
        <v>577</v>
      </c>
      <c r="CQF54" s="58" t="s">
        <v>577</v>
      </c>
      <c r="CQG54" s="58" t="s">
        <v>577</v>
      </c>
      <c r="CQH54" s="58" t="s">
        <v>577</v>
      </c>
      <c r="CQI54" s="58" t="s">
        <v>577</v>
      </c>
      <c r="CQJ54" s="58" t="s">
        <v>577</v>
      </c>
      <c r="CQK54" s="58" t="s">
        <v>577</v>
      </c>
      <c r="CQL54" s="58" t="s">
        <v>577</v>
      </c>
      <c r="CQM54" s="58" t="s">
        <v>577</v>
      </c>
      <c r="CQN54" s="58" t="s">
        <v>577</v>
      </c>
      <c r="CQO54" s="58" t="s">
        <v>577</v>
      </c>
      <c r="CQP54" s="58" t="s">
        <v>577</v>
      </c>
      <c r="CQQ54" s="58" t="s">
        <v>577</v>
      </c>
      <c r="CQR54" s="58" t="s">
        <v>577</v>
      </c>
      <c r="CQS54" s="58" t="s">
        <v>577</v>
      </c>
      <c r="CQT54" s="58" t="s">
        <v>577</v>
      </c>
      <c r="CQU54" s="58" t="s">
        <v>577</v>
      </c>
      <c r="CQV54" s="58" t="s">
        <v>577</v>
      </c>
      <c r="CQW54" s="58" t="s">
        <v>577</v>
      </c>
      <c r="CQX54" s="58" t="s">
        <v>577</v>
      </c>
      <c r="CQY54" s="58" t="s">
        <v>577</v>
      </c>
      <c r="CQZ54" s="58" t="s">
        <v>577</v>
      </c>
      <c r="CRA54" s="58" t="s">
        <v>577</v>
      </c>
      <c r="CRB54" s="58" t="s">
        <v>577</v>
      </c>
      <c r="CRC54" s="58" t="s">
        <v>577</v>
      </c>
      <c r="CRD54" s="58" t="s">
        <v>577</v>
      </c>
      <c r="CRE54" s="58" t="s">
        <v>577</v>
      </c>
      <c r="CRF54" s="58" t="s">
        <v>577</v>
      </c>
      <c r="CRG54" s="58" t="s">
        <v>577</v>
      </c>
      <c r="CRH54" s="58" t="s">
        <v>577</v>
      </c>
      <c r="CRI54" s="58" t="s">
        <v>577</v>
      </c>
      <c r="CRJ54" s="58" t="s">
        <v>577</v>
      </c>
      <c r="CRK54" s="58" t="s">
        <v>577</v>
      </c>
      <c r="CRL54" s="58" t="s">
        <v>577</v>
      </c>
      <c r="CRM54" s="58" t="s">
        <v>577</v>
      </c>
      <c r="CRN54" s="58" t="s">
        <v>577</v>
      </c>
      <c r="CRO54" s="58" t="s">
        <v>577</v>
      </c>
      <c r="CRP54" s="58" t="s">
        <v>577</v>
      </c>
      <c r="CRQ54" s="58" t="s">
        <v>577</v>
      </c>
      <c r="CRR54" s="58" t="s">
        <v>577</v>
      </c>
      <c r="CRS54" s="58" t="s">
        <v>577</v>
      </c>
      <c r="CRT54" s="58" t="s">
        <v>577</v>
      </c>
      <c r="CRU54" s="58" t="s">
        <v>577</v>
      </c>
      <c r="CRV54" s="58" t="s">
        <v>577</v>
      </c>
      <c r="CRW54" s="58" t="s">
        <v>577</v>
      </c>
      <c r="CRX54" s="58" t="s">
        <v>577</v>
      </c>
      <c r="CRY54" s="58" t="s">
        <v>577</v>
      </c>
      <c r="CRZ54" s="58" t="s">
        <v>577</v>
      </c>
      <c r="CSA54" s="58" t="s">
        <v>577</v>
      </c>
      <c r="CSB54" s="58" t="s">
        <v>577</v>
      </c>
      <c r="CSC54" s="58" t="s">
        <v>577</v>
      </c>
      <c r="CSD54" s="58" t="s">
        <v>577</v>
      </c>
      <c r="CSE54" s="58" t="s">
        <v>577</v>
      </c>
      <c r="CSF54" s="58" t="s">
        <v>577</v>
      </c>
      <c r="CSG54" s="58" t="s">
        <v>577</v>
      </c>
      <c r="CSH54" s="58" t="s">
        <v>577</v>
      </c>
      <c r="CSI54" s="58" t="s">
        <v>577</v>
      </c>
      <c r="CSJ54" s="58" t="s">
        <v>577</v>
      </c>
      <c r="CSK54" s="58" t="s">
        <v>577</v>
      </c>
      <c r="CSL54" s="58" t="s">
        <v>577</v>
      </c>
      <c r="CSM54" s="58" t="s">
        <v>577</v>
      </c>
      <c r="CSN54" s="58" t="s">
        <v>577</v>
      </c>
      <c r="CSO54" s="58" t="s">
        <v>577</v>
      </c>
      <c r="CSP54" s="58" t="s">
        <v>577</v>
      </c>
      <c r="CSQ54" s="58" t="s">
        <v>577</v>
      </c>
      <c r="CSR54" s="58" t="s">
        <v>577</v>
      </c>
      <c r="CSS54" s="58" t="s">
        <v>577</v>
      </c>
      <c r="CST54" s="58" t="s">
        <v>577</v>
      </c>
      <c r="CSU54" s="58" t="s">
        <v>577</v>
      </c>
      <c r="CSV54" s="58" t="s">
        <v>577</v>
      </c>
      <c r="CSW54" s="58" t="s">
        <v>577</v>
      </c>
      <c r="CSX54" s="58" t="s">
        <v>577</v>
      </c>
      <c r="CSY54" s="58" t="s">
        <v>577</v>
      </c>
      <c r="CSZ54" s="58" t="s">
        <v>577</v>
      </c>
      <c r="CTA54" s="58" t="s">
        <v>577</v>
      </c>
      <c r="CTB54" s="58" t="s">
        <v>577</v>
      </c>
      <c r="CTC54" s="58" t="s">
        <v>577</v>
      </c>
      <c r="CTD54" s="58" t="s">
        <v>577</v>
      </c>
      <c r="CTE54" s="58" t="s">
        <v>577</v>
      </c>
      <c r="CTF54" s="58" t="s">
        <v>577</v>
      </c>
      <c r="CTG54" s="58" t="s">
        <v>577</v>
      </c>
      <c r="CTH54" s="58" t="s">
        <v>577</v>
      </c>
      <c r="CTI54" s="58" t="s">
        <v>577</v>
      </c>
      <c r="CTJ54" s="58" t="s">
        <v>577</v>
      </c>
      <c r="CTK54" s="58" t="s">
        <v>577</v>
      </c>
      <c r="CTL54" s="58" t="s">
        <v>577</v>
      </c>
      <c r="CTM54" s="58" t="s">
        <v>577</v>
      </c>
      <c r="CTN54" s="58" t="s">
        <v>577</v>
      </c>
      <c r="CTO54" s="58" t="s">
        <v>577</v>
      </c>
      <c r="CTP54" s="58" t="s">
        <v>577</v>
      </c>
      <c r="CTQ54" s="58" t="s">
        <v>577</v>
      </c>
      <c r="CTR54" s="58" t="s">
        <v>577</v>
      </c>
      <c r="CTS54" s="58" t="s">
        <v>577</v>
      </c>
      <c r="CTT54" s="58" t="s">
        <v>577</v>
      </c>
      <c r="CTU54" s="58" t="s">
        <v>577</v>
      </c>
      <c r="CTV54" s="58" t="s">
        <v>577</v>
      </c>
      <c r="CTW54" s="58" t="s">
        <v>577</v>
      </c>
      <c r="CTX54" s="58" t="s">
        <v>577</v>
      </c>
      <c r="CTY54" s="58" t="s">
        <v>577</v>
      </c>
      <c r="CTZ54" s="58" t="s">
        <v>577</v>
      </c>
      <c r="CUA54" s="58" t="s">
        <v>577</v>
      </c>
      <c r="CUB54" s="58" t="s">
        <v>577</v>
      </c>
      <c r="CUC54" s="58" t="s">
        <v>577</v>
      </c>
      <c r="CUD54" s="58" t="s">
        <v>577</v>
      </c>
      <c r="CUE54" s="58" t="s">
        <v>577</v>
      </c>
      <c r="CUF54" s="58" t="s">
        <v>577</v>
      </c>
      <c r="CUG54" s="58" t="s">
        <v>577</v>
      </c>
      <c r="CUH54" s="58" t="s">
        <v>577</v>
      </c>
      <c r="CUI54" s="58" t="s">
        <v>577</v>
      </c>
      <c r="CUJ54" s="58" t="s">
        <v>577</v>
      </c>
      <c r="CUK54" s="58" t="s">
        <v>577</v>
      </c>
      <c r="CUL54" s="58" t="s">
        <v>577</v>
      </c>
      <c r="CUM54" s="58" t="s">
        <v>577</v>
      </c>
      <c r="CUN54" s="58" t="s">
        <v>577</v>
      </c>
      <c r="CUO54" s="58" t="s">
        <v>577</v>
      </c>
      <c r="CUP54" s="58" t="s">
        <v>577</v>
      </c>
      <c r="CUQ54" s="58" t="s">
        <v>577</v>
      </c>
      <c r="CUR54" s="58" t="s">
        <v>577</v>
      </c>
      <c r="CUS54" s="58" t="s">
        <v>577</v>
      </c>
      <c r="CUT54" s="58" t="s">
        <v>577</v>
      </c>
      <c r="CUU54" s="58" t="s">
        <v>577</v>
      </c>
      <c r="CUV54" s="58" t="s">
        <v>577</v>
      </c>
      <c r="CUW54" s="58" t="s">
        <v>577</v>
      </c>
      <c r="CUX54" s="58" t="s">
        <v>577</v>
      </c>
      <c r="CUY54" s="58" t="s">
        <v>577</v>
      </c>
      <c r="CUZ54" s="58" t="s">
        <v>577</v>
      </c>
      <c r="CVA54" s="58" t="s">
        <v>577</v>
      </c>
      <c r="CVB54" s="58" t="s">
        <v>577</v>
      </c>
      <c r="CVC54" s="58" t="s">
        <v>577</v>
      </c>
      <c r="CVD54" s="58" t="s">
        <v>577</v>
      </c>
      <c r="CVE54" s="58" t="s">
        <v>577</v>
      </c>
      <c r="CVF54" s="58" t="s">
        <v>577</v>
      </c>
      <c r="CVG54" s="58" t="s">
        <v>577</v>
      </c>
      <c r="CVH54" s="58" t="s">
        <v>577</v>
      </c>
      <c r="CVI54" s="58" t="s">
        <v>577</v>
      </c>
      <c r="CVJ54" s="58" t="s">
        <v>577</v>
      </c>
      <c r="CVK54" s="58" t="s">
        <v>577</v>
      </c>
      <c r="CVL54" s="58" t="s">
        <v>577</v>
      </c>
      <c r="CVM54" s="58" t="s">
        <v>577</v>
      </c>
      <c r="CVN54" s="58" t="s">
        <v>577</v>
      </c>
      <c r="CVO54" s="58" t="s">
        <v>577</v>
      </c>
      <c r="CVP54" s="58" t="s">
        <v>577</v>
      </c>
      <c r="CVQ54" s="58" t="s">
        <v>577</v>
      </c>
      <c r="CVR54" s="58" t="s">
        <v>577</v>
      </c>
      <c r="CVS54" s="58" t="s">
        <v>577</v>
      </c>
      <c r="CVT54" s="58" t="s">
        <v>577</v>
      </c>
      <c r="CVU54" s="58" t="s">
        <v>577</v>
      </c>
      <c r="CVV54" s="58" t="s">
        <v>577</v>
      </c>
      <c r="CVW54" s="58" t="s">
        <v>577</v>
      </c>
      <c r="CVX54" s="58" t="s">
        <v>577</v>
      </c>
      <c r="CVY54" s="58" t="s">
        <v>577</v>
      </c>
      <c r="CVZ54" s="58" t="s">
        <v>577</v>
      </c>
      <c r="CWA54" s="58" t="s">
        <v>577</v>
      </c>
      <c r="CWB54" s="58" t="s">
        <v>577</v>
      </c>
      <c r="CWC54" s="58" t="s">
        <v>577</v>
      </c>
      <c r="CWD54" s="58" t="s">
        <v>577</v>
      </c>
      <c r="CWE54" s="58" t="s">
        <v>577</v>
      </c>
      <c r="CWF54" s="58" t="s">
        <v>577</v>
      </c>
      <c r="CWG54" s="58" t="s">
        <v>577</v>
      </c>
      <c r="CWH54" s="58" t="s">
        <v>577</v>
      </c>
      <c r="CWI54" s="58" t="s">
        <v>577</v>
      </c>
      <c r="CWJ54" s="58" t="s">
        <v>577</v>
      </c>
      <c r="CWK54" s="58" t="s">
        <v>577</v>
      </c>
      <c r="CWL54" s="58" t="s">
        <v>577</v>
      </c>
      <c r="CWM54" s="58" t="s">
        <v>577</v>
      </c>
      <c r="CWN54" s="58" t="s">
        <v>577</v>
      </c>
      <c r="CWO54" s="58" t="s">
        <v>577</v>
      </c>
      <c r="CWP54" s="58" t="s">
        <v>577</v>
      </c>
      <c r="CWQ54" s="58" t="s">
        <v>577</v>
      </c>
      <c r="CWR54" s="58" t="s">
        <v>577</v>
      </c>
      <c r="CWS54" s="58" t="s">
        <v>577</v>
      </c>
      <c r="CWT54" s="58" t="s">
        <v>577</v>
      </c>
      <c r="CWU54" s="58" t="s">
        <v>577</v>
      </c>
      <c r="CWV54" s="58" t="s">
        <v>577</v>
      </c>
      <c r="CWW54" s="58" t="s">
        <v>577</v>
      </c>
      <c r="CWX54" s="58" t="s">
        <v>577</v>
      </c>
      <c r="CWY54" s="58" t="s">
        <v>577</v>
      </c>
      <c r="CWZ54" s="58" t="s">
        <v>577</v>
      </c>
      <c r="CXA54" s="58" t="s">
        <v>577</v>
      </c>
      <c r="CXB54" s="58" t="s">
        <v>577</v>
      </c>
      <c r="CXC54" s="58" t="s">
        <v>577</v>
      </c>
      <c r="CXD54" s="58" t="s">
        <v>577</v>
      </c>
      <c r="CXE54" s="58" t="s">
        <v>577</v>
      </c>
      <c r="CXF54" s="58" t="s">
        <v>577</v>
      </c>
      <c r="CXG54" s="58" t="s">
        <v>577</v>
      </c>
      <c r="CXH54" s="58" t="s">
        <v>577</v>
      </c>
      <c r="CXI54" s="58" t="s">
        <v>577</v>
      </c>
      <c r="CXJ54" s="58" t="s">
        <v>577</v>
      </c>
      <c r="CXK54" s="58" t="s">
        <v>577</v>
      </c>
      <c r="CXL54" s="58" t="s">
        <v>577</v>
      </c>
      <c r="CXM54" s="58" t="s">
        <v>577</v>
      </c>
      <c r="CXN54" s="58" t="s">
        <v>577</v>
      </c>
      <c r="CXO54" s="58" t="s">
        <v>577</v>
      </c>
      <c r="CXP54" s="58" t="s">
        <v>577</v>
      </c>
      <c r="CXQ54" s="58" t="s">
        <v>577</v>
      </c>
      <c r="CXR54" s="58" t="s">
        <v>577</v>
      </c>
      <c r="CXS54" s="58" t="s">
        <v>577</v>
      </c>
      <c r="CXT54" s="58" t="s">
        <v>577</v>
      </c>
      <c r="CXU54" s="58" t="s">
        <v>577</v>
      </c>
      <c r="CXV54" s="58" t="s">
        <v>577</v>
      </c>
      <c r="CXW54" s="58" t="s">
        <v>577</v>
      </c>
      <c r="CXX54" s="58" t="s">
        <v>577</v>
      </c>
      <c r="CXY54" s="58" t="s">
        <v>577</v>
      </c>
      <c r="CXZ54" s="58" t="s">
        <v>577</v>
      </c>
      <c r="CYA54" s="58" t="s">
        <v>577</v>
      </c>
      <c r="CYB54" s="58" t="s">
        <v>577</v>
      </c>
      <c r="CYC54" s="58" t="s">
        <v>577</v>
      </c>
      <c r="CYD54" s="58" t="s">
        <v>577</v>
      </c>
      <c r="CYE54" s="58" t="s">
        <v>577</v>
      </c>
      <c r="CYF54" s="58" t="s">
        <v>577</v>
      </c>
      <c r="CYG54" s="58" t="s">
        <v>577</v>
      </c>
      <c r="CYH54" s="58" t="s">
        <v>577</v>
      </c>
      <c r="CYI54" s="58" t="s">
        <v>577</v>
      </c>
      <c r="CYJ54" s="58" t="s">
        <v>577</v>
      </c>
      <c r="CYK54" s="58" t="s">
        <v>577</v>
      </c>
      <c r="CYL54" s="58" t="s">
        <v>577</v>
      </c>
      <c r="CYM54" s="58" t="s">
        <v>577</v>
      </c>
      <c r="CYN54" s="58" t="s">
        <v>577</v>
      </c>
      <c r="CYO54" s="58" t="s">
        <v>577</v>
      </c>
      <c r="CYP54" s="58" t="s">
        <v>577</v>
      </c>
      <c r="CYQ54" s="58" t="s">
        <v>577</v>
      </c>
      <c r="CYR54" s="58" t="s">
        <v>577</v>
      </c>
      <c r="CYS54" s="58" t="s">
        <v>577</v>
      </c>
      <c r="CYT54" s="58" t="s">
        <v>577</v>
      </c>
      <c r="CYU54" s="58" t="s">
        <v>577</v>
      </c>
      <c r="CYV54" s="58" t="s">
        <v>577</v>
      </c>
      <c r="CYW54" s="58" t="s">
        <v>577</v>
      </c>
      <c r="CYX54" s="58" t="s">
        <v>577</v>
      </c>
      <c r="CYY54" s="58" t="s">
        <v>577</v>
      </c>
      <c r="CYZ54" s="58" t="s">
        <v>577</v>
      </c>
      <c r="CZA54" s="58" t="s">
        <v>577</v>
      </c>
      <c r="CZB54" s="58" t="s">
        <v>577</v>
      </c>
      <c r="CZC54" s="58" t="s">
        <v>577</v>
      </c>
      <c r="CZD54" s="58" t="s">
        <v>577</v>
      </c>
      <c r="CZE54" s="58" t="s">
        <v>577</v>
      </c>
      <c r="CZF54" s="58" t="s">
        <v>577</v>
      </c>
      <c r="CZG54" s="58" t="s">
        <v>577</v>
      </c>
      <c r="CZH54" s="58" t="s">
        <v>577</v>
      </c>
      <c r="CZI54" s="58" t="s">
        <v>577</v>
      </c>
      <c r="CZJ54" s="58" t="s">
        <v>577</v>
      </c>
      <c r="CZK54" s="58" t="s">
        <v>577</v>
      </c>
      <c r="CZL54" s="58" t="s">
        <v>577</v>
      </c>
      <c r="CZM54" s="58" t="s">
        <v>577</v>
      </c>
      <c r="CZN54" s="58" t="s">
        <v>577</v>
      </c>
      <c r="CZO54" s="58" t="s">
        <v>577</v>
      </c>
      <c r="CZP54" s="58" t="s">
        <v>577</v>
      </c>
      <c r="CZQ54" s="58" t="s">
        <v>577</v>
      </c>
      <c r="CZR54" s="58" t="s">
        <v>577</v>
      </c>
      <c r="CZS54" s="58" t="s">
        <v>577</v>
      </c>
      <c r="CZT54" s="58" t="s">
        <v>577</v>
      </c>
      <c r="CZU54" s="58" t="s">
        <v>577</v>
      </c>
      <c r="CZV54" s="58" t="s">
        <v>577</v>
      </c>
      <c r="CZW54" s="58" t="s">
        <v>577</v>
      </c>
      <c r="CZX54" s="58" t="s">
        <v>577</v>
      </c>
      <c r="CZY54" s="58" t="s">
        <v>577</v>
      </c>
      <c r="CZZ54" s="58" t="s">
        <v>577</v>
      </c>
      <c r="DAA54" s="58" t="s">
        <v>577</v>
      </c>
      <c r="DAB54" s="58" t="s">
        <v>577</v>
      </c>
      <c r="DAC54" s="58" t="s">
        <v>577</v>
      </c>
      <c r="DAD54" s="58" t="s">
        <v>577</v>
      </c>
      <c r="DAE54" s="58" t="s">
        <v>577</v>
      </c>
      <c r="DAF54" s="58" t="s">
        <v>577</v>
      </c>
      <c r="DAG54" s="58" t="s">
        <v>577</v>
      </c>
      <c r="DAH54" s="58" t="s">
        <v>577</v>
      </c>
      <c r="DAI54" s="58" t="s">
        <v>577</v>
      </c>
      <c r="DAJ54" s="58" t="s">
        <v>577</v>
      </c>
      <c r="DAK54" s="58" t="s">
        <v>577</v>
      </c>
      <c r="DAL54" s="58" t="s">
        <v>577</v>
      </c>
      <c r="DAM54" s="58" t="s">
        <v>577</v>
      </c>
      <c r="DAN54" s="58" t="s">
        <v>577</v>
      </c>
      <c r="DAO54" s="58" t="s">
        <v>577</v>
      </c>
      <c r="DAP54" s="58" t="s">
        <v>577</v>
      </c>
      <c r="DAQ54" s="58" t="s">
        <v>577</v>
      </c>
      <c r="DAR54" s="58" t="s">
        <v>577</v>
      </c>
      <c r="DAS54" s="58" t="s">
        <v>577</v>
      </c>
      <c r="DAT54" s="58" t="s">
        <v>577</v>
      </c>
      <c r="DAU54" s="58" t="s">
        <v>577</v>
      </c>
      <c r="DAV54" s="58" t="s">
        <v>577</v>
      </c>
      <c r="DAW54" s="58" t="s">
        <v>577</v>
      </c>
      <c r="DAX54" s="58" t="s">
        <v>577</v>
      </c>
      <c r="DAY54" s="58" t="s">
        <v>577</v>
      </c>
      <c r="DAZ54" s="58" t="s">
        <v>577</v>
      </c>
      <c r="DBA54" s="58" t="s">
        <v>577</v>
      </c>
      <c r="DBB54" s="58" t="s">
        <v>577</v>
      </c>
      <c r="DBC54" s="58" t="s">
        <v>577</v>
      </c>
      <c r="DBD54" s="58" t="s">
        <v>577</v>
      </c>
      <c r="DBE54" s="58" t="s">
        <v>577</v>
      </c>
      <c r="DBF54" s="58" t="s">
        <v>577</v>
      </c>
      <c r="DBG54" s="58" t="s">
        <v>577</v>
      </c>
      <c r="DBH54" s="58" t="s">
        <v>577</v>
      </c>
      <c r="DBI54" s="58" t="s">
        <v>577</v>
      </c>
      <c r="DBJ54" s="58" t="s">
        <v>577</v>
      </c>
      <c r="DBK54" s="58" t="s">
        <v>577</v>
      </c>
      <c r="DBL54" s="58" t="s">
        <v>577</v>
      </c>
      <c r="DBM54" s="58" t="s">
        <v>577</v>
      </c>
      <c r="DBN54" s="58" t="s">
        <v>577</v>
      </c>
      <c r="DBO54" s="58" t="s">
        <v>577</v>
      </c>
      <c r="DBP54" s="58" t="s">
        <v>577</v>
      </c>
      <c r="DBQ54" s="58" t="s">
        <v>577</v>
      </c>
      <c r="DBR54" s="58" t="s">
        <v>577</v>
      </c>
      <c r="DBS54" s="58" t="s">
        <v>577</v>
      </c>
      <c r="DBT54" s="58" t="s">
        <v>577</v>
      </c>
      <c r="DBU54" s="58" t="s">
        <v>577</v>
      </c>
      <c r="DBV54" s="58" t="s">
        <v>577</v>
      </c>
      <c r="DBW54" s="58" t="s">
        <v>577</v>
      </c>
      <c r="DBX54" s="58" t="s">
        <v>577</v>
      </c>
      <c r="DBY54" s="58" t="s">
        <v>577</v>
      </c>
      <c r="DBZ54" s="58" t="s">
        <v>577</v>
      </c>
      <c r="DCA54" s="58" t="s">
        <v>577</v>
      </c>
      <c r="DCB54" s="58" t="s">
        <v>577</v>
      </c>
      <c r="DCC54" s="58" t="s">
        <v>577</v>
      </c>
      <c r="DCD54" s="58" t="s">
        <v>577</v>
      </c>
      <c r="DCE54" s="58" t="s">
        <v>577</v>
      </c>
      <c r="DCF54" s="58" t="s">
        <v>577</v>
      </c>
      <c r="DCG54" s="58" t="s">
        <v>577</v>
      </c>
      <c r="DCH54" s="58" t="s">
        <v>577</v>
      </c>
      <c r="DCI54" s="58" t="s">
        <v>577</v>
      </c>
      <c r="DCJ54" s="58" t="s">
        <v>577</v>
      </c>
      <c r="DCK54" s="58" t="s">
        <v>577</v>
      </c>
      <c r="DCL54" s="58" t="s">
        <v>577</v>
      </c>
      <c r="DCM54" s="58" t="s">
        <v>577</v>
      </c>
      <c r="DCN54" s="58" t="s">
        <v>577</v>
      </c>
      <c r="DCO54" s="58" t="s">
        <v>577</v>
      </c>
      <c r="DCP54" s="58" t="s">
        <v>577</v>
      </c>
      <c r="DCQ54" s="58" t="s">
        <v>577</v>
      </c>
      <c r="DCR54" s="58" t="s">
        <v>577</v>
      </c>
      <c r="DCS54" s="58" t="s">
        <v>577</v>
      </c>
      <c r="DCT54" s="58" t="s">
        <v>577</v>
      </c>
      <c r="DCU54" s="58" t="s">
        <v>577</v>
      </c>
      <c r="DCV54" s="58" t="s">
        <v>577</v>
      </c>
      <c r="DCW54" s="58" t="s">
        <v>577</v>
      </c>
      <c r="DCX54" s="58" t="s">
        <v>577</v>
      </c>
      <c r="DCY54" s="58" t="s">
        <v>577</v>
      </c>
      <c r="DCZ54" s="58" t="s">
        <v>577</v>
      </c>
      <c r="DDA54" s="58" t="s">
        <v>577</v>
      </c>
      <c r="DDB54" s="58" t="s">
        <v>577</v>
      </c>
      <c r="DDC54" s="58" t="s">
        <v>577</v>
      </c>
      <c r="DDD54" s="58" t="s">
        <v>577</v>
      </c>
      <c r="DDE54" s="58" t="s">
        <v>577</v>
      </c>
      <c r="DDF54" s="58" t="s">
        <v>577</v>
      </c>
      <c r="DDG54" s="58" t="s">
        <v>577</v>
      </c>
      <c r="DDH54" s="58" t="s">
        <v>577</v>
      </c>
      <c r="DDI54" s="58" t="s">
        <v>577</v>
      </c>
      <c r="DDJ54" s="58" t="s">
        <v>577</v>
      </c>
      <c r="DDK54" s="58" t="s">
        <v>577</v>
      </c>
      <c r="DDL54" s="58" t="s">
        <v>577</v>
      </c>
      <c r="DDM54" s="58" t="s">
        <v>577</v>
      </c>
      <c r="DDN54" s="58" t="s">
        <v>577</v>
      </c>
      <c r="DDO54" s="58" t="s">
        <v>577</v>
      </c>
      <c r="DDP54" s="58" t="s">
        <v>577</v>
      </c>
      <c r="DDQ54" s="58" t="s">
        <v>577</v>
      </c>
      <c r="DDR54" s="58" t="s">
        <v>577</v>
      </c>
      <c r="DDS54" s="58" t="s">
        <v>577</v>
      </c>
      <c r="DDT54" s="58" t="s">
        <v>577</v>
      </c>
      <c r="DDU54" s="58" t="s">
        <v>577</v>
      </c>
      <c r="DDV54" s="58" t="s">
        <v>577</v>
      </c>
      <c r="DDW54" s="58" t="s">
        <v>577</v>
      </c>
      <c r="DDX54" s="58" t="s">
        <v>577</v>
      </c>
      <c r="DDY54" s="58" t="s">
        <v>577</v>
      </c>
      <c r="DDZ54" s="58" t="s">
        <v>577</v>
      </c>
      <c r="DEA54" s="58" t="s">
        <v>577</v>
      </c>
      <c r="DEB54" s="58" t="s">
        <v>577</v>
      </c>
      <c r="DEC54" s="58" t="s">
        <v>577</v>
      </c>
      <c r="DED54" s="58" t="s">
        <v>577</v>
      </c>
      <c r="DEE54" s="58" t="s">
        <v>577</v>
      </c>
      <c r="DEF54" s="58" t="s">
        <v>577</v>
      </c>
      <c r="DEG54" s="58" t="s">
        <v>577</v>
      </c>
      <c r="DEH54" s="58" t="s">
        <v>577</v>
      </c>
      <c r="DEI54" s="58" t="s">
        <v>577</v>
      </c>
      <c r="DEJ54" s="58" t="s">
        <v>577</v>
      </c>
      <c r="DEK54" s="58" t="s">
        <v>577</v>
      </c>
      <c r="DEL54" s="58" t="s">
        <v>577</v>
      </c>
      <c r="DEM54" s="58" t="s">
        <v>577</v>
      </c>
      <c r="DEN54" s="58" t="s">
        <v>577</v>
      </c>
      <c r="DEO54" s="58" t="s">
        <v>577</v>
      </c>
      <c r="DEP54" s="58" t="s">
        <v>577</v>
      </c>
      <c r="DEQ54" s="58" t="s">
        <v>577</v>
      </c>
      <c r="DER54" s="58" t="s">
        <v>577</v>
      </c>
      <c r="DES54" s="58" t="s">
        <v>577</v>
      </c>
      <c r="DET54" s="58" t="s">
        <v>577</v>
      </c>
      <c r="DEU54" s="58" t="s">
        <v>577</v>
      </c>
      <c r="DEV54" s="58" t="s">
        <v>577</v>
      </c>
      <c r="DEW54" s="58" t="s">
        <v>577</v>
      </c>
      <c r="DEX54" s="58" t="s">
        <v>577</v>
      </c>
      <c r="DEY54" s="58" t="s">
        <v>577</v>
      </c>
      <c r="DEZ54" s="58" t="s">
        <v>577</v>
      </c>
      <c r="DFA54" s="58" t="s">
        <v>577</v>
      </c>
      <c r="DFB54" s="58" t="s">
        <v>577</v>
      </c>
      <c r="DFC54" s="58" t="s">
        <v>577</v>
      </c>
      <c r="DFD54" s="58" t="s">
        <v>577</v>
      </c>
      <c r="DFE54" s="58" t="s">
        <v>577</v>
      </c>
      <c r="DFF54" s="58" t="s">
        <v>577</v>
      </c>
      <c r="DFG54" s="58" t="s">
        <v>577</v>
      </c>
      <c r="DFH54" s="58" t="s">
        <v>577</v>
      </c>
      <c r="DFI54" s="58" t="s">
        <v>577</v>
      </c>
      <c r="DFJ54" s="58" t="s">
        <v>577</v>
      </c>
      <c r="DFK54" s="58" t="s">
        <v>577</v>
      </c>
      <c r="DFL54" s="58" t="s">
        <v>577</v>
      </c>
      <c r="DFM54" s="58" t="s">
        <v>577</v>
      </c>
      <c r="DFN54" s="58" t="s">
        <v>577</v>
      </c>
      <c r="DFO54" s="58" t="s">
        <v>577</v>
      </c>
      <c r="DFP54" s="58" t="s">
        <v>577</v>
      </c>
      <c r="DFQ54" s="58" t="s">
        <v>577</v>
      </c>
      <c r="DFR54" s="58" t="s">
        <v>577</v>
      </c>
      <c r="DFS54" s="58" t="s">
        <v>577</v>
      </c>
      <c r="DFT54" s="58" t="s">
        <v>577</v>
      </c>
      <c r="DFU54" s="58" t="s">
        <v>577</v>
      </c>
      <c r="DFV54" s="58" t="s">
        <v>577</v>
      </c>
      <c r="DFW54" s="58" t="s">
        <v>577</v>
      </c>
      <c r="DFX54" s="58" t="s">
        <v>577</v>
      </c>
      <c r="DFY54" s="58" t="s">
        <v>577</v>
      </c>
      <c r="DFZ54" s="58" t="s">
        <v>577</v>
      </c>
      <c r="DGA54" s="58" t="s">
        <v>577</v>
      </c>
      <c r="DGB54" s="58" t="s">
        <v>577</v>
      </c>
      <c r="DGC54" s="58" t="s">
        <v>577</v>
      </c>
      <c r="DGD54" s="58" t="s">
        <v>577</v>
      </c>
      <c r="DGE54" s="58" t="s">
        <v>577</v>
      </c>
      <c r="DGF54" s="58" t="s">
        <v>577</v>
      </c>
      <c r="DGG54" s="58" t="s">
        <v>577</v>
      </c>
      <c r="DGH54" s="58" t="s">
        <v>577</v>
      </c>
      <c r="DGI54" s="58" t="s">
        <v>577</v>
      </c>
      <c r="DGJ54" s="58" t="s">
        <v>577</v>
      </c>
      <c r="DGK54" s="58" t="s">
        <v>577</v>
      </c>
      <c r="DGL54" s="58" t="s">
        <v>577</v>
      </c>
      <c r="DGM54" s="58" t="s">
        <v>577</v>
      </c>
      <c r="DGN54" s="58" t="s">
        <v>577</v>
      </c>
      <c r="DGO54" s="58" t="s">
        <v>577</v>
      </c>
      <c r="DGP54" s="58" t="s">
        <v>577</v>
      </c>
      <c r="DGQ54" s="58" t="s">
        <v>577</v>
      </c>
      <c r="DGR54" s="58" t="s">
        <v>577</v>
      </c>
      <c r="DGS54" s="58" t="s">
        <v>577</v>
      </c>
      <c r="DGT54" s="58" t="s">
        <v>577</v>
      </c>
      <c r="DGU54" s="58" t="s">
        <v>577</v>
      </c>
      <c r="DGV54" s="58" t="s">
        <v>577</v>
      </c>
      <c r="DGW54" s="58" t="s">
        <v>577</v>
      </c>
      <c r="DGX54" s="58" t="s">
        <v>577</v>
      </c>
      <c r="DGY54" s="58" t="s">
        <v>577</v>
      </c>
      <c r="DGZ54" s="58" t="s">
        <v>577</v>
      </c>
      <c r="DHA54" s="58" t="s">
        <v>577</v>
      </c>
      <c r="DHB54" s="58" t="s">
        <v>577</v>
      </c>
      <c r="DHC54" s="58" t="s">
        <v>577</v>
      </c>
      <c r="DHD54" s="58" t="s">
        <v>577</v>
      </c>
      <c r="DHE54" s="58" t="s">
        <v>577</v>
      </c>
      <c r="DHF54" s="58" t="s">
        <v>577</v>
      </c>
      <c r="DHG54" s="58" t="s">
        <v>577</v>
      </c>
      <c r="DHH54" s="58" t="s">
        <v>577</v>
      </c>
      <c r="DHI54" s="58" t="s">
        <v>577</v>
      </c>
      <c r="DHJ54" s="58" t="s">
        <v>577</v>
      </c>
      <c r="DHK54" s="58" t="s">
        <v>577</v>
      </c>
      <c r="DHL54" s="58" t="s">
        <v>577</v>
      </c>
      <c r="DHM54" s="58" t="s">
        <v>577</v>
      </c>
      <c r="DHN54" s="58" t="s">
        <v>577</v>
      </c>
      <c r="DHO54" s="58" t="s">
        <v>577</v>
      </c>
      <c r="DHP54" s="58" t="s">
        <v>577</v>
      </c>
      <c r="DHQ54" s="58" t="s">
        <v>577</v>
      </c>
      <c r="DHR54" s="58" t="s">
        <v>577</v>
      </c>
      <c r="DHS54" s="58" t="s">
        <v>577</v>
      </c>
      <c r="DHT54" s="58" t="s">
        <v>577</v>
      </c>
      <c r="DHU54" s="58" t="s">
        <v>577</v>
      </c>
      <c r="DHV54" s="58" t="s">
        <v>577</v>
      </c>
      <c r="DHW54" s="58" t="s">
        <v>577</v>
      </c>
      <c r="DHX54" s="58" t="s">
        <v>577</v>
      </c>
      <c r="DHY54" s="58" t="s">
        <v>577</v>
      </c>
      <c r="DHZ54" s="58" t="s">
        <v>577</v>
      </c>
      <c r="DIA54" s="58" t="s">
        <v>577</v>
      </c>
      <c r="DIB54" s="58" t="s">
        <v>577</v>
      </c>
      <c r="DIC54" s="58" t="s">
        <v>577</v>
      </c>
      <c r="DID54" s="58" t="s">
        <v>577</v>
      </c>
      <c r="DIE54" s="58" t="s">
        <v>577</v>
      </c>
      <c r="DIF54" s="58" t="s">
        <v>577</v>
      </c>
      <c r="DIG54" s="58" t="s">
        <v>577</v>
      </c>
      <c r="DIH54" s="58" t="s">
        <v>577</v>
      </c>
      <c r="DII54" s="58" t="s">
        <v>577</v>
      </c>
      <c r="DIJ54" s="58" t="s">
        <v>577</v>
      </c>
      <c r="DIK54" s="58" t="s">
        <v>577</v>
      </c>
      <c r="DIL54" s="58" t="s">
        <v>577</v>
      </c>
      <c r="DIM54" s="58" t="s">
        <v>577</v>
      </c>
      <c r="DIN54" s="58" t="s">
        <v>577</v>
      </c>
      <c r="DIO54" s="58" t="s">
        <v>577</v>
      </c>
      <c r="DIP54" s="58" t="s">
        <v>577</v>
      </c>
      <c r="DIQ54" s="58" t="s">
        <v>577</v>
      </c>
      <c r="DIR54" s="58" t="s">
        <v>577</v>
      </c>
      <c r="DIS54" s="58" t="s">
        <v>577</v>
      </c>
      <c r="DIT54" s="58" t="s">
        <v>577</v>
      </c>
      <c r="DIU54" s="58" t="s">
        <v>577</v>
      </c>
      <c r="DIV54" s="58" t="s">
        <v>577</v>
      </c>
      <c r="DIW54" s="58" t="s">
        <v>577</v>
      </c>
      <c r="DIX54" s="58" t="s">
        <v>577</v>
      </c>
      <c r="DIY54" s="58" t="s">
        <v>577</v>
      </c>
      <c r="DIZ54" s="58" t="s">
        <v>577</v>
      </c>
      <c r="DJA54" s="58" t="s">
        <v>577</v>
      </c>
      <c r="DJB54" s="58" t="s">
        <v>577</v>
      </c>
      <c r="DJC54" s="58" t="s">
        <v>577</v>
      </c>
      <c r="DJD54" s="58" t="s">
        <v>577</v>
      </c>
      <c r="DJE54" s="58" t="s">
        <v>577</v>
      </c>
      <c r="DJF54" s="58" t="s">
        <v>577</v>
      </c>
      <c r="DJG54" s="58" t="s">
        <v>577</v>
      </c>
      <c r="DJH54" s="58" t="s">
        <v>577</v>
      </c>
      <c r="DJI54" s="58" t="s">
        <v>577</v>
      </c>
      <c r="DJJ54" s="58" t="s">
        <v>577</v>
      </c>
      <c r="DJK54" s="58" t="s">
        <v>577</v>
      </c>
      <c r="DJL54" s="58" t="s">
        <v>577</v>
      </c>
      <c r="DJM54" s="58" t="s">
        <v>577</v>
      </c>
      <c r="DJN54" s="58" t="s">
        <v>577</v>
      </c>
      <c r="DJO54" s="58" t="s">
        <v>577</v>
      </c>
      <c r="DJP54" s="58" t="s">
        <v>577</v>
      </c>
      <c r="DJQ54" s="58" t="s">
        <v>577</v>
      </c>
      <c r="DJR54" s="58" t="s">
        <v>577</v>
      </c>
      <c r="DJS54" s="58" t="s">
        <v>577</v>
      </c>
      <c r="DJT54" s="58" t="s">
        <v>577</v>
      </c>
      <c r="DJU54" s="58" t="s">
        <v>577</v>
      </c>
      <c r="DJV54" s="58" t="s">
        <v>577</v>
      </c>
      <c r="DJW54" s="58" t="s">
        <v>577</v>
      </c>
      <c r="DJX54" s="58" t="s">
        <v>577</v>
      </c>
      <c r="DJY54" s="58" t="s">
        <v>577</v>
      </c>
      <c r="DJZ54" s="58" t="s">
        <v>577</v>
      </c>
      <c r="DKA54" s="58" t="s">
        <v>577</v>
      </c>
      <c r="DKB54" s="58" t="s">
        <v>577</v>
      </c>
      <c r="DKC54" s="58" t="s">
        <v>577</v>
      </c>
      <c r="DKD54" s="58" t="s">
        <v>577</v>
      </c>
      <c r="DKE54" s="58" t="s">
        <v>577</v>
      </c>
      <c r="DKF54" s="58" t="s">
        <v>577</v>
      </c>
      <c r="DKG54" s="58" t="s">
        <v>577</v>
      </c>
      <c r="DKH54" s="58" t="s">
        <v>577</v>
      </c>
      <c r="DKI54" s="58" t="s">
        <v>577</v>
      </c>
      <c r="DKJ54" s="58" t="s">
        <v>577</v>
      </c>
      <c r="DKK54" s="58" t="s">
        <v>577</v>
      </c>
      <c r="DKL54" s="58" t="s">
        <v>577</v>
      </c>
      <c r="DKM54" s="58" t="s">
        <v>577</v>
      </c>
      <c r="DKN54" s="58" t="s">
        <v>577</v>
      </c>
      <c r="DKO54" s="58" t="s">
        <v>577</v>
      </c>
      <c r="DKP54" s="58" t="s">
        <v>577</v>
      </c>
      <c r="DKQ54" s="58" t="s">
        <v>577</v>
      </c>
      <c r="DKR54" s="58" t="s">
        <v>577</v>
      </c>
      <c r="DKS54" s="58" t="s">
        <v>577</v>
      </c>
      <c r="DKT54" s="58" t="s">
        <v>577</v>
      </c>
      <c r="DKU54" s="58" t="s">
        <v>577</v>
      </c>
      <c r="DKV54" s="58" t="s">
        <v>577</v>
      </c>
      <c r="DKW54" s="58" t="s">
        <v>577</v>
      </c>
      <c r="DKX54" s="58" t="s">
        <v>577</v>
      </c>
      <c r="DKY54" s="58" t="s">
        <v>577</v>
      </c>
      <c r="DKZ54" s="58" t="s">
        <v>577</v>
      </c>
      <c r="DLA54" s="58" t="s">
        <v>577</v>
      </c>
      <c r="DLB54" s="58" t="s">
        <v>577</v>
      </c>
      <c r="DLC54" s="58" t="s">
        <v>577</v>
      </c>
      <c r="DLD54" s="58" t="s">
        <v>577</v>
      </c>
      <c r="DLE54" s="58" t="s">
        <v>577</v>
      </c>
      <c r="DLF54" s="58" t="s">
        <v>577</v>
      </c>
      <c r="DLG54" s="58" t="s">
        <v>577</v>
      </c>
      <c r="DLH54" s="58" t="s">
        <v>577</v>
      </c>
      <c r="DLI54" s="58" t="s">
        <v>577</v>
      </c>
      <c r="DLJ54" s="58" t="s">
        <v>577</v>
      </c>
      <c r="DLK54" s="58" t="s">
        <v>577</v>
      </c>
      <c r="DLL54" s="58" t="s">
        <v>577</v>
      </c>
      <c r="DLM54" s="58" t="s">
        <v>577</v>
      </c>
      <c r="DLN54" s="58" t="s">
        <v>577</v>
      </c>
      <c r="DLO54" s="58" t="s">
        <v>577</v>
      </c>
      <c r="DLP54" s="58" t="s">
        <v>577</v>
      </c>
      <c r="DLQ54" s="58" t="s">
        <v>577</v>
      </c>
      <c r="DLR54" s="58" t="s">
        <v>577</v>
      </c>
      <c r="DLS54" s="58" t="s">
        <v>577</v>
      </c>
      <c r="DLT54" s="58" t="s">
        <v>577</v>
      </c>
      <c r="DLU54" s="58" t="s">
        <v>577</v>
      </c>
      <c r="DLV54" s="58" t="s">
        <v>577</v>
      </c>
      <c r="DLW54" s="58" t="s">
        <v>577</v>
      </c>
      <c r="DLX54" s="58" t="s">
        <v>577</v>
      </c>
      <c r="DLY54" s="58" t="s">
        <v>577</v>
      </c>
      <c r="DLZ54" s="58" t="s">
        <v>577</v>
      </c>
      <c r="DMA54" s="58" t="s">
        <v>577</v>
      </c>
      <c r="DMB54" s="58" t="s">
        <v>577</v>
      </c>
      <c r="DMC54" s="58" t="s">
        <v>577</v>
      </c>
      <c r="DMD54" s="58" t="s">
        <v>577</v>
      </c>
      <c r="DME54" s="58" t="s">
        <v>577</v>
      </c>
      <c r="DMF54" s="58" t="s">
        <v>577</v>
      </c>
      <c r="DMG54" s="58" t="s">
        <v>577</v>
      </c>
      <c r="DMH54" s="58" t="s">
        <v>577</v>
      </c>
      <c r="DMI54" s="58" t="s">
        <v>577</v>
      </c>
      <c r="DMJ54" s="58" t="s">
        <v>577</v>
      </c>
      <c r="DMK54" s="58" t="s">
        <v>577</v>
      </c>
      <c r="DML54" s="58" t="s">
        <v>577</v>
      </c>
      <c r="DMM54" s="58" t="s">
        <v>577</v>
      </c>
      <c r="DMN54" s="58" t="s">
        <v>577</v>
      </c>
      <c r="DMO54" s="58" t="s">
        <v>577</v>
      </c>
      <c r="DMP54" s="58" t="s">
        <v>577</v>
      </c>
      <c r="DMQ54" s="58" t="s">
        <v>577</v>
      </c>
      <c r="DMR54" s="58" t="s">
        <v>577</v>
      </c>
      <c r="DMS54" s="58" t="s">
        <v>577</v>
      </c>
      <c r="DMT54" s="58" t="s">
        <v>577</v>
      </c>
      <c r="DMU54" s="58" t="s">
        <v>577</v>
      </c>
      <c r="DMV54" s="58" t="s">
        <v>577</v>
      </c>
      <c r="DMW54" s="58" t="s">
        <v>577</v>
      </c>
      <c r="DMX54" s="58" t="s">
        <v>577</v>
      </c>
      <c r="DMY54" s="58" t="s">
        <v>577</v>
      </c>
      <c r="DMZ54" s="58" t="s">
        <v>577</v>
      </c>
      <c r="DNA54" s="58" t="s">
        <v>577</v>
      </c>
      <c r="DNB54" s="58" t="s">
        <v>577</v>
      </c>
      <c r="DNC54" s="58" t="s">
        <v>577</v>
      </c>
      <c r="DND54" s="58" t="s">
        <v>577</v>
      </c>
      <c r="DNE54" s="58" t="s">
        <v>577</v>
      </c>
      <c r="DNF54" s="58" t="s">
        <v>577</v>
      </c>
      <c r="DNG54" s="58" t="s">
        <v>577</v>
      </c>
      <c r="DNH54" s="58" t="s">
        <v>577</v>
      </c>
      <c r="DNI54" s="58" t="s">
        <v>577</v>
      </c>
      <c r="DNJ54" s="58" t="s">
        <v>577</v>
      </c>
      <c r="DNK54" s="58" t="s">
        <v>577</v>
      </c>
      <c r="DNL54" s="58" t="s">
        <v>577</v>
      </c>
      <c r="DNM54" s="58" t="s">
        <v>577</v>
      </c>
      <c r="DNN54" s="58" t="s">
        <v>577</v>
      </c>
      <c r="DNO54" s="58" t="s">
        <v>577</v>
      </c>
      <c r="DNP54" s="58" t="s">
        <v>577</v>
      </c>
      <c r="DNQ54" s="58" t="s">
        <v>577</v>
      </c>
      <c r="DNR54" s="58" t="s">
        <v>577</v>
      </c>
      <c r="DNS54" s="58" t="s">
        <v>577</v>
      </c>
      <c r="DNT54" s="58" t="s">
        <v>577</v>
      </c>
      <c r="DNU54" s="58" t="s">
        <v>577</v>
      </c>
      <c r="DNV54" s="58" t="s">
        <v>577</v>
      </c>
      <c r="DNW54" s="58" t="s">
        <v>577</v>
      </c>
      <c r="DNX54" s="58" t="s">
        <v>577</v>
      </c>
      <c r="DNY54" s="58" t="s">
        <v>577</v>
      </c>
      <c r="DNZ54" s="58" t="s">
        <v>577</v>
      </c>
      <c r="DOA54" s="58" t="s">
        <v>577</v>
      </c>
      <c r="DOB54" s="58" t="s">
        <v>577</v>
      </c>
      <c r="DOC54" s="58" t="s">
        <v>577</v>
      </c>
      <c r="DOD54" s="58" t="s">
        <v>577</v>
      </c>
      <c r="DOE54" s="58" t="s">
        <v>577</v>
      </c>
      <c r="DOF54" s="58" t="s">
        <v>577</v>
      </c>
      <c r="DOG54" s="58" t="s">
        <v>577</v>
      </c>
      <c r="DOH54" s="58" t="s">
        <v>577</v>
      </c>
      <c r="DOI54" s="58" t="s">
        <v>577</v>
      </c>
      <c r="DOJ54" s="58" t="s">
        <v>577</v>
      </c>
      <c r="DOK54" s="58" t="s">
        <v>577</v>
      </c>
      <c r="DOL54" s="58" t="s">
        <v>577</v>
      </c>
      <c r="DOM54" s="58" t="s">
        <v>577</v>
      </c>
      <c r="DON54" s="58" t="s">
        <v>577</v>
      </c>
      <c r="DOO54" s="58" t="s">
        <v>577</v>
      </c>
      <c r="DOP54" s="58" t="s">
        <v>577</v>
      </c>
      <c r="DOQ54" s="58" t="s">
        <v>577</v>
      </c>
      <c r="DOR54" s="58" t="s">
        <v>577</v>
      </c>
      <c r="DOS54" s="58" t="s">
        <v>577</v>
      </c>
      <c r="DOT54" s="58" t="s">
        <v>577</v>
      </c>
      <c r="DOU54" s="58" t="s">
        <v>577</v>
      </c>
      <c r="DOV54" s="58" t="s">
        <v>577</v>
      </c>
      <c r="DOW54" s="58" t="s">
        <v>577</v>
      </c>
      <c r="DOX54" s="58" t="s">
        <v>577</v>
      </c>
      <c r="DOY54" s="58" t="s">
        <v>577</v>
      </c>
      <c r="DOZ54" s="58" t="s">
        <v>577</v>
      </c>
      <c r="DPA54" s="58" t="s">
        <v>577</v>
      </c>
      <c r="DPB54" s="58" t="s">
        <v>577</v>
      </c>
      <c r="DPC54" s="58" t="s">
        <v>577</v>
      </c>
      <c r="DPD54" s="58" t="s">
        <v>577</v>
      </c>
      <c r="DPE54" s="58" t="s">
        <v>577</v>
      </c>
      <c r="DPF54" s="58" t="s">
        <v>577</v>
      </c>
      <c r="DPG54" s="58" t="s">
        <v>577</v>
      </c>
      <c r="DPH54" s="58" t="s">
        <v>577</v>
      </c>
      <c r="DPI54" s="58" t="s">
        <v>577</v>
      </c>
      <c r="DPJ54" s="58" t="s">
        <v>577</v>
      </c>
      <c r="DPK54" s="58" t="s">
        <v>577</v>
      </c>
      <c r="DPL54" s="58" t="s">
        <v>577</v>
      </c>
      <c r="DPM54" s="58" t="s">
        <v>577</v>
      </c>
      <c r="DPN54" s="58" t="s">
        <v>577</v>
      </c>
      <c r="DPO54" s="58" t="s">
        <v>577</v>
      </c>
      <c r="DPP54" s="58" t="s">
        <v>577</v>
      </c>
      <c r="DPQ54" s="58" t="s">
        <v>577</v>
      </c>
      <c r="DPR54" s="58" t="s">
        <v>577</v>
      </c>
      <c r="DPS54" s="58" t="s">
        <v>577</v>
      </c>
      <c r="DPT54" s="58" t="s">
        <v>577</v>
      </c>
      <c r="DPU54" s="58" t="s">
        <v>577</v>
      </c>
      <c r="DPV54" s="58" t="s">
        <v>577</v>
      </c>
      <c r="DPW54" s="58" t="s">
        <v>577</v>
      </c>
      <c r="DPX54" s="58" t="s">
        <v>577</v>
      </c>
      <c r="DPY54" s="58" t="s">
        <v>577</v>
      </c>
      <c r="DPZ54" s="58" t="s">
        <v>577</v>
      </c>
      <c r="DQA54" s="58" t="s">
        <v>577</v>
      </c>
      <c r="DQB54" s="58" t="s">
        <v>577</v>
      </c>
      <c r="DQC54" s="58" t="s">
        <v>577</v>
      </c>
      <c r="DQD54" s="58" t="s">
        <v>577</v>
      </c>
      <c r="DQE54" s="58" t="s">
        <v>577</v>
      </c>
      <c r="DQF54" s="58" t="s">
        <v>577</v>
      </c>
      <c r="DQG54" s="58" t="s">
        <v>577</v>
      </c>
      <c r="DQH54" s="58" t="s">
        <v>577</v>
      </c>
      <c r="DQI54" s="58" t="s">
        <v>577</v>
      </c>
      <c r="DQJ54" s="58" t="s">
        <v>577</v>
      </c>
      <c r="DQK54" s="58" t="s">
        <v>577</v>
      </c>
      <c r="DQL54" s="58" t="s">
        <v>577</v>
      </c>
      <c r="DQM54" s="58" t="s">
        <v>577</v>
      </c>
      <c r="DQN54" s="58" t="s">
        <v>577</v>
      </c>
      <c r="DQO54" s="58" t="s">
        <v>577</v>
      </c>
      <c r="DQP54" s="58" t="s">
        <v>577</v>
      </c>
      <c r="DQQ54" s="58" t="s">
        <v>577</v>
      </c>
      <c r="DQR54" s="58" t="s">
        <v>577</v>
      </c>
      <c r="DQS54" s="58" t="s">
        <v>577</v>
      </c>
      <c r="DQT54" s="58" t="s">
        <v>577</v>
      </c>
      <c r="DQU54" s="58" t="s">
        <v>577</v>
      </c>
      <c r="DQV54" s="58" t="s">
        <v>577</v>
      </c>
      <c r="DQW54" s="58" t="s">
        <v>577</v>
      </c>
      <c r="DQX54" s="58" t="s">
        <v>577</v>
      </c>
      <c r="DQY54" s="58" t="s">
        <v>577</v>
      </c>
      <c r="DQZ54" s="58" t="s">
        <v>577</v>
      </c>
      <c r="DRA54" s="58" t="s">
        <v>577</v>
      </c>
      <c r="DRB54" s="58" t="s">
        <v>577</v>
      </c>
      <c r="DRC54" s="58" t="s">
        <v>577</v>
      </c>
      <c r="DRD54" s="58" t="s">
        <v>577</v>
      </c>
      <c r="DRE54" s="58" t="s">
        <v>577</v>
      </c>
      <c r="DRF54" s="58" t="s">
        <v>577</v>
      </c>
      <c r="DRG54" s="58" t="s">
        <v>577</v>
      </c>
      <c r="DRH54" s="58" t="s">
        <v>577</v>
      </c>
      <c r="DRI54" s="58" t="s">
        <v>577</v>
      </c>
      <c r="DRJ54" s="58" t="s">
        <v>577</v>
      </c>
      <c r="DRK54" s="58" t="s">
        <v>577</v>
      </c>
      <c r="DRL54" s="58" t="s">
        <v>577</v>
      </c>
      <c r="DRM54" s="58" t="s">
        <v>577</v>
      </c>
      <c r="DRN54" s="58" t="s">
        <v>577</v>
      </c>
      <c r="DRO54" s="58" t="s">
        <v>577</v>
      </c>
      <c r="DRP54" s="58" t="s">
        <v>577</v>
      </c>
      <c r="DRQ54" s="58" t="s">
        <v>577</v>
      </c>
      <c r="DRR54" s="58" t="s">
        <v>577</v>
      </c>
      <c r="DRS54" s="58" t="s">
        <v>577</v>
      </c>
      <c r="DRT54" s="58" t="s">
        <v>577</v>
      </c>
      <c r="DRU54" s="58" t="s">
        <v>577</v>
      </c>
      <c r="DRV54" s="58" t="s">
        <v>577</v>
      </c>
      <c r="DRW54" s="58" t="s">
        <v>577</v>
      </c>
      <c r="DRX54" s="58" t="s">
        <v>577</v>
      </c>
      <c r="DRY54" s="58" t="s">
        <v>577</v>
      </c>
      <c r="DRZ54" s="58" t="s">
        <v>577</v>
      </c>
      <c r="DSA54" s="58" t="s">
        <v>577</v>
      </c>
      <c r="DSB54" s="58" t="s">
        <v>577</v>
      </c>
      <c r="DSC54" s="58" t="s">
        <v>577</v>
      </c>
      <c r="DSD54" s="58" t="s">
        <v>577</v>
      </c>
      <c r="DSE54" s="58" t="s">
        <v>577</v>
      </c>
      <c r="DSF54" s="58" t="s">
        <v>577</v>
      </c>
      <c r="DSG54" s="58" t="s">
        <v>577</v>
      </c>
      <c r="DSH54" s="58" t="s">
        <v>577</v>
      </c>
      <c r="DSI54" s="58" t="s">
        <v>577</v>
      </c>
      <c r="DSJ54" s="58" t="s">
        <v>577</v>
      </c>
      <c r="DSK54" s="58" t="s">
        <v>577</v>
      </c>
      <c r="DSL54" s="58" t="s">
        <v>577</v>
      </c>
      <c r="DSM54" s="58" t="s">
        <v>577</v>
      </c>
      <c r="DSN54" s="58" t="s">
        <v>577</v>
      </c>
      <c r="DSO54" s="58" t="s">
        <v>577</v>
      </c>
      <c r="DSP54" s="58" t="s">
        <v>577</v>
      </c>
      <c r="DSQ54" s="58" t="s">
        <v>577</v>
      </c>
      <c r="DSR54" s="58" t="s">
        <v>577</v>
      </c>
      <c r="DSS54" s="58" t="s">
        <v>577</v>
      </c>
      <c r="DST54" s="58" t="s">
        <v>577</v>
      </c>
      <c r="DSU54" s="58" t="s">
        <v>577</v>
      </c>
      <c r="DSV54" s="58" t="s">
        <v>577</v>
      </c>
      <c r="DSW54" s="58" t="s">
        <v>577</v>
      </c>
      <c r="DSX54" s="58" t="s">
        <v>577</v>
      </c>
      <c r="DSY54" s="58" t="s">
        <v>577</v>
      </c>
      <c r="DSZ54" s="58" t="s">
        <v>577</v>
      </c>
      <c r="DTA54" s="58" t="s">
        <v>577</v>
      </c>
      <c r="DTB54" s="58" t="s">
        <v>577</v>
      </c>
      <c r="DTC54" s="58" t="s">
        <v>577</v>
      </c>
      <c r="DTD54" s="58" t="s">
        <v>577</v>
      </c>
      <c r="DTE54" s="58" t="s">
        <v>577</v>
      </c>
      <c r="DTF54" s="58" t="s">
        <v>577</v>
      </c>
      <c r="DTG54" s="58" t="s">
        <v>577</v>
      </c>
      <c r="DTH54" s="58" t="s">
        <v>577</v>
      </c>
      <c r="DTI54" s="58" t="s">
        <v>577</v>
      </c>
      <c r="DTJ54" s="58" t="s">
        <v>577</v>
      </c>
      <c r="DTK54" s="58" t="s">
        <v>577</v>
      </c>
      <c r="DTL54" s="58" t="s">
        <v>577</v>
      </c>
      <c r="DTM54" s="58" t="s">
        <v>577</v>
      </c>
      <c r="DTN54" s="58" t="s">
        <v>577</v>
      </c>
      <c r="DTO54" s="58" t="s">
        <v>577</v>
      </c>
      <c r="DTP54" s="58" t="s">
        <v>577</v>
      </c>
      <c r="DTQ54" s="58" t="s">
        <v>577</v>
      </c>
      <c r="DTR54" s="58" t="s">
        <v>577</v>
      </c>
      <c r="DTS54" s="58" t="s">
        <v>577</v>
      </c>
      <c r="DTT54" s="58" t="s">
        <v>577</v>
      </c>
      <c r="DTU54" s="58" t="s">
        <v>577</v>
      </c>
      <c r="DTV54" s="58" t="s">
        <v>577</v>
      </c>
      <c r="DTW54" s="58" t="s">
        <v>577</v>
      </c>
      <c r="DTX54" s="58" t="s">
        <v>577</v>
      </c>
      <c r="DTY54" s="58" t="s">
        <v>577</v>
      </c>
      <c r="DTZ54" s="58" t="s">
        <v>577</v>
      </c>
      <c r="DUA54" s="58" t="s">
        <v>577</v>
      </c>
      <c r="DUB54" s="58" t="s">
        <v>577</v>
      </c>
      <c r="DUC54" s="58" t="s">
        <v>577</v>
      </c>
      <c r="DUD54" s="58" t="s">
        <v>577</v>
      </c>
      <c r="DUE54" s="58" t="s">
        <v>577</v>
      </c>
      <c r="DUF54" s="58" t="s">
        <v>577</v>
      </c>
      <c r="DUG54" s="58" t="s">
        <v>577</v>
      </c>
      <c r="DUH54" s="58" t="s">
        <v>577</v>
      </c>
      <c r="DUI54" s="58" t="s">
        <v>577</v>
      </c>
      <c r="DUJ54" s="58" t="s">
        <v>577</v>
      </c>
      <c r="DUK54" s="58" t="s">
        <v>577</v>
      </c>
      <c r="DUL54" s="58" t="s">
        <v>577</v>
      </c>
      <c r="DUM54" s="58" t="s">
        <v>577</v>
      </c>
      <c r="DUN54" s="58" t="s">
        <v>577</v>
      </c>
      <c r="DUO54" s="58" t="s">
        <v>577</v>
      </c>
      <c r="DUP54" s="58" t="s">
        <v>577</v>
      </c>
      <c r="DUQ54" s="58" t="s">
        <v>577</v>
      </c>
      <c r="DUR54" s="58" t="s">
        <v>577</v>
      </c>
      <c r="DUS54" s="58" t="s">
        <v>577</v>
      </c>
      <c r="DUT54" s="58" t="s">
        <v>577</v>
      </c>
      <c r="DUU54" s="58" t="s">
        <v>577</v>
      </c>
      <c r="DUV54" s="58" t="s">
        <v>577</v>
      </c>
      <c r="DUW54" s="58" t="s">
        <v>577</v>
      </c>
      <c r="DUX54" s="58" t="s">
        <v>577</v>
      </c>
      <c r="DUY54" s="58" t="s">
        <v>577</v>
      </c>
      <c r="DUZ54" s="58" t="s">
        <v>577</v>
      </c>
      <c r="DVA54" s="58" t="s">
        <v>577</v>
      </c>
      <c r="DVB54" s="58" t="s">
        <v>577</v>
      </c>
      <c r="DVC54" s="58" t="s">
        <v>577</v>
      </c>
      <c r="DVD54" s="58" t="s">
        <v>577</v>
      </c>
      <c r="DVE54" s="58" t="s">
        <v>577</v>
      </c>
      <c r="DVF54" s="58" t="s">
        <v>577</v>
      </c>
      <c r="DVG54" s="58" t="s">
        <v>577</v>
      </c>
      <c r="DVH54" s="58" t="s">
        <v>577</v>
      </c>
      <c r="DVI54" s="58" t="s">
        <v>577</v>
      </c>
      <c r="DVJ54" s="58" t="s">
        <v>577</v>
      </c>
      <c r="DVK54" s="58" t="s">
        <v>577</v>
      </c>
      <c r="DVL54" s="58" t="s">
        <v>577</v>
      </c>
      <c r="DVM54" s="58" t="s">
        <v>577</v>
      </c>
      <c r="DVN54" s="58" t="s">
        <v>577</v>
      </c>
      <c r="DVO54" s="58" t="s">
        <v>577</v>
      </c>
      <c r="DVP54" s="58" t="s">
        <v>577</v>
      </c>
      <c r="DVQ54" s="58" t="s">
        <v>577</v>
      </c>
      <c r="DVR54" s="58" t="s">
        <v>577</v>
      </c>
      <c r="DVS54" s="58" t="s">
        <v>577</v>
      </c>
      <c r="DVT54" s="58" t="s">
        <v>577</v>
      </c>
      <c r="DVU54" s="58" t="s">
        <v>577</v>
      </c>
      <c r="DVV54" s="58" t="s">
        <v>577</v>
      </c>
      <c r="DVW54" s="58" t="s">
        <v>577</v>
      </c>
      <c r="DVX54" s="58" t="s">
        <v>577</v>
      </c>
      <c r="DVY54" s="58" t="s">
        <v>577</v>
      </c>
      <c r="DVZ54" s="58" t="s">
        <v>577</v>
      </c>
      <c r="DWA54" s="58" t="s">
        <v>577</v>
      </c>
      <c r="DWB54" s="58" t="s">
        <v>577</v>
      </c>
      <c r="DWC54" s="58" t="s">
        <v>577</v>
      </c>
      <c r="DWD54" s="58" t="s">
        <v>577</v>
      </c>
      <c r="DWE54" s="58" t="s">
        <v>577</v>
      </c>
      <c r="DWF54" s="58" t="s">
        <v>577</v>
      </c>
      <c r="DWG54" s="58" t="s">
        <v>577</v>
      </c>
      <c r="DWH54" s="58" t="s">
        <v>577</v>
      </c>
      <c r="DWI54" s="58" t="s">
        <v>577</v>
      </c>
      <c r="DWJ54" s="58" t="s">
        <v>577</v>
      </c>
      <c r="DWK54" s="58" t="s">
        <v>577</v>
      </c>
      <c r="DWL54" s="58" t="s">
        <v>577</v>
      </c>
      <c r="DWM54" s="58" t="s">
        <v>577</v>
      </c>
      <c r="DWN54" s="58" t="s">
        <v>577</v>
      </c>
      <c r="DWO54" s="58" t="s">
        <v>577</v>
      </c>
      <c r="DWP54" s="58" t="s">
        <v>577</v>
      </c>
      <c r="DWQ54" s="58" t="s">
        <v>577</v>
      </c>
      <c r="DWR54" s="58" t="s">
        <v>577</v>
      </c>
      <c r="DWS54" s="58" t="s">
        <v>577</v>
      </c>
      <c r="DWT54" s="58" t="s">
        <v>577</v>
      </c>
      <c r="DWU54" s="58" t="s">
        <v>577</v>
      </c>
      <c r="DWV54" s="58" t="s">
        <v>577</v>
      </c>
      <c r="DWW54" s="58" t="s">
        <v>577</v>
      </c>
      <c r="DWX54" s="58" t="s">
        <v>577</v>
      </c>
      <c r="DWY54" s="58" t="s">
        <v>577</v>
      </c>
      <c r="DWZ54" s="58" t="s">
        <v>577</v>
      </c>
      <c r="DXA54" s="58" t="s">
        <v>577</v>
      </c>
      <c r="DXB54" s="58" t="s">
        <v>577</v>
      </c>
      <c r="DXC54" s="58" t="s">
        <v>577</v>
      </c>
      <c r="DXD54" s="58" t="s">
        <v>577</v>
      </c>
      <c r="DXE54" s="58" t="s">
        <v>577</v>
      </c>
      <c r="DXF54" s="58" t="s">
        <v>577</v>
      </c>
      <c r="DXG54" s="58" t="s">
        <v>577</v>
      </c>
      <c r="DXH54" s="58" t="s">
        <v>577</v>
      </c>
      <c r="DXI54" s="58" t="s">
        <v>577</v>
      </c>
      <c r="DXJ54" s="58" t="s">
        <v>577</v>
      </c>
      <c r="DXK54" s="58" t="s">
        <v>577</v>
      </c>
      <c r="DXL54" s="58" t="s">
        <v>577</v>
      </c>
      <c r="DXM54" s="58" t="s">
        <v>577</v>
      </c>
      <c r="DXN54" s="58" t="s">
        <v>577</v>
      </c>
      <c r="DXO54" s="58" t="s">
        <v>577</v>
      </c>
      <c r="DXP54" s="58" t="s">
        <v>577</v>
      </c>
      <c r="DXQ54" s="58" t="s">
        <v>577</v>
      </c>
      <c r="DXR54" s="58" t="s">
        <v>577</v>
      </c>
      <c r="DXS54" s="58" t="s">
        <v>577</v>
      </c>
      <c r="DXT54" s="58" t="s">
        <v>577</v>
      </c>
      <c r="DXU54" s="58" t="s">
        <v>577</v>
      </c>
      <c r="DXV54" s="58" t="s">
        <v>577</v>
      </c>
      <c r="DXW54" s="58" t="s">
        <v>577</v>
      </c>
      <c r="DXX54" s="58" t="s">
        <v>577</v>
      </c>
      <c r="DXY54" s="58" t="s">
        <v>577</v>
      </c>
      <c r="DXZ54" s="58" t="s">
        <v>577</v>
      </c>
      <c r="DYA54" s="58" t="s">
        <v>577</v>
      </c>
      <c r="DYB54" s="58" t="s">
        <v>577</v>
      </c>
      <c r="DYC54" s="58" t="s">
        <v>577</v>
      </c>
      <c r="DYD54" s="58" t="s">
        <v>577</v>
      </c>
      <c r="DYE54" s="58" t="s">
        <v>577</v>
      </c>
      <c r="DYF54" s="58" t="s">
        <v>577</v>
      </c>
      <c r="DYG54" s="58" t="s">
        <v>577</v>
      </c>
      <c r="DYH54" s="58" t="s">
        <v>577</v>
      </c>
      <c r="DYI54" s="58" t="s">
        <v>577</v>
      </c>
      <c r="DYJ54" s="58" t="s">
        <v>577</v>
      </c>
      <c r="DYK54" s="58" t="s">
        <v>577</v>
      </c>
      <c r="DYL54" s="58" t="s">
        <v>577</v>
      </c>
      <c r="DYM54" s="58" t="s">
        <v>577</v>
      </c>
      <c r="DYN54" s="58" t="s">
        <v>577</v>
      </c>
      <c r="DYO54" s="58" t="s">
        <v>577</v>
      </c>
      <c r="DYP54" s="58" t="s">
        <v>577</v>
      </c>
      <c r="DYQ54" s="58" t="s">
        <v>577</v>
      </c>
      <c r="DYR54" s="58" t="s">
        <v>577</v>
      </c>
      <c r="DYS54" s="58" t="s">
        <v>577</v>
      </c>
      <c r="DYT54" s="58" t="s">
        <v>577</v>
      </c>
      <c r="DYU54" s="58" t="s">
        <v>577</v>
      </c>
      <c r="DYV54" s="58" t="s">
        <v>577</v>
      </c>
      <c r="DYW54" s="58" t="s">
        <v>577</v>
      </c>
      <c r="DYX54" s="58" t="s">
        <v>577</v>
      </c>
      <c r="DYY54" s="58" t="s">
        <v>577</v>
      </c>
      <c r="DYZ54" s="58" t="s">
        <v>577</v>
      </c>
      <c r="DZA54" s="58" t="s">
        <v>577</v>
      </c>
      <c r="DZB54" s="58" t="s">
        <v>577</v>
      </c>
      <c r="DZC54" s="58" t="s">
        <v>577</v>
      </c>
      <c r="DZD54" s="58" t="s">
        <v>577</v>
      </c>
      <c r="DZE54" s="58" t="s">
        <v>577</v>
      </c>
      <c r="DZF54" s="58" t="s">
        <v>577</v>
      </c>
      <c r="DZG54" s="58" t="s">
        <v>577</v>
      </c>
      <c r="DZH54" s="58" t="s">
        <v>577</v>
      </c>
      <c r="DZI54" s="58" t="s">
        <v>577</v>
      </c>
      <c r="DZJ54" s="58" t="s">
        <v>577</v>
      </c>
      <c r="DZK54" s="58" t="s">
        <v>577</v>
      </c>
      <c r="DZL54" s="58" t="s">
        <v>577</v>
      </c>
      <c r="DZM54" s="58" t="s">
        <v>577</v>
      </c>
      <c r="DZN54" s="58" t="s">
        <v>577</v>
      </c>
      <c r="DZO54" s="58" t="s">
        <v>577</v>
      </c>
      <c r="DZP54" s="58" t="s">
        <v>577</v>
      </c>
      <c r="DZQ54" s="58" t="s">
        <v>577</v>
      </c>
      <c r="DZR54" s="58" t="s">
        <v>577</v>
      </c>
      <c r="DZS54" s="58" t="s">
        <v>577</v>
      </c>
      <c r="DZT54" s="58" t="s">
        <v>577</v>
      </c>
      <c r="DZU54" s="58" t="s">
        <v>577</v>
      </c>
      <c r="DZV54" s="58" t="s">
        <v>577</v>
      </c>
      <c r="DZW54" s="58" t="s">
        <v>577</v>
      </c>
      <c r="DZX54" s="58" t="s">
        <v>577</v>
      </c>
      <c r="DZY54" s="58" t="s">
        <v>577</v>
      </c>
      <c r="DZZ54" s="58" t="s">
        <v>577</v>
      </c>
      <c r="EAA54" s="58" t="s">
        <v>577</v>
      </c>
      <c r="EAB54" s="58" t="s">
        <v>577</v>
      </c>
      <c r="EAC54" s="58" t="s">
        <v>577</v>
      </c>
      <c r="EAD54" s="58" t="s">
        <v>577</v>
      </c>
      <c r="EAE54" s="58" t="s">
        <v>577</v>
      </c>
      <c r="EAF54" s="58" t="s">
        <v>577</v>
      </c>
      <c r="EAG54" s="58" t="s">
        <v>577</v>
      </c>
      <c r="EAH54" s="58" t="s">
        <v>577</v>
      </c>
      <c r="EAI54" s="58" t="s">
        <v>577</v>
      </c>
      <c r="EAJ54" s="58" t="s">
        <v>577</v>
      </c>
      <c r="EAK54" s="58" t="s">
        <v>577</v>
      </c>
      <c r="EAL54" s="58" t="s">
        <v>577</v>
      </c>
      <c r="EAM54" s="58" t="s">
        <v>577</v>
      </c>
      <c r="EAN54" s="58" t="s">
        <v>577</v>
      </c>
      <c r="EAO54" s="58" t="s">
        <v>577</v>
      </c>
      <c r="EAP54" s="58" t="s">
        <v>577</v>
      </c>
      <c r="EAQ54" s="58" t="s">
        <v>577</v>
      </c>
      <c r="EAR54" s="58" t="s">
        <v>577</v>
      </c>
      <c r="EAS54" s="58" t="s">
        <v>577</v>
      </c>
      <c r="EAT54" s="58" t="s">
        <v>577</v>
      </c>
      <c r="EAU54" s="58" t="s">
        <v>577</v>
      </c>
      <c r="EAV54" s="58" t="s">
        <v>577</v>
      </c>
      <c r="EAW54" s="58" t="s">
        <v>577</v>
      </c>
      <c r="EAX54" s="58" t="s">
        <v>577</v>
      </c>
      <c r="EAY54" s="58" t="s">
        <v>577</v>
      </c>
      <c r="EAZ54" s="58" t="s">
        <v>577</v>
      </c>
      <c r="EBA54" s="58" t="s">
        <v>577</v>
      </c>
      <c r="EBB54" s="58" t="s">
        <v>577</v>
      </c>
      <c r="EBC54" s="58" t="s">
        <v>577</v>
      </c>
      <c r="EBD54" s="58" t="s">
        <v>577</v>
      </c>
      <c r="EBE54" s="58" t="s">
        <v>577</v>
      </c>
      <c r="EBF54" s="58" t="s">
        <v>577</v>
      </c>
      <c r="EBG54" s="58" t="s">
        <v>577</v>
      </c>
      <c r="EBH54" s="58" t="s">
        <v>577</v>
      </c>
      <c r="EBI54" s="58" t="s">
        <v>577</v>
      </c>
      <c r="EBJ54" s="58" t="s">
        <v>577</v>
      </c>
      <c r="EBK54" s="58" t="s">
        <v>577</v>
      </c>
      <c r="EBL54" s="58" t="s">
        <v>577</v>
      </c>
      <c r="EBM54" s="58" t="s">
        <v>577</v>
      </c>
      <c r="EBN54" s="58" t="s">
        <v>577</v>
      </c>
      <c r="EBO54" s="58" t="s">
        <v>577</v>
      </c>
      <c r="EBP54" s="58" t="s">
        <v>577</v>
      </c>
      <c r="EBQ54" s="58" t="s">
        <v>577</v>
      </c>
      <c r="EBR54" s="58" t="s">
        <v>577</v>
      </c>
      <c r="EBS54" s="58" t="s">
        <v>577</v>
      </c>
      <c r="EBT54" s="58" t="s">
        <v>577</v>
      </c>
      <c r="EBU54" s="58" t="s">
        <v>577</v>
      </c>
      <c r="EBV54" s="58" t="s">
        <v>577</v>
      </c>
      <c r="EBW54" s="58" t="s">
        <v>577</v>
      </c>
      <c r="EBX54" s="58" t="s">
        <v>577</v>
      </c>
      <c r="EBY54" s="58" t="s">
        <v>577</v>
      </c>
      <c r="EBZ54" s="58" t="s">
        <v>577</v>
      </c>
      <c r="ECA54" s="58" t="s">
        <v>577</v>
      </c>
      <c r="ECB54" s="58" t="s">
        <v>577</v>
      </c>
      <c r="ECC54" s="58" t="s">
        <v>577</v>
      </c>
      <c r="ECD54" s="58" t="s">
        <v>577</v>
      </c>
      <c r="ECE54" s="58" t="s">
        <v>577</v>
      </c>
      <c r="ECF54" s="58" t="s">
        <v>577</v>
      </c>
      <c r="ECG54" s="58" t="s">
        <v>577</v>
      </c>
      <c r="ECH54" s="58" t="s">
        <v>577</v>
      </c>
      <c r="ECI54" s="58" t="s">
        <v>577</v>
      </c>
      <c r="ECJ54" s="58" t="s">
        <v>577</v>
      </c>
      <c r="ECK54" s="58" t="s">
        <v>577</v>
      </c>
      <c r="ECL54" s="58" t="s">
        <v>577</v>
      </c>
      <c r="ECM54" s="58" t="s">
        <v>577</v>
      </c>
      <c r="ECN54" s="58" t="s">
        <v>577</v>
      </c>
      <c r="ECO54" s="58" t="s">
        <v>577</v>
      </c>
      <c r="ECP54" s="58" t="s">
        <v>577</v>
      </c>
      <c r="ECQ54" s="58" t="s">
        <v>577</v>
      </c>
      <c r="ECR54" s="58" t="s">
        <v>577</v>
      </c>
      <c r="ECS54" s="58" t="s">
        <v>577</v>
      </c>
      <c r="ECT54" s="58" t="s">
        <v>577</v>
      </c>
      <c r="ECU54" s="58" t="s">
        <v>577</v>
      </c>
      <c r="ECV54" s="58" t="s">
        <v>577</v>
      </c>
      <c r="ECW54" s="58" t="s">
        <v>577</v>
      </c>
      <c r="ECX54" s="58" t="s">
        <v>577</v>
      </c>
      <c r="ECY54" s="58" t="s">
        <v>577</v>
      </c>
      <c r="ECZ54" s="58" t="s">
        <v>577</v>
      </c>
      <c r="EDA54" s="58" t="s">
        <v>577</v>
      </c>
      <c r="EDB54" s="58" t="s">
        <v>577</v>
      </c>
      <c r="EDC54" s="58" t="s">
        <v>577</v>
      </c>
      <c r="EDD54" s="58" t="s">
        <v>577</v>
      </c>
      <c r="EDE54" s="58" t="s">
        <v>577</v>
      </c>
      <c r="EDF54" s="58" t="s">
        <v>577</v>
      </c>
      <c r="EDG54" s="58" t="s">
        <v>577</v>
      </c>
      <c r="EDH54" s="58" t="s">
        <v>577</v>
      </c>
      <c r="EDI54" s="58" t="s">
        <v>577</v>
      </c>
      <c r="EDJ54" s="58" t="s">
        <v>577</v>
      </c>
      <c r="EDK54" s="58" t="s">
        <v>577</v>
      </c>
      <c r="EDL54" s="58" t="s">
        <v>577</v>
      </c>
      <c r="EDM54" s="58" t="s">
        <v>577</v>
      </c>
      <c r="EDN54" s="58" t="s">
        <v>577</v>
      </c>
      <c r="EDO54" s="58" t="s">
        <v>577</v>
      </c>
      <c r="EDP54" s="58" t="s">
        <v>577</v>
      </c>
      <c r="EDQ54" s="58" t="s">
        <v>577</v>
      </c>
      <c r="EDR54" s="58" t="s">
        <v>577</v>
      </c>
      <c r="EDS54" s="58" t="s">
        <v>577</v>
      </c>
      <c r="EDT54" s="58" t="s">
        <v>577</v>
      </c>
      <c r="EDU54" s="58" t="s">
        <v>577</v>
      </c>
      <c r="EDV54" s="58" t="s">
        <v>577</v>
      </c>
      <c r="EDW54" s="58" t="s">
        <v>577</v>
      </c>
      <c r="EDX54" s="58" t="s">
        <v>577</v>
      </c>
      <c r="EDY54" s="58" t="s">
        <v>577</v>
      </c>
      <c r="EDZ54" s="58" t="s">
        <v>577</v>
      </c>
      <c r="EEA54" s="58" t="s">
        <v>577</v>
      </c>
      <c r="EEB54" s="58" t="s">
        <v>577</v>
      </c>
      <c r="EEC54" s="58" t="s">
        <v>577</v>
      </c>
      <c r="EED54" s="58" t="s">
        <v>577</v>
      </c>
      <c r="EEE54" s="58" t="s">
        <v>577</v>
      </c>
      <c r="EEF54" s="58" t="s">
        <v>577</v>
      </c>
      <c r="EEG54" s="58" t="s">
        <v>577</v>
      </c>
      <c r="EEH54" s="58" t="s">
        <v>577</v>
      </c>
      <c r="EEI54" s="58" t="s">
        <v>577</v>
      </c>
      <c r="EEJ54" s="58" t="s">
        <v>577</v>
      </c>
      <c r="EEK54" s="58" t="s">
        <v>577</v>
      </c>
      <c r="EEL54" s="58" t="s">
        <v>577</v>
      </c>
      <c r="EEM54" s="58" t="s">
        <v>577</v>
      </c>
      <c r="EEN54" s="58" t="s">
        <v>577</v>
      </c>
      <c r="EEO54" s="58" t="s">
        <v>577</v>
      </c>
      <c r="EEP54" s="58" t="s">
        <v>577</v>
      </c>
      <c r="EEQ54" s="58" t="s">
        <v>577</v>
      </c>
      <c r="EER54" s="58" t="s">
        <v>577</v>
      </c>
      <c r="EES54" s="58" t="s">
        <v>577</v>
      </c>
      <c r="EET54" s="58" t="s">
        <v>577</v>
      </c>
      <c r="EEU54" s="58" t="s">
        <v>577</v>
      </c>
      <c r="EEV54" s="58" t="s">
        <v>577</v>
      </c>
      <c r="EEW54" s="58" t="s">
        <v>577</v>
      </c>
      <c r="EEX54" s="58" t="s">
        <v>577</v>
      </c>
      <c r="EEY54" s="58" t="s">
        <v>577</v>
      </c>
      <c r="EEZ54" s="58" t="s">
        <v>577</v>
      </c>
      <c r="EFA54" s="58" t="s">
        <v>577</v>
      </c>
      <c r="EFB54" s="58" t="s">
        <v>577</v>
      </c>
      <c r="EFC54" s="58" t="s">
        <v>577</v>
      </c>
      <c r="EFD54" s="58" t="s">
        <v>577</v>
      </c>
      <c r="EFE54" s="58" t="s">
        <v>577</v>
      </c>
      <c r="EFF54" s="58" t="s">
        <v>577</v>
      </c>
      <c r="EFG54" s="58" t="s">
        <v>577</v>
      </c>
      <c r="EFH54" s="58" t="s">
        <v>577</v>
      </c>
      <c r="EFI54" s="58" t="s">
        <v>577</v>
      </c>
      <c r="EFJ54" s="58" t="s">
        <v>577</v>
      </c>
      <c r="EFK54" s="58" t="s">
        <v>577</v>
      </c>
      <c r="EFL54" s="58" t="s">
        <v>577</v>
      </c>
      <c r="EFM54" s="58" t="s">
        <v>577</v>
      </c>
      <c r="EFN54" s="58" t="s">
        <v>577</v>
      </c>
      <c r="EFO54" s="58" t="s">
        <v>577</v>
      </c>
      <c r="EFP54" s="58" t="s">
        <v>577</v>
      </c>
      <c r="EFQ54" s="58" t="s">
        <v>577</v>
      </c>
      <c r="EFR54" s="58" t="s">
        <v>577</v>
      </c>
      <c r="EFS54" s="58" t="s">
        <v>577</v>
      </c>
      <c r="EFT54" s="58" t="s">
        <v>577</v>
      </c>
      <c r="EFU54" s="58" t="s">
        <v>577</v>
      </c>
      <c r="EFV54" s="58" t="s">
        <v>577</v>
      </c>
      <c r="EFW54" s="58" t="s">
        <v>577</v>
      </c>
      <c r="EFX54" s="58" t="s">
        <v>577</v>
      </c>
      <c r="EFY54" s="58" t="s">
        <v>577</v>
      </c>
      <c r="EFZ54" s="58" t="s">
        <v>577</v>
      </c>
      <c r="EGA54" s="58" t="s">
        <v>577</v>
      </c>
      <c r="EGB54" s="58" t="s">
        <v>577</v>
      </c>
      <c r="EGC54" s="58" t="s">
        <v>577</v>
      </c>
      <c r="EGD54" s="58" t="s">
        <v>577</v>
      </c>
      <c r="EGE54" s="58" t="s">
        <v>577</v>
      </c>
      <c r="EGF54" s="58" t="s">
        <v>577</v>
      </c>
      <c r="EGG54" s="58" t="s">
        <v>577</v>
      </c>
      <c r="EGH54" s="58" t="s">
        <v>577</v>
      </c>
      <c r="EGI54" s="58" t="s">
        <v>577</v>
      </c>
      <c r="EGJ54" s="58" t="s">
        <v>577</v>
      </c>
      <c r="EGK54" s="58" t="s">
        <v>577</v>
      </c>
      <c r="EGL54" s="58" t="s">
        <v>577</v>
      </c>
      <c r="EGM54" s="58" t="s">
        <v>577</v>
      </c>
      <c r="EGN54" s="58" t="s">
        <v>577</v>
      </c>
      <c r="EGO54" s="58" t="s">
        <v>577</v>
      </c>
      <c r="EGP54" s="58" t="s">
        <v>577</v>
      </c>
      <c r="EGQ54" s="58" t="s">
        <v>577</v>
      </c>
      <c r="EGR54" s="58" t="s">
        <v>577</v>
      </c>
      <c r="EGS54" s="58" t="s">
        <v>577</v>
      </c>
      <c r="EGT54" s="58" t="s">
        <v>577</v>
      </c>
      <c r="EGU54" s="58" t="s">
        <v>577</v>
      </c>
      <c r="EGV54" s="58" t="s">
        <v>577</v>
      </c>
      <c r="EGW54" s="58" t="s">
        <v>577</v>
      </c>
      <c r="EGX54" s="58" t="s">
        <v>577</v>
      </c>
      <c r="EGY54" s="58" t="s">
        <v>577</v>
      </c>
      <c r="EGZ54" s="58" t="s">
        <v>577</v>
      </c>
      <c r="EHA54" s="58" t="s">
        <v>577</v>
      </c>
      <c r="EHB54" s="58" t="s">
        <v>577</v>
      </c>
      <c r="EHC54" s="58" t="s">
        <v>577</v>
      </c>
      <c r="EHD54" s="58" t="s">
        <v>577</v>
      </c>
      <c r="EHE54" s="58" t="s">
        <v>577</v>
      </c>
      <c r="EHF54" s="58" t="s">
        <v>577</v>
      </c>
      <c r="EHG54" s="58" t="s">
        <v>577</v>
      </c>
      <c r="EHH54" s="58" t="s">
        <v>577</v>
      </c>
      <c r="EHI54" s="58" t="s">
        <v>577</v>
      </c>
      <c r="EHJ54" s="58" t="s">
        <v>577</v>
      </c>
      <c r="EHK54" s="58" t="s">
        <v>577</v>
      </c>
      <c r="EHL54" s="58" t="s">
        <v>577</v>
      </c>
      <c r="EHM54" s="58" t="s">
        <v>577</v>
      </c>
      <c r="EHN54" s="58" t="s">
        <v>577</v>
      </c>
      <c r="EHO54" s="58" t="s">
        <v>577</v>
      </c>
      <c r="EHP54" s="58" t="s">
        <v>577</v>
      </c>
      <c r="EHQ54" s="58" t="s">
        <v>577</v>
      </c>
      <c r="EHR54" s="58" t="s">
        <v>577</v>
      </c>
      <c r="EHS54" s="58" t="s">
        <v>577</v>
      </c>
      <c r="EHT54" s="58" t="s">
        <v>577</v>
      </c>
      <c r="EHU54" s="58" t="s">
        <v>577</v>
      </c>
      <c r="EHV54" s="58" t="s">
        <v>577</v>
      </c>
      <c r="EHW54" s="58" t="s">
        <v>577</v>
      </c>
      <c r="EHX54" s="58" t="s">
        <v>577</v>
      </c>
      <c r="EHY54" s="58" t="s">
        <v>577</v>
      </c>
      <c r="EHZ54" s="58" t="s">
        <v>577</v>
      </c>
      <c r="EIA54" s="58" t="s">
        <v>577</v>
      </c>
      <c r="EIB54" s="58" t="s">
        <v>577</v>
      </c>
      <c r="EIC54" s="58" t="s">
        <v>577</v>
      </c>
      <c r="EID54" s="58" t="s">
        <v>577</v>
      </c>
      <c r="EIE54" s="58" t="s">
        <v>577</v>
      </c>
      <c r="EIF54" s="58" t="s">
        <v>577</v>
      </c>
      <c r="EIG54" s="58" t="s">
        <v>577</v>
      </c>
      <c r="EIH54" s="58" t="s">
        <v>577</v>
      </c>
      <c r="EII54" s="58" t="s">
        <v>577</v>
      </c>
      <c r="EIJ54" s="58" t="s">
        <v>577</v>
      </c>
      <c r="EIK54" s="58" t="s">
        <v>577</v>
      </c>
      <c r="EIL54" s="58" t="s">
        <v>577</v>
      </c>
      <c r="EIM54" s="58" t="s">
        <v>577</v>
      </c>
      <c r="EIN54" s="58" t="s">
        <v>577</v>
      </c>
      <c r="EIO54" s="58" t="s">
        <v>577</v>
      </c>
      <c r="EIP54" s="58" t="s">
        <v>577</v>
      </c>
      <c r="EIQ54" s="58" t="s">
        <v>577</v>
      </c>
      <c r="EIR54" s="58" t="s">
        <v>577</v>
      </c>
      <c r="EIS54" s="58" t="s">
        <v>577</v>
      </c>
      <c r="EIT54" s="58" t="s">
        <v>577</v>
      </c>
      <c r="EIU54" s="58" t="s">
        <v>577</v>
      </c>
      <c r="EIV54" s="58" t="s">
        <v>577</v>
      </c>
      <c r="EIW54" s="58" t="s">
        <v>577</v>
      </c>
      <c r="EIX54" s="58" t="s">
        <v>577</v>
      </c>
      <c r="EIY54" s="58" t="s">
        <v>577</v>
      </c>
      <c r="EIZ54" s="58" t="s">
        <v>577</v>
      </c>
      <c r="EJA54" s="58" t="s">
        <v>577</v>
      </c>
      <c r="EJB54" s="58" t="s">
        <v>577</v>
      </c>
      <c r="EJC54" s="58" t="s">
        <v>577</v>
      </c>
      <c r="EJD54" s="58" t="s">
        <v>577</v>
      </c>
      <c r="EJE54" s="58" t="s">
        <v>577</v>
      </c>
      <c r="EJF54" s="58" t="s">
        <v>577</v>
      </c>
      <c r="EJG54" s="58" t="s">
        <v>577</v>
      </c>
      <c r="EJH54" s="58" t="s">
        <v>577</v>
      </c>
      <c r="EJI54" s="58" t="s">
        <v>577</v>
      </c>
      <c r="EJJ54" s="58" t="s">
        <v>577</v>
      </c>
      <c r="EJK54" s="58" t="s">
        <v>577</v>
      </c>
      <c r="EJL54" s="58" t="s">
        <v>577</v>
      </c>
      <c r="EJM54" s="58" t="s">
        <v>577</v>
      </c>
      <c r="EJN54" s="58" t="s">
        <v>577</v>
      </c>
      <c r="EJO54" s="58" t="s">
        <v>577</v>
      </c>
      <c r="EJP54" s="58" t="s">
        <v>577</v>
      </c>
      <c r="EJQ54" s="58" t="s">
        <v>577</v>
      </c>
      <c r="EJR54" s="58" t="s">
        <v>577</v>
      </c>
      <c r="EJS54" s="58" t="s">
        <v>577</v>
      </c>
      <c r="EJT54" s="58" t="s">
        <v>577</v>
      </c>
      <c r="EJU54" s="58" t="s">
        <v>577</v>
      </c>
      <c r="EJV54" s="58" t="s">
        <v>577</v>
      </c>
      <c r="EJW54" s="58" t="s">
        <v>577</v>
      </c>
      <c r="EJX54" s="58" t="s">
        <v>577</v>
      </c>
      <c r="EJY54" s="58" t="s">
        <v>577</v>
      </c>
      <c r="EJZ54" s="58" t="s">
        <v>577</v>
      </c>
      <c r="EKA54" s="58" t="s">
        <v>577</v>
      </c>
      <c r="EKB54" s="58" t="s">
        <v>577</v>
      </c>
      <c r="EKC54" s="58" t="s">
        <v>577</v>
      </c>
      <c r="EKD54" s="58" t="s">
        <v>577</v>
      </c>
      <c r="EKE54" s="58" t="s">
        <v>577</v>
      </c>
      <c r="EKF54" s="58" t="s">
        <v>577</v>
      </c>
      <c r="EKG54" s="58" t="s">
        <v>577</v>
      </c>
      <c r="EKH54" s="58" t="s">
        <v>577</v>
      </c>
      <c r="EKI54" s="58" t="s">
        <v>577</v>
      </c>
      <c r="EKJ54" s="58" t="s">
        <v>577</v>
      </c>
      <c r="EKK54" s="58" t="s">
        <v>577</v>
      </c>
      <c r="EKL54" s="58" t="s">
        <v>577</v>
      </c>
      <c r="EKM54" s="58" t="s">
        <v>577</v>
      </c>
      <c r="EKN54" s="58" t="s">
        <v>577</v>
      </c>
      <c r="EKO54" s="58" t="s">
        <v>577</v>
      </c>
      <c r="EKP54" s="58" t="s">
        <v>577</v>
      </c>
      <c r="EKQ54" s="58" t="s">
        <v>577</v>
      </c>
      <c r="EKR54" s="58" t="s">
        <v>577</v>
      </c>
      <c r="EKS54" s="58" t="s">
        <v>577</v>
      </c>
      <c r="EKT54" s="58" t="s">
        <v>577</v>
      </c>
      <c r="EKU54" s="58" t="s">
        <v>577</v>
      </c>
      <c r="EKV54" s="58" t="s">
        <v>577</v>
      </c>
      <c r="EKW54" s="58" t="s">
        <v>577</v>
      </c>
      <c r="EKX54" s="58" t="s">
        <v>577</v>
      </c>
      <c r="EKY54" s="58" t="s">
        <v>577</v>
      </c>
      <c r="EKZ54" s="58" t="s">
        <v>577</v>
      </c>
      <c r="ELA54" s="58" t="s">
        <v>577</v>
      </c>
      <c r="ELB54" s="58" t="s">
        <v>577</v>
      </c>
      <c r="ELC54" s="58" t="s">
        <v>577</v>
      </c>
      <c r="ELD54" s="58" t="s">
        <v>577</v>
      </c>
      <c r="ELE54" s="58" t="s">
        <v>577</v>
      </c>
      <c r="ELF54" s="58" t="s">
        <v>577</v>
      </c>
      <c r="ELG54" s="58" t="s">
        <v>577</v>
      </c>
      <c r="ELH54" s="58" t="s">
        <v>577</v>
      </c>
      <c r="ELI54" s="58" t="s">
        <v>577</v>
      </c>
      <c r="ELJ54" s="58" t="s">
        <v>577</v>
      </c>
      <c r="ELK54" s="58" t="s">
        <v>577</v>
      </c>
      <c r="ELL54" s="58" t="s">
        <v>577</v>
      </c>
      <c r="ELM54" s="58" t="s">
        <v>577</v>
      </c>
      <c r="ELN54" s="58" t="s">
        <v>577</v>
      </c>
      <c r="ELO54" s="58" t="s">
        <v>577</v>
      </c>
      <c r="ELP54" s="58" t="s">
        <v>577</v>
      </c>
      <c r="ELQ54" s="58" t="s">
        <v>577</v>
      </c>
      <c r="ELR54" s="58" t="s">
        <v>577</v>
      </c>
      <c r="ELS54" s="58" t="s">
        <v>577</v>
      </c>
      <c r="ELT54" s="58" t="s">
        <v>577</v>
      </c>
      <c r="ELU54" s="58" t="s">
        <v>577</v>
      </c>
      <c r="ELV54" s="58" t="s">
        <v>577</v>
      </c>
      <c r="ELW54" s="58" t="s">
        <v>577</v>
      </c>
      <c r="ELX54" s="58" t="s">
        <v>577</v>
      </c>
      <c r="ELY54" s="58" t="s">
        <v>577</v>
      </c>
      <c r="ELZ54" s="58" t="s">
        <v>577</v>
      </c>
      <c r="EMA54" s="58" t="s">
        <v>577</v>
      </c>
      <c r="EMB54" s="58" t="s">
        <v>577</v>
      </c>
      <c r="EMC54" s="58" t="s">
        <v>577</v>
      </c>
      <c r="EMD54" s="58" t="s">
        <v>577</v>
      </c>
      <c r="EME54" s="58" t="s">
        <v>577</v>
      </c>
      <c r="EMF54" s="58" t="s">
        <v>577</v>
      </c>
      <c r="EMG54" s="58" t="s">
        <v>577</v>
      </c>
      <c r="EMH54" s="58" t="s">
        <v>577</v>
      </c>
      <c r="EMI54" s="58" t="s">
        <v>577</v>
      </c>
      <c r="EMJ54" s="58" t="s">
        <v>577</v>
      </c>
      <c r="EMK54" s="58" t="s">
        <v>577</v>
      </c>
      <c r="EML54" s="58" t="s">
        <v>577</v>
      </c>
      <c r="EMM54" s="58" t="s">
        <v>577</v>
      </c>
      <c r="EMN54" s="58" t="s">
        <v>577</v>
      </c>
      <c r="EMO54" s="58" t="s">
        <v>577</v>
      </c>
      <c r="EMP54" s="58" t="s">
        <v>577</v>
      </c>
      <c r="EMQ54" s="58" t="s">
        <v>577</v>
      </c>
      <c r="EMR54" s="58" t="s">
        <v>577</v>
      </c>
      <c r="EMS54" s="58" t="s">
        <v>577</v>
      </c>
      <c r="EMT54" s="58" t="s">
        <v>577</v>
      </c>
      <c r="EMU54" s="58" t="s">
        <v>577</v>
      </c>
      <c r="EMV54" s="58" t="s">
        <v>577</v>
      </c>
      <c r="EMW54" s="58" t="s">
        <v>577</v>
      </c>
      <c r="EMX54" s="58" t="s">
        <v>577</v>
      </c>
      <c r="EMY54" s="58" t="s">
        <v>577</v>
      </c>
      <c r="EMZ54" s="58" t="s">
        <v>577</v>
      </c>
      <c r="ENA54" s="58" t="s">
        <v>577</v>
      </c>
      <c r="ENB54" s="58" t="s">
        <v>577</v>
      </c>
      <c r="ENC54" s="58" t="s">
        <v>577</v>
      </c>
      <c r="END54" s="58" t="s">
        <v>577</v>
      </c>
      <c r="ENE54" s="58" t="s">
        <v>577</v>
      </c>
      <c r="ENF54" s="58" t="s">
        <v>577</v>
      </c>
      <c r="ENG54" s="58" t="s">
        <v>577</v>
      </c>
      <c r="ENH54" s="58" t="s">
        <v>577</v>
      </c>
      <c r="ENI54" s="58" t="s">
        <v>577</v>
      </c>
      <c r="ENJ54" s="58" t="s">
        <v>577</v>
      </c>
      <c r="ENK54" s="58" t="s">
        <v>577</v>
      </c>
      <c r="ENL54" s="58" t="s">
        <v>577</v>
      </c>
      <c r="ENM54" s="58" t="s">
        <v>577</v>
      </c>
      <c r="ENN54" s="58" t="s">
        <v>577</v>
      </c>
      <c r="ENO54" s="58" t="s">
        <v>577</v>
      </c>
      <c r="ENP54" s="58" t="s">
        <v>577</v>
      </c>
      <c r="ENQ54" s="58" t="s">
        <v>577</v>
      </c>
      <c r="ENR54" s="58" t="s">
        <v>577</v>
      </c>
      <c r="ENS54" s="58" t="s">
        <v>577</v>
      </c>
      <c r="ENT54" s="58" t="s">
        <v>577</v>
      </c>
      <c r="ENU54" s="58" t="s">
        <v>577</v>
      </c>
      <c r="ENV54" s="58" t="s">
        <v>577</v>
      </c>
      <c r="ENW54" s="58" t="s">
        <v>577</v>
      </c>
      <c r="ENX54" s="58" t="s">
        <v>577</v>
      </c>
      <c r="ENY54" s="58" t="s">
        <v>577</v>
      </c>
      <c r="ENZ54" s="58" t="s">
        <v>577</v>
      </c>
      <c r="EOA54" s="58" t="s">
        <v>577</v>
      </c>
      <c r="EOB54" s="58" t="s">
        <v>577</v>
      </c>
      <c r="EOC54" s="58" t="s">
        <v>577</v>
      </c>
      <c r="EOD54" s="58" t="s">
        <v>577</v>
      </c>
      <c r="EOE54" s="58" t="s">
        <v>577</v>
      </c>
      <c r="EOF54" s="58" t="s">
        <v>577</v>
      </c>
      <c r="EOG54" s="58" t="s">
        <v>577</v>
      </c>
      <c r="EOH54" s="58" t="s">
        <v>577</v>
      </c>
      <c r="EOI54" s="58" t="s">
        <v>577</v>
      </c>
      <c r="EOJ54" s="58" t="s">
        <v>577</v>
      </c>
      <c r="EOK54" s="58" t="s">
        <v>577</v>
      </c>
      <c r="EOL54" s="58" t="s">
        <v>577</v>
      </c>
      <c r="EOM54" s="58" t="s">
        <v>577</v>
      </c>
      <c r="EON54" s="58" t="s">
        <v>577</v>
      </c>
      <c r="EOO54" s="58" t="s">
        <v>577</v>
      </c>
      <c r="EOP54" s="58" t="s">
        <v>577</v>
      </c>
      <c r="EOQ54" s="58" t="s">
        <v>577</v>
      </c>
      <c r="EOR54" s="58" t="s">
        <v>577</v>
      </c>
      <c r="EOS54" s="58" t="s">
        <v>577</v>
      </c>
      <c r="EOT54" s="58" t="s">
        <v>577</v>
      </c>
      <c r="EOU54" s="58" t="s">
        <v>577</v>
      </c>
      <c r="EOV54" s="58" t="s">
        <v>577</v>
      </c>
      <c r="EOW54" s="58" t="s">
        <v>577</v>
      </c>
      <c r="EOX54" s="58" t="s">
        <v>577</v>
      </c>
      <c r="EOY54" s="58" t="s">
        <v>577</v>
      </c>
      <c r="EOZ54" s="58" t="s">
        <v>577</v>
      </c>
      <c r="EPA54" s="58" t="s">
        <v>577</v>
      </c>
      <c r="EPB54" s="58" t="s">
        <v>577</v>
      </c>
      <c r="EPC54" s="58" t="s">
        <v>577</v>
      </c>
      <c r="EPD54" s="58" t="s">
        <v>577</v>
      </c>
      <c r="EPE54" s="58" t="s">
        <v>577</v>
      </c>
      <c r="EPF54" s="58" t="s">
        <v>577</v>
      </c>
      <c r="EPG54" s="58" t="s">
        <v>577</v>
      </c>
      <c r="EPH54" s="58" t="s">
        <v>577</v>
      </c>
      <c r="EPI54" s="58" t="s">
        <v>577</v>
      </c>
      <c r="EPJ54" s="58" t="s">
        <v>577</v>
      </c>
      <c r="EPK54" s="58" t="s">
        <v>577</v>
      </c>
      <c r="EPL54" s="58" t="s">
        <v>577</v>
      </c>
      <c r="EPM54" s="58" t="s">
        <v>577</v>
      </c>
      <c r="EPN54" s="58" t="s">
        <v>577</v>
      </c>
      <c r="EPO54" s="58" t="s">
        <v>577</v>
      </c>
      <c r="EPP54" s="58" t="s">
        <v>577</v>
      </c>
      <c r="EPQ54" s="58" t="s">
        <v>577</v>
      </c>
      <c r="EPR54" s="58" t="s">
        <v>577</v>
      </c>
      <c r="EPS54" s="58" t="s">
        <v>577</v>
      </c>
      <c r="EPT54" s="58" t="s">
        <v>577</v>
      </c>
      <c r="EPU54" s="58" t="s">
        <v>577</v>
      </c>
      <c r="EPV54" s="58" t="s">
        <v>577</v>
      </c>
      <c r="EPW54" s="58" t="s">
        <v>577</v>
      </c>
      <c r="EPX54" s="58" t="s">
        <v>577</v>
      </c>
      <c r="EPY54" s="58" t="s">
        <v>577</v>
      </c>
      <c r="EPZ54" s="58" t="s">
        <v>577</v>
      </c>
      <c r="EQA54" s="58" t="s">
        <v>577</v>
      </c>
      <c r="EQB54" s="58" t="s">
        <v>577</v>
      </c>
      <c r="EQC54" s="58" t="s">
        <v>577</v>
      </c>
      <c r="EQD54" s="58" t="s">
        <v>577</v>
      </c>
      <c r="EQE54" s="58" t="s">
        <v>577</v>
      </c>
      <c r="EQF54" s="58" t="s">
        <v>577</v>
      </c>
      <c r="EQG54" s="58" t="s">
        <v>577</v>
      </c>
      <c r="EQH54" s="58" t="s">
        <v>577</v>
      </c>
      <c r="EQI54" s="58" t="s">
        <v>577</v>
      </c>
      <c r="EQJ54" s="58" t="s">
        <v>577</v>
      </c>
      <c r="EQK54" s="58" t="s">
        <v>577</v>
      </c>
      <c r="EQL54" s="58" t="s">
        <v>577</v>
      </c>
      <c r="EQM54" s="58" t="s">
        <v>577</v>
      </c>
      <c r="EQN54" s="58" t="s">
        <v>577</v>
      </c>
      <c r="EQO54" s="58" t="s">
        <v>577</v>
      </c>
      <c r="EQP54" s="58" t="s">
        <v>577</v>
      </c>
      <c r="EQQ54" s="58" t="s">
        <v>577</v>
      </c>
      <c r="EQR54" s="58" t="s">
        <v>577</v>
      </c>
      <c r="EQS54" s="58" t="s">
        <v>577</v>
      </c>
      <c r="EQT54" s="58" t="s">
        <v>577</v>
      </c>
      <c r="EQU54" s="58" t="s">
        <v>577</v>
      </c>
      <c r="EQV54" s="58" t="s">
        <v>577</v>
      </c>
      <c r="EQW54" s="58" t="s">
        <v>577</v>
      </c>
      <c r="EQX54" s="58" t="s">
        <v>577</v>
      </c>
      <c r="EQY54" s="58" t="s">
        <v>577</v>
      </c>
      <c r="EQZ54" s="58" t="s">
        <v>577</v>
      </c>
      <c r="ERA54" s="58" t="s">
        <v>577</v>
      </c>
      <c r="ERB54" s="58" t="s">
        <v>577</v>
      </c>
      <c r="ERC54" s="58" t="s">
        <v>577</v>
      </c>
      <c r="ERD54" s="58" t="s">
        <v>577</v>
      </c>
      <c r="ERE54" s="58" t="s">
        <v>577</v>
      </c>
      <c r="ERF54" s="58" t="s">
        <v>577</v>
      </c>
      <c r="ERG54" s="58" t="s">
        <v>577</v>
      </c>
      <c r="ERH54" s="58" t="s">
        <v>577</v>
      </c>
      <c r="ERI54" s="58" t="s">
        <v>577</v>
      </c>
      <c r="ERJ54" s="58" t="s">
        <v>577</v>
      </c>
      <c r="ERK54" s="58" t="s">
        <v>577</v>
      </c>
      <c r="ERL54" s="58" t="s">
        <v>577</v>
      </c>
      <c r="ERM54" s="58" t="s">
        <v>577</v>
      </c>
      <c r="ERN54" s="58" t="s">
        <v>577</v>
      </c>
      <c r="ERO54" s="58" t="s">
        <v>577</v>
      </c>
      <c r="ERP54" s="58" t="s">
        <v>577</v>
      </c>
      <c r="ERQ54" s="58" t="s">
        <v>577</v>
      </c>
      <c r="ERR54" s="58" t="s">
        <v>577</v>
      </c>
      <c r="ERS54" s="58" t="s">
        <v>577</v>
      </c>
      <c r="ERT54" s="58" t="s">
        <v>577</v>
      </c>
      <c r="ERU54" s="58" t="s">
        <v>577</v>
      </c>
      <c r="ERV54" s="58" t="s">
        <v>577</v>
      </c>
      <c r="ERW54" s="58" t="s">
        <v>577</v>
      </c>
      <c r="ERX54" s="58" t="s">
        <v>577</v>
      </c>
      <c r="ERY54" s="58" t="s">
        <v>577</v>
      </c>
      <c r="ERZ54" s="58" t="s">
        <v>577</v>
      </c>
      <c r="ESA54" s="58" t="s">
        <v>577</v>
      </c>
      <c r="ESB54" s="58" t="s">
        <v>577</v>
      </c>
      <c r="ESC54" s="58" t="s">
        <v>577</v>
      </c>
      <c r="ESD54" s="58" t="s">
        <v>577</v>
      </c>
      <c r="ESE54" s="58" t="s">
        <v>577</v>
      </c>
      <c r="ESF54" s="58" t="s">
        <v>577</v>
      </c>
      <c r="ESG54" s="58" t="s">
        <v>577</v>
      </c>
      <c r="ESH54" s="58" t="s">
        <v>577</v>
      </c>
      <c r="ESI54" s="58" t="s">
        <v>577</v>
      </c>
      <c r="ESJ54" s="58" t="s">
        <v>577</v>
      </c>
      <c r="ESK54" s="58" t="s">
        <v>577</v>
      </c>
      <c r="ESL54" s="58" t="s">
        <v>577</v>
      </c>
      <c r="ESM54" s="58" t="s">
        <v>577</v>
      </c>
      <c r="ESN54" s="58" t="s">
        <v>577</v>
      </c>
      <c r="ESO54" s="58" t="s">
        <v>577</v>
      </c>
      <c r="ESP54" s="58" t="s">
        <v>577</v>
      </c>
      <c r="ESQ54" s="58" t="s">
        <v>577</v>
      </c>
      <c r="ESR54" s="58" t="s">
        <v>577</v>
      </c>
      <c r="ESS54" s="58" t="s">
        <v>577</v>
      </c>
      <c r="EST54" s="58" t="s">
        <v>577</v>
      </c>
      <c r="ESU54" s="58" t="s">
        <v>577</v>
      </c>
      <c r="ESV54" s="58" t="s">
        <v>577</v>
      </c>
      <c r="ESW54" s="58" t="s">
        <v>577</v>
      </c>
      <c r="ESX54" s="58" t="s">
        <v>577</v>
      </c>
      <c r="ESY54" s="58" t="s">
        <v>577</v>
      </c>
      <c r="ESZ54" s="58" t="s">
        <v>577</v>
      </c>
      <c r="ETA54" s="58" t="s">
        <v>577</v>
      </c>
      <c r="ETB54" s="58" t="s">
        <v>577</v>
      </c>
      <c r="ETC54" s="58" t="s">
        <v>577</v>
      </c>
      <c r="ETD54" s="58" t="s">
        <v>577</v>
      </c>
      <c r="ETE54" s="58" t="s">
        <v>577</v>
      </c>
      <c r="ETF54" s="58" t="s">
        <v>577</v>
      </c>
      <c r="ETG54" s="58" t="s">
        <v>577</v>
      </c>
      <c r="ETH54" s="58" t="s">
        <v>577</v>
      </c>
      <c r="ETI54" s="58" t="s">
        <v>577</v>
      </c>
      <c r="ETJ54" s="58" t="s">
        <v>577</v>
      </c>
      <c r="ETK54" s="58" t="s">
        <v>577</v>
      </c>
      <c r="ETL54" s="58" t="s">
        <v>577</v>
      </c>
      <c r="ETM54" s="58" t="s">
        <v>577</v>
      </c>
      <c r="ETN54" s="58" t="s">
        <v>577</v>
      </c>
      <c r="ETO54" s="58" t="s">
        <v>577</v>
      </c>
      <c r="ETP54" s="58" t="s">
        <v>577</v>
      </c>
      <c r="ETQ54" s="58" t="s">
        <v>577</v>
      </c>
      <c r="ETR54" s="58" t="s">
        <v>577</v>
      </c>
      <c r="ETS54" s="58" t="s">
        <v>577</v>
      </c>
      <c r="ETT54" s="58" t="s">
        <v>577</v>
      </c>
      <c r="ETU54" s="58" t="s">
        <v>577</v>
      </c>
      <c r="ETV54" s="58" t="s">
        <v>577</v>
      </c>
      <c r="ETW54" s="58" t="s">
        <v>577</v>
      </c>
      <c r="ETX54" s="58" t="s">
        <v>577</v>
      </c>
      <c r="ETY54" s="58" t="s">
        <v>577</v>
      </c>
      <c r="ETZ54" s="58" t="s">
        <v>577</v>
      </c>
      <c r="EUA54" s="58" t="s">
        <v>577</v>
      </c>
      <c r="EUB54" s="58" t="s">
        <v>577</v>
      </c>
      <c r="EUC54" s="58" t="s">
        <v>577</v>
      </c>
      <c r="EUD54" s="58" t="s">
        <v>577</v>
      </c>
      <c r="EUE54" s="58" t="s">
        <v>577</v>
      </c>
      <c r="EUF54" s="58" t="s">
        <v>577</v>
      </c>
      <c r="EUG54" s="58" t="s">
        <v>577</v>
      </c>
      <c r="EUH54" s="58" t="s">
        <v>577</v>
      </c>
      <c r="EUI54" s="58" t="s">
        <v>577</v>
      </c>
      <c r="EUJ54" s="58" t="s">
        <v>577</v>
      </c>
      <c r="EUK54" s="58" t="s">
        <v>577</v>
      </c>
      <c r="EUL54" s="58" t="s">
        <v>577</v>
      </c>
      <c r="EUM54" s="58" t="s">
        <v>577</v>
      </c>
      <c r="EUN54" s="58" t="s">
        <v>577</v>
      </c>
      <c r="EUO54" s="58" t="s">
        <v>577</v>
      </c>
      <c r="EUP54" s="58" t="s">
        <v>577</v>
      </c>
      <c r="EUQ54" s="58" t="s">
        <v>577</v>
      </c>
      <c r="EUR54" s="58" t="s">
        <v>577</v>
      </c>
      <c r="EUS54" s="58" t="s">
        <v>577</v>
      </c>
      <c r="EUT54" s="58" t="s">
        <v>577</v>
      </c>
      <c r="EUU54" s="58" t="s">
        <v>577</v>
      </c>
      <c r="EUV54" s="58" t="s">
        <v>577</v>
      </c>
      <c r="EUW54" s="58" t="s">
        <v>577</v>
      </c>
      <c r="EUX54" s="58" t="s">
        <v>577</v>
      </c>
      <c r="EUY54" s="58" t="s">
        <v>577</v>
      </c>
      <c r="EUZ54" s="58" t="s">
        <v>577</v>
      </c>
      <c r="EVA54" s="58" t="s">
        <v>577</v>
      </c>
      <c r="EVB54" s="58" t="s">
        <v>577</v>
      </c>
      <c r="EVC54" s="58" t="s">
        <v>577</v>
      </c>
      <c r="EVD54" s="58" t="s">
        <v>577</v>
      </c>
      <c r="EVE54" s="58" t="s">
        <v>577</v>
      </c>
      <c r="EVF54" s="58" t="s">
        <v>577</v>
      </c>
      <c r="EVG54" s="58" t="s">
        <v>577</v>
      </c>
      <c r="EVH54" s="58" t="s">
        <v>577</v>
      </c>
      <c r="EVI54" s="58" t="s">
        <v>577</v>
      </c>
      <c r="EVJ54" s="58" t="s">
        <v>577</v>
      </c>
      <c r="EVK54" s="58" t="s">
        <v>577</v>
      </c>
      <c r="EVL54" s="58" t="s">
        <v>577</v>
      </c>
      <c r="EVM54" s="58" t="s">
        <v>577</v>
      </c>
      <c r="EVN54" s="58" t="s">
        <v>577</v>
      </c>
      <c r="EVO54" s="58" t="s">
        <v>577</v>
      </c>
      <c r="EVP54" s="58" t="s">
        <v>577</v>
      </c>
      <c r="EVQ54" s="58" t="s">
        <v>577</v>
      </c>
      <c r="EVR54" s="58" t="s">
        <v>577</v>
      </c>
      <c r="EVS54" s="58" t="s">
        <v>577</v>
      </c>
      <c r="EVT54" s="58" t="s">
        <v>577</v>
      </c>
      <c r="EVU54" s="58" t="s">
        <v>577</v>
      </c>
      <c r="EVV54" s="58" t="s">
        <v>577</v>
      </c>
      <c r="EVW54" s="58" t="s">
        <v>577</v>
      </c>
      <c r="EVX54" s="58" t="s">
        <v>577</v>
      </c>
      <c r="EVY54" s="58" t="s">
        <v>577</v>
      </c>
      <c r="EVZ54" s="58" t="s">
        <v>577</v>
      </c>
      <c r="EWA54" s="58" t="s">
        <v>577</v>
      </c>
      <c r="EWB54" s="58" t="s">
        <v>577</v>
      </c>
      <c r="EWC54" s="58" t="s">
        <v>577</v>
      </c>
      <c r="EWD54" s="58" t="s">
        <v>577</v>
      </c>
      <c r="EWE54" s="58" t="s">
        <v>577</v>
      </c>
      <c r="EWF54" s="58" t="s">
        <v>577</v>
      </c>
      <c r="EWG54" s="58" t="s">
        <v>577</v>
      </c>
      <c r="EWH54" s="58" t="s">
        <v>577</v>
      </c>
      <c r="EWI54" s="58" t="s">
        <v>577</v>
      </c>
      <c r="EWJ54" s="58" t="s">
        <v>577</v>
      </c>
      <c r="EWK54" s="58" t="s">
        <v>577</v>
      </c>
      <c r="EWL54" s="58" t="s">
        <v>577</v>
      </c>
      <c r="EWM54" s="58" t="s">
        <v>577</v>
      </c>
      <c r="EWN54" s="58" t="s">
        <v>577</v>
      </c>
      <c r="EWO54" s="58" t="s">
        <v>577</v>
      </c>
      <c r="EWP54" s="58" t="s">
        <v>577</v>
      </c>
      <c r="EWQ54" s="58" t="s">
        <v>577</v>
      </c>
      <c r="EWR54" s="58" t="s">
        <v>577</v>
      </c>
      <c r="EWS54" s="58" t="s">
        <v>577</v>
      </c>
      <c r="EWT54" s="58" t="s">
        <v>577</v>
      </c>
      <c r="EWU54" s="58" t="s">
        <v>577</v>
      </c>
      <c r="EWV54" s="58" t="s">
        <v>577</v>
      </c>
      <c r="EWW54" s="58" t="s">
        <v>577</v>
      </c>
      <c r="EWX54" s="58" t="s">
        <v>577</v>
      </c>
      <c r="EWY54" s="58" t="s">
        <v>577</v>
      </c>
      <c r="EWZ54" s="58" t="s">
        <v>577</v>
      </c>
      <c r="EXA54" s="58" t="s">
        <v>577</v>
      </c>
      <c r="EXB54" s="58" t="s">
        <v>577</v>
      </c>
      <c r="EXC54" s="58" t="s">
        <v>577</v>
      </c>
      <c r="EXD54" s="58" t="s">
        <v>577</v>
      </c>
      <c r="EXE54" s="58" t="s">
        <v>577</v>
      </c>
      <c r="EXF54" s="58" t="s">
        <v>577</v>
      </c>
      <c r="EXG54" s="58" t="s">
        <v>577</v>
      </c>
      <c r="EXH54" s="58" t="s">
        <v>577</v>
      </c>
      <c r="EXI54" s="58" t="s">
        <v>577</v>
      </c>
      <c r="EXJ54" s="58" t="s">
        <v>577</v>
      </c>
      <c r="EXK54" s="58" t="s">
        <v>577</v>
      </c>
      <c r="EXL54" s="58" t="s">
        <v>577</v>
      </c>
      <c r="EXM54" s="58" t="s">
        <v>577</v>
      </c>
      <c r="EXN54" s="58" t="s">
        <v>577</v>
      </c>
      <c r="EXO54" s="58" t="s">
        <v>577</v>
      </c>
      <c r="EXP54" s="58" t="s">
        <v>577</v>
      </c>
      <c r="EXQ54" s="58" t="s">
        <v>577</v>
      </c>
      <c r="EXR54" s="58" t="s">
        <v>577</v>
      </c>
      <c r="EXS54" s="58" t="s">
        <v>577</v>
      </c>
      <c r="EXT54" s="58" t="s">
        <v>577</v>
      </c>
      <c r="EXU54" s="58" t="s">
        <v>577</v>
      </c>
      <c r="EXV54" s="58" t="s">
        <v>577</v>
      </c>
      <c r="EXW54" s="58" t="s">
        <v>577</v>
      </c>
      <c r="EXX54" s="58" t="s">
        <v>577</v>
      </c>
      <c r="EXY54" s="58" t="s">
        <v>577</v>
      </c>
      <c r="EXZ54" s="58" t="s">
        <v>577</v>
      </c>
      <c r="EYA54" s="58" t="s">
        <v>577</v>
      </c>
      <c r="EYB54" s="58" t="s">
        <v>577</v>
      </c>
      <c r="EYC54" s="58" t="s">
        <v>577</v>
      </c>
      <c r="EYD54" s="58" t="s">
        <v>577</v>
      </c>
      <c r="EYE54" s="58" t="s">
        <v>577</v>
      </c>
      <c r="EYF54" s="58" t="s">
        <v>577</v>
      </c>
      <c r="EYG54" s="58" t="s">
        <v>577</v>
      </c>
      <c r="EYH54" s="58" t="s">
        <v>577</v>
      </c>
      <c r="EYI54" s="58" t="s">
        <v>577</v>
      </c>
      <c r="EYJ54" s="58" t="s">
        <v>577</v>
      </c>
      <c r="EYK54" s="58" t="s">
        <v>577</v>
      </c>
      <c r="EYL54" s="58" t="s">
        <v>577</v>
      </c>
      <c r="EYM54" s="58" t="s">
        <v>577</v>
      </c>
      <c r="EYN54" s="58" t="s">
        <v>577</v>
      </c>
      <c r="EYO54" s="58" t="s">
        <v>577</v>
      </c>
      <c r="EYP54" s="58" t="s">
        <v>577</v>
      </c>
      <c r="EYQ54" s="58" t="s">
        <v>577</v>
      </c>
      <c r="EYR54" s="58" t="s">
        <v>577</v>
      </c>
      <c r="EYS54" s="58" t="s">
        <v>577</v>
      </c>
      <c r="EYT54" s="58" t="s">
        <v>577</v>
      </c>
      <c r="EYU54" s="58" t="s">
        <v>577</v>
      </c>
      <c r="EYV54" s="58" t="s">
        <v>577</v>
      </c>
      <c r="EYW54" s="58" t="s">
        <v>577</v>
      </c>
      <c r="EYX54" s="58" t="s">
        <v>577</v>
      </c>
      <c r="EYY54" s="58" t="s">
        <v>577</v>
      </c>
      <c r="EYZ54" s="58" t="s">
        <v>577</v>
      </c>
      <c r="EZA54" s="58" t="s">
        <v>577</v>
      </c>
      <c r="EZB54" s="58" t="s">
        <v>577</v>
      </c>
      <c r="EZC54" s="58" t="s">
        <v>577</v>
      </c>
      <c r="EZD54" s="58" t="s">
        <v>577</v>
      </c>
      <c r="EZE54" s="58" t="s">
        <v>577</v>
      </c>
      <c r="EZF54" s="58" t="s">
        <v>577</v>
      </c>
      <c r="EZG54" s="58" t="s">
        <v>577</v>
      </c>
      <c r="EZH54" s="58" t="s">
        <v>577</v>
      </c>
      <c r="EZI54" s="58" t="s">
        <v>577</v>
      </c>
      <c r="EZJ54" s="58" t="s">
        <v>577</v>
      </c>
      <c r="EZK54" s="58" t="s">
        <v>577</v>
      </c>
      <c r="EZL54" s="58" t="s">
        <v>577</v>
      </c>
      <c r="EZM54" s="58" t="s">
        <v>577</v>
      </c>
      <c r="EZN54" s="58" t="s">
        <v>577</v>
      </c>
      <c r="EZO54" s="58" t="s">
        <v>577</v>
      </c>
      <c r="EZP54" s="58" t="s">
        <v>577</v>
      </c>
      <c r="EZQ54" s="58" t="s">
        <v>577</v>
      </c>
      <c r="EZR54" s="58" t="s">
        <v>577</v>
      </c>
      <c r="EZS54" s="58" t="s">
        <v>577</v>
      </c>
      <c r="EZT54" s="58" t="s">
        <v>577</v>
      </c>
      <c r="EZU54" s="58" t="s">
        <v>577</v>
      </c>
      <c r="EZV54" s="58" t="s">
        <v>577</v>
      </c>
      <c r="EZW54" s="58" t="s">
        <v>577</v>
      </c>
      <c r="EZX54" s="58" t="s">
        <v>577</v>
      </c>
      <c r="EZY54" s="58" t="s">
        <v>577</v>
      </c>
      <c r="EZZ54" s="58" t="s">
        <v>577</v>
      </c>
      <c r="FAA54" s="58" t="s">
        <v>577</v>
      </c>
      <c r="FAB54" s="58" t="s">
        <v>577</v>
      </c>
      <c r="FAC54" s="58" t="s">
        <v>577</v>
      </c>
      <c r="FAD54" s="58" t="s">
        <v>577</v>
      </c>
      <c r="FAE54" s="58" t="s">
        <v>577</v>
      </c>
      <c r="FAF54" s="58" t="s">
        <v>577</v>
      </c>
      <c r="FAG54" s="58" t="s">
        <v>577</v>
      </c>
      <c r="FAH54" s="58" t="s">
        <v>577</v>
      </c>
      <c r="FAI54" s="58" t="s">
        <v>577</v>
      </c>
      <c r="FAJ54" s="58" t="s">
        <v>577</v>
      </c>
      <c r="FAK54" s="58" t="s">
        <v>577</v>
      </c>
      <c r="FAL54" s="58" t="s">
        <v>577</v>
      </c>
      <c r="FAM54" s="58" t="s">
        <v>577</v>
      </c>
      <c r="FAN54" s="58" t="s">
        <v>577</v>
      </c>
      <c r="FAO54" s="58" t="s">
        <v>577</v>
      </c>
      <c r="FAP54" s="58" t="s">
        <v>577</v>
      </c>
      <c r="FAQ54" s="58" t="s">
        <v>577</v>
      </c>
      <c r="FAR54" s="58" t="s">
        <v>577</v>
      </c>
      <c r="FAS54" s="58" t="s">
        <v>577</v>
      </c>
      <c r="FAT54" s="58" t="s">
        <v>577</v>
      </c>
      <c r="FAU54" s="58" t="s">
        <v>577</v>
      </c>
      <c r="FAV54" s="58" t="s">
        <v>577</v>
      </c>
      <c r="FAW54" s="58" t="s">
        <v>577</v>
      </c>
      <c r="FAX54" s="58" t="s">
        <v>577</v>
      </c>
      <c r="FAY54" s="58" t="s">
        <v>577</v>
      </c>
      <c r="FAZ54" s="58" t="s">
        <v>577</v>
      </c>
      <c r="FBA54" s="58" t="s">
        <v>577</v>
      </c>
      <c r="FBB54" s="58" t="s">
        <v>577</v>
      </c>
      <c r="FBC54" s="58" t="s">
        <v>577</v>
      </c>
      <c r="FBD54" s="58" t="s">
        <v>577</v>
      </c>
      <c r="FBE54" s="58" t="s">
        <v>577</v>
      </c>
      <c r="FBF54" s="58" t="s">
        <v>577</v>
      </c>
      <c r="FBG54" s="58" t="s">
        <v>577</v>
      </c>
      <c r="FBH54" s="58" t="s">
        <v>577</v>
      </c>
      <c r="FBI54" s="58" t="s">
        <v>577</v>
      </c>
      <c r="FBJ54" s="58" t="s">
        <v>577</v>
      </c>
      <c r="FBK54" s="58" t="s">
        <v>577</v>
      </c>
      <c r="FBL54" s="58" t="s">
        <v>577</v>
      </c>
      <c r="FBM54" s="58" t="s">
        <v>577</v>
      </c>
      <c r="FBN54" s="58" t="s">
        <v>577</v>
      </c>
      <c r="FBO54" s="58" t="s">
        <v>577</v>
      </c>
      <c r="FBP54" s="58" t="s">
        <v>577</v>
      </c>
      <c r="FBQ54" s="58" t="s">
        <v>577</v>
      </c>
      <c r="FBR54" s="58" t="s">
        <v>577</v>
      </c>
      <c r="FBS54" s="58" t="s">
        <v>577</v>
      </c>
      <c r="FBT54" s="58" t="s">
        <v>577</v>
      </c>
      <c r="FBU54" s="58" t="s">
        <v>577</v>
      </c>
      <c r="FBV54" s="58" t="s">
        <v>577</v>
      </c>
      <c r="FBW54" s="58" t="s">
        <v>577</v>
      </c>
      <c r="FBX54" s="58" t="s">
        <v>577</v>
      </c>
      <c r="FBY54" s="58" t="s">
        <v>577</v>
      </c>
      <c r="FBZ54" s="58" t="s">
        <v>577</v>
      </c>
      <c r="FCA54" s="58" t="s">
        <v>577</v>
      </c>
      <c r="FCB54" s="58" t="s">
        <v>577</v>
      </c>
      <c r="FCC54" s="58" t="s">
        <v>577</v>
      </c>
      <c r="FCD54" s="58" t="s">
        <v>577</v>
      </c>
      <c r="FCE54" s="58" t="s">
        <v>577</v>
      </c>
      <c r="FCF54" s="58" t="s">
        <v>577</v>
      </c>
      <c r="FCG54" s="58" t="s">
        <v>577</v>
      </c>
      <c r="FCH54" s="58" t="s">
        <v>577</v>
      </c>
      <c r="FCI54" s="58" t="s">
        <v>577</v>
      </c>
      <c r="FCJ54" s="58" t="s">
        <v>577</v>
      </c>
      <c r="FCK54" s="58" t="s">
        <v>577</v>
      </c>
      <c r="FCL54" s="58" t="s">
        <v>577</v>
      </c>
      <c r="FCM54" s="58" t="s">
        <v>577</v>
      </c>
      <c r="FCN54" s="58" t="s">
        <v>577</v>
      </c>
      <c r="FCO54" s="58" t="s">
        <v>577</v>
      </c>
      <c r="FCP54" s="58" t="s">
        <v>577</v>
      </c>
      <c r="FCQ54" s="58" t="s">
        <v>577</v>
      </c>
      <c r="FCR54" s="58" t="s">
        <v>577</v>
      </c>
      <c r="FCS54" s="58" t="s">
        <v>577</v>
      </c>
      <c r="FCT54" s="58" t="s">
        <v>577</v>
      </c>
      <c r="FCU54" s="58" t="s">
        <v>577</v>
      </c>
      <c r="FCV54" s="58" t="s">
        <v>577</v>
      </c>
      <c r="FCW54" s="58" t="s">
        <v>577</v>
      </c>
      <c r="FCX54" s="58" t="s">
        <v>577</v>
      </c>
      <c r="FCY54" s="58" t="s">
        <v>577</v>
      </c>
      <c r="FCZ54" s="58" t="s">
        <v>577</v>
      </c>
      <c r="FDA54" s="58" t="s">
        <v>577</v>
      </c>
      <c r="FDB54" s="58" t="s">
        <v>577</v>
      </c>
      <c r="FDC54" s="58" t="s">
        <v>577</v>
      </c>
      <c r="FDD54" s="58" t="s">
        <v>577</v>
      </c>
      <c r="FDE54" s="58" t="s">
        <v>577</v>
      </c>
      <c r="FDF54" s="58" t="s">
        <v>577</v>
      </c>
      <c r="FDG54" s="58" t="s">
        <v>577</v>
      </c>
      <c r="FDH54" s="58" t="s">
        <v>577</v>
      </c>
      <c r="FDI54" s="58" t="s">
        <v>577</v>
      </c>
      <c r="FDJ54" s="58" t="s">
        <v>577</v>
      </c>
      <c r="FDK54" s="58" t="s">
        <v>577</v>
      </c>
      <c r="FDL54" s="58" t="s">
        <v>577</v>
      </c>
      <c r="FDM54" s="58" t="s">
        <v>577</v>
      </c>
      <c r="FDN54" s="58" t="s">
        <v>577</v>
      </c>
      <c r="FDO54" s="58" t="s">
        <v>577</v>
      </c>
      <c r="FDP54" s="58" t="s">
        <v>577</v>
      </c>
      <c r="FDQ54" s="58" t="s">
        <v>577</v>
      </c>
      <c r="FDR54" s="58" t="s">
        <v>577</v>
      </c>
      <c r="FDS54" s="58" t="s">
        <v>577</v>
      </c>
      <c r="FDT54" s="58" t="s">
        <v>577</v>
      </c>
      <c r="FDU54" s="58" t="s">
        <v>577</v>
      </c>
      <c r="FDV54" s="58" t="s">
        <v>577</v>
      </c>
      <c r="FDW54" s="58" t="s">
        <v>577</v>
      </c>
      <c r="FDX54" s="58" t="s">
        <v>577</v>
      </c>
      <c r="FDY54" s="58" t="s">
        <v>577</v>
      </c>
      <c r="FDZ54" s="58" t="s">
        <v>577</v>
      </c>
      <c r="FEA54" s="58" t="s">
        <v>577</v>
      </c>
      <c r="FEB54" s="58" t="s">
        <v>577</v>
      </c>
      <c r="FEC54" s="58" t="s">
        <v>577</v>
      </c>
      <c r="FED54" s="58" t="s">
        <v>577</v>
      </c>
      <c r="FEE54" s="58" t="s">
        <v>577</v>
      </c>
      <c r="FEF54" s="58" t="s">
        <v>577</v>
      </c>
      <c r="FEG54" s="58" t="s">
        <v>577</v>
      </c>
      <c r="FEH54" s="58" t="s">
        <v>577</v>
      </c>
      <c r="FEI54" s="58" t="s">
        <v>577</v>
      </c>
      <c r="FEJ54" s="58" t="s">
        <v>577</v>
      </c>
      <c r="FEK54" s="58" t="s">
        <v>577</v>
      </c>
      <c r="FEL54" s="58" t="s">
        <v>577</v>
      </c>
      <c r="FEM54" s="58" t="s">
        <v>577</v>
      </c>
      <c r="FEN54" s="58" t="s">
        <v>577</v>
      </c>
      <c r="FEO54" s="58" t="s">
        <v>577</v>
      </c>
      <c r="FEP54" s="58" t="s">
        <v>577</v>
      </c>
      <c r="FEQ54" s="58" t="s">
        <v>577</v>
      </c>
      <c r="FER54" s="58" t="s">
        <v>577</v>
      </c>
      <c r="FES54" s="58" t="s">
        <v>577</v>
      </c>
      <c r="FET54" s="58" t="s">
        <v>577</v>
      </c>
      <c r="FEU54" s="58" t="s">
        <v>577</v>
      </c>
      <c r="FEV54" s="58" t="s">
        <v>577</v>
      </c>
      <c r="FEW54" s="58" t="s">
        <v>577</v>
      </c>
      <c r="FEX54" s="58" t="s">
        <v>577</v>
      </c>
      <c r="FEY54" s="58" t="s">
        <v>577</v>
      </c>
      <c r="FEZ54" s="58" t="s">
        <v>577</v>
      </c>
      <c r="FFA54" s="58" t="s">
        <v>577</v>
      </c>
      <c r="FFB54" s="58" t="s">
        <v>577</v>
      </c>
      <c r="FFC54" s="58" t="s">
        <v>577</v>
      </c>
      <c r="FFD54" s="58" t="s">
        <v>577</v>
      </c>
      <c r="FFE54" s="58" t="s">
        <v>577</v>
      </c>
      <c r="FFF54" s="58" t="s">
        <v>577</v>
      </c>
      <c r="FFG54" s="58" t="s">
        <v>577</v>
      </c>
      <c r="FFH54" s="58" t="s">
        <v>577</v>
      </c>
      <c r="FFI54" s="58" t="s">
        <v>577</v>
      </c>
      <c r="FFJ54" s="58" t="s">
        <v>577</v>
      </c>
      <c r="FFK54" s="58" t="s">
        <v>577</v>
      </c>
      <c r="FFL54" s="58" t="s">
        <v>577</v>
      </c>
      <c r="FFM54" s="58" t="s">
        <v>577</v>
      </c>
      <c r="FFN54" s="58" t="s">
        <v>577</v>
      </c>
      <c r="FFO54" s="58" t="s">
        <v>577</v>
      </c>
      <c r="FFP54" s="58" t="s">
        <v>577</v>
      </c>
      <c r="FFQ54" s="58" t="s">
        <v>577</v>
      </c>
      <c r="FFR54" s="58" t="s">
        <v>577</v>
      </c>
      <c r="FFS54" s="58" t="s">
        <v>577</v>
      </c>
      <c r="FFT54" s="58" t="s">
        <v>577</v>
      </c>
      <c r="FFU54" s="58" t="s">
        <v>577</v>
      </c>
      <c r="FFV54" s="58" t="s">
        <v>577</v>
      </c>
      <c r="FFW54" s="58" t="s">
        <v>577</v>
      </c>
      <c r="FFX54" s="58" t="s">
        <v>577</v>
      </c>
      <c r="FFY54" s="58" t="s">
        <v>577</v>
      </c>
      <c r="FFZ54" s="58" t="s">
        <v>577</v>
      </c>
      <c r="FGA54" s="58" t="s">
        <v>577</v>
      </c>
      <c r="FGB54" s="58" t="s">
        <v>577</v>
      </c>
      <c r="FGC54" s="58" t="s">
        <v>577</v>
      </c>
      <c r="FGD54" s="58" t="s">
        <v>577</v>
      </c>
      <c r="FGE54" s="58" t="s">
        <v>577</v>
      </c>
      <c r="FGF54" s="58" t="s">
        <v>577</v>
      </c>
      <c r="FGG54" s="58" t="s">
        <v>577</v>
      </c>
      <c r="FGH54" s="58" t="s">
        <v>577</v>
      </c>
      <c r="FGI54" s="58" t="s">
        <v>577</v>
      </c>
      <c r="FGJ54" s="58" t="s">
        <v>577</v>
      </c>
      <c r="FGK54" s="58" t="s">
        <v>577</v>
      </c>
      <c r="FGL54" s="58" t="s">
        <v>577</v>
      </c>
      <c r="FGM54" s="58" t="s">
        <v>577</v>
      </c>
      <c r="FGN54" s="58" t="s">
        <v>577</v>
      </c>
      <c r="FGO54" s="58" t="s">
        <v>577</v>
      </c>
      <c r="FGP54" s="58" t="s">
        <v>577</v>
      </c>
      <c r="FGQ54" s="58" t="s">
        <v>577</v>
      </c>
      <c r="FGR54" s="58" t="s">
        <v>577</v>
      </c>
      <c r="FGS54" s="58" t="s">
        <v>577</v>
      </c>
      <c r="FGT54" s="58" t="s">
        <v>577</v>
      </c>
      <c r="FGU54" s="58" t="s">
        <v>577</v>
      </c>
      <c r="FGV54" s="58" t="s">
        <v>577</v>
      </c>
      <c r="FGW54" s="58" t="s">
        <v>577</v>
      </c>
      <c r="FGX54" s="58" t="s">
        <v>577</v>
      </c>
      <c r="FGY54" s="58" t="s">
        <v>577</v>
      </c>
      <c r="FGZ54" s="58" t="s">
        <v>577</v>
      </c>
      <c r="FHA54" s="58" t="s">
        <v>577</v>
      </c>
      <c r="FHB54" s="58" t="s">
        <v>577</v>
      </c>
      <c r="FHC54" s="58" t="s">
        <v>577</v>
      </c>
      <c r="FHD54" s="58" t="s">
        <v>577</v>
      </c>
      <c r="FHE54" s="58" t="s">
        <v>577</v>
      </c>
      <c r="FHF54" s="58" t="s">
        <v>577</v>
      </c>
      <c r="FHG54" s="58" t="s">
        <v>577</v>
      </c>
      <c r="FHH54" s="58" t="s">
        <v>577</v>
      </c>
      <c r="FHI54" s="58" t="s">
        <v>577</v>
      </c>
      <c r="FHJ54" s="58" t="s">
        <v>577</v>
      </c>
      <c r="FHK54" s="58" t="s">
        <v>577</v>
      </c>
      <c r="FHL54" s="58" t="s">
        <v>577</v>
      </c>
      <c r="FHM54" s="58" t="s">
        <v>577</v>
      </c>
      <c r="FHN54" s="58" t="s">
        <v>577</v>
      </c>
      <c r="FHO54" s="58" t="s">
        <v>577</v>
      </c>
      <c r="FHP54" s="58" t="s">
        <v>577</v>
      </c>
      <c r="FHQ54" s="58" t="s">
        <v>577</v>
      </c>
      <c r="FHR54" s="58" t="s">
        <v>577</v>
      </c>
      <c r="FHS54" s="58" t="s">
        <v>577</v>
      </c>
      <c r="FHT54" s="58" t="s">
        <v>577</v>
      </c>
      <c r="FHU54" s="58" t="s">
        <v>577</v>
      </c>
      <c r="FHV54" s="58" t="s">
        <v>577</v>
      </c>
      <c r="FHW54" s="58" t="s">
        <v>577</v>
      </c>
      <c r="FHX54" s="58" t="s">
        <v>577</v>
      </c>
      <c r="FHY54" s="58" t="s">
        <v>577</v>
      </c>
      <c r="FHZ54" s="58" t="s">
        <v>577</v>
      </c>
      <c r="FIA54" s="58" t="s">
        <v>577</v>
      </c>
      <c r="FIB54" s="58" t="s">
        <v>577</v>
      </c>
      <c r="FIC54" s="58" t="s">
        <v>577</v>
      </c>
      <c r="FID54" s="58" t="s">
        <v>577</v>
      </c>
      <c r="FIE54" s="58" t="s">
        <v>577</v>
      </c>
      <c r="FIF54" s="58" t="s">
        <v>577</v>
      </c>
      <c r="FIG54" s="58" t="s">
        <v>577</v>
      </c>
      <c r="FIH54" s="58" t="s">
        <v>577</v>
      </c>
      <c r="FII54" s="58" t="s">
        <v>577</v>
      </c>
      <c r="FIJ54" s="58" t="s">
        <v>577</v>
      </c>
      <c r="FIK54" s="58" t="s">
        <v>577</v>
      </c>
      <c r="FIL54" s="58" t="s">
        <v>577</v>
      </c>
      <c r="FIM54" s="58" t="s">
        <v>577</v>
      </c>
      <c r="FIN54" s="58" t="s">
        <v>577</v>
      </c>
      <c r="FIO54" s="58" t="s">
        <v>577</v>
      </c>
      <c r="FIP54" s="58" t="s">
        <v>577</v>
      </c>
      <c r="FIQ54" s="58" t="s">
        <v>577</v>
      </c>
      <c r="FIR54" s="58" t="s">
        <v>577</v>
      </c>
      <c r="FIS54" s="58" t="s">
        <v>577</v>
      </c>
      <c r="FIT54" s="58" t="s">
        <v>577</v>
      </c>
      <c r="FIU54" s="58" t="s">
        <v>577</v>
      </c>
      <c r="FIV54" s="58" t="s">
        <v>577</v>
      </c>
      <c r="FIW54" s="58" t="s">
        <v>577</v>
      </c>
      <c r="FIX54" s="58" t="s">
        <v>577</v>
      </c>
      <c r="FIY54" s="58" t="s">
        <v>577</v>
      </c>
      <c r="FIZ54" s="58" t="s">
        <v>577</v>
      </c>
      <c r="FJA54" s="58" t="s">
        <v>577</v>
      </c>
      <c r="FJB54" s="58" t="s">
        <v>577</v>
      </c>
      <c r="FJC54" s="58" t="s">
        <v>577</v>
      </c>
      <c r="FJD54" s="58" t="s">
        <v>577</v>
      </c>
      <c r="FJE54" s="58" t="s">
        <v>577</v>
      </c>
      <c r="FJF54" s="58" t="s">
        <v>577</v>
      </c>
      <c r="FJG54" s="58" t="s">
        <v>577</v>
      </c>
      <c r="FJH54" s="58" t="s">
        <v>577</v>
      </c>
      <c r="FJI54" s="58" t="s">
        <v>577</v>
      </c>
      <c r="FJJ54" s="58" t="s">
        <v>577</v>
      </c>
      <c r="FJK54" s="58" t="s">
        <v>577</v>
      </c>
      <c r="FJL54" s="58" t="s">
        <v>577</v>
      </c>
      <c r="FJM54" s="58" t="s">
        <v>577</v>
      </c>
      <c r="FJN54" s="58" t="s">
        <v>577</v>
      </c>
      <c r="FJO54" s="58" t="s">
        <v>577</v>
      </c>
      <c r="FJP54" s="58" t="s">
        <v>577</v>
      </c>
      <c r="FJQ54" s="58" t="s">
        <v>577</v>
      </c>
      <c r="FJR54" s="58" t="s">
        <v>577</v>
      </c>
      <c r="FJS54" s="58" t="s">
        <v>577</v>
      </c>
      <c r="FJT54" s="58" t="s">
        <v>577</v>
      </c>
      <c r="FJU54" s="58" t="s">
        <v>577</v>
      </c>
      <c r="FJV54" s="58" t="s">
        <v>577</v>
      </c>
      <c r="FJW54" s="58" t="s">
        <v>577</v>
      </c>
      <c r="FJX54" s="58" t="s">
        <v>577</v>
      </c>
      <c r="FJY54" s="58" t="s">
        <v>577</v>
      </c>
      <c r="FJZ54" s="58" t="s">
        <v>577</v>
      </c>
      <c r="FKA54" s="58" t="s">
        <v>577</v>
      </c>
      <c r="FKB54" s="58" t="s">
        <v>577</v>
      </c>
      <c r="FKC54" s="58" t="s">
        <v>577</v>
      </c>
      <c r="FKD54" s="58" t="s">
        <v>577</v>
      </c>
      <c r="FKE54" s="58" t="s">
        <v>577</v>
      </c>
      <c r="FKF54" s="58" t="s">
        <v>577</v>
      </c>
      <c r="FKG54" s="58" t="s">
        <v>577</v>
      </c>
      <c r="FKH54" s="58" t="s">
        <v>577</v>
      </c>
      <c r="FKI54" s="58" t="s">
        <v>577</v>
      </c>
      <c r="FKJ54" s="58" t="s">
        <v>577</v>
      </c>
      <c r="FKK54" s="58" t="s">
        <v>577</v>
      </c>
      <c r="FKL54" s="58" t="s">
        <v>577</v>
      </c>
      <c r="FKM54" s="58" t="s">
        <v>577</v>
      </c>
      <c r="FKN54" s="58" t="s">
        <v>577</v>
      </c>
      <c r="FKO54" s="58" t="s">
        <v>577</v>
      </c>
      <c r="FKP54" s="58" t="s">
        <v>577</v>
      </c>
      <c r="FKQ54" s="58" t="s">
        <v>577</v>
      </c>
      <c r="FKR54" s="58" t="s">
        <v>577</v>
      </c>
      <c r="FKS54" s="58" t="s">
        <v>577</v>
      </c>
      <c r="FKT54" s="58" t="s">
        <v>577</v>
      </c>
      <c r="FKU54" s="58" t="s">
        <v>577</v>
      </c>
      <c r="FKV54" s="58" t="s">
        <v>577</v>
      </c>
      <c r="FKW54" s="58" t="s">
        <v>577</v>
      </c>
      <c r="FKX54" s="58" t="s">
        <v>577</v>
      </c>
      <c r="FKY54" s="58" t="s">
        <v>577</v>
      </c>
      <c r="FKZ54" s="58" t="s">
        <v>577</v>
      </c>
      <c r="FLA54" s="58" t="s">
        <v>577</v>
      </c>
      <c r="FLB54" s="58" t="s">
        <v>577</v>
      </c>
      <c r="FLC54" s="58" t="s">
        <v>577</v>
      </c>
      <c r="FLD54" s="58" t="s">
        <v>577</v>
      </c>
      <c r="FLE54" s="58" t="s">
        <v>577</v>
      </c>
      <c r="FLF54" s="58" t="s">
        <v>577</v>
      </c>
      <c r="FLG54" s="58" t="s">
        <v>577</v>
      </c>
      <c r="FLH54" s="58" t="s">
        <v>577</v>
      </c>
      <c r="FLI54" s="58" t="s">
        <v>577</v>
      </c>
      <c r="FLJ54" s="58" t="s">
        <v>577</v>
      </c>
      <c r="FLK54" s="58" t="s">
        <v>577</v>
      </c>
      <c r="FLL54" s="58" t="s">
        <v>577</v>
      </c>
      <c r="FLM54" s="58" t="s">
        <v>577</v>
      </c>
      <c r="FLN54" s="58" t="s">
        <v>577</v>
      </c>
      <c r="FLO54" s="58" t="s">
        <v>577</v>
      </c>
      <c r="FLP54" s="58" t="s">
        <v>577</v>
      </c>
      <c r="FLQ54" s="58" t="s">
        <v>577</v>
      </c>
      <c r="FLR54" s="58" t="s">
        <v>577</v>
      </c>
      <c r="FLS54" s="58" t="s">
        <v>577</v>
      </c>
      <c r="FLT54" s="58" t="s">
        <v>577</v>
      </c>
      <c r="FLU54" s="58" t="s">
        <v>577</v>
      </c>
      <c r="FLV54" s="58" t="s">
        <v>577</v>
      </c>
      <c r="FLW54" s="58" t="s">
        <v>577</v>
      </c>
      <c r="FLX54" s="58" t="s">
        <v>577</v>
      </c>
      <c r="FLY54" s="58" t="s">
        <v>577</v>
      </c>
      <c r="FLZ54" s="58" t="s">
        <v>577</v>
      </c>
      <c r="FMA54" s="58" t="s">
        <v>577</v>
      </c>
      <c r="FMB54" s="58" t="s">
        <v>577</v>
      </c>
      <c r="FMC54" s="58" t="s">
        <v>577</v>
      </c>
      <c r="FMD54" s="58" t="s">
        <v>577</v>
      </c>
      <c r="FME54" s="58" t="s">
        <v>577</v>
      </c>
      <c r="FMF54" s="58" t="s">
        <v>577</v>
      </c>
      <c r="FMG54" s="58" t="s">
        <v>577</v>
      </c>
      <c r="FMH54" s="58" t="s">
        <v>577</v>
      </c>
      <c r="FMI54" s="58" t="s">
        <v>577</v>
      </c>
      <c r="FMJ54" s="58" t="s">
        <v>577</v>
      </c>
      <c r="FMK54" s="58" t="s">
        <v>577</v>
      </c>
      <c r="FML54" s="58" t="s">
        <v>577</v>
      </c>
      <c r="FMM54" s="58" t="s">
        <v>577</v>
      </c>
      <c r="FMN54" s="58" t="s">
        <v>577</v>
      </c>
      <c r="FMO54" s="58" t="s">
        <v>577</v>
      </c>
      <c r="FMP54" s="58" t="s">
        <v>577</v>
      </c>
      <c r="FMQ54" s="58" t="s">
        <v>577</v>
      </c>
      <c r="FMR54" s="58" t="s">
        <v>577</v>
      </c>
      <c r="FMS54" s="58" t="s">
        <v>577</v>
      </c>
      <c r="FMT54" s="58" t="s">
        <v>577</v>
      </c>
      <c r="FMU54" s="58" t="s">
        <v>577</v>
      </c>
      <c r="FMV54" s="58" t="s">
        <v>577</v>
      </c>
      <c r="FMW54" s="58" t="s">
        <v>577</v>
      </c>
      <c r="FMX54" s="58" t="s">
        <v>577</v>
      </c>
      <c r="FMY54" s="58" t="s">
        <v>577</v>
      </c>
      <c r="FMZ54" s="58" t="s">
        <v>577</v>
      </c>
      <c r="FNA54" s="58" t="s">
        <v>577</v>
      </c>
      <c r="FNB54" s="58" t="s">
        <v>577</v>
      </c>
      <c r="FNC54" s="58" t="s">
        <v>577</v>
      </c>
      <c r="FND54" s="58" t="s">
        <v>577</v>
      </c>
      <c r="FNE54" s="58" t="s">
        <v>577</v>
      </c>
      <c r="FNF54" s="58" t="s">
        <v>577</v>
      </c>
      <c r="FNG54" s="58" t="s">
        <v>577</v>
      </c>
      <c r="FNH54" s="58" t="s">
        <v>577</v>
      </c>
      <c r="FNI54" s="58" t="s">
        <v>577</v>
      </c>
      <c r="FNJ54" s="58" t="s">
        <v>577</v>
      </c>
      <c r="FNK54" s="58" t="s">
        <v>577</v>
      </c>
      <c r="FNL54" s="58" t="s">
        <v>577</v>
      </c>
      <c r="FNM54" s="58" t="s">
        <v>577</v>
      </c>
      <c r="FNN54" s="58" t="s">
        <v>577</v>
      </c>
      <c r="FNO54" s="58" t="s">
        <v>577</v>
      </c>
      <c r="FNP54" s="58" t="s">
        <v>577</v>
      </c>
      <c r="FNQ54" s="58" t="s">
        <v>577</v>
      </c>
      <c r="FNR54" s="58" t="s">
        <v>577</v>
      </c>
      <c r="FNS54" s="58" t="s">
        <v>577</v>
      </c>
      <c r="FNT54" s="58" t="s">
        <v>577</v>
      </c>
      <c r="FNU54" s="58" t="s">
        <v>577</v>
      </c>
      <c r="FNV54" s="58" t="s">
        <v>577</v>
      </c>
      <c r="FNW54" s="58" t="s">
        <v>577</v>
      </c>
      <c r="FNX54" s="58" t="s">
        <v>577</v>
      </c>
      <c r="FNY54" s="58" t="s">
        <v>577</v>
      </c>
      <c r="FNZ54" s="58" t="s">
        <v>577</v>
      </c>
      <c r="FOA54" s="58" t="s">
        <v>577</v>
      </c>
      <c r="FOB54" s="58" t="s">
        <v>577</v>
      </c>
      <c r="FOC54" s="58" t="s">
        <v>577</v>
      </c>
      <c r="FOD54" s="58" t="s">
        <v>577</v>
      </c>
      <c r="FOE54" s="58" t="s">
        <v>577</v>
      </c>
      <c r="FOF54" s="58" t="s">
        <v>577</v>
      </c>
      <c r="FOG54" s="58" t="s">
        <v>577</v>
      </c>
      <c r="FOH54" s="58" t="s">
        <v>577</v>
      </c>
      <c r="FOI54" s="58" t="s">
        <v>577</v>
      </c>
      <c r="FOJ54" s="58" t="s">
        <v>577</v>
      </c>
      <c r="FOK54" s="58" t="s">
        <v>577</v>
      </c>
      <c r="FOL54" s="58" t="s">
        <v>577</v>
      </c>
      <c r="FOM54" s="58" t="s">
        <v>577</v>
      </c>
      <c r="FON54" s="58" t="s">
        <v>577</v>
      </c>
      <c r="FOO54" s="58" t="s">
        <v>577</v>
      </c>
      <c r="FOP54" s="58" t="s">
        <v>577</v>
      </c>
      <c r="FOQ54" s="58" t="s">
        <v>577</v>
      </c>
      <c r="FOR54" s="58" t="s">
        <v>577</v>
      </c>
      <c r="FOS54" s="58" t="s">
        <v>577</v>
      </c>
      <c r="FOT54" s="58" t="s">
        <v>577</v>
      </c>
      <c r="FOU54" s="58" t="s">
        <v>577</v>
      </c>
      <c r="FOV54" s="58" t="s">
        <v>577</v>
      </c>
      <c r="FOW54" s="58" t="s">
        <v>577</v>
      </c>
      <c r="FOX54" s="58" t="s">
        <v>577</v>
      </c>
      <c r="FOY54" s="58" t="s">
        <v>577</v>
      </c>
      <c r="FOZ54" s="58" t="s">
        <v>577</v>
      </c>
      <c r="FPA54" s="58" t="s">
        <v>577</v>
      </c>
      <c r="FPB54" s="58" t="s">
        <v>577</v>
      </c>
      <c r="FPC54" s="58" t="s">
        <v>577</v>
      </c>
      <c r="FPD54" s="58" t="s">
        <v>577</v>
      </c>
      <c r="FPE54" s="58" t="s">
        <v>577</v>
      </c>
      <c r="FPF54" s="58" t="s">
        <v>577</v>
      </c>
      <c r="FPG54" s="58" t="s">
        <v>577</v>
      </c>
      <c r="FPH54" s="58" t="s">
        <v>577</v>
      </c>
      <c r="FPI54" s="58" t="s">
        <v>577</v>
      </c>
      <c r="FPJ54" s="58" t="s">
        <v>577</v>
      </c>
      <c r="FPK54" s="58" t="s">
        <v>577</v>
      </c>
      <c r="FPL54" s="58" t="s">
        <v>577</v>
      </c>
      <c r="FPM54" s="58" t="s">
        <v>577</v>
      </c>
      <c r="FPN54" s="58" t="s">
        <v>577</v>
      </c>
      <c r="FPO54" s="58" t="s">
        <v>577</v>
      </c>
      <c r="FPP54" s="58" t="s">
        <v>577</v>
      </c>
      <c r="FPQ54" s="58" t="s">
        <v>577</v>
      </c>
      <c r="FPR54" s="58" t="s">
        <v>577</v>
      </c>
      <c r="FPS54" s="58" t="s">
        <v>577</v>
      </c>
      <c r="FPT54" s="58" t="s">
        <v>577</v>
      </c>
      <c r="FPU54" s="58" t="s">
        <v>577</v>
      </c>
      <c r="FPV54" s="58" t="s">
        <v>577</v>
      </c>
      <c r="FPW54" s="58" t="s">
        <v>577</v>
      </c>
      <c r="FPX54" s="58" t="s">
        <v>577</v>
      </c>
      <c r="FPY54" s="58" t="s">
        <v>577</v>
      </c>
      <c r="FPZ54" s="58" t="s">
        <v>577</v>
      </c>
      <c r="FQA54" s="58" t="s">
        <v>577</v>
      </c>
      <c r="FQB54" s="58" t="s">
        <v>577</v>
      </c>
      <c r="FQC54" s="58" t="s">
        <v>577</v>
      </c>
      <c r="FQD54" s="58" t="s">
        <v>577</v>
      </c>
      <c r="FQE54" s="58" t="s">
        <v>577</v>
      </c>
      <c r="FQF54" s="58" t="s">
        <v>577</v>
      </c>
      <c r="FQG54" s="58" t="s">
        <v>577</v>
      </c>
      <c r="FQH54" s="58" t="s">
        <v>577</v>
      </c>
      <c r="FQI54" s="58" t="s">
        <v>577</v>
      </c>
      <c r="FQJ54" s="58" t="s">
        <v>577</v>
      </c>
      <c r="FQK54" s="58" t="s">
        <v>577</v>
      </c>
      <c r="FQL54" s="58" t="s">
        <v>577</v>
      </c>
      <c r="FQM54" s="58" t="s">
        <v>577</v>
      </c>
      <c r="FQN54" s="58" t="s">
        <v>577</v>
      </c>
      <c r="FQO54" s="58" t="s">
        <v>577</v>
      </c>
      <c r="FQP54" s="58" t="s">
        <v>577</v>
      </c>
      <c r="FQQ54" s="58" t="s">
        <v>577</v>
      </c>
      <c r="FQR54" s="58" t="s">
        <v>577</v>
      </c>
      <c r="FQS54" s="58" t="s">
        <v>577</v>
      </c>
      <c r="FQT54" s="58" t="s">
        <v>577</v>
      </c>
      <c r="FQU54" s="58" t="s">
        <v>577</v>
      </c>
      <c r="FQV54" s="58" t="s">
        <v>577</v>
      </c>
      <c r="FQW54" s="58" t="s">
        <v>577</v>
      </c>
      <c r="FQX54" s="58" t="s">
        <v>577</v>
      </c>
      <c r="FQY54" s="58" t="s">
        <v>577</v>
      </c>
      <c r="FQZ54" s="58" t="s">
        <v>577</v>
      </c>
      <c r="FRA54" s="58" t="s">
        <v>577</v>
      </c>
      <c r="FRB54" s="58" t="s">
        <v>577</v>
      </c>
      <c r="FRC54" s="58" t="s">
        <v>577</v>
      </c>
      <c r="FRD54" s="58" t="s">
        <v>577</v>
      </c>
      <c r="FRE54" s="58" t="s">
        <v>577</v>
      </c>
      <c r="FRF54" s="58" t="s">
        <v>577</v>
      </c>
      <c r="FRG54" s="58" t="s">
        <v>577</v>
      </c>
      <c r="FRH54" s="58" t="s">
        <v>577</v>
      </c>
      <c r="FRI54" s="58" t="s">
        <v>577</v>
      </c>
      <c r="FRJ54" s="58" t="s">
        <v>577</v>
      </c>
      <c r="FRK54" s="58" t="s">
        <v>577</v>
      </c>
      <c r="FRL54" s="58" t="s">
        <v>577</v>
      </c>
      <c r="FRM54" s="58" t="s">
        <v>577</v>
      </c>
      <c r="FRN54" s="58" t="s">
        <v>577</v>
      </c>
      <c r="FRO54" s="58" t="s">
        <v>577</v>
      </c>
      <c r="FRP54" s="58" t="s">
        <v>577</v>
      </c>
      <c r="FRQ54" s="58" t="s">
        <v>577</v>
      </c>
      <c r="FRR54" s="58" t="s">
        <v>577</v>
      </c>
      <c r="FRS54" s="58" t="s">
        <v>577</v>
      </c>
      <c r="FRT54" s="58" t="s">
        <v>577</v>
      </c>
      <c r="FRU54" s="58" t="s">
        <v>577</v>
      </c>
      <c r="FRV54" s="58" t="s">
        <v>577</v>
      </c>
      <c r="FRW54" s="58" t="s">
        <v>577</v>
      </c>
      <c r="FRX54" s="58" t="s">
        <v>577</v>
      </c>
      <c r="FRY54" s="58" t="s">
        <v>577</v>
      </c>
      <c r="FRZ54" s="58" t="s">
        <v>577</v>
      </c>
      <c r="FSA54" s="58" t="s">
        <v>577</v>
      </c>
      <c r="FSB54" s="58" t="s">
        <v>577</v>
      </c>
      <c r="FSC54" s="58" t="s">
        <v>577</v>
      </c>
      <c r="FSD54" s="58" t="s">
        <v>577</v>
      </c>
      <c r="FSE54" s="58" t="s">
        <v>577</v>
      </c>
      <c r="FSF54" s="58" t="s">
        <v>577</v>
      </c>
      <c r="FSG54" s="58" t="s">
        <v>577</v>
      </c>
      <c r="FSH54" s="58" t="s">
        <v>577</v>
      </c>
      <c r="FSI54" s="58" t="s">
        <v>577</v>
      </c>
      <c r="FSJ54" s="58" t="s">
        <v>577</v>
      </c>
      <c r="FSK54" s="58" t="s">
        <v>577</v>
      </c>
      <c r="FSL54" s="58" t="s">
        <v>577</v>
      </c>
      <c r="FSM54" s="58" t="s">
        <v>577</v>
      </c>
      <c r="FSN54" s="58" t="s">
        <v>577</v>
      </c>
      <c r="FSO54" s="58" t="s">
        <v>577</v>
      </c>
      <c r="FSP54" s="58" t="s">
        <v>577</v>
      </c>
      <c r="FSQ54" s="58" t="s">
        <v>577</v>
      </c>
      <c r="FSR54" s="58" t="s">
        <v>577</v>
      </c>
      <c r="FSS54" s="58" t="s">
        <v>577</v>
      </c>
      <c r="FST54" s="58" t="s">
        <v>577</v>
      </c>
      <c r="FSU54" s="58" t="s">
        <v>577</v>
      </c>
      <c r="FSV54" s="58" t="s">
        <v>577</v>
      </c>
      <c r="FSW54" s="58" t="s">
        <v>577</v>
      </c>
      <c r="FSX54" s="58" t="s">
        <v>577</v>
      </c>
      <c r="FSY54" s="58" t="s">
        <v>577</v>
      </c>
      <c r="FSZ54" s="58" t="s">
        <v>577</v>
      </c>
      <c r="FTA54" s="58" t="s">
        <v>577</v>
      </c>
      <c r="FTB54" s="58" t="s">
        <v>577</v>
      </c>
      <c r="FTC54" s="58" t="s">
        <v>577</v>
      </c>
      <c r="FTD54" s="58" t="s">
        <v>577</v>
      </c>
      <c r="FTE54" s="58" t="s">
        <v>577</v>
      </c>
      <c r="FTF54" s="58" t="s">
        <v>577</v>
      </c>
      <c r="FTG54" s="58" t="s">
        <v>577</v>
      </c>
      <c r="FTH54" s="58" t="s">
        <v>577</v>
      </c>
      <c r="FTI54" s="58" t="s">
        <v>577</v>
      </c>
      <c r="FTJ54" s="58" t="s">
        <v>577</v>
      </c>
      <c r="FTK54" s="58" t="s">
        <v>577</v>
      </c>
      <c r="FTL54" s="58" t="s">
        <v>577</v>
      </c>
      <c r="FTM54" s="58" t="s">
        <v>577</v>
      </c>
      <c r="FTN54" s="58" t="s">
        <v>577</v>
      </c>
      <c r="FTO54" s="58" t="s">
        <v>577</v>
      </c>
      <c r="FTP54" s="58" t="s">
        <v>577</v>
      </c>
      <c r="FTQ54" s="58" t="s">
        <v>577</v>
      </c>
      <c r="FTR54" s="58" t="s">
        <v>577</v>
      </c>
      <c r="FTS54" s="58" t="s">
        <v>577</v>
      </c>
      <c r="FTT54" s="58" t="s">
        <v>577</v>
      </c>
      <c r="FTU54" s="58" t="s">
        <v>577</v>
      </c>
      <c r="FTV54" s="58" t="s">
        <v>577</v>
      </c>
      <c r="FTW54" s="58" t="s">
        <v>577</v>
      </c>
      <c r="FTX54" s="58" t="s">
        <v>577</v>
      </c>
      <c r="FTY54" s="58" t="s">
        <v>577</v>
      </c>
      <c r="FTZ54" s="58" t="s">
        <v>577</v>
      </c>
      <c r="FUA54" s="58" t="s">
        <v>577</v>
      </c>
      <c r="FUB54" s="58" t="s">
        <v>577</v>
      </c>
      <c r="FUC54" s="58" t="s">
        <v>577</v>
      </c>
      <c r="FUD54" s="58" t="s">
        <v>577</v>
      </c>
      <c r="FUE54" s="58" t="s">
        <v>577</v>
      </c>
      <c r="FUF54" s="58" t="s">
        <v>577</v>
      </c>
      <c r="FUG54" s="58" t="s">
        <v>577</v>
      </c>
      <c r="FUH54" s="58" t="s">
        <v>577</v>
      </c>
      <c r="FUI54" s="58" t="s">
        <v>577</v>
      </c>
      <c r="FUJ54" s="58" t="s">
        <v>577</v>
      </c>
      <c r="FUK54" s="58" t="s">
        <v>577</v>
      </c>
      <c r="FUL54" s="58" t="s">
        <v>577</v>
      </c>
      <c r="FUM54" s="58" t="s">
        <v>577</v>
      </c>
      <c r="FUN54" s="58" t="s">
        <v>577</v>
      </c>
      <c r="FUO54" s="58" t="s">
        <v>577</v>
      </c>
      <c r="FUP54" s="58" t="s">
        <v>577</v>
      </c>
      <c r="FUQ54" s="58" t="s">
        <v>577</v>
      </c>
      <c r="FUR54" s="58" t="s">
        <v>577</v>
      </c>
      <c r="FUS54" s="58" t="s">
        <v>577</v>
      </c>
      <c r="FUT54" s="58" t="s">
        <v>577</v>
      </c>
      <c r="FUU54" s="58" t="s">
        <v>577</v>
      </c>
      <c r="FUV54" s="58" t="s">
        <v>577</v>
      </c>
      <c r="FUW54" s="58" t="s">
        <v>577</v>
      </c>
      <c r="FUX54" s="58" t="s">
        <v>577</v>
      </c>
      <c r="FUY54" s="58" t="s">
        <v>577</v>
      </c>
      <c r="FUZ54" s="58" t="s">
        <v>577</v>
      </c>
      <c r="FVA54" s="58" t="s">
        <v>577</v>
      </c>
      <c r="FVB54" s="58" t="s">
        <v>577</v>
      </c>
      <c r="FVC54" s="58" t="s">
        <v>577</v>
      </c>
      <c r="FVD54" s="58" t="s">
        <v>577</v>
      </c>
      <c r="FVE54" s="58" t="s">
        <v>577</v>
      </c>
      <c r="FVF54" s="58" t="s">
        <v>577</v>
      </c>
      <c r="FVG54" s="58" t="s">
        <v>577</v>
      </c>
      <c r="FVH54" s="58" t="s">
        <v>577</v>
      </c>
      <c r="FVI54" s="58" t="s">
        <v>577</v>
      </c>
      <c r="FVJ54" s="58" t="s">
        <v>577</v>
      </c>
      <c r="FVK54" s="58" t="s">
        <v>577</v>
      </c>
      <c r="FVL54" s="58" t="s">
        <v>577</v>
      </c>
      <c r="FVM54" s="58" t="s">
        <v>577</v>
      </c>
      <c r="FVN54" s="58" t="s">
        <v>577</v>
      </c>
      <c r="FVO54" s="58" t="s">
        <v>577</v>
      </c>
      <c r="FVP54" s="58" t="s">
        <v>577</v>
      </c>
      <c r="FVQ54" s="58" t="s">
        <v>577</v>
      </c>
      <c r="FVR54" s="58" t="s">
        <v>577</v>
      </c>
      <c r="FVS54" s="58" t="s">
        <v>577</v>
      </c>
      <c r="FVT54" s="58" t="s">
        <v>577</v>
      </c>
      <c r="FVU54" s="58" t="s">
        <v>577</v>
      </c>
      <c r="FVV54" s="58" t="s">
        <v>577</v>
      </c>
      <c r="FVW54" s="58" t="s">
        <v>577</v>
      </c>
      <c r="FVX54" s="58" t="s">
        <v>577</v>
      </c>
      <c r="FVY54" s="58" t="s">
        <v>577</v>
      </c>
      <c r="FVZ54" s="58" t="s">
        <v>577</v>
      </c>
      <c r="FWA54" s="58" t="s">
        <v>577</v>
      </c>
      <c r="FWB54" s="58" t="s">
        <v>577</v>
      </c>
      <c r="FWC54" s="58" t="s">
        <v>577</v>
      </c>
      <c r="FWD54" s="58" t="s">
        <v>577</v>
      </c>
      <c r="FWE54" s="58" t="s">
        <v>577</v>
      </c>
      <c r="FWF54" s="58" t="s">
        <v>577</v>
      </c>
      <c r="FWG54" s="58" t="s">
        <v>577</v>
      </c>
      <c r="FWH54" s="58" t="s">
        <v>577</v>
      </c>
      <c r="FWI54" s="58" t="s">
        <v>577</v>
      </c>
      <c r="FWJ54" s="58" t="s">
        <v>577</v>
      </c>
      <c r="FWK54" s="58" t="s">
        <v>577</v>
      </c>
      <c r="FWL54" s="58" t="s">
        <v>577</v>
      </c>
      <c r="FWM54" s="58" t="s">
        <v>577</v>
      </c>
      <c r="FWN54" s="58" t="s">
        <v>577</v>
      </c>
      <c r="FWO54" s="58" t="s">
        <v>577</v>
      </c>
      <c r="FWP54" s="58" t="s">
        <v>577</v>
      </c>
      <c r="FWQ54" s="58" t="s">
        <v>577</v>
      </c>
      <c r="FWR54" s="58" t="s">
        <v>577</v>
      </c>
      <c r="FWS54" s="58" t="s">
        <v>577</v>
      </c>
      <c r="FWT54" s="58" t="s">
        <v>577</v>
      </c>
      <c r="FWU54" s="58" t="s">
        <v>577</v>
      </c>
      <c r="FWV54" s="58" t="s">
        <v>577</v>
      </c>
      <c r="FWW54" s="58" t="s">
        <v>577</v>
      </c>
      <c r="FWX54" s="58" t="s">
        <v>577</v>
      </c>
      <c r="FWY54" s="58" t="s">
        <v>577</v>
      </c>
      <c r="FWZ54" s="58" t="s">
        <v>577</v>
      </c>
      <c r="FXA54" s="58" t="s">
        <v>577</v>
      </c>
      <c r="FXB54" s="58" t="s">
        <v>577</v>
      </c>
      <c r="FXC54" s="58" t="s">
        <v>577</v>
      </c>
      <c r="FXD54" s="58" t="s">
        <v>577</v>
      </c>
      <c r="FXE54" s="58" t="s">
        <v>577</v>
      </c>
      <c r="FXF54" s="58" t="s">
        <v>577</v>
      </c>
      <c r="FXG54" s="58" t="s">
        <v>577</v>
      </c>
      <c r="FXH54" s="58" t="s">
        <v>577</v>
      </c>
      <c r="FXI54" s="58" t="s">
        <v>577</v>
      </c>
      <c r="FXJ54" s="58" t="s">
        <v>577</v>
      </c>
      <c r="FXK54" s="58" t="s">
        <v>577</v>
      </c>
      <c r="FXL54" s="58" t="s">
        <v>577</v>
      </c>
      <c r="FXM54" s="58" t="s">
        <v>577</v>
      </c>
      <c r="FXN54" s="58" t="s">
        <v>577</v>
      </c>
      <c r="FXO54" s="58" t="s">
        <v>577</v>
      </c>
      <c r="FXP54" s="58" t="s">
        <v>577</v>
      </c>
      <c r="FXQ54" s="58" t="s">
        <v>577</v>
      </c>
      <c r="FXR54" s="58" t="s">
        <v>577</v>
      </c>
      <c r="FXS54" s="58" t="s">
        <v>577</v>
      </c>
      <c r="FXT54" s="58" t="s">
        <v>577</v>
      </c>
      <c r="FXU54" s="58" t="s">
        <v>577</v>
      </c>
      <c r="FXV54" s="58" t="s">
        <v>577</v>
      </c>
      <c r="FXW54" s="58" t="s">
        <v>577</v>
      </c>
      <c r="FXX54" s="58" t="s">
        <v>577</v>
      </c>
      <c r="FXY54" s="58" t="s">
        <v>577</v>
      </c>
      <c r="FXZ54" s="58" t="s">
        <v>577</v>
      </c>
      <c r="FYA54" s="58" t="s">
        <v>577</v>
      </c>
      <c r="FYB54" s="58" t="s">
        <v>577</v>
      </c>
      <c r="FYC54" s="58" t="s">
        <v>577</v>
      </c>
      <c r="FYD54" s="58" t="s">
        <v>577</v>
      </c>
      <c r="FYE54" s="58" t="s">
        <v>577</v>
      </c>
      <c r="FYF54" s="58" t="s">
        <v>577</v>
      </c>
      <c r="FYG54" s="58" t="s">
        <v>577</v>
      </c>
      <c r="FYH54" s="58" t="s">
        <v>577</v>
      </c>
      <c r="FYI54" s="58" t="s">
        <v>577</v>
      </c>
      <c r="FYJ54" s="58" t="s">
        <v>577</v>
      </c>
      <c r="FYK54" s="58" t="s">
        <v>577</v>
      </c>
      <c r="FYL54" s="58" t="s">
        <v>577</v>
      </c>
      <c r="FYM54" s="58" t="s">
        <v>577</v>
      </c>
      <c r="FYN54" s="58" t="s">
        <v>577</v>
      </c>
      <c r="FYO54" s="58" t="s">
        <v>577</v>
      </c>
      <c r="FYP54" s="58" t="s">
        <v>577</v>
      </c>
      <c r="FYQ54" s="58" t="s">
        <v>577</v>
      </c>
      <c r="FYR54" s="58" t="s">
        <v>577</v>
      </c>
      <c r="FYS54" s="58" t="s">
        <v>577</v>
      </c>
      <c r="FYT54" s="58" t="s">
        <v>577</v>
      </c>
      <c r="FYU54" s="58" t="s">
        <v>577</v>
      </c>
      <c r="FYV54" s="58" t="s">
        <v>577</v>
      </c>
      <c r="FYW54" s="58" t="s">
        <v>577</v>
      </c>
      <c r="FYX54" s="58" t="s">
        <v>577</v>
      </c>
      <c r="FYY54" s="58" t="s">
        <v>577</v>
      </c>
      <c r="FYZ54" s="58" t="s">
        <v>577</v>
      </c>
      <c r="FZA54" s="58" t="s">
        <v>577</v>
      </c>
      <c r="FZB54" s="58" t="s">
        <v>577</v>
      </c>
      <c r="FZC54" s="58" t="s">
        <v>577</v>
      </c>
      <c r="FZD54" s="58" t="s">
        <v>577</v>
      </c>
      <c r="FZE54" s="58" t="s">
        <v>577</v>
      </c>
      <c r="FZF54" s="58" t="s">
        <v>577</v>
      </c>
      <c r="FZG54" s="58" t="s">
        <v>577</v>
      </c>
      <c r="FZH54" s="58" t="s">
        <v>577</v>
      </c>
      <c r="FZI54" s="58" t="s">
        <v>577</v>
      </c>
      <c r="FZJ54" s="58" t="s">
        <v>577</v>
      </c>
      <c r="FZK54" s="58" t="s">
        <v>577</v>
      </c>
      <c r="FZL54" s="58" t="s">
        <v>577</v>
      </c>
      <c r="FZM54" s="58" t="s">
        <v>577</v>
      </c>
      <c r="FZN54" s="58" t="s">
        <v>577</v>
      </c>
      <c r="FZO54" s="58" t="s">
        <v>577</v>
      </c>
      <c r="FZP54" s="58" t="s">
        <v>577</v>
      </c>
      <c r="FZQ54" s="58" t="s">
        <v>577</v>
      </c>
      <c r="FZR54" s="58" t="s">
        <v>577</v>
      </c>
      <c r="FZS54" s="58" t="s">
        <v>577</v>
      </c>
      <c r="FZT54" s="58" t="s">
        <v>577</v>
      </c>
      <c r="FZU54" s="58" t="s">
        <v>577</v>
      </c>
      <c r="FZV54" s="58" t="s">
        <v>577</v>
      </c>
      <c r="FZW54" s="58" t="s">
        <v>577</v>
      </c>
      <c r="FZX54" s="58" t="s">
        <v>577</v>
      </c>
      <c r="FZY54" s="58" t="s">
        <v>577</v>
      </c>
      <c r="FZZ54" s="58" t="s">
        <v>577</v>
      </c>
      <c r="GAA54" s="58" t="s">
        <v>577</v>
      </c>
      <c r="GAB54" s="58" t="s">
        <v>577</v>
      </c>
      <c r="GAC54" s="58" t="s">
        <v>577</v>
      </c>
      <c r="GAD54" s="58" t="s">
        <v>577</v>
      </c>
      <c r="GAE54" s="58" t="s">
        <v>577</v>
      </c>
      <c r="GAF54" s="58" t="s">
        <v>577</v>
      </c>
      <c r="GAG54" s="58" t="s">
        <v>577</v>
      </c>
      <c r="GAH54" s="58" t="s">
        <v>577</v>
      </c>
      <c r="GAI54" s="58" t="s">
        <v>577</v>
      </c>
      <c r="GAJ54" s="58" t="s">
        <v>577</v>
      </c>
      <c r="GAK54" s="58" t="s">
        <v>577</v>
      </c>
      <c r="GAL54" s="58" t="s">
        <v>577</v>
      </c>
      <c r="GAM54" s="58" t="s">
        <v>577</v>
      </c>
      <c r="GAN54" s="58" t="s">
        <v>577</v>
      </c>
      <c r="GAO54" s="58" t="s">
        <v>577</v>
      </c>
      <c r="GAP54" s="58" t="s">
        <v>577</v>
      </c>
      <c r="GAQ54" s="58" t="s">
        <v>577</v>
      </c>
      <c r="GAR54" s="58" t="s">
        <v>577</v>
      </c>
      <c r="GAS54" s="58" t="s">
        <v>577</v>
      </c>
      <c r="GAT54" s="58" t="s">
        <v>577</v>
      </c>
      <c r="GAU54" s="58" t="s">
        <v>577</v>
      </c>
      <c r="GAV54" s="58" t="s">
        <v>577</v>
      </c>
      <c r="GAW54" s="58" t="s">
        <v>577</v>
      </c>
      <c r="GAX54" s="58" t="s">
        <v>577</v>
      </c>
      <c r="GAY54" s="58" t="s">
        <v>577</v>
      </c>
      <c r="GAZ54" s="58" t="s">
        <v>577</v>
      </c>
      <c r="GBA54" s="58" t="s">
        <v>577</v>
      </c>
      <c r="GBB54" s="58" t="s">
        <v>577</v>
      </c>
      <c r="GBC54" s="58" t="s">
        <v>577</v>
      </c>
      <c r="GBD54" s="58" t="s">
        <v>577</v>
      </c>
      <c r="GBE54" s="58" t="s">
        <v>577</v>
      </c>
      <c r="GBF54" s="58" t="s">
        <v>577</v>
      </c>
      <c r="GBG54" s="58" t="s">
        <v>577</v>
      </c>
      <c r="GBH54" s="58" t="s">
        <v>577</v>
      </c>
      <c r="GBI54" s="58" t="s">
        <v>577</v>
      </c>
      <c r="GBJ54" s="58" t="s">
        <v>577</v>
      </c>
      <c r="GBK54" s="58" t="s">
        <v>577</v>
      </c>
      <c r="GBL54" s="58" t="s">
        <v>577</v>
      </c>
      <c r="GBM54" s="58" t="s">
        <v>577</v>
      </c>
      <c r="GBN54" s="58" t="s">
        <v>577</v>
      </c>
      <c r="GBO54" s="58" t="s">
        <v>577</v>
      </c>
      <c r="GBP54" s="58" t="s">
        <v>577</v>
      </c>
      <c r="GBQ54" s="58" t="s">
        <v>577</v>
      </c>
      <c r="GBR54" s="58" t="s">
        <v>577</v>
      </c>
      <c r="GBS54" s="58" t="s">
        <v>577</v>
      </c>
      <c r="GBT54" s="58" t="s">
        <v>577</v>
      </c>
      <c r="GBU54" s="58" t="s">
        <v>577</v>
      </c>
      <c r="GBV54" s="58" t="s">
        <v>577</v>
      </c>
      <c r="GBW54" s="58" t="s">
        <v>577</v>
      </c>
      <c r="GBX54" s="58" t="s">
        <v>577</v>
      </c>
      <c r="GBY54" s="58" t="s">
        <v>577</v>
      </c>
      <c r="GBZ54" s="58" t="s">
        <v>577</v>
      </c>
      <c r="GCA54" s="58" t="s">
        <v>577</v>
      </c>
      <c r="GCB54" s="58" t="s">
        <v>577</v>
      </c>
      <c r="GCC54" s="58" t="s">
        <v>577</v>
      </c>
      <c r="GCD54" s="58" t="s">
        <v>577</v>
      </c>
      <c r="GCE54" s="58" t="s">
        <v>577</v>
      </c>
      <c r="GCF54" s="58" t="s">
        <v>577</v>
      </c>
      <c r="GCG54" s="58" t="s">
        <v>577</v>
      </c>
      <c r="GCH54" s="58" t="s">
        <v>577</v>
      </c>
      <c r="GCI54" s="58" t="s">
        <v>577</v>
      </c>
      <c r="GCJ54" s="58" t="s">
        <v>577</v>
      </c>
      <c r="GCK54" s="58" t="s">
        <v>577</v>
      </c>
      <c r="GCL54" s="58" t="s">
        <v>577</v>
      </c>
      <c r="GCM54" s="58" t="s">
        <v>577</v>
      </c>
      <c r="GCN54" s="58" t="s">
        <v>577</v>
      </c>
      <c r="GCO54" s="58" t="s">
        <v>577</v>
      </c>
      <c r="GCP54" s="58" t="s">
        <v>577</v>
      </c>
      <c r="GCQ54" s="58" t="s">
        <v>577</v>
      </c>
      <c r="GCR54" s="58" t="s">
        <v>577</v>
      </c>
      <c r="GCS54" s="58" t="s">
        <v>577</v>
      </c>
      <c r="GCT54" s="58" t="s">
        <v>577</v>
      </c>
      <c r="GCU54" s="58" t="s">
        <v>577</v>
      </c>
      <c r="GCV54" s="58" t="s">
        <v>577</v>
      </c>
      <c r="GCW54" s="58" t="s">
        <v>577</v>
      </c>
      <c r="GCX54" s="58" t="s">
        <v>577</v>
      </c>
      <c r="GCY54" s="58" t="s">
        <v>577</v>
      </c>
      <c r="GCZ54" s="58" t="s">
        <v>577</v>
      </c>
      <c r="GDA54" s="58" t="s">
        <v>577</v>
      </c>
      <c r="GDB54" s="58" t="s">
        <v>577</v>
      </c>
      <c r="GDC54" s="58" t="s">
        <v>577</v>
      </c>
      <c r="GDD54" s="58" t="s">
        <v>577</v>
      </c>
      <c r="GDE54" s="58" t="s">
        <v>577</v>
      </c>
      <c r="GDF54" s="58" t="s">
        <v>577</v>
      </c>
      <c r="GDG54" s="58" t="s">
        <v>577</v>
      </c>
      <c r="GDH54" s="58" t="s">
        <v>577</v>
      </c>
      <c r="GDI54" s="58" t="s">
        <v>577</v>
      </c>
      <c r="GDJ54" s="58" t="s">
        <v>577</v>
      </c>
      <c r="GDK54" s="58" t="s">
        <v>577</v>
      </c>
      <c r="GDL54" s="58" t="s">
        <v>577</v>
      </c>
      <c r="GDM54" s="58" t="s">
        <v>577</v>
      </c>
      <c r="GDN54" s="58" t="s">
        <v>577</v>
      </c>
      <c r="GDO54" s="58" t="s">
        <v>577</v>
      </c>
      <c r="GDP54" s="58" t="s">
        <v>577</v>
      </c>
      <c r="GDQ54" s="58" t="s">
        <v>577</v>
      </c>
      <c r="GDR54" s="58" t="s">
        <v>577</v>
      </c>
      <c r="GDS54" s="58" t="s">
        <v>577</v>
      </c>
      <c r="GDT54" s="58" t="s">
        <v>577</v>
      </c>
      <c r="GDU54" s="58" t="s">
        <v>577</v>
      </c>
      <c r="GDV54" s="58" t="s">
        <v>577</v>
      </c>
      <c r="GDW54" s="58" t="s">
        <v>577</v>
      </c>
      <c r="GDX54" s="58" t="s">
        <v>577</v>
      </c>
      <c r="GDY54" s="58" t="s">
        <v>577</v>
      </c>
      <c r="GDZ54" s="58" t="s">
        <v>577</v>
      </c>
      <c r="GEA54" s="58" t="s">
        <v>577</v>
      </c>
      <c r="GEB54" s="58" t="s">
        <v>577</v>
      </c>
      <c r="GEC54" s="58" t="s">
        <v>577</v>
      </c>
      <c r="GED54" s="58" t="s">
        <v>577</v>
      </c>
      <c r="GEE54" s="58" t="s">
        <v>577</v>
      </c>
      <c r="GEF54" s="58" t="s">
        <v>577</v>
      </c>
      <c r="GEG54" s="58" t="s">
        <v>577</v>
      </c>
      <c r="GEH54" s="58" t="s">
        <v>577</v>
      </c>
      <c r="GEI54" s="58" t="s">
        <v>577</v>
      </c>
      <c r="GEJ54" s="58" t="s">
        <v>577</v>
      </c>
      <c r="GEK54" s="58" t="s">
        <v>577</v>
      </c>
      <c r="GEL54" s="58" t="s">
        <v>577</v>
      </c>
      <c r="GEM54" s="58" t="s">
        <v>577</v>
      </c>
      <c r="GEN54" s="58" t="s">
        <v>577</v>
      </c>
      <c r="GEO54" s="58" t="s">
        <v>577</v>
      </c>
      <c r="GEP54" s="58" t="s">
        <v>577</v>
      </c>
      <c r="GEQ54" s="58" t="s">
        <v>577</v>
      </c>
      <c r="GER54" s="58" t="s">
        <v>577</v>
      </c>
      <c r="GES54" s="58" t="s">
        <v>577</v>
      </c>
      <c r="GET54" s="58" t="s">
        <v>577</v>
      </c>
      <c r="GEU54" s="58" t="s">
        <v>577</v>
      </c>
      <c r="GEV54" s="58" t="s">
        <v>577</v>
      </c>
      <c r="GEW54" s="58" t="s">
        <v>577</v>
      </c>
      <c r="GEX54" s="58" t="s">
        <v>577</v>
      </c>
      <c r="GEY54" s="58" t="s">
        <v>577</v>
      </c>
      <c r="GEZ54" s="58" t="s">
        <v>577</v>
      </c>
      <c r="GFA54" s="58" t="s">
        <v>577</v>
      </c>
      <c r="GFB54" s="58" t="s">
        <v>577</v>
      </c>
      <c r="GFC54" s="58" t="s">
        <v>577</v>
      </c>
      <c r="GFD54" s="58" t="s">
        <v>577</v>
      </c>
      <c r="GFE54" s="58" t="s">
        <v>577</v>
      </c>
      <c r="GFF54" s="58" t="s">
        <v>577</v>
      </c>
      <c r="GFG54" s="58" t="s">
        <v>577</v>
      </c>
      <c r="GFH54" s="58" t="s">
        <v>577</v>
      </c>
      <c r="GFI54" s="58" t="s">
        <v>577</v>
      </c>
      <c r="GFJ54" s="58" t="s">
        <v>577</v>
      </c>
      <c r="GFK54" s="58" t="s">
        <v>577</v>
      </c>
      <c r="GFL54" s="58" t="s">
        <v>577</v>
      </c>
      <c r="GFM54" s="58" t="s">
        <v>577</v>
      </c>
      <c r="GFN54" s="58" t="s">
        <v>577</v>
      </c>
      <c r="GFO54" s="58" t="s">
        <v>577</v>
      </c>
      <c r="GFP54" s="58" t="s">
        <v>577</v>
      </c>
      <c r="GFQ54" s="58" t="s">
        <v>577</v>
      </c>
      <c r="GFR54" s="58" t="s">
        <v>577</v>
      </c>
      <c r="GFS54" s="58" t="s">
        <v>577</v>
      </c>
      <c r="GFT54" s="58" t="s">
        <v>577</v>
      </c>
      <c r="GFU54" s="58" t="s">
        <v>577</v>
      </c>
      <c r="GFV54" s="58" t="s">
        <v>577</v>
      </c>
      <c r="GFW54" s="58" t="s">
        <v>577</v>
      </c>
      <c r="GFX54" s="58" t="s">
        <v>577</v>
      </c>
      <c r="GFY54" s="58" t="s">
        <v>577</v>
      </c>
      <c r="GFZ54" s="58" t="s">
        <v>577</v>
      </c>
      <c r="GGA54" s="58" t="s">
        <v>577</v>
      </c>
      <c r="GGB54" s="58" t="s">
        <v>577</v>
      </c>
      <c r="GGC54" s="58" t="s">
        <v>577</v>
      </c>
      <c r="GGD54" s="58" t="s">
        <v>577</v>
      </c>
      <c r="GGE54" s="58" t="s">
        <v>577</v>
      </c>
      <c r="GGF54" s="58" t="s">
        <v>577</v>
      </c>
      <c r="GGG54" s="58" t="s">
        <v>577</v>
      </c>
      <c r="GGH54" s="58" t="s">
        <v>577</v>
      </c>
      <c r="GGI54" s="58" t="s">
        <v>577</v>
      </c>
      <c r="GGJ54" s="58" t="s">
        <v>577</v>
      </c>
      <c r="GGK54" s="58" t="s">
        <v>577</v>
      </c>
      <c r="GGL54" s="58" t="s">
        <v>577</v>
      </c>
      <c r="GGM54" s="58" t="s">
        <v>577</v>
      </c>
      <c r="GGN54" s="58" t="s">
        <v>577</v>
      </c>
      <c r="GGO54" s="58" t="s">
        <v>577</v>
      </c>
      <c r="GGP54" s="58" t="s">
        <v>577</v>
      </c>
      <c r="GGQ54" s="58" t="s">
        <v>577</v>
      </c>
      <c r="GGR54" s="58" t="s">
        <v>577</v>
      </c>
      <c r="GGS54" s="58" t="s">
        <v>577</v>
      </c>
      <c r="GGT54" s="58" t="s">
        <v>577</v>
      </c>
      <c r="GGU54" s="58" t="s">
        <v>577</v>
      </c>
      <c r="GGV54" s="58" t="s">
        <v>577</v>
      </c>
      <c r="GGW54" s="58" t="s">
        <v>577</v>
      </c>
      <c r="GGX54" s="58" t="s">
        <v>577</v>
      </c>
      <c r="GGY54" s="58" t="s">
        <v>577</v>
      </c>
      <c r="GGZ54" s="58" t="s">
        <v>577</v>
      </c>
      <c r="GHA54" s="58" t="s">
        <v>577</v>
      </c>
      <c r="GHB54" s="58" t="s">
        <v>577</v>
      </c>
      <c r="GHC54" s="58" t="s">
        <v>577</v>
      </c>
      <c r="GHD54" s="58" t="s">
        <v>577</v>
      </c>
      <c r="GHE54" s="58" t="s">
        <v>577</v>
      </c>
      <c r="GHF54" s="58" t="s">
        <v>577</v>
      </c>
      <c r="GHG54" s="58" t="s">
        <v>577</v>
      </c>
      <c r="GHH54" s="58" t="s">
        <v>577</v>
      </c>
      <c r="GHI54" s="58" t="s">
        <v>577</v>
      </c>
      <c r="GHJ54" s="58" t="s">
        <v>577</v>
      </c>
      <c r="GHK54" s="58" t="s">
        <v>577</v>
      </c>
      <c r="GHL54" s="58" t="s">
        <v>577</v>
      </c>
      <c r="GHM54" s="58" t="s">
        <v>577</v>
      </c>
      <c r="GHN54" s="58" t="s">
        <v>577</v>
      </c>
      <c r="GHO54" s="58" t="s">
        <v>577</v>
      </c>
      <c r="GHP54" s="58" t="s">
        <v>577</v>
      </c>
      <c r="GHQ54" s="58" t="s">
        <v>577</v>
      </c>
      <c r="GHR54" s="58" t="s">
        <v>577</v>
      </c>
      <c r="GHS54" s="58" t="s">
        <v>577</v>
      </c>
      <c r="GHT54" s="58" t="s">
        <v>577</v>
      </c>
      <c r="GHU54" s="58" t="s">
        <v>577</v>
      </c>
      <c r="GHV54" s="58" t="s">
        <v>577</v>
      </c>
      <c r="GHW54" s="58" t="s">
        <v>577</v>
      </c>
      <c r="GHX54" s="58" t="s">
        <v>577</v>
      </c>
      <c r="GHY54" s="58" t="s">
        <v>577</v>
      </c>
      <c r="GHZ54" s="58" t="s">
        <v>577</v>
      </c>
      <c r="GIA54" s="58" t="s">
        <v>577</v>
      </c>
      <c r="GIB54" s="58" t="s">
        <v>577</v>
      </c>
      <c r="GIC54" s="58" t="s">
        <v>577</v>
      </c>
      <c r="GID54" s="58" t="s">
        <v>577</v>
      </c>
      <c r="GIE54" s="58" t="s">
        <v>577</v>
      </c>
      <c r="GIF54" s="58" t="s">
        <v>577</v>
      </c>
      <c r="GIG54" s="58" t="s">
        <v>577</v>
      </c>
      <c r="GIH54" s="58" t="s">
        <v>577</v>
      </c>
      <c r="GII54" s="58" t="s">
        <v>577</v>
      </c>
      <c r="GIJ54" s="58" t="s">
        <v>577</v>
      </c>
      <c r="GIK54" s="58" t="s">
        <v>577</v>
      </c>
      <c r="GIL54" s="58" t="s">
        <v>577</v>
      </c>
      <c r="GIM54" s="58" t="s">
        <v>577</v>
      </c>
      <c r="GIN54" s="58" t="s">
        <v>577</v>
      </c>
      <c r="GIO54" s="58" t="s">
        <v>577</v>
      </c>
      <c r="GIP54" s="58" t="s">
        <v>577</v>
      </c>
      <c r="GIQ54" s="58" t="s">
        <v>577</v>
      </c>
      <c r="GIR54" s="58" t="s">
        <v>577</v>
      </c>
      <c r="GIS54" s="58" t="s">
        <v>577</v>
      </c>
      <c r="GIT54" s="58" t="s">
        <v>577</v>
      </c>
      <c r="GIU54" s="58" t="s">
        <v>577</v>
      </c>
      <c r="GIV54" s="58" t="s">
        <v>577</v>
      </c>
      <c r="GIW54" s="58" t="s">
        <v>577</v>
      </c>
      <c r="GIX54" s="58" t="s">
        <v>577</v>
      </c>
      <c r="GIY54" s="58" t="s">
        <v>577</v>
      </c>
      <c r="GIZ54" s="58" t="s">
        <v>577</v>
      </c>
      <c r="GJA54" s="58" t="s">
        <v>577</v>
      </c>
      <c r="GJB54" s="58" t="s">
        <v>577</v>
      </c>
      <c r="GJC54" s="58" t="s">
        <v>577</v>
      </c>
      <c r="GJD54" s="58" t="s">
        <v>577</v>
      </c>
      <c r="GJE54" s="58" t="s">
        <v>577</v>
      </c>
      <c r="GJF54" s="58" t="s">
        <v>577</v>
      </c>
      <c r="GJG54" s="58" t="s">
        <v>577</v>
      </c>
      <c r="GJH54" s="58" t="s">
        <v>577</v>
      </c>
      <c r="GJI54" s="58" t="s">
        <v>577</v>
      </c>
      <c r="GJJ54" s="58" t="s">
        <v>577</v>
      </c>
      <c r="GJK54" s="58" t="s">
        <v>577</v>
      </c>
      <c r="GJL54" s="58" t="s">
        <v>577</v>
      </c>
      <c r="GJM54" s="58" t="s">
        <v>577</v>
      </c>
      <c r="GJN54" s="58" t="s">
        <v>577</v>
      </c>
      <c r="GJO54" s="58" t="s">
        <v>577</v>
      </c>
      <c r="GJP54" s="58" t="s">
        <v>577</v>
      </c>
      <c r="GJQ54" s="58" t="s">
        <v>577</v>
      </c>
      <c r="GJR54" s="58" t="s">
        <v>577</v>
      </c>
      <c r="GJS54" s="58" t="s">
        <v>577</v>
      </c>
      <c r="GJT54" s="58" t="s">
        <v>577</v>
      </c>
      <c r="GJU54" s="58" t="s">
        <v>577</v>
      </c>
      <c r="GJV54" s="58" t="s">
        <v>577</v>
      </c>
      <c r="GJW54" s="58" t="s">
        <v>577</v>
      </c>
      <c r="GJX54" s="58" t="s">
        <v>577</v>
      </c>
      <c r="GJY54" s="58" t="s">
        <v>577</v>
      </c>
      <c r="GJZ54" s="58" t="s">
        <v>577</v>
      </c>
      <c r="GKA54" s="58" t="s">
        <v>577</v>
      </c>
      <c r="GKB54" s="58" t="s">
        <v>577</v>
      </c>
      <c r="GKC54" s="58" t="s">
        <v>577</v>
      </c>
      <c r="GKD54" s="58" t="s">
        <v>577</v>
      </c>
      <c r="GKE54" s="58" t="s">
        <v>577</v>
      </c>
      <c r="GKF54" s="58" t="s">
        <v>577</v>
      </c>
      <c r="GKG54" s="58" t="s">
        <v>577</v>
      </c>
      <c r="GKH54" s="58" t="s">
        <v>577</v>
      </c>
      <c r="GKI54" s="58" t="s">
        <v>577</v>
      </c>
      <c r="GKJ54" s="58" t="s">
        <v>577</v>
      </c>
      <c r="GKK54" s="58" t="s">
        <v>577</v>
      </c>
      <c r="GKL54" s="58" t="s">
        <v>577</v>
      </c>
      <c r="GKM54" s="58" t="s">
        <v>577</v>
      </c>
      <c r="GKN54" s="58" t="s">
        <v>577</v>
      </c>
      <c r="GKO54" s="58" t="s">
        <v>577</v>
      </c>
      <c r="GKP54" s="58" t="s">
        <v>577</v>
      </c>
      <c r="GKQ54" s="58" t="s">
        <v>577</v>
      </c>
      <c r="GKR54" s="58" t="s">
        <v>577</v>
      </c>
      <c r="GKS54" s="58" t="s">
        <v>577</v>
      </c>
      <c r="GKT54" s="58" t="s">
        <v>577</v>
      </c>
      <c r="GKU54" s="58" t="s">
        <v>577</v>
      </c>
      <c r="GKV54" s="58" t="s">
        <v>577</v>
      </c>
      <c r="GKW54" s="58" t="s">
        <v>577</v>
      </c>
      <c r="GKX54" s="58" t="s">
        <v>577</v>
      </c>
      <c r="GKY54" s="58" t="s">
        <v>577</v>
      </c>
      <c r="GKZ54" s="58" t="s">
        <v>577</v>
      </c>
      <c r="GLA54" s="58" t="s">
        <v>577</v>
      </c>
      <c r="GLB54" s="58" t="s">
        <v>577</v>
      </c>
      <c r="GLC54" s="58" t="s">
        <v>577</v>
      </c>
      <c r="GLD54" s="58" t="s">
        <v>577</v>
      </c>
      <c r="GLE54" s="58" t="s">
        <v>577</v>
      </c>
      <c r="GLF54" s="58" t="s">
        <v>577</v>
      </c>
      <c r="GLG54" s="58" t="s">
        <v>577</v>
      </c>
      <c r="GLH54" s="58" t="s">
        <v>577</v>
      </c>
      <c r="GLI54" s="58" t="s">
        <v>577</v>
      </c>
      <c r="GLJ54" s="58" t="s">
        <v>577</v>
      </c>
      <c r="GLK54" s="58" t="s">
        <v>577</v>
      </c>
      <c r="GLL54" s="58" t="s">
        <v>577</v>
      </c>
      <c r="GLM54" s="58" t="s">
        <v>577</v>
      </c>
      <c r="GLN54" s="58" t="s">
        <v>577</v>
      </c>
      <c r="GLO54" s="58" t="s">
        <v>577</v>
      </c>
      <c r="GLP54" s="58" t="s">
        <v>577</v>
      </c>
      <c r="GLQ54" s="58" t="s">
        <v>577</v>
      </c>
      <c r="GLR54" s="58" t="s">
        <v>577</v>
      </c>
      <c r="GLS54" s="58" t="s">
        <v>577</v>
      </c>
      <c r="GLT54" s="58" t="s">
        <v>577</v>
      </c>
      <c r="GLU54" s="58" t="s">
        <v>577</v>
      </c>
      <c r="GLV54" s="58" t="s">
        <v>577</v>
      </c>
      <c r="GLW54" s="58" t="s">
        <v>577</v>
      </c>
      <c r="GLX54" s="58" t="s">
        <v>577</v>
      </c>
      <c r="GLY54" s="58" t="s">
        <v>577</v>
      </c>
      <c r="GLZ54" s="58" t="s">
        <v>577</v>
      </c>
      <c r="GMA54" s="58" t="s">
        <v>577</v>
      </c>
      <c r="GMB54" s="58" t="s">
        <v>577</v>
      </c>
      <c r="GMC54" s="58" t="s">
        <v>577</v>
      </c>
      <c r="GMD54" s="58" t="s">
        <v>577</v>
      </c>
      <c r="GME54" s="58" t="s">
        <v>577</v>
      </c>
      <c r="GMF54" s="58" t="s">
        <v>577</v>
      </c>
      <c r="GMG54" s="58" t="s">
        <v>577</v>
      </c>
      <c r="GMH54" s="58" t="s">
        <v>577</v>
      </c>
      <c r="GMI54" s="58" t="s">
        <v>577</v>
      </c>
      <c r="GMJ54" s="58" t="s">
        <v>577</v>
      </c>
      <c r="GMK54" s="58" t="s">
        <v>577</v>
      </c>
      <c r="GML54" s="58" t="s">
        <v>577</v>
      </c>
      <c r="GMM54" s="58" t="s">
        <v>577</v>
      </c>
      <c r="GMN54" s="58" t="s">
        <v>577</v>
      </c>
      <c r="GMO54" s="58" t="s">
        <v>577</v>
      </c>
      <c r="GMP54" s="58" t="s">
        <v>577</v>
      </c>
      <c r="GMQ54" s="58" t="s">
        <v>577</v>
      </c>
      <c r="GMR54" s="58" t="s">
        <v>577</v>
      </c>
      <c r="GMS54" s="58" t="s">
        <v>577</v>
      </c>
      <c r="GMT54" s="58" t="s">
        <v>577</v>
      </c>
      <c r="GMU54" s="58" t="s">
        <v>577</v>
      </c>
      <c r="GMV54" s="58" t="s">
        <v>577</v>
      </c>
      <c r="GMW54" s="58" t="s">
        <v>577</v>
      </c>
      <c r="GMX54" s="58" t="s">
        <v>577</v>
      </c>
      <c r="GMY54" s="58" t="s">
        <v>577</v>
      </c>
      <c r="GMZ54" s="58" t="s">
        <v>577</v>
      </c>
      <c r="GNA54" s="58" t="s">
        <v>577</v>
      </c>
      <c r="GNB54" s="58" t="s">
        <v>577</v>
      </c>
      <c r="GNC54" s="58" t="s">
        <v>577</v>
      </c>
      <c r="GND54" s="58" t="s">
        <v>577</v>
      </c>
      <c r="GNE54" s="58" t="s">
        <v>577</v>
      </c>
      <c r="GNF54" s="58" t="s">
        <v>577</v>
      </c>
      <c r="GNG54" s="58" t="s">
        <v>577</v>
      </c>
      <c r="GNH54" s="58" t="s">
        <v>577</v>
      </c>
      <c r="GNI54" s="58" t="s">
        <v>577</v>
      </c>
      <c r="GNJ54" s="58" t="s">
        <v>577</v>
      </c>
      <c r="GNK54" s="58" t="s">
        <v>577</v>
      </c>
      <c r="GNL54" s="58" t="s">
        <v>577</v>
      </c>
      <c r="GNM54" s="58" t="s">
        <v>577</v>
      </c>
      <c r="GNN54" s="58" t="s">
        <v>577</v>
      </c>
      <c r="GNO54" s="58" t="s">
        <v>577</v>
      </c>
      <c r="GNP54" s="58" t="s">
        <v>577</v>
      </c>
      <c r="GNQ54" s="58" t="s">
        <v>577</v>
      </c>
      <c r="GNR54" s="58" t="s">
        <v>577</v>
      </c>
      <c r="GNS54" s="58" t="s">
        <v>577</v>
      </c>
      <c r="GNT54" s="58" t="s">
        <v>577</v>
      </c>
      <c r="GNU54" s="58" t="s">
        <v>577</v>
      </c>
      <c r="GNV54" s="58" t="s">
        <v>577</v>
      </c>
      <c r="GNW54" s="58" t="s">
        <v>577</v>
      </c>
      <c r="GNX54" s="58" t="s">
        <v>577</v>
      </c>
      <c r="GNY54" s="58" t="s">
        <v>577</v>
      </c>
      <c r="GNZ54" s="58" t="s">
        <v>577</v>
      </c>
      <c r="GOA54" s="58" t="s">
        <v>577</v>
      </c>
      <c r="GOB54" s="58" t="s">
        <v>577</v>
      </c>
      <c r="GOC54" s="58" t="s">
        <v>577</v>
      </c>
      <c r="GOD54" s="58" t="s">
        <v>577</v>
      </c>
      <c r="GOE54" s="58" t="s">
        <v>577</v>
      </c>
      <c r="GOF54" s="58" t="s">
        <v>577</v>
      </c>
      <c r="GOG54" s="58" t="s">
        <v>577</v>
      </c>
      <c r="GOH54" s="58" t="s">
        <v>577</v>
      </c>
      <c r="GOI54" s="58" t="s">
        <v>577</v>
      </c>
      <c r="GOJ54" s="58" t="s">
        <v>577</v>
      </c>
      <c r="GOK54" s="58" t="s">
        <v>577</v>
      </c>
      <c r="GOL54" s="58" t="s">
        <v>577</v>
      </c>
      <c r="GOM54" s="58" t="s">
        <v>577</v>
      </c>
      <c r="GON54" s="58" t="s">
        <v>577</v>
      </c>
      <c r="GOO54" s="58" t="s">
        <v>577</v>
      </c>
      <c r="GOP54" s="58" t="s">
        <v>577</v>
      </c>
      <c r="GOQ54" s="58" t="s">
        <v>577</v>
      </c>
      <c r="GOR54" s="58" t="s">
        <v>577</v>
      </c>
      <c r="GOS54" s="58" t="s">
        <v>577</v>
      </c>
      <c r="GOT54" s="58" t="s">
        <v>577</v>
      </c>
      <c r="GOU54" s="58" t="s">
        <v>577</v>
      </c>
      <c r="GOV54" s="58" t="s">
        <v>577</v>
      </c>
      <c r="GOW54" s="58" t="s">
        <v>577</v>
      </c>
      <c r="GOX54" s="58" t="s">
        <v>577</v>
      </c>
      <c r="GOY54" s="58" t="s">
        <v>577</v>
      </c>
      <c r="GOZ54" s="58" t="s">
        <v>577</v>
      </c>
      <c r="GPA54" s="58" t="s">
        <v>577</v>
      </c>
      <c r="GPB54" s="58" t="s">
        <v>577</v>
      </c>
      <c r="GPC54" s="58" t="s">
        <v>577</v>
      </c>
      <c r="GPD54" s="58" t="s">
        <v>577</v>
      </c>
      <c r="GPE54" s="58" t="s">
        <v>577</v>
      </c>
      <c r="GPF54" s="58" t="s">
        <v>577</v>
      </c>
      <c r="GPG54" s="58" t="s">
        <v>577</v>
      </c>
      <c r="GPH54" s="58" t="s">
        <v>577</v>
      </c>
      <c r="GPI54" s="58" t="s">
        <v>577</v>
      </c>
      <c r="GPJ54" s="58" t="s">
        <v>577</v>
      </c>
      <c r="GPK54" s="58" t="s">
        <v>577</v>
      </c>
      <c r="GPL54" s="58" t="s">
        <v>577</v>
      </c>
      <c r="GPM54" s="58" t="s">
        <v>577</v>
      </c>
      <c r="GPN54" s="58" t="s">
        <v>577</v>
      </c>
      <c r="GPO54" s="58" t="s">
        <v>577</v>
      </c>
      <c r="GPP54" s="58" t="s">
        <v>577</v>
      </c>
      <c r="GPQ54" s="58" t="s">
        <v>577</v>
      </c>
      <c r="GPR54" s="58" t="s">
        <v>577</v>
      </c>
      <c r="GPS54" s="58" t="s">
        <v>577</v>
      </c>
      <c r="GPT54" s="58" t="s">
        <v>577</v>
      </c>
      <c r="GPU54" s="58" t="s">
        <v>577</v>
      </c>
      <c r="GPV54" s="58" t="s">
        <v>577</v>
      </c>
      <c r="GPW54" s="58" t="s">
        <v>577</v>
      </c>
      <c r="GPX54" s="58" t="s">
        <v>577</v>
      </c>
      <c r="GPY54" s="58" t="s">
        <v>577</v>
      </c>
      <c r="GPZ54" s="58" t="s">
        <v>577</v>
      </c>
      <c r="GQA54" s="58" t="s">
        <v>577</v>
      </c>
      <c r="GQB54" s="58" t="s">
        <v>577</v>
      </c>
      <c r="GQC54" s="58" t="s">
        <v>577</v>
      </c>
      <c r="GQD54" s="58" t="s">
        <v>577</v>
      </c>
      <c r="GQE54" s="58" t="s">
        <v>577</v>
      </c>
      <c r="GQF54" s="58" t="s">
        <v>577</v>
      </c>
      <c r="GQG54" s="58" t="s">
        <v>577</v>
      </c>
      <c r="GQH54" s="58" t="s">
        <v>577</v>
      </c>
      <c r="GQI54" s="58" t="s">
        <v>577</v>
      </c>
      <c r="GQJ54" s="58" t="s">
        <v>577</v>
      </c>
      <c r="GQK54" s="58" t="s">
        <v>577</v>
      </c>
      <c r="GQL54" s="58" t="s">
        <v>577</v>
      </c>
      <c r="GQM54" s="58" t="s">
        <v>577</v>
      </c>
      <c r="GQN54" s="58" t="s">
        <v>577</v>
      </c>
      <c r="GQO54" s="58" t="s">
        <v>577</v>
      </c>
      <c r="GQP54" s="58" t="s">
        <v>577</v>
      </c>
      <c r="GQQ54" s="58" t="s">
        <v>577</v>
      </c>
      <c r="GQR54" s="58" t="s">
        <v>577</v>
      </c>
      <c r="GQS54" s="58" t="s">
        <v>577</v>
      </c>
      <c r="GQT54" s="58" t="s">
        <v>577</v>
      </c>
      <c r="GQU54" s="58" t="s">
        <v>577</v>
      </c>
      <c r="GQV54" s="58" t="s">
        <v>577</v>
      </c>
      <c r="GQW54" s="58" t="s">
        <v>577</v>
      </c>
      <c r="GQX54" s="58" t="s">
        <v>577</v>
      </c>
      <c r="GQY54" s="58" t="s">
        <v>577</v>
      </c>
      <c r="GQZ54" s="58" t="s">
        <v>577</v>
      </c>
      <c r="GRA54" s="58" t="s">
        <v>577</v>
      </c>
      <c r="GRB54" s="58" t="s">
        <v>577</v>
      </c>
      <c r="GRC54" s="58" t="s">
        <v>577</v>
      </c>
      <c r="GRD54" s="58" t="s">
        <v>577</v>
      </c>
      <c r="GRE54" s="58" t="s">
        <v>577</v>
      </c>
      <c r="GRF54" s="58" t="s">
        <v>577</v>
      </c>
      <c r="GRG54" s="58" t="s">
        <v>577</v>
      </c>
      <c r="GRH54" s="58" t="s">
        <v>577</v>
      </c>
      <c r="GRI54" s="58" t="s">
        <v>577</v>
      </c>
      <c r="GRJ54" s="58" t="s">
        <v>577</v>
      </c>
      <c r="GRK54" s="58" t="s">
        <v>577</v>
      </c>
      <c r="GRL54" s="58" t="s">
        <v>577</v>
      </c>
      <c r="GRM54" s="58" t="s">
        <v>577</v>
      </c>
      <c r="GRN54" s="58" t="s">
        <v>577</v>
      </c>
      <c r="GRO54" s="58" t="s">
        <v>577</v>
      </c>
      <c r="GRP54" s="58" t="s">
        <v>577</v>
      </c>
      <c r="GRQ54" s="58" t="s">
        <v>577</v>
      </c>
      <c r="GRR54" s="58" t="s">
        <v>577</v>
      </c>
      <c r="GRS54" s="58" t="s">
        <v>577</v>
      </c>
      <c r="GRT54" s="58" t="s">
        <v>577</v>
      </c>
      <c r="GRU54" s="58" t="s">
        <v>577</v>
      </c>
      <c r="GRV54" s="58" t="s">
        <v>577</v>
      </c>
      <c r="GRW54" s="58" t="s">
        <v>577</v>
      </c>
      <c r="GRX54" s="58" t="s">
        <v>577</v>
      </c>
      <c r="GRY54" s="58" t="s">
        <v>577</v>
      </c>
      <c r="GRZ54" s="58" t="s">
        <v>577</v>
      </c>
      <c r="GSA54" s="58" t="s">
        <v>577</v>
      </c>
      <c r="GSB54" s="58" t="s">
        <v>577</v>
      </c>
      <c r="GSC54" s="58" t="s">
        <v>577</v>
      </c>
      <c r="GSD54" s="58" t="s">
        <v>577</v>
      </c>
      <c r="GSE54" s="58" t="s">
        <v>577</v>
      </c>
      <c r="GSF54" s="58" t="s">
        <v>577</v>
      </c>
      <c r="GSG54" s="58" t="s">
        <v>577</v>
      </c>
      <c r="GSH54" s="58" t="s">
        <v>577</v>
      </c>
      <c r="GSI54" s="58" t="s">
        <v>577</v>
      </c>
      <c r="GSJ54" s="58" t="s">
        <v>577</v>
      </c>
      <c r="GSK54" s="58" t="s">
        <v>577</v>
      </c>
      <c r="GSL54" s="58" t="s">
        <v>577</v>
      </c>
      <c r="GSM54" s="58" t="s">
        <v>577</v>
      </c>
      <c r="GSN54" s="58" t="s">
        <v>577</v>
      </c>
      <c r="GSO54" s="58" t="s">
        <v>577</v>
      </c>
      <c r="GSP54" s="58" t="s">
        <v>577</v>
      </c>
      <c r="GSQ54" s="58" t="s">
        <v>577</v>
      </c>
      <c r="GSR54" s="58" t="s">
        <v>577</v>
      </c>
      <c r="GSS54" s="58" t="s">
        <v>577</v>
      </c>
      <c r="GST54" s="58" t="s">
        <v>577</v>
      </c>
      <c r="GSU54" s="58" t="s">
        <v>577</v>
      </c>
      <c r="GSV54" s="58" t="s">
        <v>577</v>
      </c>
      <c r="GSW54" s="58" t="s">
        <v>577</v>
      </c>
      <c r="GSX54" s="58" t="s">
        <v>577</v>
      </c>
      <c r="GSY54" s="58" t="s">
        <v>577</v>
      </c>
      <c r="GSZ54" s="58" t="s">
        <v>577</v>
      </c>
      <c r="GTA54" s="58" t="s">
        <v>577</v>
      </c>
      <c r="GTB54" s="58" t="s">
        <v>577</v>
      </c>
      <c r="GTC54" s="58" t="s">
        <v>577</v>
      </c>
      <c r="GTD54" s="58" t="s">
        <v>577</v>
      </c>
      <c r="GTE54" s="58" t="s">
        <v>577</v>
      </c>
      <c r="GTF54" s="58" t="s">
        <v>577</v>
      </c>
      <c r="GTG54" s="58" t="s">
        <v>577</v>
      </c>
      <c r="GTH54" s="58" t="s">
        <v>577</v>
      </c>
      <c r="GTI54" s="58" t="s">
        <v>577</v>
      </c>
      <c r="GTJ54" s="58" t="s">
        <v>577</v>
      </c>
      <c r="GTK54" s="58" t="s">
        <v>577</v>
      </c>
      <c r="GTL54" s="58" t="s">
        <v>577</v>
      </c>
      <c r="GTM54" s="58" t="s">
        <v>577</v>
      </c>
      <c r="GTN54" s="58" t="s">
        <v>577</v>
      </c>
      <c r="GTO54" s="58" t="s">
        <v>577</v>
      </c>
      <c r="GTP54" s="58" t="s">
        <v>577</v>
      </c>
      <c r="GTQ54" s="58" t="s">
        <v>577</v>
      </c>
      <c r="GTR54" s="58" t="s">
        <v>577</v>
      </c>
      <c r="GTS54" s="58" t="s">
        <v>577</v>
      </c>
      <c r="GTT54" s="58" t="s">
        <v>577</v>
      </c>
      <c r="GTU54" s="58" t="s">
        <v>577</v>
      </c>
      <c r="GTV54" s="58" t="s">
        <v>577</v>
      </c>
      <c r="GTW54" s="58" t="s">
        <v>577</v>
      </c>
      <c r="GTX54" s="58" t="s">
        <v>577</v>
      </c>
      <c r="GTY54" s="58" t="s">
        <v>577</v>
      </c>
      <c r="GTZ54" s="58" t="s">
        <v>577</v>
      </c>
      <c r="GUA54" s="58" t="s">
        <v>577</v>
      </c>
      <c r="GUB54" s="58" t="s">
        <v>577</v>
      </c>
      <c r="GUC54" s="58" t="s">
        <v>577</v>
      </c>
      <c r="GUD54" s="58" t="s">
        <v>577</v>
      </c>
      <c r="GUE54" s="58" t="s">
        <v>577</v>
      </c>
      <c r="GUF54" s="58" t="s">
        <v>577</v>
      </c>
      <c r="GUG54" s="58" t="s">
        <v>577</v>
      </c>
      <c r="GUH54" s="58" t="s">
        <v>577</v>
      </c>
      <c r="GUI54" s="58" t="s">
        <v>577</v>
      </c>
      <c r="GUJ54" s="58" t="s">
        <v>577</v>
      </c>
      <c r="GUK54" s="58" t="s">
        <v>577</v>
      </c>
      <c r="GUL54" s="58" t="s">
        <v>577</v>
      </c>
      <c r="GUM54" s="58" t="s">
        <v>577</v>
      </c>
      <c r="GUN54" s="58" t="s">
        <v>577</v>
      </c>
      <c r="GUO54" s="58" t="s">
        <v>577</v>
      </c>
      <c r="GUP54" s="58" t="s">
        <v>577</v>
      </c>
      <c r="GUQ54" s="58" t="s">
        <v>577</v>
      </c>
      <c r="GUR54" s="58" t="s">
        <v>577</v>
      </c>
      <c r="GUS54" s="58" t="s">
        <v>577</v>
      </c>
      <c r="GUT54" s="58" t="s">
        <v>577</v>
      </c>
      <c r="GUU54" s="58" t="s">
        <v>577</v>
      </c>
      <c r="GUV54" s="58" t="s">
        <v>577</v>
      </c>
      <c r="GUW54" s="58" t="s">
        <v>577</v>
      </c>
      <c r="GUX54" s="58" t="s">
        <v>577</v>
      </c>
      <c r="GUY54" s="58" t="s">
        <v>577</v>
      </c>
      <c r="GUZ54" s="58" t="s">
        <v>577</v>
      </c>
      <c r="GVA54" s="58" t="s">
        <v>577</v>
      </c>
      <c r="GVB54" s="58" t="s">
        <v>577</v>
      </c>
      <c r="GVC54" s="58" t="s">
        <v>577</v>
      </c>
      <c r="GVD54" s="58" t="s">
        <v>577</v>
      </c>
      <c r="GVE54" s="58" t="s">
        <v>577</v>
      </c>
      <c r="GVF54" s="58" t="s">
        <v>577</v>
      </c>
      <c r="GVG54" s="58" t="s">
        <v>577</v>
      </c>
      <c r="GVH54" s="58" t="s">
        <v>577</v>
      </c>
      <c r="GVI54" s="58" t="s">
        <v>577</v>
      </c>
      <c r="GVJ54" s="58" t="s">
        <v>577</v>
      </c>
      <c r="GVK54" s="58" t="s">
        <v>577</v>
      </c>
      <c r="GVL54" s="58" t="s">
        <v>577</v>
      </c>
      <c r="GVM54" s="58" t="s">
        <v>577</v>
      </c>
      <c r="GVN54" s="58" t="s">
        <v>577</v>
      </c>
      <c r="GVO54" s="58" t="s">
        <v>577</v>
      </c>
      <c r="GVP54" s="58" t="s">
        <v>577</v>
      </c>
      <c r="GVQ54" s="58" t="s">
        <v>577</v>
      </c>
      <c r="GVR54" s="58" t="s">
        <v>577</v>
      </c>
      <c r="GVS54" s="58" t="s">
        <v>577</v>
      </c>
      <c r="GVT54" s="58" t="s">
        <v>577</v>
      </c>
      <c r="GVU54" s="58" t="s">
        <v>577</v>
      </c>
      <c r="GVV54" s="58" t="s">
        <v>577</v>
      </c>
      <c r="GVW54" s="58" t="s">
        <v>577</v>
      </c>
      <c r="GVX54" s="58" t="s">
        <v>577</v>
      </c>
      <c r="GVY54" s="58" t="s">
        <v>577</v>
      </c>
      <c r="GVZ54" s="58" t="s">
        <v>577</v>
      </c>
      <c r="GWA54" s="58" t="s">
        <v>577</v>
      </c>
      <c r="GWB54" s="58" t="s">
        <v>577</v>
      </c>
      <c r="GWC54" s="58" t="s">
        <v>577</v>
      </c>
      <c r="GWD54" s="58" t="s">
        <v>577</v>
      </c>
      <c r="GWE54" s="58" t="s">
        <v>577</v>
      </c>
      <c r="GWF54" s="58" t="s">
        <v>577</v>
      </c>
      <c r="GWG54" s="58" t="s">
        <v>577</v>
      </c>
      <c r="GWH54" s="58" t="s">
        <v>577</v>
      </c>
      <c r="GWI54" s="58" t="s">
        <v>577</v>
      </c>
      <c r="GWJ54" s="58" t="s">
        <v>577</v>
      </c>
      <c r="GWK54" s="58" t="s">
        <v>577</v>
      </c>
      <c r="GWL54" s="58" t="s">
        <v>577</v>
      </c>
      <c r="GWM54" s="58" t="s">
        <v>577</v>
      </c>
      <c r="GWN54" s="58" t="s">
        <v>577</v>
      </c>
      <c r="GWO54" s="58" t="s">
        <v>577</v>
      </c>
      <c r="GWP54" s="58" t="s">
        <v>577</v>
      </c>
      <c r="GWQ54" s="58" t="s">
        <v>577</v>
      </c>
      <c r="GWR54" s="58" t="s">
        <v>577</v>
      </c>
      <c r="GWS54" s="58" t="s">
        <v>577</v>
      </c>
      <c r="GWT54" s="58" t="s">
        <v>577</v>
      </c>
      <c r="GWU54" s="58" t="s">
        <v>577</v>
      </c>
      <c r="GWV54" s="58" t="s">
        <v>577</v>
      </c>
      <c r="GWW54" s="58" t="s">
        <v>577</v>
      </c>
      <c r="GWX54" s="58" t="s">
        <v>577</v>
      </c>
      <c r="GWY54" s="58" t="s">
        <v>577</v>
      </c>
      <c r="GWZ54" s="58" t="s">
        <v>577</v>
      </c>
      <c r="GXA54" s="58" t="s">
        <v>577</v>
      </c>
      <c r="GXB54" s="58" t="s">
        <v>577</v>
      </c>
      <c r="GXC54" s="58" t="s">
        <v>577</v>
      </c>
      <c r="GXD54" s="58" t="s">
        <v>577</v>
      </c>
      <c r="GXE54" s="58" t="s">
        <v>577</v>
      </c>
      <c r="GXF54" s="58" t="s">
        <v>577</v>
      </c>
      <c r="GXG54" s="58" t="s">
        <v>577</v>
      </c>
      <c r="GXH54" s="58" t="s">
        <v>577</v>
      </c>
      <c r="GXI54" s="58" t="s">
        <v>577</v>
      </c>
      <c r="GXJ54" s="58" t="s">
        <v>577</v>
      </c>
      <c r="GXK54" s="58" t="s">
        <v>577</v>
      </c>
      <c r="GXL54" s="58" t="s">
        <v>577</v>
      </c>
      <c r="GXM54" s="58" t="s">
        <v>577</v>
      </c>
      <c r="GXN54" s="58" t="s">
        <v>577</v>
      </c>
      <c r="GXO54" s="58" t="s">
        <v>577</v>
      </c>
      <c r="GXP54" s="58" t="s">
        <v>577</v>
      </c>
      <c r="GXQ54" s="58" t="s">
        <v>577</v>
      </c>
      <c r="GXR54" s="58" t="s">
        <v>577</v>
      </c>
      <c r="GXS54" s="58" t="s">
        <v>577</v>
      </c>
      <c r="GXT54" s="58" t="s">
        <v>577</v>
      </c>
      <c r="GXU54" s="58" t="s">
        <v>577</v>
      </c>
      <c r="GXV54" s="58" t="s">
        <v>577</v>
      </c>
      <c r="GXW54" s="58" t="s">
        <v>577</v>
      </c>
      <c r="GXX54" s="58" t="s">
        <v>577</v>
      </c>
      <c r="GXY54" s="58" t="s">
        <v>577</v>
      </c>
      <c r="GXZ54" s="58" t="s">
        <v>577</v>
      </c>
      <c r="GYA54" s="58" t="s">
        <v>577</v>
      </c>
      <c r="GYB54" s="58" t="s">
        <v>577</v>
      </c>
      <c r="GYC54" s="58" t="s">
        <v>577</v>
      </c>
      <c r="GYD54" s="58" t="s">
        <v>577</v>
      </c>
      <c r="GYE54" s="58" t="s">
        <v>577</v>
      </c>
      <c r="GYF54" s="58" t="s">
        <v>577</v>
      </c>
      <c r="GYG54" s="58" t="s">
        <v>577</v>
      </c>
      <c r="GYH54" s="58" t="s">
        <v>577</v>
      </c>
      <c r="GYI54" s="58" t="s">
        <v>577</v>
      </c>
      <c r="GYJ54" s="58" t="s">
        <v>577</v>
      </c>
      <c r="GYK54" s="58" t="s">
        <v>577</v>
      </c>
      <c r="GYL54" s="58" t="s">
        <v>577</v>
      </c>
      <c r="GYM54" s="58" t="s">
        <v>577</v>
      </c>
      <c r="GYN54" s="58" t="s">
        <v>577</v>
      </c>
      <c r="GYO54" s="58" t="s">
        <v>577</v>
      </c>
      <c r="GYP54" s="58" t="s">
        <v>577</v>
      </c>
      <c r="GYQ54" s="58" t="s">
        <v>577</v>
      </c>
      <c r="GYR54" s="58" t="s">
        <v>577</v>
      </c>
      <c r="GYS54" s="58" t="s">
        <v>577</v>
      </c>
      <c r="GYT54" s="58" t="s">
        <v>577</v>
      </c>
      <c r="GYU54" s="58" t="s">
        <v>577</v>
      </c>
      <c r="GYV54" s="58" t="s">
        <v>577</v>
      </c>
      <c r="GYW54" s="58" t="s">
        <v>577</v>
      </c>
      <c r="GYX54" s="58" t="s">
        <v>577</v>
      </c>
      <c r="GYY54" s="58" t="s">
        <v>577</v>
      </c>
      <c r="GYZ54" s="58" t="s">
        <v>577</v>
      </c>
      <c r="GZA54" s="58" t="s">
        <v>577</v>
      </c>
      <c r="GZB54" s="58" t="s">
        <v>577</v>
      </c>
      <c r="GZC54" s="58" t="s">
        <v>577</v>
      </c>
      <c r="GZD54" s="58" t="s">
        <v>577</v>
      </c>
      <c r="GZE54" s="58" t="s">
        <v>577</v>
      </c>
      <c r="GZF54" s="58" t="s">
        <v>577</v>
      </c>
      <c r="GZG54" s="58" t="s">
        <v>577</v>
      </c>
      <c r="GZH54" s="58" t="s">
        <v>577</v>
      </c>
      <c r="GZI54" s="58" t="s">
        <v>577</v>
      </c>
      <c r="GZJ54" s="58" t="s">
        <v>577</v>
      </c>
      <c r="GZK54" s="58" t="s">
        <v>577</v>
      </c>
      <c r="GZL54" s="58" t="s">
        <v>577</v>
      </c>
      <c r="GZM54" s="58" t="s">
        <v>577</v>
      </c>
      <c r="GZN54" s="58" t="s">
        <v>577</v>
      </c>
      <c r="GZO54" s="58" t="s">
        <v>577</v>
      </c>
      <c r="GZP54" s="58" t="s">
        <v>577</v>
      </c>
      <c r="GZQ54" s="58" t="s">
        <v>577</v>
      </c>
      <c r="GZR54" s="58" t="s">
        <v>577</v>
      </c>
      <c r="GZS54" s="58" t="s">
        <v>577</v>
      </c>
      <c r="GZT54" s="58" t="s">
        <v>577</v>
      </c>
      <c r="GZU54" s="58" t="s">
        <v>577</v>
      </c>
      <c r="GZV54" s="58" t="s">
        <v>577</v>
      </c>
      <c r="GZW54" s="58" t="s">
        <v>577</v>
      </c>
      <c r="GZX54" s="58" t="s">
        <v>577</v>
      </c>
      <c r="GZY54" s="58" t="s">
        <v>577</v>
      </c>
      <c r="GZZ54" s="58" t="s">
        <v>577</v>
      </c>
      <c r="HAA54" s="58" t="s">
        <v>577</v>
      </c>
      <c r="HAB54" s="58" t="s">
        <v>577</v>
      </c>
      <c r="HAC54" s="58" t="s">
        <v>577</v>
      </c>
      <c r="HAD54" s="58" t="s">
        <v>577</v>
      </c>
      <c r="HAE54" s="58" t="s">
        <v>577</v>
      </c>
      <c r="HAF54" s="58" t="s">
        <v>577</v>
      </c>
      <c r="HAG54" s="58" t="s">
        <v>577</v>
      </c>
      <c r="HAH54" s="58" t="s">
        <v>577</v>
      </c>
      <c r="HAI54" s="58" t="s">
        <v>577</v>
      </c>
      <c r="HAJ54" s="58" t="s">
        <v>577</v>
      </c>
      <c r="HAK54" s="58" t="s">
        <v>577</v>
      </c>
      <c r="HAL54" s="58" t="s">
        <v>577</v>
      </c>
      <c r="HAM54" s="58" t="s">
        <v>577</v>
      </c>
      <c r="HAN54" s="58" t="s">
        <v>577</v>
      </c>
      <c r="HAO54" s="58" t="s">
        <v>577</v>
      </c>
      <c r="HAP54" s="58" t="s">
        <v>577</v>
      </c>
      <c r="HAQ54" s="58" t="s">
        <v>577</v>
      </c>
      <c r="HAR54" s="58" t="s">
        <v>577</v>
      </c>
      <c r="HAS54" s="58" t="s">
        <v>577</v>
      </c>
      <c r="HAT54" s="58" t="s">
        <v>577</v>
      </c>
      <c r="HAU54" s="58" t="s">
        <v>577</v>
      </c>
      <c r="HAV54" s="58" t="s">
        <v>577</v>
      </c>
      <c r="HAW54" s="58" t="s">
        <v>577</v>
      </c>
      <c r="HAX54" s="58" t="s">
        <v>577</v>
      </c>
      <c r="HAY54" s="58" t="s">
        <v>577</v>
      </c>
      <c r="HAZ54" s="58" t="s">
        <v>577</v>
      </c>
      <c r="HBA54" s="58" t="s">
        <v>577</v>
      </c>
      <c r="HBB54" s="58" t="s">
        <v>577</v>
      </c>
      <c r="HBC54" s="58" t="s">
        <v>577</v>
      </c>
      <c r="HBD54" s="58" t="s">
        <v>577</v>
      </c>
      <c r="HBE54" s="58" t="s">
        <v>577</v>
      </c>
      <c r="HBF54" s="58" t="s">
        <v>577</v>
      </c>
      <c r="HBG54" s="58" t="s">
        <v>577</v>
      </c>
      <c r="HBH54" s="58" t="s">
        <v>577</v>
      </c>
      <c r="HBI54" s="58" t="s">
        <v>577</v>
      </c>
      <c r="HBJ54" s="58" t="s">
        <v>577</v>
      </c>
      <c r="HBK54" s="58" t="s">
        <v>577</v>
      </c>
      <c r="HBL54" s="58" t="s">
        <v>577</v>
      </c>
      <c r="HBM54" s="58" t="s">
        <v>577</v>
      </c>
      <c r="HBN54" s="58" t="s">
        <v>577</v>
      </c>
      <c r="HBO54" s="58" t="s">
        <v>577</v>
      </c>
      <c r="HBP54" s="58" t="s">
        <v>577</v>
      </c>
      <c r="HBQ54" s="58" t="s">
        <v>577</v>
      </c>
      <c r="HBR54" s="58" t="s">
        <v>577</v>
      </c>
      <c r="HBS54" s="58" t="s">
        <v>577</v>
      </c>
      <c r="HBT54" s="58" t="s">
        <v>577</v>
      </c>
      <c r="HBU54" s="58" t="s">
        <v>577</v>
      </c>
      <c r="HBV54" s="58" t="s">
        <v>577</v>
      </c>
      <c r="HBW54" s="58" t="s">
        <v>577</v>
      </c>
      <c r="HBX54" s="58" t="s">
        <v>577</v>
      </c>
      <c r="HBY54" s="58" t="s">
        <v>577</v>
      </c>
      <c r="HBZ54" s="58" t="s">
        <v>577</v>
      </c>
      <c r="HCA54" s="58" t="s">
        <v>577</v>
      </c>
      <c r="HCB54" s="58" t="s">
        <v>577</v>
      </c>
      <c r="HCC54" s="58" t="s">
        <v>577</v>
      </c>
      <c r="HCD54" s="58" t="s">
        <v>577</v>
      </c>
      <c r="HCE54" s="58" t="s">
        <v>577</v>
      </c>
      <c r="HCF54" s="58" t="s">
        <v>577</v>
      </c>
      <c r="HCG54" s="58" t="s">
        <v>577</v>
      </c>
      <c r="HCH54" s="58" t="s">
        <v>577</v>
      </c>
      <c r="HCI54" s="58" t="s">
        <v>577</v>
      </c>
      <c r="HCJ54" s="58" t="s">
        <v>577</v>
      </c>
      <c r="HCK54" s="58" t="s">
        <v>577</v>
      </c>
      <c r="HCL54" s="58" t="s">
        <v>577</v>
      </c>
      <c r="HCM54" s="58" t="s">
        <v>577</v>
      </c>
      <c r="HCN54" s="58" t="s">
        <v>577</v>
      </c>
      <c r="HCO54" s="58" t="s">
        <v>577</v>
      </c>
      <c r="HCP54" s="58" t="s">
        <v>577</v>
      </c>
      <c r="HCQ54" s="58" t="s">
        <v>577</v>
      </c>
      <c r="HCR54" s="58" t="s">
        <v>577</v>
      </c>
      <c r="HCS54" s="58" t="s">
        <v>577</v>
      </c>
      <c r="HCT54" s="58" t="s">
        <v>577</v>
      </c>
      <c r="HCU54" s="58" t="s">
        <v>577</v>
      </c>
      <c r="HCV54" s="58" t="s">
        <v>577</v>
      </c>
      <c r="HCW54" s="58" t="s">
        <v>577</v>
      </c>
      <c r="HCX54" s="58" t="s">
        <v>577</v>
      </c>
      <c r="HCY54" s="58" t="s">
        <v>577</v>
      </c>
      <c r="HCZ54" s="58" t="s">
        <v>577</v>
      </c>
      <c r="HDA54" s="58" t="s">
        <v>577</v>
      </c>
      <c r="HDB54" s="58" t="s">
        <v>577</v>
      </c>
      <c r="HDC54" s="58" t="s">
        <v>577</v>
      </c>
      <c r="HDD54" s="58" t="s">
        <v>577</v>
      </c>
      <c r="HDE54" s="58" t="s">
        <v>577</v>
      </c>
      <c r="HDF54" s="58" t="s">
        <v>577</v>
      </c>
      <c r="HDG54" s="58" t="s">
        <v>577</v>
      </c>
      <c r="HDH54" s="58" t="s">
        <v>577</v>
      </c>
      <c r="HDI54" s="58" t="s">
        <v>577</v>
      </c>
      <c r="HDJ54" s="58" t="s">
        <v>577</v>
      </c>
      <c r="HDK54" s="58" t="s">
        <v>577</v>
      </c>
      <c r="HDL54" s="58" t="s">
        <v>577</v>
      </c>
      <c r="HDM54" s="58" t="s">
        <v>577</v>
      </c>
      <c r="HDN54" s="58" t="s">
        <v>577</v>
      </c>
      <c r="HDO54" s="58" t="s">
        <v>577</v>
      </c>
      <c r="HDP54" s="58" t="s">
        <v>577</v>
      </c>
      <c r="HDQ54" s="58" t="s">
        <v>577</v>
      </c>
      <c r="HDR54" s="58" t="s">
        <v>577</v>
      </c>
      <c r="HDS54" s="58" t="s">
        <v>577</v>
      </c>
      <c r="HDT54" s="58" t="s">
        <v>577</v>
      </c>
      <c r="HDU54" s="58" t="s">
        <v>577</v>
      </c>
      <c r="HDV54" s="58" t="s">
        <v>577</v>
      </c>
      <c r="HDW54" s="58" t="s">
        <v>577</v>
      </c>
      <c r="HDX54" s="58" t="s">
        <v>577</v>
      </c>
      <c r="HDY54" s="58" t="s">
        <v>577</v>
      </c>
      <c r="HDZ54" s="58" t="s">
        <v>577</v>
      </c>
      <c r="HEA54" s="58" t="s">
        <v>577</v>
      </c>
      <c r="HEB54" s="58" t="s">
        <v>577</v>
      </c>
      <c r="HEC54" s="58" t="s">
        <v>577</v>
      </c>
      <c r="HED54" s="58" t="s">
        <v>577</v>
      </c>
      <c r="HEE54" s="58" t="s">
        <v>577</v>
      </c>
      <c r="HEF54" s="58" t="s">
        <v>577</v>
      </c>
      <c r="HEG54" s="58" t="s">
        <v>577</v>
      </c>
      <c r="HEH54" s="58" t="s">
        <v>577</v>
      </c>
      <c r="HEI54" s="58" t="s">
        <v>577</v>
      </c>
      <c r="HEJ54" s="58" t="s">
        <v>577</v>
      </c>
      <c r="HEK54" s="58" t="s">
        <v>577</v>
      </c>
      <c r="HEL54" s="58" t="s">
        <v>577</v>
      </c>
      <c r="HEM54" s="58" t="s">
        <v>577</v>
      </c>
      <c r="HEN54" s="58" t="s">
        <v>577</v>
      </c>
      <c r="HEO54" s="58" t="s">
        <v>577</v>
      </c>
      <c r="HEP54" s="58" t="s">
        <v>577</v>
      </c>
      <c r="HEQ54" s="58" t="s">
        <v>577</v>
      </c>
      <c r="HER54" s="58" t="s">
        <v>577</v>
      </c>
      <c r="HES54" s="58" t="s">
        <v>577</v>
      </c>
      <c r="HET54" s="58" t="s">
        <v>577</v>
      </c>
      <c r="HEU54" s="58" t="s">
        <v>577</v>
      </c>
      <c r="HEV54" s="58" t="s">
        <v>577</v>
      </c>
      <c r="HEW54" s="58" t="s">
        <v>577</v>
      </c>
      <c r="HEX54" s="58" t="s">
        <v>577</v>
      </c>
      <c r="HEY54" s="58" t="s">
        <v>577</v>
      </c>
      <c r="HEZ54" s="58" t="s">
        <v>577</v>
      </c>
      <c r="HFA54" s="58" t="s">
        <v>577</v>
      </c>
      <c r="HFB54" s="58" t="s">
        <v>577</v>
      </c>
      <c r="HFC54" s="58" t="s">
        <v>577</v>
      </c>
      <c r="HFD54" s="58" t="s">
        <v>577</v>
      </c>
      <c r="HFE54" s="58" t="s">
        <v>577</v>
      </c>
      <c r="HFF54" s="58" t="s">
        <v>577</v>
      </c>
      <c r="HFG54" s="58" t="s">
        <v>577</v>
      </c>
      <c r="HFH54" s="58" t="s">
        <v>577</v>
      </c>
      <c r="HFI54" s="58" t="s">
        <v>577</v>
      </c>
      <c r="HFJ54" s="58" t="s">
        <v>577</v>
      </c>
      <c r="HFK54" s="58" t="s">
        <v>577</v>
      </c>
      <c r="HFL54" s="58" t="s">
        <v>577</v>
      </c>
      <c r="HFM54" s="58" t="s">
        <v>577</v>
      </c>
      <c r="HFN54" s="58" t="s">
        <v>577</v>
      </c>
      <c r="HFO54" s="58" t="s">
        <v>577</v>
      </c>
      <c r="HFP54" s="58" t="s">
        <v>577</v>
      </c>
      <c r="HFQ54" s="58" t="s">
        <v>577</v>
      </c>
      <c r="HFR54" s="58" t="s">
        <v>577</v>
      </c>
      <c r="HFS54" s="58" t="s">
        <v>577</v>
      </c>
      <c r="HFT54" s="58" t="s">
        <v>577</v>
      </c>
      <c r="HFU54" s="58" t="s">
        <v>577</v>
      </c>
      <c r="HFV54" s="58" t="s">
        <v>577</v>
      </c>
      <c r="HFW54" s="58" t="s">
        <v>577</v>
      </c>
      <c r="HFX54" s="58" t="s">
        <v>577</v>
      </c>
      <c r="HFY54" s="58" t="s">
        <v>577</v>
      </c>
      <c r="HFZ54" s="58" t="s">
        <v>577</v>
      </c>
      <c r="HGA54" s="58" t="s">
        <v>577</v>
      </c>
      <c r="HGB54" s="58" t="s">
        <v>577</v>
      </c>
      <c r="HGC54" s="58" t="s">
        <v>577</v>
      </c>
      <c r="HGD54" s="58" t="s">
        <v>577</v>
      </c>
      <c r="HGE54" s="58" t="s">
        <v>577</v>
      </c>
      <c r="HGF54" s="58" t="s">
        <v>577</v>
      </c>
      <c r="HGG54" s="58" t="s">
        <v>577</v>
      </c>
      <c r="HGH54" s="58" t="s">
        <v>577</v>
      </c>
      <c r="HGI54" s="58" t="s">
        <v>577</v>
      </c>
      <c r="HGJ54" s="58" t="s">
        <v>577</v>
      </c>
      <c r="HGK54" s="58" t="s">
        <v>577</v>
      </c>
      <c r="HGL54" s="58" t="s">
        <v>577</v>
      </c>
      <c r="HGM54" s="58" t="s">
        <v>577</v>
      </c>
      <c r="HGN54" s="58" t="s">
        <v>577</v>
      </c>
      <c r="HGO54" s="58" t="s">
        <v>577</v>
      </c>
      <c r="HGP54" s="58" t="s">
        <v>577</v>
      </c>
      <c r="HGQ54" s="58" t="s">
        <v>577</v>
      </c>
      <c r="HGR54" s="58" t="s">
        <v>577</v>
      </c>
      <c r="HGS54" s="58" t="s">
        <v>577</v>
      </c>
      <c r="HGT54" s="58" t="s">
        <v>577</v>
      </c>
      <c r="HGU54" s="58" t="s">
        <v>577</v>
      </c>
      <c r="HGV54" s="58" t="s">
        <v>577</v>
      </c>
      <c r="HGW54" s="58" t="s">
        <v>577</v>
      </c>
      <c r="HGX54" s="58" t="s">
        <v>577</v>
      </c>
      <c r="HGY54" s="58" t="s">
        <v>577</v>
      </c>
      <c r="HGZ54" s="58" t="s">
        <v>577</v>
      </c>
      <c r="HHA54" s="58" t="s">
        <v>577</v>
      </c>
      <c r="HHB54" s="58" t="s">
        <v>577</v>
      </c>
      <c r="HHC54" s="58" t="s">
        <v>577</v>
      </c>
      <c r="HHD54" s="58" t="s">
        <v>577</v>
      </c>
      <c r="HHE54" s="58" t="s">
        <v>577</v>
      </c>
      <c r="HHF54" s="58" t="s">
        <v>577</v>
      </c>
      <c r="HHG54" s="58" t="s">
        <v>577</v>
      </c>
      <c r="HHH54" s="58" t="s">
        <v>577</v>
      </c>
      <c r="HHI54" s="58" t="s">
        <v>577</v>
      </c>
      <c r="HHJ54" s="58" t="s">
        <v>577</v>
      </c>
      <c r="HHK54" s="58" t="s">
        <v>577</v>
      </c>
      <c r="HHL54" s="58" t="s">
        <v>577</v>
      </c>
      <c r="HHM54" s="58" t="s">
        <v>577</v>
      </c>
      <c r="HHN54" s="58" t="s">
        <v>577</v>
      </c>
      <c r="HHO54" s="58" t="s">
        <v>577</v>
      </c>
      <c r="HHP54" s="58" t="s">
        <v>577</v>
      </c>
      <c r="HHQ54" s="58" t="s">
        <v>577</v>
      </c>
      <c r="HHR54" s="58" t="s">
        <v>577</v>
      </c>
      <c r="HHS54" s="58" t="s">
        <v>577</v>
      </c>
      <c r="HHT54" s="58" t="s">
        <v>577</v>
      </c>
      <c r="HHU54" s="58" t="s">
        <v>577</v>
      </c>
      <c r="HHV54" s="58" t="s">
        <v>577</v>
      </c>
      <c r="HHW54" s="58" t="s">
        <v>577</v>
      </c>
      <c r="HHX54" s="58" t="s">
        <v>577</v>
      </c>
      <c r="HHY54" s="58" t="s">
        <v>577</v>
      </c>
      <c r="HHZ54" s="58" t="s">
        <v>577</v>
      </c>
      <c r="HIA54" s="58" t="s">
        <v>577</v>
      </c>
      <c r="HIB54" s="58" t="s">
        <v>577</v>
      </c>
      <c r="HIC54" s="58" t="s">
        <v>577</v>
      </c>
      <c r="HID54" s="58" t="s">
        <v>577</v>
      </c>
      <c r="HIE54" s="58" t="s">
        <v>577</v>
      </c>
      <c r="HIF54" s="58" t="s">
        <v>577</v>
      </c>
      <c r="HIG54" s="58" t="s">
        <v>577</v>
      </c>
      <c r="HIH54" s="58" t="s">
        <v>577</v>
      </c>
      <c r="HII54" s="58" t="s">
        <v>577</v>
      </c>
      <c r="HIJ54" s="58" t="s">
        <v>577</v>
      </c>
      <c r="HIK54" s="58" t="s">
        <v>577</v>
      </c>
      <c r="HIL54" s="58" t="s">
        <v>577</v>
      </c>
      <c r="HIM54" s="58" t="s">
        <v>577</v>
      </c>
      <c r="HIN54" s="58" t="s">
        <v>577</v>
      </c>
      <c r="HIO54" s="58" t="s">
        <v>577</v>
      </c>
      <c r="HIP54" s="58" t="s">
        <v>577</v>
      </c>
      <c r="HIQ54" s="58" t="s">
        <v>577</v>
      </c>
      <c r="HIR54" s="58" t="s">
        <v>577</v>
      </c>
      <c r="HIS54" s="58" t="s">
        <v>577</v>
      </c>
      <c r="HIT54" s="58" t="s">
        <v>577</v>
      </c>
      <c r="HIU54" s="58" t="s">
        <v>577</v>
      </c>
      <c r="HIV54" s="58" t="s">
        <v>577</v>
      </c>
      <c r="HIW54" s="58" t="s">
        <v>577</v>
      </c>
      <c r="HIX54" s="58" t="s">
        <v>577</v>
      </c>
      <c r="HIY54" s="58" t="s">
        <v>577</v>
      </c>
      <c r="HIZ54" s="58" t="s">
        <v>577</v>
      </c>
      <c r="HJA54" s="58" t="s">
        <v>577</v>
      </c>
      <c r="HJB54" s="58" t="s">
        <v>577</v>
      </c>
      <c r="HJC54" s="58" t="s">
        <v>577</v>
      </c>
      <c r="HJD54" s="58" t="s">
        <v>577</v>
      </c>
      <c r="HJE54" s="58" t="s">
        <v>577</v>
      </c>
      <c r="HJF54" s="58" t="s">
        <v>577</v>
      </c>
      <c r="HJG54" s="58" t="s">
        <v>577</v>
      </c>
      <c r="HJH54" s="58" t="s">
        <v>577</v>
      </c>
      <c r="HJI54" s="58" t="s">
        <v>577</v>
      </c>
      <c r="HJJ54" s="58" t="s">
        <v>577</v>
      </c>
      <c r="HJK54" s="58" t="s">
        <v>577</v>
      </c>
      <c r="HJL54" s="58" t="s">
        <v>577</v>
      </c>
      <c r="HJM54" s="58" t="s">
        <v>577</v>
      </c>
      <c r="HJN54" s="58" t="s">
        <v>577</v>
      </c>
      <c r="HJO54" s="58" t="s">
        <v>577</v>
      </c>
      <c r="HJP54" s="58" t="s">
        <v>577</v>
      </c>
      <c r="HJQ54" s="58" t="s">
        <v>577</v>
      </c>
      <c r="HJR54" s="58" t="s">
        <v>577</v>
      </c>
      <c r="HJS54" s="58" t="s">
        <v>577</v>
      </c>
      <c r="HJT54" s="58" t="s">
        <v>577</v>
      </c>
      <c r="HJU54" s="58" t="s">
        <v>577</v>
      </c>
      <c r="HJV54" s="58" t="s">
        <v>577</v>
      </c>
      <c r="HJW54" s="58" t="s">
        <v>577</v>
      </c>
      <c r="HJX54" s="58" t="s">
        <v>577</v>
      </c>
      <c r="HJY54" s="58" t="s">
        <v>577</v>
      </c>
      <c r="HJZ54" s="58" t="s">
        <v>577</v>
      </c>
      <c r="HKA54" s="58" t="s">
        <v>577</v>
      </c>
      <c r="HKB54" s="58" t="s">
        <v>577</v>
      </c>
      <c r="HKC54" s="58" t="s">
        <v>577</v>
      </c>
      <c r="HKD54" s="58" t="s">
        <v>577</v>
      </c>
      <c r="HKE54" s="58" t="s">
        <v>577</v>
      </c>
      <c r="HKF54" s="58" t="s">
        <v>577</v>
      </c>
      <c r="HKG54" s="58" t="s">
        <v>577</v>
      </c>
      <c r="HKH54" s="58" t="s">
        <v>577</v>
      </c>
      <c r="HKI54" s="58" t="s">
        <v>577</v>
      </c>
      <c r="HKJ54" s="58" t="s">
        <v>577</v>
      </c>
      <c r="HKK54" s="58" t="s">
        <v>577</v>
      </c>
      <c r="HKL54" s="58" t="s">
        <v>577</v>
      </c>
      <c r="HKM54" s="58" t="s">
        <v>577</v>
      </c>
      <c r="HKN54" s="58" t="s">
        <v>577</v>
      </c>
      <c r="HKO54" s="58" t="s">
        <v>577</v>
      </c>
      <c r="HKP54" s="58" t="s">
        <v>577</v>
      </c>
      <c r="HKQ54" s="58" t="s">
        <v>577</v>
      </c>
      <c r="HKR54" s="58" t="s">
        <v>577</v>
      </c>
      <c r="HKS54" s="58" t="s">
        <v>577</v>
      </c>
      <c r="HKT54" s="58" t="s">
        <v>577</v>
      </c>
      <c r="HKU54" s="58" t="s">
        <v>577</v>
      </c>
      <c r="HKV54" s="58" t="s">
        <v>577</v>
      </c>
      <c r="HKW54" s="58" t="s">
        <v>577</v>
      </c>
      <c r="HKX54" s="58" t="s">
        <v>577</v>
      </c>
      <c r="HKY54" s="58" t="s">
        <v>577</v>
      </c>
      <c r="HKZ54" s="58" t="s">
        <v>577</v>
      </c>
      <c r="HLA54" s="58" t="s">
        <v>577</v>
      </c>
      <c r="HLB54" s="58" t="s">
        <v>577</v>
      </c>
      <c r="HLC54" s="58" t="s">
        <v>577</v>
      </c>
      <c r="HLD54" s="58" t="s">
        <v>577</v>
      </c>
      <c r="HLE54" s="58" t="s">
        <v>577</v>
      </c>
      <c r="HLF54" s="58" t="s">
        <v>577</v>
      </c>
      <c r="HLG54" s="58" t="s">
        <v>577</v>
      </c>
      <c r="HLH54" s="58" t="s">
        <v>577</v>
      </c>
      <c r="HLI54" s="58" t="s">
        <v>577</v>
      </c>
      <c r="HLJ54" s="58" t="s">
        <v>577</v>
      </c>
      <c r="HLK54" s="58" t="s">
        <v>577</v>
      </c>
      <c r="HLL54" s="58" t="s">
        <v>577</v>
      </c>
      <c r="HLM54" s="58" t="s">
        <v>577</v>
      </c>
      <c r="HLN54" s="58" t="s">
        <v>577</v>
      </c>
      <c r="HLO54" s="58" t="s">
        <v>577</v>
      </c>
      <c r="HLP54" s="58" t="s">
        <v>577</v>
      </c>
      <c r="HLQ54" s="58" t="s">
        <v>577</v>
      </c>
      <c r="HLR54" s="58" t="s">
        <v>577</v>
      </c>
      <c r="HLS54" s="58" t="s">
        <v>577</v>
      </c>
      <c r="HLT54" s="58" t="s">
        <v>577</v>
      </c>
      <c r="HLU54" s="58" t="s">
        <v>577</v>
      </c>
      <c r="HLV54" s="58" t="s">
        <v>577</v>
      </c>
      <c r="HLW54" s="58" t="s">
        <v>577</v>
      </c>
      <c r="HLX54" s="58" t="s">
        <v>577</v>
      </c>
      <c r="HLY54" s="58" t="s">
        <v>577</v>
      </c>
      <c r="HLZ54" s="58" t="s">
        <v>577</v>
      </c>
      <c r="HMA54" s="58" t="s">
        <v>577</v>
      </c>
      <c r="HMB54" s="58" t="s">
        <v>577</v>
      </c>
      <c r="HMC54" s="58" t="s">
        <v>577</v>
      </c>
      <c r="HMD54" s="58" t="s">
        <v>577</v>
      </c>
      <c r="HME54" s="58" t="s">
        <v>577</v>
      </c>
      <c r="HMF54" s="58" t="s">
        <v>577</v>
      </c>
      <c r="HMG54" s="58" t="s">
        <v>577</v>
      </c>
      <c r="HMH54" s="58" t="s">
        <v>577</v>
      </c>
      <c r="HMI54" s="58" t="s">
        <v>577</v>
      </c>
      <c r="HMJ54" s="58" t="s">
        <v>577</v>
      </c>
      <c r="HMK54" s="58" t="s">
        <v>577</v>
      </c>
      <c r="HML54" s="58" t="s">
        <v>577</v>
      </c>
      <c r="HMM54" s="58" t="s">
        <v>577</v>
      </c>
      <c r="HMN54" s="58" t="s">
        <v>577</v>
      </c>
      <c r="HMO54" s="58" t="s">
        <v>577</v>
      </c>
      <c r="HMP54" s="58" t="s">
        <v>577</v>
      </c>
      <c r="HMQ54" s="58" t="s">
        <v>577</v>
      </c>
      <c r="HMR54" s="58" t="s">
        <v>577</v>
      </c>
      <c r="HMS54" s="58" t="s">
        <v>577</v>
      </c>
      <c r="HMT54" s="58" t="s">
        <v>577</v>
      </c>
      <c r="HMU54" s="58" t="s">
        <v>577</v>
      </c>
      <c r="HMV54" s="58" t="s">
        <v>577</v>
      </c>
      <c r="HMW54" s="58" t="s">
        <v>577</v>
      </c>
      <c r="HMX54" s="58" t="s">
        <v>577</v>
      </c>
      <c r="HMY54" s="58" t="s">
        <v>577</v>
      </c>
      <c r="HMZ54" s="58" t="s">
        <v>577</v>
      </c>
      <c r="HNA54" s="58" t="s">
        <v>577</v>
      </c>
      <c r="HNB54" s="58" t="s">
        <v>577</v>
      </c>
      <c r="HNC54" s="58" t="s">
        <v>577</v>
      </c>
      <c r="HND54" s="58" t="s">
        <v>577</v>
      </c>
      <c r="HNE54" s="58" t="s">
        <v>577</v>
      </c>
      <c r="HNF54" s="58" t="s">
        <v>577</v>
      </c>
      <c r="HNG54" s="58" t="s">
        <v>577</v>
      </c>
      <c r="HNH54" s="58" t="s">
        <v>577</v>
      </c>
      <c r="HNI54" s="58" t="s">
        <v>577</v>
      </c>
      <c r="HNJ54" s="58" t="s">
        <v>577</v>
      </c>
      <c r="HNK54" s="58" t="s">
        <v>577</v>
      </c>
      <c r="HNL54" s="58" t="s">
        <v>577</v>
      </c>
      <c r="HNM54" s="58" t="s">
        <v>577</v>
      </c>
      <c r="HNN54" s="58" t="s">
        <v>577</v>
      </c>
      <c r="HNO54" s="58" t="s">
        <v>577</v>
      </c>
      <c r="HNP54" s="58" t="s">
        <v>577</v>
      </c>
      <c r="HNQ54" s="58" t="s">
        <v>577</v>
      </c>
      <c r="HNR54" s="58" t="s">
        <v>577</v>
      </c>
      <c r="HNS54" s="58" t="s">
        <v>577</v>
      </c>
      <c r="HNT54" s="58" t="s">
        <v>577</v>
      </c>
      <c r="HNU54" s="58" t="s">
        <v>577</v>
      </c>
      <c r="HNV54" s="58" t="s">
        <v>577</v>
      </c>
      <c r="HNW54" s="58" t="s">
        <v>577</v>
      </c>
      <c r="HNX54" s="58" t="s">
        <v>577</v>
      </c>
      <c r="HNY54" s="58" t="s">
        <v>577</v>
      </c>
      <c r="HNZ54" s="58" t="s">
        <v>577</v>
      </c>
      <c r="HOA54" s="58" t="s">
        <v>577</v>
      </c>
      <c r="HOB54" s="58" t="s">
        <v>577</v>
      </c>
      <c r="HOC54" s="58" t="s">
        <v>577</v>
      </c>
      <c r="HOD54" s="58" t="s">
        <v>577</v>
      </c>
      <c r="HOE54" s="58" t="s">
        <v>577</v>
      </c>
      <c r="HOF54" s="58" t="s">
        <v>577</v>
      </c>
      <c r="HOG54" s="58" t="s">
        <v>577</v>
      </c>
      <c r="HOH54" s="58" t="s">
        <v>577</v>
      </c>
      <c r="HOI54" s="58" t="s">
        <v>577</v>
      </c>
      <c r="HOJ54" s="58" t="s">
        <v>577</v>
      </c>
      <c r="HOK54" s="58" t="s">
        <v>577</v>
      </c>
      <c r="HOL54" s="58" t="s">
        <v>577</v>
      </c>
      <c r="HOM54" s="58" t="s">
        <v>577</v>
      </c>
      <c r="HON54" s="58" t="s">
        <v>577</v>
      </c>
      <c r="HOO54" s="58" t="s">
        <v>577</v>
      </c>
      <c r="HOP54" s="58" t="s">
        <v>577</v>
      </c>
      <c r="HOQ54" s="58" t="s">
        <v>577</v>
      </c>
      <c r="HOR54" s="58" t="s">
        <v>577</v>
      </c>
      <c r="HOS54" s="58" t="s">
        <v>577</v>
      </c>
      <c r="HOT54" s="58" t="s">
        <v>577</v>
      </c>
      <c r="HOU54" s="58" t="s">
        <v>577</v>
      </c>
      <c r="HOV54" s="58" t="s">
        <v>577</v>
      </c>
      <c r="HOW54" s="58" t="s">
        <v>577</v>
      </c>
      <c r="HOX54" s="58" t="s">
        <v>577</v>
      </c>
      <c r="HOY54" s="58" t="s">
        <v>577</v>
      </c>
      <c r="HOZ54" s="58" t="s">
        <v>577</v>
      </c>
      <c r="HPA54" s="58" t="s">
        <v>577</v>
      </c>
      <c r="HPB54" s="58" t="s">
        <v>577</v>
      </c>
      <c r="HPC54" s="58" t="s">
        <v>577</v>
      </c>
      <c r="HPD54" s="58" t="s">
        <v>577</v>
      </c>
      <c r="HPE54" s="58" t="s">
        <v>577</v>
      </c>
      <c r="HPF54" s="58" t="s">
        <v>577</v>
      </c>
      <c r="HPG54" s="58" t="s">
        <v>577</v>
      </c>
      <c r="HPH54" s="58" t="s">
        <v>577</v>
      </c>
      <c r="HPI54" s="58" t="s">
        <v>577</v>
      </c>
      <c r="HPJ54" s="58" t="s">
        <v>577</v>
      </c>
      <c r="HPK54" s="58" t="s">
        <v>577</v>
      </c>
      <c r="HPL54" s="58" t="s">
        <v>577</v>
      </c>
      <c r="HPM54" s="58" t="s">
        <v>577</v>
      </c>
      <c r="HPN54" s="58" t="s">
        <v>577</v>
      </c>
      <c r="HPO54" s="58" t="s">
        <v>577</v>
      </c>
      <c r="HPP54" s="58" t="s">
        <v>577</v>
      </c>
      <c r="HPQ54" s="58" t="s">
        <v>577</v>
      </c>
      <c r="HPR54" s="58" t="s">
        <v>577</v>
      </c>
      <c r="HPS54" s="58" t="s">
        <v>577</v>
      </c>
      <c r="HPT54" s="58" t="s">
        <v>577</v>
      </c>
      <c r="HPU54" s="58" t="s">
        <v>577</v>
      </c>
      <c r="HPV54" s="58" t="s">
        <v>577</v>
      </c>
      <c r="HPW54" s="58" t="s">
        <v>577</v>
      </c>
      <c r="HPX54" s="58" t="s">
        <v>577</v>
      </c>
      <c r="HPY54" s="58" t="s">
        <v>577</v>
      </c>
      <c r="HPZ54" s="58" t="s">
        <v>577</v>
      </c>
      <c r="HQA54" s="58" t="s">
        <v>577</v>
      </c>
      <c r="HQB54" s="58" t="s">
        <v>577</v>
      </c>
      <c r="HQC54" s="58" t="s">
        <v>577</v>
      </c>
      <c r="HQD54" s="58" t="s">
        <v>577</v>
      </c>
      <c r="HQE54" s="58" t="s">
        <v>577</v>
      </c>
      <c r="HQF54" s="58" t="s">
        <v>577</v>
      </c>
      <c r="HQG54" s="58" t="s">
        <v>577</v>
      </c>
      <c r="HQH54" s="58" t="s">
        <v>577</v>
      </c>
      <c r="HQI54" s="58" t="s">
        <v>577</v>
      </c>
      <c r="HQJ54" s="58" t="s">
        <v>577</v>
      </c>
      <c r="HQK54" s="58" t="s">
        <v>577</v>
      </c>
      <c r="HQL54" s="58" t="s">
        <v>577</v>
      </c>
      <c r="HQM54" s="58" t="s">
        <v>577</v>
      </c>
      <c r="HQN54" s="58" t="s">
        <v>577</v>
      </c>
      <c r="HQO54" s="58" t="s">
        <v>577</v>
      </c>
      <c r="HQP54" s="58" t="s">
        <v>577</v>
      </c>
      <c r="HQQ54" s="58" t="s">
        <v>577</v>
      </c>
      <c r="HQR54" s="58" t="s">
        <v>577</v>
      </c>
      <c r="HQS54" s="58" t="s">
        <v>577</v>
      </c>
      <c r="HQT54" s="58" t="s">
        <v>577</v>
      </c>
      <c r="HQU54" s="58" t="s">
        <v>577</v>
      </c>
      <c r="HQV54" s="58" t="s">
        <v>577</v>
      </c>
      <c r="HQW54" s="58" t="s">
        <v>577</v>
      </c>
      <c r="HQX54" s="58" t="s">
        <v>577</v>
      </c>
      <c r="HQY54" s="58" t="s">
        <v>577</v>
      </c>
      <c r="HQZ54" s="58" t="s">
        <v>577</v>
      </c>
      <c r="HRA54" s="58" t="s">
        <v>577</v>
      </c>
      <c r="HRB54" s="58" t="s">
        <v>577</v>
      </c>
      <c r="HRC54" s="58" t="s">
        <v>577</v>
      </c>
      <c r="HRD54" s="58" t="s">
        <v>577</v>
      </c>
      <c r="HRE54" s="58" t="s">
        <v>577</v>
      </c>
      <c r="HRF54" s="58" t="s">
        <v>577</v>
      </c>
      <c r="HRG54" s="58" t="s">
        <v>577</v>
      </c>
      <c r="HRH54" s="58" t="s">
        <v>577</v>
      </c>
      <c r="HRI54" s="58" t="s">
        <v>577</v>
      </c>
      <c r="HRJ54" s="58" t="s">
        <v>577</v>
      </c>
      <c r="HRK54" s="58" t="s">
        <v>577</v>
      </c>
      <c r="HRL54" s="58" t="s">
        <v>577</v>
      </c>
      <c r="HRM54" s="58" t="s">
        <v>577</v>
      </c>
      <c r="HRN54" s="58" t="s">
        <v>577</v>
      </c>
      <c r="HRO54" s="58" t="s">
        <v>577</v>
      </c>
      <c r="HRP54" s="58" t="s">
        <v>577</v>
      </c>
      <c r="HRQ54" s="58" t="s">
        <v>577</v>
      </c>
      <c r="HRR54" s="58" t="s">
        <v>577</v>
      </c>
      <c r="HRS54" s="58" t="s">
        <v>577</v>
      </c>
      <c r="HRT54" s="58" t="s">
        <v>577</v>
      </c>
      <c r="HRU54" s="58" t="s">
        <v>577</v>
      </c>
      <c r="HRV54" s="58" t="s">
        <v>577</v>
      </c>
      <c r="HRW54" s="58" t="s">
        <v>577</v>
      </c>
      <c r="HRX54" s="58" t="s">
        <v>577</v>
      </c>
      <c r="HRY54" s="58" t="s">
        <v>577</v>
      </c>
      <c r="HRZ54" s="58" t="s">
        <v>577</v>
      </c>
      <c r="HSA54" s="58" t="s">
        <v>577</v>
      </c>
      <c r="HSB54" s="58" t="s">
        <v>577</v>
      </c>
      <c r="HSC54" s="58" t="s">
        <v>577</v>
      </c>
      <c r="HSD54" s="58" t="s">
        <v>577</v>
      </c>
      <c r="HSE54" s="58" t="s">
        <v>577</v>
      </c>
      <c r="HSF54" s="58" t="s">
        <v>577</v>
      </c>
      <c r="HSG54" s="58" t="s">
        <v>577</v>
      </c>
      <c r="HSH54" s="58" t="s">
        <v>577</v>
      </c>
      <c r="HSI54" s="58" t="s">
        <v>577</v>
      </c>
      <c r="HSJ54" s="58" t="s">
        <v>577</v>
      </c>
      <c r="HSK54" s="58" t="s">
        <v>577</v>
      </c>
      <c r="HSL54" s="58" t="s">
        <v>577</v>
      </c>
      <c r="HSM54" s="58" t="s">
        <v>577</v>
      </c>
      <c r="HSN54" s="58" t="s">
        <v>577</v>
      </c>
      <c r="HSO54" s="58" t="s">
        <v>577</v>
      </c>
      <c r="HSP54" s="58" t="s">
        <v>577</v>
      </c>
      <c r="HSQ54" s="58" t="s">
        <v>577</v>
      </c>
      <c r="HSR54" s="58" t="s">
        <v>577</v>
      </c>
      <c r="HSS54" s="58" t="s">
        <v>577</v>
      </c>
      <c r="HST54" s="58" t="s">
        <v>577</v>
      </c>
      <c r="HSU54" s="58" t="s">
        <v>577</v>
      </c>
      <c r="HSV54" s="58" t="s">
        <v>577</v>
      </c>
      <c r="HSW54" s="58" t="s">
        <v>577</v>
      </c>
      <c r="HSX54" s="58" t="s">
        <v>577</v>
      </c>
      <c r="HSY54" s="58" t="s">
        <v>577</v>
      </c>
      <c r="HSZ54" s="58" t="s">
        <v>577</v>
      </c>
      <c r="HTA54" s="58" t="s">
        <v>577</v>
      </c>
      <c r="HTB54" s="58" t="s">
        <v>577</v>
      </c>
      <c r="HTC54" s="58" t="s">
        <v>577</v>
      </c>
      <c r="HTD54" s="58" t="s">
        <v>577</v>
      </c>
      <c r="HTE54" s="58" t="s">
        <v>577</v>
      </c>
      <c r="HTF54" s="58" t="s">
        <v>577</v>
      </c>
      <c r="HTG54" s="58" t="s">
        <v>577</v>
      </c>
      <c r="HTH54" s="58" t="s">
        <v>577</v>
      </c>
      <c r="HTI54" s="58" t="s">
        <v>577</v>
      </c>
      <c r="HTJ54" s="58" t="s">
        <v>577</v>
      </c>
      <c r="HTK54" s="58" t="s">
        <v>577</v>
      </c>
      <c r="HTL54" s="58" t="s">
        <v>577</v>
      </c>
      <c r="HTM54" s="58" t="s">
        <v>577</v>
      </c>
      <c r="HTN54" s="58" t="s">
        <v>577</v>
      </c>
      <c r="HTO54" s="58" t="s">
        <v>577</v>
      </c>
      <c r="HTP54" s="58" t="s">
        <v>577</v>
      </c>
      <c r="HTQ54" s="58" t="s">
        <v>577</v>
      </c>
      <c r="HTR54" s="58" t="s">
        <v>577</v>
      </c>
      <c r="HTS54" s="58" t="s">
        <v>577</v>
      </c>
      <c r="HTT54" s="58" t="s">
        <v>577</v>
      </c>
      <c r="HTU54" s="58" t="s">
        <v>577</v>
      </c>
      <c r="HTV54" s="58" t="s">
        <v>577</v>
      </c>
      <c r="HTW54" s="58" t="s">
        <v>577</v>
      </c>
      <c r="HTX54" s="58" t="s">
        <v>577</v>
      </c>
      <c r="HTY54" s="58" t="s">
        <v>577</v>
      </c>
      <c r="HTZ54" s="58" t="s">
        <v>577</v>
      </c>
      <c r="HUA54" s="58" t="s">
        <v>577</v>
      </c>
      <c r="HUB54" s="58" t="s">
        <v>577</v>
      </c>
      <c r="HUC54" s="58" t="s">
        <v>577</v>
      </c>
      <c r="HUD54" s="58" t="s">
        <v>577</v>
      </c>
      <c r="HUE54" s="58" t="s">
        <v>577</v>
      </c>
      <c r="HUF54" s="58" t="s">
        <v>577</v>
      </c>
      <c r="HUG54" s="58" t="s">
        <v>577</v>
      </c>
      <c r="HUH54" s="58" t="s">
        <v>577</v>
      </c>
      <c r="HUI54" s="58" t="s">
        <v>577</v>
      </c>
      <c r="HUJ54" s="58" t="s">
        <v>577</v>
      </c>
      <c r="HUK54" s="58" t="s">
        <v>577</v>
      </c>
      <c r="HUL54" s="58" t="s">
        <v>577</v>
      </c>
      <c r="HUM54" s="58" t="s">
        <v>577</v>
      </c>
      <c r="HUN54" s="58" t="s">
        <v>577</v>
      </c>
      <c r="HUO54" s="58" t="s">
        <v>577</v>
      </c>
      <c r="HUP54" s="58" t="s">
        <v>577</v>
      </c>
      <c r="HUQ54" s="58" t="s">
        <v>577</v>
      </c>
      <c r="HUR54" s="58" t="s">
        <v>577</v>
      </c>
      <c r="HUS54" s="58" t="s">
        <v>577</v>
      </c>
      <c r="HUT54" s="58" t="s">
        <v>577</v>
      </c>
      <c r="HUU54" s="58" t="s">
        <v>577</v>
      </c>
      <c r="HUV54" s="58" t="s">
        <v>577</v>
      </c>
      <c r="HUW54" s="58" t="s">
        <v>577</v>
      </c>
      <c r="HUX54" s="58" t="s">
        <v>577</v>
      </c>
      <c r="HUY54" s="58" t="s">
        <v>577</v>
      </c>
      <c r="HUZ54" s="58" t="s">
        <v>577</v>
      </c>
      <c r="HVA54" s="58" t="s">
        <v>577</v>
      </c>
      <c r="HVB54" s="58" t="s">
        <v>577</v>
      </c>
      <c r="HVC54" s="58" t="s">
        <v>577</v>
      </c>
      <c r="HVD54" s="58" t="s">
        <v>577</v>
      </c>
      <c r="HVE54" s="58" t="s">
        <v>577</v>
      </c>
      <c r="HVF54" s="58" t="s">
        <v>577</v>
      </c>
      <c r="HVG54" s="58" t="s">
        <v>577</v>
      </c>
      <c r="HVH54" s="58" t="s">
        <v>577</v>
      </c>
      <c r="HVI54" s="58" t="s">
        <v>577</v>
      </c>
      <c r="HVJ54" s="58" t="s">
        <v>577</v>
      </c>
      <c r="HVK54" s="58" t="s">
        <v>577</v>
      </c>
      <c r="HVL54" s="58" t="s">
        <v>577</v>
      </c>
      <c r="HVM54" s="58" t="s">
        <v>577</v>
      </c>
      <c r="HVN54" s="58" t="s">
        <v>577</v>
      </c>
      <c r="HVO54" s="58" t="s">
        <v>577</v>
      </c>
      <c r="HVP54" s="58" t="s">
        <v>577</v>
      </c>
      <c r="HVQ54" s="58" t="s">
        <v>577</v>
      </c>
      <c r="HVR54" s="58" t="s">
        <v>577</v>
      </c>
      <c r="HVS54" s="58" t="s">
        <v>577</v>
      </c>
      <c r="HVT54" s="58" t="s">
        <v>577</v>
      </c>
      <c r="HVU54" s="58" t="s">
        <v>577</v>
      </c>
      <c r="HVV54" s="58" t="s">
        <v>577</v>
      </c>
      <c r="HVW54" s="58" t="s">
        <v>577</v>
      </c>
      <c r="HVX54" s="58" t="s">
        <v>577</v>
      </c>
      <c r="HVY54" s="58" t="s">
        <v>577</v>
      </c>
      <c r="HVZ54" s="58" t="s">
        <v>577</v>
      </c>
      <c r="HWA54" s="58" t="s">
        <v>577</v>
      </c>
      <c r="HWB54" s="58" t="s">
        <v>577</v>
      </c>
      <c r="HWC54" s="58" t="s">
        <v>577</v>
      </c>
      <c r="HWD54" s="58" t="s">
        <v>577</v>
      </c>
      <c r="HWE54" s="58" t="s">
        <v>577</v>
      </c>
      <c r="HWF54" s="58" t="s">
        <v>577</v>
      </c>
      <c r="HWG54" s="58" t="s">
        <v>577</v>
      </c>
      <c r="HWH54" s="58" t="s">
        <v>577</v>
      </c>
      <c r="HWI54" s="58" t="s">
        <v>577</v>
      </c>
      <c r="HWJ54" s="58" t="s">
        <v>577</v>
      </c>
      <c r="HWK54" s="58" t="s">
        <v>577</v>
      </c>
      <c r="HWL54" s="58" t="s">
        <v>577</v>
      </c>
      <c r="HWM54" s="58" t="s">
        <v>577</v>
      </c>
      <c r="HWN54" s="58" t="s">
        <v>577</v>
      </c>
      <c r="HWO54" s="58" t="s">
        <v>577</v>
      </c>
      <c r="HWP54" s="58" t="s">
        <v>577</v>
      </c>
      <c r="HWQ54" s="58" t="s">
        <v>577</v>
      </c>
      <c r="HWR54" s="58" t="s">
        <v>577</v>
      </c>
      <c r="HWS54" s="58" t="s">
        <v>577</v>
      </c>
      <c r="HWT54" s="58" t="s">
        <v>577</v>
      </c>
      <c r="HWU54" s="58" t="s">
        <v>577</v>
      </c>
      <c r="HWV54" s="58" t="s">
        <v>577</v>
      </c>
      <c r="HWW54" s="58" t="s">
        <v>577</v>
      </c>
      <c r="HWX54" s="58" t="s">
        <v>577</v>
      </c>
      <c r="HWY54" s="58" t="s">
        <v>577</v>
      </c>
      <c r="HWZ54" s="58" t="s">
        <v>577</v>
      </c>
      <c r="HXA54" s="58" t="s">
        <v>577</v>
      </c>
      <c r="HXB54" s="58" t="s">
        <v>577</v>
      </c>
      <c r="HXC54" s="58" t="s">
        <v>577</v>
      </c>
      <c r="HXD54" s="58" t="s">
        <v>577</v>
      </c>
      <c r="HXE54" s="58" t="s">
        <v>577</v>
      </c>
      <c r="HXF54" s="58" t="s">
        <v>577</v>
      </c>
      <c r="HXG54" s="58" t="s">
        <v>577</v>
      </c>
      <c r="HXH54" s="58" t="s">
        <v>577</v>
      </c>
      <c r="HXI54" s="58" t="s">
        <v>577</v>
      </c>
      <c r="HXJ54" s="58" t="s">
        <v>577</v>
      </c>
      <c r="HXK54" s="58" t="s">
        <v>577</v>
      </c>
      <c r="HXL54" s="58" t="s">
        <v>577</v>
      </c>
      <c r="HXM54" s="58" t="s">
        <v>577</v>
      </c>
      <c r="HXN54" s="58" t="s">
        <v>577</v>
      </c>
      <c r="HXO54" s="58" t="s">
        <v>577</v>
      </c>
      <c r="HXP54" s="58" t="s">
        <v>577</v>
      </c>
      <c r="HXQ54" s="58" t="s">
        <v>577</v>
      </c>
      <c r="HXR54" s="58" t="s">
        <v>577</v>
      </c>
      <c r="HXS54" s="58" t="s">
        <v>577</v>
      </c>
      <c r="HXT54" s="58" t="s">
        <v>577</v>
      </c>
      <c r="HXU54" s="58" t="s">
        <v>577</v>
      </c>
      <c r="HXV54" s="58" t="s">
        <v>577</v>
      </c>
      <c r="HXW54" s="58" t="s">
        <v>577</v>
      </c>
      <c r="HXX54" s="58" t="s">
        <v>577</v>
      </c>
      <c r="HXY54" s="58" t="s">
        <v>577</v>
      </c>
      <c r="HXZ54" s="58" t="s">
        <v>577</v>
      </c>
      <c r="HYA54" s="58" t="s">
        <v>577</v>
      </c>
      <c r="HYB54" s="58" t="s">
        <v>577</v>
      </c>
      <c r="HYC54" s="58" t="s">
        <v>577</v>
      </c>
      <c r="HYD54" s="58" t="s">
        <v>577</v>
      </c>
      <c r="HYE54" s="58" t="s">
        <v>577</v>
      </c>
      <c r="HYF54" s="58" t="s">
        <v>577</v>
      </c>
      <c r="HYG54" s="58" t="s">
        <v>577</v>
      </c>
      <c r="HYH54" s="58" t="s">
        <v>577</v>
      </c>
      <c r="HYI54" s="58" t="s">
        <v>577</v>
      </c>
      <c r="HYJ54" s="58" t="s">
        <v>577</v>
      </c>
      <c r="HYK54" s="58" t="s">
        <v>577</v>
      </c>
      <c r="HYL54" s="58" t="s">
        <v>577</v>
      </c>
      <c r="HYM54" s="58" t="s">
        <v>577</v>
      </c>
      <c r="HYN54" s="58" t="s">
        <v>577</v>
      </c>
      <c r="HYO54" s="58" t="s">
        <v>577</v>
      </c>
      <c r="HYP54" s="58" t="s">
        <v>577</v>
      </c>
      <c r="HYQ54" s="58" t="s">
        <v>577</v>
      </c>
      <c r="HYR54" s="58" t="s">
        <v>577</v>
      </c>
      <c r="HYS54" s="58" t="s">
        <v>577</v>
      </c>
      <c r="HYT54" s="58" t="s">
        <v>577</v>
      </c>
      <c r="HYU54" s="58" t="s">
        <v>577</v>
      </c>
      <c r="HYV54" s="58" t="s">
        <v>577</v>
      </c>
      <c r="HYW54" s="58" t="s">
        <v>577</v>
      </c>
      <c r="HYX54" s="58" t="s">
        <v>577</v>
      </c>
      <c r="HYY54" s="58" t="s">
        <v>577</v>
      </c>
      <c r="HYZ54" s="58" t="s">
        <v>577</v>
      </c>
      <c r="HZA54" s="58" t="s">
        <v>577</v>
      </c>
      <c r="HZB54" s="58" t="s">
        <v>577</v>
      </c>
      <c r="HZC54" s="58" t="s">
        <v>577</v>
      </c>
      <c r="HZD54" s="58" t="s">
        <v>577</v>
      </c>
      <c r="HZE54" s="58" t="s">
        <v>577</v>
      </c>
      <c r="HZF54" s="58" t="s">
        <v>577</v>
      </c>
      <c r="HZG54" s="58" t="s">
        <v>577</v>
      </c>
      <c r="HZH54" s="58" t="s">
        <v>577</v>
      </c>
      <c r="HZI54" s="58" t="s">
        <v>577</v>
      </c>
      <c r="HZJ54" s="58" t="s">
        <v>577</v>
      </c>
      <c r="HZK54" s="58" t="s">
        <v>577</v>
      </c>
      <c r="HZL54" s="58" t="s">
        <v>577</v>
      </c>
      <c r="HZM54" s="58" t="s">
        <v>577</v>
      </c>
      <c r="HZN54" s="58" t="s">
        <v>577</v>
      </c>
      <c r="HZO54" s="58" t="s">
        <v>577</v>
      </c>
      <c r="HZP54" s="58" t="s">
        <v>577</v>
      </c>
      <c r="HZQ54" s="58" t="s">
        <v>577</v>
      </c>
      <c r="HZR54" s="58" t="s">
        <v>577</v>
      </c>
      <c r="HZS54" s="58" t="s">
        <v>577</v>
      </c>
      <c r="HZT54" s="58" t="s">
        <v>577</v>
      </c>
      <c r="HZU54" s="58" t="s">
        <v>577</v>
      </c>
      <c r="HZV54" s="58" t="s">
        <v>577</v>
      </c>
      <c r="HZW54" s="58" t="s">
        <v>577</v>
      </c>
      <c r="HZX54" s="58" t="s">
        <v>577</v>
      </c>
      <c r="HZY54" s="58" t="s">
        <v>577</v>
      </c>
      <c r="HZZ54" s="58" t="s">
        <v>577</v>
      </c>
      <c r="IAA54" s="58" t="s">
        <v>577</v>
      </c>
      <c r="IAB54" s="58" t="s">
        <v>577</v>
      </c>
      <c r="IAC54" s="58" t="s">
        <v>577</v>
      </c>
      <c r="IAD54" s="58" t="s">
        <v>577</v>
      </c>
      <c r="IAE54" s="58" t="s">
        <v>577</v>
      </c>
      <c r="IAF54" s="58" t="s">
        <v>577</v>
      </c>
      <c r="IAG54" s="58" t="s">
        <v>577</v>
      </c>
      <c r="IAH54" s="58" t="s">
        <v>577</v>
      </c>
      <c r="IAI54" s="58" t="s">
        <v>577</v>
      </c>
      <c r="IAJ54" s="58" t="s">
        <v>577</v>
      </c>
      <c r="IAK54" s="58" t="s">
        <v>577</v>
      </c>
      <c r="IAL54" s="58" t="s">
        <v>577</v>
      </c>
      <c r="IAM54" s="58" t="s">
        <v>577</v>
      </c>
      <c r="IAN54" s="58" t="s">
        <v>577</v>
      </c>
      <c r="IAO54" s="58" t="s">
        <v>577</v>
      </c>
      <c r="IAP54" s="58" t="s">
        <v>577</v>
      </c>
      <c r="IAQ54" s="58" t="s">
        <v>577</v>
      </c>
      <c r="IAR54" s="58" t="s">
        <v>577</v>
      </c>
      <c r="IAS54" s="58" t="s">
        <v>577</v>
      </c>
      <c r="IAT54" s="58" t="s">
        <v>577</v>
      </c>
      <c r="IAU54" s="58" t="s">
        <v>577</v>
      </c>
      <c r="IAV54" s="58" t="s">
        <v>577</v>
      </c>
      <c r="IAW54" s="58" t="s">
        <v>577</v>
      </c>
      <c r="IAX54" s="58" t="s">
        <v>577</v>
      </c>
      <c r="IAY54" s="58" t="s">
        <v>577</v>
      </c>
      <c r="IAZ54" s="58" t="s">
        <v>577</v>
      </c>
      <c r="IBA54" s="58" t="s">
        <v>577</v>
      </c>
      <c r="IBB54" s="58" t="s">
        <v>577</v>
      </c>
      <c r="IBC54" s="58" t="s">
        <v>577</v>
      </c>
      <c r="IBD54" s="58" t="s">
        <v>577</v>
      </c>
      <c r="IBE54" s="58" t="s">
        <v>577</v>
      </c>
      <c r="IBF54" s="58" t="s">
        <v>577</v>
      </c>
      <c r="IBG54" s="58" t="s">
        <v>577</v>
      </c>
      <c r="IBH54" s="58" t="s">
        <v>577</v>
      </c>
      <c r="IBI54" s="58" t="s">
        <v>577</v>
      </c>
      <c r="IBJ54" s="58" t="s">
        <v>577</v>
      </c>
      <c r="IBK54" s="58" t="s">
        <v>577</v>
      </c>
      <c r="IBL54" s="58" t="s">
        <v>577</v>
      </c>
      <c r="IBM54" s="58" t="s">
        <v>577</v>
      </c>
      <c r="IBN54" s="58" t="s">
        <v>577</v>
      </c>
      <c r="IBO54" s="58" t="s">
        <v>577</v>
      </c>
      <c r="IBP54" s="58" t="s">
        <v>577</v>
      </c>
      <c r="IBQ54" s="58" t="s">
        <v>577</v>
      </c>
      <c r="IBR54" s="58" t="s">
        <v>577</v>
      </c>
      <c r="IBS54" s="58" t="s">
        <v>577</v>
      </c>
      <c r="IBT54" s="58" t="s">
        <v>577</v>
      </c>
      <c r="IBU54" s="58" t="s">
        <v>577</v>
      </c>
      <c r="IBV54" s="58" t="s">
        <v>577</v>
      </c>
      <c r="IBW54" s="58" t="s">
        <v>577</v>
      </c>
      <c r="IBX54" s="58" t="s">
        <v>577</v>
      </c>
      <c r="IBY54" s="58" t="s">
        <v>577</v>
      </c>
      <c r="IBZ54" s="58" t="s">
        <v>577</v>
      </c>
      <c r="ICA54" s="58" t="s">
        <v>577</v>
      </c>
      <c r="ICB54" s="58" t="s">
        <v>577</v>
      </c>
      <c r="ICC54" s="58" t="s">
        <v>577</v>
      </c>
      <c r="ICD54" s="58" t="s">
        <v>577</v>
      </c>
      <c r="ICE54" s="58" t="s">
        <v>577</v>
      </c>
      <c r="ICF54" s="58" t="s">
        <v>577</v>
      </c>
      <c r="ICG54" s="58" t="s">
        <v>577</v>
      </c>
      <c r="ICH54" s="58" t="s">
        <v>577</v>
      </c>
      <c r="ICI54" s="58" t="s">
        <v>577</v>
      </c>
      <c r="ICJ54" s="58" t="s">
        <v>577</v>
      </c>
      <c r="ICK54" s="58" t="s">
        <v>577</v>
      </c>
      <c r="ICL54" s="58" t="s">
        <v>577</v>
      </c>
      <c r="ICM54" s="58" t="s">
        <v>577</v>
      </c>
      <c r="ICN54" s="58" t="s">
        <v>577</v>
      </c>
      <c r="ICO54" s="58" t="s">
        <v>577</v>
      </c>
      <c r="ICP54" s="58" t="s">
        <v>577</v>
      </c>
      <c r="ICQ54" s="58" t="s">
        <v>577</v>
      </c>
      <c r="ICR54" s="58" t="s">
        <v>577</v>
      </c>
      <c r="ICS54" s="58" t="s">
        <v>577</v>
      </c>
      <c r="ICT54" s="58" t="s">
        <v>577</v>
      </c>
      <c r="ICU54" s="58" t="s">
        <v>577</v>
      </c>
      <c r="ICV54" s="58" t="s">
        <v>577</v>
      </c>
      <c r="ICW54" s="58" t="s">
        <v>577</v>
      </c>
      <c r="ICX54" s="58" t="s">
        <v>577</v>
      </c>
      <c r="ICY54" s="58" t="s">
        <v>577</v>
      </c>
      <c r="ICZ54" s="58" t="s">
        <v>577</v>
      </c>
      <c r="IDA54" s="58" t="s">
        <v>577</v>
      </c>
      <c r="IDB54" s="58" t="s">
        <v>577</v>
      </c>
      <c r="IDC54" s="58" t="s">
        <v>577</v>
      </c>
      <c r="IDD54" s="58" t="s">
        <v>577</v>
      </c>
      <c r="IDE54" s="58" t="s">
        <v>577</v>
      </c>
      <c r="IDF54" s="58" t="s">
        <v>577</v>
      </c>
      <c r="IDG54" s="58" t="s">
        <v>577</v>
      </c>
      <c r="IDH54" s="58" t="s">
        <v>577</v>
      </c>
      <c r="IDI54" s="58" t="s">
        <v>577</v>
      </c>
      <c r="IDJ54" s="58" t="s">
        <v>577</v>
      </c>
      <c r="IDK54" s="58" t="s">
        <v>577</v>
      </c>
      <c r="IDL54" s="58" t="s">
        <v>577</v>
      </c>
      <c r="IDM54" s="58" t="s">
        <v>577</v>
      </c>
      <c r="IDN54" s="58" t="s">
        <v>577</v>
      </c>
      <c r="IDO54" s="58" t="s">
        <v>577</v>
      </c>
      <c r="IDP54" s="58" t="s">
        <v>577</v>
      </c>
      <c r="IDQ54" s="58" t="s">
        <v>577</v>
      </c>
      <c r="IDR54" s="58" t="s">
        <v>577</v>
      </c>
      <c r="IDS54" s="58" t="s">
        <v>577</v>
      </c>
      <c r="IDT54" s="58" t="s">
        <v>577</v>
      </c>
      <c r="IDU54" s="58" t="s">
        <v>577</v>
      </c>
      <c r="IDV54" s="58" t="s">
        <v>577</v>
      </c>
      <c r="IDW54" s="58" t="s">
        <v>577</v>
      </c>
      <c r="IDX54" s="58" t="s">
        <v>577</v>
      </c>
      <c r="IDY54" s="58" t="s">
        <v>577</v>
      </c>
      <c r="IDZ54" s="58" t="s">
        <v>577</v>
      </c>
      <c r="IEA54" s="58" t="s">
        <v>577</v>
      </c>
      <c r="IEB54" s="58" t="s">
        <v>577</v>
      </c>
      <c r="IEC54" s="58" t="s">
        <v>577</v>
      </c>
      <c r="IED54" s="58" t="s">
        <v>577</v>
      </c>
      <c r="IEE54" s="58" t="s">
        <v>577</v>
      </c>
      <c r="IEF54" s="58" t="s">
        <v>577</v>
      </c>
      <c r="IEG54" s="58" t="s">
        <v>577</v>
      </c>
      <c r="IEH54" s="58" t="s">
        <v>577</v>
      </c>
      <c r="IEI54" s="58" t="s">
        <v>577</v>
      </c>
      <c r="IEJ54" s="58" t="s">
        <v>577</v>
      </c>
      <c r="IEK54" s="58" t="s">
        <v>577</v>
      </c>
      <c r="IEL54" s="58" t="s">
        <v>577</v>
      </c>
      <c r="IEM54" s="58" t="s">
        <v>577</v>
      </c>
      <c r="IEN54" s="58" t="s">
        <v>577</v>
      </c>
      <c r="IEO54" s="58" t="s">
        <v>577</v>
      </c>
      <c r="IEP54" s="58" t="s">
        <v>577</v>
      </c>
      <c r="IEQ54" s="58" t="s">
        <v>577</v>
      </c>
      <c r="IER54" s="58" t="s">
        <v>577</v>
      </c>
      <c r="IES54" s="58" t="s">
        <v>577</v>
      </c>
      <c r="IET54" s="58" t="s">
        <v>577</v>
      </c>
      <c r="IEU54" s="58" t="s">
        <v>577</v>
      </c>
      <c r="IEV54" s="58" t="s">
        <v>577</v>
      </c>
      <c r="IEW54" s="58" t="s">
        <v>577</v>
      </c>
      <c r="IEX54" s="58" t="s">
        <v>577</v>
      </c>
      <c r="IEY54" s="58" t="s">
        <v>577</v>
      </c>
      <c r="IEZ54" s="58" t="s">
        <v>577</v>
      </c>
      <c r="IFA54" s="58" t="s">
        <v>577</v>
      </c>
      <c r="IFB54" s="58" t="s">
        <v>577</v>
      </c>
      <c r="IFC54" s="58" t="s">
        <v>577</v>
      </c>
      <c r="IFD54" s="58" t="s">
        <v>577</v>
      </c>
      <c r="IFE54" s="58" t="s">
        <v>577</v>
      </c>
      <c r="IFF54" s="58" t="s">
        <v>577</v>
      </c>
      <c r="IFG54" s="58" t="s">
        <v>577</v>
      </c>
      <c r="IFH54" s="58" t="s">
        <v>577</v>
      </c>
      <c r="IFI54" s="58" t="s">
        <v>577</v>
      </c>
      <c r="IFJ54" s="58" t="s">
        <v>577</v>
      </c>
      <c r="IFK54" s="58" t="s">
        <v>577</v>
      </c>
      <c r="IFL54" s="58" t="s">
        <v>577</v>
      </c>
      <c r="IFM54" s="58" t="s">
        <v>577</v>
      </c>
      <c r="IFN54" s="58" t="s">
        <v>577</v>
      </c>
      <c r="IFO54" s="58" t="s">
        <v>577</v>
      </c>
      <c r="IFP54" s="58" t="s">
        <v>577</v>
      </c>
      <c r="IFQ54" s="58" t="s">
        <v>577</v>
      </c>
      <c r="IFR54" s="58" t="s">
        <v>577</v>
      </c>
      <c r="IFS54" s="58" t="s">
        <v>577</v>
      </c>
      <c r="IFT54" s="58" t="s">
        <v>577</v>
      </c>
      <c r="IFU54" s="58" t="s">
        <v>577</v>
      </c>
      <c r="IFV54" s="58" t="s">
        <v>577</v>
      </c>
      <c r="IFW54" s="58" t="s">
        <v>577</v>
      </c>
      <c r="IFX54" s="58" t="s">
        <v>577</v>
      </c>
      <c r="IFY54" s="58" t="s">
        <v>577</v>
      </c>
      <c r="IFZ54" s="58" t="s">
        <v>577</v>
      </c>
      <c r="IGA54" s="58" t="s">
        <v>577</v>
      </c>
      <c r="IGB54" s="58" t="s">
        <v>577</v>
      </c>
      <c r="IGC54" s="58" t="s">
        <v>577</v>
      </c>
      <c r="IGD54" s="58" t="s">
        <v>577</v>
      </c>
      <c r="IGE54" s="58" t="s">
        <v>577</v>
      </c>
      <c r="IGF54" s="58" t="s">
        <v>577</v>
      </c>
      <c r="IGG54" s="58" t="s">
        <v>577</v>
      </c>
      <c r="IGH54" s="58" t="s">
        <v>577</v>
      </c>
      <c r="IGI54" s="58" t="s">
        <v>577</v>
      </c>
      <c r="IGJ54" s="58" t="s">
        <v>577</v>
      </c>
      <c r="IGK54" s="58" t="s">
        <v>577</v>
      </c>
      <c r="IGL54" s="58" t="s">
        <v>577</v>
      </c>
      <c r="IGM54" s="58" t="s">
        <v>577</v>
      </c>
      <c r="IGN54" s="58" t="s">
        <v>577</v>
      </c>
      <c r="IGO54" s="58" t="s">
        <v>577</v>
      </c>
      <c r="IGP54" s="58" t="s">
        <v>577</v>
      </c>
      <c r="IGQ54" s="58" t="s">
        <v>577</v>
      </c>
      <c r="IGR54" s="58" t="s">
        <v>577</v>
      </c>
      <c r="IGS54" s="58" t="s">
        <v>577</v>
      </c>
      <c r="IGT54" s="58" t="s">
        <v>577</v>
      </c>
      <c r="IGU54" s="58" t="s">
        <v>577</v>
      </c>
      <c r="IGV54" s="58" t="s">
        <v>577</v>
      </c>
      <c r="IGW54" s="58" t="s">
        <v>577</v>
      </c>
      <c r="IGX54" s="58" t="s">
        <v>577</v>
      </c>
      <c r="IGY54" s="58" t="s">
        <v>577</v>
      </c>
      <c r="IGZ54" s="58" t="s">
        <v>577</v>
      </c>
      <c r="IHA54" s="58" t="s">
        <v>577</v>
      </c>
      <c r="IHB54" s="58" t="s">
        <v>577</v>
      </c>
      <c r="IHC54" s="58" t="s">
        <v>577</v>
      </c>
      <c r="IHD54" s="58" t="s">
        <v>577</v>
      </c>
      <c r="IHE54" s="58" t="s">
        <v>577</v>
      </c>
      <c r="IHF54" s="58" t="s">
        <v>577</v>
      </c>
      <c r="IHG54" s="58" t="s">
        <v>577</v>
      </c>
      <c r="IHH54" s="58" t="s">
        <v>577</v>
      </c>
      <c r="IHI54" s="58" t="s">
        <v>577</v>
      </c>
      <c r="IHJ54" s="58" t="s">
        <v>577</v>
      </c>
      <c r="IHK54" s="58" t="s">
        <v>577</v>
      </c>
      <c r="IHL54" s="58" t="s">
        <v>577</v>
      </c>
      <c r="IHM54" s="58" t="s">
        <v>577</v>
      </c>
      <c r="IHN54" s="58" t="s">
        <v>577</v>
      </c>
      <c r="IHO54" s="58" t="s">
        <v>577</v>
      </c>
      <c r="IHP54" s="58" t="s">
        <v>577</v>
      </c>
      <c r="IHQ54" s="58" t="s">
        <v>577</v>
      </c>
      <c r="IHR54" s="58" t="s">
        <v>577</v>
      </c>
      <c r="IHS54" s="58" t="s">
        <v>577</v>
      </c>
      <c r="IHT54" s="58" t="s">
        <v>577</v>
      </c>
      <c r="IHU54" s="58" t="s">
        <v>577</v>
      </c>
      <c r="IHV54" s="58" t="s">
        <v>577</v>
      </c>
      <c r="IHW54" s="58" t="s">
        <v>577</v>
      </c>
      <c r="IHX54" s="58" t="s">
        <v>577</v>
      </c>
      <c r="IHY54" s="58" t="s">
        <v>577</v>
      </c>
      <c r="IHZ54" s="58" t="s">
        <v>577</v>
      </c>
      <c r="IIA54" s="58" t="s">
        <v>577</v>
      </c>
      <c r="IIB54" s="58" t="s">
        <v>577</v>
      </c>
      <c r="IIC54" s="58" t="s">
        <v>577</v>
      </c>
      <c r="IID54" s="58" t="s">
        <v>577</v>
      </c>
      <c r="IIE54" s="58" t="s">
        <v>577</v>
      </c>
      <c r="IIF54" s="58" t="s">
        <v>577</v>
      </c>
      <c r="IIG54" s="58" t="s">
        <v>577</v>
      </c>
      <c r="IIH54" s="58" t="s">
        <v>577</v>
      </c>
      <c r="III54" s="58" t="s">
        <v>577</v>
      </c>
      <c r="IIJ54" s="58" t="s">
        <v>577</v>
      </c>
      <c r="IIK54" s="58" t="s">
        <v>577</v>
      </c>
      <c r="IIL54" s="58" t="s">
        <v>577</v>
      </c>
      <c r="IIM54" s="58" t="s">
        <v>577</v>
      </c>
      <c r="IIN54" s="58" t="s">
        <v>577</v>
      </c>
      <c r="IIO54" s="58" t="s">
        <v>577</v>
      </c>
      <c r="IIP54" s="58" t="s">
        <v>577</v>
      </c>
      <c r="IIQ54" s="58" t="s">
        <v>577</v>
      </c>
      <c r="IIR54" s="58" t="s">
        <v>577</v>
      </c>
      <c r="IIS54" s="58" t="s">
        <v>577</v>
      </c>
      <c r="IIT54" s="58" t="s">
        <v>577</v>
      </c>
      <c r="IIU54" s="58" t="s">
        <v>577</v>
      </c>
      <c r="IIV54" s="58" t="s">
        <v>577</v>
      </c>
      <c r="IIW54" s="58" t="s">
        <v>577</v>
      </c>
      <c r="IIX54" s="58" t="s">
        <v>577</v>
      </c>
      <c r="IIY54" s="58" t="s">
        <v>577</v>
      </c>
      <c r="IIZ54" s="58" t="s">
        <v>577</v>
      </c>
      <c r="IJA54" s="58" t="s">
        <v>577</v>
      </c>
      <c r="IJB54" s="58" t="s">
        <v>577</v>
      </c>
      <c r="IJC54" s="58" t="s">
        <v>577</v>
      </c>
      <c r="IJD54" s="58" t="s">
        <v>577</v>
      </c>
      <c r="IJE54" s="58" t="s">
        <v>577</v>
      </c>
      <c r="IJF54" s="58" t="s">
        <v>577</v>
      </c>
      <c r="IJG54" s="58" t="s">
        <v>577</v>
      </c>
      <c r="IJH54" s="58" t="s">
        <v>577</v>
      </c>
      <c r="IJI54" s="58" t="s">
        <v>577</v>
      </c>
      <c r="IJJ54" s="58" t="s">
        <v>577</v>
      </c>
      <c r="IJK54" s="58" t="s">
        <v>577</v>
      </c>
      <c r="IJL54" s="58" t="s">
        <v>577</v>
      </c>
      <c r="IJM54" s="58" t="s">
        <v>577</v>
      </c>
      <c r="IJN54" s="58" t="s">
        <v>577</v>
      </c>
      <c r="IJO54" s="58" t="s">
        <v>577</v>
      </c>
      <c r="IJP54" s="58" t="s">
        <v>577</v>
      </c>
      <c r="IJQ54" s="58" t="s">
        <v>577</v>
      </c>
      <c r="IJR54" s="58" t="s">
        <v>577</v>
      </c>
      <c r="IJS54" s="58" t="s">
        <v>577</v>
      </c>
      <c r="IJT54" s="58" t="s">
        <v>577</v>
      </c>
      <c r="IJU54" s="58" t="s">
        <v>577</v>
      </c>
      <c r="IJV54" s="58" t="s">
        <v>577</v>
      </c>
      <c r="IJW54" s="58" t="s">
        <v>577</v>
      </c>
      <c r="IJX54" s="58" t="s">
        <v>577</v>
      </c>
      <c r="IJY54" s="58" t="s">
        <v>577</v>
      </c>
      <c r="IJZ54" s="58" t="s">
        <v>577</v>
      </c>
      <c r="IKA54" s="58" t="s">
        <v>577</v>
      </c>
      <c r="IKB54" s="58" t="s">
        <v>577</v>
      </c>
      <c r="IKC54" s="58" t="s">
        <v>577</v>
      </c>
      <c r="IKD54" s="58" t="s">
        <v>577</v>
      </c>
      <c r="IKE54" s="58" t="s">
        <v>577</v>
      </c>
      <c r="IKF54" s="58" t="s">
        <v>577</v>
      </c>
      <c r="IKG54" s="58" t="s">
        <v>577</v>
      </c>
      <c r="IKH54" s="58" t="s">
        <v>577</v>
      </c>
      <c r="IKI54" s="58" t="s">
        <v>577</v>
      </c>
      <c r="IKJ54" s="58" t="s">
        <v>577</v>
      </c>
      <c r="IKK54" s="58" t="s">
        <v>577</v>
      </c>
      <c r="IKL54" s="58" t="s">
        <v>577</v>
      </c>
      <c r="IKM54" s="58" t="s">
        <v>577</v>
      </c>
      <c r="IKN54" s="58" t="s">
        <v>577</v>
      </c>
      <c r="IKO54" s="58" t="s">
        <v>577</v>
      </c>
      <c r="IKP54" s="58" t="s">
        <v>577</v>
      </c>
      <c r="IKQ54" s="58" t="s">
        <v>577</v>
      </c>
      <c r="IKR54" s="58" t="s">
        <v>577</v>
      </c>
      <c r="IKS54" s="58" t="s">
        <v>577</v>
      </c>
      <c r="IKT54" s="58" t="s">
        <v>577</v>
      </c>
      <c r="IKU54" s="58" t="s">
        <v>577</v>
      </c>
      <c r="IKV54" s="58" t="s">
        <v>577</v>
      </c>
      <c r="IKW54" s="58" t="s">
        <v>577</v>
      </c>
      <c r="IKX54" s="58" t="s">
        <v>577</v>
      </c>
      <c r="IKY54" s="58" t="s">
        <v>577</v>
      </c>
      <c r="IKZ54" s="58" t="s">
        <v>577</v>
      </c>
      <c r="ILA54" s="58" t="s">
        <v>577</v>
      </c>
      <c r="ILB54" s="58" t="s">
        <v>577</v>
      </c>
      <c r="ILC54" s="58" t="s">
        <v>577</v>
      </c>
      <c r="ILD54" s="58" t="s">
        <v>577</v>
      </c>
      <c r="ILE54" s="58" t="s">
        <v>577</v>
      </c>
      <c r="ILF54" s="58" t="s">
        <v>577</v>
      </c>
      <c r="ILG54" s="58" t="s">
        <v>577</v>
      </c>
      <c r="ILH54" s="58" t="s">
        <v>577</v>
      </c>
      <c r="ILI54" s="58" t="s">
        <v>577</v>
      </c>
      <c r="ILJ54" s="58" t="s">
        <v>577</v>
      </c>
      <c r="ILK54" s="58" t="s">
        <v>577</v>
      </c>
      <c r="ILL54" s="58" t="s">
        <v>577</v>
      </c>
      <c r="ILM54" s="58" t="s">
        <v>577</v>
      </c>
      <c r="ILN54" s="58" t="s">
        <v>577</v>
      </c>
      <c r="ILO54" s="58" t="s">
        <v>577</v>
      </c>
      <c r="ILP54" s="58" t="s">
        <v>577</v>
      </c>
      <c r="ILQ54" s="58" t="s">
        <v>577</v>
      </c>
      <c r="ILR54" s="58" t="s">
        <v>577</v>
      </c>
      <c r="ILS54" s="58" t="s">
        <v>577</v>
      </c>
      <c r="ILT54" s="58" t="s">
        <v>577</v>
      </c>
      <c r="ILU54" s="58" t="s">
        <v>577</v>
      </c>
      <c r="ILV54" s="58" t="s">
        <v>577</v>
      </c>
      <c r="ILW54" s="58" t="s">
        <v>577</v>
      </c>
      <c r="ILX54" s="58" t="s">
        <v>577</v>
      </c>
      <c r="ILY54" s="58" t="s">
        <v>577</v>
      </c>
      <c r="ILZ54" s="58" t="s">
        <v>577</v>
      </c>
      <c r="IMA54" s="58" t="s">
        <v>577</v>
      </c>
      <c r="IMB54" s="58" t="s">
        <v>577</v>
      </c>
      <c r="IMC54" s="58" t="s">
        <v>577</v>
      </c>
      <c r="IMD54" s="58" t="s">
        <v>577</v>
      </c>
      <c r="IME54" s="58" t="s">
        <v>577</v>
      </c>
      <c r="IMF54" s="58" t="s">
        <v>577</v>
      </c>
      <c r="IMG54" s="58" t="s">
        <v>577</v>
      </c>
      <c r="IMH54" s="58" t="s">
        <v>577</v>
      </c>
      <c r="IMI54" s="58" t="s">
        <v>577</v>
      </c>
      <c r="IMJ54" s="58" t="s">
        <v>577</v>
      </c>
      <c r="IMK54" s="58" t="s">
        <v>577</v>
      </c>
      <c r="IML54" s="58" t="s">
        <v>577</v>
      </c>
      <c r="IMM54" s="58" t="s">
        <v>577</v>
      </c>
      <c r="IMN54" s="58" t="s">
        <v>577</v>
      </c>
      <c r="IMO54" s="58" t="s">
        <v>577</v>
      </c>
      <c r="IMP54" s="58" t="s">
        <v>577</v>
      </c>
      <c r="IMQ54" s="58" t="s">
        <v>577</v>
      </c>
      <c r="IMR54" s="58" t="s">
        <v>577</v>
      </c>
      <c r="IMS54" s="58" t="s">
        <v>577</v>
      </c>
      <c r="IMT54" s="58" t="s">
        <v>577</v>
      </c>
      <c r="IMU54" s="58" t="s">
        <v>577</v>
      </c>
      <c r="IMV54" s="58" t="s">
        <v>577</v>
      </c>
      <c r="IMW54" s="58" t="s">
        <v>577</v>
      </c>
      <c r="IMX54" s="58" t="s">
        <v>577</v>
      </c>
      <c r="IMY54" s="58" t="s">
        <v>577</v>
      </c>
      <c r="IMZ54" s="58" t="s">
        <v>577</v>
      </c>
      <c r="INA54" s="58" t="s">
        <v>577</v>
      </c>
      <c r="INB54" s="58" t="s">
        <v>577</v>
      </c>
      <c r="INC54" s="58" t="s">
        <v>577</v>
      </c>
      <c r="IND54" s="58" t="s">
        <v>577</v>
      </c>
      <c r="INE54" s="58" t="s">
        <v>577</v>
      </c>
      <c r="INF54" s="58" t="s">
        <v>577</v>
      </c>
      <c r="ING54" s="58" t="s">
        <v>577</v>
      </c>
      <c r="INH54" s="58" t="s">
        <v>577</v>
      </c>
      <c r="INI54" s="58" t="s">
        <v>577</v>
      </c>
      <c r="INJ54" s="58" t="s">
        <v>577</v>
      </c>
      <c r="INK54" s="58" t="s">
        <v>577</v>
      </c>
      <c r="INL54" s="58" t="s">
        <v>577</v>
      </c>
      <c r="INM54" s="58" t="s">
        <v>577</v>
      </c>
      <c r="INN54" s="58" t="s">
        <v>577</v>
      </c>
      <c r="INO54" s="58" t="s">
        <v>577</v>
      </c>
      <c r="INP54" s="58" t="s">
        <v>577</v>
      </c>
      <c r="INQ54" s="58" t="s">
        <v>577</v>
      </c>
      <c r="INR54" s="58" t="s">
        <v>577</v>
      </c>
      <c r="INS54" s="58" t="s">
        <v>577</v>
      </c>
      <c r="INT54" s="58" t="s">
        <v>577</v>
      </c>
      <c r="INU54" s="58" t="s">
        <v>577</v>
      </c>
      <c r="INV54" s="58" t="s">
        <v>577</v>
      </c>
      <c r="INW54" s="58" t="s">
        <v>577</v>
      </c>
      <c r="INX54" s="58" t="s">
        <v>577</v>
      </c>
      <c r="INY54" s="58" t="s">
        <v>577</v>
      </c>
      <c r="INZ54" s="58" t="s">
        <v>577</v>
      </c>
      <c r="IOA54" s="58" t="s">
        <v>577</v>
      </c>
      <c r="IOB54" s="58" t="s">
        <v>577</v>
      </c>
      <c r="IOC54" s="58" t="s">
        <v>577</v>
      </c>
      <c r="IOD54" s="58" t="s">
        <v>577</v>
      </c>
      <c r="IOE54" s="58" t="s">
        <v>577</v>
      </c>
      <c r="IOF54" s="58" t="s">
        <v>577</v>
      </c>
      <c r="IOG54" s="58" t="s">
        <v>577</v>
      </c>
      <c r="IOH54" s="58" t="s">
        <v>577</v>
      </c>
      <c r="IOI54" s="58" t="s">
        <v>577</v>
      </c>
      <c r="IOJ54" s="58" t="s">
        <v>577</v>
      </c>
      <c r="IOK54" s="58" t="s">
        <v>577</v>
      </c>
      <c r="IOL54" s="58" t="s">
        <v>577</v>
      </c>
      <c r="IOM54" s="58" t="s">
        <v>577</v>
      </c>
      <c r="ION54" s="58" t="s">
        <v>577</v>
      </c>
      <c r="IOO54" s="58" t="s">
        <v>577</v>
      </c>
      <c r="IOP54" s="58" t="s">
        <v>577</v>
      </c>
      <c r="IOQ54" s="58" t="s">
        <v>577</v>
      </c>
      <c r="IOR54" s="58" t="s">
        <v>577</v>
      </c>
      <c r="IOS54" s="58" t="s">
        <v>577</v>
      </c>
      <c r="IOT54" s="58" t="s">
        <v>577</v>
      </c>
      <c r="IOU54" s="58" t="s">
        <v>577</v>
      </c>
      <c r="IOV54" s="58" t="s">
        <v>577</v>
      </c>
      <c r="IOW54" s="58" t="s">
        <v>577</v>
      </c>
      <c r="IOX54" s="58" t="s">
        <v>577</v>
      </c>
      <c r="IOY54" s="58" t="s">
        <v>577</v>
      </c>
      <c r="IOZ54" s="58" t="s">
        <v>577</v>
      </c>
      <c r="IPA54" s="58" t="s">
        <v>577</v>
      </c>
      <c r="IPB54" s="58" t="s">
        <v>577</v>
      </c>
      <c r="IPC54" s="58" t="s">
        <v>577</v>
      </c>
      <c r="IPD54" s="58" t="s">
        <v>577</v>
      </c>
      <c r="IPE54" s="58" t="s">
        <v>577</v>
      </c>
      <c r="IPF54" s="58" t="s">
        <v>577</v>
      </c>
      <c r="IPG54" s="58" t="s">
        <v>577</v>
      </c>
      <c r="IPH54" s="58" t="s">
        <v>577</v>
      </c>
      <c r="IPI54" s="58" t="s">
        <v>577</v>
      </c>
      <c r="IPJ54" s="58" t="s">
        <v>577</v>
      </c>
      <c r="IPK54" s="58" t="s">
        <v>577</v>
      </c>
      <c r="IPL54" s="58" t="s">
        <v>577</v>
      </c>
      <c r="IPM54" s="58" t="s">
        <v>577</v>
      </c>
      <c r="IPN54" s="58" t="s">
        <v>577</v>
      </c>
      <c r="IPO54" s="58" t="s">
        <v>577</v>
      </c>
      <c r="IPP54" s="58" t="s">
        <v>577</v>
      </c>
      <c r="IPQ54" s="58" t="s">
        <v>577</v>
      </c>
      <c r="IPR54" s="58" t="s">
        <v>577</v>
      </c>
      <c r="IPS54" s="58" t="s">
        <v>577</v>
      </c>
      <c r="IPT54" s="58" t="s">
        <v>577</v>
      </c>
      <c r="IPU54" s="58" t="s">
        <v>577</v>
      </c>
      <c r="IPV54" s="58" t="s">
        <v>577</v>
      </c>
      <c r="IPW54" s="58" t="s">
        <v>577</v>
      </c>
      <c r="IPX54" s="58" t="s">
        <v>577</v>
      </c>
      <c r="IPY54" s="58" t="s">
        <v>577</v>
      </c>
      <c r="IPZ54" s="58" t="s">
        <v>577</v>
      </c>
      <c r="IQA54" s="58" t="s">
        <v>577</v>
      </c>
      <c r="IQB54" s="58" t="s">
        <v>577</v>
      </c>
      <c r="IQC54" s="58" t="s">
        <v>577</v>
      </c>
      <c r="IQD54" s="58" t="s">
        <v>577</v>
      </c>
      <c r="IQE54" s="58" t="s">
        <v>577</v>
      </c>
      <c r="IQF54" s="58" t="s">
        <v>577</v>
      </c>
      <c r="IQG54" s="58" t="s">
        <v>577</v>
      </c>
      <c r="IQH54" s="58" t="s">
        <v>577</v>
      </c>
      <c r="IQI54" s="58" t="s">
        <v>577</v>
      </c>
      <c r="IQJ54" s="58" t="s">
        <v>577</v>
      </c>
      <c r="IQK54" s="58" t="s">
        <v>577</v>
      </c>
      <c r="IQL54" s="58" t="s">
        <v>577</v>
      </c>
      <c r="IQM54" s="58" t="s">
        <v>577</v>
      </c>
      <c r="IQN54" s="58" t="s">
        <v>577</v>
      </c>
      <c r="IQO54" s="58" t="s">
        <v>577</v>
      </c>
      <c r="IQP54" s="58" t="s">
        <v>577</v>
      </c>
      <c r="IQQ54" s="58" t="s">
        <v>577</v>
      </c>
      <c r="IQR54" s="58" t="s">
        <v>577</v>
      </c>
      <c r="IQS54" s="58" t="s">
        <v>577</v>
      </c>
      <c r="IQT54" s="58" t="s">
        <v>577</v>
      </c>
      <c r="IQU54" s="58" t="s">
        <v>577</v>
      </c>
      <c r="IQV54" s="58" t="s">
        <v>577</v>
      </c>
      <c r="IQW54" s="58" t="s">
        <v>577</v>
      </c>
      <c r="IQX54" s="58" t="s">
        <v>577</v>
      </c>
      <c r="IQY54" s="58" t="s">
        <v>577</v>
      </c>
      <c r="IQZ54" s="58" t="s">
        <v>577</v>
      </c>
      <c r="IRA54" s="58" t="s">
        <v>577</v>
      </c>
      <c r="IRB54" s="58" t="s">
        <v>577</v>
      </c>
      <c r="IRC54" s="58" t="s">
        <v>577</v>
      </c>
      <c r="IRD54" s="58" t="s">
        <v>577</v>
      </c>
      <c r="IRE54" s="58" t="s">
        <v>577</v>
      </c>
      <c r="IRF54" s="58" t="s">
        <v>577</v>
      </c>
      <c r="IRG54" s="58" t="s">
        <v>577</v>
      </c>
      <c r="IRH54" s="58" t="s">
        <v>577</v>
      </c>
      <c r="IRI54" s="58" t="s">
        <v>577</v>
      </c>
      <c r="IRJ54" s="58" t="s">
        <v>577</v>
      </c>
      <c r="IRK54" s="58" t="s">
        <v>577</v>
      </c>
      <c r="IRL54" s="58" t="s">
        <v>577</v>
      </c>
      <c r="IRM54" s="58" t="s">
        <v>577</v>
      </c>
      <c r="IRN54" s="58" t="s">
        <v>577</v>
      </c>
      <c r="IRO54" s="58" t="s">
        <v>577</v>
      </c>
      <c r="IRP54" s="58" t="s">
        <v>577</v>
      </c>
      <c r="IRQ54" s="58" t="s">
        <v>577</v>
      </c>
      <c r="IRR54" s="58" t="s">
        <v>577</v>
      </c>
      <c r="IRS54" s="58" t="s">
        <v>577</v>
      </c>
      <c r="IRT54" s="58" t="s">
        <v>577</v>
      </c>
      <c r="IRU54" s="58" t="s">
        <v>577</v>
      </c>
      <c r="IRV54" s="58" t="s">
        <v>577</v>
      </c>
      <c r="IRW54" s="58" t="s">
        <v>577</v>
      </c>
      <c r="IRX54" s="58" t="s">
        <v>577</v>
      </c>
      <c r="IRY54" s="58" t="s">
        <v>577</v>
      </c>
      <c r="IRZ54" s="58" t="s">
        <v>577</v>
      </c>
      <c r="ISA54" s="58" t="s">
        <v>577</v>
      </c>
      <c r="ISB54" s="58" t="s">
        <v>577</v>
      </c>
      <c r="ISC54" s="58" t="s">
        <v>577</v>
      </c>
      <c r="ISD54" s="58" t="s">
        <v>577</v>
      </c>
      <c r="ISE54" s="58" t="s">
        <v>577</v>
      </c>
      <c r="ISF54" s="58" t="s">
        <v>577</v>
      </c>
      <c r="ISG54" s="58" t="s">
        <v>577</v>
      </c>
      <c r="ISH54" s="58" t="s">
        <v>577</v>
      </c>
      <c r="ISI54" s="58" t="s">
        <v>577</v>
      </c>
      <c r="ISJ54" s="58" t="s">
        <v>577</v>
      </c>
      <c r="ISK54" s="58" t="s">
        <v>577</v>
      </c>
      <c r="ISL54" s="58" t="s">
        <v>577</v>
      </c>
      <c r="ISM54" s="58" t="s">
        <v>577</v>
      </c>
      <c r="ISN54" s="58" t="s">
        <v>577</v>
      </c>
      <c r="ISO54" s="58" t="s">
        <v>577</v>
      </c>
      <c r="ISP54" s="58" t="s">
        <v>577</v>
      </c>
      <c r="ISQ54" s="58" t="s">
        <v>577</v>
      </c>
      <c r="ISR54" s="58" t="s">
        <v>577</v>
      </c>
      <c r="ISS54" s="58" t="s">
        <v>577</v>
      </c>
      <c r="IST54" s="58" t="s">
        <v>577</v>
      </c>
      <c r="ISU54" s="58" t="s">
        <v>577</v>
      </c>
      <c r="ISV54" s="58" t="s">
        <v>577</v>
      </c>
      <c r="ISW54" s="58" t="s">
        <v>577</v>
      </c>
      <c r="ISX54" s="58" t="s">
        <v>577</v>
      </c>
      <c r="ISY54" s="58" t="s">
        <v>577</v>
      </c>
      <c r="ISZ54" s="58" t="s">
        <v>577</v>
      </c>
      <c r="ITA54" s="58" t="s">
        <v>577</v>
      </c>
      <c r="ITB54" s="58" t="s">
        <v>577</v>
      </c>
      <c r="ITC54" s="58" t="s">
        <v>577</v>
      </c>
      <c r="ITD54" s="58" t="s">
        <v>577</v>
      </c>
      <c r="ITE54" s="58" t="s">
        <v>577</v>
      </c>
      <c r="ITF54" s="58" t="s">
        <v>577</v>
      </c>
      <c r="ITG54" s="58" t="s">
        <v>577</v>
      </c>
      <c r="ITH54" s="58" t="s">
        <v>577</v>
      </c>
      <c r="ITI54" s="58" t="s">
        <v>577</v>
      </c>
      <c r="ITJ54" s="58" t="s">
        <v>577</v>
      </c>
      <c r="ITK54" s="58" t="s">
        <v>577</v>
      </c>
      <c r="ITL54" s="58" t="s">
        <v>577</v>
      </c>
      <c r="ITM54" s="58" t="s">
        <v>577</v>
      </c>
      <c r="ITN54" s="58" t="s">
        <v>577</v>
      </c>
      <c r="ITO54" s="58" t="s">
        <v>577</v>
      </c>
      <c r="ITP54" s="58" t="s">
        <v>577</v>
      </c>
      <c r="ITQ54" s="58" t="s">
        <v>577</v>
      </c>
      <c r="ITR54" s="58" t="s">
        <v>577</v>
      </c>
      <c r="ITS54" s="58" t="s">
        <v>577</v>
      </c>
      <c r="ITT54" s="58" t="s">
        <v>577</v>
      </c>
      <c r="ITU54" s="58" t="s">
        <v>577</v>
      </c>
      <c r="ITV54" s="58" t="s">
        <v>577</v>
      </c>
      <c r="ITW54" s="58" t="s">
        <v>577</v>
      </c>
      <c r="ITX54" s="58" t="s">
        <v>577</v>
      </c>
      <c r="ITY54" s="58" t="s">
        <v>577</v>
      </c>
      <c r="ITZ54" s="58" t="s">
        <v>577</v>
      </c>
      <c r="IUA54" s="58" t="s">
        <v>577</v>
      </c>
      <c r="IUB54" s="58" t="s">
        <v>577</v>
      </c>
      <c r="IUC54" s="58" t="s">
        <v>577</v>
      </c>
      <c r="IUD54" s="58" t="s">
        <v>577</v>
      </c>
      <c r="IUE54" s="58" t="s">
        <v>577</v>
      </c>
      <c r="IUF54" s="58" t="s">
        <v>577</v>
      </c>
      <c r="IUG54" s="58" t="s">
        <v>577</v>
      </c>
      <c r="IUH54" s="58" t="s">
        <v>577</v>
      </c>
      <c r="IUI54" s="58" t="s">
        <v>577</v>
      </c>
      <c r="IUJ54" s="58" t="s">
        <v>577</v>
      </c>
      <c r="IUK54" s="58" t="s">
        <v>577</v>
      </c>
      <c r="IUL54" s="58" t="s">
        <v>577</v>
      </c>
      <c r="IUM54" s="58" t="s">
        <v>577</v>
      </c>
      <c r="IUN54" s="58" t="s">
        <v>577</v>
      </c>
      <c r="IUO54" s="58" t="s">
        <v>577</v>
      </c>
      <c r="IUP54" s="58" t="s">
        <v>577</v>
      </c>
      <c r="IUQ54" s="58" t="s">
        <v>577</v>
      </c>
      <c r="IUR54" s="58" t="s">
        <v>577</v>
      </c>
      <c r="IUS54" s="58" t="s">
        <v>577</v>
      </c>
      <c r="IUT54" s="58" t="s">
        <v>577</v>
      </c>
      <c r="IUU54" s="58" t="s">
        <v>577</v>
      </c>
      <c r="IUV54" s="58" t="s">
        <v>577</v>
      </c>
      <c r="IUW54" s="58" t="s">
        <v>577</v>
      </c>
      <c r="IUX54" s="58" t="s">
        <v>577</v>
      </c>
      <c r="IUY54" s="58" t="s">
        <v>577</v>
      </c>
      <c r="IUZ54" s="58" t="s">
        <v>577</v>
      </c>
      <c r="IVA54" s="58" t="s">
        <v>577</v>
      </c>
      <c r="IVB54" s="58" t="s">
        <v>577</v>
      </c>
      <c r="IVC54" s="58" t="s">
        <v>577</v>
      </c>
      <c r="IVD54" s="58" t="s">
        <v>577</v>
      </c>
      <c r="IVE54" s="58" t="s">
        <v>577</v>
      </c>
      <c r="IVF54" s="58" t="s">
        <v>577</v>
      </c>
      <c r="IVG54" s="58" t="s">
        <v>577</v>
      </c>
      <c r="IVH54" s="58" t="s">
        <v>577</v>
      </c>
      <c r="IVI54" s="58" t="s">
        <v>577</v>
      </c>
      <c r="IVJ54" s="58" t="s">
        <v>577</v>
      </c>
      <c r="IVK54" s="58" t="s">
        <v>577</v>
      </c>
      <c r="IVL54" s="58" t="s">
        <v>577</v>
      </c>
      <c r="IVM54" s="58" t="s">
        <v>577</v>
      </c>
      <c r="IVN54" s="58" t="s">
        <v>577</v>
      </c>
      <c r="IVO54" s="58" t="s">
        <v>577</v>
      </c>
      <c r="IVP54" s="58" t="s">
        <v>577</v>
      </c>
      <c r="IVQ54" s="58" t="s">
        <v>577</v>
      </c>
      <c r="IVR54" s="58" t="s">
        <v>577</v>
      </c>
      <c r="IVS54" s="58" t="s">
        <v>577</v>
      </c>
      <c r="IVT54" s="58" t="s">
        <v>577</v>
      </c>
      <c r="IVU54" s="58" t="s">
        <v>577</v>
      </c>
      <c r="IVV54" s="58" t="s">
        <v>577</v>
      </c>
      <c r="IVW54" s="58" t="s">
        <v>577</v>
      </c>
      <c r="IVX54" s="58" t="s">
        <v>577</v>
      </c>
      <c r="IVY54" s="58" t="s">
        <v>577</v>
      </c>
      <c r="IVZ54" s="58" t="s">
        <v>577</v>
      </c>
      <c r="IWA54" s="58" t="s">
        <v>577</v>
      </c>
      <c r="IWB54" s="58" t="s">
        <v>577</v>
      </c>
      <c r="IWC54" s="58" t="s">
        <v>577</v>
      </c>
      <c r="IWD54" s="58" t="s">
        <v>577</v>
      </c>
      <c r="IWE54" s="58" t="s">
        <v>577</v>
      </c>
      <c r="IWF54" s="58" t="s">
        <v>577</v>
      </c>
      <c r="IWG54" s="58" t="s">
        <v>577</v>
      </c>
      <c r="IWH54" s="58" t="s">
        <v>577</v>
      </c>
      <c r="IWI54" s="58" t="s">
        <v>577</v>
      </c>
      <c r="IWJ54" s="58" t="s">
        <v>577</v>
      </c>
      <c r="IWK54" s="58" t="s">
        <v>577</v>
      </c>
      <c r="IWL54" s="58" t="s">
        <v>577</v>
      </c>
      <c r="IWM54" s="58" t="s">
        <v>577</v>
      </c>
      <c r="IWN54" s="58" t="s">
        <v>577</v>
      </c>
      <c r="IWO54" s="58" t="s">
        <v>577</v>
      </c>
      <c r="IWP54" s="58" t="s">
        <v>577</v>
      </c>
      <c r="IWQ54" s="58" t="s">
        <v>577</v>
      </c>
      <c r="IWR54" s="58" t="s">
        <v>577</v>
      </c>
      <c r="IWS54" s="58" t="s">
        <v>577</v>
      </c>
      <c r="IWT54" s="58" t="s">
        <v>577</v>
      </c>
      <c r="IWU54" s="58" t="s">
        <v>577</v>
      </c>
      <c r="IWV54" s="58" t="s">
        <v>577</v>
      </c>
      <c r="IWW54" s="58" t="s">
        <v>577</v>
      </c>
      <c r="IWX54" s="58" t="s">
        <v>577</v>
      </c>
      <c r="IWY54" s="58" t="s">
        <v>577</v>
      </c>
      <c r="IWZ54" s="58" t="s">
        <v>577</v>
      </c>
      <c r="IXA54" s="58" t="s">
        <v>577</v>
      </c>
      <c r="IXB54" s="58" t="s">
        <v>577</v>
      </c>
      <c r="IXC54" s="58" t="s">
        <v>577</v>
      </c>
      <c r="IXD54" s="58" t="s">
        <v>577</v>
      </c>
      <c r="IXE54" s="58" t="s">
        <v>577</v>
      </c>
      <c r="IXF54" s="58" t="s">
        <v>577</v>
      </c>
      <c r="IXG54" s="58" t="s">
        <v>577</v>
      </c>
      <c r="IXH54" s="58" t="s">
        <v>577</v>
      </c>
      <c r="IXI54" s="58" t="s">
        <v>577</v>
      </c>
      <c r="IXJ54" s="58" t="s">
        <v>577</v>
      </c>
      <c r="IXK54" s="58" t="s">
        <v>577</v>
      </c>
      <c r="IXL54" s="58" t="s">
        <v>577</v>
      </c>
      <c r="IXM54" s="58" t="s">
        <v>577</v>
      </c>
      <c r="IXN54" s="58" t="s">
        <v>577</v>
      </c>
      <c r="IXO54" s="58" t="s">
        <v>577</v>
      </c>
      <c r="IXP54" s="58" t="s">
        <v>577</v>
      </c>
      <c r="IXQ54" s="58" t="s">
        <v>577</v>
      </c>
      <c r="IXR54" s="58" t="s">
        <v>577</v>
      </c>
      <c r="IXS54" s="58" t="s">
        <v>577</v>
      </c>
      <c r="IXT54" s="58" t="s">
        <v>577</v>
      </c>
      <c r="IXU54" s="58" t="s">
        <v>577</v>
      </c>
      <c r="IXV54" s="58" t="s">
        <v>577</v>
      </c>
      <c r="IXW54" s="58" t="s">
        <v>577</v>
      </c>
      <c r="IXX54" s="58" t="s">
        <v>577</v>
      </c>
      <c r="IXY54" s="58" t="s">
        <v>577</v>
      </c>
      <c r="IXZ54" s="58" t="s">
        <v>577</v>
      </c>
      <c r="IYA54" s="58" t="s">
        <v>577</v>
      </c>
      <c r="IYB54" s="58" t="s">
        <v>577</v>
      </c>
      <c r="IYC54" s="58" t="s">
        <v>577</v>
      </c>
      <c r="IYD54" s="58" t="s">
        <v>577</v>
      </c>
      <c r="IYE54" s="58" t="s">
        <v>577</v>
      </c>
      <c r="IYF54" s="58" t="s">
        <v>577</v>
      </c>
      <c r="IYG54" s="58" t="s">
        <v>577</v>
      </c>
      <c r="IYH54" s="58" t="s">
        <v>577</v>
      </c>
      <c r="IYI54" s="58" t="s">
        <v>577</v>
      </c>
      <c r="IYJ54" s="58" t="s">
        <v>577</v>
      </c>
      <c r="IYK54" s="58" t="s">
        <v>577</v>
      </c>
      <c r="IYL54" s="58" t="s">
        <v>577</v>
      </c>
      <c r="IYM54" s="58" t="s">
        <v>577</v>
      </c>
      <c r="IYN54" s="58" t="s">
        <v>577</v>
      </c>
      <c r="IYO54" s="58" t="s">
        <v>577</v>
      </c>
      <c r="IYP54" s="58" t="s">
        <v>577</v>
      </c>
      <c r="IYQ54" s="58" t="s">
        <v>577</v>
      </c>
      <c r="IYR54" s="58" t="s">
        <v>577</v>
      </c>
      <c r="IYS54" s="58" t="s">
        <v>577</v>
      </c>
      <c r="IYT54" s="58" t="s">
        <v>577</v>
      </c>
      <c r="IYU54" s="58" t="s">
        <v>577</v>
      </c>
      <c r="IYV54" s="58" t="s">
        <v>577</v>
      </c>
      <c r="IYW54" s="58" t="s">
        <v>577</v>
      </c>
      <c r="IYX54" s="58" t="s">
        <v>577</v>
      </c>
      <c r="IYY54" s="58" t="s">
        <v>577</v>
      </c>
      <c r="IYZ54" s="58" t="s">
        <v>577</v>
      </c>
      <c r="IZA54" s="58" t="s">
        <v>577</v>
      </c>
      <c r="IZB54" s="58" t="s">
        <v>577</v>
      </c>
      <c r="IZC54" s="58" t="s">
        <v>577</v>
      </c>
      <c r="IZD54" s="58" t="s">
        <v>577</v>
      </c>
      <c r="IZE54" s="58" t="s">
        <v>577</v>
      </c>
      <c r="IZF54" s="58" t="s">
        <v>577</v>
      </c>
      <c r="IZG54" s="58" t="s">
        <v>577</v>
      </c>
      <c r="IZH54" s="58" t="s">
        <v>577</v>
      </c>
      <c r="IZI54" s="58" t="s">
        <v>577</v>
      </c>
      <c r="IZJ54" s="58" t="s">
        <v>577</v>
      </c>
      <c r="IZK54" s="58" t="s">
        <v>577</v>
      </c>
      <c r="IZL54" s="58" t="s">
        <v>577</v>
      </c>
      <c r="IZM54" s="58" t="s">
        <v>577</v>
      </c>
      <c r="IZN54" s="58" t="s">
        <v>577</v>
      </c>
      <c r="IZO54" s="58" t="s">
        <v>577</v>
      </c>
      <c r="IZP54" s="58" t="s">
        <v>577</v>
      </c>
      <c r="IZQ54" s="58" t="s">
        <v>577</v>
      </c>
      <c r="IZR54" s="58" t="s">
        <v>577</v>
      </c>
      <c r="IZS54" s="58" t="s">
        <v>577</v>
      </c>
      <c r="IZT54" s="58" t="s">
        <v>577</v>
      </c>
      <c r="IZU54" s="58" t="s">
        <v>577</v>
      </c>
      <c r="IZV54" s="58" t="s">
        <v>577</v>
      </c>
      <c r="IZW54" s="58" t="s">
        <v>577</v>
      </c>
      <c r="IZX54" s="58" t="s">
        <v>577</v>
      </c>
      <c r="IZY54" s="58" t="s">
        <v>577</v>
      </c>
      <c r="IZZ54" s="58" t="s">
        <v>577</v>
      </c>
      <c r="JAA54" s="58" t="s">
        <v>577</v>
      </c>
      <c r="JAB54" s="58" t="s">
        <v>577</v>
      </c>
      <c r="JAC54" s="58" t="s">
        <v>577</v>
      </c>
      <c r="JAD54" s="58" t="s">
        <v>577</v>
      </c>
      <c r="JAE54" s="58" t="s">
        <v>577</v>
      </c>
      <c r="JAF54" s="58" t="s">
        <v>577</v>
      </c>
      <c r="JAG54" s="58" t="s">
        <v>577</v>
      </c>
      <c r="JAH54" s="58" t="s">
        <v>577</v>
      </c>
      <c r="JAI54" s="58" t="s">
        <v>577</v>
      </c>
      <c r="JAJ54" s="58" t="s">
        <v>577</v>
      </c>
      <c r="JAK54" s="58" t="s">
        <v>577</v>
      </c>
      <c r="JAL54" s="58" t="s">
        <v>577</v>
      </c>
      <c r="JAM54" s="58" t="s">
        <v>577</v>
      </c>
      <c r="JAN54" s="58" t="s">
        <v>577</v>
      </c>
      <c r="JAO54" s="58" t="s">
        <v>577</v>
      </c>
      <c r="JAP54" s="58" t="s">
        <v>577</v>
      </c>
      <c r="JAQ54" s="58" t="s">
        <v>577</v>
      </c>
      <c r="JAR54" s="58" t="s">
        <v>577</v>
      </c>
      <c r="JAS54" s="58" t="s">
        <v>577</v>
      </c>
      <c r="JAT54" s="58" t="s">
        <v>577</v>
      </c>
      <c r="JAU54" s="58" t="s">
        <v>577</v>
      </c>
      <c r="JAV54" s="58" t="s">
        <v>577</v>
      </c>
      <c r="JAW54" s="58" t="s">
        <v>577</v>
      </c>
      <c r="JAX54" s="58" t="s">
        <v>577</v>
      </c>
      <c r="JAY54" s="58" t="s">
        <v>577</v>
      </c>
      <c r="JAZ54" s="58" t="s">
        <v>577</v>
      </c>
      <c r="JBA54" s="58" t="s">
        <v>577</v>
      </c>
      <c r="JBB54" s="58" t="s">
        <v>577</v>
      </c>
      <c r="JBC54" s="58" t="s">
        <v>577</v>
      </c>
      <c r="JBD54" s="58" t="s">
        <v>577</v>
      </c>
      <c r="JBE54" s="58" t="s">
        <v>577</v>
      </c>
      <c r="JBF54" s="58" t="s">
        <v>577</v>
      </c>
      <c r="JBG54" s="58" t="s">
        <v>577</v>
      </c>
      <c r="JBH54" s="58" t="s">
        <v>577</v>
      </c>
      <c r="JBI54" s="58" t="s">
        <v>577</v>
      </c>
      <c r="JBJ54" s="58" t="s">
        <v>577</v>
      </c>
      <c r="JBK54" s="58" t="s">
        <v>577</v>
      </c>
      <c r="JBL54" s="58" t="s">
        <v>577</v>
      </c>
      <c r="JBM54" s="58" t="s">
        <v>577</v>
      </c>
      <c r="JBN54" s="58" t="s">
        <v>577</v>
      </c>
      <c r="JBO54" s="58" t="s">
        <v>577</v>
      </c>
      <c r="JBP54" s="58" t="s">
        <v>577</v>
      </c>
      <c r="JBQ54" s="58" t="s">
        <v>577</v>
      </c>
      <c r="JBR54" s="58" t="s">
        <v>577</v>
      </c>
      <c r="JBS54" s="58" t="s">
        <v>577</v>
      </c>
      <c r="JBT54" s="58" t="s">
        <v>577</v>
      </c>
      <c r="JBU54" s="58" t="s">
        <v>577</v>
      </c>
      <c r="JBV54" s="58" t="s">
        <v>577</v>
      </c>
      <c r="JBW54" s="58" t="s">
        <v>577</v>
      </c>
      <c r="JBX54" s="58" t="s">
        <v>577</v>
      </c>
      <c r="JBY54" s="58" t="s">
        <v>577</v>
      </c>
      <c r="JBZ54" s="58" t="s">
        <v>577</v>
      </c>
      <c r="JCA54" s="58" t="s">
        <v>577</v>
      </c>
      <c r="JCB54" s="58" t="s">
        <v>577</v>
      </c>
      <c r="JCC54" s="58" t="s">
        <v>577</v>
      </c>
      <c r="JCD54" s="58" t="s">
        <v>577</v>
      </c>
      <c r="JCE54" s="58" t="s">
        <v>577</v>
      </c>
      <c r="JCF54" s="58" t="s">
        <v>577</v>
      </c>
      <c r="JCG54" s="58" t="s">
        <v>577</v>
      </c>
      <c r="JCH54" s="58" t="s">
        <v>577</v>
      </c>
      <c r="JCI54" s="58" t="s">
        <v>577</v>
      </c>
      <c r="JCJ54" s="58" t="s">
        <v>577</v>
      </c>
      <c r="JCK54" s="58" t="s">
        <v>577</v>
      </c>
      <c r="JCL54" s="58" t="s">
        <v>577</v>
      </c>
      <c r="JCM54" s="58" t="s">
        <v>577</v>
      </c>
      <c r="JCN54" s="58" t="s">
        <v>577</v>
      </c>
      <c r="JCO54" s="58" t="s">
        <v>577</v>
      </c>
      <c r="JCP54" s="58" t="s">
        <v>577</v>
      </c>
      <c r="JCQ54" s="58" t="s">
        <v>577</v>
      </c>
      <c r="JCR54" s="58" t="s">
        <v>577</v>
      </c>
      <c r="JCS54" s="58" t="s">
        <v>577</v>
      </c>
      <c r="JCT54" s="58" t="s">
        <v>577</v>
      </c>
      <c r="JCU54" s="58" t="s">
        <v>577</v>
      </c>
      <c r="JCV54" s="58" t="s">
        <v>577</v>
      </c>
      <c r="JCW54" s="58" t="s">
        <v>577</v>
      </c>
      <c r="JCX54" s="58" t="s">
        <v>577</v>
      </c>
      <c r="JCY54" s="58" t="s">
        <v>577</v>
      </c>
      <c r="JCZ54" s="58" t="s">
        <v>577</v>
      </c>
      <c r="JDA54" s="58" t="s">
        <v>577</v>
      </c>
      <c r="JDB54" s="58" t="s">
        <v>577</v>
      </c>
      <c r="JDC54" s="58" t="s">
        <v>577</v>
      </c>
      <c r="JDD54" s="58" t="s">
        <v>577</v>
      </c>
      <c r="JDE54" s="58" t="s">
        <v>577</v>
      </c>
      <c r="JDF54" s="58" t="s">
        <v>577</v>
      </c>
      <c r="JDG54" s="58" t="s">
        <v>577</v>
      </c>
      <c r="JDH54" s="58" t="s">
        <v>577</v>
      </c>
      <c r="JDI54" s="58" t="s">
        <v>577</v>
      </c>
      <c r="JDJ54" s="58" t="s">
        <v>577</v>
      </c>
      <c r="JDK54" s="58" t="s">
        <v>577</v>
      </c>
      <c r="JDL54" s="58" t="s">
        <v>577</v>
      </c>
      <c r="JDM54" s="58" t="s">
        <v>577</v>
      </c>
      <c r="JDN54" s="58" t="s">
        <v>577</v>
      </c>
      <c r="JDO54" s="58" t="s">
        <v>577</v>
      </c>
      <c r="JDP54" s="58" t="s">
        <v>577</v>
      </c>
      <c r="JDQ54" s="58" t="s">
        <v>577</v>
      </c>
      <c r="JDR54" s="58" t="s">
        <v>577</v>
      </c>
      <c r="JDS54" s="58" t="s">
        <v>577</v>
      </c>
      <c r="JDT54" s="58" t="s">
        <v>577</v>
      </c>
      <c r="JDU54" s="58" t="s">
        <v>577</v>
      </c>
      <c r="JDV54" s="58" t="s">
        <v>577</v>
      </c>
      <c r="JDW54" s="58" t="s">
        <v>577</v>
      </c>
      <c r="JDX54" s="58" t="s">
        <v>577</v>
      </c>
      <c r="JDY54" s="58" t="s">
        <v>577</v>
      </c>
      <c r="JDZ54" s="58" t="s">
        <v>577</v>
      </c>
      <c r="JEA54" s="58" t="s">
        <v>577</v>
      </c>
      <c r="JEB54" s="58" t="s">
        <v>577</v>
      </c>
      <c r="JEC54" s="58" t="s">
        <v>577</v>
      </c>
      <c r="JED54" s="58" t="s">
        <v>577</v>
      </c>
      <c r="JEE54" s="58" t="s">
        <v>577</v>
      </c>
      <c r="JEF54" s="58" t="s">
        <v>577</v>
      </c>
      <c r="JEG54" s="58" t="s">
        <v>577</v>
      </c>
      <c r="JEH54" s="58" t="s">
        <v>577</v>
      </c>
      <c r="JEI54" s="58" t="s">
        <v>577</v>
      </c>
      <c r="JEJ54" s="58" t="s">
        <v>577</v>
      </c>
      <c r="JEK54" s="58" t="s">
        <v>577</v>
      </c>
      <c r="JEL54" s="58" t="s">
        <v>577</v>
      </c>
      <c r="JEM54" s="58" t="s">
        <v>577</v>
      </c>
      <c r="JEN54" s="58" t="s">
        <v>577</v>
      </c>
      <c r="JEO54" s="58" t="s">
        <v>577</v>
      </c>
      <c r="JEP54" s="58" t="s">
        <v>577</v>
      </c>
      <c r="JEQ54" s="58" t="s">
        <v>577</v>
      </c>
      <c r="JER54" s="58" t="s">
        <v>577</v>
      </c>
      <c r="JES54" s="58" t="s">
        <v>577</v>
      </c>
      <c r="JET54" s="58" t="s">
        <v>577</v>
      </c>
      <c r="JEU54" s="58" t="s">
        <v>577</v>
      </c>
      <c r="JEV54" s="58" t="s">
        <v>577</v>
      </c>
      <c r="JEW54" s="58" t="s">
        <v>577</v>
      </c>
      <c r="JEX54" s="58" t="s">
        <v>577</v>
      </c>
      <c r="JEY54" s="58" t="s">
        <v>577</v>
      </c>
      <c r="JEZ54" s="58" t="s">
        <v>577</v>
      </c>
      <c r="JFA54" s="58" t="s">
        <v>577</v>
      </c>
      <c r="JFB54" s="58" t="s">
        <v>577</v>
      </c>
      <c r="JFC54" s="58" t="s">
        <v>577</v>
      </c>
      <c r="JFD54" s="58" t="s">
        <v>577</v>
      </c>
      <c r="JFE54" s="58" t="s">
        <v>577</v>
      </c>
      <c r="JFF54" s="58" t="s">
        <v>577</v>
      </c>
      <c r="JFG54" s="58" t="s">
        <v>577</v>
      </c>
      <c r="JFH54" s="58" t="s">
        <v>577</v>
      </c>
      <c r="JFI54" s="58" t="s">
        <v>577</v>
      </c>
      <c r="JFJ54" s="58" t="s">
        <v>577</v>
      </c>
      <c r="JFK54" s="58" t="s">
        <v>577</v>
      </c>
      <c r="JFL54" s="58" t="s">
        <v>577</v>
      </c>
      <c r="JFM54" s="58" t="s">
        <v>577</v>
      </c>
      <c r="JFN54" s="58" t="s">
        <v>577</v>
      </c>
      <c r="JFO54" s="58" t="s">
        <v>577</v>
      </c>
      <c r="JFP54" s="58" t="s">
        <v>577</v>
      </c>
      <c r="JFQ54" s="58" t="s">
        <v>577</v>
      </c>
      <c r="JFR54" s="58" t="s">
        <v>577</v>
      </c>
      <c r="JFS54" s="58" t="s">
        <v>577</v>
      </c>
      <c r="JFT54" s="58" t="s">
        <v>577</v>
      </c>
      <c r="JFU54" s="58" t="s">
        <v>577</v>
      </c>
      <c r="JFV54" s="58" t="s">
        <v>577</v>
      </c>
      <c r="JFW54" s="58" t="s">
        <v>577</v>
      </c>
      <c r="JFX54" s="58" t="s">
        <v>577</v>
      </c>
      <c r="JFY54" s="58" t="s">
        <v>577</v>
      </c>
      <c r="JFZ54" s="58" t="s">
        <v>577</v>
      </c>
      <c r="JGA54" s="58" t="s">
        <v>577</v>
      </c>
      <c r="JGB54" s="58" t="s">
        <v>577</v>
      </c>
      <c r="JGC54" s="58" t="s">
        <v>577</v>
      </c>
      <c r="JGD54" s="58" t="s">
        <v>577</v>
      </c>
      <c r="JGE54" s="58" t="s">
        <v>577</v>
      </c>
      <c r="JGF54" s="58" t="s">
        <v>577</v>
      </c>
      <c r="JGG54" s="58" t="s">
        <v>577</v>
      </c>
      <c r="JGH54" s="58" t="s">
        <v>577</v>
      </c>
      <c r="JGI54" s="58" t="s">
        <v>577</v>
      </c>
      <c r="JGJ54" s="58" t="s">
        <v>577</v>
      </c>
      <c r="JGK54" s="58" t="s">
        <v>577</v>
      </c>
      <c r="JGL54" s="58" t="s">
        <v>577</v>
      </c>
      <c r="JGM54" s="58" t="s">
        <v>577</v>
      </c>
      <c r="JGN54" s="58" t="s">
        <v>577</v>
      </c>
      <c r="JGO54" s="58" t="s">
        <v>577</v>
      </c>
      <c r="JGP54" s="58" t="s">
        <v>577</v>
      </c>
      <c r="JGQ54" s="58" t="s">
        <v>577</v>
      </c>
      <c r="JGR54" s="58" t="s">
        <v>577</v>
      </c>
      <c r="JGS54" s="58" t="s">
        <v>577</v>
      </c>
      <c r="JGT54" s="58" t="s">
        <v>577</v>
      </c>
      <c r="JGU54" s="58" t="s">
        <v>577</v>
      </c>
      <c r="JGV54" s="58" t="s">
        <v>577</v>
      </c>
      <c r="JGW54" s="58" t="s">
        <v>577</v>
      </c>
      <c r="JGX54" s="58" t="s">
        <v>577</v>
      </c>
      <c r="JGY54" s="58" t="s">
        <v>577</v>
      </c>
      <c r="JGZ54" s="58" t="s">
        <v>577</v>
      </c>
      <c r="JHA54" s="58" t="s">
        <v>577</v>
      </c>
      <c r="JHB54" s="58" t="s">
        <v>577</v>
      </c>
      <c r="JHC54" s="58" t="s">
        <v>577</v>
      </c>
      <c r="JHD54" s="58" t="s">
        <v>577</v>
      </c>
      <c r="JHE54" s="58" t="s">
        <v>577</v>
      </c>
      <c r="JHF54" s="58" t="s">
        <v>577</v>
      </c>
      <c r="JHG54" s="58" t="s">
        <v>577</v>
      </c>
      <c r="JHH54" s="58" t="s">
        <v>577</v>
      </c>
      <c r="JHI54" s="58" t="s">
        <v>577</v>
      </c>
      <c r="JHJ54" s="58" t="s">
        <v>577</v>
      </c>
      <c r="JHK54" s="58" t="s">
        <v>577</v>
      </c>
      <c r="JHL54" s="58" t="s">
        <v>577</v>
      </c>
      <c r="JHM54" s="58" t="s">
        <v>577</v>
      </c>
      <c r="JHN54" s="58" t="s">
        <v>577</v>
      </c>
      <c r="JHO54" s="58" t="s">
        <v>577</v>
      </c>
      <c r="JHP54" s="58" t="s">
        <v>577</v>
      </c>
      <c r="JHQ54" s="58" t="s">
        <v>577</v>
      </c>
      <c r="JHR54" s="58" t="s">
        <v>577</v>
      </c>
      <c r="JHS54" s="58" t="s">
        <v>577</v>
      </c>
      <c r="JHT54" s="58" t="s">
        <v>577</v>
      </c>
      <c r="JHU54" s="58" t="s">
        <v>577</v>
      </c>
      <c r="JHV54" s="58" t="s">
        <v>577</v>
      </c>
      <c r="JHW54" s="58" t="s">
        <v>577</v>
      </c>
      <c r="JHX54" s="58" t="s">
        <v>577</v>
      </c>
      <c r="JHY54" s="58" t="s">
        <v>577</v>
      </c>
      <c r="JHZ54" s="58" t="s">
        <v>577</v>
      </c>
      <c r="JIA54" s="58" t="s">
        <v>577</v>
      </c>
      <c r="JIB54" s="58" t="s">
        <v>577</v>
      </c>
      <c r="JIC54" s="58" t="s">
        <v>577</v>
      </c>
      <c r="JID54" s="58" t="s">
        <v>577</v>
      </c>
      <c r="JIE54" s="58" t="s">
        <v>577</v>
      </c>
      <c r="JIF54" s="58" t="s">
        <v>577</v>
      </c>
      <c r="JIG54" s="58" t="s">
        <v>577</v>
      </c>
      <c r="JIH54" s="58" t="s">
        <v>577</v>
      </c>
      <c r="JII54" s="58" t="s">
        <v>577</v>
      </c>
      <c r="JIJ54" s="58" t="s">
        <v>577</v>
      </c>
      <c r="JIK54" s="58" t="s">
        <v>577</v>
      </c>
      <c r="JIL54" s="58" t="s">
        <v>577</v>
      </c>
      <c r="JIM54" s="58" t="s">
        <v>577</v>
      </c>
      <c r="JIN54" s="58" t="s">
        <v>577</v>
      </c>
      <c r="JIO54" s="58" t="s">
        <v>577</v>
      </c>
      <c r="JIP54" s="58" t="s">
        <v>577</v>
      </c>
      <c r="JIQ54" s="58" t="s">
        <v>577</v>
      </c>
      <c r="JIR54" s="58" t="s">
        <v>577</v>
      </c>
      <c r="JIS54" s="58" t="s">
        <v>577</v>
      </c>
      <c r="JIT54" s="58" t="s">
        <v>577</v>
      </c>
      <c r="JIU54" s="58" t="s">
        <v>577</v>
      </c>
      <c r="JIV54" s="58" t="s">
        <v>577</v>
      </c>
      <c r="JIW54" s="58" t="s">
        <v>577</v>
      </c>
      <c r="JIX54" s="58" t="s">
        <v>577</v>
      </c>
      <c r="JIY54" s="58" t="s">
        <v>577</v>
      </c>
      <c r="JIZ54" s="58" t="s">
        <v>577</v>
      </c>
      <c r="JJA54" s="58" t="s">
        <v>577</v>
      </c>
      <c r="JJB54" s="58" t="s">
        <v>577</v>
      </c>
      <c r="JJC54" s="58" t="s">
        <v>577</v>
      </c>
      <c r="JJD54" s="58" t="s">
        <v>577</v>
      </c>
      <c r="JJE54" s="58" t="s">
        <v>577</v>
      </c>
      <c r="JJF54" s="58" t="s">
        <v>577</v>
      </c>
      <c r="JJG54" s="58" t="s">
        <v>577</v>
      </c>
      <c r="JJH54" s="58" t="s">
        <v>577</v>
      </c>
      <c r="JJI54" s="58" t="s">
        <v>577</v>
      </c>
      <c r="JJJ54" s="58" t="s">
        <v>577</v>
      </c>
      <c r="JJK54" s="58" t="s">
        <v>577</v>
      </c>
      <c r="JJL54" s="58" t="s">
        <v>577</v>
      </c>
      <c r="JJM54" s="58" t="s">
        <v>577</v>
      </c>
      <c r="JJN54" s="58" t="s">
        <v>577</v>
      </c>
      <c r="JJO54" s="58" t="s">
        <v>577</v>
      </c>
      <c r="JJP54" s="58" t="s">
        <v>577</v>
      </c>
      <c r="JJQ54" s="58" t="s">
        <v>577</v>
      </c>
      <c r="JJR54" s="58" t="s">
        <v>577</v>
      </c>
      <c r="JJS54" s="58" t="s">
        <v>577</v>
      </c>
      <c r="JJT54" s="58" t="s">
        <v>577</v>
      </c>
      <c r="JJU54" s="58" t="s">
        <v>577</v>
      </c>
      <c r="JJV54" s="58" t="s">
        <v>577</v>
      </c>
      <c r="JJW54" s="58" t="s">
        <v>577</v>
      </c>
      <c r="JJX54" s="58" t="s">
        <v>577</v>
      </c>
      <c r="JJY54" s="58" t="s">
        <v>577</v>
      </c>
      <c r="JJZ54" s="58" t="s">
        <v>577</v>
      </c>
      <c r="JKA54" s="58" t="s">
        <v>577</v>
      </c>
      <c r="JKB54" s="58" t="s">
        <v>577</v>
      </c>
      <c r="JKC54" s="58" t="s">
        <v>577</v>
      </c>
      <c r="JKD54" s="58" t="s">
        <v>577</v>
      </c>
      <c r="JKE54" s="58" t="s">
        <v>577</v>
      </c>
      <c r="JKF54" s="58" t="s">
        <v>577</v>
      </c>
      <c r="JKG54" s="58" t="s">
        <v>577</v>
      </c>
      <c r="JKH54" s="58" t="s">
        <v>577</v>
      </c>
      <c r="JKI54" s="58" t="s">
        <v>577</v>
      </c>
      <c r="JKJ54" s="58" t="s">
        <v>577</v>
      </c>
      <c r="JKK54" s="58" t="s">
        <v>577</v>
      </c>
      <c r="JKL54" s="58" t="s">
        <v>577</v>
      </c>
      <c r="JKM54" s="58" t="s">
        <v>577</v>
      </c>
      <c r="JKN54" s="58" t="s">
        <v>577</v>
      </c>
      <c r="JKO54" s="58" t="s">
        <v>577</v>
      </c>
      <c r="JKP54" s="58" t="s">
        <v>577</v>
      </c>
      <c r="JKQ54" s="58" t="s">
        <v>577</v>
      </c>
      <c r="JKR54" s="58" t="s">
        <v>577</v>
      </c>
      <c r="JKS54" s="58" t="s">
        <v>577</v>
      </c>
      <c r="JKT54" s="58" t="s">
        <v>577</v>
      </c>
      <c r="JKU54" s="58" t="s">
        <v>577</v>
      </c>
      <c r="JKV54" s="58" t="s">
        <v>577</v>
      </c>
      <c r="JKW54" s="58" t="s">
        <v>577</v>
      </c>
      <c r="JKX54" s="58" t="s">
        <v>577</v>
      </c>
      <c r="JKY54" s="58" t="s">
        <v>577</v>
      </c>
      <c r="JKZ54" s="58" t="s">
        <v>577</v>
      </c>
      <c r="JLA54" s="58" t="s">
        <v>577</v>
      </c>
      <c r="JLB54" s="58" t="s">
        <v>577</v>
      </c>
      <c r="JLC54" s="58" t="s">
        <v>577</v>
      </c>
      <c r="JLD54" s="58" t="s">
        <v>577</v>
      </c>
      <c r="JLE54" s="58" t="s">
        <v>577</v>
      </c>
      <c r="JLF54" s="58" t="s">
        <v>577</v>
      </c>
      <c r="JLG54" s="58" t="s">
        <v>577</v>
      </c>
      <c r="JLH54" s="58" t="s">
        <v>577</v>
      </c>
      <c r="JLI54" s="58" t="s">
        <v>577</v>
      </c>
      <c r="JLJ54" s="58" t="s">
        <v>577</v>
      </c>
      <c r="JLK54" s="58" t="s">
        <v>577</v>
      </c>
      <c r="JLL54" s="58" t="s">
        <v>577</v>
      </c>
      <c r="JLM54" s="58" t="s">
        <v>577</v>
      </c>
      <c r="JLN54" s="58" t="s">
        <v>577</v>
      </c>
      <c r="JLO54" s="58" t="s">
        <v>577</v>
      </c>
      <c r="JLP54" s="58" t="s">
        <v>577</v>
      </c>
      <c r="JLQ54" s="58" t="s">
        <v>577</v>
      </c>
      <c r="JLR54" s="58" t="s">
        <v>577</v>
      </c>
      <c r="JLS54" s="58" t="s">
        <v>577</v>
      </c>
      <c r="JLT54" s="58" t="s">
        <v>577</v>
      </c>
      <c r="JLU54" s="58" t="s">
        <v>577</v>
      </c>
      <c r="JLV54" s="58" t="s">
        <v>577</v>
      </c>
      <c r="JLW54" s="58" t="s">
        <v>577</v>
      </c>
      <c r="JLX54" s="58" t="s">
        <v>577</v>
      </c>
      <c r="JLY54" s="58" t="s">
        <v>577</v>
      </c>
      <c r="JLZ54" s="58" t="s">
        <v>577</v>
      </c>
      <c r="JMA54" s="58" t="s">
        <v>577</v>
      </c>
      <c r="JMB54" s="58" t="s">
        <v>577</v>
      </c>
      <c r="JMC54" s="58" t="s">
        <v>577</v>
      </c>
      <c r="JMD54" s="58" t="s">
        <v>577</v>
      </c>
      <c r="JME54" s="58" t="s">
        <v>577</v>
      </c>
      <c r="JMF54" s="58" t="s">
        <v>577</v>
      </c>
      <c r="JMG54" s="58" t="s">
        <v>577</v>
      </c>
      <c r="JMH54" s="58" t="s">
        <v>577</v>
      </c>
      <c r="JMI54" s="58" t="s">
        <v>577</v>
      </c>
      <c r="JMJ54" s="58" t="s">
        <v>577</v>
      </c>
      <c r="JMK54" s="58" t="s">
        <v>577</v>
      </c>
      <c r="JML54" s="58" t="s">
        <v>577</v>
      </c>
      <c r="JMM54" s="58" t="s">
        <v>577</v>
      </c>
      <c r="JMN54" s="58" t="s">
        <v>577</v>
      </c>
      <c r="JMO54" s="58" t="s">
        <v>577</v>
      </c>
      <c r="JMP54" s="58" t="s">
        <v>577</v>
      </c>
      <c r="JMQ54" s="58" t="s">
        <v>577</v>
      </c>
      <c r="JMR54" s="58" t="s">
        <v>577</v>
      </c>
      <c r="JMS54" s="58" t="s">
        <v>577</v>
      </c>
      <c r="JMT54" s="58" t="s">
        <v>577</v>
      </c>
      <c r="JMU54" s="58" t="s">
        <v>577</v>
      </c>
      <c r="JMV54" s="58" t="s">
        <v>577</v>
      </c>
      <c r="JMW54" s="58" t="s">
        <v>577</v>
      </c>
      <c r="JMX54" s="58" t="s">
        <v>577</v>
      </c>
      <c r="JMY54" s="58" t="s">
        <v>577</v>
      </c>
      <c r="JMZ54" s="58" t="s">
        <v>577</v>
      </c>
      <c r="JNA54" s="58" t="s">
        <v>577</v>
      </c>
      <c r="JNB54" s="58" t="s">
        <v>577</v>
      </c>
      <c r="JNC54" s="58" t="s">
        <v>577</v>
      </c>
      <c r="JND54" s="58" t="s">
        <v>577</v>
      </c>
      <c r="JNE54" s="58" t="s">
        <v>577</v>
      </c>
      <c r="JNF54" s="58" t="s">
        <v>577</v>
      </c>
      <c r="JNG54" s="58" t="s">
        <v>577</v>
      </c>
      <c r="JNH54" s="58" t="s">
        <v>577</v>
      </c>
      <c r="JNI54" s="58" t="s">
        <v>577</v>
      </c>
      <c r="JNJ54" s="58" t="s">
        <v>577</v>
      </c>
      <c r="JNK54" s="58" t="s">
        <v>577</v>
      </c>
      <c r="JNL54" s="58" t="s">
        <v>577</v>
      </c>
      <c r="JNM54" s="58" t="s">
        <v>577</v>
      </c>
      <c r="JNN54" s="58" t="s">
        <v>577</v>
      </c>
      <c r="JNO54" s="58" t="s">
        <v>577</v>
      </c>
      <c r="JNP54" s="58" t="s">
        <v>577</v>
      </c>
      <c r="JNQ54" s="58" t="s">
        <v>577</v>
      </c>
      <c r="JNR54" s="58" t="s">
        <v>577</v>
      </c>
      <c r="JNS54" s="58" t="s">
        <v>577</v>
      </c>
      <c r="JNT54" s="58" t="s">
        <v>577</v>
      </c>
      <c r="JNU54" s="58" t="s">
        <v>577</v>
      </c>
      <c r="JNV54" s="58" t="s">
        <v>577</v>
      </c>
      <c r="JNW54" s="58" t="s">
        <v>577</v>
      </c>
      <c r="JNX54" s="58" t="s">
        <v>577</v>
      </c>
      <c r="JNY54" s="58" t="s">
        <v>577</v>
      </c>
      <c r="JNZ54" s="58" t="s">
        <v>577</v>
      </c>
      <c r="JOA54" s="58" t="s">
        <v>577</v>
      </c>
      <c r="JOB54" s="58" t="s">
        <v>577</v>
      </c>
      <c r="JOC54" s="58" t="s">
        <v>577</v>
      </c>
      <c r="JOD54" s="58" t="s">
        <v>577</v>
      </c>
      <c r="JOE54" s="58" t="s">
        <v>577</v>
      </c>
      <c r="JOF54" s="58" t="s">
        <v>577</v>
      </c>
      <c r="JOG54" s="58" t="s">
        <v>577</v>
      </c>
      <c r="JOH54" s="58" t="s">
        <v>577</v>
      </c>
      <c r="JOI54" s="58" t="s">
        <v>577</v>
      </c>
      <c r="JOJ54" s="58" t="s">
        <v>577</v>
      </c>
      <c r="JOK54" s="58" t="s">
        <v>577</v>
      </c>
      <c r="JOL54" s="58" t="s">
        <v>577</v>
      </c>
      <c r="JOM54" s="58" t="s">
        <v>577</v>
      </c>
      <c r="JON54" s="58" t="s">
        <v>577</v>
      </c>
      <c r="JOO54" s="58" t="s">
        <v>577</v>
      </c>
      <c r="JOP54" s="58" t="s">
        <v>577</v>
      </c>
      <c r="JOQ54" s="58" t="s">
        <v>577</v>
      </c>
      <c r="JOR54" s="58" t="s">
        <v>577</v>
      </c>
      <c r="JOS54" s="58" t="s">
        <v>577</v>
      </c>
      <c r="JOT54" s="58" t="s">
        <v>577</v>
      </c>
      <c r="JOU54" s="58" t="s">
        <v>577</v>
      </c>
      <c r="JOV54" s="58" t="s">
        <v>577</v>
      </c>
      <c r="JOW54" s="58" t="s">
        <v>577</v>
      </c>
      <c r="JOX54" s="58" t="s">
        <v>577</v>
      </c>
      <c r="JOY54" s="58" t="s">
        <v>577</v>
      </c>
      <c r="JOZ54" s="58" t="s">
        <v>577</v>
      </c>
      <c r="JPA54" s="58" t="s">
        <v>577</v>
      </c>
      <c r="JPB54" s="58" t="s">
        <v>577</v>
      </c>
      <c r="JPC54" s="58" t="s">
        <v>577</v>
      </c>
      <c r="JPD54" s="58" t="s">
        <v>577</v>
      </c>
      <c r="JPE54" s="58" t="s">
        <v>577</v>
      </c>
      <c r="JPF54" s="58" t="s">
        <v>577</v>
      </c>
      <c r="JPG54" s="58" t="s">
        <v>577</v>
      </c>
      <c r="JPH54" s="58" t="s">
        <v>577</v>
      </c>
      <c r="JPI54" s="58" t="s">
        <v>577</v>
      </c>
      <c r="JPJ54" s="58" t="s">
        <v>577</v>
      </c>
      <c r="JPK54" s="58" t="s">
        <v>577</v>
      </c>
      <c r="JPL54" s="58" t="s">
        <v>577</v>
      </c>
      <c r="JPM54" s="58" t="s">
        <v>577</v>
      </c>
      <c r="JPN54" s="58" t="s">
        <v>577</v>
      </c>
      <c r="JPO54" s="58" t="s">
        <v>577</v>
      </c>
      <c r="JPP54" s="58" t="s">
        <v>577</v>
      </c>
      <c r="JPQ54" s="58" t="s">
        <v>577</v>
      </c>
      <c r="JPR54" s="58" t="s">
        <v>577</v>
      </c>
      <c r="JPS54" s="58" t="s">
        <v>577</v>
      </c>
      <c r="JPT54" s="58" t="s">
        <v>577</v>
      </c>
      <c r="JPU54" s="58" t="s">
        <v>577</v>
      </c>
      <c r="JPV54" s="58" t="s">
        <v>577</v>
      </c>
      <c r="JPW54" s="58" t="s">
        <v>577</v>
      </c>
      <c r="JPX54" s="58" t="s">
        <v>577</v>
      </c>
      <c r="JPY54" s="58" t="s">
        <v>577</v>
      </c>
      <c r="JPZ54" s="58" t="s">
        <v>577</v>
      </c>
      <c r="JQA54" s="58" t="s">
        <v>577</v>
      </c>
      <c r="JQB54" s="58" t="s">
        <v>577</v>
      </c>
      <c r="JQC54" s="58" t="s">
        <v>577</v>
      </c>
      <c r="JQD54" s="58" t="s">
        <v>577</v>
      </c>
      <c r="JQE54" s="58" t="s">
        <v>577</v>
      </c>
      <c r="JQF54" s="58" t="s">
        <v>577</v>
      </c>
      <c r="JQG54" s="58" t="s">
        <v>577</v>
      </c>
      <c r="JQH54" s="58" t="s">
        <v>577</v>
      </c>
      <c r="JQI54" s="58" t="s">
        <v>577</v>
      </c>
      <c r="JQJ54" s="58" t="s">
        <v>577</v>
      </c>
      <c r="JQK54" s="58" t="s">
        <v>577</v>
      </c>
      <c r="JQL54" s="58" t="s">
        <v>577</v>
      </c>
      <c r="JQM54" s="58" t="s">
        <v>577</v>
      </c>
      <c r="JQN54" s="58" t="s">
        <v>577</v>
      </c>
      <c r="JQO54" s="58" t="s">
        <v>577</v>
      </c>
      <c r="JQP54" s="58" t="s">
        <v>577</v>
      </c>
      <c r="JQQ54" s="58" t="s">
        <v>577</v>
      </c>
      <c r="JQR54" s="58" t="s">
        <v>577</v>
      </c>
      <c r="JQS54" s="58" t="s">
        <v>577</v>
      </c>
      <c r="JQT54" s="58" t="s">
        <v>577</v>
      </c>
      <c r="JQU54" s="58" t="s">
        <v>577</v>
      </c>
      <c r="JQV54" s="58" t="s">
        <v>577</v>
      </c>
      <c r="JQW54" s="58" t="s">
        <v>577</v>
      </c>
      <c r="JQX54" s="58" t="s">
        <v>577</v>
      </c>
      <c r="JQY54" s="58" t="s">
        <v>577</v>
      </c>
      <c r="JQZ54" s="58" t="s">
        <v>577</v>
      </c>
      <c r="JRA54" s="58" t="s">
        <v>577</v>
      </c>
      <c r="JRB54" s="58" t="s">
        <v>577</v>
      </c>
      <c r="JRC54" s="58" t="s">
        <v>577</v>
      </c>
      <c r="JRD54" s="58" t="s">
        <v>577</v>
      </c>
      <c r="JRE54" s="58" t="s">
        <v>577</v>
      </c>
      <c r="JRF54" s="58" t="s">
        <v>577</v>
      </c>
      <c r="JRG54" s="58" t="s">
        <v>577</v>
      </c>
      <c r="JRH54" s="58" t="s">
        <v>577</v>
      </c>
      <c r="JRI54" s="58" t="s">
        <v>577</v>
      </c>
      <c r="JRJ54" s="58" t="s">
        <v>577</v>
      </c>
      <c r="JRK54" s="58" t="s">
        <v>577</v>
      </c>
      <c r="JRL54" s="58" t="s">
        <v>577</v>
      </c>
      <c r="JRM54" s="58" t="s">
        <v>577</v>
      </c>
      <c r="JRN54" s="58" t="s">
        <v>577</v>
      </c>
      <c r="JRO54" s="58" t="s">
        <v>577</v>
      </c>
      <c r="JRP54" s="58" t="s">
        <v>577</v>
      </c>
      <c r="JRQ54" s="58" t="s">
        <v>577</v>
      </c>
      <c r="JRR54" s="58" t="s">
        <v>577</v>
      </c>
      <c r="JRS54" s="58" t="s">
        <v>577</v>
      </c>
      <c r="JRT54" s="58" t="s">
        <v>577</v>
      </c>
      <c r="JRU54" s="58" t="s">
        <v>577</v>
      </c>
      <c r="JRV54" s="58" t="s">
        <v>577</v>
      </c>
      <c r="JRW54" s="58" t="s">
        <v>577</v>
      </c>
      <c r="JRX54" s="58" t="s">
        <v>577</v>
      </c>
      <c r="JRY54" s="58" t="s">
        <v>577</v>
      </c>
      <c r="JRZ54" s="58" t="s">
        <v>577</v>
      </c>
      <c r="JSA54" s="58" t="s">
        <v>577</v>
      </c>
      <c r="JSB54" s="58" t="s">
        <v>577</v>
      </c>
      <c r="JSC54" s="58" t="s">
        <v>577</v>
      </c>
      <c r="JSD54" s="58" t="s">
        <v>577</v>
      </c>
      <c r="JSE54" s="58" t="s">
        <v>577</v>
      </c>
      <c r="JSF54" s="58" t="s">
        <v>577</v>
      </c>
      <c r="JSG54" s="58" t="s">
        <v>577</v>
      </c>
      <c r="JSH54" s="58" t="s">
        <v>577</v>
      </c>
      <c r="JSI54" s="58" t="s">
        <v>577</v>
      </c>
      <c r="JSJ54" s="58" t="s">
        <v>577</v>
      </c>
      <c r="JSK54" s="58" t="s">
        <v>577</v>
      </c>
      <c r="JSL54" s="58" t="s">
        <v>577</v>
      </c>
      <c r="JSM54" s="58" t="s">
        <v>577</v>
      </c>
      <c r="JSN54" s="58" t="s">
        <v>577</v>
      </c>
      <c r="JSO54" s="58" t="s">
        <v>577</v>
      </c>
      <c r="JSP54" s="58" t="s">
        <v>577</v>
      </c>
      <c r="JSQ54" s="58" t="s">
        <v>577</v>
      </c>
      <c r="JSR54" s="58" t="s">
        <v>577</v>
      </c>
      <c r="JSS54" s="58" t="s">
        <v>577</v>
      </c>
      <c r="JST54" s="58" t="s">
        <v>577</v>
      </c>
      <c r="JSU54" s="58" t="s">
        <v>577</v>
      </c>
      <c r="JSV54" s="58" t="s">
        <v>577</v>
      </c>
      <c r="JSW54" s="58" t="s">
        <v>577</v>
      </c>
      <c r="JSX54" s="58" t="s">
        <v>577</v>
      </c>
      <c r="JSY54" s="58" t="s">
        <v>577</v>
      </c>
      <c r="JSZ54" s="58" t="s">
        <v>577</v>
      </c>
      <c r="JTA54" s="58" t="s">
        <v>577</v>
      </c>
      <c r="JTB54" s="58" t="s">
        <v>577</v>
      </c>
      <c r="JTC54" s="58" t="s">
        <v>577</v>
      </c>
      <c r="JTD54" s="58" t="s">
        <v>577</v>
      </c>
      <c r="JTE54" s="58" t="s">
        <v>577</v>
      </c>
      <c r="JTF54" s="58" t="s">
        <v>577</v>
      </c>
      <c r="JTG54" s="58" t="s">
        <v>577</v>
      </c>
      <c r="JTH54" s="58" t="s">
        <v>577</v>
      </c>
      <c r="JTI54" s="58" t="s">
        <v>577</v>
      </c>
      <c r="JTJ54" s="58" t="s">
        <v>577</v>
      </c>
      <c r="JTK54" s="58" t="s">
        <v>577</v>
      </c>
      <c r="JTL54" s="58" t="s">
        <v>577</v>
      </c>
      <c r="JTM54" s="58" t="s">
        <v>577</v>
      </c>
      <c r="JTN54" s="58" t="s">
        <v>577</v>
      </c>
      <c r="JTO54" s="58" t="s">
        <v>577</v>
      </c>
      <c r="JTP54" s="58" t="s">
        <v>577</v>
      </c>
      <c r="JTQ54" s="58" t="s">
        <v>577</v>
      </c>
      <c r="JTR54" s="58" t="s">
        <v>577</v>
      </c>
      <c r="JTS54" s="58" t="s">
        <v>577</v>
      </c>
      <c r="JTT54" s="58" t="s">
        <v>577</v>
      </c>
      <c r="JTU54" s="58" t="s">
        <v>577</v>
      </c>
      <c r="JTV54" s="58" t="s">
        <v>577</v>
      </c>
      <c r="JTW54" s="58" t="s">
        <v>577</v>
      </c>
      <c r="JTX54" s="58" t="s">
        <v>577</v>
      </c>
      <c r="JTY54" s="58" t="s">
        <v>577</v>
      </c>
      <c r="JTZ54" s="58" t="s">
        <v>577</v>
      </c>
      <c r="JUA54" s="58" t="s">
        <v>577</v>
      </c>
      <c r="JUB54" s="58" t="s">
        <v>577</v>
      </c>
      <c r="JUC54" s="58" t="s">
        <v>577</v>
      </c>
      <c r="JUD54" s="58" t="s">
        <v>577</v>
      </c>
      <c r="JUE54" s="58" t="s">
        <v>577</v>
      </c>
      <c r="JUF54" s="58" t="s">
        <v>577</v>
      </c>
      <c r="JUG54" s="58" t="s">
        <v>577</v>
      </c>
      <c r="JUH54" s="58" t="s">
        <v>577</v>
      </c>
      <c r="JUI54" s="58" t="s">
        <v>577</v>
      </c>
      <c r="JUJ54" s="58" t="s">
        <v>577</v>
      </c>
      <c r="JUK54" s="58" t="s">
        <v>577</v>
      </c>
      <c r="JUL54" s="58" t="s">
        <v>577</v>
      </c>
      <c r="JUM54" s="58" t="s">
        <v>577</v>
      </c>
      <c r="JUN54" s="58" t="s">
        <v>577</v>
      </c>
      <c r="JUO54" s="58" t="s">
        <v>577</v>
      </c>
      <c r="JUP54" s="58" t="s">
        <v>577</v>
      </c>
      <c r="JUQ54" s="58" t="s">
        <v>577</v>
      </c>
      <c r="JUR54" s="58" t="s">
        <v>577</v>
      </c>
      <c r="JUS54" s="58" t="s">
        <v>577</v>
      </c>
      <c r="JUT54" s="58" t="s">
        <v>577</v>
      </c>
      <c r="JUU54" s="58" t="s">
        <v>577</v>
      </c>
      <c r="JUV54" s="58" t="s">
        <v>577</v>
      </c>
      <c r="JUW54" s="58" t="s">
        <v>577</v>
      </c>
      <c r="JUX54" s="58" t="s">
        <v>577</v>
      </c>
      <c r="JUY54" s="58" t="s">
        <v>577</v>
      </c>
      <c r="JUZ54" s="58" t="s">
        <v>577</v>
      </c>
      <c r="JVA54" s="58" t="s">
        <v>577</v>
      </c>
      <c r="JVB54" s="58" t="s">
        <v>577</v>
      </c>
      <c r="JVC54" s="58" t="s">
        <v>577</v>
      </c>
      <c r="JVD54" s="58" t="s">
        <v>577</v>
      </c>
      <c r="JVE54" s="58" t="s">
        <v>577</v>
      </c>
      <c r="JVF54" s="58" t="s">
        <v>577</v>
      </c>
      <c r="JVG54" s="58" t="s">
        <v>577</v>
      </c>
      <c r="JVH54" s="58" t="s">
        <v>577</v>
      </c>
      <c r="JVI54" s="58" t="s">
        <v>577</v>
      </c>
      <c r="JVJ54" s="58" t="s">
        <v>577</v>
      </c>
      <c r="JVK54" s="58" t="s">
        <v>577</v>
      </c>
      <c r="JVL54" s="58" t="s">
        <v>577</v>
      </c>
      <c r="JVM54" s="58" t="s">
        <v>577</v>
      </c>
      <c r="JVN54" s="58" t="s">
        <v>577</v>
      </c>
      <c r="JVO54" s="58" t="s">
        <v>577</v>
      </c>
      <c r="JVP54" s="58" t="s">
        <v>577</v>
      </c>
      <c r="JVQ54" s="58" t="s">
        <v>577</v>
      </c>
      <c r="JVR54" s="58" t="s">
        <v>577</v>
      </c>
      <c r="JVS54" s="58" t="s">
        <v>577</v>
      </c>
      <c r="JVT54" s="58" t="s">
        <v>577</v>
      </c>
      <c r="JVU54" s="58" t="s">
        <v>577</v>
      </c>
      <c r="JVV54" s="58" t="s">
        <v>577</v>
      </c>
      <c r="JVW54" s="58" t="s">
        <v>577</v>
      </c>
      <c r="JVX54" s="58" t="s">
        <v>577</v>
      </c>
      <c r="JVY54" s="58" t="s">
        <v>577</v>
      </c>
      <c r="JVZ54" s="58" t="s">
        <v>577</v>
      </c>
      <c r="JWA54" s="58" t="s">
        <v>577</v>
      </c>
      <c r="JWB54" s="58" t="s">
        <v>577</v>
      </c>
      <c r="JWC54" s="58" t="s">
        <v>577</v>
      </c>
      <c r="JWD54" s="58" t="s">
        <v>577</v>
      </c>
      <c r="JWE54" s="58" t="s">
        <v>577</v>
      </c>
      <c r="JWF54" s="58" t="s">
        <v>577</v>
      </c>
      <c r="JWG54" s="58" t="s">
        <v>577</v>
      </c>
      <c r="JWH54" s="58" t="s">
        <v>577</v>
      </c>
      <c r="JWI54" s="58" t="s">
        <v>577</v>
      </c>
      <c r="JWJ54" s="58" t="s">
        <v>577</v>
      </c>
      <c r="JWK54" s="58" t="s">
        <v>577</v>
      </c>
      <c r="JWL54" s="58" t="s">
        <v>577</v>
      </c>
      <c r="JWM54" s="58" t="s">
        <v>577</v>
      </c>
      <c r="JWN54" s="58" t="s">
        <v>577</v>
      </c>
      <c r="JWO54" s="58" t="s">
        <v>577</v>
      </c>
      <c r="JWP54" s="58" t="s">
        <v>577</v>
      </c>
      <c r="JWQ54" s="58" t="s">
        <v>577</v>
      </c>
      <c r="JWR54" s="58" t="s">
        <v>577</v>
      </c>
      <c r="JWS54" s="58" t="s">
        <v>577</v>
      </c>
      <c r="JWT54" s="58" t="s">
        <v>577</v>
      </c>
      <c r="JWU54" s="58" t="s">
        <v>577</v>
      </c>
      <c r="JWV54" s="58" t="s">
        <v>577</v>
      </c>
      <c r="JWW54" s="58" t="s">
        <v>577</v>
      </c>
      <c r="JWX54" s="58" t="s">
        <v>577</v>
      </c>
      <c r="JWY54" s="58" t="s">
        <v>577</v>
      </c>
      <c r="JWZ54" s="58" t="s">
        <v>577</v>
      </c>
      <c r="JXA54" s="58" t="s">
        <v>577</v>
      </c>
      <c r="JXB54" s="58" t="s">
        <v>577</v>
      </c>
      <c r="JXC54" s="58" t="s">
        <v>577</v>
      </c>
      <c r="JXD54" s="58" t="s">
        <v>577</v>
      </c>
      <c r="JXE54" s="58" t="s">
        <v>577</v>
      </c>
      <c r="JXF54" s="58" t="s">
        <v>577</v>
      </c>
      <c r="JXG54" s="58" t="s">
        <v>577</v>
      </c>
      <c r="JXH54" s="58" t="s">
        <v>577</v>
      </c>
      <c r="JXI54" s="58" t="s">
        <v>577</v>
      </c>
      <c r="JXJ54" s="58" t="s">
        <v>577</v>
      </c>
      <c r="JXK54" s="58" t="s">
        <v>577</v>
      </c>
      <c r="JXL54" s="58" t="s">
        <v>577</v>
      </c>
      <c r="JXM54" s="58" t="s">
        <v>577</v>
      </c>
      <c r="JXN54" s="58" t="s">
        <v>577</v>
      </c>
      <c r="JXO54" s="58" t="s">
        <v>577</v>
      </c>
      <c r="JXP54" s="58" t="s">
        <v>577</v>
      </c>
      <c r="JXQ54" s="58" t="s">
        <v>577</v>
      </c>
      <c r="JXR54" s="58" t="s">
        <v>577</v>
      </c>
      <c r="JXS54" s="58" t="s">
        <v>577</v>
      </c>
      <c r="JXT54" s="58" t="s">
        <v>577</v>
      </c>
      <c r="JXU54" s="58" t="s">
        <v>577</v>
      </c>
      <c r="JXV54" s="58" t="s">
        <v>577</v>
      </c>
      <c r="JXW54" s="58" t="s">
        <v>577</v>
      </c>
      <c r="JXX54" s="58" t="s">
        <v>577</v>
      </c>
      <c r="JXY54" s="58" t="s">
        <v>577</v>
      </c>
      <c r="JXZ54" s="58" t="s">
        <v>577</v>
      </c>
      <c r="JYA54" s="58" t="s">
        <v>577</v>
      </c>
      <c r="JYB54" s="58" t="s">
        <v>577</v>
      </c>
      <c r="JYC54" s="58" t="s">
        <v>577</v>
      </c>
      <c r="JYD54" s="58" t="s">
        <v>577</v>
      </c>
      <c r="JYE54" s="58" t="s">
        <v>577</v>
      </c>
      <c r="JYF54" s="58" t="s">
        <v>577</v>
      </c>
      <c r="JYG54" s="58" t="s">
        <v>577</v>
      </c>
      <c r="JYH54" s="58" t="s">
        <v>577</v>
      </c>
      <c r="JYI54" s="58" t="s">
        <v>577</v>
      </c>
      <c r="JYJ54" s="58" t="s">
        <v>577</v>
      </c>
      <c r="JYK54" s="58" t="s">
        <v>577</v>
      </c>
      <c r="JYL54" s="58" t="s">
        <v>577</v>
      </c>
      <c r="JYM54" s="58" t="s">
        <v>577</v>
      </c>
      <c r="JYN54" s="58" t="s">
        <v>577</v>
      </c>
      <c r="JYO54" s="58" t="s">
        <v>577</v>
      </c>
      <c r="JYP54" s="58" t="s">
        <v>577</v>
      </c>
      <c r="JYQ54" s="58" t="s">
        <v>577</v>
      </c>
      <c r="JYR54" s="58" t="s">
        <v>577</v>
      </c>
      <c r="JYS54" s="58" t="s">
        <v>577</v>
      </c>
      <c r="JYT54" s="58" t="s">
        <v>577</v>
      </c>
      <c r="JYU54" s="58" t="s">
        <v>577</v>
      </c>
      <c r="JYV54" s="58" t="s">
        <v>577</v>
      </c>
      <c r="JYW54" s="58" t="s">
        <v>577</v>
      </c>
      <c r="JYX54" s="58" t="s">
        <v>577</v>
      </c>
      <c r="JYY54" s="58" t="s">
        <v>577</v>
      </c>
      <c r="JYZ54" s="58" t="s">
        <v>577</v>
      </c>
      <c r="JZA54" s="58" t="s">
        <v>577</v>
      </c>
      <c r="JZB54" s="58" t="s">
        <v>577</v>
      </c>
      <c r="JZC54" s="58" t="s">
        <v>577</v>
      </c>
      <c r="JZD54" s="58" t="s">
        <v>577</v>
      </c>
      <c r="JZE54" s="58" t="s">
        <v>577</v>
      </c>
      <c r="JZF54" s="58" t="s">
        <v>577</v>
      </c>
      <c r="JZG54" s="58" t="s">
        <v>577</v>
      </c>
      <c r="JZH54" s="58" t="s">
        <v>577</v>
      </c>
      <c r="JZI54" s="58" t="s">
        <v>577</v>
      </c>
      <c r="JZJ54" s="58" t="s">
        <v>577</v>
      </c>
      <c r="JZK54" s="58" t="s">
        <v>577</v>
      </c>
      <c r="JZL54" s="58" t="s">
        <v>577</v>
      </c>
      <c r="JZM54" s="58" t="s">
        <v>577</v>
      </c>
      <c r="JZN54" s="58" t="s">
        <v>577</v>
      </c>
      <c r="JZO54" s="58" t="s">
        <v>577</v>
      </c>
      <c r="JZP54" s="58" t="s">
        <v>577</v>
      </c>
      <c r="JZQ54" s="58" t="s">
        <v>577</v>
      </c>
      <c r="JZR54" s="58" t="s">
        <v>577</v>
      </c>
      <c r="JZS54" s="58" t="s">
        <v>577</v>
      </c>
      <c r="JZT54" s="58" t="s">
        <v>577</v>
      </c>
      <c r="JZU54" s="58" t="s">
        <v>577</v>
      </c>
      <c r="JZV54" s="58" t="s">
        <v>577</v>
      </c>
      <c r="JZW54" s="58" t="s">
        <v>577</v>
      </c>
      <c r="JZX54" s="58" t="s">
        <v>577</v>
      </c>
      <c r="JZY54" s="58" t="s">
        <v>577</v>
      </c>
      <c r="JZZ54" s="58" t="s">
        <v>577</v>
      </c>
      <c r="KAA54" s="58" t="s">
        <v>577</v>
      </c>
      <c r="KAB54" s="58" t="s">
        <v>577</v>
      </c>
      <c r="KAC54" s="58" t="s">
        <v>577</v>
      </c>
      <c r="KAD54" s="58" t="s">
        <v>577</v>
      </c>
      <c r="KAE54" s="58" t="s">
        <v>577</v>
      </c>
      <c r="KAF54" s="58" t="s">
        <v>577</v>
      </c>
      <c r="KAG54" s="58" t="s">
        <v>577</v>
      </c>
      <c r="KAH54" s="58" t="s">
        <v>577</v>
      </c>
      <c r="KAI54" s="58" t="s">
        <v>577</v>
      </c>
      <c r="KAJ54" s="58" t="s">
        <v>577</v>
      </c>
      <c r="KAK54" s="58" t="s">
        <v>577</v>
      </c>
      <c r="KAL54" s="58" t="s">
        <v>577</v>
      </c>
      <c r="KAM54" s="58" t="s">
        <v>577</v>
      </c>
      <c r="KAN54" s="58" t="s">
        <v>577</v>
      </c>
      <c r="KAO54" s="58" t="s">
        <v>577</v>
      </c>
      <c r="KAP54" s="58" t="s">
        <v>577</v>
      </c>
      <c r="KAQ54" s="58" t="s">
        <v>577</v>
      </c>
      <c r="KAR54" s="58" t="s">
        <v>577</v>
      </c>
      <c r="KAS54" s="58" t="s">
        <v>577</v>
      </c>
      <c r="KAT54" s="58" t="s">
        <v>577</v>
      </c>
      <c r="KAU54" s="58" t="s">
        <v>577</v>
      </c>
      <c r="KAV54" s="58" t="s">
        <v>577</v>
      </c>
      <c r="KAW54" s="58" t="s">
        <v>577</v>
      </c>
      <c r="KAX54" s="58" t="s">
        <v>577</v>
      </c>
      <c r="KAY54" s="58" t="s">
        <v>577</v>
      </c>
      <c r="KAZ54" s="58" t="s">
        <v>577</v>
      </c>
      <c r="KBA54" s="58" t="s">
        <v>577</v>
      </c>
      <c r="KBB54" s="58" t="s">
        <v>577</v>
      </c>
      <c r="KBC54" s="58" t="s">
        <v>577</v>
      </c>
      <c r="KBD54" s="58" t="s">
        <v>577</v>
      </c>
      <c r="KBE54" s="58" t="s">
        <v>577</v>
      </c>
      <c r="KBF54" s="58" t="s">
        <v>577</v>
      </c>
      <c r="KBG54" s="58" t="s">
        <v>577</v>
      </c>
      <c r="KBH54" s="58" t="s">
        <v>577</v>
      </c>
      <c r="KBI54" s="58" t="s">
        <v>577</v>
      </c>
      <c r="KBJ54" s="58" t="s">
        <v>577</v>
      </c>
      <c r="KBK54" s="58" t="s">
        <v>577</v>
      </c>
      <c r="KBL54" s="58" t="s">
        <v>577</v>
      </c>
      <c r="KBM54" s="58" t="s">
        <v>577</v>
      </c>
      <c r="KBN54" s="58" t="s">
        <v>577</v>
      </c>
      <c r="KBO54" s="58" t="s">
        <v>577</v>
      </c>
      <c r="KBP54" s="58" t="s">
        <v>577</v>
      </c>
      <c r="KBQ54" s="58" t="s">
        <v>577</v>
      </c>
      <c r="KBR54" s="58" t="s">
        <v>577</v>
      </c>
      <c r="KBS54" s="58" t="s">
        <v>577</v>
      </c>
      <c r="KBT54" s="58" t="s">
        <v>577</v>
      </c>
      <c r="KBU54" s="58" t="s">
        <v>577</v>
      </c>
      <c r="KBV54" s="58" t="s">
        <v>577</v>
      </c>
      <c r="KBW54" s="58" t="s">
        <v>577</v>
      </c>
      <c r="KBX54" s="58" t="s">
        <v>577</v>
      </c>
      <c r="KBY54" s="58" t="s">
        <v>577</v>
      </c>
      <c r="KBZ54" s="58" t="s">
        <v>577</v>
      </c>
      <c r="KCA54" s="58" t="s">
        <v>577</v>
      </c>
      <c r="KCB54" s="58" t="s">
        <v>577</v>
      </c>
      <c r="KCC54" s="58" t="s">
        <v>577</v>
      </c>
      <c r="KCD54" s="58" t="s">
        <v>577</v>
      </c>
      <c r="KCE54" s="58" t="s">
        <v>577</v>
      </c>
      <c r="KCF54" s="58" t="s">
        <v>577</v>
      </c>
      <c r="KCG54" s="58" t="s">
        <v>577</v>
      </c>
      <c r="KCH54" s="58" t="s">
        <v>577</v>
      </c>
      <c r="KCI54" s="58" t="s">
        <v>577</v>
      </c>
      <c r="KCJ54" s="58" t="s">
        <v>577</v>
      </c>
      <c r="KCK54" s="58" t="s">
        <v>577</v>
      </c>
      <c r="KCL54" s="58" t="s">
        <v>577</v>
      </c>
      <c r="KCM54" s="58" t="s">
        <v>577</v>
      </c>
      <c r="KCN54" s="58" t="s">
        <v>577</v>
      </c>
      <c r="KCO54" s="58" t="s">
        <v>577</v>
      </c>
      <c r="KCP54" s="58" t="s">
        <v>577</v>
      </c>
      <c r="KCQ54" s="58" t="s">
        <v>577</v>
      </c>
      <c r="KCR54" s="58" t="s">
        <v>577</v>
      </c>
      <c r="KCS54" s="58" t="s">
        <v>577</v>
      </c>
      <c r="KCT54" s="58" t="s">
        <v>577</v>
      </c>
      <c r="KCU54" s="58" t="s">
        <v>577</v>
      </c>
      <c r="KCV54" s="58" t="s">
        <v>577</v>
      </c>
      <c r="KCW54" s="58" t="s">
        <v>577</v>
      </c>
      <c r="KCX54" s="58" t="s">
        <v>577</v>
      </c>
      <c r="KCY54" s="58" t="s">
        <v>577</v>
      </c>
      <c r="KCZ54" s="58" t="s">
        <v>577</v>
      </c>
      <c r="KDA54" s="58" t="s">
        <v>577</v>
      </c>
      <c r="KDB54" s="58" t="s">
        <v>577</v>
      </c>
      <c r="KDC54" s="58" t="s">
        <v>577</v>
      </c>
      <c r="KDD54" s="58" t="s">
        <v>577</v>
      </c>
      <c r="KDE54" s="58" t="s">
        <v>577</v>
      </c>
      <c r="KDF54" s="58" t="s">
        <v>577</v>
      </c>
      <c r="KDG54" s="58" t="s">
        <v>577</v>
      </c>
      <c r="KDH54" s="58" t="s">
        <v>577</v>
      </c>
      <c r="KDI54" s="58" t="s">
        <v>577</v>
      </c>
      <c r="KDJ54" s="58" t="s">
        <v>577</v>
      </c>
      <c r="KDK54" s="58" t="s">
        <v>577</v>
      </c>
      <c r="KDL54" s="58" t="s">
        <v>577</v>
      </c>
      <c r="KDM54" s="58" t="s">
        <v>577</v>
      </c>
      <c r="KDN54" s="58" t="s">
        <v>577</v>
      </c>
      <c r="KDO54" s="58" t="s">
        <v>577</v>
      </c>
      <c r="KDP54" s="58" t="s">
        <v>577</v>
      </c>
      <c r="KDQ54" s="58" t="s">
        <v>577</v>
      </c>
      <c r="KDR54" s="58" t="s">
        <v>577</v>
      </c>
      <c r="KDS54" s="58" t="s">
        <v>577</v>
      </c>
      <c r="KDT54" s="58" t="s">
        <v>577</v>
      </c>
      <c r="KDU54" s="58" t="s">
        <v>577</v>
      </c>
      <c r="KDV54" s="58" t="s">
        <v>577</v>
      </c>
      <c r="KDW54" s="58" t="s">
        <v>577</v>
      </c>
      <c r="KDX54" s="58" t="s">
        <v>577</v>
      </c>
      <c r="KDY54" s="58" t="s">
        <v>577</v>
      </c>
      <c r="KDZ54" s="58" t="s">
        <v>577</v>
      </c>
      <c r="KEA54" s="58" t="s">
        <v>577</v>
      </c>
      <c r="KEB54" s="58" t="s">
        <v>577</v>
      </c>
      <c r="KEC54" s="58" t="s">
        <v>577</v>
      </c>
      <c r="KED54" s="58" t="s">
        <v>577</v>
      </c>
      <c r="KEE54" s="58" t="s">
        <v>577</v>
      </c>
      <c r="KEF54" s="58" t="s">
        <v>577</v>
      </c>
      <c r="KEG54" s="58" t="s">
        <v>577</v>
      </c>
      <c r="KEH54" s="58" t="s">
        <v>577</v>
      </c>
      <c r="KEI54" s="58" t="s">
        <v>577</v>
      </c>
      <c r="KEJ54" s="58" t="s">
        <v>577</v>
      </c>
      <c r="KEK54" s="58" t="s">
        <v>577</v>
      </c>
      <c r="KEL54" s="58" t="s">
        <v>577</v>
      </c>
      <c r="KEM54" s="58" t="s">
        <v>577</v>
      </c>
      <c r="KEN54" s="58" t="s">
        <v>577</v>
      </c>
      <c r="KEO54" s="58" t="s">
        <v>577</v>
      </c>
      <c r="KEP54" s="58" t="s">
        <v>577</v>
      </c>
      <c r="KEQ54" s="58" t="s">
        <v>577</v>
      </c>
      <c r="KER54" s="58" t="s">
        <v>577</v>
      </c>
      <c r="KES54" s="58" t="s">
        <v>577</v>
      </c>
      <c r="KET54" s="58" t="s">
        <v>577</v>
      </c>
      <c r="KEU54" s="58" t="s">
        <v>577</v>
      </c>
      <c r="KEV54" s="58" t="s">
        <v>577</v>
      </c>
      <c r="KEW54" s="58" t="s">
        <v>577</v>
      </c>
      <c r="KEX54" s="58" t="s">
        <v>577</v>
      </c>
      <c r="KEY54" s="58" t="s">
        <v>577</v>
      </c>
      <c r="KEZ54" s="58" t="s">
        <v>577</v>
      </c>
      <c r="KFA54" s="58" t="s">
        <v>577</v>
      </c>
      <c r="KFB54" s="58" t="s">
        <v>577</v>
      </c>
      <c r="KFC54" s="58" t="s">
        <v>577</v>
      </c>
      <c r="KFD54" s="58" t="s">
        <v>577</v>
      </c>
      <c r="KFE54" s="58" t="s">
        <v>577</v>
      </c>
      <c r="KFF54" s="58" t="s">
        <v>577</v>
      </c>
      <c r="KFG54" s="58" t="s">
        <v>577</v>
      </c>
      <c r="KFH54" s="58" t="s">
        <v>577</v>
      </c>
      <c r="KFI54" s="58" t="s">
        <v>577</v>
      </c>
      <c r="KFJ54" s="58" t="s">
        <v>577</v>
      </c>
      <c r="KFK54" s="58" t="s">
        <v>577</v>
      </c>
      <c r="KFL54" s="58" t="s">
        <v>577</v>
      </c>
      <c r="KFM54" s="58" t="s">
        <v>577</v>
      </c>
      <c r="KFN54" s="58" t="s">
        <v>577</v>
      </c>
      <c r="KFO54" s="58" t="s">
        <v>577</v>
      </c>
      <c r="KFP54" s="58" t="s">
        <v>577</v>
      </c>
      <c r="KFQ54" s="58" t="s">
        <v>577</v>
      </c>
      <c r="KFR54" s="58" t="s">
        <v>577</v>
      </c>
      <c r="KFS54" s="58" t="s">
        <v>577</v>
      </c>
      <c r="KFT54" s="58" t="s">
        <v>577</v>
      </c>
      <c r="KFU54" s="58" t="s">
        <v>577</v>
      </c>
      <c r="KFV54" s="58" t="s">
        <v>577</v>
      </c>
      <c r="KFW54" s="58" t="s">
        <v>577</v>
      </c>
      <c r="KFX54" s="58" t="s">
        <v>577</v>
      </c>
      <c r="KFY54" s="58" t="s">
        <v>577</v>
      </c>
      <c r="KFZ54" s="58" t="s">
        <v>577</v>
      </c>
      <c r="KGA54" s="58" t="s">
        <v>577</v>
      </c>
      <c r="KGB54" s="58" t="s">
        <v>577</v>
      </c>
      <c r="KGC54" s="58" t="s">
        <v>577</v>
      </c>
      <c r="KGD54" s="58" t="s">
        <v>577</v>
      </c>
      <c r="KGE54" s="58" t="s">
        <v>577</v>
      </c>
      <c r="KGF54" s="58" t="s">
        <v>577</v>
      </c>
      <c r="KGG54" s="58" t="s">
        <v>577</v>
      </c>
      <c r="KGH54" s="58" t="s">
        <v>577</v>
      </c>
      <c r="KGI54" s="58" t="s">
        <v>577</v>
      </c>
      <c r="KGJ54" s="58" t="s">
        <v>577</v>
      </c>
      <c r="KGK54" s="58" t="s">
        <v>577</v>
      </c>
      <c r="KGL54" s="58" t="s">
        <v>577</v>
      </c>
      <c r="KGM54" s="58" t="s">
        <v>577</v>
      </c>
      <c r="KGN54" s="58" t="s">
        <v>577</v>
      </c>
      <c r="KGO54" s="58" t="s">
        <v>577</v>
      </c>
      <c r="KGP54" s="58" t="s">
        <v>577</v>
      </c>
      <c r="KGQ54" s="58" t="s">
        <v>577</v>
      </c>
      <c r="KGR54" s="58" t="s">
        <v>577</v>
      </c>
      <c r="KGS54" s="58" t="s">
        <v>577</v>
      </c>
      <c r="KGT54" s="58" t="s">
        <v>577</v>
      </c>
      <c r="KGU54" s="58" t="s">
        <v>577</v>
      </c>
      <c r="KGV54" s="58" t="s">
        <v>577</v>
      </c>
      <c r="KGW54" s="58" t="s">
        <v>577</v>
      </c>
      <c r="KGX54" s="58" t="s">
        <v>577</v>
      </c>
      <c r="KGY54" s="58" t="s">
        <v>577</v>
      </c>
      <c r="KGZ54" s="58" t="s">
        <v>577</v>
      </c>
      <c r="KHA54" s="58" t="s">
        <v>577</v>
      </c>
      <c r="KHB54" s="58" t="s">
        <v>577</v>
      </c>
      <c r="KHC54" s="58" t="s">
        <v>577</v>
      </c>
      <c r="KHD54" s="58" t="s">
        <v>577</v>
      </c>
      <c r="KHE54" s="58" t="s">
        <v>577</v>
      </c>
      <c r="KHF54" s="58" t="s">
        <v>577</v>
      </c>
      <c r="KHG54" s="58" t="s">
        <v>577</v>
      </c>
      <c r="KHH54" s="58" t="s">
        <v>577</v>
      </c>
      <c r="KHI54" s="58" t="s">
        <v>577</v>
      </c>
      <c r="KHJ54" s="58" t="s">
        <v>577</v>
      </c>
      <c r="KHK54" s="58" t="s">
        <v>577</v>
      </c>
      <c r="KHL54" s="58" t="s">
        <v>577</v>
      </c>
      <c r="KHM54" s="58" t="s">
        <v>577</v>
      </c>
      <c r="KHN54" s="58" t="s">
        <v>577</v>
      </c>
      <c r="KHO54" s="58" t="s">
        <v>577</v>
      </c>
      <c r="KHP54" s="58" t="s">
        <v>577</v>
      </c>
      <c r="KHQ54" s="58" t="s">
        <v>577</v>
      </c>
      <c r="KHR54" s="58" t="s">
        <v>577</v>
      </c>
      <c r="KHS54" s="58" t="s">
        <v>577</v>
      </c>
      <c r="KHT54" s="58" t="s">
        <v>577</v>
      </c>
      <c r="KHU54" s="58" t="s">
        <v>577</v>
      </c>
      <c r="KHV54" s="58" t="s">
        <v>577</v>
      </c>
      <c r="KHW54" s="58" t="s">
        <v>577</v>
      </c>
      <c r="KHX54" s="58" t="s">
        <v>577</v>
      </c>
      <c r="KHY54" s="58" t="s">
        <v>577</v>
      </c>
      <c r="KHZ54" s="58" t="s">
        <v>577</v>
      </c>
      <c r="KIA54" s="58" t="s">
        <v>577</v>
      </c>
      <c r="KIB54" s="58" t="s">
        <v>577</v>
      </c>
      <c r="KIC54" s="58" t="s">
        <v>577</v>
      </c>
      <c r="KID54" s="58" t="s">
        <v>577</v>
      </c>
      <c r="KIE54" s="58" t="s">
        <v>577</v>
      </c>
      <c r="KIF54" s="58" t="s">
        <v>577</v>
      </c>
      <c r="KIG54" s="58" t="s">
        <v>577</v>
      </c>
      <c r="KIH54" s="58" t="s">
        <v>577</v>
      </c>
      <c r="KII54" s="58" t="s">
        <v>577</v>
      </c>
      <c r="KIJ54" s="58" t="s">
        <v>577</v>
      </c>
      <c r="KIK54" s="58" t="s">
        <v>577</v>
      </c>
      <c r="KIL54" s="58" t="s">
        <v>577</v>
      </c>
      <c r="KIM54" s="58" t="s">
        <v>577</v>
      </c>
      <c r="KIN54" s="58" t="s">
        <v>577</v>
      </c>
      <c r="KIO54" s="58" t="s">
        <v>577</v>
      </c>
      <c r="KIP54" s="58" t="s">
        <v>577</v>
      </c>
      <c r="KIQ54" s="58" t="s">
        <v>577</v>
      </c>
      <c r="KIR54" s="58" t="s">
        <v>577</v>
      </c>
      <c r="KIS54" s="58" t="s">
        <v>577</v>
      </c>
      <c r="KIT54" s="58" t="s">
        <v>577</v>
      </c>
      <c r="KIU54" s="58" t="s">
        <v>577</v>
      </c>
      <c r="KIV54" s="58" t="s">
        <v>577</v>
      </c>
      <c r="KIW54" s="58" t="s">
        <v>577</v>
      </c>
      <c r="KIX54" s="58" t="s">
        <v>577</v>
      </c>
      <c r="KIY54" s="58" t="s">
        <v>577</v>
      </c>
      <c r="KIZ54" s="58" t="s">
        <v>577</v>
      </c>
      <c r="KJA54" s="58" t="s">
        <v>577</v>
      </c>
      <c r="KJB54" s="58" t="s">
        <v>577</v>
      </c>
      <c r="KJC54" s="58" t="s">
        <v>577</v>
      </c>
      <c r="KJD54" s="58" t="s">
        <v>577</v>
      </c>
      <c r="KJE54" s="58" t="s">
        <v>577</v>
      </c>
      <c r="KJF54" s="58" t="s">
        <v>577</v>
      </c>
      <c r="KJG54" s="58" t="s">
        <v>577</v>
      </c>
      <c r="KJH54" s="58" t="s">
        <v>577</v>
      </c>
      <c r="KJI54" s="58" t="s">
        <v>577</v>
      </c>
      <c r="KJJ54" s="58" t="s">
        <v>577</v>
      </c>
      <c r="KJK54" s="58" t="s">
        <v>577</v>
      </c>
      <c r="KJL54" s="58" t="s">
        <v>577</v>
      </c>
      <c r="KJM54" s="58" t="s">
        <v>577</v>
      </c>
      <c r="KJN54" s="58" t="s">
        <v>577</v>
      </c>
      <c r="KJO54" s="58" t="s">
        <v>577</v>
      </c>
      <c r="KJP54" s="58" t="s">
        <v>577</v>
      </c>
      <c r="KJQ54" s="58" t="s">
        <v>577</v>
      </c>
      <c r="KJR54" s="58" t="s">
        <v>577</v>
      </c>
      <c r="KJS54" s="58" t="s">
        <v>577</v>
      </c>
      <c r="KJT54" s="58" t="s">
        <v>577</v>
      </c>
      <c r="KJU54" s="58" t="s">
        <v>577</v>
      </c>
      <c r="KJV54" s="58" t="s">
        <v>577</v>
      </c>
      <c r="KJW54" s="58" t="s">
        <v>577</v>
      </c>
      <c r="KJX54" s="58" t="s">
        <v>577</v>
      </c>
      <c r="KJY54" s="58" t="s">
        <v>577</v>
      </c>
      <c r="KJZ54" s="58" t="s">
        <v>577</v>
      </c>
      <c r="KKA54" s="58" t="s">
        <v>577</v>
      </c>
      <c r="KKB54" s="58" t="s">
        <v>577</v>
      </c>
      <c r="KKC54" s="58" t="s">
        <v>577</v>
      </c>
      <c r="KKD54" s="58" t="s">
        <v>577</v>
      </c>
      <c r="KKE54" s="58" t="s">
        <v>577</v>
      </c>
      <c r="KKF54" s="58" t="s">
        <v>577</v>
      </c>
      <c r="KKG54" s="58" t="s">
        <v>577</v>
      </c>
      <c r="KKH54" s="58" t="s">
        <v>577</v>
      </c>
      <c r="KKI54" s="58" t="s">
        <v>577</v>
      </c>
      <c r="KKJ54" s="58" t="s">
        <v>577</v>
      </c>
      <c r="KKK54" s="58" t="s">
        <v>577</v>
      </c>
      <c r="KKL54" s="58" t="s">
        <v>577</v>
      </c>
      <c r="KKM54" s="58" t="s">
        <v>577</v>
      </c>
      <c r="KKN54" s="58" t="s">
        <v>577</v>
      </c>
      <c r="KKO54" s="58" t="s">
        <v>577</v>
      </c>
      <c r="KKP54" s="58" t="s">
        <v>577</v>
      </c>
      <c r="KKQ54" s="58" t="s">
        <v>577</v>
      </c>
      <c r="KKR54" s="58" t="s">
        <v>577</v>
      </c>
      <c r="KKS54" s="58" t="s">
        <v>577</v>
      </c>
      <c r="KKT54" s="58" t="s">
        <v>577</v>
      </c>
      <c r="KKU54" s="58" t="s">
        <v>577</v>
      </c>
      <c r="KKV54" s="58" t="s">
        <v>577</v>
      </c>
      <c r="KKW54" s="58" t="s">
        <v>577</v>
      </c>
      <c r="KKX54" s="58" t="s">
        <v>577</v>
      </c>
      <c r="KKY54" s="58" t="s">
        <v>577</v>
      </c>
      <c r="KKZ54" s="58" t="s">
        <v>577</v>
      </c>
      <c r="KLA54" s="58" t="s">
        <v>577</v>
      </c>
      <c r="KLB54" s="58" t="s">
        <v>577</v>
      </c>
      <c r="KLC54" s="58" t="s">
        <v>577</v>
      </c>
      <c r="KLD54" s="58" t="s">
        <v>577</v>
      </c>
      <c r="KLE54" s="58" t="s">
        <v>577</v>
      </c>
      <c r="KLF54" s="58" t="s">
        <v>577</v>
      </c>
      <c r="KLG54" s="58" t="s">
        <v>577</v>
      </c>
      <c r="KLH54" s="58" t="s">
        <v>577</v>
      </c>
      <c r="KLI54" s="58" t="s">
        <v>577</v>
      </c>
      <c r="KLJ54" s="58" t="s">
        <v>577</v>
      </c>
      <c r="KLK54" s="58" t="s">
        <v>577</v>
      </c>
      <c r="KLL54" s="58" t="s">
        <v>577</v>
      </c>
      <c r="KLM54" s="58" t="s">
        <v>577</v>
      </c>
      <c r="KLN54" s="58" t="s">
        <v>577</v>
      </c>
      <c r="KLO54" s="58" t="s">
        <v>577</v>
      </c>
      <c r="KLP54" s="58" t="s">
        <v>577</v>
      </c>
      <c r="KLQ54" s="58" t="s">
        <v>577</v>
      </c>
      <c r="KLR54" s="58" t="s">
        <v>577</v>
      </c>
      <c r="KLS54" s="58" t="s">
        <v>577</v>
      </c>
      <c r="KLT54" s="58" t="s">
        <v>577</v>
      </c>
      <c r="KLU54" s="58" t="s">
        <v>577</v>
      </c>
      <c r="KLV54" s="58" t="s">
        <v>577</v>
      </c>
      <c r="KLW54" s="58" t="s">
        <v>577</v>
      </c>
      <c r="KLX54" s="58" t="s">
        <v>577</v>
      </c>
      <c r="KLY54" s="58" t="s">
        <v>577</v>
      </c>
      <c r="KLZ54" s="58" t="s">
        <v>577</v>
      </c>
      <c r="KMA54" s="58" t="s">
        <v>577</v>
      </c>
      <c r="KMB54" s="58" t="s">
        <v>577</v>
      </c>
      <c r="KMC54" s="58" t="s">
        <v>577</v>
      </c>
      <c r="KMD54" s="58" t="s">
        <v>577</v>
      </c>
      <c r="KME54" s="58" t="s">
        <v>577</v>
      </c>
      <c r="KMF54" s="58" t="s">
        <v>577</v>
      </c>
      <c r="KMG54" s="58" t="s">
        <v>577</v>
      </c>
      <c r="KMH54" s="58" t="s">
        <v>577</v>
      </c>
      <c r="KMI54" s="58" t="s">
        <v>577</v>
      </c>
      <c r="KMJ54" s="58" t="s">
        <v>577</v>
      </c>
      <c r="KMK54" s="58" t="s">
        <v>577</v>
      </c>
      <c r="KML54" s="58" t="s">
        <v>577</v>
      </c>
      <c r="KMM54" s="58" t="s">
        <v>577</v>
      </c>
      <c r="KMN54" s="58" t="s">
        <v>577</v>
      </c>
      <c r="KMO54" s="58" t="s">
        <v>577</v>
      </c>
      <c r="KMP54" s="58" t="s">
        <v>577</v>
      </c>
      <c r="KMQ54" s="58" t="s">
        <v>577</v>
      </c>
      <c r="KMR54" s="58" t="s">
        <v>577</v>
      </c>
      <c r="KMS54" s="58" t="s">
        <v>577</v>
      </c>
      <c r="KMT54" s="58" t="s">
        <v>577</v>
      </c>
      <c r="KMU54" s="58" t="s">
        <v>577</v>
      </c>
      <c r="KMV54" s="58" t="s">
        <v>577</v>
      </c>
      <c r="KMW54" s="58" t="s">
        <v>577</v>
      </c>
      <c r="KMX54" s="58" t="s">
        <v>577</v>
      </c>
      <c r="KMY54" s="58" t="s">
        <v>577</v>
      </c>
      <c r="KMZ54" s="58" t="s">
        <v>577</v>
      </c>
      <c r="KNA54" s="58" t="s">
        <v>577</v>
      </c>
      <c r="KNB54" s="58" t="s">
        <v>577</v>
      </c>
      <c r="KNC54" s="58" t="s">
        <v>577</v>
      </c>
      <c r="KND54" s="58" t="s">
        <v>577</v>
      </c>
      <c r="KNE54" s="58" t="s">
        <v>577</v>
      </c>
      <c r="KNF54" s="58" t="s">
        <v>577</v>
      </c>
      <c r="KNG54" s="58" t="s">
        <v>577</v>
      </c>
      <c r="KNH54" s="58" t="s">
        <v>577</v>
      </c>
      <c r="KNI54" s="58" t="s">
        <v>577</v>
      </c>
      <c r="KNJ54" s="58" t="s">
        <v>577</v>
      </c>
      <c r="KNK54" s="58" t="s">
        <v>577</v>
      </c>
      <c r="KNL54" s="58" t="s">
        <v>577</v>
      </c>
      <c r="KNM54" s="58" t="s">
        <v>577</v>
      </c>
      <c r="KNN54" s="58" t="s">
        <v>577</v>
      </c>
      <c r="KNO54" s="58" t="s">
        <v>577</v>
      </c>
      <c r="KNP54" s="58" t="s">
        <v>577</v>
      </c>
      <c r="KNQ54" s="58" t="s">
        <v>577</v>
      </c>
      <c r="KNR54" s="58" t="s">
        <v>577</v>
      </c>
      <c r="KNS54" s="58" t="s">
        <v>577</v>
      </c>
      <c r="KNT54" s="58" t="s">
        <v>577</v>
      </c>
      <c r="KNU54" s="58" t="s">
        <v>577</v>
      </c>
      <c r="KNV54" s="58" t="s">
        <v>577</v>
      </c>
      <c r="KNW54" s="58" t="s">
        <v>577</v>
      </c>
      <c r="KNX54" s="58" t="s">
        <v>577</v>
      </c>
      <c r="KNY54" s="58" t="s">
        <v>577</v>
      </c>
      <c r="KNZ54" s="58" t="s">
        <v>577</v>
      </c>
      <c r="KOA54" s="58" t="s">
        <v>577</v>
      </c>
      <c r="KOB54" s="58" t="s">
        <v>577</v>
      </c>
      <c r="KOC54" s="58" t="s">
        <v>577</v>
      </c>
      <c r="KOD54" s="58" t="s">
        <v>577</v>
      </c>
      <c r="KOE54" s="58" t="s">
        <v>577</v>
      </c>
      <c r="KOF54" s="58" t="s">
        <v>577</v>
      </c>
      <c r="KOG54" s="58" t="s">
        <v>577</v>
      </c>
      <c r="KOH54" s="58" t="s">
        <v>577</v>
      </c>
      <c r="KOI54" s="58" t="s">
        <v>577</v>
      </c>
      <c r="KOJ54" s="58" t="s">
        <v>577</v>
      </c>
      <c r="KOK54" s="58" t="s">
        <v>577</v>
      </c>
      <c r="KOL54" s="58" t="s">
        <v>577</v>
      </c>
      <c r="KOM54" s="58" t="s">
        <v>577</v>
      </c>
      <c r="KON54" s="58" t="s">
        <v>577</v>
      </c>
      <c r="KOO54" s="58" t="s">
        <v>577</v>
      </c>
      <c r="KOP54" s="58" t="s">
        <v>577</v>
      </c>
      <c r="KOQ54" s="58" t="s">
        <v>577</v>
      </c>
      <c r="KOR54" s="58" t="s">
        <v>577</v>
      </c>
      <c r="KOS54" s="58" t="s">
        <v>577</v>
      </c>
      <c r="KOT54" s="58" t="s">
        <v>577</v>
      </c>
      <c r="KOU54" s="58" t="s">
        <v>577</v>
      </c>
      <c r="KOV54" s="58" t="s">
        <v>577</v>
      </c>
      <c r="KOW54" s="58" t="s">
        <v>577</v>
      </c>
      <c r="KOX54" s="58" t="s">
        <v>577</v>
      </c>
      <c r="KOY54" s="58" t="s">
        <v>577</v>
      </c>
      <c r="KOZ54" s="58" t="s">
        <v>577</v>
      </c>
      <c r="KPA54" s="58" t="s">
        <v>577</v>
      </c>
      <c r="KPB54" s="58" t="s">
        <v>577</v>
      </c>
      <c r="KPC54" s="58" t="s">
        <v>577</v>
      </c>
      <c r="KPD54" s="58" t="s">
        <v>577</v>
      </c>
      <c r="KPE54" s="58" t="s">
        <v>577</v>
      </c>
      <c r="KPF54" s="58" t="s">
        <v>577</v>
      </c>
      <c r="KPG54" s="58" t="s">
        <v>577</v>
      </c>
      <c r="KPH54" s="58" t="s">
        <v>577</v>
      </c>
      <c r="KPI54" s="58" t="s">
        <v>577</v>
      </c>
      <c r="KPJ54" s="58" t="s">
        <v>577</v>
      </c>
      <c r="KPK54" s="58" t="s">
        <v>577</v>
      </c>
      <c r="KPL54" s="58" t="s">
        <v>577</v>
      </c>
      <c r="KPM54" s="58" t="s">
        <v>577</v>
      </c>
      <c r="KPN54" s="58" t="s">
        <v>577</v>
      </c>
      <c r="KPO54" s="58" t="s">
        <v>577</v>
      </c>
      <c r="KPP54" s="58" t="s">
        <v>577</v>
      </c>
      <c r="KPQ54" s="58" t="s">
        <v>577</v>
      </c>
      <c r="KPR54" s="58" t="s">
        <v>577</v>
      </c>
      <c r="KPS54" s="58" t="s">
        <v>577</v>
      </c>
      <c r="KPT54" s="58" t="s">
        <v>577</v>
      </c>
      <c r="KPU54" s="58" t="s">
        <v>577</v>
      </c>
      <c r="KPV54" s="58" t="s">
        <v>577</v>
      </c>
      <c r="KPW54" s="58" t="s">
        <v>577</v>
      </c>
      <c r="KPX54" s="58" t="s">
        <v>577</v>
      </c>
      <c r="KPY54" s="58" t="s">
        <v>577</v>
      </c>
      <c r="KPZ54" s="58" t="s">
        <v>577</v>
      </c>
      <c r="KQA54" s="58" t="s">
        <v>577</v>
      </c>
      <c r="KQB54" s="58" t="s">
        <v>577</v>
      </c>
      <c r="KQC54" s="58" t="s">
        <v>577</v>
      </c>
      <c r="KQD54" s="58" t="s">
        <v>577</v>
      </c>
      <c r="KQE54" s="58" t="s">
        <v>577</v>
      </c>
      <c r="KQF54" s="58" t="s">
        <v>577</v>
      </c>
      <c r="KQG54" s="58" t="s">
        <v>577</v>
      </c>
      <c r="KQH54" s="58" t="s">
        <v>577</v>
      </c>
      <c r="KQI54" s="58" t="s">
        <v>577</v>
      </c>
      <c r="KQJ54" s="58" t="s">
        <v>577</v>
      </c>
      <c r="KQK54" s="58" t="s">
        <v>577</v>
      </c>
      <c r="KQL54" s="58" t="s">
        <v>577</v>
      </c>
      <c r="KQM54" s="58" t="s">
        <v>577</v>
      </c>
      <c r="KQN54" s="58" t="s">
        <v>577</v>
      </c>
      <c r="KQO54" s="58" t="s">
        <v>577</v>
      </c>
      <c r="KQP54" s="58" t="s">
        <v>577</v>
      </c>
      <c r="KQQ54" s="58" t="s">
        <v>577</v>
      </c>
      <c r="KQR54" s="58" t="s">
        <v>577</v>
      </c>
      <c r="KQS54" s="58" t="s">
        <v>577</v>
      </c>
      <c r="KQT54" s="58" t="s">
        <v>577</v>
      </c>
      <c r="KQU54" s="58" t="s">
        <v>577</v>
      </c>
      <c r="KQV54" s="58" t="s">
        <v>577</v>
      </c>
      <c r="KQW54" s="58" t="s">
        <v>577</v>
      </c>
      <c r="KQX54" s="58" t="s">
        <v>577</v>
      </c>
      <c r="KQY54" s="58" t="s">
        <v>577</v>
      </c>
      <c r="KQZ54" s="58" t="s">
        <v>577</v>
      </c>
      <c r="KRA54" s="58" t="s">
        <v>577</v>
      </c>
      <c r="KRB54" s="58" t="s">
        <v>577</v>
      </c>
      <c r="KRC54" s="58" t="s">
        <v>577</v>
      </c>
      <c r="KRD54" s="58" t="s">
        <v>577</v>
      </c>
      <c r="KRE54" s="58" t="s">
        <v>577</v>
      </c>
      <c r="KRF54" s="58" t="s">
        <v>577</v>
      </c>
      <c r="KRG54" s="58" t="s">
        <v>577</v>
      </c>
      <c r="KRH54" s="58" t="s">
        <v>577</v>
      </c>
      <c r="KRI54" s="58" t="s">
        <v>577</v>
      </c>
      <c r="KRJ54" s="58" t="s">
        <v>577</v>
      </c>
      <c r="KRK54" s="58" t="s">
        <v>577</v>
      </c>
      <c r="KRL54" s="58" t="s">
        <v>577</v>
      </c>
      <c r="KRM54" s="58" t="s">
        <v>577</v>
      </c>
      <c r="KRN54" s="58" t="s">
        <v>577</v>
      </c>
      <c r="KRO54" s="58" t="s">
        <v>577</v>
      </c>
      <c r="KRP54" s="58" t="s">
        <v>577</v>
      </c>
      <c r="KRQ54" s="58" t="s">
        <v>577</v>
      </c>
      <c r="KRR54" s="58" t="s">
        <v>577</v>
      </c>
      <c r="KRS54" s="58" t="s">
        <v>577</v>
      </c>
      <c r="KRT54" s="58" t="s">
        <v>577</v>
      </c>
      <c r="KRU54" s="58" t="s">
        <v>577</v>
      </c>
      <c r="KRV54" s="58" t="s">
        <v>577</v>
      </c>
      <c r="KRW54" s="58" t="s">
        <v>577</v>
      </c>
      <c r="KRX54" s="58" t="s">
        <v>577</v>
      </c>
      <c r="KRY54" s="58" t="s">
        <v>577</v>
      </c>
      <c r="KRZ54" s="58" t="s">
        <v>577</v>
      </c>
      <c r="KSA54" s="58" t="s">
        <v>577</v>
      </c>
      <c r="KSB54" s="58" t="s">
        <v>577</v>
      </c>
      <c r="KSC54" s="58" t="s">
        <v>577</v>
      </c>
      <c r="KSD54" s="58" t="s">
        <v>577</v>
      </c>
      <c r="KSE54" s="58" t="s">
        <v>577</v>
      </c>
      <c r="KSF54" s="58" t="s">
        <v>577</v>
      </c>
      <c r="KSG54" s="58" t="s">
        <v>577</v>
      </c>
      <c r="KSH54" s="58" t="s">
        <v>577</v>
      </c>
      <c r="KSI54" s="58" t="s">
        <v>577</v>
      </c>
      <c r="KSJ54" s="58" t="s">
        <v>577</v>
      </c>
      <c r="KSK54" s="58" t="s">
        <v>577</v>
      </c>
      <c r="KSL54" s="58" t="s">
        <v>577</v>
      </c>
      <c r="KSM54" s="58" t="s">
        <v>577</v>
      </c>
      <c r="KSN54" s="58" t="s">
        <v>577</v>
      </c>
      <c r="KSO54" s="58" t="s">
        <v>577</v>
      </c>
      <c r="KSP54" s="58" t="s">
        <v>577</v>
      </c>
      <c r="KSQ54" s="58" t="s">
        <v>577</v>
      </c>
      <c r="KSR54" s="58" t="s">
        <v>577</v>
      </c>
      <c r="KSS54" s="58" t="s">
        <v>577</v>
      </c>
      <c r="KST54" s="58" t="s">
        <v>577</v>
      </c>
      <c r="KSU54" s="58" t="s">
        <v>577</v>
      </c>
      <c r="KSV54" s="58" t="s">
        <v>577</v>
      </c>
      <c r="KSW54" s="58" t="s">
        <v>577</v>
      </c>
      <c r="KSX54" s="58" t="s">
        <v>577</v>
      </c>
      <c r="KSY54" s="58" t="s">
        <v>577</v>
      </c>
      <c r="KSZ54" s="58" t="s">
        <v>577</v>
      </c>
      <c r="KTA54" s="58" t="s">
        <v>577</v>
      </c>
      <c r="KTB54" s="58" t="s">
        <v>577</v>
      </c>
      <c r="KTC54" s="58" t="s">
        <v>577</v>
      </c>
      <c r="KTD54" s="58" t="s">
        <v>577</v>
      </c>
      <c r="KTE54" s="58" t="s">
        <v>577</v>
      </c>
      <c r="KTF54" s="58" t="s">
        <v>577</v>
      </c>
      <c r="KTG54" s="58" t="s">
        <v>577</v>
      </c>
      <c r="KTH54" s="58" t="s">
        <v>577</v>
      </c>
      <c r="KTI54" s="58" t="s">
        <v>577</v>
      </c>
      <c r="KTJ54" s="58" t="s">
        <v>577</v>
      </c>
      <c r="KTK54" s="58" t="s">
        <v>577</v>
      </c>
      <c r="KTL54" s="58" t="s">
        <v>577</v>
      </c>
      <c r="KTM54" s="58" t="s">
        <v>577</v>
      </c>
      <c r="KTN54" s="58" t="s">
        <v>577</v>
      </c>
      <c r="KTO54" s="58" t="s">
        <v>577</v>
      </c>
      <c r="KTP54" s="58" t="s">
        <v>577</v>
      </c>
      <c r="KTQ54" s="58" t="s">
        <v>577</v>
      </c>
      <c r="KTR54" s="58" t="s">
        <v>577</v>
      </c>
      <c r="KTS54" s="58" t="s">
        <v>577</v>
      </c>
      <c r="KTT54" s="58" t="s">
        <v>577</v>
      </c>
      <c r="KTU54" s="58" t="s">
        <v>577</v>
      </c>
      <c r="KTV54" s="58" t="s">
        <v>577</v>
      </c>
      <c r="KTW54" s="58" t="s">
        <v>577</v>
      </c>
      <c r="KTX54" s="58" t="s">
        <v>577</v>
      </c>
      <c r="KTY54" s="58" t="s">
        <v>577</v>
      </c>
      <c r="KTZ54" s="58" t="s">
        <v>577</v>
      </c>
      <c r="KUA54" s="58" t="s">
        <v>577</v>
      </c>
      <c r="KUB54" s="58" t="s">
        <v>577</v>
      </c>
      <c r="KUC54" s="58" t="s">
        <v>577</v>
      </c>
      <c r="KUD54" s="58" t="s">
        <v>577</v>
      </c>
      <c r="KUE54" s="58" t="s">
        <v>577</v>
      </c>
      <c r="KUF54" s="58" t="s">
        <v>577</v>
      </c>
      <c r="KUG54" s="58" t="s">
        <v>577</v>
      </c>
      <c r="KUH54" s="58" t="s">
        <v>577</v>
      </c>
      <c r="KUI54" s="58" t="s">
        <v>577</v>
      </c>
      <c r="KUJ54" s="58" t="s">
        <v>577</v>
      </c>
      <c r="KUK54" s="58" t="s">
        <v>577</v>
      </c>
      <c r="KUL54" s="58" t="s">
        <v>577</v>
      </c>
      <c r="KUM54" s="58" t="s">
        <v>577</v>
      </c>
      <c r="KUN54" s="58" t="s">
        <v>577</v>
      </c>
      <c r="KUO54" s="58" t="s">
        <v>577</v>
      </c>
      <c r="KUP54" s="58" t="s">
        <v>577</v>
      </c>
      <c r="KUQ54" s="58" t="s">
        <v>577</v>
      </c>
      <c r="KUR54" s="58" t="s">
        <v>577</v>
      </c>
      <c r="KUS54" s="58" t="s">
        <v>577</v>
      </c>
      <c r="KUT54" s="58" t="s">
        <v>577</v>
      </c>
      <c r="KUU54" s="58" t="s">
        <v>577</v>
      </c>
      <c r="KUV54" s="58" t="s">
        <v>577</v>
      </c>
      <c r="KUW54" s="58" t="s">
        <v>577</v>
      </c>
      <c r="KUX54" s="58" t="s">
        <v>577</v>
      </c>
      <c r="KUY54" s="58" t="s">
        <v>577</v>
      </c>
      <c r="KUZ54" s="58" t="s">
        <v>577</v>
      </c>
      <c r="KVA54" s="58" t="s">
        <v>577</v>
      </c>
      <c r="KVB54" s="58" t="s">
        <v>577</v>
      </c>
      <c r="KVC54" s="58" t="s">
        <v>577</v>
      </c>
      <c r="KVD54" s="58" t="s">
        <v>577</v>
      </c>
      <c r="KVE54" s="58" t="s">
        <v>577</v>
      </c>
      <c r="KVF54" s="58" t="s">
        <v>577</v>
      </c>
      <c r="KVG54" s="58" t="s">
        <v>577</v>
      </c>
      <c r="KVH54" s="58" t="s">
        <v>577</v>
      </c>
      <c r="KVI54" s="58" t="s">
        <v>577</v>
      </c>
      <c r="KVJ54" s="58" t="s">
        <v>577</v>
      </c>
      <c r="KVK54" s="58" t="s">
        <v>577</v>
      </c>
      <c r="KVL54" s="58" t="s">
        <v>577</v>
      </c>
      <c r="KVM54" s="58" t="s">
        <v>577</v>
      </c>
      <c r="KVN54" s="58" t="s">
        <v>577</v>
      </c>
      <c r="KVO54" s="58" t="s">
        <v>577</v>
      </c>
      <c r="KVP54" s="58" t="s">
        <v>577</v>
      </c>
      <c r="KVQ54" s="58" t="s">
        <v>577</v>
      </c>
      <c r="KVR54" s="58" t="s">
        <v>577</v>
      </c>
      <c r="KVS54" s="58" t="s">
        <v>577</v>
      </c>
      <c r="KVT54" s="58" t="s">
        <v>577</v>
      </c>
      <c r="KVU54" s="58" t="s">
        <v>577</v>
      </c>
      <c r="KVV54" s="58" t="s">
        <v>577</v>
      </c>
      <c r="KVW54" s="58" t="s">
        <v>577</v>
      </c>
      <c r="KVX54" s="58" t="s">
        <v>577</v>
      </c>
      <c r="KVY54" s="58" t="s">
        <v>577</v>
      </c>
      <c r="KVZ54" s="58" t="s">
        <v>577</v>
      </c>
      <c r="KWA54" s="58" t="s">
        <v>577</v>
      </c>
      <c r="KWB54" s="58" t="s">
        <v>577</v>
      </c>
      <c r="KWC54" s="58" t="s">
        <v>577</v>
      </c>
      <c r="KWD54" s="58" t="s">
        <v>577</v>
      </c>
      <c r="KWE54" s="58" t="s">
        <v>577</v>
      </c>
      <c r="KWF54" s="58" t="s">
        <v>577</v>
      </c>
      <c r="KWG54" s="58" t="s">
        <v>577</v>
      </c>
      <c r="KWH54" s="58" t="s">
        <v>577</v>
      </c>
      <c r="KWI54" s="58" t="s">
        <v>577</v>
      </c>
      <c r="KWJ54" s="58" t="s">
        <v>577</v>
      </c>
      <c r="KWK54" s="58" t="s">
        <v>577</v>
      </c>
      <c r="KWL54" s="58" t="s">
        <v>577</v>
      </c>
      <c r="KWM54" s="58" t="s">
        <v>577</v>
      </c>
      <c r="KWN54" s="58" t="s">
        <v>577</v>
      </c>
      <c r="KWO54" s="58" t="s">
        <v>577</v>
      </c>
      <c r="KWP54" s="58" t="s">
        <v>577</v>
      </c>
      <c r="KWQ54" s="58" t="s">
        <v>577</v>
      </c>
      <c r="KWR54" s="58" t="s">
        <v>577</v>
      </c>
      <c r="KWS54" s="58" t="s">
        <v>577</v>
      </c>
      <c r="KWT54" s="58" t="s">
        <v>577</v>
      </c>
      <c r="KWU54" s="58" t="s">
        <v>577</v>
      </c>
      <c r="KWV54" s="58" t="s">
        <v>577</v>
      </c>
      <c r="KWW54" s="58" t="s">
        <v>577</v>
      </c>
      <c r="KWX54" s="58" t="s">
        <v>577</v>
      </c>
      <c r="KWY54" s="58" t="s">
        <v>577</v>
      </c>
      <c r="KWZ54" s="58" t="s">
        <v>577</v>
      </c>
      <c r="KXA54" s="58" t="s">
        <v>577</v>
      </c>
      <c r="KXB54" s="58" t="s">
        <v>577</v>
      </c>
      <c r="KXC54" s="58" t="s">
        <v>577</v>
      </c>
      <c r="KXD54" s="58" t="s">
        <v>577</v>
      </c>
      <c r="KXE54" s="58" t="s">
        <v>577</v>
      </c>
      <c r="KXF54" s="58" t="s">
        <v>577</v>
      </c>
      <c r="KXG54" s="58" t="s">
        <v>577</v>
      </c>
      <c r="KXH54" s="58" t="s">
        <v>577</v>
      </c>
      <c r="KXI54" s="58" t="s">
        <v>577</v>
      </c>
      <c r="KXJ54" s="58" t="s">
        <v>577</v>
      </c>
      <c r="KXK54" s="58" t="s">
        <v>577</v>
      </c>
      <c r="KXL54" s="58" t="s">
        <v>577</v>
      </c>
      <c r="KXM54" s="58" t="s">
        <v>577</v>
      </c>
      <c r="KXN54" s="58" t="s">
        <v>577</v>
      </c>
      <c r="KXO54" s="58" t="s">
        <v>577</v>
      </c>
      <c r="KXP54" s="58" t="s">
        <v>577</v>
      </c>
      <c r="KXQ54" s="58" t="s">
        <v>577</v>
      </c>
      <c r="KXR54" s="58" t="s">
        <v>577</v>
      </c>
      <c r="KXS54" s="58" t="s">
        <v>577</v>
      </c>
      <c r="KXT54" s="58" t="s">
        <v>577</v>
      </c>
      <c r="KXU54" s="58" t="s">
        <v>577</v>
      </c>
      <c r="KXV54" s="58" t="s">
        <v>577</v>
      </c>
      <c r="KXW54" s="58" t="s">
        <v>577</v>
      </c>
      <c r="KXX54" s="58" t="s">
        <v>577</v>
      </c>
      <c r="KXY54" s="58" t="s">
        <v>577</v>
      </c>
      <c r="KXZ54" s="58" t="s">
        <v>577</v>
      </c>
      <c r="KYA54" s="58" t="s">
        <v>577</v>
      </c>
      <c r="KYB54" s="58" t="s">
        <v>577</v>
      </c>
      <c r="KYC54" s="58" t="s">
        <v>577</v>
      </c>
      <c r="KYD54" s="58" t="s">
        <v>577</v>
      </c>
      <c r="KYE54" s="58" t="s">
        <v>577</v>
      </c>
      <c r="KYF54" s="58" t="s">
        <v>577</v>
      </c>
      <c r="KYG54" s="58" t="s">
        <v>577</v>
      </c>
      <c r="KYH54" s="58" t="s">
        <v>577</v>
      </c>
      <c r="KYI54" s="58" t="s">
        <v>577</v>
      </c>
      <c r="KYJ54" s="58" t="s">
        <v>577</v>
      </c>
      <c r="KYK54" s="58" t="s">
        <v>577</v>
      </c>
      <c r="KYL54" s="58" t="s">
        <v>577</v>
      </c>
      <c r="KYM54" s="58" t="s">
        <v>577</v>
      </c>
      <c r="KYN54" s="58" t="s">
        <v>577</v>
      </c>
      <c r="KYO54" s="58" t="s">
        <v>577</v>
      </c>
      <c r="KYP54" s="58" t="s">
        <v>577</v>
      </c>
      <c r="KYQ54" s="58" t="s">
        <v>577</v>
      </c>
      <c r="KYR54" s="58" t="s">
        <v>577</v>
      </c>
      <c r="KYS54" s="58" t="s">
        <v>577</v>
      </c>
      <c r="KYT54" s="58" t="s">
        <v>577</v>
      </c>
      <c r="KYU54" s="58" t="s">
        <v>577</v>
      </c>
      <c r="KYV54" s="58" t="s">
        <v>577</v>
      </c>
      <c r="KYW54" s="58" t="s">
        <v>577</v>
      </c>
      <c r="KYX54" s="58" t="s">
        <v>577</v>
      </c>
      <c r="KYY54" s="58" t="s">
        <v>577</v>
      </c>
      <c r="KYZ54" s="58" t="s">
        <v>577</v>
      </c>
      <c r="KZA54" s="58" t="s">
        <v>577</v>
      </c>
      <c r="KZB54" s="58" t="s">
        <v>577</v>
      </c>
      <c r="KZC54" s="58" t="s">
        <v>577</v>
      </c>
      <c r="KZD54" s="58" t="s">
        <v>577</v>
      </c>
      <c r="KZE54" s="58" t="s">
        <v>577</v>
      </c>
      <c r="KZF54" s="58" t="s">
        <v>577</v>
      </c>
      <c r="KZG54" s="58" t="s">
        <v>577</v>
      </c>
      <c r="KZH54" s="58" t="s">
        <v>577</v>
      </c>
      <c r="KZI54" s="58" t="s">
        <v>577</v>
      </c>
      <c r="KZJ54" s="58" t="s">
        <v>577</v>
      </c>
      <c r="KZK54" s="58" t="s">
        <v>577</v>
      </c>
      <c r="KZL54" s="58" t="s">
        <v>577</v>
      </c>
      <c r="KZM54" s="58" t="s">
        <v>577</v>
      </c>
      <c r="KZN54" s="58" t="s">
        <v>577</v>
      </c>
      <c r="KZO54" s="58" t="s">
        <v>577</v>
      </c>
      <c r="KZP54" s="58" t="s">
        <v>577</v>
      </c>
      <c r="KZQ54" s="58" t="s">
        <v>577</v>
      </c>
      <c r="KZR54" s="58" t="s">
        <v>577</v>
      </c>
      <c r="KZS54" s="58" t="s">
        <v>577</v>
      </c>
      <c r="KZT54" s="58" t="s">
        <v>577</v>
      </c>
      <c r="KZU54" s="58" t="s">
        <v>577</v>
      </c>
      <c r="KZV54" s="58" t="s">
        <v>577</v>
      </c>
      <c r="KZW54" s="58" t="s">
        <v>577</v>
      </c>
      <c r="KZX54" s="58" t="s">
        <v>577</v>
      </c>
      <c r="KZY54" s="58" t="s">
        <v>577</v>
      </c>
      <c r="KZZ54" s="58" t="s">
        <v>577</v>
      </c>
      <c r="LAA54" s="58" t="s">
        <v>577</v>
      </c>
      <c r="LAB54" s="58" t="s">
        <v>577</v>
      </c>
      <c r="LAC54" s="58" t="s">
        <v>577</v>
      </c>
      <c r="LAD54" s="58" t="s">
        <v>577</v>
      </c>
      <c r="LAE54" s="58" t="s">
        <v>577</v>
      </c>
      <c r="LAF54" s="58" t="s">
        <v>577</v>
      </c>
      <c r="LAG54" s="58" t="s">
        <v>577</v>
      </c>
      <c r="LAH54" s="58" t="s">
        <v>577</v>
      </c>
      <c r="LAI54" s="58" t="s">
        <v>577</v>
      </c>
      <c r="LAJ54" s="58" t="s">
        <v>577</v>
      </c>
      <c r="LAK54" s="58" t="s">
        <v>577</v>
      </c>
      <c r="LAL54" s="58" t="s">
        <v>577</v>
      </c>
      <c r="LAM54" s="58" t="s">
        <v>577</v>
      </c>
      <c r="LAN54" s="58" t="s">
        <v>577</v>
      </c>
      <c r="LAO54" s="58" t="s">
        <v>577</v>
      </c>
      <c r="LAP54" s="58" t="s">
        <v>577</v>
      </c>
      <c r="LAQ54" s="58" t="s">
        <v>577</v>
      </c>
      <c r="LAR54" s="58" t="s">
        <v>577</v>
      </c>
      <c r="LAS54" s="58" t="s">
        <v>577</v>
      </c>
      <c r="LAT54" s="58" t="s">
        <v>577</v>
      </c>
      <c r="LAU54" s="58" t="s">
        <v>577</v>
      </c>
      <c r="LAV54" s="58" t="s">
        <v>577</v>
      </c>
      <c r="LAW54" s="58" t="s">
        <v>577</v>
      </c>
      <c r="LAX54" s="58" t="s">
        <v>577</v>
      </c>
      <c r="LAY54" s="58" t="s">
        <v>577</v>
      </c>
      <c r="LAZ54" s="58" t="s">
        <v>577</v>
      </c>
      <c r="LBA54" s="58" t="s">
        <v>577</v>
      </c>
      <c r="LBB54" s="58" t="s">
        <v>577</v>
      </c>
      <c r="LBC54" s="58" t="s">
        <v>577</v>
      </c>
      <c r="LBD54" s="58" t="s">
        <v>577</v>
      </c>
      <c r="LBE54" s="58" t="s">
        <v>577</v>
      </c>
      <c r="LBF54" s="58" t="s">
        <v>577</v>
      </c>
      <c r="LBG54" s="58" t="s">
        <v>577</v>
      </c>
      <c r="LBH54" s="58" t="s">
        <v>577</v>
      </c>
      <c r="LBI54" s="58" t="s">
        <v>577</v>
      </c>
      <c r="LBJ54" s="58" t="s">
        <v>577</v>
      </c>
      <c r="LBK54" s="58" t="s">
        <v>577</v>
      </c>
      <c r="LBL54" s="58" t="s">
        <v>577</v>
      </c>
      <c r="LBM54" s="58" t="s">
        <v>577</v>
      </c>
      <c r="LBN54" s="58" t="s">
        <v>577</v>
      </c>
      <c r="LBO54" s="58" t="s">
        <v>577</v>
      </c>
      <c r="LBP54" s="58" t="s">
        <v>577</v>
      </c>
      <c r="LBQ54" s="58" t="s">
        <v>577</v>
      </c>
      <c r="LBR54" s="58" t="s">
        <v>577</v>
      </c>
      <c r="LBS54" s="58" t="s">
        <v>577</v>
      </c>
      <c r="LBT54" s="58" t="s">
        <v>577</v>
      </c>
      <c r="LBU54" s="58" t="s">
        <v>577</v>
      </c>
      <c r="LBV54" s="58" t="s">
        <v>577</v>
      </c>
      <c r="LBW54" s="58" t="s">
        <v>577</v>
      </c>
      <c r="LBX54" s="58" t="s">
        <v>577</v>
      </c>
      <c r="LBY54" s="58" t="s">
        <v>577</v>
      </c>
      <c r="LBZ54" s="58" t="s">
        <v>577</v>
      </c>
      <c r="LCA54" s="58" t="s">
        <v>577</v>
      </c>
      <c r="LCB54" s="58" t="s">
        <v>577</v>
      </c>
      <c r="LCC54" s="58" t="s">
        <v>577</v>
      </c>
      <c r="LCD54" s="58" t="s">
        <v>577</v>
      </c>
      <c r="LCE54" s="58" t="s">
        <v>577</v>
      </c>
      <c r="LCF54" s="58" t="s">
        <v>577</v>
      </c>
      <c r="LCG54" s="58" t="s">
        <v>577</v>
      </c>
      <c r="LCH54" s="58" t="s">
        <v>577</v>
      </c>
      <c r="LCI54" s="58" t="s">
        <v>577</v>
      </c>
      <c r="LCJ54" s="58" t="s">
        <v>577</v>
      </c>
      <c r="LCK54" s="58" t="s">
        <v>577</v>
      </c>
      <c r="LCL54" s="58" t="s">
        <v>577</v>
      </c>
      <c r="LCM54" s="58" t="s">
        <v>577</v>
      </c>
      <c r="LCN54" s="58" t="s">
        <v>577</v>
      </c>
      <c r="LCO54" s="58" t="s">
        <v>577</v>
      </c>
      <c r="LCP54" s="58" t="s">
        <v>577</v>
      </c>
      <c r="LCQ54" s="58" t="s">
        <v>577</v>
      </c>
      <c r="LCR54" s="58" t="s">
        <v>577</v>
      </c>
      <c r="LCS54" s="58" t="s">
        <v>577</v>
      </c>
      <c r="LCT54" s="58" t="s">
        <v>577</v>
      </c>
      <c r="LCU54" s="58" t="s">
        <v>577</v>
      </c>
      <c r="LCV54" s="58" t="s">
        <v>577</v>
      </c>
      <c r="LCW54" s="58" t="s">
        <v>577</v>
      </c>
      <c r="LCX54" s="58" t="s">
        <v>577</v>
      </c>
      <c r="LCY54" s="58" t="s">
        <v>577</v>
      </c>
      <c r="LCZ54" s="58" t="s">
        <v>577</v>
      </c>
      <c r="LDA54" s="58" t="s">
        <v>577</v>
      </c>
      <c r="LDB54" s="58" t="s">
        <v>577</v>
      </c>
      <c r="LDC54" s="58" t="s">
        <v>577</v>
      </c>
      <c r="LDD54" s="58" t="s">
        <v>577</v>
      </c>
      <c r="LDE54" s="58" t="s">
        <v>577</v>
      </c>
      <c r="LDF54" s="58" t="s">
        <v>577</v>
      </c>
      <c r="LDG54" s="58" t="s">
        <v>577</v>
      </c>
      <c r="LDH54" s="58" t="s">
        <v>577</v>
      </c>
      <c r="LDI54" s="58" t="s">
        <v>577</v>
      </c>
      <c r="LDJ54" s="58" t="s">
        <v>577</v>
      </c>
      <c r="LDK54" s="58" t="s">
        <v>577</v>
      </c>
      <c r="LDL54" s="58" t="s">
        <v>577</v>
      </c>
      <c r="LDM54" s="58" t="s">
        <v>577</v>
      </c>
      <c r="LDN54" s="58" t="s">
        <v>577</v>
      </c>
      <c r="LDO54" s="58" t="s">
        <v>577</v>
      </c>
      <c r="LDP54" s="58" t="s">
        <v>577</v>
      </c>
      <c r="LDQ54" s="58" t="s">
        <v>577</v>
      </c>
      <c r="LDR54" s="58" t="s">
        <v>577</v>
      </c>
      <c r="LDS54" s="58" t="s">
        <v>577</v>
      </c>
      <c r="LDT54" s="58" t="s">
        <v>577</v>
      </c>
      <c r="LDU54" s="58" t="s">
        <v>577</v>
      </c>
      <c r="LDV54" s="58" t="s">
        <v>577</v>
      </c>
      <c r="LDW54" s="58" t="s">
        <v>577</v>
      </c>
      <c r="LDX54" s="58" t="s">
        <v>577</v>
      </c>
      <c r="LDY54" s="58" t="s">
        <v>577</v>
      </c>
      <c r="LDZ54" s="58" t="s">
        <v>577</v>
      </c>
      <c r="LEA54" s="58" t="s">
        <v>577</v>
      </c>
      <c r="LEB54" s="58" t="s">
        <v>577</v>
      </c>
      <c r="LEC54" s="58" t="s">
        <v>577</v>
      </c>
      <c r="LED54" s="58" t="s">
        <v>577</v>
      </c>
      <c r="LEE54" s="58" t="s">
        <v>577</v>
      </c>
      <c r="LEF54" s="58" t="s">
        <v>577</v>
      </c>
      <c r="LEG54" s="58" t="s">
        <v>577</v>
      </c>
      <c r="LEH54" s="58" t="s">
        <v>577</v>
      </c>
      <c r="LEI54" s="58" t="s">
        <v>577</v>
      </c>
      <c r="LEJ54" s="58" t="s">
        <v>577</v>
      </c>
      <c r="LEK54" s="58" t="s">
        <v>577</v>
      </c>
      <c r="LEL54" s="58" t="s">
        <v>577</v>
      </c>
      <c r="LEM54" s="58" t="s">
        <v>577</v>
      </c>
      <c r="LEN54" s="58" t="s">
        <v>577</v>
      </c>
      <c r="LEO54" s="58" t="s">
        <v>577</v>
      </c>
      <c r="LEP54" s="58" t="s">
        <v>577</v>
      </c>
      <c r="LEQ54" s="58" t="s">
        <v>577</v>
      </c>
      <c r="LER54" s="58" t="s">
        <v>577</v>
      </c>
      <c r="LES54" s="58" t="s">
        <v>577</v>
      </c>
      <c r="LET54" s="58" t="s">
        <v>577</v>
      </c>
      <c r="LEU54" s="58" t="s">
        <v>577</v>
      </c>
      <c r="LEV54" s="58" t="s">
        <v>577</v>
      </c>
      <c r="LEW54" s="58" t="s">
        <v>577</v>
      </c>
      <c r="LEX54" s="58" t="s">
        <v>577</v>
      </c>
      <c r="LEY54" s="58" t="s">
        <v>577</v>
      </c>
      <c r="LEZ54" s="58" t="s">
        <v>577</v>
      </c>
      <c r="LFA54" s="58" t="s">
        <v>577</v>
      </c>
      <c r="LFB54" s="58" t="s">
        <v>577</v>
      </c>
      <c r="LFC54" s="58" t="s">
        <v>577</v>
      </c>
      <c r="LFD54" s="58" t="s">
        <v>577</v>
      </c>
      <c r="LFE54" s="58" t="s">
        <v>577</v>
      </c>
      <c r="LFF54" s="58" t="s">
        <v>577</v>
      </c>
      <c r="LFG54" s="58" t="s">
        <v>577</v>
      </c>
      <c r="LFH54" s="58" t="s">
        <v>577</v>
      </c>
      <c r="LFI54" s="58" t="s">
        <v>577</v>
      </c>
      <c r="LFJ54" s="58" t="s">
        <v>577</v>
      </c>
      <c r="LFK54" s="58" t="s">
        <v>577</v>
      </c>
      <c r="LFL54" s="58" t="s">
        <v>577</v>
      </c>
      <c r="LFM54" s="58" t="s">
        <v>577</v>
      </c>
      <c r="LFN54" s="58" t="s">
        <v>577</v>
      </c>
      <c r="LFO54" s="58" t="s">
        <v>577</v>
      </c>
      <c r="LFP54" s="58" t="s">
        <v>577</v>
      </c>
      <c r="LFQ54" s="58" t="s">
        <v>577</v>
      </c>
      <c r="LFR54" s="58" t="s">
        <v>577</v>
      </c>
      <c r="LFS54" s="58" t="s">
        <v>577</v>
      </c>
      <c r="LFT54" s="58" t="s">
        <v>577</v>
      </c>
      <c r="LFU54" s="58" t="s">
        <v>577</v>
      </c>
      <c r="LFV54" s="58" t="s">
        <v>577</v>
      </c>
      <c r="LFW54" s="58" t="s">
        <v>577</v>
      </c>
      <c r="LFX54" s="58" t="s">
        <v>577</v>
      </c>
      <c r="LFY54" s="58" t="s">
        <v>577</v>
      </c>
      <c r="LFZ54" s="58" t="s">
        <v>577</v>
      </c>
      <c r="LGA54" s="58" t="s">
        <v>577</v>
      </c>
      <c r="LGB54" s="58" t="s">
        <v>577</v>
      </c>
      <c r="LGC54" s="58" t="s">
        <v>577</v>
      </c>
      <c r="LGD54" s="58" t="s">
        <v>577</v>
      </c>
      <c r="LGE54" s="58" t="s">
        <v>577</v>
      </c>
      <c r="LGF54" s="58" t="s">
        <v>577</v>
      </c>
      <c r="LGG54" s="58" t="s">
        <v>577</v>
      </c>
      <c r="LGH54" s="58" t="s">
        <v>577</v>
      </c>
      <c r="LGI54" s="58" t="s">
        <v>577</v>
      </c>
      <c r="LGJ54" s="58" t="s">
        <v>577</v>
      </c>
      <c r="LGK54" s="58" t="s">
        <v>577</v>
      </c>
      <c r="LGL54" s="58" t="s">
        <v>577</v>
      </c>
      <c r="LGM54" s="58" t="s">
        <v>577</v>
      </c>
      <c r="LGN54" s="58" t="s">
        <v>577</v>
      </c>
      <c r="LGO54" s="58" t="s">
        <v>577</v>
      </c>
      <c r="LGP54" s="58" t="s">
        <v>577</v>
      </c>
      <c r="LGQ54" s="58" t="s">
        <v>577</v>
      </c>
      <c r="LGR54" s="58" t="s">
        <v>577</v>
      </c>
      <c r="LGS54" s="58" t="s">
        <v>577</v>
      </c>
      <c r="LGT54" s="58" t="s">
        <v>577</v>
      </c>
      <c r="LGU54" s="58" t="s">
        <v>577</v>
      </c>
      <c r="LGV54" s="58" t="s">
        <v>577</v>
      </c>
      <c r="LGW54" s="58" t="s">
        <v>577</v>
      </c>
      <c r="LGX54" s="58" t="s">
        <v>577</v>
      </c>
      <c r="LGY54" s="58" t="s">
        <v>577</v>
      </c>
      <c r="LGZ54" s="58" t="s">
        <v>577</v>
      </c>
      <c r="LHA54" s="58" t="s">
        <v>577</v>
      </c>
      <c r="LHB54" s="58" t="s">
        <v>577</v>
      </c>
      <c r="LHC54" s="58" t="s">
        <v>577</v>
      </c>
      <c r="LHD54" s="58" t="s">
        <v>577</v>
      </c>
      <c r="LHE54" s="58" t="s">
        <v>577</v>
      </c>
      <c r="LHF54" s="58" t="s">
        <v>577</v>
      </c>
      <c r="LHG54" s="58" t="s">
        <v>577</v>
      </c>
      <c r="LHH54" s="58" t="s">
        <v>577</v>
      </c>
      <c r="LHI54" s="58" t="s">
        <v>577</v>
      </c>
      <c r="LHJ54" s="58" t="s">
        <v>577</v>
      </c>
      <c r="LHK54" s="58" t="s">
        <v>577</v>
      </c>
      <c r="LHL54" s="58" t="s">
        <v>577</v>
      </c>
      <c r="LHM54" s="58" t="s">
        <v>577</v>
      </c>
      <c r="LHN54" s="58" t="s">
        <v>577</v>
      </c>
      <c r="LHO54" s="58" t="s">
        <v>577</v>
      </c>
      <c r="LHP54" s="58" t="s">
        <v>577</v>
      </c>
      <c r="LHQ54" s="58" t="s">
        <v>577</v>
      </c>
      <c r="LHR54" s="58" t="s">
        <v>577</v>
      </c>
      <c r="LHS54" s="58" t="s">
        <v>577</v>
      </c>
      <c r="LHT54" s="58" t="s">
        <v>577</v>
      </c>
      <c r="LHU54" s="58" t="s">
        <v>577</v>
      </c>
      <c r="LHV54" s="58" t="s">
        <v>577</v>
      </c>
      <c r="LHW54" s="58" t="s">
        <v>577</v>
      </c>
      <c r="LHX54" s="58" t="s">
        <v>577</v>
      </c>
      <c r="LHY54" s="58" t="s">
        <v>577</v>
      </c>
      <c r="LHZ54" s="58" t="s">
        <v>577</v>
      </c>
      <c r="LIA54" s="58" t="s">
        <v>577</v>
      </c>
      <c r="LIB54" s="58" t="s">
        <v>577</v>
      </c>
      <c r="LIC54" s="58" t="s">
        <v>577</v>
      </c>
      <c r="LID54" s="58" t="s">
        <v>577</v>
      </c>
      <c r="LIE54" s="58" t="s">
        <v>577</v>
      </c>
      <c r="LIF54" s="58" t="s">
        <v>577</v>
      </c>
      <c r="LIG54" s="58" t="s">
        <v>577</v>
      </c>
      <c r="LIH54" s="58" t="s">
        <v>577</v>
      </c>
      <c r="LII54" s="58" t="s">
        <v>577</v>
      </c>
      <c r="LIJ54" s="58" t="s">
        <v>577</v>
      </c>
      <c r="LIK54" s="58" t="s">
        <v>577</v>
      </c>
      <c r="LIL54" s="58" t="s">
        <v>577</v>
      </c>
      <c r="LIM54" s="58" t="s">
        <v>577</v>
      </c>
      <c r="LIN54" s="58" t="s">
        <v>577</v>
      </c>
      <c r="LIO54" s="58" t="s">
        <v>577</v>
      </c>
      <c r="LIP54" s="58" t="s">
        <v>577</v>
      </c>
      <c r="LIQ54" s="58" t="s">
        <v>577</v>
      </c>
      <c r="LIR54" s="58" t="s">
        <v>577</v>
      </c>
      <c r="LIS54" s="58" t="s">
        <v>577</v>
      </c>
      <c r="LIT54" s="58" t="s">
        <v>577</v>
      </c>
      <c r="LIU54" s="58" t="s">
        <v>577</v>
      </c>
      <c r="LIV54" s="58" t="s">
        <v>577</v>
      </c>
      <c r="LIW54" s="58" t="s">
        <v>577</v>
      </c>
      <c r="LIX54" s="58" t="s">
        <v>577</v>
      </c>
      <c r="LIY54" s="58" t="s">
        <v>577</v>
      </c>
      <c r="LIZ54" s="58" t="s">
        <v>577</v>
      </c>
      <c r="LJA54" s="58" t="s">
        <v>577</v>
      </c>
      <c r="LJB54" s="58" t="s">
        <v>577</v>
      </c>
      <c r="LJC54" s="58" t="s">
        <v>577</v>
      </c>
      <c r="LJD54" s="58" t="s">
        <v>577</v>
      </c>
      <c r="LJE54" s="58" t="s">
        <v>577</v>
      </c>
      <c r="LJF54" s="58" t="s">
        <v>577</v>
      </c>
      <c r="LJG54" s="58" t="s">
        <v>577</v>
      </c>
      <c r="LJH54" s="58" t="s">
        <v>577</v>
      </c>
      <c r="LJI54" s="58" t="s">
        <v>577</v>
      </c>
      <c r="LJJ54" s="58" t="s">
        <v>577</v>
      </c>
      <c r="LJK54" s="58" t="s">
        <v>577</v>
      </c>
      <c r="LJL54" s="58" t="s">
        <v>577</v>
      </c>
      <c r="LJM54" s="58" t="s">
        <v>577</v>
      </c>
      <c r="LJN54" s="58" t="s">
        <v>577</v>
      </c>
      <c r="LJO54" s="58" t="s">
        <v>577</v>
      </c>
      <c r="LJP54" s="58" t="s">
        <v>577</v>
      </c>
      <c r="LJQ54" s="58" t="s">
        <v>577</v>
      </c>
      <c r="LJR54" s="58" t="s">
        <v>577</v>
      </c>
      <c r="LJS54" s="58" t="s">
        <v>577</v>
      </c>
      <c r="LJT54" s="58" t="s">
        <v>577</v>
      </c>
      <c r="LJU54" s="58" t="s">
        <v>577</v>
      </c>
      <c r="LJV54" s="58" t="s">
        <v>577</v>
      </c>
      <c r="LJW54" s="58" t="s">
        <v>577</v>
      </c>
      <c r="LJX54" s="58" t="s">
        <v>577</v>
      </c>
      <c r="LJY54" s="58" t="s">
        <v>577</v>
      </c>
      <c r="LJZ54" s="58" t="s">
        <v>577</v>
      </c>
      <c r="LKA54" s="58" t="s">
        <v>577</v>
      </c>
      <c r="LKB54" s="58" t="s">
        <v>577</v>
      </c>
      <c r="LKC54" s="58" t="s">
        <v>577</v>
      </c>
      <c r="LKD54" s="58" t="s">
        <v>577</v>
      </c>
      <c r="LKE54" s="58" t="s">
        <v>577</v>
      </c>
      <c r="LKF54" s="58" t="s">
        <v>577</v>
      </c>
      <c r="LKG54" s="58" t="s">
        <v>577</v>
      </c>
      <c r="LKH54" s="58" t="s">
        <v>577</v>
      </c>
      <c r="LKI54" s="58" t="s">
        <v>577</v>
      </c>
      <c r="LKJ54" s="58" t="s">
        <v>577</v>
      </c>
      <c r="LKK54" s="58" t="s">
        <v>577</v>
      </c>
      <c r="LKL54" s="58" t="s">
        <v>577</v>
      </c>
      <c r="LKM54" s="58" t="s">
        <v>577</v>
      </c>
      <c r="LKN54" s="58" t="s">
        <v>577</v>
      </c>
      <c r="LKO54" s="58" t="s">
        <v>577</v>
      </c>
      <c r="LKP54" s="58" t="s">
        <v>577</v>
      </c>
      <c r="LKQ54" s="58" t="s">
        <v>577</v>
      </c>
      <c r="LKR54" s="58" t="s">
        <v>577</v>
      </c>
      <c r="LKS54" s="58" t="s">
        <v>577</v>
      </c>
      <c r="LKT54" s="58" t="s">
        <v>577</v>
      </c>
      <c r="LKU54" s="58" t="s">
        <v>577</v>
      </c>
      <c r="LKV54" s="58" t="s">
        <v>577</v>
      </c>
      <c r="LKW54" s="58" t="s">
        <v>577</v>
      </c>
      <c r="LKX54" s="58" t="s">
        <v>577</v>
      </c>
      <c r="LKY54" s="58" t="s">
        <v>577</v>
      </c>
      <c r="LKZ54" s="58" t="s">
        <v>577</v>
      </c>
      <c r="LLA54" s="58" t="s">
        <v>577</v>
      </c>
      <c r="LLB54" s="58" t="s">
        <v>577</v>
      </c>
      <c r="LLC54" s="58" t="s">
        <v>577</v>
      </c>
      <c r="LLD54" s="58" t="s">
        <v>577</v>
      </c>
      <c r="LLE54" s="58" t="s">
        <v>577</v>
      </c>
      <c r="LLF54" s="58" t="s">
        <v>577</v>
      </c>
      <c r="LLG54" s="58" t="s">
        <v>577</v>
      </c>
      <c r="LLH54" s="58" t="s">
        <v>577</v>
      </c>
      <c r="LLI54" s="58" t="s">
        <v>577</v>
      </c>
      <c r="LLJ54" s="58" t="s">
        <v>577</v>
      </c>
      <c r="LLK54" s="58" t="s">
        <v>577</v>
      </c>
      <c r="LLL54" s="58" t="s">
        <v>577</v>
      </c>
      <c r="LLM54" s="58" t="s">
        <v>577</v>
      </c>
      <c r="LLN54" s="58" t="s">
        <v>577</v>
      </c>
      <c r="LLO54" s="58" t="s">
        <v>577</v>
      </c>
      <c r="LLP54" s="58" t="s">
        <v>577</v>
      </c>
      <c r="LLQ54" s="58" t="s">
        <v>577</v>
      </c>
      <c r="LLR54" s="58" t="s">
        <v>577</v>
      </c>
      <c r="LLS54" s="58" t="s">
        <v>577</v>
      </c>
      <c r="LLT54" s="58" t="s">
        <v>577</v>
      </c>
      <c r="LLU54" s="58" t="s">
        <v>577</v>
      </c>
      <c r="LLV54" s="58" t="s">
        <v>577</v>
      </c>
      <c r="LLW54" s="58" t="s">
        <v>577</v>
      </c>
      <c r="LLX54" s="58" t="s">
        <v>577</v>
      </c>
      <c r="LLY54" s="58" t="s">
        <v>577</v>
      </c>
      <c r="LLZ54" s="58" t="s">
        <v>577</v>
      </c>
      <c r="LMA54" s="58" t="s">
        <v>577</v>
      </c>
      <c r="LMB54" s="58" t="s">
        <v>577</v>
      </c>
      <c r="LMC54" s="58" t="s">
        <v>577</v>
      </c>
      <c r="LMD54" s="58" t="s">
        <v>577</v>
      </c>
      <c r="LME54" s="58" t="s">
        <v>577</v>
      </c>
      <c r="LMF54" s="58" t="s">
        <v>577</v>
      </c>
      <c r="LMG54" s="58" t="s">
        <v>577</v>
      </c>
      <c r="LMH54" s="58" t="s">
        <v>577</v>
      </c>
      <c r="LMI54" s="58" t="s">
        <v>577</v>
      </c>
      <c r="LMJ54" s="58" t="s">
        <v>577</v>
      </c>
      <c r="LMK54" s="58" t="s">
        <v>577</v>
      </c>
      <c r="LML54" s="58" t="s">
        <v>577</v>
      </c>
      <c r="LMM54" s="58" t="s">
        <v>577</v>
      </c>
      <c r="LMN54" s="58" t="s">
        <v>577</v>
      </c>
      <c r="LMO54" s="58" t="s">
        <v>577</v>
      </c>
      <c r="LMP54" s="58" t="s">
        <v>577</v>
      </c>
      <c r="LMQ54" s="58" t="s">
        <v>577</v>
      </c>
      <c r="LMR54" s="58" t="s">
        <v>577</v>
      </c>
      <c r="LMS54" s="58" t="s">
        <v>577</v>
      </c>
      <c r="LMT54" s="58" t="s">
        <v>577</v>
      </c>
      <c r="LMU54" s="58" t="s">
        <v>577</v>
      </c>
      <c r="LMV54" s="58" t="s">
        <v>577</v>
      </c>
      <c r="LMW54" s="58" t="s">
        <v>577</v>
      </c>
      <c r="LMX54" s="58" t="s">
        <v>577</v>
      </c>
      <c r="LMY54" s="58" t="s">
        <v>577</v>
      </c>
      <c r="LMZ54" s="58" t="s">
        <v>577</v>
      </c>
      <c r="LNA54" s="58" t="s">
        <v>577</v>
      </c>
      <c r="LNB54" s="58" t="s">
        <v>577</v>
      </c>
      <c r="LNC54" s="58" t="s">
        <v>577</v>
      </c>
      <c r="LND54" s="58" t="s">
        <v>577</v>
      </c>
      <c r="LNE54" s="58" t="s">
        <v>577</v>
      </c>
      <c r="LNF54" s="58" t="s">
        <v>577</v>
      </c>
      <c r="LNG54" s="58" t="s">
        <v>577</v>
      </c>
      <c r="LNH54" s="58" t="s">
        <v>577</v>
      </c>
      <c r="LNI54" s="58" t="s">
        <v>577</v>
      </c>
      <c r="LNJ54" s="58" t="s">
        <v>577</v>
      </c>
      <c r="LNK54" s="58" t="s">
        <v>577</v>
      </c>
      <c r="LNL54" s="58" t="s">
        <v>577</v>
      </c>
      <c r="LNM54" s="58" t="s">
        <v>577</v>
      </c>
      <c r="LNN54" s="58" t="s">
        <v>577</v>
      </c>
      <c r="LNO54" s="58" t="s">
        <v>577</v>
      </c>
      <c r="LNP54" s="58" t="s">
        <v>577</v>
      </c>
      <c r="LNQ54" s="58" t="s">
        <v>577</v>
      </c>
      <c r="LNR54" s="58" t="s">
        <v>577</v>
      </c>
      <c r="LNS54" s="58" t="s">
        <v>577</v>
      </c>
      <c r="LNT54" s="58" t="s">
        <v>577</v>
      </c>
      <c r="LNU54" s="58" t="s">
        <v>577</v>
      </c>
      <c r="LNV54" s="58" t="s">
        <v>577</v>
      </c>
      <c r="LNW54" s="58" t="s">
        <v>577</v>
      </c>
      <c r="LNX54" s="58" t="s">
        <v>577</v>
      </c>
      <c r="LNY54" s="58" t="s">
        <v>577</v>
      </c>
      <c r="LNZ54" s="58" t="s">
        <v>577</v>
      </c>
      <c r="LOA54" s="58" t="s">
        <v>577</v>
      </c>
      <c r="LOB54" s="58" t="s">
        <v>577</v>
      </c>
      <c r="LOC54" s="58" t="s">
        <v>577</v>
      </c>
      <c r="LOD54" s="58" t="s">
        <v>577</v>
      </c>
      <c r="LOE54" s="58" t="s">
        <v>577</v>
      </c>
      <c r="LOF54" s="58" t="s">
        <v>577</v>
      </c>
      <c r="LOG54" s="58" t="s">
        <v>577</v>
      </c>
      <c r="LOH54" s="58" t="s">
        <v>577</v>
      </c>
      <c r="LOI54" s="58" t="s">
        <v>577</v>
      </c>
      <c r="LOJ54" s="58" t="s">
        <v>577</v>
      </c>
      <c r="LOK54" s="58" t="s">
        <v>577</v>
      </c>
      <c r="LOL54" s="58" t="s">
        <v>577</v>
      </c>
      <c r="LOM54" s="58" t="s">
        <v>577</v>
      </c>
      <c r="LON54" s="58" t="s">
        <v>577</v>
      </c>
      <c r="LOO54" s="58" t="s">
        <v>577</v>
      </c>
      <c r="LOP54" s="58" t="s">
        <v>577</v>
      </c>
      <c r="LOQ54" s="58" t="s">
        <v>577</v>
      </c>
      <c r="LOR54" s="58" t="s">
        <v>577</v>
      </c>
      <c r="LOS54" s="58" t="s">
        <v>577</v>
      </c>
      <c r="LOT54" s="58" t="s">
        <v>577</v>
      </c>
      <c r="LOU54" s="58" t="s">
        <v>577</v>
      </c>
      <c r="LOV54" s="58" t="s">
        <v>577</v>
      </c>
      <c r="LOW54" s="58" t="s">
        <v>577</v>
      </c>
      <c r="LOX54" s="58" t="s">
        <v>577</v>
      </c>
      <c r="LOY54" s="58" t="s">
        <v>577</v>
      </c>
      <c r="LOZ54" s="58" t="s">
        <v>577</v>
      </c>
      <c r="LPA54" s="58" t="s">
        <v>577</v>
      </c>
      <c r="LPB54" s="58" t="s">
        <v>577</v>
      </c>
      <c r="LPC54" s="58" t="s">
        <v>577</v>
      </c>
      <c r="LPD54" s="58" t="s">
        <v>577</v>
      </c>
      <c r="LPE54" s="58" t="s">
        <v>577</v>
      </c>
      <c r="LPF54" s="58" t="s">
        <v>577</v>
      </c>
      <c r="LPG54" s="58" t="s">
        <v>577</v>
      </c>
      <c r="LPH54" s="58" t="s">
        <v>577</v>
      </c>
      <c r="LPI54" s="58" t="s">
        <v>577</v>
      </c>
      <c r="LPJ54" s="58" t="s">
        <v>577</v>
      </c>
      <c r="LPK54" s="58" t="s">
        <v>577</v>
      </c>
      <c r="LPL54" s="58" t="s">
        <v>577</v>
      </c>
      <c r="LPM54" s="58" t="s">
        <v>577</v>
      </c>
      <c r="LPN54" s="58" t="s">
        <v>577</v>
      </c>
      <c r="LPO54" s="58" t="s">
        <v>577</v>
      </c>
      <c r="LPP54" s="58" t="s">
        <v>577</v>
      </c>
      <c r="LPQ54" s="58" t="s">
        <v>577</v>
      </c>
      <c r="LPR54" s="58" t="s">
        <v>577</v>
      </c>
      <c r="LPS54" s="58" t="s">
        <v>577</v>
      </c>
      <c r="LPT54" s="58" t="s">
        <v>577</v>
      </c>
      <c r="LPU54" s="58" t="s">
        <v>577</v>
      </c>
      <c r="LPV54" s="58" t="s">
        <v>577</v>
      </c>
      <c r="LPW54" s="58" t="s">
        <v>577</v>
      </c>
      <c r="LPX54" s="58" t="s">
        <v>577</v>
      </c>
      <c r="LPY54" s="58" t="s">
        <v>577</v>
      </c>
      <c r="LPZ54" s="58" t="s">
        <v>577</v>
      </c>
      <c r="LQA54" s="58" t="s">
        <v>577</v>
      </c>
      <c r="LQB54" s="58" t="s">
        <v>577</v>
      </c>
      <c r="LQC54" s="58" t="s">
        <v>577</v>
      </c>
      <c r="LQD54" s="58" t="s">
        <v>577</v>
      </c>
      <c r="LQE54" s="58" t="s">
        <v>577</v>
      </c>
      <c r="LQF54" s="58" t="s">
        <v>577</v>
      </c>
      <c r="LQG54" s="58" t="s">
        <v>577</v>
      </c>
      <c r="LQH54" s="58" t="s">
        <v>577</v>
      </c>
      <c r="LQI54" s="58" t="s">
        <v>577</v>
      </c>
      <c r="LQJ54" s="58" t="s">
        <v>577</v>
      </c>
      <c r="LQK54" s="58" t="s">
        <v>577</v>
      </c>
      <c r="LQL54" s="58" t="s">
        <v>577</v>
      </c>
      <c r="LQM54" s="58" t="s">
        <v>577</v>
      </c>
      <c r="LQN54" s="58" t="s">
        <v>577</v>
      </c>
      <c r="LQO54" s="58" t="s">
        <v>577</v>
      </c>
      <c r="LQP54" s="58" t="s">
        <v>577</v>
      </c>
      <c r="LQQ54" s="58" t="s">
        <v>577</v>
      </c>
      <c r="LQR54" s="58" t="s">
        <v>577</v>
      </c>
      <c r="LQS54" s="58" t="s">
        <v>577</v>
      </c>
      <c r="LQT54" s="58" t="s">
        <v>577</v>
      </c>
      <c r="LQU54" s="58" t="s">
        <v>577</v>
      </c>
      <c r="LQV54" s="58" t="s">
        <v>577</v>
      </c>
      <c r="LQW54" s="58" t="s">
        <v>577</v>
      </c>
      <c r="LQX54" s="58" t="s">
        <v>577</v>
      </c>
      <c r="LQY54" s="58" t="s">
        <v>577</v>
      </c>
      <c r="LQZ54" s="58" t="s">
        <v>577</v>
      </c>
      <c r="LRA54" s="58" t="s">
        <v>577</v>
      </c>
      <c r="LRB54" s="58" t="s">
        <v>577</v>
      </c>
      <c r="LRC54" s="58" t="s">
        <v>577</v>
      </c>
      <c r="LRD54" s="58" t="s">
        <v>577</v>
      </c>
      <c r="LRE54" s="58" t="s">
        <v>577</v>
      </c>
      <c r="LRF54" s="58" t="s">
        <v>577</v>
      </c>
      <c r="LRG54" s="58" t="s">
        <v>577</v>
      </c>
      <c r="LRH54" s="58" t="s">
        <v>577</v>
      </c>
      <c r="LRI54" s="58" t="s">
        <v>577</v>
      </c>
      <c r="LRJ54" s="58" t="s">
        <v>577</v>
      </c>
      <c r="LRK54" s="58" t="s">
        <v>577</v>
      </c>
      <c r="LRL54" s="58" t="s">
        <v>577</v>
      </c>
      <c r="LRM54" s="58" t="s">
        <v>577</v>
      </c>
      <c r="LRN54" s="58" t="s">
        <v>577</v>
      </c>
      <c r="LRO54" s="58" t="s">
        <v>577</v>
      </c>
      <c r="LRP54" s="58" t="s">
        <v>577</v>
      </c>
      <c r="LRQ54" s="58" t="s">
        <v>577</v>
      </c>
      <c r="LRR54" s="58" t="s">
        <v>577</v>
      </c>
      <c r="LRS54" s="58" t="s">
        <v>577</v>
      </c>
      <c r="LRT54" s="58" t="s">
        <v>577</v>
      </c>
      <c r="LRU54" s="58" t="s">
        <v>577</v>
      </c>
      <c r="LRV54" s="58" t="s">
        <v>577</v>
      </c>
      <c r="LRW54" s="58" t="s">
        <v>577</v>
      </c>
      <c r="LRX54" s="58" t="s">
        <v>577</v>
      </c>
      <c r="LRY54" s="58" t="s">
        <v>577</v>
      </c>
      <c r="LRZ54" s="58" t="s">
        <v>577</v>
      </c>
      <c r="LSA54" s="58" t="s">
        <v>577</v>
      </c>
      <c r="LSB54" s="58" t="s">
        <v>577</v>
      </c>
      <c r="LSC54" s="58" t="s">
        <v>577</v>
      </c>
      <c r="LSD54" s="58" t="s">
        <v>577</v>
      </c>
      <c r="LSE54" s="58" t="s">
        <v>577</v>
      </c>
      <c r="LSF54" s="58" t="s">
        <v>577</v>
      </c>
      <c r="LSG54" s="58" t="s">
        <v>577</v>
      </c>
      <c r="LSH54" s="58" t="s">
        <v>577</v>
      </c>
      <c r="LSI54" s="58" t="s">
        <v>577</v>
      </c>
      <c r="LSJ54" s="58" t="s">
        <v>577</v>
      </c>
      <c r="LSK54" s="58" t="s">
        <v>577</v>
      </c>
      <c r="LSL54" s="58" t="s">
        <v>577</v>
      </c>
      <c r="LSM54" s="58" t="s">
        <v>577</v>
      </c>
      <c r="LSN54" s="58" t="s">
        <v>577</v>
      </c>
      <c r="LSO54" s="58" t="s">
        <v>577</v>
      </c>
      <c r="LSP54" s="58" t="s">
        <v>577</v>
      </c>
      <c r="LSQ54" s="58" t="s">
        <v>577</v>
      </c>
      <c r="LSR54" s="58" t="s">
        <v>577</v>
      </c>
      <c r="LSS54" s="58" t="s">
        <v>577</v>
      </c>
      <c r="LST54" s="58" t="s">
        <v>577</v>
      </c>
      <c r="LSU54" s="58" t="s">
        <v>577</v>
      </c>
      <c r="LSV54" s="58" t="s">
        <v>577</v>
      </c>
      <c r="LSW54" s="58" t="s">
        <v>577</v>
      </c>
      <c r="LSX54" s="58" t="s">
        <v>577</v>
      </c>
      <c r="LSY54" s="58" t="s">
        <v>577</v>
      </c>
      <c r="LSZ54" s="58" t="s">
        <v>577</v>
      </c>
      <c r="LTA54" s="58" t="s">
        <v>577</v>
      </c>
      <c r="LTB54" s="58" t="s">
        <v>577</v>
      </c>
      <c r="LTC54" s="58" t="s">
        <v>577</v>
      </c>
      <c r="LTD54" s="58" t="s">
        <v>577</v>
      </c>
      <c r="LTE54" s="58" t="s">
        <v>577</v>
      </c>
      <c r="LTF54" s="58" t="s">
        <v>577</v>
      </c>
      <c r="LTG54" s="58" t="s">
        <v>577</v>
      </c>
      <c r="LTH54" s="58" t="s">
        <v>577</v>
      </c>
      <c r="LTI54" s="58" t="s">
        <v>577</v>
      </c>
      <c r="LTJ54" s="58" t="s">
        <v>577</v>
      </c>
      <c r="LTK54" s="58" t="s">
        <v>577</v>
      </c>
      <c r="LTL54" s="58" t="s">
        <v>577</v>
      </c>
      <c r="LTM54" s="58" t="s">
        <v>577</v>
      </c>
      <c r="LTN54" s="58" t="s">
        <v>577</v>
      </c>
      <c r="LTO54" s="58" t="s">
        <v>577</v>
      </c>
      <c r="LTP54" s="58" t="s">
        <v>577</v>
      </c>
      <c r="LTQ54" s="58" t="s">
        <v>577</v>
      </c>
      <c r="LTR54" s="58" t="s">
        <v>577</v>
      </c>
      <c r="LTS54" s="58" t="s">
        <v>577</v>
      </c>
      <c r="LTT54" s="58" t="s">
        <v>577</v>
      </c>
      <c r="LTU54" s="58" t="s">
        <v>577</v>
      </c>
      <c r="LTV54" s="58" t="s">
        <v>577</v>
      </c>
      <c r="LTW54" s="58" t="s">
        <v>577</v>
      </c>
      <c r="LTX54" s="58" t="s">
        <v>577</v>
      </c>
      <c r="LTY54" s="58" t="s">
        <v>577</v>
      </c>
      <c r="LTZ54" s="58" t="s">
        <v>577</v>
      </c>
      <c r="LUA54" s="58" t="s">
        <v>577</v>
      </c>
      <c r="LUB54" s="58" t="s">
        <v>577</v>
      </c>
      <c r="LUC54" s="58" t="s">
        <v>577</v>
      </c>
      <c r="LUD54" s="58" t="s">
        <v>577</v>
      </c>
      <c r="LUE54" s="58" t="s">
        <v>577</v>
      </c>
      <c r="LUF54" s="58" t="s">
        <v>577</v>
      </c>
      <c r="LUG54" s="58" t="s">
        <v>577</v>
      </c>
      <c r="LUH54" s="58" t="s">
        <v>577</v>
      </c>
      <c r="LUI54" s="58" t="s">
        <v>577</v>
      </c>
      <c r="LUJ54" s="58" t="s">
        <v>577</v>
      </c>
      <c r="LUK54" s="58" t="s">
        <v>577</v>
      </c>
      <c r="LUL54" s="58" t="s">
        <v>577</v>
      </c>
      <c r="LUM54" s="58" t="s">
        <v>577</v>
      </c>
      <c r="LUN54" s="58" t="s">
        <v>577</v>
      </c>
      <c r="LUO54" s="58" t="s">
        <v>577</v>
      </c>
      <c r="LUP54" s="58" t="s">
        <v>577</v>
      </c>
      <c r="LUQ54" s="58" t="s">
        <v>577</v>
      </c>
      <c r="LUR54" s="58" t="s">
        <v>577</v>
      </c>
      <c r="LUS54" s="58" t="s">
        <v>577</v>
      </c>
      <c r="LUT54" s="58" t="s">
        <v>577</v>
      </c>
      <c r="LUU54" s="58" t="s">
        <v>577</v>
      </c>
      <c r="LUV54" s="58" t="s">
        <v>577</v>
      </c>
      <c r="LUW54" s="58" t="s">
        <v>577</v>
      </c>
      <c r="LUX54" s="58" t="s">
        <v>577</v>
      </c>
      <c r="LUY54" s="58" t="s">
        <v>577</v>
      </c>
      <c r="LUZ54" s="58" t="s">
        <v>577</v>
      </c>
      <c r="LVA54" s="58" t="s">
        <v>577</v>
      </c>
      <c r="LVB54" s="58" t="s">
        <v>577</v>
      </c>
      <c r="LVC54" s="58" t="s">
        <v>577</v>
      </c>
      <c r="LVD54" s="58" t="s">
        <v>577</v>
      </c>
      <c r="LVE54" s="58" t="s">
        <v>577</v>
      </c>
      <c r="LVF54" s="58" t="s">
        <v>577</v>
      </c>
      <c r="LVG54" s="58" t="s">
        <v>577</v>
      </c>
      <c r="LVH54" s="58" t="s">
        <v>577</v>
      </c>
      <c r="LVI54" s="58" t="s">
        <v>577</v>
      </c>
      <c r="LVJ54" s="58" t="s">
        <v>577</v>
      </c>
      <c r="LVK54" s="58" t="s">
        <v>577</v>
      </c>
      <c r="LVL54" s="58" t="s">
        <v>577</v>
      </c>
      <c r="LVM54" s="58" t="s">
        <v>577</v>
      </c>
      <c r="LVN54" s="58" t="s">
        <v>577</v>
      </c>
      <c r="LVO54" s="58" t="s">
        <v>577</v>
      </c>
      <c r="LVP54" s="58" t="s">
        <v>577</v>
      </c>
      <c r="LVQ54" s="58" t="s">
        <v>577</v>
      </c>
      <c r="LVR54" s="58" t="s">
        <v>577</v>
      </c>
      <c r="LVS54" s="58" t="s">
        <v>577</v>
      </c>
      <c r="LVT54" s="58" t="s">
        <v>577</v>
      </c>
      <c r="LVU54" s="58" t="s">
        <v>577</v>
      </c>
      <c r="LVV54" s="58" t="s">
        <v>577</v>
      </c>
      <c r="LVW54" s="58" t="s">
        <v>577</v>
      </c>
      <c r="LVX54" s="58" t="s">
        <v>577</v>
      </c>
      <c r="LVY54" s="58" t="s">
        <v>577</v>
      </c>
      <c r="LVZ54" s="58" t="s">
        <v>577</v>
      </c>
      <c r="LWA54" s="58" t="s">
        <v>577</v>
      </c>
      <c r="LWB54" s="58" t="s">
        <v>577</v>
      </c>
      <c r="LWC54" s="58" t="s">
        <v>577</v>
      </c>
      <c r="LWD54" s="58" t="s">
        <v>577</v>
      </c>
      <c r="LWE54" s="58" t="s">
        <v>577</v>
      </c>
      <c r="LWF54" s="58" t="s">
        <v>577</v>
      </c>
      <c r="LWG54" s="58" t="s">
        <v>577</v>
      </c>
      <c r="LWH54" s="58" t="s">
        <v>577</v>
      </c>
      <c r="LWI54" s="58" t="s">
        <v>577</v>
      </c>
      <c r="LWJ54" s="58" t="s">
        <v>577</v>
      </c>
      <c r="LWK54" s="58" t="s">
        <v>577</v>
      </c>
      <c r="LWL54" s="58" t="s">
        <v>577</v>
      </c>
      <c r="LWM54" s="58" t="s">
        <v>577</v>
      </c>
      <c r="LWN54" s="58" t="s">
        <v>577</v>
      </c>
      <c r="LWO54" s="58" t="s">
        <v>577</v>
      </c>
      <c r="LWP54" s="58" t="s">
        <v>577</v>
      </c>
      <c r="LWQ54" s="58" t="s">
        <v>577</v>
      </c>
      <c r="LWR54" s="58" t="s">
        <v>577</v>
      </c>
      <c r="LWS54" s="58" t="s">
        <v>577</v>
      </c>
      <c r="LWT54" s="58" t="s">
        <v>577</v>
      </c>
      <c r="LWU54" s="58" t="s">
        <v>577</v>
      </c>
      <c r="LWV54" s="58" t="s">
        <v>577</v>
      </c>
      <c r="LWW54" s="58" t="s">
        <v>577</v>
      </c>
      <c r="LWX54" s="58" t="s">
        <v>577</v>
      </c>
      <c r="LWY54" s="58" t="s">
        <v>577</v>
      </c>
      <c r="LWZ54" s="58" t="s">
        <v>577</v>
      </c>
      <c r="LXA54" s="58" t="s">
        <v>577</v>
      </c>
      <c r="LXB54" s="58" t="s">
        <v>577</v>
      </c>
      <c r="LXC54" s="58" t="s">
        <v>577</v>
      </c>
      <c r="LXD54" s="58" t="s">
        <v>577</v>
      </c>
      <c r="LXE54" s="58" t="s">
        <v>577</v>
      </c>
      <c r="LXF54" s="58" t="s">
        <v>577</v>
      </c>
      <c r="LXG54" s="58" t="s">
        <v>577</v>
      </c>
      <c r="LXH54" s="58" t="s">
        <v>577</v>
      </c>
      <c r="LXI54" s="58" t="s">
        <v>577</v>
      </c>
      <c r="LXJ54" s="58" t="s">
        <v>577</v>
      </c>
      <c r="LXK54" s="58" t="s">
        <v>577</v>
      </c>
      <c r="LXL54" s="58" t="s">
        <v>577</v>
      </c>
      <c r="LXM54" s="58" t="s">
        <v>577</v>
      </c>
      <c r="LXN54" s="58" t="s">
        <v>577</v>
      </c>
      <c r="LXO54" s="58" t="s">
        <v>577</v>
      </c>
      <c r="LXP54" s="58" t="s">
        <v>577</v>
      </c>
      <c r="LXQ54" s="58" t="s">
        <v>577</v>
      </c>
      <c r="LXR54" s="58" t="s">
        <v>577</v>
      </c>
      <c r="LXS54" s="58" t="s">
        <v>577</v>
      </c>
      <c r="LXT54" s="58" t="s">
        <v>577</v>
      </c>
      <c r="LXU54" s="58" t="s">
        <v>577</v>
      </c>
      <c r="LXV54" s="58" t="s">
        <v>577</v>
      </c>
      <c r="LXW54" s="58" t="s">
        <v>577</v>
      </c>
      <c r="LXX54" s="58" t="s">
        <v>577</v>
      </c>
      <c r="LXY54" s="58" t="s">
        <v>577</v>
      </c>
      <c r="LXZ54" s="58" t="s">
        <v>577</v>
      </c>
      <c r="LYA54" s="58" t="s">
        <v>577</v>
      </c>
      <c r="LYB54" s="58" t="s">
        <v>577</v>
      </c>
      <c r="LYC54" s="58" t="s">
        <v>577</v>
      </c>
      <c r="LYD54" s="58" t="s">
        <v>577</v>
      </c>
      <c r="LYE54" s="58" t="s">
        <v>577</v>
      </c>
      <c r="LYF54" s="58" t="s">
        <v>577</v>
      </c>
      <c r="LYG54" s="58" t="s">
        <v>577</v>
      </c>
      <c r="LYH54" s="58" t="s">
        <v>577</v>
      </c>
      <c r="LYI54" s="58" t="s">
        <v>577</v>
      </c>
      <c r="LYJ54" s="58" t="s">
        <v>577</v>
      </c>
      <c r="LYK54" s="58" t="s">
        <v>577</v>
      </c>
      <c r="LYL54" s="58" t="s">
        <v>577</v>
      </c>
      <c r="LYM54" s="58" t="s">
        <v>577</v>
      </c>
      <c r="LYN54" s="58" t="s">
        <v>577</v>
      </c>
      <c r="LYO54" s="58" t="s">
        <v>577</v>
      </c>
      <c r="LYP54" s="58" t="s">
        <v>577</v>
      </c>
      <c r="LYQ54" s="58" t="s">
        <v>577</v>
      </c>
      <c r="LYR54" s="58" t="s">
        <v>577</v>
      </c>
      <c r="LYS54" s="58" t="s">
        <v>577</v>
      </c>
      <c r="LYT54" s="58" t="s">
        <v>577</v>
      </c>
      <c r="LYU54" s="58" t="s">
        <v>577</v>
      </c>
      <c r="LYV54" s="58" t="s">
        <v>577</v>
      </c>
      <c r="LYW54" s="58" t="s">
        <v>577</v>
      </c>
      <c r="LYX54" s="58" t="s">
        <v>577</v>
      </c>
      <c r="LYY54" s="58" t="s">
        <v>577</v>
      </c>
      <c r="LYZ54" s="58" t="s">
        <v>577</v>
      </c>
      <c r="LZA54" s="58" t="s">
        <v>577</v>
      </c>
      <c r="LZB54" s="58" t="s">
        <v>577</v>
      </c>
      <c r="LZC54" s="58" t="s">
        <v>577</v>
      </c>
      <c r="LZD54" s="58" t="s">
        <v>577</v>
      </c>
      <c r="LZE54" s="58" t="s">
        <v>577</v>
      </c>
      <c r="LZF54" s="58" t="s">
        <v>577</v>
      </c>
      <c r="LZG54" s="58" t="s">
        <v>577</v>
      </c>
      <c r="LZH54" s="58" t="s">
        <v>577</v>
      </c>
      <c r="LZI54" s="58" t="s">
        <v>577</v>
      </c>
      <c r="LZJ54" s="58" t="s">
        <v>577</v>
      </c>
      <c r="LZK54" s="58" t="s">
        <v>577</v>
      </c>
      <c r="LZL54" s="58" t="s">
        <v>577</v>
      </c>
      <c r="LZM54" s="58" t="s">
        <v>577</v>
      </c>
      <c r="LZN54" s="58" t="s">
        <v>577</v>
      </c>
      <c r="LZO54" s="58" t="s">
        <v>577</v>
      </c>
      <c r="LZP54" s="58" t="s">
        <v>577</v>
      </c>
      <c r="LZQ54" s="58" t="s">
        <v>577</v>
      </c>
      <c r="LZR54" s="58" t="s">
        <v>577</v>
      </c>
      <c r="LZS54" s="58" t="s">
        <v>577</v>
      </c>
      <c r="LZT54" s="58" t="s">
        <v>577</v>
      </c>
      <c r="LZU54" s="58" t="s">
        <v>577</v>
      </c>
      <c r="LZV54" s="58" t="s">
        <v>577</v>
      </c>
      <c r="LZW54" s="58" t="s">
        <v>577</v>
      </c>
      <c r="LZX54" s="58" t="s">
        <v>577</v>
      </c>
      <c r="LZY54" s="58" t="s">
        <v>577</v>
      </c>
      <c r="LZZ54" s="58" t="s">
        <v>577</v>
      </c>
      <c r="MAA54" s="58" t="s">
        <v>577</v>
      </c>
      <c r="MAB54" s="58" t="s">
        <v>577</v>
      </c>
      <c r="MAC54" s="58" t="s">
        <v>577</v>
      </c>
      <c r="MAD54" s="58" t="s">
        <v>577</v>
      </c>
      <c r="MAE54" s="58" t="s">
        <v>577</v>
      </c>
      <c r="MAF54" s="58" t="s">
        <v>577</v>
      </c>
      <c r="MAG54" s="58" t="s">
        <v>577</v>
      </c>
      <c r="MAH54" s="58" t="s">
        <v>577</v>
      </c>
      <c r="MAI54" s="58" t="s">
        <v>577</v>
      </c>
      <c r="MAJ54" s="58" t="s">
        <v>577</v>
      </c>
      <c r="MAK54" s="58" t="s">
        <v>577</v>
      </c>
      <c r="MAL54" s="58" t="s">
        <v>577</v>
      </c>
      <c r="MAM54" s="58" t="s">
        <v>577</v>
      </c>
      <c r="MAN54" s="58" t="s">
        <v>577</v>
      </c>
      <c r="MAO54" s="58" t="s">
        <v>577</v>
      </c>
      <c r="MAP54" s="58" t="s">
        <v>577</v>
      </c>
      <c r="MAQ54" s="58" t="s">
        <v>577</v>
      </c>
      <c r="MAR54" s="58" t="s">
        <v>577</v>
      </c>
      <c r="MAS54" s="58" t="s">
        <v>577</v>
      </c>
      <c r="MAT54" s="58" t="s">
        <v>577</v>
      </c>
      <c r="MAU54" s="58" t="s">
        <v>577</v>
      </c>
      <c r="MAV54" s="58" t="s">
        <v>577</v>
      </c>
      <c r="MAW54" s="58" t="s">
        <v>577</v>
      </c>
      <c r="MAX54" s="58" t="s">
        <v>577</v>
      </c>
      <c r="MAY54" s="58" t="s">
        <v>577</v>
      </c>
      <c r="MAZ54" s="58" t="s">
        <v>577</v>
      </c>
      <c r="MBA54" s="58" t="s">
        <v>577</v>
      </c>
      <c r="MBB54" s="58" t="s">
        <v>577</v>
      </c>
      <c r="MBC54" s="58" t="s">
        <v>577</v>
      </c>
      <c r="MBD54" s="58" t="s">
        <v>577</v>
      </c>
      <c r="MBE54" s="58" t="s">
        <v>577</v>
      </c>
      <c r="MBF54" s="58" t="s">
        <v>577</v>
      </c>
      <c r="MBG54" s="58" t="s">
        <v>577</v>
      </c>
      <c r="MBH54" s="58" t="s">
        <v>577</v>
      </c>
      <c r="MBI54" s="58" t="s">
        <v>577</v>
      </c>
      <c r="MBJ54" s="58" t="s">
        <v>577</v>
      </c>
      <c r="MBK54" s="58" t="s">
        <v>577</v>
      </c>
      <c r="MBL54" s="58" t="s">
        <v>577</v>
      </c>
      <c r="MBM54" s="58" t="s">
        <v>577</v>
      </c>
      <c r="MBN54" s="58" t="s">
        <v>577</v>
      </c>
      <c r="MBO54" s="58" t="s">
        <v>577</v>
      </c>
      <c r="MBP54" s="58" t="s">
        <v>577</v>
      </c>
      <c r="MBQ54" s="58" t="s">
        <v>577</v>
      </c>
      <c r="MBR54" s="58" t="s">
        <v>577</v>
      </c>
      <c r="MBS54" s="58" t="s">
        <v>577</v>
      </c>
      <c r="MBT54" s="58" t="s">
        <v>577</v>
      </c>
      <c r="MBU54" s="58" t="s">
        <v>577</v>
      </c>
      <c r="MBV54" s="58" t="s">
        <v>577</v>
      </c>
      <c r="MBW54" s="58" t="s">
        <v>577</v>
      </c>
      <c r="MBX54" s="58" t="s">
        <v>577</v>
      </c>
      <c r="MBY54" s="58" t="s">
        <v>577</v>
      </c>
      <c r="MBZ54" s="58" t="s">
        <v>577</v>
      </c>
      <c r="MCA54" s="58" t="s">
        <v>577</v>
      </c>
      <c r="MCB54" s="58" t="s">
        <v>577</v>
      </c>
      <c r="MCC54" s="58" t="s">
        <v>577</v>
      </c>
      <c r="MCD54" s="58" t="s">
        <v>577</v>
      </c>
      <c r="MCE54" s="58" t="s">
        <v>577</v>
      </c>
      <c r="MCF54" s="58" t="s">
        <v>577</v>
      </c>
      <c r="MCG54" s="58" t="s">
        <v>577</v>
      </c>
      <c r="MCH54" s="58" t="s">
        <v>577</v>
      </c>
      <c r="MCI54" s="58" t="s">
        <v>577</v>
      </c>
      <c r="MCJ54" s="58" t="s">
        <v>577</v>
      </c>
      <c r="MCK54" s="58" t="s">
        <v>577</v>
      </c>
      <c r="MCL54" s="58" t="s">
        <v>577</v>
      </c>
      <c r="MCM54" s="58" t="s">
        <v>577</v>
      </c>
      <c r="MCN54" s="58" t="s">
        <v>577</v>
      </c>
      <c r="MCO54" s="58" t="s">
        <v>577</v>
      </c>
      <c r="MCP54" s="58" t="s">
        <v>577</v>
      </c>
      <c r="MCQ54" s="58" t="s">
        <v>577</v>
      </c>
      <c r="MCR54" s="58" t="s">
        <v>577</v>
      </c>
      <c r="MCS54" s="58" t="s">
        <v>577</v>
      </c>
      <c r="MCT54" s="58" t="s">
        <v>577</v>
      </c>
      <c r="MCU54" s="58" t="s">
        <v>577</v>
      </c>
      <c r="MCV54" s="58" t="s">
        <v>577</v>
      </c>
      <c r="MCW54" s="58" t="s">
        <v>577</v>
      </c>
      <c r="MCX54" s="58" t="s">
        <v>577</v>
      </c>
      <c r="MCY54" s="58" t="s">
        <v>577</v>
      </c>
      <c r="MCZ54" s="58" t="s">
        <v>577</v>
      </c>
      <c r="MDA54" s="58" t="s">
        <v>577</v>
      </c>
      <c r="MDB54" s="58" t="s">
        <v>577</v>
      </c>
      <c r="MDC54" s="58" t="s">
        <v>577</v>
      </c>
      <c r="MDD54" s="58" t="s">
        <v>577</v>
      </c>
      <c r="MDE54" s="58" t="s">
        <v>577</v>
      </c>
      <c r="MDF54" s="58" t="s">
        <v>577</v>
      </c>
      <c r="MDG54" s="58" t="s">
        <v>577</v>
      </c>
      <c r="MDH54" s="58" t="s">
        <v>577</v>
      </c>
      <c r="MDI54" s="58" t="s">
        <v>577</v>
      </c>
      <c r="MDJ54" s="58" t="s">
        <v>577</v>
      </c>
      <c r="MDK54" s="58" t="s">
        <v>577</v>
      </c>
      <c r="MDL54" s="58" t="s">
        <v>577</v>
      </c>
      <c r="MDM54" s="58" t="s">
        <v>577</v>
      </c>
      <c r="MDN54" s="58" t="s">
        <v>577</v>
      </c>
      <c r="MDO54" s="58" t="s">
        <v>577</v>
      </c>
      <c r="MDP54" s="58" t="s">
        <v>577</v>
      </c>
      <c r="MDQ54" s="58" t="s">
        <v>577</v>
      </c>
      <c r="MDR54" s="58" t="s">
        <v>577</v>
      </c>
      <c r="MDS54" s="58" t="s">
        <v>577</v>
      </c>
      <c r="MDT54" s="58" t="s">
        <v>577</v>
      </c>
      <c r="MDU54" s="58" t="s">
        <v>577</v>
      </c>
      <c r="MDV54" s="58" t="s">
        <v>577</v>
      </c>
      <c r="MDW54" s="58" t="s">
        <v>577</v>
      </c>
      <c r="MDX54" s="58" t="s">
        <v>577</v>
      </c>
      <c r="MDY54" s="58" t="s">
        <v>577</v>
      </c>
      <c r="MDZ54" s="58" t="s">
        <v>577</v>
      </c>
      <c r="MEA54" s="58" t="s">
        <v>577</v>
      </c>
      <c r="MEB54" s="58" t="s">
        <v>577</v>
      </c>
      <c r="MEC54" s="58" t="s">
        <v>577</v>
      </c>
      <c r="MED54" s="58" t="s">
        <v>577</v>
      </c>
      <c r="MEE54" s="58" t="s">
        <v>577</v>
      </c>
      <c r="MEF54" s="58" t="s">
        <v>577</v>
      </c>
      <c r="MEG54" s="58" t="s">
        <v>577</v>
      </c>
      <c r="MEH54" s="58" t="s">
        <v>577</v>
      </c>
      <c r="MEI54" s="58" t="s">
        <v>577</v>
      </c>
      <c r="MEJ54" s="58" t="s">
        <v>577</v>
      </c>
      <c r="MEK54" s="58" t="s">
        <v>577</v>
      </c>
      <c r="MEL54" s="58" t="s">
        <v>577</v>
      </c>
      <c r="MEM54" s="58" t="s">
        <v>577</v>
      </c>
      <c r="MEN54" s="58" t="s">
        <v>577</v>
      </c>
      <c r="MEO54" s="58" t="s">
        <v>577</v>
      </c>
      <c r="MEP54" s="58" t="s">
        <v>577</v>
      </c>
      <c r="MEQ54" s="58" t="s">
        <v>577</v>
      </c>
      <c r="MER54" s="58" t="s">
        <v>577</v>
      </c>
      <c r="MES54" s="58" t="s">
        <v>577</v>
      </c>
      <c r="MET54" s="58" t="s">
        <v>577</v>
      </c>
      <c r="MEU54" s="58" t="s">
        <v>577</v>
      </c>
      <c r="MEV54" s="58" t="s">
        <v>577</v>
      </c>
      <c r="MEW54" s="58" t="s">
        <v>577</v>
      </c>
      <c r="MEX54" s="58" t="s">
        <v>577</v>
      </c>
      <c r="MEY54" s="58" t="s">
        <v>577</v>
      </c>
      <c r="MEZ54" s="58" t="s">
        <v>577</v>
      </c>
      <c r="MFA54" s="58" t="s">
        <v>577</v>
      </c>
      <c r="MFB54" s="58" t="s">
        <v>577</v>
      </c>
      <c r="MFC54" s="58" t="s">
        <v>577</v>
      </c>
      <c r="MFD54" s="58" t="s">
        <v>577</v>
      </c>
      <c r="MFE54" s="58" t="s">
        <v>577</v>
      </c>
      <c r="MFF54" s="58" t="s">
        <v>577</v>
      </c>
      <c r="MFG54" s="58" t="s">
        <v>577</v>
      </c>
      <c r="MFH54" s="58" t="s">
        <v>577</v>
      </c>
      <c r="MFI54" s="58" t="s">
        <v>577</v>
      </c>
      <c r="MFJ54" s="58" t="s">
        <v>577</v>
      </c>
      <c r="MFK54" s="58" t="s">
        <v>577</v>
      </c>
      <c r="MFL54" s="58" t="s">
        <v>577</v>
      </c>
      <c r="MFM54" s="58" t="s">
        <v>577</v>
      </c>
      <c r="MFN54" s="58" t="s">
        <v>577</v>
      </c>
      <c r="MFO54" s="58" t="s">
        <v>577</v>
      </c>
      <c r="MFP54" s="58" t="s">
        <v>577</v>
      </c>
      <c r="MFQ54" s="58" t="s">
        <v>577</v>
      </c>
      <c r="MFR54" s="58" t="s">
        <v>577</v>
      </c>
      <c r="MFS54" s="58" t="s">
        <v>577</v>
      </c>
      <c r="MFT54" s="58" t="s">
        <v>577</v>
      </c>
      <c r="MFU54" s="58" t="s">
        <v>577</v>
      </c>
      <c r="MFV54" s="58" t="s">
        <v>577</v>
      </c>
      <c r="MFW54" s="58" t="s">
        <v>577</v>
      </c>
      <c r="MFX54" s="58" t="s">
        <v>577</v>
      </c>
      <c r="MFY54" s="58" t="s">
        <v>577</v>
      </c>
      <c r="MFZ54" s="58" t="s">
        <v>577</v>
      </c>
      <c r="MGA54" s="58" t="s">
        <v>577</v>
      </c>
      <c r="MGB54" s="58" t="s">
        <v>577</v>
      </c>
      <c r="MGC54" s="58" t="s">
        <v>577</v>
      </c>
      <c r="MGD54" s="58" t="s">
        <v>577</v>
      </c>
      <c r="MGE54" s="58" t="s">
        <v>577</v>
      </c>
      <c r="MGF54" s="58" t="s">
        <v>577</v>
      </c>
      <c r="MGG54" s="58" t="s">
        <v>577</v>
      </c>
      <c r="MGH54" s="58" t="s">
        <v>577</v>
      </c>
      <c r="MGI54" s="58" t="s">
        <v>577</v>
      </c>
      <c r="MGJ54" s="58" t="s">
        <v>577</v>
      </c>
      <c r="MGK54" s="58" t="s">
        <v>577</v>
      </c>
      <c r="MGL54" s="58" t="s">
        <v>577</v>
      </c>
      <c r="MGM54" s="58" t="s">
        <v>577</v>
      </c>
      <c r="MGN54" s="58" t="s">
        <v>577</v>
      </c>
      <c r="MGO54" s="58" t="s">
        <v>577</v>
      </c>
      <c r="MGP54" s="58" t="s">
        <v>577</v>
      </c>
      <c r="MGQ54" s="58" t="s">
        <v>577</v>
      </c>
      <c r="MGR54" s="58" t="s">
        <v>577</v>
      </c>
      <c r="MGS54" s="58" t="s">
        <v>577</v>
      </c>
      <c r="MGT54" s="58" t="s">
        <v>577</v>
      </c>
      <c r="MGU54" s="58" t="s">
        <v>577</v>
      </c>
      <c r="MGV54" s="58" t="s">
        <v>577</v>
      </c>
      <c r="MGW54" s="58" t="s">
        <v>577</v>
      </c>
      <c r="MGX54" s="58" t="s">
        <v>577</v>
      </c>
      <c r="MGY54" s="58" t="s">
        <v>577</v>
      </c>
      <c r="MGZ54" s="58" t="s">
        <v>577</v>
      </c>
      <c r="MHA54" s="58" t="s">
        <v>577</v>
      </c>
      <c r="MHB54" s="58" t="s">
        <v>577</v>
      </c>
      <c r="MHC54" s="58" t="s">
        <v>577</v>
      </c>
      <c r="MHD54" s="58" t="s">
        <v>577</v>
      </c>
      <c r="MHE54" s="58" t="s">
        <v>577</v>
      </c>
      <c r="MHF54" s="58" t="s">
        <v>577</v>
      </c>
      <c r="MHG54" s="58" t="s">
        <v>577</v>
      </c>
      <c r="MHH54" s="58" t="s">
        <v>577</v>
      </c>
      <c r="MHI54" s="58" t="s">
        <v>577</v>
      </c>
      <c r="MHJ54" s="58" t="s">
        <v>577</v>
      </c>
      <c r="MHK54" s="58" t="s">
        <v>577</v>
      </c>
      <c r="MHL54" s="58" t="s">
        <v>577</v>
      </c>
      <c r="MHM54" s="58" t="s">
        <v>577</v>
      </c>
      <c r="MHN54" s="58" t="s">
        <v>577</v>
      </c>
      <c r="MHO54" s="58" t="s">
        <v>577</v>
      </c>
      <c r="MHP54" s="58" t="s">
        <v>577</v>
      </c>
      <c r="MHQ54" s="58" t="s">
        <v>577</v>
      </c>
      <c r="MHR54" s="58" t="s">
        <v>577</v>
      </c>
      <c r="MHS54" s="58" t="s">
        <v>577</v>
      </c>
      <c r="MHT54" s="58" t="s">
        <v>577</v>
      </c>
      <c r="MHU54" s="58" t="s">
        <v>577</v>
      </c>
      <c r="MHV54" s="58" t="s">
        <v>577</v>
      </c>
      <c r="MHW54" s="58" t="s">
        <v>577</v>
      </c>
      <c r="MHX54" s="58" t="s">
        <v>577</v>
      </c>
      <c r="MHY54" s="58" t="s">
        <v>577</v>
      </c>
      <c r="MHZ54" s="58" t="s">
        <v>577</v>
      </c>
      <c r="MIA54" s="58" t="s">
        <v>577</v>
      </c>
      <c r="MIB54" s="58" t="s">
        <v>577</v>
      </c>
      <c r="MIC54" s="58" t="s">
        <v>577</v>
      </c>
      <c r="MID54" s="58" t="s">
        <v>577</v>
      </c>
      <c r="MIE54" s="58" t="s">
        <v>577</v>
      </c>
      <c r="MIF54" s="58" t="s">
        <v>577</v>
      </c>
      <c r="MIG54" s="58" t="s">
        <v>577</v>
      </c>
      <c r="MIH54" s="58" t="s">
        <v>577</v>
      </c>
      <c r="MII54" s="58" t="s">
        <v>577</v>
      </c>
      <c r="MIJ54" s="58" t="s">
        <v>577</v>
      </c>
      <c r="MIK54" s="58" t="s">
        <v>577</v>
      </c>
      <c r="MIL54" s="58" t="s">
        <v>577</v>
      </c>
      <c r="MIM54" s="58" t="s">
        <v>577</v>
      </c>
      <c r="MIN54" s="58" t="s">
        <v>577</v>
      </c>
      <c r="MIO54" s="58" t="s">
        <v>577</v>
      </c>
      <c r="MIP54" s="58" t="s">
        <v>577</v>
      </c>
      <c r="MIQ54" s="58" t="s">
        <v>577</v>
      </c>
      <c r="MIR54" s="58" t="s">
        <v>577</v>
      </c>
      <c r="MIS54" s="58" t="s">
        <v>577</v>
      </c>
      <c r="MIT54" s="58" t="s">
        <v>577</v>
      </c>
      <c r="MIU54" s="58" t="s">
        <v>577</v>
      </c>
      <c r="MIV54" s="58" t="s">
        <v>577</v>
      </c>
      <c r="MIW54" s="58" t="s">
        <v>577</v>
      </c>
      <c r="MIX54" s="58" t="s">
        <v>577</v>
      </c>
      <c r="MIY54" s="58" t="s">
        <v>577</v>
      </c>
      <c r="MIZ54" s="58" t="s">
        <v>577</v>
      </c>
      <c r="MJA54" s="58" t="s">
        <v>577</v>
      </c>
      <c r="MJB54" s="58" t="s">
        <v>577</v>
      </c>
      <c r="MJC54" s="58" t="s">
        <v>577</v>
      </c>
      <c r="MJD54" s="58" t="s">
        <v>577</v>
      </c>
      <c r="MJE54" s="58" t="s">
        <v>577</v>
      </c>
      <c r="MJF54" s="58" t="s">
        <v>577</v>
      </c>
      <c r="MJG54" s="58" t="s">
        <v>577</v>
      </c>
      <c r="MJH54" s="58" t="s">
        <v>577</v>
      </c>
      <c r="MJI54" s="58" t="s">
        <v>577</v>
      </c>
      <c r="MJJ54" s="58" t="s">
        <v>577</v>
      </c>
      <c r="MJK54" s="58" t="s">
        <v>577</v>
      </c>
      <c r="MJL54" s="58" t="s">
        <v>577</v>
      </c>
      <c r="MJM54" s="58" t="s">
        <v>577</v>
      </c>
      <c r="MJN54" s="58" t="s">
        <v>577</v>
      </c>
      <c r="MJO54" s="58" t="s">
        <v>577</v>
      </c>
      <c r="MJP54" s="58" t="s">
        <v>577</v>
      </c>
      <c r="MJQ54" s="58" t="s">
        <v>577</v>
      </c>
      <c r="MJR54" s="58" t="s">
        <v>577</v>
      </c>
      <c r="MJS54" s="58" t="s">
        <v>577</v>
      </c>
      <c r="MJT54" s="58" t="s">
        <v>577</v>
      </c>
      <c r="MJU54" s="58" t="s">
        <v>577</v>
      </c>
      <c r="MJV54" s="58" t="s">
        <v>577</v>
      </c>
      <c r="MJW54" s="58" t="s">
        <v>577</v>
      </c>
      <c r="MJX54" s="58" t="s">
        <v>577</v>
      </c>
      <c r="MJY54" s="58" t="s">
        <v>577</v>
      </c>
      <c r="MJZ54" s="58" t="s">
        <v>577</v>
      </c>
      <c r="MKA54" s="58" t="s">
        <v>577</v>
      </c>
      <c r="MKB54" s="58" t="s">
        <v>577</v>
      </c>
      <c r="MKC54" s="58" t="s">
        <v>577</v>
      </c>
      <c r="MKD54" s="58" t="s">
        <v>577</v>
      </c>
      <c r="MKE54" s="58" t="s">
        <v>577</v>
      </c>
      <c r="MKF54" s="58" t="s">
        <v>577</v>
      </c>
      <c r="MKG54" s="58" t="s">
        <v>577</v>
      </c>
      <c r="MKH54" s="58" t="s">
        <v>577</v>
      </c>
      <c r="MKI54" s="58" t="s">
        <v>577</v>
      </c>
      <c r="MKJ54" s="58" t="s">
        <v>577</v>
      </c>
      <c r="MKK54" s="58" t="s">
        <v>577</v>
      </c>
      <c r="MKL54" s="58" t="s">
        <v>577</v>
      </c>
      <c r="MKM54" s="58" t="s">
        <v>577</v>
      </c>
      <c r="MKN54" s="58" t="s">
        <v>577</v>
      </c>
      <c r="MKO54" s="58" t="s">
        <v>577</v>
      </c>
      <c r="MKP54" s="58" t="s">
        <v>577</v>
      </c>
      <c r="MKQ54" s="58" t="s">
        <v>577</v>
      </c>
      <c r="MKR54" s="58" t="s">
        <v>577</v>
      </c>
      <c r="MKS54" s="58" t="s">
        <v>577</v>
      </c>
      <c r="MKT54" s="58" t="s">
        <v>577</v>
      </c>
      <c r="MKU54" s="58" t="s">
        <v>577</v>
      </c>
      <c r="MKV54" s="58" t="s">
        <v>577</v>
      </c>
      <c r="MKW54" s="58" t="s">
        <v>577</v>
      </c>
      <c r="MKX54" s="58" t="s">
        <v>577</v>
      </c>
      <c r="MKY54" s="58" t="s">
        <v>577</v>
      </c>
      <c r="MKZ54" s="58" t="s">
        <v>577</v>
      </c>
      <c r="MLA54" s="58" t="s">
        <v>577</v>
      </c>
      <c r="MLB54" s="58" t="s">
        <v>577</v>
      </c>
      <c r="MLC54" s="58" t="s">
        <v>577</v>
      </c>
      <c r="MLD54" s="58" t="s">
        <v>577</v>
      </c>
      <c r="MLE54" s="58" t="s">
        <v>577</v>
      </c>
      <c r="MLF54" s="58" t="s">
        <v>577</v>
      </c>
      <c r="MLG54" s="58" t="s">
        <v>577</v>
      </c>
      <c r="MLH54" s="58" t="s">
        <v>577</v>
      </c>
      <c r="MLI54" s="58" t="s">
        <v>577</v>
      </c>
      <c r="MLJ54" s="58" t="s">
        <v>577</v>
      </c>
      <c r="MLK54" s="58" t="s">
        <v>577</v>
      </c>
      <c r="MLL54" s="58" t="s">
        <v>577</v>
      </c>
      <c r="MLM54" s="58" t="s">
        <v>577</v>
      </c>
      <c r="MLN54" s="58" t="s">
        <v>577</v>
      </c>
      <c r="MLO54" s="58" t="s">
        <v>577</v>
      </c>
      <c r="MLP54" s="58" t="s">
        <v>577</v>
      </c>
      <c r="MLQ54" s="58" t="s">
        <v>577</v>
      </c>
      <c r="MLR54" s="58" t="s">
        <v>577</v>
      </c>
      <c r="MLS54" s="58" t="s">
        <v>577</v>
      </c>
      <c r="MLT54" s="58" t="s">
        <v>577</v>
      </c>
      <c r="MLU54" s="58" t="s">
        <v>577</v>
      </c>
      <c r="MLV54" s="58" t="s">
        <v>577</v>
      </c>
      <c r="MLW54" s="58" t="s">
        <v>577</v>
      </c>
      <c r="MLX54" s="58" t="s">
        <v>577</v>
      </c>
      <c r="MLY54" s="58" t="s">
        <v>577</v>
      </c>
      <c r="MLZ54" s="58" t="s">
        <v>577</v>
      </c>
      <c r="MMA54" s="58" t="s">
        <v>577</v>
      </c>
      <c r="MMB54" s="58" t="s">
        <v>577</v>
      </c>
      <c r="MMC54" s="58" t="s">
        <v>577</v>
      </c>
      <c r="MMD54" s="58" t="s">
        <v>577</v>
      </c>
      <c r="MME54" s="58" t="s">
        <v>577</v>
      </c>
      <c r="MMF54" s="58" t="s">
        <v>577</v>
      </c>
      <c r="MMG54" s="58" t="s">
        <v>577</v>
      </c>
      <c r="MMH54" s="58" t="s">
        <v>577</v>
      </c>
      <c r="MMI54" s="58" t="s">
        <v>577</v>
      </c>
      <c r="MMJ54" s="58" t="s">
        <v>577</v>
      </c>
      <c r="MMK54" s="58" t="s">
        <v>577</v>
      </c>
      <c r="MML54" s="58" t="s">
        <v>577</v>
      </c>
      <c r="MMM54" s="58" t="s">
        <v>577</v>
      </c>
      <c r="MMN54" s="58" t="s">
        <v>577</v>
      </c>
      <c r="MMO54" s="58" t="s">
        <v>577</v>
      </c>
      <c r="MMP54" s="58" t="s">
        <v>577</v>
      </c>
      <c r="MMQ54" s="58" t="s">
        <v>577</v>
      </c>
      <c r="MMR54" s="58" t="s">
        <v>577</v>
      </c>
      <c r="MMS54" s="58" t="s">
        <v>577</v>
      </c>
      <c r="MMT54" s="58" t="s">
        <v>577</v>
      </c>
      <c r="MMU54" s="58" t="s">
        <v>577</v>
      </c>
      <c r="MMV54" s="58" t="s">
        <v>577</v>
      </c>
      <c r="MMW54" s="58" t="s">
        <v>577</v>
      </c>
      <c r="MMX54" s="58" t="s">
        <v>577</v>
      </c>
      <c r="MMY54" s="58" t="s">
        <v>577</v>
      </c>
      <c r="MMZ54" s="58" t="s">
        <v>577</v>
      </c>
      <c r="MNA54" s="58" t="s">
        <v>577</v>
      </c>
      <c r="MNB54" s="58" t="s">
        <v>577</v>
      </c>
      <c r="MNC54" s="58" t="s">
        <v>577</v>
      </c>
      <c r="MND54" s="58" t="s">
        <v>577</v>
      </c>
      <c r="MNE54" s="58" t="s">
        <v>577</v>
      </c>
      <c r="MNF54" s="58" t="s">
        <v>577</v>
      </c>
      <c r="MNG54" s="58" t="s">
        <v>577</v>
      </c>
      <c r="MNH54" s="58" t="s">
        <v>577</v>
      </c>
      <c r="MNI54" s="58" t="s">
        <v>577</v>
      </c>
      <c r="MNJ54" s="58" t="s">
        <v>577</v>
      </c>
      <c r="MNK54" s="58" t="s">
        <v>577</v>
      </c>
      <c r="MNL54" s="58" t="s">
        <v>577</v>
      </c>
      <c r="MNM54" s="58" t="s">
        <v>577</v>
      </c>
      <c r="MNN54" s="58" t="s">
        <v>577</v>
      </c>
      <c r="MNO54" s="58" t="s">
        <v>577</v>
      </c>
      <c r="MNP54" s="58" t="s">
        <v>577</v>
      </c>
      <c r="MNQ54" s="58" t="s">
        <v>577</v>
      </c>
      <c r="MNR54" s="58" t="s">
        <v>577</v>
      </c>
      <c r="MNS54" s="58" t="s">
        <v>577</v>
      </c>
      <c r="MNT54" s="58" t="s">
        <v>577</v>
      </c>
      <c r="MNU54" s="58" t="s">
        <v>577</v>
      </c>
      <c r="MNV54" s="58" t="s">
        <v>577</v>
      </c>
      <c r="MNW54" s="58" t="s">
        <v>577</v>
      </c>
      <c r="MNX54" s="58" t="s">
        <v>577</v>
      </c>
      <c r="MNY54" s="58" t="s">
        <v>577</v>
      </c>
      <c r="MNZ54" s="58" t="s">
        <v>577</v>
      </c>
      <c r="MOA54" s="58" t="s">
        <v>577</v>
      </c>
      <c r="MOB54" s="58" t="s">
        <v>577</v>
      </c>
      <c r="MOC54" s="58" t="s">
        <v>577</v>
      </c>
      <c r="MOD54" s="58" t="s">
        <v>577</v>
      </c>
      <c r="MOE54" s="58" t="s">
        <v>577</v>
      </c>
      <c r="MOF54" s="58" t="s">
        <v>577</v>
      </c>
      <c r="MOG54" s="58" t="s">
        <v>577</v>
      </c>
      <c r="MOH54" s="58" t="s">
        <v>577</v>
      </c>
      <c r="MOI54" s="58" t="s">
        <v>577</v>
      </c>
      <c r="MOJ54" s="58" t="s">
        <v>577</v>
      </c>
      <c r="MOK54" s="58" t="s">
        <v>577</v>
      </c>
      <c r="MOL54" s="58" t="s">
        <v>577</v>
      </c>
      <c r="MOM54" s="58" t="s">
        <v>577</v>
      </c>
      <c r="MON54" s="58" t="s">
        <v>577</v>
      </c>
      <c r="MOO54" s="58" t="s">
        <v>577</v>
      </c>
      <c r="MOP54" s="58" t="s">
        <v>577</v>
      </c>
      <c r="MOQ54" s="58" t="s">
        <v>577</v>
      </c>
      <c r="MOR54" s="58" t="s">
        <v>577</v>
      </c>
      <c r="MOS54" s="58" t="s">
        <v>577</v>
      </c>
      <c r="MOT54" s="58" t="s">
        <v>577</v>
      </c>
      <c r="MOU54" s="58" t="s">
        <v>577</v>
      </c>
      <c r="MOV54" s="58" t="s">
        <v>577</v>
      </c>
      <c r="MOW54" s="58" t="s">
        <v>577</v>
      </c>
      <c r="MOX54" s="58" t="s">
        <v>577</v>
      </c>
      <c r="MOY54" s="58" t="s">
        <v>577</v>
      </c>
      <c r="MOZ54" s="58" t="s">
        <v>577</v>
      </c>
      <c r="MPA54" s="58" t="s">
        <v>577</v>
      </c>
      <c r="MPB54" s="58" t="s">
        <v>577</v>
      </c>
      <c r="MPC54" s="58" t="s">
        <v>577</v>
      </c>
      <c r="MPD54" s="58" t="s">
        <v>577</v>
      </c>
      <c r="MPE54" s="58" t="s">
        <v>577</v>
      </c>
      <c r="MPF54" s="58" t="s">
        <v>577</v>
      </c>
      <c r="MPG54" s="58" t="s">
        <v>577</v>
      </c>
      <c r="MPH54" s="58" t="s">
        <v>577</v>
      </c>
      <c r="MPI54" s="58" t="s">
        <v>577</v>
      </c>
      <c r="MPJ54" s="58" t="s">
        <v>577</v>
      </c>
      <c r="MPK54" s="58" t="s">
        <v>577</v>
      </c>
      <c r="MPL54" s="58" t="s">
        <v>577</v>
      </c>
      <c r="MPM54" s="58" t="s">
        <v>577</v>
      </c>
      <c r="MPN54" s="58" t="s">
        <v>577</v>
      </c>
      <c r="MPO54" s="58" t="s">
        <v>577</v>
      </c>
      <c r="MPP54" s="58" t="s">
        <v>577</v>
      </c>
      <c r="MPQ54" s="58" t="s">
        <v>577</v>
      </c>
      <c r="MPR54" s="58" t="s">
        <v>577</v>
      </c>
      <c r="MPS54" s="58" t="s">
        <v>577</v>
      </c>
      <c r="MPT54" s="58" t="s">
        <v>577</v>
      </c>
      <c r="MPU54" s="58" t="s">
        <v>577</v>
      </c>
      <c r="MPV54" s="58" t="s">
        <v>577</v>
      </c>
      <c r="MPW54" s="58" t="s">
        <v>577</v>
      </c>
      <c r="MPX54" s="58" t="s">
        <v>577</v>
      </c>
      <c r="MPY54" s="58" t="s">
        <v>577</v>
      </c>
      <c r="MPZ54" s="58" t="s">
        <v>577</v>
      </c>
      <c r="MQA54" s="58" t="s">
        <v>577</v>
      </c>
      <c r="MQB54" s="58" t="s">
        <v>577</v>
      </c>
      <c r="MQC54" s="58" t="s">
        <v>577</v>
      </c>
      <c r="MQD54" s="58" t="s">
        <v>577</v>
      </c>
      <c r="MQE54" s="58" t="s">
        <v>577</v>
      </c>
      <c r="MQF54" s="58" t="s">
        <v>577</v>
      </c>
      <c r="MQG54" s="58" t="s">
        <v>577</v>
      </c>
      <c r="MQH54" s="58" t="s">
        <v>577</v>
      </c>
      <c r="MQI54" s="58" t="s">
        <v>577</v>
      </c>
      <c r="MQJ54" s="58" t="s">
        <v>577</v>
      </c>
      <c r="MQK54" s="58" t="s">
        <v>577</v>
      </c>
      <c r="MQL54" s="58" t="s">
        <v>577</v>
      </c>
      <c r="MQM54" s="58" t="s">
        <v>577</v>
      </c>
      <c r="MQN54" s="58" t="s">
        <v>577</v>
      </c>
      <c r="MQO54" s="58" t="s">
        <v>577</v>
      </c>
      <c r="MQP54" s="58" t="s">
        <v>577</v>
      </c>
      <c r="MQQ54" s="58" t="s">
        <v>577</v>
      </c>
      <c r="MQR54" s="58" t="s">
        <v>577</v>
      </c>
      <c r="MQS54" s="58" t="s">
        <v>577</v>
      </c>
      <c r="MQT54" s="58" t="s">
        <v>577</v>
      </c>
      <c r="MQU54" s="58" t="s">
        <v>577</v>
      </c>
      <c r="MQV54" s="58" t="s">
        <v>577</v>
      </c>
      <c r="MQW54" s="58" t="s">
        <v>577</v>
      </c>
      <c r="MQX54" s="58" t="s">
        <v>577</v>
      </c>
      <c r="MQY54" s="58" t="s">
        <v>577</v>
      </c>
      <c r="MQZ54" s="58" t="s">
        <v>577</v>
      </c>
      <c r="MRA54" s="58" t="s">
        <v>577</v>
      </c>
      <c r="MRB54" s="58" t="s">
        <v>577</v>
      </c>
      <c r="MRC54" s="58" t="s">
        <v>577</v>
      </c>
      <c r="MRD54" s="58" t="s">
        <v>577</v>
      </c>
      <c r="MRE54" s="58" t="s">
        <v>577</v>
      </c>
      <c r="MRF54" s="58" t="s">
        <v>577</v>
      </c>
      <c r="MRG54" s="58" t="s">
        <v>577</v>
      </c>
      <c r="MRH54" s="58" t="s">
        <v>577</v>
      </c>
      <c r="MRI54" s="58" t="s">
        <v>577</v>
      </c>
      <c r="MRJ54" s="58" t="s">
        <v>577</v>
      </c>
      <c r="MRK54" s="58" t="s">
        <v>577</v>
      </c>
      <c r="MRL54" s="58" t="s">
        <v>577</v>
      </c>
      <c r="MRM54" s="58" t="s">
        <v>577</v>
      </c>
      <c r="MRN54" s="58" t="s">
        <v>577</v>
      </c>
      <c r="MRO54" s="58" t="s">
        <v>577</v>
      </c>
      <c r="MRP54" s="58" t="s">
        <v>577</v>
      </c>
      <c r="MRQ54" s="58" t="s">
        <v>577</v>
      </c>
      <c r="MRR54" s="58" t="s">
        <v>577</v>
      </c>
      <c r="MRS54" s="58" t="s">
        <v>577</v>
      </c>
      <c r="MRT54" s="58" t="s">
        <v>577</v>
      </c>
      <c r="MRU54" s="58" t="s">
        <v>577</v>
      </c>
      <c r="MRV54" s="58" t="s">
        <v>577</v>
      </c>
      <c r="MRW54" s="58" t="s">
        <v>577</v>
      </c>
      <c r="MRX54" s="58" t="s">
        <v>577</v>
      </c>
      <c r="MRY54" s="58" t="s">
        <v>577</v>
      </c>
      <c r="MRZ54" s="58" t="s">
        <v>577</v>
      </c>
      <c r="MSA54" s="58" t="s">
        <v>577</v>
      </c>
      <c r="MSB54" s="58" t="s">
        <v>577</v>
      </c>
      <c r="MSC54" s="58" t="s">
        <v>577</v>
      </c>
      <c r="MSD54" s="58" t="s">
        <v>577</v>
      </c>
      <c r="MSE54" s="58" t="s">
        <v>577</v>
      </c>
      <c r="MSF54" s="58" t="s">
        <v>577</v>
      </c>
      <c r="MSG54" s="58" t="s">
        <v>577</v>
      </c>
      <c r="MSH54" s="58" t="s">
        <v>577</v>
      </c>
      <c r="MSI54" s="58" t="s">
        <v>577</v>
      </c>
      <c r="MSJ54" s="58" t="s">
        <v>577</v>
      </c>
      <c r="MSK54" s="58" t="s">
        <v>577</v>
      </c>
      <c r="MSL54" s="58" t="s">
        <v>577</v>
      </c>
      <c r="MSM54" s="58" t="s">
        <v>577</v>
      </c>
      <c r="MSN54" s="58" t="s">
        <v>577</v>
      </c>
      <c r="MSO54" s="58" t="s">
        <v>577</v>
      </c>
      <c r="MSP54" s="58" t="s">
        <v>577</v>
      </c>
      <c r="MSQ54" s="58" t="s">
        <v>577</v>
      </c>
      <c r="MSR54" s="58" t="s">
        <v>577</v>
      </c>
      <c r="MSS54" s="58" t="s">
        <v>577</v>
      </c>
      <c r="MST54" s="58" t="s">
        <v>577</v>
      </c>
      <c r="MSU54" s="58" t="s">
        <v>577</v>
      </c>
      <c r="MSV54" s="58" t="s">
        <v>577</v>
      </c>
      <c r="MSW54" s="58" t="s">
        <v>577</v>
      </c>
      <c r="MSX54" s="58" t="s">
        <v>577</v>
      </c>
      <c r="MSY54" s="58" t="s">
        <v>577</v>
      </c>
      <c r="MSZ54" s="58" t="s">
        <v>577</v>
      </c>
      <c r="MTA54" s="58" t="s">
        <v>577</v>
      </c>
      <c r="MTB54" s="58" t="s">
        <v>577</v>
      </c>
      <c r="MTC54" s="58" t="s">
        <v>577</v>
      </c>
      <c r="MTD54" s="58" t="s">
        <v>577</v>
      </c>
      <c r="MTE54" s="58" t="s">
        <v>577</v>
      </c>
      <c r="MTF54" s="58" t="s">
        <v>577</v>
      </c>
      <c r="MTG54" s="58" t="s">
        <v>577</v>
      </c>
      <c r="MTH54" s="58" t="s">
        <v>577</v>
      </c>
      <c r="MTI54" s="58" t="s">
        <v>577</v>
      </c>
      <c r="MTJ54" s="58" t="s">
        <v>577</v>
      </c>
      <c r="MTK54" s="58" t="s">
        <v>577</v>
      </c>
      <c r="MTL54" s="58" t="s">
        <v>577</v>
      </c>
      <c r="MTM54" s="58" t="s">
        <v>577</v>
      </c>
      <c r="MTN54" s="58" t="s">
        <v>577</v>
      </c>
      <c r="MTO54" s="58" t="s">
        <v>577</v>
      </c>
      <c r="MTP54" s="58" t="s">
        <v>577</v>
      </c>
      <c r="MTQ54" s="58" t="s">
        <v>577</v>
      </c>
      <c r="MTR54" s="58" t="s">
        <v>577</v>
      </c>
      <c r="MTS54" s="58" t="s">
        <v>577</v>
      </c>
      <c r="MTT54" s="58" t="s">
        <v>577</v>
      </c>
      <c r="MTU54" s="58" t="s">
        <v>577</v>
      </c>
      <c r="MTV54" s="58" t="s">
        <v>577</v>
      </c>
      <c r="MTW54" s="58" t="s">
        <v>577</v>
      </c>
      <c r="MTX54" s="58" t="s">
        <v>577</v>
      </c>
      <c r="MTY54" s="58" t="s">
        <v>577</v>
      </c>
      <c r="MTZ54" s="58" t="s">
        <v>577</v>
      </c>
      <c r="MUA54" s="58" t="s">
        <v>577</v>
      </c>
      <c r="MUB54" s="58" t="s">
        <v>577</v>
      </c>
      <c r="MUC54" s="58" t="s">
        <v>577</v>
      </c>
      <c r="MUD54" s="58" t="s">
        <v>577</v>
      </c>
      <c r="MUE54" s="58" t="s">
        <v>577</v>
      </c>
      <c r="MUF54" s="58" t="s">
        <v>577</v>
      </c>
      <c r="MUG54" s="58" t="s">
        <v>577</v>
      </c>
      <c r="MUH54" s="58" t="s">
        <v>577</v>
      </c>
      <c r="MUI54" s="58" t="s">
        <v>577</v>
      </c>
      <c r="MUJ54" s="58" t="s">
        <v>577</v>
      </c>
      <c r="MUK54" s="58" t="s">
        <v>577</v>
      </c>
      <c r="MUL54" s="58" t="s">
        <v>577</v>
      </c>
      <c r="MUM54" s="58" t="s">
        <v>577</v>
      </c>
      <c r="MUN54" s="58" t="s">
        <v>577</v>
      </c>
      <c r="MUO54" s="58" t="s">
        <v>577</v>
      </c>
      <c r="MUP54" s="58" t="s">
        <v>577</v>
      </c>
      <c r="MUQ54" s="58" t="s">
        <v>577</v>
      </c>
      <c r="MUR54" s="58" t="s">
        <v>577</v>
      </c>
      <c r="MUS54" s="58" t="s">
        <v>577</v>
      </c>
      <c r="MUT54" s="58" t="s">
        <v>577</v>
      </c>
      <c r="MUU54" s="58" t="s">
        <v>577</v>
      </c>
      <c r="MUV54" s="58" t="s">
        <v>577</v>
      </c>
      <c r="MUW54" s="58" t="s">
        <v>577</v>
      </c>
      <c r="MUX54" s="58" t="s">
        <v>577</v>
      </c>
      <c r="MUY54" s="58" t="s">
        <v>577</v>
      </c>
      <c r="MUZ54" s="58" t="s">
        <v>577</v>
      </c>
      <c r="MVA54" s="58" t="s">
        <v>577</v>
      </c>
      <c r="MVB54" s="58" t="s">
        <v>577</v>
      </c>
      <c r="MVC54" s="58" t="s">
        <v>577</v>
      </c>
      <c r="MVD54" s="58" t="s">
        <v>577</v>
      </c>
      <c r="MVE54" s="58" t="s">
        <v>577</v>
      </c>
      <c r="MVF54" s="58" t="s">
        <v>577</v>
      </c>
      <c r="MVG54" s="58" t="s">
        <v>577</v>
      </c>
      <c r="MVH54" s="58" t="s">
        <v>577</v>
      </c>
      <c r="MVI54" s="58" t="s">
        <v>577</v>
      </c>
      <c r="MVJ54" s="58" t="s">
        <v>577</v>
      </c>
      <c r="MVK54" s="58" t="s">
        <v>577</v>
      </c>
      <c r="MVL54" s="58" t="s">
        <v>577</v>
      </c>
      <c r="MVM54" s="58" t="s">
        <v>577</v>
      </c>
      <c r="MVN54" s="58" t="s">
        <v>577</v>
      </c>
      <c r="MVO54" s="58" t="s">
        <v>577</v>
      </c>
      <c r="MVP54" s="58" t="s">
        <v>577</v>
      </c>
      <c r="MVQ54" s="58" t="s">
        <v>577</v>
      </c>
      <c r="MVR54" s="58" t="s">
        <v>577</v>
      </c>
      <c r="MVS54" s="58" t="s">
        <v>577</v>
      </c>
      <c r="MVT54" s="58" t="s">
        <v>577</v>
      </c>
      <c r="MVU54" s="58" t="s">
        <v>577</v>
      </c>
      <c r="MVV54" s="58" t="s">
        <v>577</v>
      </c>
      <c r="MVW54" s="58" t="s">
        <v>577</v>
      </c>
      <c r="MVX54" s="58" t="s">
        <v>577</v>
      </c>
      <c r="MVY54" s="58" t="s">
        <v>577</v>
      </c>
      <c r="MVZ54" s="58" t="s">
        <v>577</v>
      </c>
      <c r="MWA54" s="58" t="s">
        <v>577</v>
      </c>
      <c r="MWB54" s="58" t="s">
        <v>577</v>
      </c>
      <c r="MWC54" s="58" t="s">
        <v>577</v>
      </c>
      <c r="MWD54" s="58" t="s">
        <v>577</v>
      </c>
      <c r="MWE54" s="58" t="s">
        <v>577</v>
      </c>
      <c r="MWF54" s="58" t="s">
        <v>577</v>
      </c>
      <c r="MWG54" s="58" t="s">
        <v>577</v>
      </c>
      <c r="MWH54" s="58" t="s">
        <v>577</v>
      </c>
      <c r="MWI54" s="58" t="s">
        <v>577</v>
      </c>
      <c r="MWJ54" s="58" t="s">
        <v>577</v>
      </c>
      <c r="MWK54" s="58" t="s">
        <v>577</v>
      </c>
      <c r="MWL54" s="58" t="s">
        <v>577</v>
      </c>
      <c r="MWM54" s="58" t="s">
        <v>577</v>
      </c>
      <c r="MWN54" s="58" t="s">
        <v>577</v>
      </c>
      <c r="MWO54" s="58" t="s">
        <v>577</v>
      </c>
      <c r="MWP54" s="58" t="s">
        <v>577</v>
      </c>
      <c r="MWQ54" s="58" t="s">
        <v>577</v>
      </c>
      <c r="MWR54" s="58" t="s">
        <v>577</v>
      </c>
      <c r="MWS54" s="58" t="s">
        <v>577</v>
      </c>
      <c r="MWT54" s="58" t="s">
        <v>577</v>
      </c>
      <c r="MWU54" s="58" t="s">
        <v>577</v>
      </c>
      <c r="MWV54" s="58" t="s">
        <v>577</v>
      </c>
      <c r="MWW54" s="58" t="s">
        <v>577</v>
      </c>
      <c r="MWX54" s="58" t="s">
        <v>577</v>
      </c>
      <c r="MWY54" s="58" t="s">
        <v>577</v>
      </c>
      <c r="MWZ54" s="58" t="s">
        <v>577</v>
      </c>
      <c r="MXA54" s="58" t="s">
        <v>577</v>
      </c>
      <c r="MXB54" s="58" t="s">
        <v>577</v>
      </c>
      <c r="MXC54" s="58" t="s">
        <v>577</v>
      </c>
      <c r="MXD54" s="58" t="s">
        <v>577</v>
      </c>
      <c r="MXE54" s="58" t="s">
        <v>577</v>
      </c>
      <c r="MXF54" s="58" t="s">
        <v>577</v>
      </c>
      <c r="MXG54" s="58" t="s">
        <v>577</v>
      </c>
      <c r="MXH54" s="58" t="s">
        <v>577</v>
      </c>
      <c r="MXI54" s="58" t="s">
        <v>577</v>
      </c>
      <c r="MXJ54" s="58" t="s">
        <v>577</v>
      </c>
      <c r="MXK54" s="58" t="s">
        <v>577</v>
      </c>
      <c r="MXL54" s="58" t="s">
        <v>577</v>
      </c>
      <c r="MXM54" s="58" t="s">
        <v>577</v>
      </c>
      <c r="MXN54" s="58" t="s">
        <v>577</v>
      </c>
      <c r="MXO54" s="58" t="s">
        <v>577</v>
      </c>
      <c r="MXP54" s="58" t="s">
        <v>577</v>
      </c>
      <c r="MXQ54" s="58" t="s">
        <v>577</v>
      </c>
      <c r="MXR54" s="58" t="s">
        <v>577</v>
      </c>
      <c r="MXS54" s="58" t="s">
        <v>577</v>
      </c>
      <c r="MXT54" s="58" t="s">
        <v>577</v>
      </c>
      <c r="MXU54" s="58" t="s">
        <v>577</v>
      </c>
      <c r="MXV54" s="58" t="s">
        <v>577</v>
      </c>
      <c r="MXW54" s="58" t="s">
        <v>577</v>
      </c>
      <c r="MXX54" s="58" t="s">
        <v>577</v>
      </c>
      <c r="MXY54" s="58" t="s">
        <v>577</v>
      </c>
      <c r="MXZ54" s="58" t="s">
        <v>577</v>
      </c>
      <c r="MYA54" s="58" t="s">
        <v>577</v>
      </c>
      <c r="MYB54" s="58" t="s">
        <v>577</v>
      </c>
      <c r="MYC54" s="58" t="s">
        <v>577</v>
      </c>
      <c r="MYD54" s="58" t="s">
        <v>577</v>
      </c>
      <c r="MYE54" s="58" t="s">
        <v>577</v>
      </c>
      <c r="MYF54" s="58" t="s">
        <v>577</v>
      </c>
      <c r="MYG54" s="58" t="s">
        <v>577</v>
      </c>
      <c r="MYH54" s="58" t="s">
        <v>577</v>
      </c>
      <c r="MYI54" s="58" t="s">
        <v>577</v>
      </c>
      <c r="MYJ54" s="58" t="s">
        <v>577</v>
      </c>
      <c r="MYK54" s="58" t="s">
        <v>577</v>
      </c>
      <c r="MYL54" s="58" t="s">
        <v>577</v>
      </c>
      <c r="MYM54" s="58" t="s">
        <v>577</v>
      </c>
      <c r="MYN54" s="58" t="s">
        <v>577</v>
      </c>
      <c r="MYO54" s="58" t="s">
        <v>577</v>
      </c>
      <c r="MYP54" s="58" t="s">
        <v>577</v>
      </c>
      <c r="MYQ54" s="58" t="s">
        <v>577</v>
      </c>
      <c r="MYR54" s="58" t="s">
        <v>577</v>
      </c>
      <c r="MYS54" s="58" t="s">
        <v>577</v>
      </c>
      <c r="MYT54" s="58" t="s">
        <v>577</v>
      </c>
      <c r="MYU54" s="58" t="s">
        <v>577</v>
      </c>
      <c r="MYV54" s="58" t="s">
        <v>577</v>
      </c>
      <c r="MYW54" s="58" t="s">
        <v>577</v>
      </c>
      <c r="MYX54" s="58" t="s">
        <v>577</v>
      </c>
      <c r="MYY54" s="58" t="s">
        <v>577</v>
      </c>
      <c r="MYZ54" s="58" t="s">
        <v>577</v>
      </c>
      <c r="MZA54" s="58" t="s">
        <v>577</v>
      </c>
      <c r="MZB54" s="58" t="s">
        <v>577</v>
      </c>
      <c r="MZC54" s="58" t="s">
        <v>577</v>
      </c>
      <c r="MZD54" s="58" t="s">
        <v>577</v>
      </c>
      <c r="MZE54" s="58" t="s">
        <v>577</v>
      </c>
      <c r="MZF54" s="58" t="s">
        <v>577</v>
      </c>
      <c r="MZG54" s="58" t="s">
        <v>577</v>
      </c>
      <c r="MZH54" s="58" t="s">
        <v>577</v>
      </c>
      <c r="MZI54" s="58" t="s">
        <v>577</v>
      </c>
      <c r="MZJ54" s="58" t="s">
        <v>577</v>
      </c>
      <c r="MZK54" s="58" t="s">
        <v>577</v>
      </c>
      <c r="MZL54" s="58" t="s">
        <v>577</v>
      </c>
      <c r="MZM54" s="58" t="s">
        <v>577</v>
      </c>
      <c r="MZN54" s="58" t="s">
        <v>577</v>
      </c>
      <c r="MZO54" s="58" t="s">
        <v>577</v>
      </c>
      <c r="MZP54" s="58" t="s">
        <v>577</v>
      </c>
      <c r="MZQ54" s="58" t="s">
        <v>577</v>
      </c>
      <c r="MZR54" s="58" t="s">
        <v>577</v>
      </c>
      <c r="MZS54" s="58" t="s">
        <v>577</v>
      </c>
      <c r="MZT54" s="58" t="s">
        <v>577</v>
      </c>
      <c r="MZU54" s="58" t="s">
        <v>577</v>
      </c>
      <c r="MZV54" s="58" t="s">
        <v>577</v>
      </c>
      <c r="MZW54" s="58" t="s">
        <v>577</v>
      </c>
      <c r="MZX54" s="58" t="s">
        <v>577</v>
      </c>
      <c r="MZY54" s="58" t="s">
        <v>577</v>
      </c>
      <c r="MZZ54" s="58" t="s">
        <v>577</v>
      </c>
      <c r="NAA54" s="58" t="s">
        <v>577</v>
      </c>
      <c r="NAB54" s="58" t="s">
        <v>577</v>
      </c>
      <c r="NAC54" s="58" t="s">
        <v>577</v>
      </c>
      <c r="NAD54" s="58" t="s">
        <v>577</v>
      </c>
      <c r="NAE54" s="58" t="s">
        <v>577</v>
      </c>
      <c r="NAF54" s="58" t="s">
        <v>577</v>
      </c>
      <c r="NAG54" s="58" t="s">
        <v>577</v>
      </c>
      <c r="NAH54" s="58" t="s">
        <v>577</v>
      </c>
      <c r="NAI54" s="58" t="s">
        <v>577</v>
      </c>
      <c r="NAJ54" s="58" t="s">
        <v>577</v>
      </c>
      <c r="NAK54" s="58" t="s">
        <v>577</v>
      </c>
      <c r="NAL54" s="58" t="s">
        <v>577</v>
      </c>
      <c r="NAM54" s="58" t="s">
        <v>577</v>
      </c>
      <c r="NAN54" s="58" t="s">
        <v>577</v>
      </c>
      <c r="NAO54" s="58" t="s">
        <v>577</v>
      </c>
      <c r="NAP54" s="58" t="s">
        <v>577</v>
      </c>
      <c r="NAQ54" s="58" t="s">
        <v>577</v>
      </c>
      <c r="NAR54" s="58" t="s">
        <v>577</v>
      </c>
      <c r="NAS54" s="58" t="s">
        <v>577</v>
      </c>
      <c r="NAT54" s="58" t="s">
        <v>577</v>
      </c>
      <c r="NAU54" s="58" t="s">
        <v>577</v>
      </c>
      <c r="NAV54" s="58" t="s">
        <v>577</v>
      </c>
      <c r="NAW54" s="58" t="s">
        <v>577</v>
      </c>
      <c r="NAX54" s="58" t="s">
        <v>577</v>
      </c>
      <c r="NAY54" s="58" t="s">
        <v>577</v>
      </c>
      <c r="NAZ54" s="58" t="s">
        <v>577</v>
      </c>
      <c r="NBA54" s="58" t="s">
        <v>577</v>
      </c>
      <c r="NBB54" s="58" t="s">
        <v>577</v>
      </c>
      <c r="NBC54" s="58" t="s">
        <v>577</v>
      </c>
      <c r="NBD54" s="58" t="s">
        <v>577</v>
      </c>
      <c r="NBE54" s="58" t="s">
        <v>577</v>
      </c>
      <c r="NBF54" s="58" t="s">
        <v>577</v>
      </c>
      <c r="NBG54" s="58" t="s">
        <v>577</v>
      </c>
      <c r="NBH54" s="58" t="s">
        <v>577</v>
      </c>
      <c r="NBI54" s="58" t="s">
        <v>577</v>
      </c>
      <c r="NBJ54" s="58" t="s">
        <v>577</v>
      </c>
      <c r="NBK54" s="58" t="s">
        <v>577</v>
      </c>
      <c r="NBL54" s="58" t="s">
        <v>577</v>
      </c>
      <c r="NBM54" s="58" t="s">
        <v>577</v>
      </c>
      <c r="NBN54" s="58" t="s">
        <v>577</v>
      </c>
      <c r="NBO54" s="58" t="s">
        <v>577</v>
      </c>
      <c r="NBP54" s="58" t="s">
        <v>577</v>
      </c>
      <c r="NBQ54" s="58" t="s">
        <v>577</v>
      </c>
      <c r="NBR54" s="58" t="s">
        <v>577</v>
      </c>
      <c r="NBS54" s="58" t="s">
        <v>577</v>
      </c>
      <c r="NBT54" s="58" t="s">
        <v>577</v>
      </c>
      <c r="NBU54" s="58" t="s">
        <v>577</v>
      </c>
      <c r="NBV54" s="58" t="s">
        <v>577</v>
      </c>
      <c r="NBW54" s="58" t="s">
        <v>577</v>
      </c>
      <c r="NBX54" s="58" t="s">
        <v>577</v>
      </c>
      <c r="NBY54" s="58" t="s">
        <v>577</v>
      </c>
      <c r="NBZ54" s="58" t="s">
        <v>577</v>
      </c>
      <c r="NCA54" s="58" t="s">
        <v>577</v>
      </c>
      <c r="NCB54" s="58" t="s">
        <v>577</v>
      </c>
      <c r="NCC54" s="58" t="s">
        <v>577</v>
      </c>
      <c r="NCD54" s="58" t="s">
        <v>577</v>
      </c>
      <c r="NCE54" s="58" t="s">
        <v>577</v>
      </c>
      <c r="NCF54" s="58" t="s">
        <v>577</v>
      </c>
      <c r="NCG54" s="58" t="s">
        <v>577</v>
      </c>
      <c r="NCH54" s="58" t="s">
        <v>577</v>
      </c>
      <c r="NCI54" s="58" t="s">
        <v>577</v>
      </c>
      <c r="NCJ54" s="58" t="s">
        <v>577</v>
      </c>
      <c r="NCK54" s="58" t="s">
        <v>577</v>
      </c>
      <c r="NCL54" s="58" t="s">
        <v>577</v>
      </c>
      <c r="NCM54" s="58" t="s">
        <v>577</v>
      </c>
      <c r="NCN54" s="58" t="s">
        <v>577</v>
      </c>
      <c r="NCO54" s="58" t="s">
        <v>577</v>
      </c>
      <c r="NCP54" s="58" t="s">
        <v>577</v>
      </c>
      <c r="NCQ54" s="58" t="s">
        <v>577</v>
      </c>
      <c r="NCR54" s="58" t="s">
        <v>577</v>
      </c>
      <c r="NCS54" s="58" t="s">
        <v>577</v>
      </c>
      <c r="NCT54" s="58" t="s">
        <v>577</v>
      </c>
      <c r="NCU54" s="58" t="s">
        <v>577</v>
      </c>
      <c r="NCV54" s="58" t="s">
        <v>577</v>
      </c>
      <c r="NCW54" s="58" t="s">
        <v>577</v>
      </c>
      <c r="NCX54" s="58" t="s">
        <v>577</v>
      </c>
      <c r="NCY54" s="58" t="s">
        <v>577</v>
      </c>
      <c r="NCZ54" s="58" t="s">
        <v>577</v>
      </c>
      <c r="NDA54" s="58" t="s">
        <v>577</v>
      </c>
      <c r="NDB54" s="58" t="s">
        <v>577</v>
      </c>
      <c r="NDC54" s="58" t="s">
        <v>577</v>
      </c>
      <c r="NDD54" s="58" t="s">
        <v>577</v>
      </c>
      <c r="NDE54" s="58" t="s">
        <v>577</v>
      </c>
      <c r="NDF54" s="58" t="s">
        <v>577</v>
      </c>
      <c r="NDG54" s="58" t="s">
        <v>577</v>
      </c>
      <c r="NDH54" s="58" t="s">
        <v>577</v>
      </c>
      <c r="NDI54" s="58" t="s">
        <v>577</v>
      </c>
      <c r="NDJ54" s="58" t="s">
        <v>577</v>
      </c>
      <c r="NDK54" s="58" t="s">
        <v>577</v>
      </c>
      <c r="NDL54" s="58" t="s">
        <v>577</v>
      </c>
      <c r="NDM54" s="58" t="s">
        <v>577</v>
      </c>
      <c r="NDN54" s="58" t="s">
        <v>577</v>
      </c>
      <c r="NDO54" s="58" t="s">
        <v>577</v>
      </c>
      <c r="NDP54" s="58" t="s">
        <v>577</v>
      </c>
      <c r="NDQ54" s="58" t="s">
        <v>577</v>
      </c>
      <c r="NDR54" s="58" t="s">
        <v>577</v>
      </c>
      <c r="NDS54" s="58" t="s">
        <v>577</v>
      </c>
      <c r="NDT54" s="58" t="s">
        <v>577</v>
      </c>
      <c r="NDU54" s="58" t="s">
        <v>577</v>
      </c>
      <c r="NDV54" s="58" t="s">
        <v>577</v>
      </c>
      <c r="NDW54" s="58" t="s">
        <v>577</v>
      </c>
      <c r="NDX54" s="58" t="s">
        <v>577</v>
      </c>
      <c r="NDY54" s="58" t="s">
        <v>577</v>
      </c>
      <c r="NDZ54" s="58" t="s">
        <v>577</v>
      </c>
      <c r="NEA54" s="58" t="s">
        <v>577</v>
      </c>
      <c r="NEB54" s="58" t="s">
        <v>577</v>
      </c>
      <c r="NEC54" s="58" t="s">
        <v>577</v>
      </c>
      <c r="NED54" s="58" t="s">
        <v>577</v>
      </c>
      <c r="NEE54" s="58" t="s">
        <v>577</v>
      </c>
      <c r="NEF54" s="58" t="s">
        <v>577</v>
      </c>
      <c r="NEG54" s="58" t="s">
        <v>577</v>
      </c>
      <c r="NEH54" s="58" t="s">
        <v>577</v>
      </c>
      <c r="NEI54" s="58" t="s">
        <v>577</v>
      </c>
      <c r="NEJ54" s="58" t="s">
        <v>577</v>
      </c>
      <c r="NEK54" s="58" t="s">
        <v>577</v>
      </c>
      <c r="NEL54" s="58" t="s">
        <v>577</v>
      </c>
      <c r="NEM54" s="58" t="s">
        <v>577</v>
      </c>
      <c r="NEN54" s="58" t="s">
        <v>577</v>
      </c>
      <c r="NEO54" s="58" t="s">
        <v>577</v>
      </c>
      <c r="NEP54" s="58" t="s">
        <v>577</v>
      </c>
      <c r="NEQ54" s="58" t="s">
        <v>577</v>
      </c>
      <c r="NER54" s="58" t="s">
        <v>577</v>
      </c>
      <c r="NES54" s="58" t="s">
        <v>577</v>
      </c>
      <c r="NET54" s="58" t="s">
        <v>577</v>
      </c>
      <c r="NEU54" s="58" t="s">
        <v>577</v>
      </c>
      <c r="NEV54" s="58" t="s">
        <v>577</v>
      </c>
      <c r="NEW54" s="58" t="s">
        <v>577</v>
      </c>
      <c r="NEX54" s="58" t="s">
        <v>577</v>
      </c>
      <c r="NEY54" s="58" t="s">
        <v>577</v>
      </c>
      <c r="NEZ54" s="58" t="s">
        <v>577</v>
      </c>
      <c r="NFA54" s="58" t="s">
        <v>577</v>
      </c>
      <c r="NFB54" s="58" t="s">
        <v>577</v>
      </c>
      <c r="NFC54" s="58" t="s">
        <v>577</v>
      </c>
      <c r="NFD54" s="58" t="s">
        <v>577</v>
      </c>
      <c r="NFE54" s="58" t="s">
        <v>577</v>
      </c>
      <c r="NFF54" s="58" t="s">
        <v>577</v>
      </c>
      <c r="NFG54" s="58" t="s">
        <v>577</v>
      </c>
      <c r="NFH54" s="58" t="s">
        <v>577</v>
      </c>
      <c r="NFI54" s="58" t="s">
        <v>577</v>
      </c>
      <c r="NFJ54" s="58" t="s">
        <v>577</v>
      </c>
      <c r="NFK54" s="58" t="s">
        <v>577</v>
      </c>
      <c r="NFL54" s="58" t="s">
        <v>577</v>
      </c>
      <c r="NFM54" s="58" t="s">
        <v>577</v>
      </c>
      <c r="NFN54" s="58" t="s">
        <v>577</v>
      </c>
      <c r="NFO54" s="58" t="s">
        <v>577</v>
      </c>
      <c r="NFP54" s="58" t="s">
        <v>577</v>
      </c>
      <c r="NFQ54" s="58" t="s">
        <v>577</v>
      </c>
      <c r="NFR54" s="58" t="s">
        <v>577</v>
      </c>
      <c r="NFS54" s="58" t="s">
        <v>577</v>
      </c>
      <c r="NFT54" s="58" t="s">
        <v>577</v>
      </c>
      <c r="NFU54" s="58" t="s">
        <v>577</v>
      </c>
      <c r="NFV54" s="58" t="s">
        <v>577</v>
      </c>
      <c r="NFW54" s="58" t="s">
        <v>577</v>
      </c>
      <c r="NFX54" s="58" t="s">
        <v>577</v>
      </c>
      <c r="NFY54" s="58" t="s">
        <v>577</v>
      </c>
      <c r="NFZ54" s="58" t="s">
        <v>577</v>
      </c>
      <c r="NGA54" s="58" t="s">
        <v>577</v>
      </c>
      <c r="NGB54" s="58" t="s">
        <v>577</v>
      </c>
      <c r="NGC54" s="58" t="s">
        <v>577</v>
      </c>
      <c r="NGD54" s="58" t="s">
        <v>577</v>
      </c>
      <c r="NGE54" s="58" t="s">
        <v>577</v>
      </c>
      <c r="NGF54" s="58" t="s">
        <v>577</v>
      </c>
      <c r="NGG54" s="58" t="s">
        <v>577</v>
      </c>
      <c r="NGH54" s="58" t="s">
        <v>577</v>
      </c>
      <c r="NGI54" s="58" t="s">
        <v>577</v>
      </c>
      <c r="NGJ54" s="58" t="s">
        <v>577</v>
      </c>
      <c r="NGK54" s="58" t="s">
        <v>577</v>
      </c>
      <c r="NGL54" s="58" t="s">
        <v>577</v>
      </c>
      <c r="NGM54" s="58" t="s">
        <v>577</v>
      </c>
      <c r="NGN54" s="58" t="s">
        <v>577</v>
      </c>
      <c r="NGO54" s="58" t="s">
        <v>577</v>
      </c>
      <c r="NGP54" s="58" t="s">
        <v>577</v>
      </c>
      <c r="NGQ54" s="58" t="s">
        <v>577</v>
      </c>
      <c r="NGR54" s="58" t="s">
        <v>577</v>
      </c>
      <c r="NGS54" s="58" t="s">
        <v>577</v>
      </c>
      <c r="NGT54" s="58" t="s">
        <v>577</v>
      </c>
      <c r="NGU54" s="58" t="s">
        <v>577</v>
      </c>
      <c r="NGV54" s="58" t="s">
        <v>577</v>
      </c>
      <c r="NGW54" s="58" t="s">
        <v>577</v>
      </c>
      <c r="NGX54" s="58" t="s">
        <v>577</v>
      </c>
      <c r="NGY54" s="58" t="s">
        <v>577</v>
      </c>
      <c r="NGZ54" s="58" t="s">
        <v>577</v>
      </c>
      <c r="NHA54" s="58" t="s">
        <v>577</v>
      </c>
      <c r="NHB54" s="58" t="s">
        <v>577</v>
      </c>
      <c r="NHC54" s="58" t="s">
        <v>577</v>
      </c>
      <c r="NHD54" s="58" t="s">
        <v>577</v>
      </c>
      <c r="NHE54" s="58" t="s">
        <v>577</v>
      </c>
      <c r="NHF54" s="58" t="s">
        <v>577</v>
      </c>
      <c r="NHG54" s="58" t="s">
        <v>577</v>
      </c>
      <c r="NHH54" s="58" t="s">
        <v>577</v>
      </c>
      <c r="NHI54" s="58" t="s">
        <v>577</v>
      </c>
      <c r="NHJ54" s="58" t="s">
        <v>577</v>
      </c>
      <c r="NHK54" s="58" t="s">
        <v>577</v>
      </c>
      <c r="NHL54" s="58" t="s">
        <v>577</v>
      </c>
      <c r="NHM54" s="58" t="s">
        <v>577</v>
      </c>
      <c r="NHN54" s="58" t="s">
        <v>577</v>
      </c>
      <c r="NHO54" s="58" t="s">
        <v>577</v>
      </c>
      <c r="NHP54" s="58" t="s">
        <v>577</v>
      </c>
      <c r="NHQ54" s="58" t="s">
        <v>577</v>
      </c>
      <c r="NHR54" s="58" t="s">
        <v>577</v>
      </c>
      <c r="NHS54" s="58" t="s">
        <v>577</v>
      </c>
      <c r="NHT54" s="58" t="s">
        <v>577</v>
      </c>
      <c r="NHU54" s="58" t="s">
        <v>577</v>
      </c>
      <c r="NHV54" s="58" t="s">
        <v>577</v>
      </c>
      <c r="NHW54" s="58" t="s">
        <v>577</v>
      </c>
      <c r="NHX54" s="58" t="s">
        <v>577</v>
      </c>
      <c r="NHY54" s="58" t="s">
        <v>577</v>
      </c>
      <c r="NHZ54" s="58" t="s">
        <v>577</v>
      </c>
      <c r="NIA54" s="58" t="s">
        <v>577</v>
      </c>
      <c r="NIB54" s="58" t="s">
        <v>577</v>
      </c>
      <c r="NIC54" s="58" t="s">
        <v>577</v>
      </c>
      <c r="NID54" s="58" t="s">
        <v>577</v>
      </c>
      <c r="NIE54" s="58" t="s">
        <v>577</v>
      </c>
      <c r="NIF54" s="58" t="s">
        <v>577</v>
      </c>
      <c r="NIG54" s="58" t="s">
        <v>577</v>
      </c>
      <c r="NIH54" s="58" t="s">
        <v>577</v>
      </c>
      <c r="NII54" s="58" t="s">
        <v>577</v>
      </c>
      <c r="NIJ54" s="58" t="s">
        <v>577</v>
      </c>
      <c r="NIK54" s="58" t="s">
        <v>577</v>
      </c>
      <c r="NIL54" s="58" t="s">
        <v>577</v>
      </c>
      <c r="NIM54" s="58" t="s">
        <v>577</v>
      </c>
      <c r="NIN54" s="58" t="s">
        <v>577</v>
      </c>
      <c r="NIO54" s="58" t="s">
        <v>577</v>
      </c>
      <c r="NIP54" s="58" t="s">
        <v>577</v>
      </c>
      <c r="NIQ54" s="58" t="s">
        <v>577</v>
      </c>
      <c r="NIR54" s="58" t="s">
        <v>577</v>
      </c>
      <c r="NIS54" s="58" t="s">
        <v>577</v>
      </c>
      <c r="NIT54" s="58" t="s">
        <v>577</v>
      </c>
      <c r="NIU54" s="58" t="s">
        <v>577</v>
      </c>
      <c r="NIV54" s="58" t="s">
        <v>577</v>
      </c>
      <c r="NIW54" s="58" t="s">
        <v>577</v>
      </c>
      <c r="NIX54" s="58" t="s">
        <v>577</v>
      </c>
      <c r="NIY54" s="58" t="s">
        <v>577</v>
      </c>
      <c r="NIZ54" s="58" t="s">
        <v>577</v>
      </c>
      <c r="NJA54" s="58" t="s">
        <v>577</v>
      </c>
      <c r="NJB54" s="58" t="s">
        <v>577</v>
      </c>
      <c r="NJC54" s="58" t="s">
        <v>577</v>
      </c>
      <c r="NJD54" s="58" t="s">
        <v>577</v>
      </c>
      <c r="NJE54" s="58" t="s">
        <v>577</v>
      </c>
      <c r="NJF54" s="58" t="s">
        <v>577</v>
      </c>
      <c r="NJG54" s="58" t="s">
        <v>577</v>
      </c>
      <c r="NJH54" s="58" t="s">
        <v>577</v>
      </c>
      <c r="NJI54" s="58" t="s">
        <v>577</v>
      </c>
      <c r="NJJ54" s="58" t="s">
        <v>577</v>
      </c>
      <c r="NJK54" s="58" t="s">
        <v>577</v>
      </c>
      <c r="NJL54" s="58" t="s">
        <v>577</v>
      </c>
      <c r="NJM54" s="58" t="s">
        <v>577</v>
      </c>
      <c r="NJN54" s="58" t="s">
        <v>577</v>
      </c>
      <c r="NJO54" s="58" t="s">
        <v>577</v>
      </c>
      <c r="NJP54" s="58" t="s">
        <v>577</v>
      </c>
      <c r="NJQ54" s="58" t="s">
        <v>577</v>
      </c>
      <c r="NJR54" s="58" t="s">
        <v>577</v>
      </c>
      <c r="NJS54" s="58" t="s">
        <v>577</v>
      </c>
      <c r="NJT54" s="58" t="s">
        <v>577</v>
      </c>
      <c r="NJU54" s="58" t="s">
        <v>577</v>
      </c>
      <c r="NJV54" s="58" t="s">
        <v>577</v>
      </c>
      <c r="NJW54" s="58" t="s">
        <v>577</v>
      </c>
      <c r="NJX54" s="58" t="s">
        <v>577</v>
      </c>
      <c r="NJY54" s="58" t="s">
        <v>577</v>
      </c>
      <c r="NJZ54" s="58" t="s">
        <v>577</v>
      </c>
      <c r="NKA54" s="58" t="s">
        <v>577</v>
      </c>
      <c r="NKB54" s="58" t="s">
        <v>577</v>
      </c>
      <c r="NKC54" s="58" t="s">
        <v>577</v>
      </c>
      <c r="NKD54" s="58" t="s">
        <v>577</v>
      </c>
      <c r="NKE54" s="58" t="s">
        <v>577</v>
      </c>
      <c r="NKF54" s="58" t="s">
        <v>577</v>
      </c>
      <c r="NKG54" s="58" t="s">
        <v>577</v>
      </c>
      <c r="NKH54" s="58" t="s">
        <v>577</v>
      </c>
      <c r="NKI54" s="58" t="s">
        <v>577</v>
      </c>
      <c r="NKJ54" s="58" t="s">
        <v>577</v>
      </c>
      <c r="NKK54" s="58" t="s">
        <v>577</v>
      </c>
      <c r="NKL54" s="58" t="s">
        <v>577</v>
      </c>
      <c r="NKM54" s="58" t="s">
        <v>577</v>
      </c>
      <c r="NKN54" s="58" t="s">
        <v>577</v>
      </c>
      <c r="NKO54" s="58" t="s">
        <v>577</v>
      </c>
      <c r="NKP54" s="58" t="s">
        <v>577</v>
      </c>
      <c r="NKQ54" s="58" t="s">
        <v>577</v>
      </c>
      <c r="NKR54" s="58" t="s">
        <v>577</v>
      </c>
      <c r="NKS54" s="58" t="s">
        <v>577</v>
      </c>
      <c r="NKT54" s="58" t="s">
        <v>577</v>
      </c>
      <c r="NKU54" s="58" t="s">
        <v>577</v>
      </c>
      <c r="NKV54" s="58" t="s">
        <v>577</v>
      </c>
      <c r="NKW54" s="58" t="s">
        <v>577</v>
      </c>
      <c r="NKX54" s="58" t="s">
        <v>577</v>
      </c>
      <c r="NKY54" s="58" t="s">
        <v>577</v>
      </c>
      <c r="NKZ54" s="58" t="s">
        <v>577</v>
      </c>
      <c r="NLA54" s="58" t="s">
        <v>577</v>
      </c>
      <c r="NLB54" s="58" t="s">
        <v>577</v>
      </c>
      <c r="NLC54" s="58" t="s">
        <v>577</v>
      </c>
      <c r="NLD54" s="58" t="s">
        <v>577</v>
      </c>
      <c r="NLE54" s="58" t="s">
        <v>577</v>
      </c>
      <c r="NLF54" s="58" t="s">
        <v>577</v>
      </c>
      <c r="NLG54" s="58" t="s">
        <v>577</v>
      </c>
      <c r="NLH54" s="58" t="s">
        <v>577</v>
      </c>
      <c r="NLI54" s="58" t="s">
        <v>577</v>
      </c>
      <c r="NLJ54" s="58" t="s">
        <v>577</v>
      </c>
      <c r="NLK54" s="58" t="s">
        <v>577</v>
      </c>
      <c r="NLL54" s="58" t="s">
        <v>577</v>
      </c>
      <c r="NLM54" s="58" t="s">
        <v>577</v>
      </c>
      <c r="NLN54" s="58" t="s">
        <v>577</v>
      </c>
      <c r="NLO54" s="58" t="s">
        <v>577</v>
      </c>
      <c r="NLP54" s="58" t="s">
        <v>577</v>
      </c>
      <c r="NLQ54" s="58" t="s">
        <v>577</v>
      </c>
      <c r="NLR54" s="58" t="s">
        <v>577</v>
      </c>
      <c r="NLS54" s="58" t="s">
        <v>577</v>
      </c>
      <c r="NLT54" s="58" t="s">
        <v>577</v>
      </c>
      <c r="NLU54" s="58" t="s">
        <v>577</v>
      </c>
      <c r="NLV54" s="58" t="s">
        <v>577</v>
      </c>
      <c r="NLW54" s="58" t="s">
        <v>577</v>
      </c>
      <c r="NLX54" s="58" t="s">
        <v>577</v>
      </c>
      <c r="NLY54" s="58" t="s">
        <v>577</v>
      </c>
      <c r="NLZ54" s="58" t="s">
        <v>577</v>
      </c>
      <c r="NMA54" s="58" t="s">
        <v>577</v>
      </c>
      <c r="NMB54" s="58" t="s">
        <v>577</v>
      </c>
      <c r="NMC54" s="58" t="s">
        <v>577</v>
      </c>
      <c r="NMD54" s="58" t="s">
        <v>577</v>
      </c>
      <c r="NME54" s="58" t="s">
        <v>577</v>
      </c>
      <c r="NMF54" s="58" t="s">
        <v>577</v>
      </c>
      <c r="NMG54" s="58" t="s">
        <v>577</v>
      </c>
      <c r="NMH54" s="58" t="s">
        <v>577</v>
      </c>
      <c r="NMI54" s="58" t="s">
        <v>577</v>
      </c>
      <c r="NMJ54" s="58" t="s">
        <v>577</v>
      </c>
      <c r="NMK54" s="58" t="s">
        <v>577</v>
      </c>
      <c r="NML54" s="58" t="s">
        <v>577</v>
      </c>
      <c r="NMM54" s="58" t="s">
        <v>577</v>
      </c>
      <c r="NMN54" s="58" t="s">
        <v>577</v>
      </c>
      <c r="NMO54" s="58" t="s">
        <v>577</v>
      </c>
      <c r="NMP54" s="58" t="s">
        <v>577</v>
      </c>
      <c r="NMQ54" s="58" t="s">
        <v>577</v>
      </c>
      <c r="NMR54" s="58" t="s">
        <v>577</v>
      </c>
      <c r="NMS54" s="58" t="s">
        <v>577</v>
      </c>
      <c r="NMT54" s="58" t="s">
        <v>577</v>
      </c>
      <c r="NMU54" s="58" t="s">
        <v>577</v>
      </c>
      <c r="NMV54" s="58" t="s">
        <v>577</v>
      </c>
      <c r="NMW54" s="58" t="s">
        <v>577</v>
      </c>
      <c r="NMX54" s="58" t="s">
        <v>577</v>
      </c>
      <c r="NMY54" s="58" t="s">
        <v>577</v>
      </c>
      <c r="NMZ54" s="58" t="s">
        <v>577</v>
      </c>
      <c r="NNA54" s="58" t="s">
        <v>577</v>
      </c>
      <c r="NNB54" s="58" t="s">
        <v>577</v>
      </c>
      <c r="NNC54" s="58" t="s">
        <v>577</v>
      </c>
      <c r="NND54" s="58" t="s">
        <v>577</v>
      </c>
      <c r="NNE54" s="58" t="s">
        <v>577</v>
      </c>
      <c r="NNF54" s="58" t="s">
        <v>577</v>
      </c>
      <c r="NNG54" s="58" t="s">
        <v>577</v>
      </c>
      <c r="NNH54" s="58" t="s">
        <v>577</v>
      </c>
      <c r="NNI54" s="58" t="s">
        <v>577</v>
      </c>
      <c r="NNJ54" s="58" t="s">
        <v>577</v>
      </c>
      <c r="NNK54" s="58" t="s">
        <v>577</v>
      </c>
      <c r="NNL54" s="58" t="s">
        <v>577</v>
      </c>
      <c r="NNM54" s="58" t="s">
        <v>577</v>
      </c>
      <c r="NNN54" s="58" t="s">
        <v>577</v>
      </c>
      <c r="NNO54" s="58" t="s">
        <v>577</v>
      </c>
      <c r="NNP54" s="58" t="s">
        <v>577</v>
      </c>
      <c r="NNQ54" s="58" t="s">
        <v>577</v>
      </c>
      <c r="NNR54" s="58" t="s">
        <v>577</v>
      </c>
      <c r="NNS54" s="58" t="s">
        <v>577</v>
      </c>
      <c r="NNT54" s="58" t="s">
        <v>577</v>
      </c>
      <c r="NNU54" s="58" t="s">
        <v>577</v>
      </c>
      <c r="NNV54" s="58" t="s">
        <v>577</v>
      </c>
      <c r="NNW54" s="58" t="s">
        <v>577</v>
      </c>
      <c r="NNX54" s="58" t="s">
        <v>577</v>
      </c>
      <c r="NNY54" s="58" t="s">
        <v>577</v>
      </c>
      <c r="NNZ54" s="58" t="s">
        <v>577</v>
      </c>
      <c r="NOA54" s="58" t="s">
        <v>577</v>
      </c>
      <c r="NOB54" s="58" t="s">
        <v>577</v>
      </c>
      <c r="NOC54" s="58" t="s">
        <v>577</v>
      </c>
      <c r="NOD54" s="58" t="s">
        <v>577</v>
      </c>
      <c r="NOE54" s="58" t="s">
        <v>577</v>
      </c>
      <c r="NOF54" s="58" t="s">
        <v>577</v>
      </c>
      <c r="NOG54" s="58" t="s">
        <v>577</v>
      </c>
      <c r="NOH54" s="58" t="s">
        <v>577</v>
      </c>
      <c r="NOI54" s="58" t="s">
        <v>577</v>
      </c>
      <c r="NOJ54" s="58" t="s">
        <v>577</v>
      </c>
      <c r="NOK54" s="58" t="s">
        <v>577</v>
      </c>
      <c r="NOL54" s="58" t="s">
        <v>577</v>
      </c>
      <c r="NOM54" s="58" t="s">
        <v>577</v>
      </c>
      <c r="NON54" s="58" t="s">
        <v>577</v>
      </c>
      <c r="NOO54" s="58" t="s">
        <v>577</v>
      </c>
      <c r="NOP54" s="58" t="s">
        <v>577</v>
      </c>
      <c r="NOQ54" s="58" t="s">
        <v>577</v>
      </c>
      <c r="NOR54" s="58" t="s">
        <v>577</v>
      </c>
      <c r="NOS54" s="58" t="s">
        <v>577</v>
      </c>
      <c r="NOT54" s="58" t="s">
        <v>577</v>
      </c>
      <c r="NOU54" s="58" t="s">
        <v>577</v>
      </c>
      <c r="NOV54" s="58" t="s">
        <v>577</v>
      </c>
      <c r="NOW54" s="58" t="s">
        <v>577</v>
      </c>
      <c r="NOX54" s="58" t="s">
        <v>577</v>
      </c>
      <c r="NOY54" s="58" t="s">
        <v>577</v>
      </c>
      <c r="NOZ54" s="58" t="s">
        <v>577</v>
      </c>
      <c r="NPA54" s="58" t="s">
        <v>577</v>
      </c>
      <c r="NPB54" s="58" t="s">
        <v>577</v>
      </c>
      <c r="NPC54" s="58" t="s">
        <v>577</v>
      </c>
      <c r="NPD54" s="58" t="s">
        <v>577</v>
      </c>
      <c r="NPE54" s="58" t="s">
        <v>577</v>
      </c>
      <c r="NPF54" s="58" t="s">
        <v>577</v>
      </c>
      <c r="NPG54" s="58" t="s">
        <v>577</v>
      </c>
      <c r="NPH54" s="58" t="s">
        <v>577</v>
      </c>
      <c r="NPI54" s="58" t="s">
        <v>577</v>
      </c>
      <c r="NPJ54" s="58" t="s">
        <v>577</v>
      </c>
      <c r="NPK54" s="58" t="s">
        <v>577</v>
      </c>
      <c r="NPL54" s="58" t="s">
        <v>577</v>
      </c>
      <c r="NPM54" s="58" t="s">
        <v>577</v>
      </c>
      <c r="NPN54" s="58" t="s">
        <v>577</v>
      </c>
      <c r="NPO54" s="58" t="s">
        <v>577</v>
      </c>
      <c r="NPP54" s="58" t="s">
        <v>577</v>
      </c>
      <c r="NPQ54" s="58" t="s">
        <v>577</v>
      </c>
      <c r="NPR54" s="58" t="s">
        <v>577</v>
      </c>
      <c r="NPS54" s="58" t="s">
        <v>577</v>
      </c>
      <c r="NPT54" s="58" t="s">
        <v>577</v>
      </c>
      <c r="NPU54" s="58" t="s">
        <v>577</v>
      </c>
      <c r="NPV54" s="58" t="s">
        <v>577</v>
      </c>
      <c r="NPW54" s="58" t="s">
        <v>577</v>
      </c>
      <c r="NPX54" s="58" t="s">
        <v>577</v>
      </c>
      <c r="NPY54" s="58" t="s">
        <v>577</v>
      </c>
      <c r="NPZ54" s="58" t="s">
        <v>577</v>
      </c>
      <c r="NQA54" s="58" t="s">
        <v>577</v>
      </c>
      <c r="NQB54" s="58" t="s">
        <v>577</v>
      </c>
      <c r="NQC54" s="58" t="s">
        <v>577</v>
      </c>
      <c r="NQD54" s="58" t="s">
        <v>577</v>
      </c>
      <c r="NQE54" s="58" t="s">
        <v>577</v>
      </c>
      <c r="NQF54" s="58" t="s">
        <v>577</v>
      </c>
      <c r="NQG54" s="58" t="s">
        <v>577</v>
      </c>
      <c r="NQH54" s="58" t="s">
        <v>577</v>
      </c>
      <c r="NQI54" s="58" t="s">
        <v>577</v>
      </c>
      <c r="NQJ54" s="58" t="s">
        <v>577</v>
      </c>
      <c r="NQK54" s="58" t="s">
        <v>577</v>
      </c>
      <c r="NQL54" s="58" t="s">
        <v>577</v>
      </c>
      <c r="NQM54" s="58" t="s">
        <v>577</v>
      </c>
      <c r="NQN54" s="58" t="s">
        <v>577</v>
      </c>
      <c r="NQO54" s="58" t="s">
        <v>577</v>
      </c>
      <c r="NQP54" s="58" t="s">
        <v>577</v>
      </c>
      <c r="NQQ54" s="58" t="s">
        <v>577</v>
      </c>
      <c r="NQR54" s="58" t="s">
        <v>577</v>
      </c>
      <c r="NQS54" s="58" t="s">
        <v>577</v>
      </c>
      <c r="NQT54" s="58" t="s">
        <v>577</v>
      </c>
      <c r="NQU54" s="58" t="s">
        <v>577</v>
      </c>
      <c r="NQV54" s="58" t="s">
        <v>577</v>
      </c>
      <c r="NQW54" s="58" t="s">
        <v>577</v>
      </c>
      <c r="NQX54" s="58" t="s">
        <v>577</v>
      </c>
      <c r="NQY54" s="58" t="s">
        <v>577</v>
      </c>
      <c r="NQZ54" s="58" t="s">
        <v>577</v>
      </c>
      <c r="NRA54" s="58" t="s">
        <v>577</v>
      </c>
      <c r="NRB54" s="58" t="s">
        <v>577</v>
      </c>
      <c r="NRC54" s="58" t="s">
        <v>577</v>
      </c>
      <c r="NRD54" s="58" t="s">
        <v>577</v>
      </c>
      <c r="NRE54" s="58" t="s">
        <v>577</v>
      </c>
      <c r="NRF54" s="58" t="s">
        <v>577</v>
      </c>
      <c r="NRG54" s="58" t="s">
        <v>577</v>
      </c>
      <c r="NRH54" s="58" t="s">
        <v>577</v>
      </c>
      <c r="NRI54" s="58" t="s">
        <v>577</v>
      </c>
      <c r="NRJ54" s="58" t="s">
        <v>577</v>
      </c>
      <c r="NRK54" s="58" t="s">
        <v>577</v>
      </c>
      <c r="NRL54" s="58" t="s">
        <v>577</v>
      </c>
      <c r="NRM54" s="58" t="s">
        <v>577</v>
      </c>
      <c r="NRN54" s="58" t="s">
        <v>577</v>
      </c>
      <c r="NRO54" s="58" t="s">
        <v>577</v>
      </c>
      <c r="NRP54" s="58" t="s">
        <v>577</v>
      </c>
      <c r="NRQ54" s="58" t="s">
        <v>577</v>
      </c>
      <c r="NRR54" s="58" t="s">
        <v>577</v>
      </c>
      <c r="NRS54" s="58" t="s">
        <v>577</v>
      </c>
      <c r="NRT54" s="58" t="s">
        <v>577</v>
      </c>
      <c r="NRU54" s="58" t="s">
        <v>577</v>
      </c>
      <c r="NRV54" s="58" t="s">
        <v>577</v>
      </c>
      <c r="NRW54" s="58" t="s">
        <v>577</v>
      </c>
      <c r="NRX54" s="58" t="s">
        <v>577</v>
      </c>
      <c r="NRY54" s="58" t="s">
        <v>577</v>
      </c>
      <c r="NRZ54" s="58" t="s">
        <v>577</v>
      </c>
      <c r="NSA54" s="58" t="s">
        <v>577</v>
      </c>
      <c r="NSB54" s="58" t="s">
        <v>577</v>
      </c>
      <c r="NSC54" s="58" t="s">
        <v>577</v>
      </c>
      <c r="NSD54" s="58" t="s">
        <v>577</v>
      </c>
      <c r="NSE54" s="58" t="s">
        <v>577</v>
      </c>
      <c r="NSF54" s="58" t="s">
        <v>577</v>
      </c>
      <c r="NSG54" s="58" t="s">
        <v>577</v>
      </c>
      <c r="NSH54" s="58" t="s">
        <v>577</v>
      </c>
      <c r="NSI54" s="58" t="s">
        <v>577</v>
      </c>
      <c r="NSJ54" s="58" t="s">
        <v>577</v>
      </c>
      <c r="NSK54" s="58" t="s">
        <v>577</v>
      </c>
      <c r="NSL54" s="58" t="s">
        <v>577</v>
      </c>
      <c r="NSM54" s="58" t="s">
        <v>577</v>
      </c>
      <c r="NSN54" s="58" t="s">
        <v>577</v>
      </c>
      <c r="NSO54" s="58" t="s">
        <v>577</v>
      </c>
      <c r="NSP54" s="58" t="s">
        <v>577</v>
      </c>
      <c r="NSQ54" s="58" t="s">
        <v>577</v>
      </c>
      <c r="NSR54" s="58" t="s">
        <v>577</v>
      </c>
      <c r="NSS54" s="58" t="s">
        <v>577</v>
      </c>
      <c r="NST54" s="58" t="s">
        <v>577</v>
      </c>
      <c r="NSU54" s="58" t="s">
        <v>577</v>
      </c>
      <c r="NSV54" s="58" t="s">
        <v>577</v>
      </c>
      <c r="NSW54" s="58" t="s">
        <v>577</v>
      </c>
      <c r="NSX54" s="58" t="s">
        <v>577</v>
      </c>
      <c r="NSY54" s="58" t="s">
        <v>577</v>
      </c>
      <c r="NSZ54" s="58" t="s">
        <v>577</v>
      </c>
      <c r="NTA54" s="58" t="s">
        <v>577</v>
      </c>
      <c r="NTB54" s="58" t="s">
        <v>577</v>
      </c>
      <c r="NTC54" s="58" t="s">
        <v>577</v>
      </c>
      <c r="NTD54" s="58" t="s">
        <v>577</v>
      </c>
      <c r="NTE54" s="58" t="s">
        <v>577</v>
      </c>
      <c r="NTF54" s="58" t="s">
        <v>577</v>
      </c>
      <c r="NTG54" s="58" t="s">
        <v>577</v>
      </c>
      <c r="NTH54" s="58" t="s">
        <v>577</v>
      </c>
      <c r="NTI54" s="58" t="s">
        <v>577</v>
      </c>
      <c r="NTJ54" s="58" t="s">
        <v>577</v>
      </c>
      <c r="NTK54" s="58" t="s">
        <v>577</v>
      </c>
      <c r="NTL54" s="58" t="s">
        <v>577</v>
      </c>
      <c r="NTM54" s="58" t="s">
        <v>577</v>
      </c>
      <c r="NTN54" s="58" t="s">
        <v>577</v>
      </c>
      <c r="NTO54" s="58" t="s">
        <v>577</v>
      </c>
      <c r="NTP54" s="58" t="s">
        <v>577</v>
      </c>
      <c r="NTQ54" s="58" t="s">
        <v>577</v>
      </c>
      <c r="NTR54" s="58" t="s">
        <v>577</v>
      </c>
      <c r="NTS54" s="58" t="s">
        <v>577</v>
      </c>
      <c r="NTT54" s="58" t="s">
        <v>577</v>
      </c>
      <c r="NTU54" s="58" t="s">
        <v>577</v>
      </c>
      <c r="NTV54" s="58" t="s">
        <v>577</v>
      </c>
      <c r="NTW54" s="58" t="s">
        <v>577</v>
      </c>
      <c r="NTX54" s="58" t="s">
        <v>577</v>
      </c>
      <c r="NTY54" s="58" t="s">
        <v>577</v>
      </c>
      <c r="NTZ54" s="58" t="s">
        <v>577</v>
      </c>
      <c r="NUA54" s="58" t="s">
        <v>577</v>
      </c>
      <c r="NUB54" s="58" t="s">
        <v>577</v>
      </c>
      <c r="NUC54" s="58" t="s">
        <v>577</v>
      </c>
      <c r="NUD54" s="58" t="s">
        <v>577</v>
      </c>
      <c r="NUE54" s="58" t="s">
        <v>577</v>
      </c>
      <c r="NUF54" s="58" t="s">
        <v>577</v>
      </c>
      <c r="NUG54" s="58" t="s">
        <v>577</v>
      </c>
      <c r="NUH54" s="58" t="s">
        <v>577</v>
      </c>
      <c r="NUI54" s="58" t="s">
        <v>577</v>
      </c>
      <c r="NUJ54" s="58" t="s">
        <v>577</v>
      </c>
      <c r="NUK54" s="58" t="s">
        <v>577</v>
      </c>
      <c r="NUL54" s="58" t="s">
        <v>577</v>
      </c>
      <c r="NUM54" s="58" t="s">
        <v>577</v>
      </c>
      <c r="NUN54" s="58" t="s">
        <v>577</v>
      </c>
      <c r="NUO54" s="58" t="s">
        <v>577</v>
      </c>
      <c r="NUP54" s="58" t="s">
        <v>577</v>
      </c>
      <c r="NUQ54" s="58" t="s">
        <v>577</v>
      </c>
      <c r="NUR54" s="58" t="s">
        <v>577</v>
      </c>
      <c r="NUS54" s="58" t="s">
        <v>577</v>
      </c>
      <c r="NUT54" s="58" t="s">
        <v>577</v>
      </c>
      <c r="NUU54" s="58" t="s">
        <v>577</v>
      </c>
      <c r="NUV54" s="58" t="s">
        <v>577</v>
      </c>
      <c r="NUW54" s="58" t="s">
        <v>577</v>
      </c>
      <c r="NUX54" s="58" t="s">
        <v>577</v>
      </c>
      <c r="NUY54" s="58" t="s">
        <v>577</v>
      </c>
      <c r="NUZ54" s="58" t="s">
        <v>577</v>
      </c>
      <c r="NVA54" s="58" t="s">
        <v>577</v>
      </c>
      <c r="NVB54" s="58" t="s">
        <v>577</v>
      </c>
      <c r="NVC54" s="58" t="s">
        <v>577</v>
      </c>
      <c r="NVD54" s="58" t="s">
        <v>577</v>
      </c>
      <c r="NVE54" s="58" t="s">
        <v>577</v>
      </c>
      <c r="NVF54" s="58" t="s">
        <v>577</v>
      </c>
      <c r="NVG54" s="58" t="s">
        <v>577</v>
      </c>
      <c r="NVH54" s="58" t="s">
        <v>577</v>
      </c>
      <c r="NVI54" s="58" t="s">
        <v>577</v>
      </c>
      <c r="NVJ54" s="58" t="s">
        <v>577</v>
      </c>
      <c r="NVK54" s="58" t="s">
        <v>577</v>
      </c>
      <c r="NVL54" s="58" t="s">
        <v>577</v>
      </c>
      <c r="NVM54" s="58" t="s">
        <v>577</v>
      </c>
      <c r="NVN54" s="58" t="s">
        <v>577</v>
      </c>
      <c r="NVO54" s="58" t="s">
        <v>577</v>
      </c>
      <c r="NVP54" s="58" t="s">
        <v>577</v>
      </c>
      <c r="NVQ54" s="58" t="s">
        <v>577</v>
      </c>
      <c r="NVR54" s="58" t="s">
        <v>577</v>
      </c>
      <c r="NVS54" s="58" t="s">
        <v>577</v>
      </c>
      <c r="NVT54" s="58" t="s">
        <v>577</v>
      </c>
      <c r="NVU54" s="58" t="s">
        <v>577</v>
      </c>
      <c r="NVV54" s="58" t="s">
        <v>577</v>
      </c>
      <c r="NVW54" s="58" t="s">
        <v>577</v>
      </c>
      <c r="NVX54" s="58" t="s">
        <v>577</v>
      </c>
      <c r="NVY54" s="58" t="s">
        <v>577</v>
      </c>
      <c r="NVZ54" s="58" t="s">
        <v>577</v>
      </c>
      <c r="NWA54" s="58" t="s">
        <v>577</v>
      </c>
      <c r="NWB54" s="58" t="s">
        <v>577</v>
      </c>
      <c r="NWC54" s="58" t="s">
        <v>577</v>
      </c>
      <c r="NWD54" s="58" t="s">
        <v>577</v>
      </c>
      <c r="NWE54" s="58" t="s">
        <v>577</v>
      </c>
      <c r="NWF54" s="58" t="s">
        <v>577</v>
      </c>
      <c r="NWG54" s="58" t="s">
        <v>577</v>
      </c>
      <c r="NWH54" s="58" t="s">
        <v>577</v>
      </c>
      <c r="NWI54" s="58" t="s">
        <v>577</v>
      </c>
      <c r="NWJ54" s="58" t="s">
        <v>577</v>
      </c>
      <c r="NWK54" s="58" t="s">
        <v>577</v>
      </c>
      <c r="NWL54" s="58" t="s">
        <v>577</v>
      </c>
      <c r="NWM54" s="58" t="s">
        <v>577</v>
      </c>
      <c r="NWN54" s="58" t="s">
        <v>577</v>
      </c>
      <c r="NWO54" s="58" t="s">
        <v>577</v>
      </c>
      <c r="NWP54" s="58" t="s">
        <v>577</v>
      </c>
      <c r="NWQ54" s="58" t="s">
        <v>577</v>
      </c>
      <c r="NWR54" s="58" t="s">
        <v>577</v>
      </c>
      <c r="NWS54" s="58" t="s">
        <v>577</v>
      </c>
      <c r="NWT54" s="58" t="s">
        <v>577</v>
      </c>
      <c r="NWU54" s="58" t="s">
        <v>577</v>
      </c>
      <c r="NWV54" s="58" t="s">
        <v>577</v>
      </c>
      <c r="NWW54" s="58" t="s">
        <v>577</v>
      </c>
      <c r="NWX54" s="58" t="s">
        <v>577</v>
      </c>
      <c r="NWY54" s="58" t="s">
        <v>577</v>
      </c>
      <c r="NWZ54" s="58" t="s">
        <v>577</v>
      </c>
      <c r="NXA54" s="58" t="s">
        <v>577</v>
      </c>
      <c r="NXB54" s="58" t="s">
        <v>577</v>
      </c>
      <c r="NXC54" s="58" t="s">
        <v>577</v>
      </c>
      <c r="NXD54" s="58" t="s">
        <v>577</v>
      </c>
      <c r="NXE54" s="58" t="s">
        <v>577</v>
      </c>
      <c r="NXF54" s="58" t="s">
        <v>577</v>
      </c>
      <c r="NXG54" s="58" t="s">
        <v>577</v>
      </c>
      <c r="NXH54" s="58" t="s">
        <v>577</v>
      </c>
      <c r="NXI54" s="58" t="s">
        <v>577</v>
      </c>
      <c r="NXJ54" s="58" t="s">
        <v>577</v>
      </c>
      <c r="NXK54" s="58" t="s">
        <v>577</v>
      </c>
      <c r="NXL54" s="58" t="s">
        <v>577</v>
      </c>
      <c r="NXM54" s="58" t="s">
        <v>577</v>
      </c>
      <c r="NXN54" s="58" t="s">
        <v>577</v>
      </c>
      <c r="NXO54" s="58" t="s">
        <v>577</v>
      </c>
      <c r="NXP54" s="58" t="s">
        <v>577</v>
      </c>
      <c r="NXQ54" s="58" t="s">
        <v>577</v>
      </c>
      <c r="NXR54" s="58" t="s">
        <v>577</v>
      </c>
      <c r="NXS54" s="58" t="s">
        <v>577</v>
      </c>
      <c r="NXT54" s="58" t="s">
        <v>577</v>
      </c>
      <c r="NXU54" s="58" t="s">
        <v>577</v>
      </c>
      <c r="NXV54" s="58" t="s">
        <v>577</v>
      </c>
      <c r="NXW54" s="58" t="s">
        <v>577</v>
      </c>
      <c r="NXX54" s="58" t="s">
        <v>577</v>
      </c>
      <c r="NXY54" s="58" t="s">
        <v>577</v>
      </c>
      <c r="NXZ54" s="58" t="s">
        <v>577</v>
      </c>
      <c r="NYA54" s="58" t="s">
        <v>577</v>
      </c>
      <c r="NYB54" s="58" t="s">
        <v>577</v>
      </c>
      <c r="NYC54" s="58" t="s">
        <v>577</v>
      </c>
      <c r="NYD54" s="58" t="s">
        <v>577</v>
      </c>
      <c r="NYE54" s="58" t="s">
        <v>577</v>
      </c>
      <c r="NYF54" s="58" t="s">
        <v>577</v>
      </c>
      <c r="NYG54" s="58" t="s">
        <v>577</v>
      </c>
      <c r="NYH54" s="58" t="s">
        <v>577</v>
      </c>
      <c r="NYI54" s="58" t="s">
        <v>577</v>
      </c>
      <c r="NYJ54" s="58" t="s">
        <v>577</v>
      </c>
      <c r="NYK54" s="58" t="s">
        <v>577</v>
      </c>
      <c r="NYL54" s="58" t="s">
        <v>577</v>
      </c>
      <c r="NYM54" s="58" t="s">
        <v>577</v>
      </c>
      <c r="NYN54" s="58" t="s">
        <v>577</v>
      </c>
      <c r="NYO54" s="58" t="s">
        <v>577</v>
      </c>
      <c r="NYP54" s="58" t="s">
        <v>577</v>
      </c>
      <c r="NYQ54" s="58" t="s">
        <v>577</v>
      </c>
      <c r="NYR54" s="58" t="s">
        <v>577</v>
      </c>
      <c r="NYS54" s="58" t="s">
        <v>577</v>
      </c>
      <c r="NYT54" s="58" t="s">
        <v>577</v>
      </c>
      <c r="NYU54" s="58" t="s">
        <v>577</v>
      </c>
      <c r="NYV54" s="58" t="s">
        <v>577</v>
      </c>
      <c r="NYW54" s="58" t="s">
        <v>577</v>
      </c>
      <c r="NYX54" s="58" t="s">
        <v>577</v>
      </c>
      <c r="NYY54" s="58" t="s">
        <v>577</v>
      </c>
      <c r="NYZ54" s="58" t="s">
        <v>577</v>
      </c>
      <c r="NZA54" s="58" t="s">
        <v>577</v>
      </c>
      <c r="NZB54" s="58" t="s">
        <v>577</v>
      </c>
      <c r="NZC54" s="58" t="s">
        <v>577</v>
      </c>
      <c r="NZD54" s="58" t="s">
        <v>577</v>
      </c>
      <c r="NZE54" s="58" t="s">
        <v>577</v>
      </c>
      <c r="NZF54" s="58" t="s">
        <v>577</v>
      </c>
      <c r="NZG54" s="58" t="s">
        <v>577</v>
      </c>
      <c r="NZH54" s="58" t="s">
        <v>577</v>
      </c>
      <c r="NZI54" s="58" t="s">
        <v>577</v>
      </c>
      <c r="NZJ54" s="58" t="s">
        <v>577</v>
      </c>
      <c r="NZK54" s="58" t="s">
        <v>577</v>
      </c>
      <c r="NZL54" s="58" t="s">
        <v>577</v>
      </c>
      <c r="NZM54" s="58" t="s">
        <v>577</v>
      </c>
      <c r="NZN54" s="58" t="s">
        <v>577</v>
      </c>
      <c r="NZO54" s="58" t="s">
        <v>577</v>
      </c>
      <c r="NZP54" s="58" t="s">
        <v>577</v>
      </c>
      <c r="NZQ54" s="58" t="s">
        <v>577</v>
      </c>
      <c r="NZR54" s="58" t="s">
        <v>577</v>
      </c>
      <c r="NZS54" s="58" t="s">
        <v>577</v>
      </c>
      <c r="NZT54" s="58" t="s">
        <v>577</v>
      </c>
      <c r="NZU54" s="58" t="s">
        <v>577</v>
      </c>
      <c r="NZV54" s="58" t="s">
        <v>577</v>
      </c>
      <c r="NZW54" s="58" t="s">
        <v>577</v>
      </c>
      <c r="NZX54" s="58" t="s">
        <v>577</v>
      </c>
      <c r="NZY54" s="58" t="s">
        <v>577</v>
      </c>
      <c r="NZZ54" s="58" t="s">
        <v>577</v>
      </c>
      <c r="OAA54" s="58" t="s">
        <v>577</v>
      </c>
      <c r="OAB54" s="58" t="s">
        <v>577</v>
      </c>
      <c r="OAC54" s="58" t="s">
        <v>577</v>
      </c>
      <c r="OAD54" s="58" t="s">
        <v>577</v>
      </c>
      <c r="OAE54" s="58" t="s">
        <v>577</v>
      </c>
      <c r="OAF54" s="58" t="s">
        <v>577</v>
      </c>
      <c r="OAG54" s="58" t="s">
        <v>577</v>
      </c>
      <c r="OAH54" s="58" t="s">
        <v>577</v>
      </c>
      <c r="OAI54" s="58" t="s">
        <v>577</v>
      </c>
      <c r="OAJ54" s="58" t="s">
        <v>577</v>
      </c>
      <c r="OAK54" s="58" t="s">
        <v>577</v>
      </c>
      <c r="OAL54" s="58" t="s">
        <v>577</v>
      </c>
      <c r="OAM54" s="58" t="s">
        <v>577</v>
      </c>
      <c r="OAN54" s="58" t="s">
        <v>577</v>
      </c>
      <c r="OAO54" s="58" t="s">
        <v>577</v>
      </c>
      <c r="OAP54" s="58" t="s">
        <v>577</v>
      </c>
      <c r="OAQ54" s="58" t="s">
        <v>577</v>
      </c>
      <c r="OAR54" s="58" t="s">
        <v>577</v>
      </c>
      <c r="OAS54" s="58" t="s">
        <v>577</v>
      </c>
      <c r="OAT54" s="58" t="s">
        <v>577</v>
      </c>
      <c r="OAU54" s="58" t="s">
        <v>577</v>
      </c>
      <c r="OAV54" s="58" t="s">
        <v>577</v>
      </c>
      <c r="OAW54" s="58" t="s">
        <v>577</v>
      </c>
      <c r="OAX54" s="58" t="s">
        <v>577</v>
      </c>
      <c r="OAY54" s="58" t="s">
        <v>577</v>
      </c>
      <c r="OAZ54" s="58" t="s">
        <v>577</v>
      </c>
      <c r="OBA54" s="58" t="s">
        <v>577</v>
      </c>
      <c r="OBB54" s="58" t="s">
        <v>577</v>
      </c>
      <c r="OBC54" s="58" t="s">
        <v>577</v>
      </c>
      <c r="OBD54" s="58" t="s">
        <v>577</v>
      </c>
      <c r="OBE54" s="58" t="s">
        <v>577</v>
      </c>
      <c r="OBF54" s="58" t="s">
        <v>577</v>
      </c>
      <c r="OBG54" s="58" t="s">
        <v>577</v>
      </c>
      <c r="OBH54" s="58" t="s">
        <v>577</v>
      </c>
      <c r="OBI54" s="58" t="s">
        <v>577</v>
      </c>
      <c r="OBJ54" s="58" t="s">
        <v>577</v>
      </c>
      <c r="OBK54" s="58" t="s">
        <v>577</v>
      </c>
      <c r="OBL54" s="58" t="s">
        <v>577</v>
      </c>
      <c r="OBM54" s="58" t="s">
        <v>577</v>
      </c>
      <c r="OBN54" s="58" t="s">
        <v>577</v>
      </c>
      <c r="OBO54" s="58" t="s">
        <v>577</v>
      </c>
      <c r="OBP54" s="58" t="s">
        <v>577</v>
      </c>
      <c r="OBQ54" s="58" t="s">
        <v>577</v>
      </c>
      <c r="OBR54" s="58" t="s">
        <v>577</v>
      </c>
      <c r="OBS54" s="58" t="s">
        <v>577</v>
      </c>
      <c r="OBT54" s="58" t="s">
        <v>577</v>
      </c>
      <c r="OBU54" s="58" t="s">
        <v>577</v>
      </c>
      <c r="OBV54" s="58" t="s">
        <v>577</v>
      </c>
      <c r="OBW54" s="58" t="s">
        <v>577</v>
      </c>
      <c r="OBX54" s="58" t="s">
        <v>577</v>
      </c>
      <c r="OBY54" s="58" t="s">
        <v>577</v>
      </c>
      <c r="OBZ54" s="58" t="s">
        <v>577</v>
      </c>
      <c r="OCA54" s="58" t="s">
        <v>577</v>
      </c>
      <c r="OCB54" s="58" t="s">
        <v>577</v>
      </c>
      <c r="OCC54" s="58" t="s">
        <v>577</v>
      </c>
      <c r="OCD54" s="58" t="s">
        <v>577</v>
      </c>
      <c r="OCE54" s="58" t="s">
        <v>577</v>
      </c>
      <c r="OCF54" s="58" t="s">
        <v>577</v>
      </c>
      <c r="OCG54" s="58" t="s">
        <v>577</v>
      </c>
      <c r="OCH54" s="58" t="s">
        <v>577</v>
      </c>
      <c r="OCI54" s="58" t="s">
        <v>577</v>
      </c>
      <c r="OCJ54" s="58" t="s">
        <v>577</v>
      </c>
      <c r="OCK54" s="58" t="s">
        <v>577</v>
      </c>
      <c r="OCL54" s="58" t="s">
        <v>577</v>
      </c>
      <c r="OCM54" s="58" t="s">
        <v>577</v>
      </c>
      <c r="OCN54" s="58" t="s">
        <v>577</v>
      </c>
      <c r="OCO54" s="58" t="s">
        <v>577</v>
      </c>
      <c r="OCP54" s="58" t="s">
        <v>577</v>
      </c>
      <c r="OCQ54" s="58" t="s">
        <v>577</v>
      </c>
      <c r="OCR54" s="58" t="s">
        <v>577</v>
      </c>
      <c r="OCS54" s="58" t="s">
        <v>577</v>
      </c>
      <c r="OCT54" s="58" t="s">
        <v>577</v>
      </c>
      <c r="OCU54" s="58" t="s">
        <v>577</v>
      </c>
      <c r="OCV54" s="58" t="s">
        <v>577</v>
      </c>
      <c r="OCW54" s="58" t="s">
        <v>577</v>
      </c>
      <c r="OCX54" s="58" t="s">
        <v>577</v>
      </c>
      <c r="OCY54" s="58" t="s">
        <v>577</v>
      </c>
      <c r="OCZ54" s="58" t="s">
        <v>577</v>
      </c>
      <c r="ODA54" s="58" t="s">
        <v>577</v>
      </c>
      <c r="ODB54" s="58" t="s">
        <v>577</v>
      </c>
      <c r="ODC54" s="58" t="s">
        <v>577</v>
      </c>
      <c r="ODD54" s="58" t="s">
        <v>577</v>
      </c>
      <c r="ODE54" s="58" t="s">
        <v>577</v>
      </c>
      <c r="ODF54" s="58" t="s">
        <v>577</v>
      </c>
      <c r="ODG54" s="58" t="s">
        <v>577</v>
      </c>
      <c r="ODH54" s="58" t="s">
        <v>577</v>
      </c>
      <c r="ODI54" s="58" t="s">
        <v>577</v>
      </c>
      <c r="ODJ54" s="58" t="s">
        <v>577</v>
      </c>
      <c r="ODK54" s="58" t="s">
        <v>577</v>
      </c>
      <c r="ODL54" s="58" t="s">
        <v>577</v>
      </c>
      <c r="ODM54" s="58" t="s">
        <v>577</v>
      </c>
      <c r="ODN54" s="58" t="s">
        <v>577</v>
      </c>
      <c r="ODO54" s="58" t="s">
        <v>577</v>
      </c>
      <c r="ODP54" s="58" t="s">
        <v>577</v>
      </c>
      <c r="ODQ54" s="58" t="s">
        <v>577</v>
      </c>
      <c r="ODR54" s="58" t="s">
        <v>577</v>
      </c>
      <c r="ODS54" s="58" t="s">
        <v>577</v>
      </c>
      <c r="ODT54" s="58" t="s">
        <v>577</v>
      </c>
      <c r="ODU54" s="58" t="s">
        <v>577</v>
      </c>
      <c r="ODV54" s="58" t="s">
        <v>577</v>
      </c>
      <c r="ODW54" s="58" t="s">
        <v>577</v>
      </c>
      <c r="ODX54" s="58" t="s">
        <v>577</v>
      </c>
      <c r="ODY54" s="58" t="s">
        <v>577</v>
      </c>
      <c r="ODZ54" s="58" t="s">
        <v>577</v>
      </c>
      <c r="OEA54" s="58" t="s">
        <v>577</v>
      </c>
      <c r="OEB54" s="58" t="s">
        <v>577</v>
      </c>
      <c r="OEC54" s="58" t="s">
        <v>577</v>
      </c>
      <c r="OED54" s="58" t="s">
        <v>577</v>
      </c>
      <c r="OEE54" s="58" t="s">
        <v>577</v>
      </c>
      <c r="OEF54" s="58" t="s">
        <v>577</v>
      </c>
      <c r="OEG54" s="58" t="s">
        <v>577</v>
      </c>
      <c r="OEH54" s="58" t="s">
        <v>577</v>
      </c>
      <c r="OEI54" s="58" t="s">
        <v>577</v>
      </c>
      <c r="OEJ54" s="58" t="s">
        <v>577</v>
      </c>
      <c r="OEK54" s="58" t="s">
        <v>577</v>
      </c>
      <c r="OEL54" s="58" t="s">
        <v>577</v>
      </c>
      <c r="OEM54" s="58" t="s">
        <v>577</v>
      </c>
      <c r="OEN54" s="58" t="s">
        <v>577</v>
      </c>
      <c r="OEO54" s="58" t="s">
        <v>577</v>
      </c>
      <c r="OEP54" s="58" t="s">
        <v>577</v>
      </c>
      <c r="OEQ54" s="58" t="s">
        <v>577</v>
      </c>
      <c r="OER54" s="58" t="s">
        <v>577</v>
      </c>
      <c r="OES54" s="58" t="s">
        <v>577</v>
      </c>
      <c r="OET54" s="58" t="s">
        <v>577</v>
      </c>
      <c r="OEU54" s="58" t="s">
        <v>577</v>
      </c>
      <c r="OEV54" s="58" t="s">
        <v>577</v>
      </c>
      <c r="OEW54" s="58" t="s">
        <v>577</v>
      </c>
      <c r="OEX54" s="58" t="s">
        <v>577</v>
      </c>
      <c r="OEY54" s="58" t="s">
        <v>577</v>
      </c>
      <c r="OEZ54" s="58" t="s">
        <v>577</v>
      </c>
      <c r="OFA54" s="58" t="s">
        <v>577</v>
      </c>
      <c r="OFB54" s="58" t="s">
        <v>577</v>
      </c>
      <c r="OFC54" s="58" t="s">
        <v>577</v>
      </c>
      <c r="OFD54" s="58" t="s">
        <v>577</v>
      </c>
      <c r="OFE54" s="58" t="s">
        <v>577</v>
      </c>
      <c r="OFF54" s="58" t="s">
        <v>577</v>
      </c>
      <c r="OFG54" s="58" t="s">
        <v>577</v>
      </c>
      <c r="OFH54" s="58" t="s">
        <v>577</v>
      </c>
      <c r="OFI54" s="58" t="s">
        <v>577</v>
      </c>
      <c r="OFJ54" s="58" t="s">
        <v>577</v>
      </c>
      <c r="OFK54" s="58" t="s">
        <v>577</v>
      </c>
      <c r="OFL54" s="58" t="s">
        <v>577</v>
      </c>
      <c r="OFM54" s="58" t="s">
        <v>577</v>
      </c>
      <c r="OFN54" s="58" t="s">
        <v>577</v>
      </c>
      <c r="OFO54" s="58" t="s">
        <v>577</v>
      </c>
      <c r="OFP54" s="58" t="s">
        <v>577</v>
      </c>
      <c r="OFQ54" s="58" t="s">
        <v>577</v>
      </c>
      <c r="OFR54" s="58" t="s">
        <v>577</v>
      </c>
      <c r="OFS54" s="58" t="s">
        <v>577</v>
      </c>
      <c r="OFT54" s="58" t="s">
        <v>577</v>
      </c>
      <c r="OFU54" s="58" t="s">
        <v>577</v>
      </c>
      <c r="OFV54" s="58" t="s">
        <v>577</v>
      </c>
      <c r="OFW54" s="58" t="s">
        <v>577</v>
      </c>
      <c r="OFX54" s="58" t="s">
        <v>577</v>
      </c>
      <c r="OFY54" s="58" t="s">
        <v>577</v>
      </c>
      <c r="OFZ54" s="58" t="s">
        <v>577</v>
      </c>
      <c r="OGA54" s="58" t="s">
        <v>577</v>
      </c>
      <c r="OGB54" s="58" t="s">
        <v>577</v>
      </c>
      <c r="OGC54" s="58" t="s">
        <v>577</v>
      </c>
      <c r="OGD54" s="58" t="s">
        <v>577</v>
      </c>
      <c r="OGE54" s="58" t="s">
        <v>577</v>
      </c>
      <c r="OGF54" s="58" t="s">
        <v>577</v>
      </c>
      <c r="OGG54" s="58" t="s">
        <v>577</v>
      </c>
      <c r="OGH54" s="58" t="s">
        <v>577</v>
      </c>
      <c r="OGI54" s="58" t="s">
        <v>577</v>
      </c>
      <c r="OGJ54" s="58" t="s">
        <v>577</v>
      </c>
      <c r="OGK54" s="58" t="s">
        <v>577</v>
      </c>
      <c r="OGL54" s="58" t="s">
        <v>577</v>
      </c>
      <c r="OGM54" s="58" t="s">
        <v>577</v>
      </c>
      <c r="OGN54" s="58" t="s">
        <v>577</v>
      </c>
      <c r="OGO54" s="58" t="s">
        <v>577</v>
      </c>
      <c r="OGP54" s="58" t="s">
        <v>577</v>
      </c>
      <c r="OGQ54" s="58" t="s">
        <v>577</v>
      </c>
      <c r="OGR54" s="58" t="s">
        <v>577</v>
      </c>
      <c r="OGS54" s="58" t="s">
        <v>577</v>
      </c>
      <c r="OGT54" s="58" t="s">
        <v>577</v>
      </c>
      <c r="OGU54" s="58" t="s">
        <v>577</v>
      </c>
      <c r="OGV54" s="58" t="s">
        <v>577</v>
      </c>
      <c r="OGW54" s="58" t="s">
        <v>577</v>
      </c>
      <c r="OGX54" s="58" t="s">
        <v>577</v>
      </c>
      <c r="OGY54" s="58" t="s">
        <v>577</v>
      </c>
      <c r="OGZ54" s="58" t="s">
        <v>577</v>
      </c>
      <c r="OHA54" s="58" t="s">
        <v>577</v>
      </c>
      <c r="OHB54" s="58" t="s">
        <v>577</v>
      </c>
      <c r="OHC54" s="58" t="s">
        <v>577</v>
      </c>
      <c r="OHD54" s="58" t="s">
        <v>577</v>
      </c>
      <c r="OHE54" s="58" t="s">
        <v>577</v>
      </c>
      <c r="OHF54" s="58" t="s">
        <v>577</v>
      </c>
      <c r="OHG54" s="58" t="s">
        <v>577</v>
      </c>
      <c r="OHH54" s="58" t="s">
        <v>577</v>
      </c>
      <c r="OHI54" s="58" t="s">
        <v>577</v>
      </c>
      <c r="OHJ54" s="58" t="s">
        <v>577</v>
      </c>
      <c r="OHK54" s="58" t="s">
        <v>577</v>
      </c>
      <c r="OHL54" s="58" t="s">
        <v>577</v>
      </c>
      <c r="OHM54" s="58" t="s">
        <v>577</v>
      </c>
      <c r="OHN54" s="58" t="s">
        <v>577</v>
      </c>
      <c r="OHO54" s="58" t="s">
        <v>577</v>
      </c>
      <c r="OHP54" s="58" t="s">
        <v>577</v>
      </c>
      <c r="OHQ54" s="58" t="s">
        <v>577</v>
      </c>
      <c r="OHR54" s="58" t="s">
        <v>577</v>
      </c>
      <c r="OHS54" s="58" t="s">
        <v>577</v>
      </c>
      <c r="OHT54" s="58" t="s">
        <v>577</v>
      </c>
      <c r="OHU54" s="58" t="s">
        <v>577</v>
      </c>
      <c r="OHV54" s="58" t="s">
        <v>577</v>
      </c>
      <c r="OHW54" s="58" t="s">
        <v>577</v>
      </c>
      <c r="OHX54" s="58" t="s">
        <v>577</v>
      </c>
      <c r="OHY54" s="58" t="s">
        <v>577</v>
      </c>
      <c r="OHZ54" s="58" t="s">
        <v>577</v>
      </c>
      <c r="OIA54" s="58" t="s">
        <v>577</v>
      </c>
      <c r="OIB54" s="58" t="s">
        <v>577</v>
      </c>
      <c r="OIC54" s="58" t="s">
        <v>577</v>
      </c>
      <c r="OID54" s="58" t="s">
        <v>577</v>
      </c>
      <c r="OIE54" s="58" t="s">
        <v>577</v>
      </c>
      <c r="OIF54" s="58" t="s">
        <v>577</v>
      </c>
      <c r="OIG54" s="58" t="s">
        <v>577</v>
      </c>
      <c r="OIH54" s="58" t="s">
        <v>577</v>
      </c>
      <c r="OII54" s="58" t="s">
        <v>577</v>
      </c>
      <c r="OIJ54" s="58" t="s">
        <v>577</v>
      </c>
      <c r="OIK54" s="58" t="s">
        <v>577</v>
      </c>
      <c r="OIL54" s="58" t="s">
        <v>577</v>
      </c>
      <c r="OIM54" s="58" t="s">
        <v>577</v>
      </c>
      <c r="OIN54" s="58" t="s">
        <v>577</v>
      </c>
      <c r="OIO54" s="58" t="s">
        <v>577</v>
      </c>
      <c r="OIP54" s="58" t="s">
        <v>577</v>
      </c>
      <c r="OIQ54" s="58" t="s">
        <v>577</v>
      </c>
      <c r="OIR54" s="58" t="s">
        <v>577</v>
      </c>
      <c r="OIS54" s="58" t="s">
        <v>577</v>
      </c>
      <c r="OIT54" s="58" t="s">
        <v>577</v>
      </c>
      <c r="OIU54" s="58" t="s">
        <v>577</v>
      </c>
      <c r="OIV54" s="58" t="s">
        <v>577</v>
      </c>
      <c r="OIW54" s="58" t="s">
        <v>577</v>
      </c>
      <c r="OIX54" s="58" t="s">
        <v>577</v>
      </c>
      <c r="OIY54" s="58" t="s">
        <v>577</v>
      </c>
      <c r="OIZ54" s="58" t="s">
        <v>577</v>
      </c>
      <c r="OJA54" s="58" t="s">
        <v>577</v>
      </c>
      <c r="OJB54" s="58" t="s">
        <v>577</v>
      </c>
      <c r="OJC54" s="58" t="s">
        <v>577</v>
      </c>
      <c r="OJD54" s="58" t="s">
        <v>577</v>
      </c>
      <c r="OJE54" s="58" t="s">
        <v>577</v>
      </c>
      <c r="OJF54" s="58" t="s">
        <v>577</v>
      </c>
      <c r="OJG54" s="58" t="s">
        <v>577</v>
      </c>
      <c r="OJH54" s="58" t="s">
        <v>577</v>
      </c>
      <c r="OJI54" s="58" t="s">
        <v>577</v>
      </c>
      <c r="OJJ54" s="58" t="s">
        <v>577</v>
      </c>
      <c r="OJK54" s="58" t="s">
        <v>577</v>
      </c>
      <c r="OJL54" s="58" t="s">
        <v>577</v>
      </c>
      <c r="OJM54" s="58" t="s">
        <v>577</v>
      </c>
      <c r="OJN54" s="58" t="s">
        <v>577</v>
      </c>
      <c r="OJO54" s="58" t="s">
        <v>577</v>
      </c>
      <c r="OJP54" s="58" t="s">
        <v>577</v>
      </c>
      <c r="OJQ54" s="58" t="s">
        <v>577</v>
      </c>
      <c r="OJR54" s="58" t="s">
        <v>577</v>
      </c>
      <c r="OJS54" s="58" t="s">
        <v>577</v>
      </c>
      <c r="OJT54" s="58" t="s">
        <v>577</v>
      </c>
      <c r="OJU54" s="58" t="s">
        <v>577</v>
      </c>
      <c r="OJV54" s="58" t="s">
        <v>577</v>
      </c>
      <c r="OJW54" s="58" t="s">
        <v>577</v>
      </c>
      <c r="OJX54" s="58" t="s">
        <v>577</v>
      </c>
      <c r="OJY54" s="58" t="s">
        <v>577</v>
      </c>
      <c r="OJZ54" s="58" t="s">
        <v>577</v>
      </c>
      <c r="OKA54" s="58" t="s">
        <v>577</v>
      </c>
      <c r="OKB54" s="58" t="s">
        <v>577</v>
      </c>
      <c r="OKC54" s="58" t="s">
        <v>577</v>
      </c>
      <c r="OKD54" s="58" t="s">
        <v>577</v>
      </c>
      <c r="OKE54" s="58" t="s">
        <v>577</v>
      </c>
      <c r="OKF54" s="58" t="s">
        <v>577</v>
      </c>
      <c r="OKG54" s="58" t="s">
        <v>577</v>
      </c>
      <c r="OKH54" s="58" t="s">
        <v>577</v>
      </c>
      <c r="OKI54" s="58" t="s">
        <v>577</v>
      </c>
      <c r="OKJ54" s="58" t="s">
        <v>577</v>
      </c>
      <c r="OKK54" s="58" t="s">
        <v>577</v>
      </c>
      <c r="OKL54" s="58" t="s">
        <v>577</v>
      </c>
      <c r="OKM54" s="58" t="s">
        <v>577</v>
      </c>
      <c r="OKN54" s="58" t="s">
        <v>577</v>
      </c>
      <c r="OKO54" s="58" t="s">
        <v>577</v>
      </c>
      <c r="OKP54" s="58" t="s">
        <v>577</v>
      </c>
      <c r="OKQ54" s="58" t="s">
        <v>577</v>
      </c>
      <c r="OKR54" s="58" t="s">
        <v>577</v>
      </c>
      <c r="OKS54" s="58" t="s">
        <v>577</v>
      </c>
      <c r="OKT54" s="58" t="s">
        <v>577</v>
      </c>
      <c r="OKU54" s="58" t="s">
        <v>577</v>
      </c>
      <c r="OKV54" s="58" t="s">
        <v>577</v>
      </c>
      <c r="OKW54" s="58" t="s">
        <v>577</v>
      </c>
      <c r="OKX54" s="58" t="s">
        <v>577</v>
      </c>
      <c r="OKY54" s="58" t="s">
        <v>577</v>
      </c>
      <c r="OKZ54" s="58" t="s">
        <v>577</v>
      </c>
      <c r="OLA54" s="58" t="s">
        <v>577</v>
      </c>
      <c r="OLB54" s="58" t="s">
        <v>577</v>
      </c>
      <c r="OLC54" s="58" t="s">
        <v>577</v>
      </c>
      <c r="OLD54" s="58" t="s">
        <v>577</v>
      </c>
      <c r="OLE54" s="58" t="s">
        <v>577</v>
      </c>
      <c r="OLF54" s="58" t="s">
        <v>577</v>
      </c>
      <c r="OLG54" s="58" t="s">
        <v>577</v>
      </c>
      <c r="OLH54" s="58" t="s">
        <v>577</v>
      </c>
      <c r="OLI54" s="58" t="s">
        <v>577</v>
      </c>
      <c r="OLJ54" s="58" t="s">
        <v>577</v>
      </c>
      <c r="OLK54" s="58" t="s">
        <v>577</v>
      </c>
      <c r="OLL54" s="58" t="s">
        <v>577</v>
      </c>
      <c r="OLM54" s="58" t="s">
        <v>577</v>
      </c>
      <c r="OLN54" s="58" t="s">
        <v>577</v>
      </c>
      <c r="OLO54" s="58" t="s">
        <v>577</v>
      </c>
      <c r="OLP54" s="58" t="s">
        <v>577</v>
      </c>
      <c r="OLQ54" s="58" t="s">
        <v>577</v>
      </c>
      <c r="OLR54" s="58" t="s">
        <v>577</v>
      </c>
      <c r="OLS54" s="58" t="s">
        <v>577</v>
      </c>
      <c r="OLT54" s="58" t="s">
        <v>577</v>
      </c>
      <c r="OLU54" s="58" t="s">
        <v>577</v>
      </c>
      <c r="OLV54" s="58" t="s">
        <v>577</v>
      </c>
      <c r="OLW54" s="58" t="s">
        <v>577</v>
      </c>
      <c r="OLX54" s="58" t="s">
        <v>577</v>
      </c>
      <c r="OLY54" s="58" t="s">
        <v>577</v>
      </c>
      <c r="OLZ54" s="58" t="s">
        <v>577</v>
      </c>
      <c r="OMA54" s="58" t="s">
        <v>577</v>
      </c>
      <c r="OMB54" s="58" t="s">
        <v>577</v>
      </c>
      <c r="OMC54" s="58" t="s">
        <v>577</v>
      </c>
      <c r="OMD54" s="58" t="s">
        <v>577</v>
      </c>
      <c r="OME54" s="58" t="s">
        <v>577</v>
      </c>
      <c r="OMF54" s="58" t="s">
        <v>577</v>
      </c>
      <c r="OMG54" s="58" t="s">
        <v>577</v>
      </c>
      <c r="OMH54" s="58" t="s">
        <v>577</v>
      </c>
      <c r="OMI54" s="58" t="s">
        <v>577</v>
      </c>
      <c r="OMJ54" s="58" t="s">
        <v>577</v>
      </c>
      <c r="OMK54" s="58" t="s">
        <v>577</v>
      </c>
      <c r="OML54" s="58" t="s">
        <v>577</v>
      </c>
      <c r="OMM54" s="58" t="s">
        <v>577</v>
      </c>
      <c r="OMN54" s="58" t="s">
        <v>577</v>
      </c>
      <c r="OMO54" s="58" t="s">
        <v>577</v>
      </c>
      <c r="OMP54" s="58" t="s">
        <v>577</v>
      </c>
      <c r="OMQ54" s="58" t="s">
        <v>577</v>
      </c>
      <c r="OMR54" s="58" t="s">
        <v>577</v>
      </c>
      <c r="OMS54" s="58" t="s">
        <v>577</v>
      </c>
      <c r="OMT54" s="58" t="s">
        <v>577</v>
      </c>
      <c r="OMU54" s="58" t="s">
        <v>577</v>
      </c>
      <c r="OMV54" s="58" t="s">
        <v>577</v>
      </c>
      <c r="OMW54" s="58" t="s">
        <v>577</v>
      </c>
      <c r="OMX54" s="58" t="s">
        <v>577</v>
      </c>
      <c r="OMY54" s="58" t="s">
        <v>577</v>
      </c>
      <c r="OMZ54" s="58" t="s">
        <v>577</v>
      </c>
      <c r="ONA54" s="58" t="s">
        <v>577</v>
      </c>
      <c r="ONB54" s="58" t="s">
        <v>577</v>
      </c>
      <c r="ONC54" s="58" t="s">
        <v>577</v>
      </c>
      <c r="OND54" s="58" t="s">
        <v>577</v>
      </c>
      <c r="ONE54" s="58" t="s">
        <v>577</v>
      </c>
      <c r="ONF54" s="58" t="s">
        <v>577</v>
      </c>
      <c r="ONG54" s="58" t="s">
        <v>577</v>
      </c>
      <c r="ONH54" s="58" t="s">
        <v>577</v>
      </c>
      <c r="ONI54" s="58" t="s">
        <v>577</v>
      </c>
      <c r="ONJ54" s="58" t="s">
        <v>577</v>
      </c>
      <c r="ONK54" s="58" t="s">
        <v>577</v>
      </c>
      <c r="ONL54" s="58" t="s">
        <v>577</v>
      </c>
      <c r="ONM54" s="58" t="s">
        <v>577</v>
      </c>
      <c r="ONN54" s="58" t="s">
        <v>577</v>
      </c>
      <c r="ONO54" s="58" t="s">
        <v>577</v>
      </c>
      <c r="ONP54" s="58" t="s">
        <v>577</v>
      </c>
      <c r="ONQ54" s="58" t="s">
        <v>577</v>
      </c>
      <c r="ONR54" s="58" t="s">
        <v>577</v>
      </c>
      <c r="ONS54" s="58" t="s">
        <v>577</v>
      </c>
      <c r="ONT54" s="58" t="s">
        <v>577</v>
      </c>
      <c r="ONU54" s="58" t="s">
        <v>577</v>
      </c>
      <c r="ONV54" s="58" t="s">
        <v>577</v>
      </c>
      <c r="ONW54" s="58" t="s">
        <v>577</v>
      </c>
      <c r="ONX54" s="58" t="s">
        <v>577</v>
      </c>
      <c r="ONY54" s="58" t="s">
        <v>577</v>
      </c>
      <c r="ONZ54" s="58" t="s">
        <v>577</v>
      </c>
      <c r="OOA54" s="58" t="s">
        <v>577</v>
      </c>
      <c r="OOB54" s="58" t="s">
        <v>577</v>
      </c>
      <c r="OOC54" s="58" t="s">
        <v>577</v>
      </c>
      <c r="OOD54" s="58" t="s">
        <v>577</v>
      </c>
      <c r="OOE54" s="58" t="s">
        <v>577</v>
      </c>
      <c r="OOF54" s="58" t="s">
        <v>577</v>
      </c>
      <c r="OOG54" s="58" t="s">
        <v>577</v>
      </c>
      <c r="OOH54" s="58" t="s">
        <v>577</v>
      </c>
      <c r="OOI54" s="58" t="s">
        <v>577</v>
      </c>
      <c r="OOJ54" s="58" t="s">
        <v>577</v>
      </c>
      <c r="OOK54" s="58" t="s">
        <v>577</v>
      </c>
      <c r="OOL54" s="58" t="s">
        <v>577</v>
      </c>
      <c r="OOM54" s="58" t="s">
        <v>577</v>
      </c>
      <c r="OON54" s="58" t="s">
        <v>577</v>
      </c>
      <c r="OOO54" s="58" t="s">
        <v>577</v>
      </c>
      <c r="OOP54" s="58" t="s">
        <v>577</v>
      </c>
      <c r="OOQ54" s="58" t="s">
        <v>577</v>
      </c>
      <c r="OOR54" s="58" t="s">
        <v>577</v>
      </c>
      <c r="OOS54" s="58" t="s">
        <v>577</v>
      </c>
      <c r="OOT54" s="58" t="s">
        <v>577</v>
      </c>
      <c r="OOU54" s="58" t="s">
        <v>577</v>
      </c>
      <c r="OOV54" s="58" t="s">
        <v>577</v>
      </c>
      <c r="OOW54" s="58" t="s">
        <v>577</v>
      </c>
      <c r="OOX54" s="58" t="s">
        <v>577</v>
      </c>
      <c r="OOY54" s="58" t="s">
        <v>577</v>
      </c>
      <c r="OOZ54" s="58" t="s">
        <v>577</v>
      </c>
      <c r="OPA54" s="58" t="s">
        <v>577</v>
      </c>
      <c r="OPB54" s="58" t="s">
        <v>577</v>
      </c>
      <c r="OPC54" s="58" t="s">
        <v>577</v>
      </c>
      <c r="OPD54" s="58" t="s">
        <v>577</v>
      </c>
      <c r="OPE54" s="58" t="s">
        <v>577</v>
      </c>
      <c r="OPF54" s="58" t="s">
        <v>577</v>
      </c>
      <c r="OPG54" s="58" t="s">
        <v>577</v>
      </c>
      <c r="OPH54" s="58" t="s">
        <v>577</v>
      </c>
      <c r="OPI54" s="58" t="s">
        <v>577</v>
      </c>
      <c r="OPJ54" s="58" t="s">
        <v>577</v>
      </c>
      <c r="OPK54" s="58" t="s">
        <v>577</v>
      </c>
      <c r="OPL54" s="58" t="s">
        <v>577</v>
      </c>
      <c r="OPM54" s="58" t="s">
        <v>577</v>
      </c>
      <c r="OPN54" s="58" t="s">
        <v>577</v>
      </c>
      <c r="OPO54" s="58" t="s">
        <v>577</v>
      </c>
      <c r="OPP54" s="58" t="s">
        <v>577</v>
      </c>
      <c r="OPQ54" s="58" t="s">
        <v>577</v>
      </c>
      <c r="OPR54" s="58" t="s">
        <v>577</v>
      </c>
      <c r="OPS54" s="58" t="s">
        <v>577</v>
      </c>
      <c r="OPT54" s="58" t="s">
        <v>577</v>
      </c>
      <c r="OPU54" s="58" t="s">
        <v>577</v>
      </c>
      <c r="OPV54" s="58" t="s">
        <v>577</v>
      </c>
      <c r="OPW54" s="58" t="s">
        <v>577</v>
      </c>
      <c r="OPX54" s="58" t="s">
        <v>577</v>
      </c>
      <c r="OPY54" s="58" t="s">
        <v>577</v>
      </c>
      <c r="OPZ54" s="58" t="s">
        <v>577</v>
      </c>
      <c r="OQA54" s="58" t="s">
        <v>577</v>
      </c>
      <c r="OQB54" s="58" t="s">
        <v>577</v>
      </c>
      <c r="OQC54" s="58" t="s">
        <v>577</v>
      </c>
      <c r="OQD54" s="58" t="s">
        <v>577</v>
      </c>
      <c r="OQE54" s="58" t="s">
        <v>577</v>
      </c>
      <c r="OQF54" s="58" t="s">
        <v>577</v>
      </c>
      <c r="OQG54" s="58" t="s">
        <v>577</v>
      </c>
      <c r="OQH54" s="58" t="s">
        <v>577</v>
      </c>
      <c r="OQI54" s="58" t="s">
        <v>577</v>
      </c>
      <c r="OQJ54" s="58" t="s">
        <v>577</v>
      </c>
      <c r="OQK54" s="58" t="s">
        <v>577</v>
      </c>
      <c r="OQL54" s="58" t="s">
        <v>577</v>
      </c>
      <c r="OQM54" s="58" t="s">
        <v>577</v>
      </c>
      <c r="OQN54" s="58" t="s">
        <v>577</v>
      </c>
      <c r="OQO54" s="58" t="s">
        <v>577</v>
      </c>
      <c r="OQP54" s="58" t="s">
        <v>577</v>
      </c>
      <c r="OQQ54" s="58" t="s">
        <v>577</v>
      </c>
      <c r="OQR54" s="58" t="s">
        <v>577</v>
      </c>
      <c r="OQS54" s="58" t="s">
        <v>577</v>
      </c>
      <c r="OQT54" s="58" t="s">
        <v>577</v>
      </c>
      <c r="OQU54" s="58" t="s">
        <v>577</v>
      </c>
      <c r="OQV54" s="58" t="s">
        <v>577</v>
      </c>
      <c r="OQW54" s="58" t="s">
        <v>577</v>
      </c>
      <c r="OQX54" s="58" t="s">
        <v>577</v>
      </c>
      <c r="OQY54" s="58" t="s">
        <v>577</v>
      </c>
      <c r="OQZ54" s="58" t="s">
        <v>577</v>
      </c>
      <c r="ORA54" s="58" t="s">
        <v>577</v>
      </c>
      <c r="ORB54" s="58" t="s">
        <v>577</v>
      </c>
      <c r="ORC54" s="58" t="s">
        <v>577</v>
      </c>
      <c r="ORD54" s="58" t="s">
        <v>577</v>
      </c>
      <c r="ORE54" s="58" t="s">
        <v>577</v>
      </c>
      <c r="ORF54" s="58" t="s">
        <v>577</v>
      </c>
      <c r="ORG54" s="58" t="s">
        <v>577</v>
      </c>
      <c r="ORH54" s="58" t="s">
        <v>577</v>
      </c>
      <c r="ORI54" s="58" t="s">
        <v>577</v>
      </c>
      <c r="ORJ54" s="58" t="s">
        <v>577</v>
      </c>
      <c r="ORK54" s="58" t="s">
        <v>577</v>
      </c>
      <c r="ORL54" s="58" t="s">
        <v>577</v>
      </c>
      <c r="ORM54" s="58" t="s">
        <v>577</v>
      </c>
      <c r="ORN54" s="58" t="s">
        <v>577</v>
      </c>
      <c r="ORO54" s="58" t="s">
        <v>577</v>
      </c>
      <c r="ORP54" s="58" t="s">
        <v>577</v>
      </c>
      <c r="ORQ54" s="58" t="s">
        <v>577</v>
      </c>
      <c r="ORR54" s="58" t="s">
        <v>577</v>
      </c>
      <c r="ORS54" s="58" t="s">
        <v>577</v>
      </c>
      <c r="ORT54" s="58" t="s">
        <v>577</v>
      </c>
      <c r="ORU54" s="58" t="s">
        <v>577</v>
      </c>
      <c r="ORV54" s="58" t="s">
        <v>577</v>
      </c>
      <c r="ORW54" s="58" t="s">
        <v>577</v>
      </c>
      <c r="ORX54" s="58" t="s">
        <v>577</v>
      </c>
      <c r="ORY54" s="58" t="s">
        <v>577</v>
      </c>
      <c r="ORZ54" s="58" t="s">
        <v>577</v>
      </c>
      <c r="OSA54" s="58" t="s">
        <v>577</v>
      </c>
      <c r="OSB54" s="58" t="s">
        <v>577</v>
      </c>
      <c r="OSC54" s="58" t="s">
        <v>577</v>
      </c>
      <c r="OSD54" s="58" t="s">
        <v>577</v>
      </c>
      <c r="OSE54" s="58" t="s">
        <v>577</v>
      </c>
      <c r="OSF54" s="58" t="s">
        <v>577</v>
      </c>
      <c r="OSG54" s="58" t="s">
        <v>577</v>
      </c>
      <c r="OSH54" s="58" t="s">
        <v>577</v>
      </c>
      <c r="OSI54" s="58" t="s">
        <v>577</v>
      </c>
      <c r="OSJ54" s="58" t="s">
        <v>577</v>
      </c>
      <c r="OSK54" s="58" t="s">
        <v>577</v>
      </c>
      <c r="OSL54" s="58" t="s">
        <v>577</v>
      </c>
      <c r="OSM54" s="58" t="s">
        <v>577</v>
      </c>
      <c r="OSN54" s="58" t="s">
        <v>577</v>
      </c>
      <c r="OSO54" s="58" t="s">
        <v>577</v>
      </c>
      <c r="OSP54" s="58" t="s">
        <v>577</v>
      </c>
      <c r="OSQ54" s="58" t="s">
        <v>577</v>
      </c>
      <c r="OSR54" s="58" t="s">
        <v>577</v>
      </c>
      <c r="OSS54" s="58" t="s">
        <v>577</v>
      </c>
      <c r="OST54" s="58" t="s">
        <v>577</v>
      </c>
      <c r="OSU54" s="58" t="s">
        <v>577</v>
      </c>
      <c r="OSV54" s="58" t="s">
        <v>577</v>
      </c>
      <c r="OSW54" s="58" t="s">
        <v>577</v>
      </c>
      <c r="OSX54" s="58" t="s">
        <v>577</v>
      </c>
      <c r="OSY54" s="58" t="s">
        <v>577</v>
      </c>
      <c r="OSZ54" s="58" t="s">
        <v>577</v>
      </c>
      <c r="OTA54" s="58" t="s">
        <v>577</v>
      </c>
      <c r="OTB54" s="58" t="s">
        <v>577</v>
      </c>
      <c r="OTC54" s="58" t="s">
        <v>577</v>
      </c>
      <c r="OTD54" s="58" t="s">
        <v>577</v>
      </c>
      <c r="OTE54" s="58" t="s">
        <v>577</v>
      </c>
      <c r="OTF54" s="58" t="s">
        <v>577</v>
      </c>
      <c r="OTG54" s="58" t="s">
        <v>577</v>
      </c>
      <c r="OTH54" s="58" t="s">
        <v>577</v>
      </c>
      <c r="OTI54" s="58" t="s">
        <v>577</v>
      </c>
      <c r="OTJ54" s="58" t="s">
        <v>577</v>
      </c>
      <c r="OTK54" s="58" t="s">
        <v>577</v>
      </c>
      <c r="OTL54" s="58" t="s">
        <v>577</v>
      </c>
      <c r="OTM54" s="58" t="s">
        <v>577</v>
      </c>
      <c r="OTN54" s="58" t="s">
        <v>577</v>
      </c>
      <c r="OTO54" s="58" t="s">
        <v>577</v>
      </c>
      <c r="OTP54" s="58" t="s">
        <v>577</v>
      </c>
      <c r="OTQ54" s="58" t="s">
        <v>577</v>
      </c>
      <c r="OTR54" s="58" t="s">
        <v>577</v>
      </c>
      <c r="OTS54" s="58" t="s">
        <v>577</v>
      </c>
      <c r="OTT54" s="58" t="s">
        <v>577</v>
      </c>
      <c r="OTU54" s="58" t="s">
        <v>577</v>
      </c>
      <c r="OTV54" s="58" t="s">
        <v>577</v>
      </c>
      <c r="OTW54" s="58" t="s">
        <v>577</v>
      </c>
      <c r="OTX54" s="58" t="s">
        <v>577</v>
      </c>
      <c r="OTY54" s="58" t="s">
        <v>577</v>
      </c>
      <c r="OTZ54" s="58" t="s">
        <v>577</v>
      </c>
      <c r="OUA54" s="58" t="s">
        <v>577</v>
      </c>
      <c r="OUB54" s="58" t="s">
        <v>577</v>
      </c>
      <c r="OUC54" s="58" t="s">
        <v>577</v>
      </c>
      <c r="OUD54" s="58" t="s">
        <v>577</v>
      </c>
      <c r="OUE54" s="58" t="s">
        <v>577</v>
      </c>
      <c r="OUF54" s="58" t="s">
        <v>577</v>
      </c>
      <c r="OUG54" s="58" t="s">
        <v>577</v>
      </c>
      <c r="OUH54" s="58" t="s">
        <v>577</v>
      </c>
      <c r="OUI54" s="58" t="s">
        <v>577</v>
      </c>
      <c r="OUJ54" s="58" t="s">
        <v>577</v>
      </c>
      <c r="OUK54" s="58" t="s">
        <v>577</v>
      </c>
      <c r="OUL54" s="58" t="s">
        <v>577</v>
      </c>
      <c r="OUM54" s="58" t="s">
        <v>577</v>
      </c>
      <c r="OUN54" s="58" t="s">
        <v>577</v>
      </c>
      <c r="OUO54" s="58" t="s">
        <v>577</v>
      </c>
      <c r="OUP54" s="58" t="s">
        <v>577</v>
      </c>
      <c r="OUQ54" s="58" t="s">
        <v>577</v>
      </c>
      <c r="OUR54" s="58" t="s">
        <v>577</v>
      </c>
      <c r="OUS54" s="58" t="s">
        <v>577</v>
      </c>
      <c r="OUT54" s="58" t="s">
        <v>577</v>
      </c>
      <c r="OUU54" s="58" t="s">
        <v>577</v>
      </c>
      <c r="OUV54" s="58" t="s">
        <v>577</v>
      </c>
      <c r="OUW54" s="58" t="s">
        <v>577</v>
      </c>
      <c r="OUX54" s="58" t="s">
        <v>577</v>
      </c>
      <c r="OUY54" s="58" t="s">
        <v>577</v>
      </c>
      <c r="OUZ54" s="58" t="s">
        <v>577</v>
      </c>
      <c r="OVA54" s="58" t="s">
        <v>577</v>
      </c>
      <c r="OVB54" s="58" t="s">
        <v>577</v>
      </c>
      <c r="OVC54" s="58" t="s">
        <v>577</v>
      </c>
      <c r="OVD54" s="58" t="s">
        <v>577</v>
      </c>
      <c r="OVE54" s="58" t="s">
        <v>577</v>
      </c>
      <c r="OVF54" s="58" t="s">
        <v>577</v>
      </c>
      <c r="OVG54" s="58" t="s">
        <v>577</v>
      </c>
      <c r="OVH54" s="58" t="s">
        <v>577</v>
      </c>
      <c r="OVI54" s="58" t="s">
        <v>577</v>
      </c>
      <c r="OVJ54" s="58" t="s">
        <v>577</v>
      </c>
      <c r="OVK54" s="58" t="s">
        <v>577</v>
      </c>
      <c r="OVL54" s="58" t="s">
        <v>577</v>
      </c>
      <c r="OVM54" s="58" t="s">
        <v>577</v>
      </c>
      <c r="OVN54" s="58" t="s">
        <v>577</v>
      </c>
      <c r="OVO54" s="58" t="s">
        <v>577</v>
      </c>
      <c r="OVP54" s="58" t="s">
        <v>577</v>
      </c>
      <c r="OVQ54" s="58" t="s">
        <v>577</v>
      </c>
      <c r="OVR54" s="58" t="s">
        <v>577</v>
      </c>
      <c r="OVS54" s="58" t="s">
        <v>577</v>
      </c>
      <c r="OVT54" s="58" t="s">
        <v>577</v>
      </c>
      <c r="OVU54" s="58" t="s">
        <v>577</v>
      </c>
      <c r="OVV54" s="58" t="s">
        <v>577</v>
      </c>
      <c r="OVW54" s="58" t="s">
        <v>577</v>
      </c>
      <c r="OVX54" s="58" t="s">
        <v>577</v>
      </c>
      <c r="OVY54" s="58" t="s">
        <v>577</v>
      </c>
      <c r="OVZ54" s="58" t="s">
        <v>577</v>
      </c>
      <c r="OWA54" s="58" t="s">
        <v>577</v>
      </c>
      <c r="OWB54" s="58" t="s">
        <v>577</v>
      </c>
      <c r="OWC54" s="58" t="s">
        <v>577</v>
      </c>
      <c r="OWD54" s="58" t="s">
        <v>577</v>
      </c>
      <c r="OWE54" s="58" t="s">
        <v>577</v>
      </c>
      <c r="OWF54" s="58" t="s">
        <v>577</v>
      </c>
      <c r="OWG54" s="58" t="s">
        <v>577</v>
      </c>
      <c r="OWH54" s="58" t="s">
        <v>577</v>
      </c>
      <c r="OWI54" s="58" t="s">
        <v>577</v>
      </c>
      <c r="OWJ54" s="58" t="s">
        <v>577</v>
      </c>
      <c r="OWK54" s="58" t="s">
        <v>577</v>
      </c>
      <c r="OWL54" s="58" t="s">
        <v>577</v>
      </c>
      <c r="OWM54" s="58" t="s">
        <v>577</v>
      </c>
      <c r="OWN54" s="58" t="s">
        <v>577</v>
      </c>
      <c r="OWO54" s="58" t="s">
        <v>577</v>
      </c>
      <c r="OWP54" s="58" t="s">
        <v>577</v>
      </c>
      <c r="OWQ54" s="58" t="s">
        <v>577</v>
      </c>
      <c r="OWR54" s="58" t="s">
        <v>577</v>
      </c>
      <c r="OWS54" s="58" t="s">
        <v>577</v>
      </c>
      <c r="OWT54" s="58" t="s">
        <v>577</v>
      </c>
      <c r="OWU54" s="58" t="s">
        <v>577</v>
      </c>
      <c r="OWV54" s="58" t="s">
        <v>577</v>
      </c>
      <c r="OWW54" s="58" t="s">
        <v>577</v>
      </c>
      <c r="OWX54" s="58" t="s">
        <v>577</v>
      </c>
      <c r="OWY54" s="58" t="s">
        <v>577</v>
      </c>
      <c r="OWZ54" s="58" t="s">
        <v>577</v>
      </c>
      <c r="OXA54" s="58" t="s">
        <v>577</v>
      </c>
      <c r="OXB54" s="58" t="s">
        <v>577</v>
      </c>
      <c r="OXC54" s="58" t="s">
        <v>577</v>
      </c>
      <c r="OXD54" s="58" t="s">
        <v>577</v>
      </c>
      <c r="OXE54" s="58" t="s">
        <v>577</v>
      </c>
      <c r="OXF54" s="58" t="s">
        <v>577</v>
      </c>
      <c r="OXG54" s="58" t="s">
        <v>577</v>
      </c>
      <c r="OXH54" s="58" t="s">
        <v>577</v>
      </c>
      <c r="OXI54" s="58" t="s">
        <v>577</v>
      </c>
      <c r="OXJ54" s="58" t="s">
        <v>577</v>
      </c>
      <c r="OXK54" s="58" t="s">
        <v>577</v>
      </c>
      <c r="OXL54" s="58" t="s">
        <v>577</v>
      </c>
      <c r="OXM54" s="58" t="s">
        <v>577</v>
      </c>
      <c r="OXN54" s="58" t="s">
        <v>577</v>
      </c>
      <c r="OXO54" s="58" t="s">
        <v>577</v>
      </c>
      <c r="OXP54" s="58" t="s">
        <v>577</v>
      </c>
      <c r="OXQ54" s="58" t="s">
        <v>577</v>
      </c>
      <c r="OXR54" s="58" t="s">
        <v>577</v>
      </c>
      <c r="OXS54" s="58" t="s">
        <v>577</v>
      </c>
      <c r="OXT54" s="58" t="s">
        <v>577</v>
      </c>
      <c r="OXU54" s="58" t="s">
        <v>577</v>
      </c>
      <c r="OXV54" s="58" t="s">
        <v>577</v>
      </c>
      <c r="OXW54" s="58" t="s">
        <v>577</v>
      </c>
      <c r="OXX54" s="58" t="s">
        <v>577</v>
      </c>
      <c r="OXY54" s="58" t="s">
        <v>577</v>
      </c>
      <c r="OXZ54" s="58" t="s">
        <v>577</v>
      </c>
      <c r="OYA54" s="58" t="s">
        <v>577</v>
      </c>
      <c r="OYB54" s="58" t="s">
        <v>577</v>
      </c>
      <c r="OYC54" s="58" t="s">
        <v>577</v>
      </c>
      <c r="OYD54" s="58" t="s">
        <v>577</v>
      </c>
      <c r="OYE54" s="58" t="s">
        <v>577</v>
      </c>
      <c r="OYF54" s="58" t="s">
        <v>577</v>
      </c>
      <c r="OYG54" s="58" t="s">
        <v>577</v>
      </c>
      <c r="OYH54" s="58" t="s">
        <v>577</v>
      </c>
      <c r="OYI54" s="58" t="s">
        <v>577</v>
      </c>
      <c r="OYJ54" s="58" t="s">
        <v>577</v>
      </c>
      <c r="OYK54" s="58" t="s">
        <v>577</v>
      </c>
      <c r="OYL54" s="58" t="s">
        <v>577</v>
      </c>
      <c r="OYM54" s="58" t="s">
        <v>577</v>
      </c>
      <c r="OYN54" s="58" t="s">
        <v>577</v>
      </c>
      <c r="OYO54" s="58" t="s">
        <v>577</v>
      </c>
      <c r="OYP54" s="58" t="s">
        <v>577</v>
      </c>
      <c r="OYQ54" s="58" t="s">
        <v>577</v>
      </c>
      <c r="OYR54" s="58" t="s">
        <v>577</v>
      </c>
      <c r="OYS54" s="58" t="s">
        <v>577</v>
      </c>
      <c r="OYT54" s="58" t="s">
        <v>577</v>
      </c>
      <c r="OYU54" s="58" t="s">
        <v>577</v>
      </c>
      <c r="OYV54" s="58" t="s">
        <v>577</v>
      </c>
      <c r="OYW54" s="58" t="s">
        <v>577</v>
      </c>
      <c r="OYX54" s="58" t="s">
        <v>577</v>
      </c>
      <c r="OYY54" s="58" t="s">
        <v>577</v>
      </c>
      <c r="OYZ54" s="58" t="s">
        <v>577</v>
      </c>
      <c r="OZA54" s="58" t="s">
        <v>577</v>
      </c>
      <c r="OZB54" s="58" t="s">
        <v>577</v>
      </c>
      <c r="OZC54" s="58" t="s">
        <v>577</v>
      </c>
      <c r="OZD54" s="58" t="s">
        <v>577</v>
      </c>
      <c r="OZE54" s="58" t="s">
        <v>577</v>
      </c>
      <c r="OZF54" s="58" t="s">
        <v>577</v>
      </c>
      <c r="OZG54" s="58" t="s">
        <v>577</v>
      </c>
      <c r="OZH54" s="58" t="s">
        <v>577</v>
      </c>
      <c r="OZI54" s="58" t="s">
        <v>577</v>
      </c>
      <c r="OZJ54" s="58" t="s">
        <v>577</v>
      </c>
      <c r="OZK54" s="58" t="s">
        <v>577</v>
      </c>
      <c r="OZL54" s="58" t="s">
        <v>577</v>
      </c>
      <c r="OZM54" s="58" t="s">
        <v>577</v>
      </c>
      <c r="OZN54" s="58" t="s">
        <v>577</v>
      </c>
      <c r="OZO54" s="58" t="s">
        <v>577</v>
      </c>
      <c r="OZP54" s="58" t="s">
        <v>577</v>
      </c>
      <c r="OZQ54" s="58" t="s">
        <v>577</v>
      </c>
      <c r="OZR54" s="58" t="s">
        <v>577</v>
      </c>
      <c r="OZS54" s="58" t="s">
        <v>577</v>
      </c>
      <c r="OZT54" s="58" t="s">
        <v>577</v>
      </c>
      <c r="OZU54" s="58" t="s">
        <v>577</v>
      </c>
      <c r="OZV54" s="58" t="s">
        <v>577</v>
      </c>
      <c r="OZW54" s="58" t="s">
        <v>577</v>
      </c>
      <c r="OZX54" s="58" t="s">
        <v>577</v>
      </c>
      <c r="OZY54" s="58" t="s">
        <v>577</v>
      </c>
      <c r="OZZ54" s="58" t="s">
        <v>577</v>
      </c>
      <c r="PAA54" s="58" t="s">
        <v>577</v>
      </c>
      <c r="PAB54" s="58" t="s">
        <v>577</v>
      </c>
      <c r="PAC54" s="58" t="s">
        <v>577</v>
      </c>
      <c r="PAD54" s="58" t="s">
        <v>577</v>
      </c>
      <c r="PAE54" s="58" t="s">
        <v>577</v>
      </c>
      <c r="PAF54" s="58" t="s">
        <v>577</v>
      </c>
      <c r="PAG54" s="58" t="s">
        <v>577</v>
      </c>
      <c r="PAH54" s="58" t="s">
        <v>577</v>
      </c>
      <c r="PAI54" s="58" t="s">
        <v>577</v>
      </c>
      <c r="PAJ54" s="58" t="s">
        <v>577</v>
      </c>
      <c r="PAK54" s="58" t="s">
        <v>577</v>
      </c>
      <c r="PAL54" s="58" t="s">
        <v>577</v>
      </c>
      <c r="PAM54" s="58" t="s">
        <v>577</v>
      </c>
      <c r="PAN54" s="58" t="s">
        <v>577</v>
      </c>
      <c r="PAO54" s="58" t="s">
        <v>577</v>
      </c>
      <c r="PAP54" s="58" t="s">
        <v>577</v>
      </c>
      <c r="PAQ54" s="58" t="s">
        <v>577</v>
      </c>
      <c r="PAR54" s="58" t="s">
        <v>577</v>
      </c>
      <c r="PAS54" s="58" t="s">
        <v>577</v>
      </c>
      <c r="PAT54" s="58" t="s">
        <v>577</v>
      </c>
      <c r="PAU54" s="58" t="s">
        <v>577</v>
      </c>
      <c r="PAV54" s="58" t="s">
        <v>577</v>
      </c>
      <c r="PAW54" s="58" t="s">
        <v>577</v>
      </c>
      <c r="PAX54" s="58" t="s">
        <v>577</v>
      </c>
      <c r="PAY54" s="58" t="s">
        <v>577</v>
      </c>
      <c r="PAZ54" s="58" t="s">
        <v>577</v>
      </c>
      <c r="PBA54" s="58" t="s">
        <v>577</v>
      </c>
      <c r="PBB54" s="58" t="s">
        <v>577</v>
      </c>
      <c r="PBC54" s="58" t="s">
        <v>577</v>
      </c>
      <c r="PBD54" s="58" t="s">
        <v>577</v>
      </c>
      <c r="PBE54" s="58" t="s">
        <v>577</v>
      </c>
      <c r="PBF54" s="58" t="s">
        <v>577</v>
      </c>
      <c r="PBG54" s="58" t="s">
        <v>577</v>
      </c>
      <c r="PBH54" s="58" t="s">
        <v>577</v>
      </c>
      <c r="PBI54" s="58" t="s">
        <v>577</v>
      </c>
      <c r="PBJ54" s="58" t="s">
        <v>577</v>
      </c>
      <c r="PBK54" s="58" t="s">
        <v>577</v>
      </c>
      <c r="PBL54" s="58" t="s">
        <v>577</v>
      </c>
      <c r="PBM54" s="58" t="s">
        <v>577</v>
      </c>
      <c r="PBN54" s="58" t="s">
        <v>577</v>
      </c>
      <c r="PBO54" s="58" t="s">
        <v>577</v>
      </c>
      <c r="PBP54" s="58" t="s">
        <v>577</v>
      </c>
      <c r="PBQ54" s="58" t="s">
        <v>577</v>
      </c>
      <c r="PBR54" s="58" t="s">
        <v>577</v>
      </c>
      <c r="PBS54" s="58" t="s">
        <v>577</v>
      </c>
      <c r="PBT54" s="58" t="s">
        <v>577</v>
      </c>
      <c r="PBU54" s="58" t="s">
        <v>577</v>
      </c>
      <c r="PBV54" s="58" t="s">
        <v>577</v>
      </c>
      <c r="PBW54" s="58" t="s">
        <v>577</v>
      </c>
      <c r="PBX54" s="58" t="s">
        <v>577</v>
      </c>
      <c r="PBY54" s="58" t="s">
        <v>577</v>
      </c>
      <c r="PBZ54" s="58" t="s">
        <v>577</v>
      </c>
      <c r="PCA54" s="58" t="s">
        <v>577</v>
      </c>
      <c r="PCB54" s="58" t="s">
        <v>577</v>
      </c>
      <c r="PCC54" s="58" t="s">
        <v>577</v>
      </c>
      <c r="PCD54" s="58" t="s">
        <v>577</v>
      </c>
      <c r="PCE54" s="58" t="s">
        <v>577</v>
      </c>
      <c r="PCF54" s="58" t="s">
        <v>577</v>
      </c>
      <c r="PCG54" s="58" t="s">
        <v>577</v>
      </c>
      <c r="PCH54" s="58" t="s">
        <v>577</v>
      </c>
      <c r="PCI54" s="58" t="s">
        <v>577</v>
      </c>
      <c r="PCJ54" s="58" t="s">
        <v>577</v>
      </c>
      <c r="PCK54" s="58" t="s">
        <v>577</v>
      </c>
      <c r="PCL54" s="58" t="s">
        <v>577</v>
      </c>
      <c r="PCM54" s="58" t="s">
        <v>577</v>
      </c>
      <c r="PCN54" s="58" t="s">
        <v>577</v>
      </c>
      <c r="PCO54" s="58" t="s">
        <v>577</v>
      </c>
      <c r="PCP54" s="58" t="s">
        <v>577</v>
      </c>
      <c r="PCQ54" s="58" t="s">
        <v>577</v>
      </c>
      <c r="PCR54" s="58" t="s">
        <v>577</v>
      </c>
      <c r="PCS54" s="58" t="s">
        <v>577</v>
      </c>
      <c r="PCT54" s="58" t="s">
        <v>577</v>
      </c>
      <c r="PCU54" s="58" t="s">
        <v>577</v>
      </c>
      <c r="PCV54" s="58" t="s">
        <v>577</v>
      </c>
      <c r="PCW54" s="58" t="s">
        <v>577</v>
      </c>
      <c r="PCX54" s="58" t="s">
        <v>577</v>
      </c>
      <c r="PCY54" s="58" t="s">
        <v>577</v>
      </c>
      <c r="PCZ54" s="58" t="s">
        <v>577</v>
      </c>
      <c r="PDA54" s="58" t="s">
        <v>577</v>
      </c>
      <c r="PDB54" s="58" t="s">
        <v>577</v>
      </c>
      <c r="PDC54" s="58" t="s">
        <v>577</v>
      </c>
      <c r="PDD54" s="58" t="s">
        <v>577</v>
      </c>
      <c r="PDE54" s="58" t="s">
        <v>577</v>
      </c>
      <c r="PDF54" s="58" t="s">
        <v>577</v>
      </c>
      <c r="PDG54" s="58" t="s">
        <v>577</v>
      </c>
      <c r="PDH54" s="58" t="s">
        <v>577</v>
      </c>
      <c r="PDI54" s="58" t="s">
        <v>577</v>
      </c>
      <c r="PDJ54" s="58" t="s">
        <v>577</v>
      </c>
      <c r="PDK54" s="58" t="s">
        <v>577</v>
      </c>
      <c r="PDL54" s="58" t="s">
        <v>577</v>
      </c>
      <c r="PDM54" s="58" t="s">
        <v>577</v>
      </c>
      <c r="PDN54" s="58" t="s">
        <v>577</v>
      </c>
      <c r="PDO54" s="58" t="s">
        <v>577</v>
      </c>
      <c r="PDP54" s="58" t="s">
        <v>577</v>
      </c>
      <c r="PDQ54" s="58" t="s">
        <v>577</v>
      </c>
      <c r="PDR54" s="58" t="s">
        <v>577</v>
      </c>
      <c r="PDS54" s="58" t="s">
        <v>577</v>
      </c>
      <c r="PDT54" s="58" t="s">
        <v>577</v>
      </c>
      <c r="PDU54" s="58" t="s">
        <v>577</v>
      </c>
      <c r="PDV54" s="58" t="s">
        <v>577</v>
      </c>
      <c r="PDW54" s="58" t="s">
        <v>577</v>
      </c>
      <c r="PDX54" s="58" t="s">
        <v>577</v>
      </c>
      <c r="PDY54" s="58" t="s">
        <v>577</v>
      </c>
      <c r="PDZ54" s="58" t="s">
        <v>577</v>
      </c>
      <c r="PEA54" s="58" t="s">
        <v>577</v>
      </c>
      <c r="PEB54" s="58" t="s">
        <v>577</v>
      </c>
      <c r="PEC54" s="58" t="s">
        <v>577</v>
      </c>
      <c r="PED54" s="58" t="s">
        <v>577</v>
      </c>
      <c r="PEE54" s="58" t="s">
        <v>577</v>
      </c>
      <c r="PEF54" s="58" t="s">
        <v>577</v>
      </c>
      <c r="PEG54" s="58" t="s">
        <v>577</v>
      </c>
      <c r="PEH54" s="58" t="s">
        <v>577</v>
      </c>
      <c r="PEI54" s="58" t="s">
        <v>577</v>
      </c>
      <c r="PEJ54" s="58" t="s">
        <v>577</v>
      </c>
      <c r="PEK54" s="58" t="s">
        <v>577</v>
      </c>
      <c r="PEL54" s="58" t="s">
        <v>577</v>
      </c>
      <c r="PEM54" s="58" t="s">
        <v>577</v>
      </c>
      <c r="PEN54" s="58" t="s">
        <v>577</v>
      </c>
      <c r="PEO54" s="58" t="s">
        <v>577</v>
      </c>
      <c r="PEP54" s="58" t="s">
        <v>577</v>
      </c>
      <c r="PEQ54" s="58" t="s">
        <v>577</v>
      </c>
      <c r="PER54" s="58" t="s">
        <v>577</v>
      </c>
      <c r="PES54" s="58" t="s">
        <v>577</v>
      </c>
      <c r="PET54" s="58" t="s">
        <v>577</v>
      </c>
      <c r="PEU54" s="58" t="s">
        <v>577</v>
      </c>
      <c r="PEV54" s="58" t="s">
        <v>577</v>
      </c>
      <c r="PEW54" s="58" t="s">
        <v>577</v>
      </c>
      <c r="PEX54" s="58" t="s">
        <v>577</v>
      </c>
      <c r="PEY54" s="58" t="s">
        <v>577</v>
      </c>
      <c r="PEZ54" s="58" t="s">
        <v>577</v>
      </c>
      <c r="PFA54" s="58" t="s">
        <v>577</v>
      </c>
      <c r="PFB54" s="58" t="s">
        <v>577</v>
      </c>
      <c r="PFC54" s="58" t="s">
        <v>577</v>
      </c>
      <c r="PFD54" s="58" t="s">
        <v>577</v>
      </c>
      <c r="PFE54" s="58" t="s">
        <v>577</v>
      </c>
      <c r="PFF54" s="58" t="s">
        <v>577</v>
      </c>
      <c r="PFG54" s="58" t="s">
        <v>577</v>
      </c>
      <c r="PFH54" s="58" t="s">
        <v>577</v>
      </c>
      <c r="PFI54" s="58" t="s">
        <v>577</v>
      </c>
      <c r="PFJ54" s="58" t="s">
        <v>577</v>
      </c>
      <c r="PFK54" s="58" t="s">
        <v>577</v>
      </c>
      <c r="PFL54" s="58" t="s">
        <v>577</v>
      </c>
      <c r="PFM54" s="58" t="s">
        <v>577</v>
      </c>
      <c r="PFN54" s="58" t="s">
        <v>577</v>
      </c>
      <c r="PFO54" s="58" t="s">
        <v>577</v>
      </c>
      <c r="PFP54" s="58" t="s">
        <v>577</v>
      </c>
      <c r="PFQ54" s="58" t="s">
        <v>577</v>
      </c>
      <c r="PFR54" s="58" t="s">
        <v>577</v>
      </c>
      <c r="PFS54" s="58" t="s">
        <v>577</v>
      </c>
      <c r="PFT54" s="58" t="s">
        <v>577</v>
      </c>
      <c r="PFU54" s="58" t="s">
        <v>577</v>
      </c>
      <c r="PFV54" s="58" t="s">
        <v>577</v>
      </c>
      <c r="PFW54" s="58" t="s">
        <v>577</v>
      </c>
      <c r="PFX54" s="58" t="s">
        <v>577</v>
      </c>
      <c r="PFY54" s="58" t="s">
        <v>577</v>
      </c>
      <c r="PFZ54" s="58" t="s">
        <v>577</v>
      </c>
      <c r="PGA54" s="58" t="s">
        <v>577</v>
      </c>
      <c r="PGB54" s="58" t="s">
        <v>577</v>
      </c>
      <c r="PGC54" s="58" t="s">
        <v>577</v>
      </c>
      <c r="PGD54" s="58" t="s">
        <v>577</v>
      </c>
      <c r="PGE54" s="58" t="s">
        <v>577</v>
      </c>
      <c r="PGF54" s="58" t="s">
        <v>577</v>
      </c>
      <c r="PGG54" s="58" t="s">
        <v>577</v>
      </c>
      <c r="PGH54" s="58" t="s">
        <v>577</v>
      </c>
      <c r="PGI54" s="58" t="s">
        <v>577</v>
      </c>
      <c r="PGJ54" s="58" t="s">
        <v>577</v>
      </c>
      <c r="PGK54" s="58" t="s">
        <v>577</v>
      </c>
      <c r="PGL54" s="58" t="s">
        <v>577</v>
      </c>
      <c r="PGM54" s="58" t="s">
        <v>577</v>
      </c>
      <c r="PGN54" s="58" t="s">
        <v>577</v>
      </c>
      <c r="PGO54" s="58" t="s">
        <v>577</v>
      </c>
      <c r="PGP54" s="58" t="s">
        <v>577</v>
      </c>
      <c r="PGQ54" s="58" t="s">
        <v>577</v>
      </c>
      <c r="PGR54" s="58" t="s">
        <v>577</v>
      </c>
      <c r="PGS54" s="58" t="s">
        <v>577</v>
      </c>
      <c r="PGT54" s="58" t="s">
        <v>577</v>
      </c>
      <c r="PGU54" s="58" t="s">
        <v>577</v>
      </c>
      <c r="PGV54" s="58" t="s">
        <v>577</v>
      </c>
      <c r="PGW54" s="58" t="s">
        <v>577</v>
      </c>
      <c r="PGX54" s="58" t="s">
        <v>577</v>
      </c>
      <c r="PGY54" s="58" t="s">
        <v>577</v>
      </c>
      <c r="PGZ54" s="58" t="s">
        <v>577</v>
      </c>
      <c r="PHA54" s="58" t="s">
        <v>577</v>
      </c>
      <c r="PHB54" s="58" t="s">
        <v>577</v>
      </c>
      <c r="PHC54" s="58" t="s">
        <v>577</v>
      </c>
      <c r="PHD54" s="58" t="s">
        <v>577</v>
      </c>
      <c r="PHE54" s="58" t="s">
        <v>577</v>
      </c>
      <c r="PHF54" s="58" t="s">
        <v>577</v>
      </c>
      <c r="PHG54" s="58" t="s">
        <v>577</v>
      </c>
      <c r="PHH54" s="58" t="s">
        <v>577</v>
      </c>
      <c r="PHI54" s="58" t="s">
        <v>577</v>
      </c>
      <c r="PHJ54" s="58" t="s">
        <v>577</v>
      </c>
      <c r="PHK54" s="58" t="s">
        <v>577</v>
      </c>
      <c r="PHL54" s="58" t="s">
        <v>577</v>
      </c>
      <c r="PHM54" s="58" t="s">
        <v>577</v>
      </c>
      <c r="PHN54" s="58" t="s">
        <v>577</v>
      </c>
      <c r="PHO54" s="58" t="s">
        <v>577</v>
      </c>
      <c r="PHP54" s="58" t="s">
        <v>577</v>
      </c>
      <c r="PHQ54" s="58" t="s">
        <v>577</v>
      </c>
      <c r="PHR54" s="58" t="s">
        <v>577</v>
      </c>
      <c r="PHS54" s="58" t="s">
        <v>577</v>
      </c>
      <c r="PHT54" s="58" t="s">
        <v>577</v>
      </c>
      <c r="PHU54" s="58" t="s">
        <v>577</v>
      </c>
      <c r="PHV54" s="58" t="s">
        <v>577</v>
      </c>
      <c r="PHW54" s="58" t="s">
        <v>577</v>
      </c>
      <c r="PHX54" s="58" t="s">
        <v>577</v>
      </c>
      <c r="PHY54" s="58" t="s">
        <v>577</v>
      </c>
      <c r="PHZ54" s="58" t="s">
        <v>577</v>
      </c>
      <c r="PIA54" s="58" t="s">
        <v>577</v>
      </c>
      <c r="PIB54" s="58" t="s">
        <v>577</v>
      </c>
      <c r="PIC54" s="58" t="s">
        <v>577</v>
      </c>
      <c r="PID54" s="58" t="s">
        <v>577</v>
      </c>
      <c r="PIE54" s="58" t="s">
        <v>577</v>
      </c>
      <c r="PIF54" s="58" t="s">
        <v>577</v>
      </c>
      <c r="PIG54" s="58" t="s">
        <v>577</v>
      </c>
      <c r="PIH54" s="58" t="s">
        <v>577</v>
      </c>
      <c r="PII54" s="58" t="s">
        <v>577</v>
      </c>
      <c r="PIJ54" s="58" t="s">
        <v>577</v>
      </c>
      <c r="PIK54" s="58" t="s">
        <v>577</v>
      </c>
      <c r="PIL54" s="58" t="s">
        <v>577</v>
      </c>
      <c r="PIM54" s="58" t="s">
        <v>577</v>
      </c>
      <c r="PIN54" s="58" t="s">
        <v>577</v>
      </c>
      <c r="PIO54" s="58" t="s">
        <v>577</v>
      </c>
      <c r="PIP54" s="58" t="s">
        <v>577</v>
      </c>
      <c r="PIQ54" s="58" t="s">
        <v>577</v>
      </c>
      <c r="PIR54" s="58" t="s">
        <v>577</v>
      </c>
      <c r="PIS54" s="58" t="s">
        <v>577</v>
      </c>
      <c r="PIT54" s="58" t="s">
        <v>577</v>
      </c>
      <c r="PIU54" s="58" t="s">
        <v>577</v>
      </c>
      <c r="PIV54" s="58" t="s">
        <v>577</v>
      </c>
      <c r="PIW54" s="58" t="s">
        <v>577</v>
      </c>
      <c r="PIX54" s="58" t="s">
        <v>577</v>
      </c>
      <c r="PIY54" s="58" t="s">
        <v>577</v>
      </c>
      <c r="PIZ54" s="58" t="s">
        <v>577</v>
      </c>
      <c r="PJA54" s="58" t="s">
        <v>577</v>
      </c>
      <c r="PJB54" s="58" t="s">
        <v>577</v>
      </c>
      <c r="PJC54" s="58" t="s">
        <v>577</v>
      </c>
      <c r="PJD54" s="58" t="s">
        <v>577</v>
      </c>
      <c r="PJE54" s="58" t="s">
        <v>577</v>
      </c>
      <c r="PJF54" s="58" t="s">
        <v>577</v>
      </c>
      <c r="PJG54" s="58" t="s">
        <v>577</v>
      </c>
      <c r="PJH54" s="58" t="s">
        <v>577</v>
      </c>
      <c r="PJI54" s="58" t="s">
        <v>577</v>
      </c>
      <c r="PJJ54" s="58" t="s">
        <v>577</v>
      </c>
      <c r="PJK54" s="58" t="s">
        <v>577</v>
      </c>
      <c r="PJL54" s="58" t="s">
        <v>577</v>
      </c>
      <c r="PJM54" s="58" t="s">
        <v>577</v>
      </c>
      <c r="PJN54" s="58" t="s">
        <v>577</v>
      </c>
      <c r="PJO54" s="58" t="s">
        <v>577</v>
      </c>
      <c r="PJP54" s="58" t="s">
        <v>577</v>
      </c>
      <c r="PJQ54" s="58" t="s">
        <v>577</v>
      </c>
      <c r="PJR54" s="58" t="s">
        <v>577</v>
      </c>
      <c r="PJS54" s="58" t="s">
        <v>577</v>
      </c>
      <c r="PJT54" s="58" t="s">
        <v>577</v>
      </c>
      <c r="PJU54" s="58" t="s">
        <v>577</v>
      </c>
      <c r="PJV54" s="58" t="s">
        <v>577</v>
      </c>
      <c r="PJW54" s="58" t="s">
        <v>577</v>
      </c>
      <c r="PJX54" s="58" t="s">
        <v>577</v>
      </c>
      <c r="PJY54" s="58" t="s">
        <v>577</v>
      </c>
      <c r="PJZ54" s="58" t="s">
        <v>577</v>
      </c>
      <c r="PKA54" s="58" t="s">
        <v>577</v>
      </c>
      <c r="PKB54" s="58" t="s">
        <v>577</v>
      </c>
      <c r="PKC54" s="58" t="s">
        <v>577</v>
      </c>
      <c r="PKD54" s="58" t="s">
        <v>577</v>
      </c>
      <c r="PKE54" s="58" t="s">
        <v>577</v>
      </c>
      <c r="PKF54" s="58" t="s">
        <v>577</v>
      </c>
      <c r="PKG54" s="58" t="s">
        <v>577</v>
      </c>
      <c r="PKH54" s="58" t="s">
        <v>577</v>
      </c>
      <c r="PKI54" s="58" t="s">
        <v>577</v>
      </c>
      <c r="PKJ54" s="58" t="s">
        <v>577</v>
      </c>
      <c r="PKK54" s="58" t="s">
        <v>577</v>
      </c>
      <c r="PKL54" s="58" t="s">
        <v>577</v>
      </c>
      <c r="PKM54" s="58" t="s">
        <v>577</v>
      </c>
      <c r="PKN54" s="58" t="s">
        <v>577</v>
      </c>
      <c r="PKO54" s="58" t="s">
        <v>577</v>
      </c>
      <c r="PKP54" s="58" t="s">
        <v>577</v>
      </c>
      <c r="PKQ54" s="58" t="s">
        <v>577</v>
      </c>
      <c r="PKR54" s="58" t="s">
        <v>577</v>
      </c>
      <c r="PKS54" s="58" t="s">
        <v>577</v>
      </c>
      <c r="PKT54" s="58" t="s">
        <v>577</v>
      </c>
      <c r="PKU54" s="58" t="s">
        <v>577</v>
      </c>
      <c r="PKV54" s="58" t="s">
        <v>577</v>
      </c>
      <c r="PKW54" s="58" t="s">
        <v>577</v>
      </c>
      <c r="PKX54" s="58" t="s">
        <v>577</v>
      </c>
      <c r="PKY54" s="58" t="s">
        <v>577</v>
      </c>
      <c r="PKZ54" s="58" t="s">
        <v>577</v>
      </c>
      <c r="PLA54" s="58" t="s">
        <v>577</v>
      </c>
      <c r="PLB54" s="58" t="s">
        <v>577</v>
      </c>
      <c r="PLC54" s="58" t="s">
        <v>577</v>
      </c>
      <c r="PLD54" s="58" t="s">
        <v>577</v>
      </c>
      <c r="PLE54" s="58" t="s">
        <v>577</v>
      </c>
      <c r="PLF54" s="58" t="s">
        <v>577</v>
      </c>
      <c r="PLG54" s="58" t="s">
        <v>577</v>
      </c>
      <c r="PLH54" s="58" t="s">
        <v>577</v>
      </c>
      <c r="PLI54" s="58" t="s">
        <v>577</v>
      </c>
      <c r="PLJ54" s="58" t="s">
        <v>577</v>
      </c>
      <c r="PLK54" s="58" t="s">
        <v>577</v>
      </c>
      <c r="PLL54" s="58" t="s">
        <v>577</v>
      </c>
      <c r="PLM54" s="58" t="s">
        <v>577</v>
      </c>
      <c r="PLN54" s="58" t="s">
        <v>577</v>
      </c>
      <c r="PLO54" s="58" t="s">
        <v>577</v>
      </c>
      <c r="PLP54" s="58" t="s">
        <v>577</v>
      </c>
      <c r="PLQ54" s="58" t="s">
        <v>577</v>
      </c>
      <c r="PLR54" s="58" t="s">
        <v>577</v>
      </c>
      <c r="PLS54" s="58" t="s">
        <v>577</v>
      </c>
      <c r="PLT54" s="58" t="s">
        <v>577</v>
      </c>
      <c r="PLU54" s="58" t="s">
        <v>577</v>
      </c>
      <c r="PLV54" s="58" t="s">
        <v>577</v>
      </c>
      <c r="PLW54" s="58" t="s">
        <v>577</v>
      </c>
      <c r="PLX54" s="58" t="s">
        <v>577</v>
      </c>
      <c r="PLY54" s="58" t="s">
        <v>577</v>
      </c>
      <c r="PLZ54" s="58" t="s">
        <v>577</v>
      </c>
      <c r="PMA54" s="58" t="s">
        <v>577</v>
      </c>
      <c r="PMB54" s="58" t="s">
        <v>577</v>
      </c>
      <c r="PMC54" s="58" t="s">
        <v>577</v>
      </c>
      <c r="PMD54" s="58" t="s">
        <v>577</v>
      </c>
      <c r="PME54" s="58" t="s">
        <v>577</v>
      </c>
      <c r="PMF54" s="58" t="s">
        <v>577</v>
      </c>
      <c r="PMG54" s="58" t="s">
        <v>577</v>
      </c>
      <c r="PMH54" s="58" t="s">
        <v>577</v>
      </c>
      <c r="PMI54" s="58" t="s">
        <v>577</v>
      </c>
      <c r="PMJ54" s="58" t="s">
        <v>577</v>
      </c>
      <c r="PMK54" s="58" t="s">
        <v>577</v>
      </c>
      <c r="PML54" s="58" t="s">
        <v>577</v>
      </c>
      <c r="PMM54" s="58" t="s">
        <v>577</v>
      </c>
      <c r="PMN54" s="58" t="s">
        <v>577</v>
      </c>
      <c r="PMO54" s="58" t="s">
        <v>577</v>
      </c>
      <c r="PMP54" s="58" t="s">
        <v>577</v>
      </c>
      <c r="PMQ54" s="58" t="s">
        <v>577</v>
      </c>
      <c r="PMR54" s="58" t="s">
        <v>577</v>
      </c>
      <c r="PMS54" s="58" t="s">
        <v>577</v>
      </c>
      <c r="PMT54" s="58" t="s">
        <v>577</v>
      </c>
      <c r="PMU54" s="58" t="s">
        <v>577</v>
      </c>
      <c r="PMV54" s="58" t="s">
        <v>577</v>
      </c>
      <c r="PMW54" s="58" t="s">
        <v>577</v>
      </c>
      <c r="PMX54" s="58" t="s">
        <v>577</v>
      </c>
      <c r="PMY54" s="58" t="s">
        <v>577</v>
      </c>
      <c r="PMZ54" s="58" t="s">
        <v>577</v>
      </c>
      <c r="PNA54" s="58" t="s">
        <v>577</v>
      </c>
      <c r="PNB54" s="58" t="s">
        <v>577</v>
      </c>
      <c r="PNC54" s="58" t="s">
        <v>577</v>
      </c>
      <c r="PND54" s="58" t="s">
        <v>577</v>
      </c>
      <c r="PNE54" s="58" t="s">
        <v>577</v>
      </c>
      <c r="PNF54" s="58" t="s">
        <v>577</v>
      </c>
      <c r="PNG54" s="58" t="s">
        <v>577</v>
      </c>
      <c r="PNH54" s="58" t="s">
        <v>577</v>
      </c>
      <c r="PNI54" s="58" t="s">
        <v>577</v>
      </c>
      <c r="PNJ54" s="58" t="s">
        <v>577</v>
      </c>
      <c r="PNK54" s="58" t="s">
        <v>577</v>
      </c>
      <c r="PNL54" s="58" t="s">
        <v>577</v>
      </c>
      <c r="PNM54" s="58" t="s">
        <v>577</v>
      </c>
      <c r="PNN54" s="58" t="s">
        <v>577</v>
      </c>
      <c r="PNO54" s="58" t="s">
        <v>577</v>
      </c>
      <c r="PNP54" s="58" t="s">
        <v>577</v>
      </c>
      <c r="PNQ54" s="58" t="s">
        <v>577</v>
      </c>
      <c r="PNR54" s="58" t="s">
        <v>577</v>
      </c>
      <c r="PNS54" s="58" t="s">
        <v>577</v>
      </c>
      <c r="PNT54" s="58" t="s">
        <v>577</v>
      </c>
      <c r="PNU54" s="58" t="s">
        <v>577</v>
      </c>
      <c r="PNV54" s="58" t="s">
        <v>577</v>
      </c>
      <c r="PNW54" s="58" t="s">
        <v>577</v>
      </c>
      <c r="PNX54" s="58" t="s">
        <v>577</v>
      </c>
      <c r="PNY54" s="58" t="s">
        <v>577</v>
      </c>
      <c r="PNZ54" s="58" t="s">
        <v>577</v>
      </c>
      <c r="POA54" s="58" t="s">
        <v>577</v>
      </c>
      <c r="POB54" s="58" t="s">
        <v>577</v>
      </c>
      <c r="POC54" s="58" t="s">
        <v>577</v>
      </c>
      <c r="POD54" s="58" t="s">
        <v>577</v>
      </c>
      <c r="POE54" s="58" t="s">
        <v>577</v>
      </c>
      <c r="POF54" s="58" t="s">
        <v>577</v>
      </c>
      <c r="POG54" s="58" t="s">
        <v>577</v>
      </c>
      <c r="POH54" s="58" t="s">
        <v>577</v>
      </c>
      <c r="POI54" s="58" t="s">
        <v>577</v>
      </c>
      <c r="POJ54" s="58" t="s">
        <v>577</v>
      </c>
      <c r="POK54" s="58" t="s">
        <v>577</v>
      </c>
      <c r="POL54" s="58" t="s">
        <v>577</v>
      </c>
      <c r="POM54" s="58" t="s">
        <v>577</v>
      </c>
      <c r="PON54" s="58" t="s">
        <v>577</v>
      </c>
      <c r="POO54" s="58" t="s">
        <v>577</v>
      </c>
      <c r="POP54" s="58" t="s">
        <v>577</v>
      </c>
      <c r="POQ54" s="58" t="s">
        <v>577</v>
      </c>
      <c r="POR54" s="58" t="s">
        <v>577</v>
      </c>
      <c r="POS54" s="58" t="s">
        <v>577</v>
      </c>
      <c r="POT54" s="58" t="s">
        <v>577</v>
      </c>
      <c r="POU54" s="58" t="s">
        <v>577</v>
      </c>
      <c r="POV54" s="58" t="s">
        <v>577</v>
      </c>
      <c r="POW54" s="58" t="s">
        <v>577</v>
      </c>
      <c r="POX54" s="58" t="s">
        <v>577</v>
      </c>
      <c r="POY54" s="58" t="s">
        <v>577</v>
      </c>
      <c r="POZ54" s="58" t="s">
        <v>577</v>
      </c>
      <c r="PPA54" s="58" t="s">
        <v>577</v>
      </c>
      <c r="PPB54" s="58" t="s">
        <v>577</v>
      </c>
      <c r="PPC54" s="58" t="s">
        <v>577</v>
      </c>
      <c r="PPD54" s="58" t="s">
        <v>577</v>
      </c>
      <c r="PPE54" s="58" t="s">
        <v>577</v>
      </c>
      <c r="PPF54" s="58" t="s">
        <v>577</v>
      </c>
      <c r="PPG54" s="58" t="s">
        <v>577</v>
      </c>
      <c r="PPH54" s="58" t="s">
        <v>577</v>
      </c>
      <c r="PPI54" s="58" t="s">
        <v>577</v>
      </c>
      <c r="PPJ54" s="58" t="s">
        <v>577</v>
      </c>
      <c r="PPK54" s="58" t="s">
        <v>577</v>
      </c>
      <c r="PPL54" s="58" t="s">
        <v>577</v>
      </c>
      <c r="PPM54" s="58" t="s">
        <v>577</v>
      </c>
      <c r="PPN54" s="58" t="s">
        <v>577</v>
      </c>
      <c r="PPO54" s="58" t="s">
        <v>577</v>
      </c>
      <c r="PPP54" s="58" t="s">
        <v>577</v>
      </c>
      <c r="PPQ54" s="58" t="s">
        <v>577</v>
      </c>
      <c r="PPR54" s="58" t="s">
        <v>577</v>
      </c>
      <c r="PPS54" s="58" t="s">
        <v>577</v>
      </c>
      <c r="PPT54" s="58" t="s">
        <v>577</v>
      </c>
      <c r="PPU54" s="58" t="s">
        <v>577</v>
      </c>
      <c r="PPV54" s="58" t="s">
        <v>577</v>
      </c>
      <c r="PPW54" s="58" t="s">
        <v>577</v>
      </c>
      <c r="PPX54" s="58" t="s">
        <v>577</v>
      </c>
      <c r="PPY54" s="58" t="s">
        <v>577</v>
      </c>
      <c r="PPZ54" s="58" t="s">
        <v>577</v>
      </c>
      <c r="PQA54" s="58" t="s">
        <v>577</v>
      </c>
      <c r="PQB54" s="58" t="s">
        <v>577</v>
      </c>
      <c r="PQC54" s="58" t="s">
        <v>577</v>
      </c>
      <c r="PQD54" s="58" t="s">
        <v>577</v>
      </c>
      <c r="PQE54" s="58" t="s">
        <v>577</v>
      </c>
      <c r="PQF54" s="58" t="s">
        <v>577</v>
      </c>
      <c r="PQG54" s="58" t="s">
        <v>577</v>
      </c>
      <c r="PQH54" s="58" t="s">
        <v>577</v>
      </c>
      <c r="PQI54" s="58" t="s">
        <v>577</v>
      </c>
      <c r="PQJ54" s="58" t="s">
        <v>577</v>
      </c>
      <c r="PQK54" s="58" t="s">
        <v>577</v>
      </c>
      <c r="PQL54" s="58" t="s">
        <v>577</v>
      </c>
      <c r="PQM54" s="58" t="s">
        <v>577</v>
      </c>
      <c r="PQN54" s="58" t="s">
        <v>577</v>
      </c>
      <c r="PQO54" s="58" t="s">
        <v>577</v>
      </c>
      <c r="PQP54" s="58" t="s">
        <v>577</v>
      </c>
      <c r="PQQ54" s="58" t="s">
        <v>577</v>
      </c>
      <c r="PQR54" s="58" t="s">
        <v>577</v>
      </c>
      <c r="PQS54" s="58" t="s">
        <v>577</v>
      </c>
      <c r="PQT54" s="58" t="s">
        <v>577</v>
      </c>
      <c r="PQU54" s="58" t="s">
        <v>577</v>
      </c>
      <c r="PQV54" s="58" t="s">
        <v>577</v>
      </c>
      <c r="PQW54" s="58" t="s">
        <v>577</v>
      </c>
      <c r="PQX54" s="58" t="s">
        <v>577</v>
      </c>
      <c r="PQY54" s="58" t="s">
        <v>577</v>
      </c>
      <c r="PQZ54" s="58" t="s">
        <v>577</v>
      </c>
      <c r="PRA54" s="58" t="s">
        <v>577</v>
      </c>
      <c r="PRB54" s="58" t="s">
        <v>577</v>
      </c>
      <c r="PRC54" s="58" t="s">
        <v>577</v>
      </c>
      <c r="PRD54" s="58" t="s">
        <v>577</v>
      </c>
      <c r="PRE54" s="58" t="s">
        <v>577</v>
      </c>
      <c r="PRF54" s="58" t="s">
        <v>577</v>
      </c>
      <c r="PRG54" s="58" t="s">
        <v>577</v>
      </c>
      <c r="PRH54" s="58" t="s">
        <v>577</v>
      </c>
      <c r="PRI54" s="58" t="s">
        <v>577</v>
      </c>
      <c r="PRJ54" s="58" t="s">
        <v>577</v>
      </c>
      <c r="PRK54" s="58" t="s">
        <v>577</v>
      </c>
      <c r="PRL54" s="58" t="s">
        <v>577</v>
      </c>
      <c r="PRM54" s="58" t="s">
        <v>577</v>
      </c>
      <c r="PRN54" s="58" t="s">
        <v>577</v>
      </c>
      <c r="PRO54" s="58" t="s">
        <v>577</v>
      </c>
      <c r="PRP54" s="58" t="s">
        <v>577</v>
      </c>
      <c r="PRQ54" s="58" t="s">
        <v>577</v>
      </c>
      <c r="PRR54" s="58" t="s">
        <v>577</v>
      </c>
      <c r="PRS54" s="58" t="s">
        <v>577</v>
      </c>
      <c r="PRT54" s="58" t="s">
        <v>577</v>
      </c>
      <c r="PRU54" s="58" t="s">
        <v>577</v>
      </c>
      <c r="PRV54" s="58" t="s">
        <v>577</v>
      </c>
      <c r="PRW54" s="58" t="s">
        <v>577</v>
      </c>
      <c r="PRX54" s="58" t="s">
        <v>577</v>
      </c>
      <c r="PRY54" s="58" t="s">
        <v>577</v>
      </c>
      <c r="PRZ54" s="58" t="s">
        <v>577</v>
      </c>
      <c r="PSA54" s="58" t="s">
        <v>577</v>
      </c>
      <c r="PSB54" s="58" t="s">
        <v>577</v>
      </c>
      <c r="PSC54" s="58" t="s">
        <v>577</v>
      </c>
      <c r="PSD54" s="58" t="s">
        <v>577</v>
      </c>
      <c r="PSE54" s="58" t="s">
        <v>577</v>
      </c>
      <c r="PSF54" s="58" t="s">
        <v>577</v>
      </c>
      <c r="PSG54" s="58" t="s">
        <v>577</v>
      </c>
      <c r="PSH54" s="58" t="s">
        <v>577</v>
      </c>
      <c r="PSI54" s="58" t="s">
        <v>577</v>
      </c>
      <c r="PSJ54" s="58" t="s">
        <v>577</v>
      </c>
      <c r="PSK54" s="58" t="s">
        <v>577</v>
      </c>
      <c r="PSL54" s="58" t="s">
        <v>577</v>
      </c>
      <c r="PSM54" s="58" t="s">
        <v>577</v>
      </c>
      <c r="PSN54" s="58" t="s">
        <v>577</v>
      </c>
      <c r="PSO54" s="58" t="s">
        <v>577</v>
      </c>
      <c r="PSP54" s="58" t="s">
        <v>577</v>
      </c>
      <c r="PSQ54" s="58" t="s">
        <v>577</v>
      </c>
      <c r="PSR54" s="58" t="s">
        <v>577</v>
      </c>
      <c r="PSS54" s="58" t="s">
        <v>577</v>
      </c>
      <c r="PST54" s="58" t="s">
        <v>577</v>
      </c>
      <c r="PSU54" s="58" t="s">
        <v>577</v>
      </c>
      <c r="PSV54" s="58" t="s">
        <v>577</v>
      </c>
      <c r="PSW54" s="58" t="s">
        <v>577</v>
      </c>
      <c r="PSX54" s="58" t="s">
        <v>577</v>
      </c>
      <c r="PSY54" s="58" t="s">
        <v>577</v>
      </c>
      <c r="PSZ54" s="58" t="s">
        <v>577</v>
      </c>
      <c r="PTA54" s="58" t="s">
        <v>577</v>
      </c>
      <c r="PTB54" s="58" t="s">
        <v>577</v>
      </c>
      <c r="PTC54" s="58" t="s">
        <v>577</v>
      </c>
      <c r="PTD54" s="58" t="s">
        <v>577</v>
      </c>
      <c r="PTE54" s="58" t="s">
        <v>577</v>
      </c>
      <c r="PTF54" s="58" t="s">
        <v>577</v>
      </c>
      <c r="PTG54" s="58" t="s">
        <v>577</v>
      </c>
      <c r="PTH54" s="58" t="s">
        <v>577</v>
      </c>
      <c r="PTI54" s="58" t="s">
        <v>577</v>
      </c>
      <c r="PTJ54" s="58" t="s">
        <v>577</v>
      </c>
      <c r="PTK54" s="58" t="s">
        <v>577</v>
      </c>
      <c r="PTL54" s="58" t="s">
        <v>577</v>
      </c>
      <c r="PTM54" s="58" t="s">
        <v>577</v>
      </c>
      <c r="PTN54" s="58" t="s">
        <v>577</v>
      </c>
      <c r="PTO54" s="58" t="s">
        <v>577</v>
      </c>
      <c r="PTP54" s="58" t="s">
        <v>577</v>
      </c>
      <c r="PTQ54" s="58" t="s">
        <v>577</v>
      </c>
      <c r="PTR54" s="58" t="s">
        <v>577</v>
      </c>
      <c r="PTS54" s="58" t="s">
        <v>577</v>
      </c>
      <c r="PTT54" s="58" t="s">
        <v>577</v>
      </c>
      <c r="PTU54" s="58" t="s">
        <v>577</v>
      </c>
      <c r="PTV54" s="58" t="s">
        <v>577</v>
      </c>
      <c r="PTW54" s="58" t="s">
        <v>577</v>
      </c>
      <c r="PTX54" s="58" t="s">
        <v>577</v>
      </c>
      <c r="PTY54" s="58" t="s">
        <v>577</v>
      </c>
      <c r="PTZ54" s="58" t="s">
        <v>577</v>
      </c>
      <c r="PUA54" s="58" t="s">
        <v>577</v>
      </c>
      <c r="PUB54" s="58" t="s">
        <v>577</v>
      </c>
      <c r="PUC54" s="58" t="s">
        <v>577</v>
      </c>
      <c r="PUD54" s="58" t="s">
        <v>577</v>
      </c>
      <c r="PUE54" s="58" t="s">
        <v>577</v>
      </c>
      <c r="PUF54" s="58" t="s">
        <v>577</v>
      </c>
      <c r="PUG54" s="58" t="s">
        <v>577</v>
      </c>
      <c r="PUH54" s="58" t="s">
        <v>577</v>
      </c>
      <c r="PUI54" s="58" t="s">
        <v>577</v>
      </c>
      <c r="PUJ54" s="58" t="s">
        <v>577</v>
      </c>
      <c r="PUK54" s="58" t="s">
        <v>577</v>
      </c>
      <c r="PUL54" s="58" t="s">
        <v>577</v>
      </c>
      <c r="PUM54" s="58" t="s">
        <v>577</v>
      </c>
      <c r="PUN54" s="58" t="s">
        <v>577</v>
      </c>
      <c r="PUO54" s="58" t="s">
        <v>577</v>
      </c>
      <c r="PUP54" s="58" t="s">
        <v>577</v>
      </c>
      <c r="PUQ54" s="58" t="s">
        <v>577</v>
      </c>
      <c r="PUR54" s="58" t="s">
        <v>577</v>
      </c>
      <c r="PUS54" s="58" t="s">
        <v>577</v>
      </c>
      <c r="PUT54" s="58" t="s">
        <v>577</v>
      </c>
      <c r="PUU54" s="58" t="s">
        <v>577</v>
      </c>
      <c r="PUV54" s="58" t="s">
        <v>577</v>
      </c>
      <c r="PUW54" s="58" t="s">
        <v>577</v>
      </c>
      <c r="PUX54" s="58" t="s">
        <v>577</v>
      </c>
      <c r="PUY54" s="58" t="s">
        <v>577</v>
      </c>
      <c r="PUZ54" s="58" t="s">
        <v>577</v>
      </c>
      <c r="PVA54" s="58" t="s">
        <v>577</v>
      </c>
      <c r="PVB54" s="58" t="s">
        <v>577</v>
      </c>
      <c r="PVC54" s="58" t="s">
        <v>577</v>
      </c>
      <c r="PVD54" s="58" t="s">
        <v>577</v>
      </c>
      <c r="PVE54" s="58" t="s">
        <v>577</v>
      </c>
      <c r="PVF54" s="58" t="s">
        <v>577</v>
      </c>
      <c r="PVG54" s="58" t="s">
        <v>577</v>
      </c>
      <c r="PVH54" s="58" t="s">
        <v>577</v>
      </c>
      <c r="PVI54" s="58" t="s">
        <v>577</v>
      </c>
      <c r="PVJ54" s="58" t="s">
        <v>577</v>
      </c>
      <c r="PVK54" s="58" t="s">
        <v>577</v>
      </c>
      <c r="PVL54" s="58" t="s">
        <v>577</v>
      </c>
      <c r="PVM54" s="58" t="s">
        <v>577</v>
      </c>
      <c r="PVN54" s="58" t="s">
        <v>577</v>
      </c>
      <c r="PVO54" s="58" t="s">
        <v>577</v>
      </c>
      <c r="PVP54" s="58" t="s">
        <v>577</v>
      </c>
      <c r="PVQ54" s="58" t="s">
        <v>577</v>
      </c>
      <c r="PVR54" s="58" t="s">
        <v>577</v>
      </c>
      <c r="PVS54" s="58" t="s">
        <v>577</v>
      </c>
      <c r="PVT54" s="58" t="s">
        <v>577</v>
      </c>
      <c r="PVU54" s="58" t="s">
        <v>577</v>
      </c>
      <c r="PVV54" s="58" t="s">
        <v>577</v>
      </c>
      <c r="PVW54" s="58" t="s">
        <v>577</v>
      </c>
      <c r="PVX54" s="58" t="s">
        <v>577</v>
      </c>
      <c r="PVY54" s="58" t="s">
        <v>577</v>
      </c>
      <c r="PVZ54" s="58" t="s">
        <v>577</v>
      </c>
      <c r="PWA54" s="58" t="s">
        <v>577</v>
      </c>
      <c r="PWB54" s="58" t="s">
        <v>577</v>
      </c>
      <c r="PWC54" s="58" t="s">
        <v>577</v>
      </c>
      <c r="PWD54" s="58" t="s">
        <v>577</v>
      </c>
      <c r="PWE54" s="58" t="s">
        <v>577</v>
      </c>
      <c r="PWF54" s="58" t="s">
        <v>577</v>
      </c>
      <c r="PWG54" s="58" t="s">
        <v>577</v>
      </c>
      <c r="PWH54" s="58" t="s">
        <v>577</v>
      </c>
      <c r="PWI54" s="58" t="s">
        <v>577</v>
      </c>
      <c r="PWJ54" s="58" t="s">
        <v>577</v>
      </c>
      <c r="PWK54" s="58" t="s">
        <v>577</v>
      </c>
      <c r="PWL54" s="58" t="s">
        <v>577</v>
      </c>
      <c r="PWM54" s="58" t="s">
        <v>577</v>
      </c>
      <c r="PWN54" s="58" t="s">
        <v>577</v>
      </c>
      <c r="PWO54" s="58" t="s">
        <v>577</v>
      </c>
      <c r="PWP54" s="58" t="s">
        <v>577</v>
      </c>
      <c r="PWQ54" s="58" t="s">
        <v>577</v>
      </c>
      <c r="PWR54" s="58" t="s">
        <v>577</v>
      </c>
      <c r="PWS54" s="58" t="s">
        <v>577</v>
      </c>
      <c r="PWT54" s="58" t="s">
        <v>577</v>
      </c>
      <c r="PWU54" s="58" t="s">
        <v>577</v>
      </c>
      <c r="PWV54" s="58" t="s">
        <v>577</v>
      </c>
      <c r="PWW54" s="58" t="s">
        <v>577</v>
      </c>
      <c r="PWX54" s="58" t="s">
        <v>577</v>
      </c>
      <c r="PWY54" s="58" t="s">
        <v>577</v>
      </c>
      <c r="PWZ54" s="58" t="s">
        <v>577</v>
      </c>
      <c r="PXA54" s="58" t="s">
        <v>577</v>
      </c>
      <c r="PXB54" s="58" t="s">
        <v>577</v>
      </c>
      <c r="PXC54" s="58" t="s">
        <v>577</v>
      </c>
      <c r="PXD54" s="58" t="s">
        <v>577</v>
      </c>
      <c r="PXE54" s="58" t="s">
        <v>577</v>
      </c>
      <c r="PXF54" s="58" t="s">
        <v>577</v>
      </c>
      <c r="PXG54" s="58" t="s">
        <v>577</v>
      </c>
      <c r="PXH54" s="58" t="s">
        <v>577</v>
      </c>
      <c r="PXI54" s="58" t="s">
        <v>577</v>
      </c>
      <c r="PXJ54" s="58" t="s">
        <v>577</v>
      </c>
      <c r="PXK54" s="58" t="s">
        <v>577</v>
      </c>
      <c r="PXL54" s="58" t="s">
        <v>577</v>
      </c>
      <c r="PXM54" s="58" t="s">
        <v>577</v>
      </c>
      <c r="PXN54" s="58" t="s">
        <v>577</v>
      </c>
      <c r="PXO54" s="58" t="s">
        <v>577</v>
      </c>
      <c r="PXP54" s="58" t="s">
        <v>577</v>
      </c>
      <c r="PXQ54" s="58" t="s">
        <v>577</v>
      </c>
      <c r="PXR54" s="58" t="s">
        <v>577</v>
      </c>
      <c r="PXS54" s="58" t="s">
        <v>577</v>
      </c>
      <c r="PXT54" s="58" t="s">
        <v>577</v>
      </c>
      <c r="PXU54" s="58" t="s">
        <v>577</v>
      </c>
      <c r="PXV54" s="58" t="s">
        <v>577</v>
      </c>
      <c r="PXW54" s="58" t="s">
        <v>577</v>
      </c>
      <c r="PXX54" s="58" t="s">
        <v>577</v>
      </c>
      <c r="PXY54" s="58" t="s">
        <v>577</v>
      </c>
      <c r="PXZ54" s="58" t="s">
        <v>577</v>
      </c>
      <c r="PYA54" s="58" t="s">
        <v>577</v>
      </c>
      <c r="PYB54" s="58" t="s">
        <v>577</v>
      </c>
      <c r="PYC54" s="58" t="s">
        <v>577</v>
      </c>
      <c r="PYD54" s="58" t="s">
        <v>577</v>
      </c>
      <c r="PYE54" s="58" t="s">
        <v>577</v>
      </c>
      <c r="PYF54" s="58" t="s">
        <v>577</v>
      </c>
      <c r="PYG54" s="58" t="s">
        <v>577</v>
      </c>
      <c r="PYH54" s="58" t="s">
        <v>577</v>
      </c>
      <c r="PYI54" s="58" t="s">
        <v>577</v>
      </c>
      <c r="PYJ54" s="58" t="s">
        <v>577</v>
      </c>
      <c r="PYK54" s="58" t="s">
        <v>577</v>
      </c>
      <c r="PYL54" s="58" t="s">
        <v>577</v>
      </c>
      <c r="PYM54" s="58" t="s">
        <v>577</v>
      </c>
      <c r="PYN54" s="58" t="s">
        <v>577</v>
      </c>
      <c r="PYO54" s="58" t="s">
        <v>577</v>
      </c>
      <c r="PYP54" s="58" t="s">
        <v>577</v>
      </c>
      <c r="PYQ54" s="58" t="s">
        <v>577</v>
      </c>
      <c r="PYR54" s="58" t="s">
        <v>577</v>
      </c>
      <c r="PYS54" s="58" t="s">
        <v>577</v>
      </c>
      <c r="PYT54" s="58" t="s">
        <v>577</v>
      </c>
      <c r="PYU54" s="58" t="s">
        <v>577</v>
      </c>
      <c r="PYV54" s="58" t="s">
        <v>577</v>
      </c>
      <c r="PYW54" s="58" t="s">
        <v>577</v>
      </c>
      <c r="PYX54" s="58" t="s">
        <v>577</v>
      </c>
      <c r="PYY54" s="58" t="s">
        <v>577</v>
      </c>
      <c r="PYZ54" s="58" t="s">
        <v>577</v>
      </c>
      <c r="PZA54" s="58" t="s">
        <v>577</v>
      </c>
      <c r="PZB54" s="58" t="s">
        <v>577</v>
      </c>
      <c r="PZC54" s="58" t="s">
        <v>577</v>
      </c>
      <c r="PZD54" s="58" t="s">
        <v>577</v>
      </c>
      <c r="PZE54" s="58" t="s">
        <v>577</v>
      </c>
      <c r="PZF54" s="58" t="s">
        <v>577</v>
      </c>
      <c r="PZG54" s="58" t="s">
        <v>577</v>
      </c>
      <c r="PZH54" s="58" t="s">
        <v>577</v>
      </c>
      <c r="PZI54" s="58" t="s">
        <v>577</v>
      </c>
      <c r="PZJ54" s="58" t="s">
        <v>577</v>
      </c>
      <c r="PZK54" s="58" t="s">
        <v>577</v>
      </c>
      <c r="PZL54" s="58" t="s">
        <v>577</v>
      </c>
      <c r="PZM54" s="58" t="s">
        <v>577</v>
      </c>
      <c r="PZN54" s="58" t="s">
        <v>577</v>
      </c>
      <c r="PZO54" s="58" t="s">
        <v>577</v>
      </c>
      <c r="PZP54" s="58" t="s">
        <v>577</v>
      </c>
      <c r="PZQ54" s="58" t="s">
        <v>577</v>
      </c>
      <c r="PZR54" s="58" t="s">
        <v>577</v>
      </c>
      <c r="PZS54" s="58" t="s">
        <v>577</v>
      </c>
      <c r="PZT54" s="58" t="s">
        <v>577</v>
      </c>
      <c r="PZU54" s="58" t="s">
        <v>577</v>
      </c>
      <c r="PZV54" s="58" t="s">
        <v>577</v>
      </c>
      <c r="PZW54" s="58" t="s">
        <v>577</v>
      </c>
      <c r="PZX54" s="58" t="s">
        <v>577</v>
      </c>
      <c r="PZY54" s="58" t="s">
        <v>577</v>
      </c>
      <c r="PZZ54" s="58" t="s">
        <v>577</v>
      </c>
      <c r="QAA54" s="58" t="s">
        <v>577</v>
      </c>
      <c r="QAB54" s="58" t="s">
        <v>577</v>
      </c>
      <c r="QAC54" s="58" t="s">
        <v>577</v>
      </c>
      <c r="QAD54" s="58" t="s">
        <v>577</v>
      </c>
      <c r="QAE54" s="58" t="s">
        <v>577</v>
      </c>
      <c r="QAF54" s="58" t="s">
        <v>577</v>
      </c>
      <c r="QAG54" s="58" t="s">
        <v>577</v>
      </c>
      <c r="QAH54" s="58" t="s">
        <v>577</v>
      </c>
      <c r="QAI54" s="58" t="s">
        <v>577</v>
      </c>
      <c r="QAJ54" s="58" t="s">
        <v>577</v>
      </c>
      <c r="QAK54" s="58" t="s">
        <v>577</v>
      </c>
      <c r="QAL54" s="58" t="s">
        <v>577</v>
      </c>
      <c r="QAM54" s="58" t="s">
        <v>577</v>
      </c>
      <c r="QAN54" s="58" t="s">
        <v>577</v>
      </c>
      <c r="QAO54" s="58" t="s">
        <v>577</v>
      </c>
      <c r="QAP54" s="58" t="s">
        <v>577</v>
      </c>
      <c r="QAQ54" s="58" t="s">
        <v>577</v>
      </c>
      <c r="QAR54" s="58" t="s">
        <v>577</v>
      </c>
      <c r="QAS54" s="58" t="s">
        <v>577</v>
      </c>
      <c r="QAT54" s="58" t="s">
        <v>577</v>
      </c>
      <c r="QAU54" s="58" t="s">
        <v>577</v>
      </c>
      <c r="QAV54" s="58" t="s">
        <v>577</v>
      </c>
      <c r="QAW54" s="58" t="s">
        <v>577</v>
      </c>
      <c r="QAX54" s="58" t="s">
        <v>577</v>
      </c>
      <c r="QAY54" s="58" t="s">
        <v>577</v>
      </c>
      <c r="QAZ54" s="58" t="s">
        <v>577</v>
      </c>
      <c r="QBA54" s="58" t="s">
        <v>577</v>
      </c>
      <c r="QBB54" s="58" t="s">
        <v>577</v>
      </c>
      <c r="QBC54" s="58" t="s">
        <v>577</v>
      </c>
      <c r="QBD54" s="58" t="s">
        <v>577</v>
      </c>
      <c r="QBE54" s="58" t="s">
        <v>577</v>
      </c>
      <c r="QBF54" s="58" t="s">
        <v>577</v>
      </c>
      <c r="QBG54" s="58" t="s">
        <v>577</v>
      </c>
      <c r="QBH54" s="58" t="s">
        <v>577</v>
      </c>
      <c r="QBI54" s="58" t="s">
        <v>577</v>
      </c>
      <c r="QBJ54" s="58" t="s">
        <v>577</v>
      </c>
      <c r="QBK54" s="58" t="s">
        <v>577</v>
      </c>
      <c r="QBL54" s="58" t="s">
        <v>577</v>
      </c>
      <c r="QBM54" s="58" t="s">
        <v>577</v>
      </c>
      <c r="QBN54" s="58" t="s">
        <v>577</v>
      </c>
      <c r="QBO54" s="58" t="s">
        <v>577</v>
      </c>
      <c r="QBP54" s="58" t="s">
        <v>577</v>
      </c>
      <c r="QBQ54" s="58" t="s">
        <v>577</v>
      </c>
      <c r="QBR54" s="58" t="s">
        <v>577</v>
      </c>
      <c r="QBS54" s="58" t="s">
        <v>577</v>
      </c>
      <c r="QBT54" s="58" t="s">
        <v>577</v>
      </c>
      <c r="QBU54" s="58" t="s">
        <v>577</v>
      </c>
      <c r="QBV54" s="58" t="s">
        <v>577</v>
      </c>
      <c r="QBW54" s="58" t="s">
        <v>577</v>
      </c>
      <c r="QBX54" s="58" t="s">
        <v>577</v>
      </c>
      <c r="QBY54" s="58" t="s">
        <v>577</v>
      </c>
      <c r="QBZ54" s="58" t="s">
        <v>577</v>
      </c>
      <c r="QCA54" s="58" t="s">
        <v>577</v>
      </c>
      <c r="QCB54" s="58" t="s">
        <v>577</v>
      </c>
      <c r="QCC54" s="58" t="s">
        <v>577</v>
      </c>
      <c r="QCD54" s="58" t="s">
        <v>577</v>
      </c>
      <c r="QCE54" s="58" t="s">
        <v>577</v>
      </c>
      <c r="QCF54" s="58" t="s">
        <v>577</v>
      </c>
      <c r="QCG54" s="58" t="s">
        <v>577</v>
      </c>
      <c r="QCH54" s="58" t="s">
        <v>577</v>
      </c>
      <c r="QCI54" s="58" t="s">
        <v>577</v>
      </c>
      <c r="QCJ54" s="58" t="s">
        <v>577</v>
      </c>
      <c r="QCK54" s="58" t="s">
        <v>577</v>
      </c>
      <c r="QCL54" s="58" t="s">
        <v>577</v>
      </c>
      <c r="QCM54" s="58" t="s">
        <v>577</v>
      </c>
      <c r="QCN54" s="58" t="s">
        <v>577</v>
      </c>
      <c r="QCO54" s="58" t="s">
        <v>577</v>
      </c>
      <c r="QCP54" s="58" t="s">
        <v>577</v>
      </c>
      <c r="QCQ54" s="58" t="s">
        <v>577</v>
      </c>
      <c r="QCR54" s="58" t="s">
        <v>577</v>
      </c>
      <c r="QCS54" s="58" t="s">
        <v>577</v>
      </c>
      <c r="QCT54" s="58" t="s">
        <v>577</v>
      </c>
      <c r="QCU54" s="58" t="s">
        <v>577</v>
      </c>
      <c r="QCV54" s="58" t="s">
        <v>577</v>
      </c>
      <c r="QCW54" s="58" t="s">
        <v>577</v>
      </c>
      <c r="QCX54" s="58" t="s">
        <v>577</v>
      </c>
      <c r="QCY54" s="58" t="s">
        <v>577</v>
      </c>
      <c r="QCZ54" s="58" t="s">
        <v>577</v>
      </c>
      <c r="QDA54" s="58" t="s">
        <v>577</v>
      </c>
      <c r="QDB54" s="58" t="s">
        <v>577</v>
      </c>
      <c r="QDC54" s="58" t="s">
        <v>577</v>
      </c>
      <c r="QDD54" s="58" t="s">
        <v>577</v>
      </c>
      <c r="QDE54" s="58" t="s">
        <v>577</v>
      </c>
      <c r="QDF54" s="58" t="s">
        <v>577</v>
      </c>
      <c r="QDG54" s="58" t="s">
        <v>577</v>
      </c>
      <c r="QDH54" s="58" t="s">
        <v>577</v>
      </c>
      <c r="QDI54" s="58" t="s">
        <v>577</v>
      </c>
      <c r="QDJ54" s="58" t="s">
        <v>577</v>
      </c>
      <c r="QDK54" s="58" t="s">
        <v>577</v>
      </c>
      <c r="QDL54" s="58" t="s">
        <v>577</v>
      </c>
      <c r="QDM54" s="58" t="s">
        <v>577</v>
      </c>
      <c r="QDN54" s="58" t="s">
        <v>577</v>
      </c>
      <c r="QDO54" s="58" t="s">
        <v>577</v>
      </c>
      <c r="QDP54" s="58" t="s">
        <v>577</v>
      </c>
      <c r="QDQ54" s="58" t="s">
        <v>577</v>
      </c>
      <c r="QDR54" s="58" t="s">
        <v>577</v>
      </c>
      <c r="QDS54" s="58" t="s">
        <v>577</v>
      </c>
      <c r="QDT54" s="58" t="s">
        <v>577</v>
      </c>
      <c r="QDU54" s="58" t="s">
        <v>577</v>
      </c>
      <c r="QDV54" s="58" t="s">
        <v>577</v>
      </c>
      <c r="QDW54" s="58" t="s">
        <v>577</v>
      </c>
      <c r="QDX54" s="58" t="s">
        <v>577</v>
      </c>
      <c r="QDY54" s="58" t="s">
        <v>577</v>
      </c>
      <c r="QDZ54" s="58" t="s">
        <v>577</v>
      </c>
      <c r="QEA54" s="58" t="s">
        <v>577</v>
      </c>
      <c r="QEB54" s="58" t="s">
        <v>577</v>
      </c>
      <c r="QEC54" s="58" t="s">
        <v>577</v>
      </c>
      <c r="QED54" s="58" t="s">
        <v>577</v>
      </c>
      <c r="QEE54" s="58" t="s">
        <v>577</v>
      </c>
      <c r="QEF54" s="58" t="s">
        <v>577</v>
      </c>
      <c r="QEG54" s="58" t="s">
        <v>577</v>
      </c>
      <c r="QEH54" s="58" t="s">
        <v>577</v>
      </c>
      <c r="QEI54" s="58" t="s">
        <v>577</v>
      </c>
      <c r="QEJ54" s="58" t="s">
        <v>577</v>
      </c>
      <c r="QEK54" s="58" t="s">
        <v>577</v>
      </c>
      <c r="QEL54" s="58" t="s">
        <v>577</v>
      </c>
      <c r="QEM54" s="58" t="s">
        <v>577</v>
      </c>
      <c r="QEN54" s="58" t="s">
        <v>577</v>
      </c>
      <c r="QEO54" s="58" t="s">
        <v>577</v>
      </c>
      <c r="QEP54" s="58" t="s">
        <v>577</v>
      </c>
      <c r="QEQ54" s="58" t="s">
        <v>577</v>
      </c>
      <c r="QER54" s="58" t="s">
        <v>577</v>
      </c>
      <c r="QES54" s="58" t="s">
        <v>577</v>
      </c>
      <c r="QET54" s="58" t="s">
        <v>577</v>
      </c>
      <c r="QEU54" s="58" t="s">
        <v>577</v>
      </c>
      <c r="QEV54" s="58" t="s">
        <v>577</v>
      </c>
      <c r="QEW54" s="58" t="s">
        <v>577</v>
      </c>
      <c r="QEX54" s="58" t="s">
        <v>577</v>
      </c>
      <c r="QEY54" s="58" t="s">
        <v>577</v>
      </c>
      <c r="QEZ54" s="58" t="s">
        <v>577</v>
      </c>
      <c r="QFA54" s="58" t="s">
        <v>577</v>
      </c>
      <c r="QFB54" s="58" t="s">
        <v>577</v>
      </c>
      <c r="QFC54" s="58" t="s">
        <v>577</v>
      </c>
      <c r="QFD54" s="58" t="s">
        <v>577</v>
      </c>
      <c r="QFE54" s="58" t="s">
        <v>577</v>
      </c>
      <c r="QFF54" s="58" t="s">
        <v>577</v>
      </c>
      <c r="QFG54" s="58" t="s">
        <v>577</v>
      </c>
      <c r="QFH54" s="58" t="s">
        <v>577</v>
      </c>
      <c r="QFI54" s="58" t="s">
        <v>577</v>
      </c>
      <c r="QFJ54" s="58" t="s">
        <v>577</v>
      </c>
      <c r="QFK54" s="58" t="s">
        <v>577</v>
      </c>
      <c r="QFL54" s="58" t="s">
        <v>577</v>
      </c>
      <c r="QFM54" s="58" t="s">
        <v>577</v>
      </c>
      <c r="QFN54" s="58" t="s">
        <v>577</v>
      </c>
      <c r="QFO54" s="58" t="s">
        <v>577</v>
      </c>
      <c r="QFP54" s="58" t="s">
        <v>577</v>
      </c>
      <c r="QFQ54" s="58" t="s">
        <v>577</v>
      </c>
      <c r="QFR54" s="58" t="s">
        <v>577</v>
      </c>
      <c r="QFS54" s="58" t="s">
        <v>577</v>
      </c>
      <c r="QFT54" s="58" t="s">
        <v>577</v>
      </c>
      <c r="QFU54" s="58" t="s">
        <v>577</v>
      </c>
      <c r="QFV54" s="58" t="s">
        <v>577</v>
      </c>
      <c r="QFW54" s="58" t="s">
        <v>577</v>
      </c>
      <c r="QFX54" s="58" t="s">
        <v>577</v>
      </c>
      <c r="QFY54" s="58" t="s">
        <v>577</v>
      </c>
      <c r="QFZ54" s="58" t="s">
        <v>577</v>
      </c>
      <c r="QGA54" s="58" t="s">
        <v>577</v>
      </c>
      <c r="QGB54" s="58" t="s">
        <v>577</v>
      </c>
      <c r="QGC54" s="58" t="s">
        <v>577</v>
      </c>
      <c r="QGD54" s="58" t="s">
        <v>577</v>
      </c>
      <c r="QGE54" s="58" t="s">
        <v>577</v>
      </c>
      <c r="QGF54" s="58" t="s">
        <v>577</v>
      </c>
      <c r="QGG54" s="58" t="s">
        <v>577</v>
      </c>
      <c r="QGH54" s="58" t="s">
        <v>577</v>
      </c>
      <c r="QGI54" s="58" t="s">
        <v>577</v>
      </c>
      <c r="QGJ54" s="58" t="s">
        <v>577</v>
      </c>
      <c r="QGK54" s="58" t="s">
        <v>577</v>
      </c>
      <c r="QGL54" s="58" t="s">
        <v>577</v>
      </c>
      <c r="QGM54" s="58" t="s">
        <v>577</v>
      </c>
      <c r="QGN54" s="58" t="s">
        <v>577</v>
      </c>
      <c r="QGO54" s="58" t="s">
        <v>577</v>
      </c>
      <c r="QGP54" s="58" t="s">
        <v>577</v>
      </c>
      <c r="QGQ54" s="58" t="s">
        <v>577</v>
      </c>
      <c r="QGR54" s="58" t="s">
        <v>577</v>
      </c>
      <c r="QGS54" s="58" t="s">
        <v>577</v>
      </c>
      <c r="QGT54" s="58" t="s">
        <v>577</v>
      </c>
      <c r="QGU54" s="58" t="s">
        <v>577</v>
      </c>
      <c r="QGV54" s="58" t="s">
        <v>577</v>
      </c>
      <c r="QGW54" s="58" t="s">
        <v>577</v>
      </c>
      <c r="QGX54" s="58" t="s">
        <v>577</v>
      </c>
      <c r="QGY54" s="58" t="s">
        <v>577</v>
      </c>
      <c r="QGZ54" s="58" t="s">
        <v>577</v>
      </c>
      <c r="QHA54" s="58" t="s">
        <v>577</v>
      </c>
      <c r="QHB54" s="58" t="s">
        <v>577</v>
      </c>
      <c r="QHC54" s="58" t="s">
        <v>577</v>
      </c>
      <c r="QHD54" s="58" t="s">
        <v>577</v>
      </c>
      <c r="QHE54" s="58" t="s">
        <v>577</v>
      </c>
      <c r="QHF54" s="58" t="s">
        <v>577</v>
      </c>
      <c r="QHG54" s="58" t="s">
        <v>577</v>
      </c>
      <c r="QHH54" s="58" t="s">
        <v>577</v>
      </c>
      <c r="QHI54" s="58" t="s">
        <v>577</v>
      </c>
      <c r="QHJ54" s="58" t="s">
        <v>577</v>
      </c>
      <c r="QHK54" s="58" t="s">
        <v>577</v>
      </c>
      <c r="QHL54" s="58" t="s">
        <v>577</v>
      </c>
      <c r="QHM54" s="58" t="s">
        <v>577</v>
      </c>
      <c r="QHN54" s="58" t="s">
        <v>577</v>
      </c>
      <c r="QHO54" s="58" t="s">
        <v>577</v>
      </c>
      <c r="QHP54" s="58" t="s">
        <v>577</v>
      </c>
      <c r="QHQ54" s="58" t="s">
        <v>577</v>
      </c>
      <c r="QHR54" s="58" t="s">
        <v>577</v>
      </c>
      <c r="QHS54" s="58" t="s">
        <v>577</v>
      </c>
      <c r="QHT54" s="58" t="s">
        <v>577</v>
      </c>
      <c r="QHU54" s="58" t="s">
        <v>577</v>
      </c>
      <c r="QHV54" s="58" t="s">
        <v>577</v>
      </c>
      <c r="QHW54" s="58" t="s">
        <v>577</v>
      </c>
      <c r="QHX54" s="58" t="s">
        <v>577</v>
      </c>
      <c r="QHY54" s="58" t="s">
        <v>577</v>
      </c>
      <c r="QHZ54" s="58" t="s">
        <v>577</v>
      </c>
      <c r="QIA54" s="58" t="s">
        <v>577</v>
      </c>
      <c r="QIB54" s="58" t="s">
        <v>577</v>
      </c>
      <c r="QIC54" s="58" t="s">
        <v>577</v>
      </c>
      <c r="QID54" s="58" t="s">
        <v>577</v>
      </c>
      <c r="QIE54" s="58" t="s">
        <v>577</v>
      </c>
      <c r="QIF54" s="58" t="s">
        <v>577</v>
      </c>
      <c r="QIG54" s="58" t="s">
        <v>577</v>
      </c>
      <c r="QIH54" s="58" t="s">
        <v>577</v>
      </c>
      <c r="QII54" s="58" t="s">
        <v>577</v>
      </c>
      <c r="QIJ54" s="58" t="s">
        <v>577</v>
      </c>
      <c r="QIK54" s="58" t="s">
        <v>577</v>
      </c>
      <c r="QIL54" s="58" t="s">
        <v>577</v>
      </c>
      <c r="QIM54" s="58" t="s">
        <v>577</v>
      </c>
      <c r="QIN54" s="58" t="s">
        <v>577</v>
      </c>
      <c r="QIO54" s="58" t="s">
        <v>577</v>
      </c>
      <c r="QIP54" s="58" t="s">
        <v>577</v>
      </c>
      <c r="QIQ54" s="58" t="s">
        <v>577</v>
      </c>
      <c r="QIR54" s="58" t="s">
        <v>577</v>
      </c>
      <c r="QIS54" s="58" t="s">
        <v>577</v>
      </c>
      <c r="QIT54" s="58" t="s">
        <v>577</v>
      </c>
      <c r="QIU54" s="58" t="s">
        <v>577</v>
      </c>
      <c r="QIV54" s="58" t="s">
        <v>577</v>
      </c>
      <c r="QIW54" s="58" t="s">
        <v>577</v>
      </c>
      <c r="QIX54" s="58" t="s">
        <v>577</v>
      </c>
      <c r="QIY54" s="58" t="s">
        <v>577</v>
      </c>
      <c r="QIZ54" s="58" t="s">
        <v>577</v>
      </c>
      <c r="QJA54" s="58" t="s">
        <v>577</v>
      </c>
      <c r="QJB54" s="58" t="s">
        <v>577</v>
      </c>
      <c r="QJC54" s="58" t="s">
        <v>577</v>
      </c>
      <c r="QJD54" s="58" t="s">
        <v>577</v>
      </c>
      <c r="QJE54" s="58" t="s">
        <v>577</v>
      </c>
      <c r="QJF54" s="58" t="s">
        <v>577</v>
      </c>
      <c r="QJG54" s="58" t="s">
        <v>577</v>
      </c>
      <c r="QJH54" s="58" t="s">
        <v>577</v>
      </c>
      <c r="QJI54" s="58" t="s">
        <v>577</v>
      </c>
      <c r="QJJ54" s="58" t="s">
        <v>577</v>
      </c>
      <c r="QJK54" s="58" t="s">
        <v>577</v>
      </c>
      <c r="QJL54" s="58" t="s">
        <v>577</v>
      </c>
      <c r="QJM54" s="58" t="s">
        <v>577</v>
      </c>
      <c r="QJN54" s="58" t="s">
        <v>577</v>
      </c>
      <c r="QJO54" s="58" t="s">
        <v>577</v>
      </c>
      <c r="QJP54" s="58" t="s">
        <v>577</v>
      </c>
      <c r="QJQ54" s="58" t="s">
        <v>577</v>
      </c>
      <c r="QJR54" s="58" t="s">
        <v>577</v>
      </c>
      <c r="QJS54" s="58" t="s">
        <v>577</v>
      </c>
      <c r="QJT54" s="58" t="s">
        <v>577</v>
      </c>
      <c r="QJU54" s="58" t="s">
        <v>577</v>
      </c>
      <c r="QJV54" s="58" t="s">
        <v>577</v>
      </c>
      <c r="QJW54" s="58" t="s">
        <v>577</v>
      </c>
      <c r="QJX54" s="58" t="s">
        <v>577</v>
      </c>
      <c r="QJY54" s="58" t="s">
        <v>577</v>
      </c>
      <c r="QJZ54" s="58" t="s">
        <v>577</v>
      </c>
      <c r="QKA54" s="58" t="s">
        <v>577</v>
      </c>
      <c r="QKB54" s="58" t="s">
        <v>577</v>
      </c>
      <c r="QKC54" s="58" t="s">
        <v>577</v>
      </c>
      <c r="QKD54" s="58" t="s">
        <v>577</v>
      </c>
      <c r="QKE54" s="58" t="s">
        <v>577</v>
      </c>
      <c r="QKF54" s="58" t="s">
        <v>577</v>
      </c>
      <c r="QKG54" s="58" t="s">
        <v>577</v>
      </c>
      <c r="QKH54" s="58" t="s">
        <v>577</v>
      </c>
      <c r="QKI54" s="58" t="s">
        <v>577</v>
      </c>
      <c r="QKJ54" s="58" t="s">
        <v>577</v>
      </c>
      <c r="QKK54" s="58" t="s">
        <v>577</v>
      </c>
      <c r="QKL54" s="58" t="s">
        <v>577</v>
      </c>
      <c r="QKM54" s="58" t="s">
        <v>577</v>
      </c>
      <c r="QKN54" s="58" t="s">
        <v>577</v>
      </c>
      <c r="QKO54" s="58" t="s">
        <v>577</v>
      </c>
      <c r="QKP54" s="58" t="s">
        <v>577</v>
      </c>
      <c r="QKQ54" s="58" t="s">
        <v>577</v>
      </c>
      <c r="QKR54" s="58" t="s">
        <v>577</v>
      </c>
      <c r="QKS54" s="58" t="s">
        <v>577</v>
      </c>
      <c r="QKT54" s="58" t="s">
        <v>577</v>
      </c>
      <c r="QKU54" s="58" t="s">
        <v>577</v>
      </c>
      <c r="QKV54" s="58" t="s">
        <v>577</v>
      </c>
      <c r="QKW54" s="58" t="s">
        <v>577</v>
      </c>
      <c r="QKX54" s="58" t="s">
        <v>577</v>
      </c>
      <c r="QKY54" s="58" t="s">
        <v>577</v>
      </c>
      <c r="QKZ54" s="58" t="s">
        <v>577</v>
      </c>
      <c r="QLA54" s="58" t="s">
        <v>577</v>
      </c>
      <c r="QLB54" s="58" t="s">
        <v>577</v>
      </c>
      <c r="QLC54" s="58" t="s">
        <v>577</v>
      </c>
      <c r="QLD54" s="58" t="s">
        <v>577</v>
      </c>
      <c r="QLE54" s="58" t="s">
        <v>577</v>
      </c>
      <c r="QLF54" s="58" t="s">
        <v>577</v>
      </c>
      <c r="QLG54" s="58" t="s">
        <v>577</v>
      </c>
      <c r="QLH54" s="58" t="s">
        <v>577</v>
      </c>
      <c r="QLI54" s="58" t="s">
        <v>577</v>
      </c>
      <c r="QLJ54" s="58" t="s">
        <v>577</v>
      </c>
      <c r="QLK54" s="58" t="s">
        <v>577</v>
      </c>
      <c r="QLL54" s="58" t="s">
        <v>577</v>
      </c>
      <c r="QLM54" s="58" t="s">
        <v>577</v>
      </c>
      <c r="QLN54" s="58" t="s">
        <v>577</v>
      </c>
      <c r="QLO54" s="58" t="s">
        <v>577</v>
      </c>
      <c r="QLP54" s="58" t="s">
        <v>577</v>
      </c>
      <c r="QLQ54" s="58" t="s">
        <v>577</v>
      </c>
      <c r="QLR54" s="58" t="s">
        <v>577</v>
      </c>
      <c r="QLS54" s="58" t="s">
        <v>577</v>
      </c>
      <c r="QLT54" s="58" t="s">
        <v>577</v>
      </c>
      <c r="QLU54" s="58" t="s">
        <v>577</v>
      </c>
      <c r="QLV54" s="58" t="s">
        <v>577</v>
      </c>
      <c r="QLW54" s="58" t="s">
        <v>577</v>
      </c>
      <c r="QLX54" s="58" t="s">
        <v>577</v>
      </c>
      <c r="QLY54" s="58" t="s">
        <v>577</v>
      </c>
      <c r="QLZ54" s="58" t="s">
        <v>577</v>
      </c>
      <c r="QMA54" s="58" t="s">
        <v>577</v>
      </c>
      <c r="QMB54" s="58" t="s">
        <v>577</v>
      </c>
      <c r="QMC54" s="58" t="s">
        <v>577</v>
      </c>
      <c r="QMD54" s="58" t="s">
        <v>577</v>
      </c>
      <c r="QME54" s="58" t="s">
        <v>577</v>
      </c>
      <c r="QMF54" s="58" t="s">
        <v>577</v>
      </c>
      <c r="QMG54" s="58" t="s">
        <v>577</v>
      </c>
      <c r="QMH54" s="58" t="s">
        <v>577</v>
      </c>
      <c r="QMI54" s="58" t="s">
        <v>577</v>
      </c>
      <c r="QMJ54" s="58" t="s">
        <v>577</v>
      </c>
      <c r="QMK54" s="58" t="s">
        <v>577</v>
      </c>
      <c r="QML54" s="58" t="s">
        <v>577</v>
      </c>
      <c r="QMM54" s="58" t="s">
        <v>577</v>
      </c>
      <c r="QMN54" s="58" t="s">
        <v>577</v>
      </c>
      <c r="QMO54" s="58" t="s">
        <v>577</v>
      </c>
      <c r="QMP54" s="58" t="s">
        <v>577</v>
      </c>
      <c r="QMQ54" s="58" t="s">
        <v>577</v>
      </c>
      <c r="QMR54" s="58" t="s">
        <v>577</v>
      </c>
      <c r="QMS54" s="58" t="s">
        <v>577</v>
      </c>
      <c r="QMT54" s="58" t="s">
        <v>577</v>
      </c>
      <c r="QMU54" s="58" t="s">
        <v>577</v>
      </c>
      <c r="QMV54" s="58" t="s">
        <v>577</v>
      </c>
      <c r="QMW54" s="58" t="s">
        <v>577</v>
      </c>
      <c r="QMX54" s="58" t="s">
        <v>577</v>
      </c>
      <c r="QMY54" s="58" t="s">
        <v>577</v>
      </c>
      <c r="QMZ54" s="58" t="s">
        <v>577</v>
      </c>
      <c r="QNA54" s="58" t="s">
        <v>577</v>
      </c>
      <c r="QNB54" s="58" t="s">
        <v>577</v>
      </c>
      <c r="QNC54" s="58" t="s">
        <v>577</v>
      </c>
      <c r="QND54" s="58" t="s">
        <v>577</v>
      </c>
      <c r="QNE54" s="58" t="s">
        <v>577</v>
      </c>
      <c r="QNF54" s="58" t="s">
        <v>577</v>
      </c>
      <c r="QNG54" s="58" t="s">
        <v>577</v>
      </c>
      <c r="QNH54" s="58" t="s">
        <v>577</v>
      </c>
      <c r="QNI54" s="58" t="s">
        <v>577</v>
      </c>
      <c r="QNJ54" s="58" t="s">
        <v>577</v>
      </c>
      <c r="QNK54" s="58" t="s">
        <v>577</v>
      </c>
      <c r="QNL54" s="58" t="s">
        <v>577</v>
      </c>
      <c r="QNM54" s="58" t="s">
        <v>577</v>
      </c>
      <c r="QNN54" s="58" t="s">
        <v>577</v>
      </c>
      <c r="QNO54" s="58" t="s">
        <v>577</v>
      </c>
      <c r="QNP54" s="58" t="s">
        <v>577</v>
      </c>
      <c r="QNQ54" s="58" t="s">
        <v>577</v>
      </c>
      <c r="QNR54" s="58" t="s">
        <v>577</v>
      </c>
      <c r="QNS54" s="58" t="s">
        <v>577</v>
      </c>
      <c r="QNT54" s="58" t="s">
        <v>577</v>
      </c>
      <c r="QNU54" s="58" t="s">
        <v>577</v>
      </c>
      <c r="QNV54" s="58" t="s">
        <v>577</v>
      </c>
      <c r="QNW54" s="58" t="s">
        <v>577</v>
      </c>
      <c r="QNX54" s="58" t="s">
        <v>577</v>
      </c>
      <c r="QNY54" s="58" t="s">
        <v>577</v>
      </c>
      <c r="QNZ54" s="58" t="s">
        <v>577</v>
      </c>
      <c r="QOA54" s="58" t="s">
        <v>577</v>
      </c>
      <c r="QOB54" s="58" t="s">
        <v>577</v>
      </c>
      <c r="QOC54" s="58" t="s">
        <v>577</v>
      </c>
      <c r="QOD54" s="58" t="s">
        <v>577</v>
      </c>
      <c r="QOE54" s="58" t="s">
        <v>577</v>
      </c>
      <c r="QOF54" s="58" t="s">
        <v>577</v>
      </c>
      <c r="QOG54" s="58" t="s">
        <v>577</v>
      </c>
      <c r="QOH54" s="58" t="s">
        <v>577</v>
      </c>
      <c r="QOI54" s="58" t="s">
        <v>577</v>
      </c>
      <c r="QOJ54" s="58" t="s">
        <v>577</v>
      </c>
      <c r="QOK54" s="58" t="s">
        <v>577</v>
      </c>
      <c r="QOL54" s="58" t="s">
        <v>577</v>
      </c>
      <c r="QOM54" s="58" t="s">
        <v>577</v>
      </c>
      <c r="QON54" s="58" t="s">
        <v>577</v>
      </c>
      <c r="QOO54" s="58" t="s">
        <v>577</v>
      </c>
      <c r="QOP54" s="58" t="s">
        <v>577</v>
      </c>
      <c r="QOQ54" s="58" t="s">
        <v>577</v>
      </c>
      <c r="QOR54" s="58" t="s">
        <v>577</v>
      </c>
      <c r="QOS54" s="58" t="s">
        <v>577</v>
      </c>
      <c r="QOT54" s="58" t="s">
        <v>577</v>
      </c>
      <c r="QOU54" s="58" t="s">
        <v>577</v>
      </c>
      <c r="QOV54" s="58" t="s">
        <v>577</v>
      </c>
      <c r="QOW54" s="58" t="s">
        <v>577</v>
      </c>
      <c r="QOX54" s="58" t="s">
        <v>577</v>
      </c>
      <c r="QOY54" s="58" t="s">
        <v>577</v>
      </c>
      <c r="QOZ54" s="58" t="s">
        <v>577</v>
      </c>
      <c r="QPA54" s="58" t="s">
        <v>577</v>
      </c>
      <c r="QPB54" s="58" t="s">
        <v>577</v>
      </c>
      <c r="QPC54" s="58" t="s">
        <v>577</v>
      </c>
      <c r="QPD54" s="58" t="s">
        <v>577</v>
      </c>
      <c r="QPE54" s="58" t="s">
        <v>577</v>
      </c>
      <c r="QPF54" s="58" t="s">
        <v>577</v>
      </c>
      <c r="QPG54" s="58" t="s">
        <v>577</v>
      </c>
      <c r="QPH54" s="58" t="s">
        <v>577</v>
      </c>
      <c r="QPI54" s="58" t="s">
        <v>577</v>
      </c>
      <c r="QPJ54" s="58" t="s">
        <v>577</v>
      </c>
      <c r="QPK54" s="58" t="s">
        <v>577</v>
      </c>
      <c r="QPL54" s="58" t="s">
        <v>577</v>
      </c>
      <c r="QPM54" s="58" t="s">
        <v>577</v>
      </c>
      <c r="QPN54" s="58" t="s">
        <v>577</v>
      </c>
      <c r="QPO54" s="58" t="s">
        <v>577</v>
      </c>
      <c r="QPP54" s="58" t="s">
        <v>577</v>
      </c>
      <c r="QPQ54" s="58" t="s">
        <v>577</v>
      </c>
      <c r="QPR54" s="58" t="s">
        <v>577</v>
      </c>
      <c r="QPS54" s="58" t="s">
        <v>577</v>
      </c>
      <c r="QPT54" s="58" t="s">
        <v>577</v>
      </c>
      <c r="QPU54" s="58" t="s">
        <v>577</v>
      </c>
      <c r="QPV54" s="58" t="s">
        <v>577</v>
      </c>
      <c r="QPW54" s="58" t="s">
        <v>577</v>
      </c>
      <c r="QPX54" s="58" t="s">
        <v>577</v>
      </c>
      <c r="QPY54" s="58" t="s">
        <v>577</v>
      </c>
      <c r="QPZ54" s="58" t="s">
        <v>577</v>
      </c>
      <c r="QQA54" s="58" t="s">
        <v>577</v>
      </c>
      <c r="QQB54" s="58" t="s">
        <v>577</v>
      </c>
      <c r="QQC54" s="58" t="s">
        <v>577</v>
      </c>
      <c r="QQD54" s="58" t="s">
        <v>577</v>
      </c>
      <c r="QQE54" s="58" t="s">
        <v>577</v>
      </c>
      <c r="QQF54" s="58" t="s">
        <v>577</v>
      </c>
      <c r="QQG54" s="58" t="s">
        <v>577</v>
      </c>
      <c r="QQH54" s="58" t="s">
        <v>577</v>
      </c>
      <c r="QQI54" s="58" t="s">
        <v>577</v>
      </c>
      <c r="QQJ54" s="58" t="s">
        <v>577</v>
      </c>
      <c r="QQK54" s="58" t="s">
        <v>577</v>
      </c>
      <c r="QQL54" s="58" t="s">
        <v>577</v>
      </c>
      <c r="QQM54" s="58" t="s">
        <v>577</v>
      </c>
      <c r="QQN54" s="58" t="s">
        <v>577</v>
      </c>
      <c r="QQO54" s="58" t="s">
        <v>577</v>
      </c>
      <c r="QQP54" s="58" t="s">
        <v>577</v>
      </c>
      <c r="QQQ54" s="58" t="s">
        <v>577</v>
      </c>
      <c r="QQR54" s="58" t="s">
        <v>577</v>
      </c>
      <c r="QQS54" s="58" t="s">
        <v>577</v>
      </c>
      <c r="QQT54" s="58" t="s">
        <v>577</v>
      </c>
      <c r="QQU54" s="58" t="s">
        <v>577</v>
      </c>
      <c r="QQV54" s="58" t="s">
        <v>577</v>
      </c>
      <c r="QQW54" s="58" t="s">
        <v>577</v>
      </c>
      <c r="QQX54" s="58" t="s">
        <v>577</v>
      </c>
      <c r="QQY54" s="58" t="s">
        <v>577</v>
      </c>
      <c r="QQZ54" s="58" t="s">
        <v>577</v>
      </c>
      <c r="QRA54" s="58" t="s">
        <v>577</v>
      </c>
      <c r="QRB54" s="58" t="s">
        <v>577</v>
      </c>
      <c r="QRC54" s="58" t="s">
        <v>577</v>
      </c>
      <c r="QRD54" s="58" t="s">
        <v>577</v>
      </c>
      <c r="QRE54" s="58" t="s">
        <v>577</v>
      </c>
      <c r="QRF54" s="58" t="s">
        <v>577</v>
      </c>
      <c r="QRG54" s="58" t="s">
        <v>577</v>
      </c>
      <c r="QRH54" s="58" t="s">
        <v>577</v>
      </c>
      <c r="QRI54" s="58" t="s">
        <v>577</v>
      </c>
      <c r="QRJ54" s="58" t="s">
        <v>577</v>
      </c>
      <c r="QRK54" s="58" t="s">
        <v>577</v>
      </c>
      <c r="QRL54" s="58" t="s">
        <v>577</v>
      </c>
      <c r="QRM54" s="58" t="s">
        <v>577</v>
      </c>
      <c r="QRN54" s="58" t="s">
        <v>577</v>
      </c>
      <c r="QRO54" s="58" t="s">
        <v>577</v>
      </c>
      <c r="QRP54" s="58" t="s">
        <v>577</v>
      </c>
      <c r="QRQ54" s="58" t="s">
        <v>577</v>
      </c>
      <c r="QRR54" s="58" t="s">
        <v>577</v>
      </c>
      <c r="QRS54" s="58" t="s">
        <v>577</v>
      </c>
      <c r="QRT54" s="58" t="s">
        <v>577</v>
      </c>
      <c r="QRU54" s="58" t="s">
        <v>577</v>
      </c>
      <c r="QRV54" s="58" t="s">
        <v>577</v>
      </c>
      <c r="QRW54" s="58" t="s">
        <v>577</v>
      </c>
      <c r="QRX54" s="58" t="s">
        <v>577</v>
      </c>
      <c r="QRY54" s="58" t="s">
        <v>577</v>
      </c>
      <c r="QRZ54" s="58" t="s">
        <v>577</v>
      </c>
      <c r="QSA54" s="58" t="s">
        <v>577</v>
      </c>
      <c r="QSB54" s="58" t="s">
        <v>577</v>
      </c>
      <c r="QSC54" s="58" t="s">
        <v>577</v>
      </c>
      <c r="QSD54" s="58" t="s">
        <v>577</v>
      </c>
      <c r="QSE54" s="58" t="s">
        <v>577</v>
      </c>
      <c r="QSF54" s="58" t="s">
        <v>577</v>
      </c>
      <c r="QSG54" s="58" t="s">
        <v>577</v>
      </c>
      <c r="QSH54" s="58" t="s">
        <v>577</v>
      </c>
      <c r="QSI54" s="58" t="s">
        <v>577</v>
      </c>
      <c r="QSJ54" s="58" t="s">
        <v>577</v>
      </c>
      <c r="QSK54" s="58" t="s">
        <v>577</v>
      </c>
      <c r="QSL54" s="58" t="s">
        <v>577</v>
      </c>
      <c r="QSM54" s="58" t="s">
        <v>577</v>
      </c>
      <c r="QSN54" s="58" t="s">
        <v>577</v>
      </c>
      <c r="QSO54" s="58" t="s">
        <v>577</v>
      </c>
      <c r="QSP54" s="58" t="s">
        <v>577</v>
      </c>
      <c r="QSQ54" s="58" t="s">
        <v>577</v>
      </c>
      <c r="QSR54" s="58" t="s">
        <v>577</v>
      </c>
      <c r="QSS54" s="58" t="s">
        <v>577</v>
      </c>
      <c r="QST54" s="58" t="s">
        <v>577</v>
      </c>
      <c r="QSU54" s="58" t="s">
        <v>577</v>
      </c>
      <c r="QSV54" s="58" t="s">
        <v>577</v>
      </c>
      <c r="QSW54" s="58" t="s">
        <v>577</v>
      </c>
      <c r="QSX54" s="58" t="s">
        <v>577</v>
      </c>
      <c r="QSY54" s="58" t="s">
        <v>577</v>
      </c>
      <c r="QSZ54" s="58" t="s">
        <v>577</v>
      </c>
      <c r="QTA54" s="58" t="s">
        <v>577</v>
      </c>
      <c r="QTB54" s="58" t="s">
        <v>577</v>
      </c>
      <c r="QTC54" s="58" t="s">
        <v>577</v>
      </c>
      <c r="QTD54" s="58" t="s">
        <v>577</v>
      </c>
      <c r="QTE54" s="58" t="s">
        <v>577</v>
      </c>
      <c r="QTF54" s="58" t="s">
        <v>577</v>
      </c>
      <c r="QTG54" s="58" t="s">
        <v>577</v>
      </c>
      <c r="QTH54" s="58" t="s">
        <v>577</v>
      </c>
      <c r="QTI54" s="58" t="s">
        <v>577</v>
      </c>
      <c r="QTJ54" s="58" t="s">
        <v>577</v>
      </c>
      <c r="QTK54" s="58" t="s">
        <v>577</v>
      </c>
      <c r="QTL54" s="58" t="s">
        <v>577</v>
      </c>
      <c r="QTM54" s="58" t="s">
        <v>577</v>
      </c>
      <c r="QTN54" s="58" t="s">
        <v>577</v>
      </c>
      <c r="QTO54" s="58" t="s">
        <v>577</v>
      </c>
      <c r="QTP54" s="58" t="s">
        <v>577</v>
      </c>
      <c r="QTQ54" s="58" t="s">
        <v>577</v>
      </c>
      <c r="QTR54" s="58" t="s">
        <v>577</v>
      </c>
      <c r="QTS54" s="58" t="s">
        <v>577</v>
      </c>
      <c r="QTT54" s="58" t="s">
        <v>577</v>
      </c>
      <c r="QTU54" s="58" t="s">
        <v>577</v>
      </c>
      <c r="QTV54" s="58" t="s">
        <v>577</v>
      </c>
      <c r="QTW54" s="58" t="s">
        <v>577</v>
      </c>
      <c r="QTX54" s="58" t="s">
        <v>577</v>
      </c>
      <c r="QTY54" s="58" t="s">
        <v>577</v>
      </c>
      <c r="QTZ54" s="58" t="s">
        <v>577</v>
      </c>
      <c r="QUA54" s="58" t="s">
        <v>577</v>
      </c>
      <c r="QUB54" s="58" t="s">
        <v>577</v>
      </c>
      <c r="QUC54" s="58" t="s">
        <v>577</v>
      </c>
      <c r="QUD54" s="58" t="s">
        <v>577</v>
      </c>
      <c r="QUE54" s="58" t="s">
        <v>577</v>
      </c>
      <c r="QUF54" s="58" t="s">
        <v>577</v>
      </c>
      <c r="QUG54" s="58" t="s">
        <v>577</v>
      </c>
      <c r="QUH54" s="58" t="s">
        <v>577</v>
      </c>
      <c r="QUI54" s="58" t="s">
        <v>577</v>
      </c>
      <c r="QUJ54" s="58" t="s">
        <v>577</v>
      </c>
      <c r="QUK54" s="58" t="s">
        <v>577</v>
      </c>
      <c r="QUL54" s="58" t="s">
        <v>577</v>
      </c>
      <c r="QUM54" s="58" t="s">
        <v>577</v>
      </c>
      <c r="QUN54" s="58" t="s">
        <v>577</v>
      </c>
      <c r="QUO54" s="58" t="s">
        <v>577</v>
      </c>
      <c r="QUP54" s="58" t="s">
        <v>577</v>
      </c>
      <c r="QUQ54" s="58" t="s">
        <v>577</v>
      </c>
      <c r="QUR54" s="58" t="s">
        <v>577</v>
      </c>
      <c r="QUS54" s="58" t="s">
        <v>577</v>
      </c>
      <c r="QUT54" s="58" t="s">
        <v>577</v>
      </c>
      <c r="QUU54" s="58" t="s">
        <v>577</v>
      </c>
      <c r="QUV54" s="58" t="s">
        <v>577</v>
      </c>
      <c r="QUW54" s="58" t="s">
        <v>577</v>
      </c>
      <c r="QUX54" s="58" t="s">
        <v>577</v>
      </c>
      <c r="QUY54" s="58" t="s">
        <v>577</v>
      </c>
      <c r="QUZ54" s="58" t="s">
        <v>577</v>
      </c>
      <c r="QVA54" s="58" t="s">
        <v>577</v>
      </c>
      <c r="QVB54" s="58" t="s">
        <v>577</v>
      </c>
      <c r="QVC54" s="58" t="s">
        <v>577</v>
      </c>
      <c r="QVD54" s="58" t="s">
        <v>577</v>
      </c>
      <c r="QVE54" s="58" t="s">
        <v>577</v>
      </c>
      <c r="QVF54" s="58" t="s">
        <v>577</v>
      </c>
      <c r="QVG54" s="58" t="s">
        <v>577</v>
      </c>
      <c r="QVH54" s="58" t="s">
        <v>577</v>
      </c>
      <c r="QVI54" s="58" t="s">
        <v>577</v>
      </c>
      <c r="QVJ54" s="58" t="s">
        <v>577</v>
      </c>
      <c r="QVK54" s="58" t="s">
        <v>577</v>
      </c>
      <c r="QVL54" s="58" t="s">
        <v>577</v>
      </c>
      <c r="QVM54" s="58" t="s">
        <v>577</v>
      </c>
      <c r="QVN54" s="58" t="s">
        <v>577</v>
      </c>
      <c r="QVO54" s="58" t="s">
        <v>577</v>
      </c>
      <c r="QVP54" s="58" t="s">
        <v>577</v>
      </c>
      <c r="QVQ54" s="58" t="s">
        <v>577</v>
      </c>
      <c r="QVR54" s="58" t="s">
        <v>577</v>
      </c>
      <c r="QVS54" s="58" t="s">
        <v>577</v>
      </c>
      <c r="QVT54" s="58" t="s">
        <v>577</v>
      </c>
      <c r="QVU54" s="58" t="s">
        <v>577</v>
      </c>
      <c r="QVV54" s="58" t="s">
        <v>577</v>
      </c>
      <c r="QVW54" s="58" t="s">
        <v>577</v>
      </c>
      <c r="QVX54" s="58" t="s">
        <v>577</v>
      </c>
      <c r="QVY54" s="58" t="s">
        <v>577</v>
      </c>
      <c r="QVZ54" s="58" t="s">
        <v>577</v>
      </c>
      <c r="QWA54" s="58" t="s">
        <v>577</v>
      </c>
      <c r="QWB54" s="58" t="s">
        <v>577</v>
      </c>
      <c r="QWC54" s="58" t="s">
        <v>577</v>
      </c>
      <c r="QWD54" s="58" t="s">
        <v>577</v>
      </c>
      <c r="QWE54" s="58" t="s">
        <v>577</v>
      </c>
      <c r="QWF54" s="58" t="s">
        <v>577</v>
      </c>
      <c r="QWG54" s="58" t="s">
        <v>577</v>
      </c>
      <c r="QWH54" s="58" t="s">
        <v>577</v>
      </c>
      <c r="QWI54" s="58" t="s">
        <v>577</v>
      </c>
      <c r="QWJ54" s="58" t="s">
        <v>577</v>
      </c>
      <c r="QWK54" s="58" t="s">
        <v>577</v>
      </c>
      <c r="QWL54" s="58" t="s">
        <v>577</v>
      </c>
      <c r="QWM54" s="58" t="s">
        <v>577</v>
      </c>
      <c r="QWN54" s="58" t="s">
        <v>577</v>
      </c>
      <c r="QWO54" s="58" t="s">
        <v>577</v>
      </c>
      <c r="QWP54" s="58" t="s">
        <v>577</v>
      </c>
      <c r="QWQ54" s="58" t="s">
        <v>577</v>
      </c>
      <c r="QWR54" s="58" t="s">
        <v>577</v>
      </c>
      <c r="QWS54" s="58" t="s">
        <v>577</v>
      </c>
      <c r="QWT54" s="58" t="s">
        <v>577</v>
      </c>
      <c r="QWU54" s="58" t="s">
        <v>577</v>
      </c>
      <c r="QWV54" s="58" t="s">
        <v>577</v>
      </c>
      <c r="QWW54" s="58" t="s">
        <v>577</v>
      </c>
      <c r="QWX54" s="58" t="s">
        <v>577</v>
      </c>
      <c r="QWY54" s="58" t="s">
        <v>577</v>
      </c>
      <c r="QWZ54" s="58" t="s">
        <v>577</v>
      </c>
      <c r="QXA54" s="58" t="s">
        <v>577</v>
      </c>
      <c r="QXB54" s="58" t="s">
        <v>577</v>
      </c>
      <c r="QXC54" s="58" t="s">
        <v>577</v>
      </c>
      <c r="QXD54" s="58" t="s">
        <v>577</v>
      </c>
      <c r="QXE54" s="58" t="s">
        <v>577</v>
      </c>
      <c r="QXF54" s="58" t="s">
        <v>577</v>
      </c>
      <c r="QXG54" s="58" t="s">
        <v>577</v>
      </c>
      <c r="QXH54" s="58" t="s">
        <v>577</v>
      </c>
      <c r="QXI54" s="58" t="s">
        <v>577</v>
      </c>
      <c r="QXJ54" s="58" t="s">
        <v>577</v>
      </c>
      <c r="QXK54" s="58" t="s">
        <v>577</v>
      </c>
      <c r="QXL54" s="58" t="s">
        <v>577</v>
      </c>
      <c r="QXM54" s="58" t="s">
        <v>577</v>
      </c>
      <c r="QXN54" s="58" t="s">
        <v>577</v>
      </c>
      <c r="QXO54" s="58" t="s">
        <v>577</v>
      </c>
      <c r="QXP54" s="58" t="s">
        <v>577</v>
      </c>
      <c r="QXQ54" s="58" t="s">
        <v>577</v>
      </c>
      <c r="QXR54" s="58" t="s">
        <v>577</v>
      </c>
      <c r="QXS54" s="58" t="s">
        <v>577</v>
      </c>
      <c r="QXT54" s="58" t="s">
        <v>577</v>
      </c>
      <c r="QXU54" s="58" t="s">
        <v>577</v>
      </c>
      <c r="QXV54" s="58" t="s">
        <v>577</v>
      </c>
      <c r="QXW54" s="58" t="s">
        <v>577</v>
      </c>
      <c r="QXX54" s="58" t="s">
        <v>577</v>
      </c>
      <c r="QXY54" s="58" t="s">
        <v>577</v>
      </c>
      <c r="QXZ54" s="58" t="s">
        <v>577</v>
      </c>
      <c r="QYA54" s="58" t="s">
        <v>577</v>
      </c>
      <c r="QYB54" s="58" t="s">
        <v>577</v>
      </c>
      <c r="QYC54" s="58" t="s">
        <v>577</v>
      </c>
      <c r="QYD54" s="58" t="s">
        <v>577</v>
      </c>
      <c r="QYE54" s="58" t="s">
        <v>577</v>
      </c>
      <c r="QYF54" s="58" t="s">
        <v>577</v>
      </c>
      <c r="QYG54" s="58" t="s">
        <v>577</v>
      </c>
      <c r="QYH54" s="58" t="s">
        <v>577</v>
      </c>
      <c r="QYI54" s="58" t="s">
        <v>577</v>
      </c>
      <c r="QYJ54" s="58" t="s">
        <v>577</v>
      </c>
      <c r="QYK54" s="58" t="s">
        <v>577</v>
      </c>
      <c r="QYL54" s="58" t="s">
        <v>577</v>
      </c>
      <c r="QYM54" s="58" t="s">
        <v>577</v>
      </c>
      <c r="QYN54" s="58" t="s">
        <v>577</v>
      </c>
      <c r="QYO54" s="58" t="s">
        <v>577</v>
      </c>
      <c r="QYP54" s="58" t="s">
        <v>577</v>
      </c>
      <c r="QYQ54" s="58" t="s">
        <v>577</v>
      </c>
      <c r="QYR54" s="58" t="s">
        <v>577</v>
      </c>
      <c r="QYS54" s="58" t="s">
        <v>577</v>
      </c>
      <c r="QYT54" s="58" t="s">
        <v>577</v>
      </c>
      <c r="QYU54" s="58" t="s">
        <v>577</v>
      </c>
      <c r="QYV54" s="58" t="s">
        <v>577</v>
      </c>
      <c r="QYW54" s="58" t="s">
        <v>577</v>
      </c>
      <c r="QYX54" s="58" t="s">
        <v>577</v>
      </c>
      <c r="QYY54" s="58" t="s">
        <v>577</v>
      </c>
      <c r="QYZ54" s="58" t="s">
        <v>577</v>
      </c>
      <c r="QZA54" s="58" t="s">
        <v>577</v>
      </c>
      <c r="QZB54" s="58" t="s">
        <v>577</v>
      </c>
      <c r="QZC54" s="58" t="s">
        <v>577</v>
      </c>
      <c r="QZD54" s="58" t="s">
        <v>577</v>
      </c>
      <c r="QZE54" s="58" t="s">
        <v>577</v>
      </c>
      <c r="QZF54" s="58" t="s">
        <v>577</v>
      </c>
      <c r="QZG54" s="58" t="s">
        <v>577</v>
      </c>
      <c r="QZH54" s="58" t="s">
        <v>577</v>
      </c>
      <c r="QZI54" s="58" t="s">
        <v>577</v>
      </c>
      <c r="QZJ54" s="58" t="s">
        <v>577</v>
      </c>
      <c r="QZK54" s="58" t="s">
        <v>577</v>
      </c>
      <c r="QZL54" s="58" t="s">
        <v>577</v>
      </c>
      <c r="QZM54" s="58" t="s">
        <v>577</v>
      </c>
      <c r="QZN54" s="58" t="s">
        <v>577</v>
      </c>
      <c r="QZO54" s="58" t="s">
        <v>577</v>
      </c>
      <c r="QZP54" s="58" t="s">
        <v>577</v>
      </c>
      <c r="QZQ54" s="58" t="s">
        <v>577</v>
      </c>
      <c r="QZR54" s="58" t="s">
        <v>577</v>
      </c>
      <c r="QZS54" s="58" t="s">
        <v>577</v>
      </c>
      <c r="QZT54" s="58" t="s">
        <v>577</v>
      </c>
      <c r="QZU54" s="58" t="s">
        <v>577</v>
      </c>
      <c r="QZV54" s="58" t="s">
        <v>577</v>
      </c>
      <c r="QZW54" s="58" t="s">
        <v>577</v>
      </c>
      <c r="QZX54" s="58" t="s">
        <v>577</v>
      </c>
      <c r="QZY54" s="58" t="s">
        <v>577</v>
      </c>
      <c r="QZZ54" s="58" t="s">
        <v>577</v>
      </c>
      <c r="RAA54" s="58" t="s">
        <v>577</v>
      </c>
      <c r="RAB54" s="58" t="s">
        <v>577</v>
      </c>
      <c r="RAC54" s="58" t="s">
        <v>577</v>
      </c>
      <c r="RAD54" s="58" t="s">
        <v>577</v>
      </c>
      <c r="RAE54" s="58" t="s">
        <v>577</v>
      </c>
      <c r="RAF54" s="58" t="s">
        <v>577</v>
      </c>
      <c r="RAG54" s="58" t="s">
        <v>577</v>
      </c>
      <c r="RAH54" s="58" t="s">
        <v>577</v>
      </c>
      <c r="RAI54" s="58" t="s">
        <v>577</v>
      </c>
      <c r="RAJ54" s="58" t="s">
        <v>577</v>
      </c>
      <c r="RAK54" s="58" t="s">
        <v>577</v>
      </c>
      <c r="RAL54" s="58" t="s">
        <v>577</v>
      </c>
      <c r="RAM54" s="58" t="s">
        <v>577</v>
      </c>
      <c r="RAN54" s="58" t="s">
        <v>577</v>
      </c>
      <c r="RAO54" s="58" t="s">
        <v>577</v>
      </c>
      <c r="RAP54" s="58" t="s">
        <v>577</v>
      </c>
      <c r="RAQ54" s="58" t="s">
        <v>577</v>
      </c>
      <c r="RAR54" s="58" t="s">
        <v>577</v>
      </c>
      <c r="RAS54" s="58" t="s">
        <v>577</v>
      </c>
      <c r="RAT54" s="58" t="s">
        <v>577</v>
      </c>
      <c r="RAU54" s="58" t="s">
        <v>577</v>
      </c>
      <c r="RAV54" s="58" t="s">
        <v>577</v>
      </c>
      <c r="RAW54" s="58" t="s">
        <v>577</v>
      </c>
      <c r="RAX54" s="58" t="s">
        <v>577</v>
      </c>
      <c r="RAY54" s="58" t="s">
        <v>577</v>
      </c>
      <c r="RAZ54" s="58" t="s">
        <v>577</v>
      </c>
      <c r="RBA54" s="58" t="s">
        <v>577</v>
      </c>
      <c r="RBB54" s="58" t="s">
        <v>577</v>
      </c>
      <c r="RBC54" s="58" t="s">
        <v>577</v>
      </c>
      <c r="RBD54" s="58" t="s">
        <v>577</v>
      </c>
      <c r="RBE54" s="58" t="s">
        <v>577</v>
      </c>
      <c r="RBF54" s="58" t="s">
        <v>577</v>
      </c>
      <c r="RBG54" s="58" t="s">
        <v>577</v>
      </c>
      <c r="RBH54" s="58" t="s">
        <v>577</v>
      </c>
      <c r="RBI54" s="58" t="s">
        <v>577</v>
      </c>
      <c r="RBJ54" s="58" t="s">
        <v>577</v>
      </c>
      <c r="RBK54" s="58" t="s">
        <v>577</v>
      </c>
      <c r="RBL54" s="58" t="s">
        <v>577</v>
      </c>
      <c r="RBM54" s="58" t="s">
        <v>577</v>
      </c>
      <c r="RBN54" s="58" t="s">
        <v>577</v>
      </c>
      <c r="RBO54" s="58" t="s">
        <v>577</v>
      </c>
      <c r="RBP54" s="58" t="s">
        <v>577</v>
      </c>
      <c r="RBQ54" s="58" t="s">
        <v>577</v>
      </c>
      <c r="RBR54" s="58" t="s">
        <v>577</v>
      </c>
      <c r="RBS54" s="58" t="s">
        <v>577</v>
      </c>
      <c r="RBT54" s="58" t="s">
        <v>577</v>
      </c>
      <c r="RBU54" s="58" t="s">
        <v>577</v>
      </c>
      <c r="RBV54" s="58" t="s">
        <v>577</v>
      </c>
      <c r="RBW54" s="58" t="s">
        <v>577</v>
      </c>
      <c r="RBX54" s="58" t="s">
        <v>577</v>
      </c>
      <c r="RBY54" s="58" t="s">
        <v>577</v>
      </c>
      <c r="RBZ54" s="58" t="s">
        <v>577</v>
      </c>
      <c r="RCA54" s="58" t="s">
        <v>577</v>
      </c>
      <c r="RCB54" s="58" t="s">
        <v>577</v>
      </c>
      <c r="RCC54" s="58" t="s">
        <v>577</v>
      </c>
      <c r="RCD54" s="58" t="s">
        <v>577</v>
      </c>
      <c r="RCE54" s="58" t="s">
        <v>577</v>
      </c>
      <c r="RCF54" s="58" t="s">
        <v>577</v>
      </c>
      <c r="RCG54" s="58" t="s">
        <v>577</v>
      </c>
      <c r="RCH54" s="58" t="s">
        <v>577</v>
      </c>
      <c r="RCI54" s="58" t="s">
        <v>577</v>
      </c>
      <c r="RCJ54" s="58" t="s">
        <v>577</v>
      </c>
      <c r="RCK54" s="58" t="s">
        <v>577</v>
      </c>
      <c r="RCL54" s="58" t="s">
        <v>577</v>
      </c>
      <c r="RCM54" s="58" t="s">
        <v>577</v>
      </c>
      <c r="RCN54" s="58" t="s">
        <v>577</v>
      </c>
      <c r="RCO54" s="58" t="s">
        <v>577</v>
      </c>
      <c r="RCP54" s="58" t="s">
        <v>577</v>
      </c>
      <c r="RCQ54" s="58" t="s">
        <v>577</v>
      </c>
      <c r="RCR54" s="58" t="s">
        <v>577</v>
      </c>
      <c r="RCS54" s="58" t="s">
        <v>577</v>
      </c>
      <c r="RCT54" s="58" t="s">
        <v>577</v>
      </c>
      <c r="RCU54" s="58" t="s">
        <v>577</v>
      </c>
      <c r="RCV54" s="58" t="s">
        <v>577</v>
      </c>
      <c r="RCW54" s="58" t="s">
        <v>577</v>
      </c>
      <c r="RCX54" s="58" t="s">
        <v>577</v>
      </c>
      <c r="RCY54" s="58" t="s">
        <v>577</v>
      </c>
      <c r="RCZ54" s="58" t="s">
        <v>577</v>
      </c>
      <c r="RDA54" s="58" t="s">
        <v>577</v>
      </c>
      <c r="RDB54" s="58" t="s">
        <v>577</v>
      </c>
      <c r="RDC54" s="58" t="s">
        <v>577</v>
      </c>
      <c r="RDD54" s="58" t="s">
        <v>577</v>
      </c>
      <c r="RDE54" s="58" t="s">
        <v>577</v>
      </c>
      <c r="RDF54" s="58" t="s">
        <v>577</v>
      </c>
      <c r="RDG54" s="58" t="s">
        <v>577</v>
      </c>
      <c r="RDH54" s="58" t="s">
        <v>577</v>
      </c>
      <c r="RDI54" s="58" t="s">
        <v>577</v>
      </c>
      <c r="RDJ54" s="58" t="s">
        <v>577</v>
      </c>
      <c r="RDK54" s="58" t="s">
        <v>577</v>
      </c>
      <c r="RDL54" s="58" t="s">
        <v>577</v>
      </c>
      <c r="RDM54" s="58" t="s">
        <v>577</v>
      </c>
      <c r="RDN54" s="58" t="s">
        <v>577</v>
      </c>
      <c r="RDO54" s="58" t="s">
        <v>577</v>
      </c>
      <c r="RDP54" s="58" t="s">
        <v>577</v>
      </c>
      <c r="RDQ54" s="58" t="s">
        <v>577</v>
      </c>
      <c r="RDR54" s="58" t="s">
        <v>577</v>
      </c>
      <c r="RDS54" s="58" t="s">
        <v>577</v>
      </c>
      <c r="RDT54" s="58" t="s">
        <v>577</v>
      </c>
      <c r="RDU54" s="58" t="s">
        <v>577</v>
      </c>
      <c r="RDV54" s="58" t="s">
        <v>577</v>
      </c>
      <c r="RDW54" s="58" t="s">
        <v>577</v>
      </c>
      <c r="RDX54" s="58" t="s">
        <v>577</v>
      </c>
      <c r="RDY54" s="58" t="s">
        <v>577</v>
      </c>
      <c r="RDZ54" s="58" t="s">
        <v>577</v>
      </c>
      <c r="REA54" s="58" t="s">
        <v>577</v>
      </c>
      <c r="REB54" s="58" t="s">
        <v>577</v>
      </c>
      <c r="REC54" s="58" t="s">
        <v>577</v>
      </c>
      <c r="RED54" s="58" t="s">
        <v>577</v>
      </c>
      <c r="REE54" s="58" t="s">
        <v>577</v>
      </c>
      <c r="REF54" s="58" t="s">
        <v>577</v>
      </c>
      <c r="REG54" s="58" t="s">
        <v>577</v>
      </c>
      <c r="REH54" s="58" t="s">
        <v>577</v>
      </c>
      <c r="REI54" s="58" t="s">
        <v>577</v>
      </c>
      <c r="REJ54" s="58" t="s">
        <v>577</v>
      </c>
      <c r="REK54" s="58" t="s">
        <v>577</v>
      </c>
      <c r="REL54" s="58" t="s">
        <v>577</v>
      </c>
      <c r="REM54" s="58" t="s">
        <v>577</v>
      </c>
      <c r="REN54" s="58" t="s">
        <v>577</v>
      </c>
      <c r="REO54" s="58" t="s">
        <v>577</v>
      </c>
      <c r="REP54" s="58" t="s">
        <v>577</v>
      </c>
      <c r="REQ54" s="58" t="s">
        <v>577</v>
      </c>
      <c r="RER54" s="58" t="s">
        <v>577</v>
      </c>
      <c r="RES54" s="58" t="s">
        <v>577</v>
      </c>
      <c r="RET54" s="58" t="s">
        <v>577</v>
      </c>
      <c r="REU54" s="58" t="s">
        <v>577</v>
      </c>
      <c r="REV54" s="58" t="s">
        <v>577</v>
      </c>
      <c r="REW54" s="58" t="s">
        <v>577</v>
      </c>
      <c r="REX54" s="58" t="s">
        <v>577</v>
      </c>
      <c r="REY54" s="58" t="s">
        <v>577</v>
      </c>
      <c r="REZ54" s="58" t="s">
        <v>577</v>
      </c>
      <c r="RFA54" s="58" t="s">
        <v>577</v>
      </c>
      <c r="RFB54" s="58" t="s">
        <v>577</v>
      </c>
      <c r="RFC54" s="58" t="s">
        <v>577</v>
      </c>
      <c r="RFD54" s="58" t="s">
        <v>577</v>
      </c>
      <c r="RFE54" s="58" t="s">
        <v>577</v>
      </c>
      <c r="RFF54" s="58" t="s">
        <v>577</v>
      </c>
      <c r="RFG54" s="58" t="s">
        <v>577</v>
      </c>
      <c r="RFH54" s="58" t="s">
        <v>577</v>
      </c>
      <c r="RFI54" s="58" t="s">
        <v>577</v>
      </c>
      <c r="RFJ54" s="58" t="s">
        <v>577</v>
      </c>
      <c r="RFK54" s="58" t="s">
        <v>577</v>
      </c>
      <c r="RFL54" s="58" t="s">
        <v>577</v>
      </c>
      <c r="RFM54" s="58" t="s">
        <v>577</v>
      </c>
      <c r="RFN54" s="58" t="s">
        <v>577</v>
      </c>
      <c r="RFO54" s="58" t="s">
        <v>577</v>
      </c>
      <c r="RFP54" s="58" t="s">
        <v>577</v>
      </c>
      <c r="RFQ54" s="58" t="s">
        <v>577</v>
      </c>
      <c r="RFR54" s="58" t="s">
        <v>577</v>
      </c>
      <c r="RFS54" s="58" t="s">
        <v>577</v>
      </c>
      <c r="RFT54" s="58" t="s">
        <v>577</v>
      </c>
      <c r="RFU54" s="58" t="s">
        <v>577</v>
      </c>
      <c r="RFV54" s="58" t="s">
        <v>577</v>
      </c>
      <c r="RFW54" s="58" t="s">
        <v>577</v>
      </c>
      <c r="RFX54" s="58" t="s">
        <v>577</v>
      </c>
      <c r="RFY54" s="58" t="s">
        <v>577</v>
      </c>
      <c r="RFZ54" s="58" t="s">
        <v>577</v>
      </c>
      <c r="RGA54" s="58" t="s">
        <v>577</v>
      </c>
      <c r="RGB54" s="58" t="s">
        <v>577</v>
      </c>
      <c r="RGC54" s="58" t="s">
        <v>577</v>
      </c>
      <c r="RGD54" s="58" t="s">
        <v>577</v>
      </c>
      <c r="RGE54" s="58" t="s">
        <v>577</v>
      </c>
      <c r="RGF54" s="58" t="s">
        <v>577</v>
      </c>
      <c r="RGG54" s="58" t="s">
        <v>577</v>
      </c>
      <c r="RGH54" s="58" t="s">
        <v>577</v>
      </c>
      <c r="RGI54" s="58" t="s">
        <v>577</v>
      </c>
      <c r="RGJ54" s="58" t="s">
        <v>577</v>
      </c>
      <c r="RGK54" s="58" t="s">
        <v>577</v>
      </c>
      <c r="RGL54" s="58" t="s">
        <v>577</v>
      </c>
      <c r="RGM54" s="58" t="s">
        <v>577</v>
      </c>
      <c r="RGN54" s="58" t="s">
        <v>577</v>
      </c>
      <c r="RGO54" s="58" t="s">
        <v>577</v>
      </c>
      <c r="RGP54" s="58" t="s">
        <v>577</v>
      </c>
      <c r="RGQ54" s="58" t="s">
        <v>577</v>
      </c>
      <c r="RGR54" s="58" t="s">
        <v>577</v>
      </c>
      <c r="RGS54" s="58" t="s">
        <v>577</v>
      </c>
      <c r="RGT54" s="58" t="s">
        <v>577</v>
      </c>
      <c r="RGU54" s="58" t="s">
        <v>577</v>
      </c>
      <c r="RGV54" s="58" t="s">
        <v>577</v>
      </c>
      <c r="RGW54" s="58" t="s">
        <v>577</v>
      </c>
      <c r="RGX54" s="58" t="s">
        <v>577</v>
      </c>
      <c r="RGY54" s="58" t="s">
        <v>577</v>
      </c>
      <c r="RGZ54" s="58" t="s">
        <v>577</v>
      </c>
      <c r="RHA54" s="58" t="s">
        <v>577</v>
      </c>
      <c r="RHB54" s="58" t="s">
        <v>577</v>
      </c>
      <c r="RHC54" s="58" t="s">
        <v>577</v>
      </c>
      <c r="RHD54" s="58" t="s">
        <v>577</v>
      </c>
      <c r="RHE54" s="58" t="s">
        <v>577</v>
      </c>
      <c r="RHF54" s="58" t="s">
        <v>577</v>
      </c>
      <c r="RHG54" s="58" t="s">
        <v>577</v>
      </c>
      <c r="RHH54" s="58" t="s">
        <v>577</v>
      </c>
      <c r="RHI54" s="58" t="s">
        <v>577</v>
      </c>
      <c r="RHJ54" s="58" t="s">
        <v>577</v>
      </c>
      <c r="RHK54" s="58" t="s">
        <v>577</v>
      </c>
      <c r="RHL54" s="58" t="s">
        <v>577</v>
      </c>
      <c r="RHM54" s="58" t="s">
        <v>577</v>
      </c>
      <c r="RHN54" s="58" t="s">
        <v>577</v>
      </c>
      <c r="RHO54" s="58" t="s">
        <v>577</v>
      </c>
      <c r="RHP54" s="58" t="s">
        <v>577</v>
      </c>
      <c r="RHQ54" s="58" t="s">
        <v>577</v>
      </c>
      <c r="RHR54" s="58" t="s">
        <v>577</v>
      </c>
      <c r="RHS54" s="58" t="s">
        <v>577</v>
      </c>
      <c r="RHT54" s="58" t="s">
        <v>577</v>
      </c>
      <c r="RHU54" s="58" t="s">
        <v>577</v>
      </c>
      <c r="RHV54" s="58" t="s">
        <v>577</v>
      </c>
      <c r="RHW54" s="58" t="s">
        <v>577</v>
      </c>
      <c r="RHX54" s="58" t="s">
        <v>577</v>
      </c>
      <c r="RHY54" s="58" t="s">
        <v>577</v>
      </c>
      <c r="RHZ54" s="58" t="s">
        <v>577</v>
      </c>
      <c r="RIA54" s="58" t="s">
        <v>577</v>
      </c>
      <c r="RIB54" s="58" t="s">
        <v>577</v>
      </c>
      <c r="RIC54" s="58" t="s">
        <v>577</v>
      </c>
      <c r="RID54" s="58" t="s">
        <v>577</v>
      </c>
      <c r="RIE54" s="58" t="s">
        <v>577</v>
      </c>
      <c r="RIF54" s="58" t="s">
        <v>577</v>
      </c>
      <c r="RIG54" s="58" t="s">
        <v>577</v>
      </c>
      <c r="RIH54" s="58" t="s">
        <v>577</v>
      </c>
      <c r="RII54" s="58" t="s">
        <v>577</v>
      </c>
      <c r="RIJ54" s="58" t="s">
        <v>577</v>
      </c>
      <c r="RIK54" s="58" t="s">
        <v>577</v>
      </c>
      <c r="RIL54" s="58" t="s">
        <v>577</v>
      </c>
      <c r="RIM54" s="58" t="s">
        <v>577</v>
      </c>
      <c r="RIN54" s="58" t="s">
        <v>577</v>
      </c>
      <c r="RIO54" s="58" t="s">
        <v>577</v>
      </c>
      <c r="RIP54" s="58" t="s">
        <v>577</v>
      </c>
      <c r="RIQ54" s="58" t="s">
        <v>577</v>
      </c>
      <c r="RIR54" s="58" t="s">
        <v>577</v>
      </c>
      <c r="RIS54" s="58" t="s">
        <v>577</v>
      </c>
      <c r="RIT54" s="58" t="s">
        <v>577</v>
      </c>
      <c r="RIU54" s="58" t="s">
        <v>577</v>
      </c>
      <c r="RIV54" s="58" t="s">
        <v>577</v>
      </c>
      <c r="RIW54" s="58" t="s">
        <v>577</v>
      </c>
      <c r="RIX54" s="58" t="s">
        <v>577</v>
      </c>
      <c r="RIY54" s="58" t="s">
        <v>577</v>
      </c>
      <c r="RIZ54" s="58" t="s">
        <v>577</v>
      </c>
      <c r="RJA54" s="58" t="s">
        <v>577</v>
      </c>
      <c r="RJB54" s="58" t="s">
        <v>577</v>
      </c>
      <c r="RJC54" s="58" t="s">
        <v>577</v>
      </c>
      <c r="RJD54" s="58" t="s">
        <v>577</v>
      </c>
      <c r="RJE54" s="58" t="s">
        <v>577</v>
      </c>
      <c r="RJF54" s="58" t="s">
        <v>577</v>
      </c>
      <c r="RJG54" s="58" t="s">
        <v>577</v>
      </c>
      <c r="RJH54" s="58" t="s">
        <v>577</v>
      </c>
      <c r="RJI54" s="58" t="s">
        <v>577</v>
      </c>
      <c r="RJJ54" s="58" t="s">
        <v>577</v>
      </c>
      <c r="RJK54" s="58" t="s">
        <v>577</v>
      </c>
      <c r="RJL54" s="58" t="s">
        <v>577</v>
      </c>
      <c r="RJM54" s="58" t="s">
        <v>577</v>
      </c>
      <c r="RJN54" s="58" t="s">
        <v>577</v>
      </c>
      <c r="RJO54" s="58" t="s">
        <v>577</v>
      </c>
      <c r="RJP54" s="58" t="s">
        <v>577</v>
      </c>
      <c r="RJQ54" s="58" t="s">
        <v>577</v>
      </c>
      <c r="RJR54" s="58" t="s">
        <v>577</v>
      </c>
      <c r="RJS54" s="58" t="s">
        <v>577</v>
      </c>
      <c r="RJT54" s="58" t="s">
        <v>577</v>
      </c>
      <c r="RJU54" s="58" t="s">
        <v>577</v>
      </c>
      <c r="RJV54" s="58" t="s">
        <v>577</v>
      </c>
      <c r="RJW54" s="58" t="s">
        <v>577</v>
      </c>
      <c r="RJX54" s="58" t="s">
        <v>577</v>
      </c>
      <c r="RJY54" s="58" t="s">
        <v>577</v>
      </c>
      <c r="RJZ54" s="58" t="s">
        <v>577</v>
      </c>
      <c r="RKA54" s="58" t="s">
        <v>577</v>
      </c>
      <c r="RKB54" s="58" t="s">
        <v>577</v>
      </c>
      <c r="RKC54" s="58" t="s">
        <v>577</v>
      </c>
      <c r="RKD54" s="58" t="s">
        <v>577</v>
      </c>
      <c r="RKE54" s="58" t="s">
        <v>577</v>
      </c>
      <c r="RKF54" s="58" t="s">
        <v>577</v>
      </c>
      <c r="RKG54" s="58" t="s">
        <v>577</v>
      </c>
      <c r="RKH54" s="58" t="s">
        <v>577</v>
      </c>
      <c r="RKI54" s="58" t="s">
        <v>577</v>
      </c>
      <c r="RKJ54" s="58" t="s">
        <v>577</v>
      </c>
      <c r="RKK54" s="58" t="s">
        <v>577</v>
      </c>
      <c r="RKL54" s="58" t="s">
        <v>577</v>
      </c>
      <c r="RKM54" s="58" t="s">
        <v>577</v>
      </c>
      <c r="RKN54" s="58" t="s">
        <v>577</v>
      </c>
      <c r="RKO54" s="58" t="s">
        <v>577</v>
      </c>
      <c r="RKP54" s="58" t="s">
        <v>577</v>
      </c>
      <c r="RKQ54" s="58" t="s">
        <v>577</v>
      </c>
      <c r="RKR54" s="58" t="s">
        <v>577</v>
      </c>
      <c r="RKS54" s="58" t="s">
        <v>577</v>
      </c>
      <c r="RKT54" s="58" t="s">
        <v>577</v>
      </c>
      <c r="RKU54" s="58" t="s">
        <v>577</v>
      </c>
      <c r="RKV54" s="58" t="s">
        <v>577</v>
      </c>
      <c r="RKW54" s="58" t="s">
        <v>577</v>
      </c>
      <c r="RKX54" s="58" t="s">
        <v>577</v>
      </c>
      <c r="RKY54" s="58" t="s">
        <v>577</v>
      </c>
      <c r="RKZ54" s="58" t="s">
        <v>577</v>
      </c>
      <c r="RLA54" s="58" t="s">
        <v>577</v>
      </c>
      <c r="RLB54" s="58" t="s">
        <v>577</v>
      </c>
      <c r="RLC54" s="58" t="s">
        <v>577</v>
      </c>
      <c r="RLD54" s="58" t="s">
        <v>577</v>
      </c>
      <c r="RLE54" s="58" t="s">
        <v>577</v>
      </c>
      <c r="RLF54" s="58" t="s">
        <v>577</v>
      </c>
      <c r="RLG54" s="58" t="s">
        <v>577</v>
      </c>
      <c r="RLH54" s="58" t="s">
        <v>577</v>
      </c>
      <c r="RLI54" s="58" t="s">
        <v>577</v>
      </c>
      <c r="RLJ54" s="58" t="s">
        <v>577</v>
      </c>
      <c r="RLK54" s="58" t="s">
        <v>577</v>
      </c>
      <c r="RLL54" s="58" t="s">
        <v>577</v>
      </c>
      <c r="RLM54" s="58" t="s">
        <v>577</v>
      </c>
      <c r="RLN54" s="58" t="s">
        <v>577</v>
      </c>
      <c r="RLO54" s="58" t="s">
        <v>577</v>
      </c>
      <c r="RLP54" s="58" t="s">
        <v>577</v>
      </c>
      <c r="RLQ54" s="58" t="s">
        <v>577</v>
      </c>
      <c r="RLR54" s="58" t="s">
        <v>577</v>
      </c>
      <c r="RLS54" s="58" t="s">
        <v>577</v>
      </c>
      <c r="RLT54" s="58" t="s">
        <v>577</v>
      </c>
      <c r="RLU54" s="58" t="s">
        <v>577</v>
      </c>
      <c r="RLV54" s="58" t="s">
        <v>577</v>
      </c>
      <c r="RLW54" s="58" t="s">
        <v>577</v>
      </c>
      <c r="RLX54" s="58" t="s">
        <v>577</v>
      </c>
      <c r="RLY54" s="58" t="s">
        <v>577</v>
      </c>
      <c r="RLZ54" s="58" t="s">
        <v>577</v>
      </c>
      <c r="RMA54" s="58" t="s">
        <v>577</v>
      </c>
      <c r="RMB54" s="58" t="s">
        <v>577</v>
      </c>
      <c r="RMC54" s="58" t="s">
        <v>577</v>
      </c>
      <c r="RMD54" s="58" t="s">
        <v>577</v>
      </c>
      <c r="RME54" s="58" t="s">
        <v>577</v>
      </c>
      <c r="RMF54" s="58" t="s">
        <v>577</v>
      </c>
      <c r="RMG54" s="58" t="s">
        <v>577</v>
      </c>
      <c r="RMH54" s="58" t="s">
        <v>577</v>
      </c>
      <c r="RMI54" s="58" t="s">
        <v>577</v>
      </c>
      <c r="RMJ54" s="58" t="s">
        <v>577</v>
      </c>
      <c r="RMK54" s="58" t="s">
        <v>577</v>
      </c>
      <c r="RML54" s="58" t="s">
        <v>577</v>
      </c>
      <c r="RMM54" s="58" t="s">
        <v>577</v>
      </c>
      <c r="RMN54" s="58" t="s">
        <v>577</v>
      </c>
      <c r="RMO54" s="58" t="s">
        <v>577</v>
      </c>
      <c r="RMP54" s="58" t="s">
        <v>577</v>
      </c>
      <c r="RMQ54" s="58" t="s">
        <v>577</v>
      </c>
      <c r="RMR54" s="58" t="s">
        <v>577</v>
      </c>
      <c r="RMS54" s="58" t="s">
        <v>577</v>
      </c>
      <c r="RMT54" s="58" t="s">
        <v>577</v>
      </c>
      <c r="RMU54" s="58" t="s">
        <v>577</v>
      </c>
      <c r="RMV54" s="58" t="s">
        <v>577</v>
      </c>
      <c r="RMW54" s="58" t="s">
        <v>577</v>
      </c>
      <c r="RMX54" s="58" t="s">
        <v>577</v>
      </c>
      <c r="RMY54" s="58" t="s">
        <v>577</v>
      </c>
      <c r="RMZ54" s="58" t="s">
        <v>577</v>
      </c>
      <c r="RNA54" s="58" t="s">
        <v>577</v>
      </c>
      <c r="RNB54" s="58" t="s">
        <v>577</v>
      </c>
      <c r="RNC54" s="58" t="s">
        <v>577</v>
      </c>
      <c r="RND54" s="58" t="s">
        <v>577</v>
      </c>
      <c r="RNE54" s="58" t="s">
        <v>577</v>
      </c>
      <c r="RNF54" s="58" t="s">
        <v>577</v>
      </c>
      <c r="RNG54" s="58" t="s">
        <v>577</v>
      </c>
      <c r="RNH54" s="58" t="s">
        <v>577</v>
      </c>
      <c r="RNI54" s="58" t="s">
        <v>577</v>
      </c>
      <c r="RNJ54" s="58" t="s">
        <v>577</v>
      </c>
      <c r="RNK54" s="58" t="s">
        <v>577</v>
      </c>
      <c r="RNL54" s="58" t="s">
        <v>577</v>
      </c>
      <c r="RNM54" s="58" t="s">
        <v>577</v>
      </c>
      <c r="RNN54" s="58" t="s">
        <v>577</v>
      </c>
      <c r="RNO54" s="58" t="s">
        <v>577</v>
      </c>
      <c r="RNP54" s="58" t="s">
        <v>577</v>
      </c>
      <c r="RNQ54" s="58" t="s">
        <v>577</v>
      </c>
      <c r="RNR54" s="58" t="s">
        <v>577</v>
      </c>
      <c r="RNS54" s="58" t="s">
        <v>577</v>
      </c>
      <c r="RNT54" s="58" t="s">
        <v>577</v>
      </c>
      <c r="RNU54" s="58" t="s">
        <v>577</v>
      </c>
      <c r="RNV54" s="58" t="s">
        <v>577</v>
      </c>
      <c r="RNW54" s="58" t="s">
        <v>577</v>
      </c>
      <c r="RNX54" s="58" t="s">
        <v>577</v>
      </c>
      <c r="RNY54" s="58" t="s">
        <v>577</v>
      </c>
      <c r="RNZ54" s="58" t="s">
        <v>577</v>
      </c>
      <c r="ROA54" s="58" t="s">
        <v>577</v>
      </c>
      <c r="ROB54" s="58" t="s">
        <v>577</v>
      </c>
      <c r="ROC54" s="58" t="s">
        <v>577</v>
      </c>
      <c r="ROD54" s="58" t="s">
        <v>577</v>
      </c>
      <c r="ROE54" s="58" t="s">
        <v>577</v>
      </c>
      <c r="ROF54" s="58" t="s">
        <v>577</v>
      </c>
      <c r="ROG54" s="58" t="s">
        <v>577</v>
      </c>
      <c r="ROH54" s="58" t="s">
        <v>577</v>
      </c>
      <c r="ROI54" s="58" t="s">
        <v>577</v>
      </c>
      <c r="ROJ54" s="58" t="s">
        <v>577</v>
      </c>
      <c r="ROK54" s="58" t="s">
        <v>577</v>
      </c>
      <c r="ROL54" s="58" t="s">
        <v>577</v>
      </c>
      <c r="ROM54" s="58" t="s">
        <v>577</v>
      </c>
      <c r="RON54" s="58" t="s">
        <v>577</v>
      </c>
      <c r="ROO54" s="58" t="s">
        <v>577</v>
      </c>
      <c r="ROP54" s="58" t="s">
        <v>577</v>
      </c>
      <c r="ROQ54" s="58" t="s">
        <v>577</v>
      </c>
      <c r="ROR54" s="58" t="s">
        <v>577</v>
      </c>
      <c r="ROS54" s="58" t="s">
        <v>577</v>
      </c>
      <c r="ROT54" s="58" t="s">
        <v>577</v>
      </c>
      <c r="ROU54" s="58" t="s">
        <v>577</v>
      </c>
      <c r="ROV54" s="58" t="s">
        <v>577</v>
      </c>
      <c r="ROW54" s="58" t="s">
        <v>577</v>
      </c>
      <c r="ROX54" s="58" t="s">
        <v>577</v>
      </c>
      <c r="ROY54" s="58" t="s">
        <v>577</v>
      </c>
      <c r="ROZ54" s="58" t="s">
        <v>577</v>
      </c>
      <c r="RPA54" s="58" t="s">
        <v>577</v>
      </c>
      <c r="RPB54" s="58" t="s">
        <v>577</v>
      </c>
      <c r="RPC54" s="58" t="s">
        <v>577</v>
      </c>
      <c r="RPD54" s="58" t="s">
        <v>577</v>
      </c>
      <c r="RPE54" s="58" t="s">
        <v>577</v>
      </c>
      <c r="RPF54" s="58" t="s">
        <v>577</v>
      </c>
      <c r="RPG54" s="58" t="s">
        <v>577</v>
      </c>
      <c r="RPH54" s="58" t="s">
        <v>577</v>
      </c>
      <c r="RPI54" s="58" t="s">
        <v>577</v>
      </c>
      <c r="RPJ54" s="58" t="s">
        <v>577</v>
      </c>
      <c r="RPK54" s="58" t="s">
        <v>577</v>
      </c>
      <c r="RPL54" s="58" t="s">
        <v>577</v>
      </c>
      <c r="RPM54" s="58" t="s">
        <v>577</v>
      </c>
      <c r="RPN54" s="58" t="s">
        <v>577</v>
      </c>
      <c r="RPO54" s="58" t="s">
        <v>577</v>
      </c>
      <c r="RPP54" s="58" t="s">
        <v>577</v>
      </c>
      <c r="RPQ54" s="58" t="s">
        <v>577</v>
      </c>
      <c r="RPR54" s="58" t="s">
        <v>577</v>
      </c>
      <c r="RPS54" s="58" t="s">
        <v>577</v>
      </c>
      <c r="RPT54" s="58" t="s">
        <v>577</v>
      </c>
      <c r="RPU54" s="58" t="s">
        <v>577</v>
      </c>
      <c r="RPV54" s="58" t="s">
        <v>577</v>
      </c>
      <c r="RPW54" s="58" t="s">
        <v>577</v>
      </c>
      <c r="RPX54" s="58" t="s">
        <v>577</v>
      </c>
      <c r="RPY54" s="58" t="s">
        <v>577</v>
      </c>
      <c r="RPZ54" s="58" t="s">
        <v>577</v>
      </c>
      <c r="RQA54" s="58" t="s">
        <v>577</v>
      </c>
      <c r="RQB54" s="58" t="s">
        <v>577</v>
      </c>
      <c r="RQC54" s="58" t="s">
        <v>577</v>
      </c>
      <c r="RQD54" s="58" t="s">
        <v>577</v>
      </c>
      <c r="RQE54" s="58" t="s">
        <v>577</v>
      </c>
      <c r="RQF54" s="58" t="s">
        <v>577</v>
      </c>
      <c r="RQG54" s="58" t="s">
        <v>577</v>
      </c>
      <c r="RQH54" s="58" t="s">
        <v>577</v>
      </c>
      <c r="RQI54" s="58" t="s">
        <v>577</v>
      </c>
      <c r="RQJ54" s="58" t="s">
        <v>577</v>
      </c>
      <c r="RQK54" s="58" t="s">
        <v>577</v>
      </c>
      <c r="RQL54" s="58" t="s">
        <v>577</v>
      </c>
      <c r="RQM54" s="58" t="s">
        <v>577</v>
      </c>
      <c r="RQN54" s="58" t="s">
        <v>577</v>
      </c>
      <c r="RQO54" s="58" t="s">
        <v>577</v>
      </c>
      <c r="RQP54" s="58" t="s">
        <v>577</v>
      </c>
      <c r="RQQ54" s="58" t="s">
        <v>577</v>
      </c>
      <c r="RQR54" s="58" t="s">
        <v>577</v>
      </c>
      <c r="RQS54" s="58" t="s">
        <v>577</v>
      </c>
      <c r="RQT54" s="58" t="s">
        <v>577</v>
      </c>
      <c r="RQU54" s="58" t="s">
        <v>577</v>
      </c>
      <c r="RQV54" s="58" t="s">
        <v>577</v>
      </c>
      <c r="RQW54" s="58" t="s">
        <v>577</v>
      </c>
      <c r="RQX54" s="58" t="s">
        <v>577</v>
      </c>
      <c r="RQY54" s="58" t="s">
        <v>577</v>
      </c>
      <c r="RQZ54" s="58" t="s">
        <v>577</v>
      </c>
      <c r="RRA54" s="58" t="s">
        <v>577</v>
      </c>
      <c r="RRB54" s="58" t="s">
        <v>577</v>
      </c>
      <c r="RRC54" s="58" t="s">
        <v>577</v>
      </c>
      <c r="RRD54" s="58" t="s">
        <v>577</v>
      </c>
      <c r="RRE54" s="58" t="s">
        <v>577</v>
      </c>
      <c r="RRF54" s="58" t="s">
        <v>577</v>
      </c>
      <c r="RRG54" s="58" t="s">
        <v>577</v>
      </c>
      <c r="RRH54" s="58" t="s">
        <v>577</v>
      </c>
      <c r="RRI54" s="58" t="s">
        <v>577</v>
      </c>
      <c r="RRJ54" s="58" t="s">
        <v>577</v>
      </c>
      <c r="RRK54" s="58" t="s">
        <v>577</v>
      </c>
      <c r="RRL54" s="58" t="s">
        <v>577</v>
      </c>
      <c r="RRM54" s="58" t="s">
        <v>577</v>
      </c>
      <c r="RRN54" s="58" t="s">
        <v>577</v>
      </c>
      <c r="RRO54" s="58" t="s">
        <v>577</v>
      </c>
      <c r="RRP54" s="58" t="s">
        <v>577</v>
      </c>
      <c r="RRQ54" s="58" t="s">
        <v>577</v>
      </c>
      <c r="RRR54" s="58" t="s">
        <v>577</v>
      </c>
      <c r="RRS54" s="58" t="s">
        <v>577</v>
      </c>
      <c r="RRT54" s="58" t="s">
        <v>577</v>
      </c>
      <c r="RRU54" s="58" t="s">
        <v>577</v>
      </c>
      <c r="RRV54" s="58" t="s">
        <v>577</v>
      </c>
      <c r="RRW54" s="58" t="s">
        <v>577</v>
      </c>
      <c r="RRX54" s="58" t="s">
        <v>577</v>
      </c>
      <c r="RRY54" s="58" t="s">
        <v>577</v>
      </c>
      <c r="RRZ54" s="58" t="s">
        <v>577</v>
      </c>
      <c r="RSA54" s="58" t="s">
        <v>577</v>
      </c>
      <c r="RSB54" s="58" t="s">
        <v>577</v>
      </c>
      <c r="RSC54" s="58" t="s">
        <v>577</v>
      </c>
      <c r="RSD54" s="58" t="s">
        <v>577</v>
      </c>
      <c r="RSE54" s="58" t="s">
        <v>577</v>
      </c>
      <c r="RSF54" s="58" t="s">
        <v>577</v>
      </c>
      <c r="RSG54" s="58" t="s">
        <v>577</v>
      </c>
      <c r="RSH54" s="58" t="s">
        <v>577</v>
      </c>
      <c r="RSI54" s="58" t="s">
        <v>577</v>
      </c>
      <c r="RSJ54" s="58" t="s">
        <v>577</v>
      </c>
      <c r="RSK54" s="58" t="s">
        <v>577</v>
      </c>
      <c r="RSL54" s="58" t="s">
        <v>577</v>
      </c>
      <c r="RSM54" s="58" t="s">
        <v>577</v>
      </c>
      <c r="RSN54" s="58" t="s">
        <v>577</v>
      </c>
      <c r="RSO54" s="58" t="s">
        <v>577</v>
      </c>
      <c r="RSP54" s="58" t="s">
        <v>577</v>
      </c>
      <c r="RSQ54" s="58" t="s">
        <v>577</v>
      </c>
      <c r="RSR54" s="58" t="s">
        <v>577</v>
      </c>
      <c r="RSS54" s="58" t="s">
        <v>577</v>
      </c>
      <c r="RST54" s="58" t="s">
        <v>577</v>
      </c>
      <c r="RSU54" s="58" t="s">
        <v>577</v>
      </c>
      <c r="RSV54" s="58" t="s">
        <v>577</v>
      </c>
      <c r="RSW54" s="58" t="s">
        <v>577</v>
      </c>
      <c r="RSX54" s="58" t="s">
        <v>577</v>
      </c>
      <c r="RSY54" s="58" t="s">
        <v>577</v>
      </c>
      <c r="RSZ54" s="58" t="s">
        <v>577</v>
      </c>
      <c r="RTA54" s="58" t="s">
        <v>577</v>
      </c>
      <c r="RTB54" s="58" t="s">
        <v>577</v>
      </c>
      <c r="RTC54" s="58" t="s">
        <v>577</v>
      </c>
      <c r="RTD54" s="58" t="s">
        <v>577</v>
      </c>
      <c r="RTE54" s="58" t="s">
        <v>577</v>
      </c>
      <c r="RTF54" s="58" t="s">
        <v>577</v>
      </c>
      <c r="RTG54" s="58" t="s">
        <v>577</v>
      </c>
      <c r="RTH54" s="58" t="s">
        <v>577</v>
      </c>
      <c r="RTI54" s="58" t="s">
        <v>577</v>
      </c>
      <c r="RTJ54" s="58" t="s">
        <v>577</v>
      </c>
      <c r="RTK54" s="58" t="s">
        <v>577</v>
      </c>
      <c r="RTL54" s="58" t="s">
        <v>577</v>
      </c>
      <c r="RTM54" s="58" t="s">
        <v>577</v>
      </c>
      <c r="RTN54" s="58" t="s">
        <v>577</v>
      </c>
      <c r="RTO54" s="58" t="s">
        <v>577</v>
      </c>
      <c r="RTP54" s="58" t="s">
        <v>577</v>
      </c>
      <c r="RTQ54" s="58" t="s">
        <v>577</v>
      </c>
      <c r="RTR54" s="58" t="s">
        <v>577</v>
      </c>
      <c r="RTS54" s="58" t="s">
        <v>577</v>
      </c>
      <c r="RTT54" s="58" t="s">
        <v>577</v>
      </c>
      <c r="RTU54" s="58" t="s">
        <v>577</v>
      </c>
      <c r="RTV54" s="58" t="s">
        <v>577</v>
      </c>
      <c r="RTW54" s="58" t="s">
        <v>577</v>
      </c>
      <c r="RTX54" s="58" t="s">
        <v>577</v>
      </c>
      <c r="RTY54" s="58" t="s">
        <v>577</v>
      </c>
      <c r="RTZ54" s="58" t="s">
        <v>577</v>
      </c>
      <c r="RUA54" s="58" t="s">
        <v>577</v>
      </c>
      <c r="RUB54" s="58" t="s">
        <v>577</v>
      </c>
      <c r="RUC54" s="58" t="s">
        <v>577</v>
      </c>
      <c r="RUD54" s="58" t="s">
        <v>577</v>
      </c>
      <c r="RUE54" s="58" t="s">
        <v>577</v>
      </c>
      <c r="RUF54" s="58" t="s">
        <v>577</v>
      </c>
      <c r="RUG54" s="58" t="s">
        <v>577</v>
      </c>
      <c r="RUH54" s="58" t="s">
        <v>577</v>
      </c>
      <c r="RUI54" s="58" t="s">
        <v>577</v>
      </c>
      <c r="RUJ54" s="58" t="s">
        <v>577</v>
      </c>
      <c r="RUK54" s="58" t="s">
        <v>577</v>
      </c>
      <c r="RUL54" s="58" t="s">
        <v>577</v>
      </c>
      <c r="RUM54" s="58" t="s">
        <v>577</v>
      </c>
      <c r="RUN54" s="58" t="s">
        <v>577</v>
      </c>
      <c r="RUO54" s="58" t="s">
        <v>577</v>
      </c>
      <c r="RUP54" s="58" t="s">
        <v>577</v>
      </c>
      <c r="RUQ54" s="58" t="s">
        <v>577</v>
      </c>
      <c r="RUR54" s="58" t="s">
        <v>577</v>
      </c>
      <c r="RUS54" s="58" t="s">
        <v>577</v>
      </c>
      <c r="RUT54" s="58" t="s">
        <v>577</v>
      </c>
      <c r="RUU54" s="58" t="s">
        <v>577</v>
      </c>
      <c r="RUV54" s="58" t="s">
        <v>577</v>
      </c>
      <c r="RUW54" s="58" t="s">
        <v>577</v>
      </c>
      <c r="RUX54" s="58" t="s">
        <v>577</v>
      </c>
      <c r="RUY54" s="58" t="s">
        <v>577</v>
      </c>
      <c r="RUZ54" s="58" t="s">
        <v>577</v>
      </c>
      <c r="RVA54" s="58" t="s">
        <v>577</v>
      </c>
      <c r="RVB54" s="58" t="s">
        <v>577</v>
      </c>
      <c r="RVC54" s="58" t="s">
        <v>577</v>
      </c>
      <c r="RVD54" s="58" t="s">
        <v>577</v>
      </c>
      <c r="RVE54" s="58" t="s">
        <v>577</v>
      </c>
      <c r="RVF54" s="58" t="s">
        <v>577</v>
      </c>
      <c r="RVG54" s="58" t="s">
        <v>577</v>
      </c>
      <c r="RVH54" s="58" t="s">
        <v>577</v>
      </c>
      <c r="RVI54" s="58" t="s">
        <v>577</v>
      </c>
      <c r="RVJ54" s="58" t="s">
        <v>577</v>
      </c>
      <c r="RVK54" s="58" t="s">
        <v>577</v>
      </c>
      <c r="RVL54" s="58" t="s">
        <v>577</v>
      </c>
      <c r="RVM54" s="58" t="s">
        <v>577</v>
      </c>
      <c r="RVN54" s="58" t="s">
        <v>577</v>
      </c>
      <c r="RVO54" s="58" t="s">
        <v>577</v>
      </c>
      <c r="RVP54" s="58" t="s">
        <v>577</v>
      </c>
      <c r="RVQ54" s="58" t="s">
        <v>577</v>
      </c>
      <c r="RVR54" s="58" t="s">
        <v>577</v>
      </c>
      <c r="RVS54" s="58" t="s">
        <v>577</v>
      </c>
      <c r="RVT54" s="58" t="s">
        <v>577</v>
      </c>
      <c r="RVU54" s="58" t="s">
        <v>577</v>
      </c>
      <c r="RVV54" s="58" t="s">
        <v>577</v>
      </c>
      <c r="RVW54" s="58" t="s">
        <v>577</v>
      </c>
      <c r="RVX54" s="58" t="s">
        <v>577</v>
      </c>
      <c r="RVY54" s="58" t="s">
        <v>577</v>
      </c>
      <c r="RVZ54" s="58" t="s">
        <v>577</v>
      </c>
      <c r="RWA54" s="58" t="s">
        <v>577</v>
      </c>
      <c r="RWB54" s="58" t="s">
        <v>577</v>
      </c>
      <c r="RWC54" s="58" t="s">
        <v>577</v>
      </c>
      <c r="RWD54" s="58" t="s">
        <v>577</v>
      </c>
      <c r="RWE54" s="58" t="s">
        <v>577</v>
      </c>
      <c r="RWF54" s="58" t="s">
        <v>577</v>
      </c>
      <c r="RWG54" s="58" t="s">
        <v>577</v>
      </c>
      <c r="RWH54" s="58" t="s">
        <v>577</v>
      </c>
      <c r="RWI54" s="58" t="s">
        <v>577</v>
      </c>
      <c r="RWJ54" s="58" t="s">
        <v>577</v>
      </c>
      <c r="RWK54" s="58" t="s">
        <v>577</v>
      </c>
      <c r="RWL54" s="58" t="s">
        <v>577</v>
      </c>
      <c r="RWM54" s="58" t="s">
        <v>577</v>
      </c>
      <c r="RWN54" s="58" t="s">
        <v>577</v>
      </c>
      <c r="RWO54" s="58" t="s">
        <v>577</v>
      </c>
      <c r="RWP54" s="58" t="s">
        <v>577</v>
      </c>
      <c r="RWQ54" s="58" t="s">
        <v>577</v>
      </c>
      <c r="RWR54" s="58" t="s">
        <v>577</v>
      </c>
      <c r="RWS54" s="58" t="s">
        <v>577</v>
      </c>
      <c r="RWT54" s="58" t="s">
        <v>577</v>
      </c>
      <c r="RWU54" s="58" t="s">
        <v>577</v>
      </c>
      <c r="RWV54" s="58" t="s">
        <v>577</v>
      </c>
      <c r="RWW54" s="58" t="s">
        <v>577</v>
      </c>
      <c r="RWX54" s="58" t="s">
        <v>577</v>
      </c>
      <c r="RWY54" s="58" t="s">
        <v>577</v>
      </c>
      <c r="RWZ54" s="58" t="s">
        <v>577</v>
      </c>
      <c r="RXA54" s="58" t="s">
        <v>577</v>
      </c>
      <c r="RXB54" s="58" t="s">
        <v>577</v>
      </c>
      <c r="RXC54" s="58" t="s">
        <v>577</v>
      </c>
      <c r="RXD54" s="58" t="s">
        <v>577</v>
      </c>
      <c r="RXE54" s="58" t="s">
        <v>577</v>
      </c>
      <c r="RXF54" s="58" t="s">
        <v>577</v>
      </c>
      <c r="RXG54" s="58" t="s">
        <v>577</v>
      </c>
      <c r="RXH54" s="58" t="s">
        <v>577</v>
      </c>
      <c r="RXI54" s="58" t="s">
        <v>577</v>
      </c>
      <c r="RXJ54" s="58" t="s">
        <v>577</v>
      </c>
      <c r="RXK54" s="58" t="s">
        <v>577</v>
      </c>
      <c r="RXL54" s="58" t="s">
        <v>577</v>
      </c>
      <c r="RXM54" s="58" t="s">
        <v>577</v>
      </c>
      <c r="RXN54" s="58" t="s">
        <v>577</v>
      </c>
      <c r="RXO54" s="58" t="s">
        <v>577</v>
      </c>
      <c r="RXP54" s="58" t="s">
        <v>577</v>
      </c>
      <c r="RXQ54" s="58" t="s">
        <v>577</v>
      </c>
      <c r="RXR54" s="58" t="s">
        <v>577</v>
      </c>
      <c r="RXS54" s="58" t="s">
        <v>577</v>
      </c>
      <c r="RXT54" s="58" t="s">
        <v>577</v>
      </c>
      <c r="RXU54" s="58" t="s">
        <v>577</v>
      </c>
      <c r="RXV54" s="58" t="s">
        <v>577</v>
      </c>
      <c r="RXW54" s="58" t="s">
        <v>577</v>
      </c>
      <c r="RXX54" s="58" t="s">
        <v>577</v>
      </c>
      <c r="RXY54" s="58" t="s">
        <v>577</v>
      </c>
      <c r="RXZ54" s="58" t="s">
        <v>577</v>
      </c>
      <c r="RYA54" s="58" t="s">
        <v>577</v>
      </c>
      <c r="RYB54" s="58" t="s">
        <v>577</v>
      </c>
      <c r="RYC54" s="58" t="s">
        <v>577</v>
      </c>
      <c r="RYD54" s="58" t="s">
        <v>577</v>
      </c>
      <c r="RYE54" s="58" t="s">
        <v>577</v>
      </c>
      <c r="RYF54" s="58" t="s">
        <v>577</v>
      </c>
      <c r="RYG54" s="58" t="s">
        <v>577</v>
      </c>
      <c r="RYH54" s="58" t="s">
        <v>577</v>
      </c>
      <c r="RYI54" s="58" t="s">
        <v>577</v>
      </c>
      <c r="RYJ54" s="58" t="s">
        <v>577</v>
      </c>
      <c r="RYK54" s="58" t="s">
        <v>577</v>
      </c>
      <c r="RYL54" s="58" t="s">
        <v>577</v>
      </c>
      <c r="RYM54" s="58" t="s">
        <v>577</v>
      </c>
      <c r="RYN54" s="58" t="s">
        <v>577</v>
      </c>
      <c r="RYO54" s="58" t="s">
        <v>577</v>
      </c>
      <c r="RYP54" s="58" t="s">
        <v>577</v>
      </c>
      <c r="RYQ54" s="58" t="s">
        <v>577</v>
      </c>
      <c r="RYR54" s="58" t="s">
        <v>577</v>
      </c>
      <c r="RYS54" s="58" t="s">
        <v>577</v>
      </c>
      <c r="RYT54" s="58" t="s">
        <v>577</v>
      </c>
      <c r="RYU54" s="58" t="s">
        <v>577</v>
      </c>
      <c r="RYV54" s="58" t="s">
        <v>577</v>
      </c>
      <c r="RYW54" s="58" t="s">
        <v>577</v>
      </c>
      <c r="RYX54" s="58" t="s">
        <v>577</v>
      </c>
      <c r="RYY54" s="58" t="s">
        <v>577</v>
      </c>
      <c r="RYZ54" s="58" t="s">
        <v>577</v>
      </c>
      <c r="RZA54" s="58" t="s">
        <v>577</v>
      </c>
      <c r="RZB54" s="58" t="s">
        <v>577</v>
      </c>
      <c r="RZC54" s="58" t="s">
        <v>577</v>
      </c>
      <c r="RZD54" s="58" t="s">
        <v>577</v>
      </c>
      <c r="RZE54" s="58" t="s">
        <v>577</v>
      </c>
      <c r="RZF54" s="58" t="s">
        <v>577</v>
      </c>
      <c r="RZG54" s="58" t="s">
        <v>577</v>
      </c>
      <c r="RZH54" s="58" t="s">
        <v>577</v>
      </c>
      <c r="RZI54" s="58" t="s">
        <v>577</v>
      </c>
      <c r="RZJ54" s="58" t="s">
        <v>577</v>
      </c>
      <c r="RZK54" s="58" t="s">
        <v>577</v>
      </c>
      <c r="RZL54" s="58" t="s">
        <v>577</v>
      </c>
      <c r="RZM54" s="58" t="s">
        <v>577</v>
      </c>
      <c r="RZN54" s="58" t="s">
        <v>577</v>
      </c>
      <c r="RZO54" s="58" t="s">
        <v>577</v>
      </c>
      <c r="RZP54" s="58" t="s">
        <v>577</v>
      </c>
      <c r="RZQ54" s="58" t="s">
        <v>577</v>
      </c>
      <c r="RZR54" s="58" t="s">
        <v>577</v>
      </c>
      <c r="RZS54" s="58" t="s">
        <v>577</v>
      </c>
      <c r="RZT54" s="58" t="s">
        <v>577</v>
      </c>
      <c r="RZU54" s="58" t="s">
        <v>577</v>
      </c>
      <c r="RZV54" s="58" t="s">
        <v>577</v>
      </c>
      <c r="RZW54" s="58" t="s">
        <v>577</v>
      </c>
      <c r="RZX54" s="58" t="s">
        <v>577</v>
      </c>
      <c r="RZY54" s="58" t="s">
        <v>577</v>
      </c>
      <c r="RZZ54" s="58" t="s">
        <v>577</v>
      </c>
      <c r="SAA54" s="58" t="s">
        <v>577</v>
      </c>
      <c r="SAB54" s="58" t="s">
        <v>577</v>
      </c>
      <c r="SAC54" s="58" t="s">
        <v>577</v>
      </c>
      <c r="SAD54" s="58" t="s">
        <v>577</v>
      </c>
      <c r="SAE54" s="58" t="s">
        <v>577</v>
      </c>
      <c r="SAF54" s="58" t="s">
        <v>577</v>
      </c>
      <c r="SAG54" s="58" t="s">
        <v>577</v>
      </c>
      <c r="SAH54" s="58" t="s">
        <v>577</v>
      </c>
      <c r="SAI54" s="58" t="s">
        <v>577</v>
      </c>
      <c r="SAJ54" s="58" t="s">
        <v>577</v>
      </c>
      <c r="SAK54" s="58" t="s">
        <v>577</v>
      </c>
      <c r="SAL54" s="58" t="s">
        <v>577</v>
      </c>
      <c r="SAM54" s="58" t="s">
        <v>577</v>
      </c>
      <c r="SAN54" s="58" t="s">
        <v>577</v>
      </c>
      <c r="SAO54" s="58" t="s">
        <v>577</v>
      </c>
      <c r="SAP54" s="58" t="s">
        <v>577</v>
      </c>
      <c r="SAQ54" s="58" t="s">
        <v>577</v>
      </c>
      <c r="SAR54" s="58" t="s">
        <v>577</v>
      </c>
      <c r="SAS54" s="58" t="s">
        <v>577</v>
      </c>
      <c r="SAT54" s="58" t="s">
        <v>577</v>
      </c>
      <c r="SAU54" s="58" t="s">
        <v>577</v>
      </c>
      <c r="SAV54" s="58" t="s">
        <v>577</v>
      </c>
      <c r="SAW54" s="58" t="s">
        <v>577</v>
      </c>
      <c r="SAX54" s="58" t="s">
        <v>577</v>
      </c>
      <c r="SAY54" s="58" t="s">
        <v>577</v>
      </c>
      <c r="SAZ54" s="58" t="s">
        <v>577</v>
      </c>
      <c r="SBA54" s="58" t="s">
        <v>577</v>
      </c>
      <c r="SBB54" s="58" t="s">
        <v>577</v>
      </c>
      <c r="SBC54" s="58" t="s">
        <v>577</v>
      </c>
      <c r="SBD54" s="58" t="s">
        <v>577</v>
      </c>
      <c r="SBE54" s="58" t="s">
        <v>577</v>
      </c>
      <c r="SBF54" s="58" t="s">
        <v>577</v>
      </c>
      <c r="SBG54" s="58" t="s">
        <v>577</v>
      </c>
      <c r="SBH54" s="58" t="s">
        <v>577</v>
      </c>
      <c r="SBI54" s="58" t="s">
        <v>577</v>
      </c>
      <c r="SBJ54" s="58" t="s">
        <v>577</v>
      </c>
      <c r="SBK54" s="58" t="s">
        <v>577</v>
      </c>
      <c r="SBL54" s="58" t="s">
        <v>577</v>
      </c>
      <c r="SBM54" s="58" t="s">
        <v>577</v>
      </c>
      <c r="SBN54" s="58" t="s">
        <v>577</v>
      </c>
      <c r="SBO54" s="58" t="s">
        <v>577</v>
      </c>
      <c r="SBP54" s="58" t="s">
        <v>577</v>
      </c>
      <c r="SBQ54" s="58" t="s">
        <v>577</v>
      </c>
      <c r="SBR54" s="58" t="s">
        <v>577</v>
      </c>
      <c r="SBS54" s="58" t="s">
        <v>577</v>
      </c>
      <c r="SBT54" s="58" t="s">
        <v>577</v>
      </c>
      <c r="SBU54" s="58" t="s">
        <v>577</v>
      </c>
      <c r="SBV54" s="58" t="s">
        <v>577</v>
      </c>
      <c r="SBW54" s="58" t="s">
        <v>577</v>
      </c>
      <c r="SBX54" s="58" t="s">
        <v>577</v>
      </c>
      <c r="SBY54" s="58" t="s">
        <v>577</v>
      </c>
      <c r="SBZ54" s="58" t="s">
        <v>577</v>
      </c>
      <c r="SCA54" s="58" t="s">
        <v>577</v>
      </c>
      <c r="SCB54" s="58" t="s">
        <v>577</v>
      </c>
      <c r="SCC54" s="58" t="s">
        <v>577</v>
      </c>
      <c r="SCD54" s="58" t="s">
        <v>577</v>
      </c>
      <c r="SCE54" s="58" t="s">
        <v>577</v>
      </c>
      <c r="SCF54" s="58" t="s">
        <v>577</v>
      </c>
      <c r="SCG54" s="58" t="s">
        <v>577</v>
      </c>
      <c r="SCH54" s="58" t="s">
        <v>577</v>
      </c>
      <c r="SCI54" s="58" t="s">
        <v>577</v>
      </c>
      <c r="SCJ54" s="58" t="s">
        <v>577</v>
      </c>
      <c r="SCK54" s="58" t="s">
        <v>577</v>
      </c>
      <c r="SCL54" s="58" t="s">
        <v>577</v>
      </c>
      <c r="SCM54" s="58" t="s">
        <v>577</v>
      </c>
      <c r="SCN54" s="58" t="s">
        <v>577</v>
      </c>
      <c r="SCO54" s="58" t="s">
        <v>577</v>
      </c>
      <c r="SCP54" s="58" t="s">
        <v>577</v>
      </c>
      <c r="SCQ54" s="58" t="s">
        <v>577</v>
      </c>
      <c r="SCR54" s="58" t="s">
        <v>577</v>
      </c>
      <c r="SCS54" s="58" t="s">
        <v>577</v>
      </c>
      <c r="SCT54" s="58" t="s">
        <v>577</v>
      </c>
      <c r="SCU54" s="58" t="s">
        <v>577</v>
      </c>
      <c r="SCV54" s="58" t="s">
        <v>577</v>
      </c>
      <c r="SCW54" s="58" t="s">
        <v>577</v>
      </c>
      <c r="SCX54" s="58" t="s">
        <v>577</v>
      </c>
      <c r="SCY54" s="58" t="s">
        <v>577</v>
      </c>
      <c r="SCZ54" s="58" t="s">
        <v>577</v>
      </c>
      <c r="SDA54" s="58" t="s">
        <v>577</v>
      </c>
      <c r="SDB54" s="58" t="s">
        <v>577</v>
      </c>
      <c r="SDC54" s="58" t="s">
        <v>577</v>
      </c>
      <c r="SDD54" s="58" t="s">
        <v>577</v>
      </c>
      <c r="SDE54" s="58" t="s">
        <v>577</v>
      </c>
      <c r="SDF54" s="58" t="s">
        <v>577</v>
      </c>
      <c r="SDG54" s="58" t="s">
        <v>577</v>
      </c>
      <c r="SDH54" s="58" t="s">
        <v>577</v>
      </c>
      <c r="SDI54" s="58" t="s">
        <v>577</v>
      </c>
      <c r="SDJ54" s="58" t="s">
        <v>577</v>
      </c>
      <c r="SDK54" s="58" t="s">
        <v>577</v>
      </c>
      <c r="SDL54" s="58" t="s">
        <v>577</v>
      </c>
      <c r="SDM54" s="58" t="s">
        <v>577</v>
      </c>
      <c r="SDN54" s="58" t="s">
        <v>577</v>
      </c>
      <c r="SDO54" s="58" t="s">
        <v>577</v>
      </c>
      <c r="SDP54" s="58" t="s">
        <v>577</v>
      </c>
      <c r="SDQ54" s="58" t="s">
        <v>577</v>
      </c>
      <c r="SDR54" s="58" t="s">
        <v>577</v>
      </c>
      <c r="SDS54" s="58" t="s">
        <v>577</v>
      </c>
      <c r="SDT54" s="58" t="s">
        <v>577</v>
      </c>
      <c r="SDU54" s="58" t="s">
        <v>577</v>
      </c>
      <c r="SDV54" s="58" t="s">
        <v>577</v>
      </c>
      <c r="SDW54" s="58" t="s">
        <v>577</v>
      </c>
      <c r="SDX54" s="58" t="s">
        <v>577</v>
      </c>
      <c r="SDY54" s="58" t="s">
        <v>577</v>
      </c>
      <c r="SDZ54" s="58" t="s">
        <v>577</v>
      </c>
      <c r="SEA54" s="58" t="s">
        <v>577</v>
      </c>
      <c r="SEB54" s="58" t="s">
        <v>577</v>
      </c>
      <c r="SEC54" s="58" t="s">
        <v>577</v>
      </c>
      <c r="SED54" s="58" t="s">
        <v>577</v>
      </c>
      <c r="SEE54" s="58" t="s">
        <v>577</v>
      </c>
      <c r="SEF54" s="58" t="s">
        <v>577</v>
      </c>
      <c r="SEG54" s="58" t="s">
        <v>577</v>
      </c>
      <c r="SEH54" s="58" t="s">
        <v>577</v>
      </c>
      <c r="SEI54" s="58" t="s">
        <v>577</v>
      </c>
      <c r="SEJ54" s="58" t="s">
        <v>577</v>
      </c>
      <c r="SEK54" s="58" t="s">
        <v>577</v>
      </c>
      <c r="SEL54" s="58" t="s">
        <v>577</v>
      </c>
      <c r="SEM54" s="58" t="s">
        <v>577</v>
      </c>
      <c r="SEN54" s="58" t="s">
        <v>577</v>
      </c>
      <c r="SEO54" s="58" t="s">
        <v>577</v>
      </c>
      <c r="SEP54" s="58" t="s">
        <v>577</v>
      </c>
      <c r="SEQ54" s="58" t="s">
        <v>577</v>
      </c>
      <c r="SER54" s="58" t="s">
        <v>577</v>
      </c>
      <c r="SES54" s="58" t="s">
        <v>577</v>
      </c>
      <c r="SET54" s="58" t="s">
        <v>577</v>
      </c>
      <c r="SEU54" s="58" t="s">
        <v>577</v>
      </c>
      <c r="SEV54" s="58" t="s">
        <v>577</v>
      </c>
      <c r="SEW54" s="58" t="s">
        <v>577</v>
      </c>
      <c r="SEX54" s="58" t="s">
        <v>577</v>
      </c>
      <c r="SEY54" s="58" t="s">
        <v>577</v>
      </c>
      <c r="SEZ54" s="58" t="s">
        <v>577</v>
      </c>
      <c r="SFA54" s="58" t="s">
        <v>577</v>
      </c>
      <c r="SFB54" s="58" t="s">
        <v>577</v>
      </c>
      <c r="SFC54" s="58" t="s">
        <v>577</v>
      </c>
      <c r="SFD54" s="58" t="s">
        <v>577</v>
      </c>
      <c r="SFE54" s="58" t="s">
        <v>577</v>
      </c>
      <c r="SFF54" s="58" t="s">
        <v>577</v>
      </c>
      <c r="SFG54" s="58" t="s">
        <v>577</v>
      </c>
      <c r="SFH54" s="58" t="s">
        <v>577</v>
      </c>
      <c r="SFI54" s="58" t="s">
        <v>577</v>
      </c>
      <c r="SFJ54" s="58" t="s">
        <v>577</v>
      </c>
      <c r="SFK54" s="58" t="s">
        <v>577</v>
      </c>
      <c r="SFL54" s="58" t="s">
        <v>577</v>
      </c>
      <c r="SFM54" s="58" t="s">
        <v>577</v>
      </c>
      <c r="SFN54" s="58" t="s">
        <v>577</v>
      </c>
      <c r="SFO54" s="58" t="s">
        <v>577</v>
      </c>
      <c r="SFP54" s="58" t="s">
        <v>577</v>
      </c>
      <c r="SFQ54" s="58" t="s">
        <v>577</v>
      </c>
      <c r="SFR54" s="58" t="s">
        <v>577</v>
      </c>
      <c r="SFS54" s="58" t="s">
        <v>577</v>
      </c>
      <c r="SFT54" s="58" t="s">
        <v>577</v>
      </c>
      <c r="SFU54" s="58" t="s">
        <v>577</v>
      </c>
      <c r="SFV54" s="58" t="s">
        <v>577</v>
      </c>
      <c r="SFW54" s="58" t="s">
        <v>577</v>
      </c>
      <c r="SFX54" s="58" t="s">
        <v>577</v>
      </c>
      <c r="SFY54" s="58" t="s">
        <v>577</v>
      </c>
      <c r="SFZ54" s="58" t="s">
        <v>577</v>
      </c>
      <c r="SGA54" s="58" t="s">
        <v>577</v>
      </c>
      <c r="SGB54" s="58" t="s">
        <v>577</v>
      </c>
      <c r="SGC54" s="58" t="s">
        <v>577</v>
      </c>
      <c r="SGD54" s="58" t="s">
        <v>577</v>
      </c>
      <c r="SGE54" s="58" t="s">
        <v>577</v>
      </c>
      <c r="SGF54" s="58" t="s">
        <v>577</v>
      </c>
      <c r="SGG54" s="58" t="s">
        <v>577</v>
      </c>
      <c r="SGH54" s="58" t="s">
        <v>577</v>
      </c>
      <c r="SGI54" s="58" t="s">
        <v>577</v>
      </c>
      <c r="SGJ54" s="58" t="s">
        <v>577</v>
      </c>
      <c r="SGK54" s="58" t="s">
        <v>577</v>
      </c>
      <c r="SGL54" s="58" t="s">
        <v>577</v>
      </c>
      <c r="SGM54" s="58" t="s">
        <v>577</v>
      </c>
      <c r="SGN54" s="58" t="s">
        <v>577</v>
      </c>
      <c r="SGO54" s="58" t="s">
        <v>577</v>
      </c>
      <c r="SGP54" s="58" t="s">
        <v>577</v>
      </c>
      <c r="SGQ54" s="58" t="s">
        <v>577</v>
      </c>
      <c r="SGR54" s="58" t="s">
        <v>577</v>
      </c>
      <c r="SGS54" s="58" t="s">
        <v>577</v>
      </c>
      <c r="SGT54" s="58" t="s">
        <v>577</v>
      </c>
      <c r="SGU54" s="58" t="s">
        <v>577</v>
      </c>
      <c r="SGV54" s="58" t="s">
        <v>577</v>
      </c>
      <c r="SGW54" s="58" t="s">
        <v>577</v>
      </c>
      <c r="SGX54" s="58" t="s">
        <v>577</v>
      </c>
      <c r="SGY54" s="58" t="s">
        <v>577</v>
      </c>
      <c r="SGZ54" s="58" t="s">
        <v>577</v>
      </c>
      <c r="SHA54" s="58" t="s">
        <v>577</v>
      </c>
      <c r="SHB54" s="58" t="s">
        <v>577</v>
      </c>
      <c r="SHC54" s="58" t="s">
        <v>577</v>
      </c>
      <c r="SHD54" s="58" t="s">
        <v>577</v>
      </c>
      <c r="SHE54" s="58" t="s">
        <v>577</v>
      </c>
      <c r="SHF54" s="58" t="s">
        <v>577</v>
      </c>
      <c r="SHG54" s="58" t="s">
        <v>577</v>
      </c>
      <c r="SHH54" s="58" t="s">
        <v>577</v>
      </c>
      <c r="SHI54" s="58" t="s">
        <v>577</v>
      </c>
      <c r="SHJ54" s="58" t="s">
        <v>577</v>
      </c>
      <c r="SHK54" s="58" t="s">
        <v>577</v>
      </c>
      <c r="SHL54" s="58" t="s">
        <v>577</v>
      </c>
      <c r="SHM54" s="58" t="s">
        <v>577</v>
      </c>
      <c r="SHN54" s="58" t="s">
        <v>577</v>
      </c>
      <c r="SHO54" s="58" t="s">
        <v>577</v>
      </c>
      <c r="SHP54" s="58" t="s">
        <v>577</v>
      </c>
      <c r="SHQ54" s="58" t="s">
        <v>577</v>
      </c>
      <c r="SHR54" s="58" t="s">
        <v>577</v>
      </c>
      <c r="SHS54" s="58" t="s">
        <v>577</v>
      </c>
      <c r="SHT54" s="58" t="s">
        <v>577</v>
      </c>
      <c r="SHU54" s="58" t="s">
        <v>577</v>
      </c>
      <c r="SHV54" s="58" t="s">
        <v>577</v>
      </c>
      <c r="SHW54" s="58" t="s">
        <v>577</v>
      </c>
      <c r="SHX54" s="58" t="s">
        <v>577</v>
      </c>
      <c r="SHY54" s="58" t="s">
        <v>577</v>
      </c>
      <c r="SHZ54" s="58" t="s">
        <v>577</v>
      </c>
      <c r="SIA54" s="58" t="s">
        <v>577</v>
      </c>
      <c r="SIB54" s="58" t="s">
        <v>577</v>
      </c>
      <c r="SIC54" s="58" t="s">
        <v>577</v>
      </c>
      <c r="SID54" s="58" t="s">
        <v>577</v>
      </c>
      <c r="SIE54" s="58" t="s">
        <v>577</v>
      </c>
      <c r="SIF54" s="58" t="s">
        <v>577</v>
      </c>
      <c r="SIG54" s="58" t="s">
        <v>577</v>
      </c>
      <c r="SIH54" s="58" t="s">
        <v>577</v>
      </c>
      <c r="SII54" s="58" t="s">
        <v>577</v>
      </c>
      <c r="SIJ54" s="58" t="s">
        <v>577</v>
      </c>
      <c r="SIK54" s="58" t="s">
        <v>577</v>
      </c>
      <c r="SIL54" s="58" t="s">
        <v>577</v>
      </c>
      <c r="SIM54" s="58" t="s">
        <v>577</v>
      </c>
      <c r="SIN54" s="58" t="s">
        <v>577</v>
      </c>
      <c r="SIO54" s="58" t="s">
        <v>577</v>
      </c>
      <c r="SIP54" s="58" t="s">
        <v>577</v>
      </c>
      <c r="SIQ54" s="58" t="s">
        <v>577</v>
      </c>
      <c r="SIR54" s="58" t="s">
        <v>577</v>
      </c>
      <c r="SIS54" s="58" t="s">
        <v>577</v>
      </c>
      <c r="SIT54" s="58" t="s">
        <v>577</v>
      </c>
      <c r="SIU54" s="58" t="s">
        <v>577</v>
      </c>
      <c r="SIV54" s="58" t="s">
        <v>577</v>
      </c>
      <c r="SIW54" s="58" t="s">
        <v>577</v>
      </c>
      <c r="SIX54" s="58" t="s">
        <v>577</v>
      </c>
      <c r="SIY54" s="58" t="s">
        <v>577</v>
      </c>
      <c r="SIZ54" s="58" t="s">
        <v>577</v>
      </c>
      <c r="SJA54" s="58" t="s">
        <v>577</v>
      </c>
      <c r="SJB54" s="58" t="s">
        <v>577</v>
      </c>
      <c r="SJC54" s="58" t="s">
        <v>577</v>
      </c>
      <c r="SJD54" s="58" t="s">
        <v>577</v>
      </c>
      <c r="SJE54" s="58" t="s">
        <v>577</v>
      </c>
      <c r="SJF54" s="58" t="s">
        <v>577</v>
      </c>
      <c r="SJG54" s="58" t="s">
        <v>577</v>
      </c>
      <c r="SJH54" s="58" t="s">
        <v>577</v>
      </c>
      <c r="SJI54" s="58" t="s">
        <v>577</v>
      </c>
      <c r="SJJ54" s="58" t="s">
        <v>577</v>
      </c>
      <c r="SJK54" s="58" t="s">
        <v>577</v>
      </c>
      <c r="SJL54" s="58" t="s">
        <v>577</v>
      </c>
      <c r="SJM54" s="58" t="s">
        <v>577</v>
      </c>
      <c r="SJN54" s="58" t="s">
        <v>577</v>
      </c>
      <c r="SJO54" s="58" t="s">
        <v>577</v>
      </c>
      <c r="SJP54" s="58" t="s">
        <v>577</v>
      </c>
      <c r="SJQ54" s="58" t="s">
        <v>577</v>
      </c>
      <c r="SJR54" s="58" t="s">
        <v>577</v>
      </c>
      <c r="SJS54" s="58" t="s">
        <v>577</v>
      </c>
      <c r="SJT54" s="58" t="s">
        <v>577</v>
      </c>
      <c r="SJU54" s="58" t="s">
        <v>577</v>
      </c>
      <c r="SJV54" s="58" t="s">
        <v>577</v>
      </c>
      <c r="SJW54" s="58" t="s">
        <v>577</v>
      </c>
      <c r="SJX54" s="58" t="s">
        <v>577</v>
      </c>
      <c r="SJY54" s="58" t="s">
        <v>577</v>
      </c>
      <c r="SJZ54" s="58" t="s">
        <v>577</v>
      </c>
      <c r="SKA54" s="58" t="s">
        <v>577</v>
      </c>
      <c r="SKB54" s="58" t="s">
        <v>577</v>
      </c>
      <c r="SKC54" s="58" t="s">
        <v>577</v>
      </c>
      <c r="SKD54" s="58" t="s">
        <v>577</v>
      </c>
      <c r="SKE54" s="58" t="s">
        <v>577</v>
      </c>
      <c r="SKF54" s="58" t="s">
        <v>577</v>
      </c>
      <c r="SKG54" s="58" t="s">
        <v>577</v>
      </c>
      <c r="SKH54" s="58" t="s">
        <v>577</v>
      </c>
      <c r="SKI54" s="58" t="s">
        <v>577</v>
      </c>
      <c r="SKJ54" s="58" t="s">
        <v>577</v>
      </c>
      <c r="SKK54" s="58" t="s">
        <v>577</v>
      </c>
      <c r="SKL54" s="58" t="s">
        <v>577</v>
      </c>
      <c r="SKM54" s="58" t="s">
        <v>577</v>
      </c>
      <c r="SKN54" s="58" t="s">
        <v>577</v>
      </c>
      <c r="SKO54" s="58" t="s">
        <v>577</v>
      </c>
      <c r="SKP54" s="58" t="s">
        <v>577</v>
      </c>
      <c r="SKQ54" s="58" t="s">
        <v>577</v>
      </c>
      <c r="SKR54" s="58" t="s">
        <v>577</v>
      </c>
      <c r="SKS54" s="58" t="s">
        <v>577</v>
      </c>
      <c r="SKT54" s="58" t="s">
        <v>577</v>
      </c>
      <c r="SKU54" s="58" t="s">
        <v>577</v>
      </c>
      <c r="SKV54" s="58" t="s">
        <v>577</v>
      </c>
      <c r="SKW54" s="58" t="s">
        <v>577</v>
      </c>
      <c r="SKX54" s="58" t="s">
        <v>577</v>
      </c>
      <c r="SKY54" s="58" t="s">
        <v>577</v>
      </c>
      <c r="SKZ54" s="58" t="s">
        <v>577</v>
      </c>
      <c r="SLA54" s="58" t="s">
        <v>577</v>
      </c>
      <c r="SLB54" s="58" t="s">
        <v>577</v>
      </c>
      <c r="SLC54" s="58" t="s">
        <v>577</v>
      </c>
      <c r="SLD54" s="58" t="s">
        <v>577</v>
      </c>
      <c r="SLE54" s="58" t="s">
        <v>577</v>
      </c>
      <c r="SLF54" s="58" t="s">
        <v>577</v>
      </c>
      <c r="SLG54" s="58" t="s">
        <v>577</v>
      </c>
      <c r="SLH54" s="58" t="s">
        <v>577</v>
      </c>
      <c r="SLI54" s="58" t="s">
        <v>577</v>
      </c>
      <c r="SLJ54" s="58" t="s">
        <v>577</v>
      </c>
      <c r="SLK54" s="58" t="s">
        <v>577</v>
      </c>
      <c r="SLL54" s="58" t="s">
        <v>577</v>
      </c>
      <c r="SLM54" s="58" t="s">
        <v>577</v>
      </c>
      <c r="SLN54" s="58" t="s">
        <v>577</v>
      </c>
      <c r="SLO54" s="58" t="s">
        <v>577</v>
      </c>
      <c r="SLP54" s="58" t="s">
        <v>577</v>
      </c>
      <c r="SLQ54" s="58" t="s">
        <v>577</v>
      </c>
      <c r="SLR54" s="58" t="s">
        <v>577</v>
      </c>
      <c r="SLS54" s="58" t="s">
        <v>577</v>
      </c>
      <c r="SLT54" s="58" t="s">
        <v>577</v>
      </c>
      <c r="SLU54" s="58" t="s">
        <v>577</v>
      </c>
      <c r="SLV54" s="58" t="s">
        <v>577</v>
      </c>
      <c r="SLW54" s="58" t="s">
        <v>577</v>
      </c>
      <c r="SLX54" s="58" t="s">
        <v>577</v>
      </c>
      <c r="SLY54" s="58" t="s">
        <v>577</v>
      </c>
      <c r="SLZ54" s="58" t="s">
        <v>577</v>
      </c>
      <c r="SMA54" s="58" t="s">
        <v>577</v>
      </c>
      <c r="SMB54" s="58" t="s">
        <v>577</v>
      </c>
      <c r="SMC54" s="58" t="s">
        <v>577</v>
      </c>
      <c r="SMD54" s="58" t="s">
        <v>577</v>
      </c>
      <c r="SME54" s="58" t="s">
        <v>577</v>
      </c>
      <c r="SMF54" s="58" t="s">
        <v>577</v>
      </c>
      <c r="SMG54" s="58" t="s">
        <v>577</v>
      </c>
      <c r="SMH54" s="58" t="s">
        <v>577</v>
      </c>
      <c r="SMI54" s="58" t="s">
        <v>577</v>
      </c>
      <c r="SMJ54" s="58" t="s">
        <v>577</v>
      </c>
      <c r="SMK54" s="58" t="s">
        <v>577</v>
      </c>
      <c r="SML54" s="58" t="s">
        <v>577</v>
      </c>
      <c r="SMM54" s="58" t="s">
        <v>577</v>
      </c>
      <c r="SMN54" s="58" t="s">
        <v>577</v>
      </c>
      <c r="SMO54" s="58" t="s">
        <v>577</v>
      </c>
      <c r="SMP54" s="58" t="s">
        <v>577</v>
      </c>
      <c r="SMQ54" s="58" t="s">
        <v>577</v>
      </c>
      <c r="SMR54" s="58" t="s">
        <v>577</v>
      </c>
      <c r="SMS54" s="58" t="s">
        <v>577</v>
      </c>
      <c r="SMT54" s="58" t="s">
        <v>577</v>
      </c>
      <c r="SMU54" s="58" t="s">
        <v>577</v>
      </c>
      <c r="SMV54" s="58" t="s">
        <v>577</v>
      </c>
      <c r="SMW54" s="58" t="s">
        <v>577</v>
      </c>
      <c r="SMX54" s="58" t="s">
        <v>577</v>
      </c>
      <c r="SMY54" s="58" t="s">
        <v>577</v>
      </c>
      <c r="SMZ54" s="58" t="s">
        <v>577</v>
      </c>
      <c r="SNA54" s="58" t="s">
        <v>577</v>
      </c>
      <c r="SNB54" s="58" t="s">
        <v>577</v>
      </c>
      <c r="SNC54" s="58" t="s">
        <v>577</v>
      </c>
      <c r="SND54" s="58" t="s">
        <v>577</v>
      </c>
      <c r="SNE54" s="58" t="s">
        <v>577</v>
      </c>
      <c r="SNF54" s="58" t="s">
        <v>577</v>
      </c>
      <c r="SNG54" s="58" t="s">
        <v>577</v>
      </c>
      <c r="SNH54" s="58" t="s">
        <v>577</v>
      </c>
      <c r="SNI54" s="58" t="s">
        <v>577</v>
      </c>
      <c r="SNJ54" s="58" t="s">
        <v>577</v>
      </c>
      <c r="SNK54" s="58" t="s">
        <v>577</v>
      </c>
      <c r="SNL54" s="58" t="s">
        <v>577</v>
      </c>
      <c r="SNM54" s="58" t="s">
        <v>577</v>
      </c>
      <c r="SNN54" s="58" t="s">
        <v>577</v>
      </c>
      <c r="SNO54" s="58" t="s">
        <v>577</v>
      </c>
      <c r="SNP54" s="58" t="s">
        <v>577</v>
      </c>
      <c r="SNQ54" s="58" t="s">
        <v>577</v>
      </c>
      <c r="SNR54" s="58" t="s">
        <v>577</v>
      </c>
      <c r="SNS54" s="58" t="s">
        <v>577</v>
      </c>
      <c r="SNT54" s="58" t="s">
        <v>577</v>
      </c>
      <c r="SNU54" s="58" t="s">
        <v>577</v>
      </c>
      <c r="SNV54" s="58" t="s">
        <v>577</v>
      </c>
      <c r="SNW54" s="58" t="s">
        <v>577</v>
      </c>
      <c r="SNX54" s="58" t="s">
        <v>577</v>
      </c>
      <c r="SNY54" s="58" t="s">
        <v>577</v>
      </c>
      <c r="SNZ54" s="58" t="s">
        <v>577</v>
      </c>
      <c r="SOA54" s="58" t="s">
        <v>577</v>
      </c>
      <c r="SOB54" s="58" t="s">
        <v>577</v>
      </c>
      <c r="SOC54" s="58" t="s">
        <v>577</v>
      </c>
      <c r="SOD54" s="58" t="s">
        <v>577</v>
      </c>
      <c r="SOE54" s="58" t="s">
        <v>577</v>
      </c>
      <c r="SOF54" s="58" t="s">
        <v>577</v>
      </c>
      <c r="SOG54" s="58" t="s">
        <v>577</v>
      </c>
      <c r="SOH54" s="58" t="s">
        <v>577</v>
      </c>
      <c r="SOI54" s="58" t="s">
        <v>577</v>
      </c>
      <c r="SOJ54" s="58" t="s">
        <v>577</v>
      </c>
      <c r="SOK54" s="58" t="s">
        <v>577</v>
      </c>
      <c r="SOL54" s="58" t="s">
        <v>577</v>
      </c>
      <c r="SOM54" s="58" t="s">
        <v>577</v>
      </c>
      <c r="SON54" s="58" t="s">
        <v>577</v>
      </c>
      <c r="SOO54" s="58" t="s">
        <v>577</v>
      </c>
      <c r="SOP54" s="58" t="s">
        <v>577</v>
      </c>
      <c r="SOQ54" s="58" t="s">
        <v>577</v>
      </c>
      <c r="SOR54" s="58" t="s">
        <v>577</v>
      </c>
      <c r="SOS54" s="58" t="s">
        <v>577</v>
      </c>
      <c r="SOT54" s="58" t="s">
        <v>577</v>
      </c>
      <c r="SOU54" s="58" t="s">
        <v>577</v>
      </c>
      <c r="SOV54" s="58" t="s">
        <v>577</v>
      </c>
      <c r="SOW54" s="58" t="s">
        <v>577</v>
      </c>
      <c r="SOX54" s="58" t="s">
        <v>577</v>
      </c>
      <c r="SOY54" s="58" t="s">
        <v>577</v>
      </c>
      <c r="SOZ54" s="58" t="s">
        <v>577</v>
      </c>
      <c r="SPA54" s="58" t="s">
        <v>577</v>
      </c>
      <c r="SPB54" s="58" t="s">
        <v>577</v>
      </c>
      <c r="SPC54" s="58" t="s">
        <v>577</v>
      </c>
      <c r="SPD54" s="58" t="s">
        <v>577</v>
      </c>
      <c r="SPE54" s="58" t="s">
        <v>577</v>
      </c>
      <c r="SPF54" s="58" t="s">
        <v>577</v>
      </c>
      <c r="SPG54" s="58" t="s">
        <v>577</v>
      </c>
      <c r="SPH54" s="58" t="s">
        <v>577</v>
      </c>
      <c r="SPI54" s="58" t="s">
        <v>577</v>
      </c>
      <c r="SPJ54" s="58" t="s">
        <v>577</v>
      </c>
      <c r="SPK54" s="58" t="s">
        <v>577</v>
      </c>
      <c r="SPL54" s="58" t="s">
        <v>577</v>
      </c>
      <c r="SPM54" s="58" t="s">
        <v>577</v>
      </c>
      <c r="SPN54" s="58" t="s">
        <v>577</v>
      </c>
      <c r="SPO54" s="58" t="s">
        <v>577</v>
      </c>
      <c r="SPP54" s="58" t="s">
        <v>577</v>
      </c>
      <c r="SPQ54" s="58" t="s">
        <v>577</v>
      </c>
      <c r="SPR54" s="58" t="s">
        <v>577</v>
      </c>
      <c r="SPS54" s="58" t="s">
        <v>577</v>
      </c>
      <c r="SPT54" s="58" t="s">
        <v>577</v>
      </c>
      <c r="SPU54" s="58" t="s">
        <v>577</v>
      </c>
      <c r="SPV54" s="58" t="s">
        <v>577</v>
      </c>
      <c r="SPW54" s="58" t="s">
        <v>577</v>
      </c>
      <c r="SPX54" s="58" t="s">
        <v>577</v>
      </c>
      <c r="SPY54" s="58" t="s">
        <v>577</v>
      </c>
      <c r="SPZ54" s="58" t="s">
        <v>577</v>
      </c>
      <c r="SQA54" s="58" t="s">
        <v>577</v>
      </c>
      <c r="SQB54" s="58" t="s">
        <v>577</v>
      </c>
      <c r="SQC54" s="58" t="s">
        <v>577</v>
      </c>
      <c r="SQD54" s="58" t="s">
        <v>577</v>
      </c>
      <c r="SQE54" s="58" t="s">
        <v>577</v>
      </c>
      <c r="SQF54" s="58" t="s">
        <v>577</v>
      </c>
      <c r="SQG54" s="58" t="s">
        <v>577</v>
      </c>
      <c r="SQH54" s="58" t="s">
        <v>577</v>
      </c>
      <c r="SQI54" s="58" t="s">
        <v>577</v>
      </c>
      <c r="SQJ54" s="58" t="s">
        <v>577</v>
      </c>
      <c r="SQK54" s="58" t="s">
        <v>577</v>
      </c>
      <c r="SQL54" s="58" t="s">
        <v>577</v>
      </c>
      <c r="SQM54" s="58" t="s">
        <v>577</v>
      </c>
      <c r="SQN54" s="58" t="s">
        <v>577</v>
      </c>
      <c r="SQO54" s="58" t="s">
        <v>577</v>
      </c>
      <c r="SQP54" s="58" t="s">
        <v>577</v>
      </c>
      <c r="SQQ54" s="58" t="s">
        <v>577</v>
      </c>
      <c r="SQR54" s="58" t="s">
        <v>577</v>
      </c>
      <c r="SQS54" s="58" t="s">
        <v>577</v>
      </c>
      <c r="SQT54" s="58" t="s">
        <v>577</v>
      </c>
      <c r="SQU54" s="58" t="s">
        <v>577</v>
      </c>
      <c r="SQV54" s="58" t="s">
        <v>577</v>
      </c>
      <c r="SQW54" s="58" t="s">
        <v>577</v>
      </c>
      <c r="SQX54" s="58" t="s">
        <v>577</v>
      </c>
      <c r="SQY54" s="58" t="s">
        <v>577</v>
      </c>
      <c r="SQZ54" s="58" t="s">
        <v>577</v>
      </c>
      <c r="SRA54" s="58" t="s">
        <v>577</v>
      </c>
      <c r="SRB54" s="58" t="s">
        <v>577</v>
      </c>
      <c r="SRC54" s="58" t="s">
        <v>577</v>
      </c>
      <c r="SRD54" s="58" t="s">
        <v>577</v>
      </c>
      <c r="SRE54" s="58" t="s">
        <v>577</v>
      </c>
      <c r="SRF54" s="58" t="s">
        <v>577</v>
      </c>
      <c r="SRG54" s="58" t="s">
        <v>577</v>
      </c>
      <c r="SRH54" s="58" t="s">
        <v>577</v>
      </c>
      <c r="SRI54" s="58" t="s">
        <v>577</v>
      </c>
      <c r="SRJ54" s="58" t="s">
        <v>577</v>
      </c>
      <c r="SRK54" s="58" t="s">
        <v>577</v>
      </c>
      <c r="SRL54" s="58" t="s">
        <v>577</v>
      </c>
      <c r="SRM54" s="58" t="s">
        <v>577</v>
      </c>
      <c r="SRN54" s="58" t="s">
        <v>577</v>
      </c>
      <c r="SRO54" s="58" t="s">
        <v>577</v>
      </c>
      <c r="SRP54" s="58" t="s">
        <v>577</v>
      </c>
      <c r="SRQ54" s="58" t="s">
        <v>577</v>
      </c>
      <c r="SRR54" s="58" t="s">
        <v>577</v>
      </c>
      <c r="SRS54" s="58" t="s">
        <v>577</v>
      </c>
      <c r="SRT54" s="58" t="s">
        <v>577</v>
      </c>
      <c r="SRU54" s="58" t="s">
        <v>577</v>
      </c>
      <c r="SRV54" s="58" t="s">
        <v>577</v>
      </c>
      <c r="SRW54" s="58" t="s">
        <v>577</v>
      </c>
      <c r="SRX54" s="58" t="s">
        <v>577</v>
      </c>
      <c r="SRY54" s="58" t="s">
        <v>577</v>
      </c>
      <c r="SRZ54" s="58" t="s">
        <v>577</v>
      </c>
      <c r="SSA54" s="58" t="s">
        <v>577</v>
      </c>
      <c r="SSB54" s="58" t="s">
        <v>577</v>
      </c>
      <c r="SSC54" s="58" t="s">
        <v>577</v>
      </c>
      <c r="SSD54" s="58" t="s">
        <v>577</v>
      </c>
      <c r="SSE54" s="58" t="s">
        <v>577</v>
      </c>
      <c r="SSF54" s="58" t="s">
        <v>577</v>
      </c>
      <c r="SSG54" s="58" t="s">
        <v>577</v>
      </c>
      <c r="SSH54" s="58" t="s">
        <v>577</v>
      </c>
      <c r="SSI54" s="58" t="s">
        <v>577</v>
      </c>
      <c r="SSJ54" s="58" t="s">
        <v>577</v>
      </c>
      <c r="SSK54" s="58" t="s">
        <v>577</v>
      </c>
      <c r="SSL54" s="58" t="s">
        <v>577</v>
      </c>
      <c r="SSM54" s="58" t="s">
        <v>577</v>
      </c>
      <c r="SSN54" s="58" t="s">
        <v>577</v>
      </c>
      <c r="SSO54" s="58" t="s">
        <v>577</v>
      </c>
      <c r="SSP54" s="58" t="s">
        <v>577</v>
      </c>
      <c r="SSQ54" s="58" t="s">
        <v>577</v>
      </c>
      <c r="SSR54" s="58" t="s">
        <v>577</v>
      </c>
      <c r="SSS54" s="58" t="s">
        <v>577</v>
      </c>
      <c r="SST54" s="58" t="s">
        <v>577</v>
      </c>
      <c r="SSU54" s="58" t="s">
        <v>577</v>
      </c>
      <c r="SSV54" s="58" t="s">
        <v>577</v>
      </c>
      <c r="SSW54" s="58" t="s">
        <v>577</v>
      </c>
      <c r="SSX54" s="58" t="s">
        <v>577</v>
      </c>
      <c r="SSY54" s="58" t="s">
        <v>577</v>
      </c>
      <c r="SSZ54" s="58" t="s">
        <v>577</v>
      </c>
      <c r="STA54" s="58" t="s">
        <v>577</v>
      </c>
      <c r="STB54" s="58" t="s">
        <v>577</v>
      </c>
      <c r="STC54" s="58" t="s">
        <v>577</v>
      </c>
      <c r="STD54" s="58" t="s">
        <v>577</v>
      </c>
      <c r="STE54" s="58" t="s">
        <v>577</v>
      </c>
      <c r="STF54" s="58" t="s">
        <v>577</v>
      </c>
      <c r="STG54" s="58" t="s">
        <v>577</v>
      </c>
      <c r="STH54" s="58" t="s">
        <v>577</v>
      </c>
      <c r="STI54" s="58" t="s">
        <v>577</v>
      </c>
      <c r="STJ54" s="58" t="s">
        <v>577</v>
      </c>
      <c r="STK54" s="58" t="s">
        <v>577</v>
      </c>
      <c r="STL54" s="58" t="s">
        <v>577</v>
      </c>
      <c r="STM54" s="58" t="s">
        <v>577</v>
      </c>
      <c r="STN54" s="58" t="s">
        <v>577</v>
      </c>
      <c r="STO54" s="58" t="s">
        <v>577</v>
      </c>
      <c r="STP54" s="58" t="s">
        <v>577</v>
      </c>
      <c r="STQ54" s="58" t="s">
        <v>577</v>
      </c>
      <c r="STR54" s="58" t="s">
        <v>577</v>
      </c>
      <c r="STS54" s="58" t="s">
        <v>577</v>
      </c>
      <c r="STT54" s="58" t="s">
        <v>577</v>
      </c>
      <c r="STU54" s="58" t="s">
        <v>577</v>
      </c>
      <c r="STV54" s="58" t="s">
        <v>577</v>
      </c>
      <c r="STW54" s="58" t="s">
        <v>577</v>
      </c>
      <c r="STX54" s="58" t="s">
        <v>577</v>
      </c>
      <c r="STY54" s="58" t="s">
        <v>577</v>
      </c>
      <c r="STZ54" s="58" t="s">
        <v>577</v>
      </c>
      <c r="SUA54" s="58" t="s">
        <v>577</v>
      </c>
      <c r="SUB54" s="58" t="s">
        <v>577</v>
      </c>
      <c r="SUC54" s="58" t="s">
        <v>577</v>
      </c>
      <c r="SUD54" s="58" t="s">
        <v>577</v>
      </c>
      <c r="SUE54" s="58" t="s">
        <v>577</v>
      </c>
      <c r="SUF54" s="58" t="s">
        <v>577</v>
      </c>
      <c r="SUG54" s="58" t="s">
        <v>577</v>
      </c>
      <c r="SUH54" s="58" t="s">
        <v>577</v>
      </c>
      <c r="SUI54" s="58" t="s">
        <v>577</v>
      </c>
      <c r="SUJ54" s="58" t="s">
        <v>577</v>
      </c>
      <c r="SUK54" s="58" t="s">
        <v>577</v>
      </c>
      <c r="SUL54" s="58" t="s">
        <v>577</v>
      </c>
      <c r="SUM54" s="58" t="s">
        <v>577</v>
      </c>
      <c r="SUN54" s="58" t="s">
        <v>577</v>
      </c>
      <c r="SUO54" s="58" t="s">
        <v>577</v>
      </c>
      <c r="SUP54" s="58" t="s">
        <v>577</v>
      </c>
      <c r="SUQ54" s="58" t="s">
        <v>577</v>
      </c>
      <c r="SUR54" s="58" t="s">
        <v>577</v>
      </c>
      <c r="SUS54" s="58" t="s">
        <v>577</v>
      </c>
      <c r="SUT54" s="58" t="s">
        <v>577</v>
      </c>
      <c r="SUU54" s="58" t="s">
        <v>577</v>
      </c>
      <c r="SUV54" s="58" t="s">
        <v>577</v>
      </c>
      <c r="SUW54" s="58" t="s">
        <v>577</v>
      </c>
      <c r="SUX54" s="58" t="s">
        <v>577</v>
      </c>
      <c r="SUY54" s="58" t="s">
        <v>577</v>
      </c>
      <c r="SUZ54" s="58" t="s">
        <v>577</v>
      </c>
      <c r="SVA54" s="58" t="s">
        <v>577</v>
      </c>
      <c r="SVB54" s="58" t="s">
        <v>577</v>
      </c>
      <c r="SVC54" s="58" t="s">
        <v>577</v>
      </c>
      <c r="SVD54" s="58" t="s">
        <v>577</v>
      </c>
      <c r="SVE54" s="58" t="s">
        <v>577</v>
      </c>
      <c r="SVF54" s="58" t="s">
        <v>577</v>
      </c>
      <c r="SVG54" s="58" t="s">
        <v>577</v>
      </c>
      <c r="SVH54" s="58" t="s">
        <v>577</v>
      </c>
      <c r="SVI54" s="58" t="s">
        <v>577</v>
      </c>
      <c r="SVJ54" s="58" t="s">
        <v>577</v>
      </c>
      <c r="SVK54" s="58" t="s">
        <v>577</v>
      </c>
      <c r="SVL54" s="58" t="s">
        <v>577</v>
      </c>
      <c r="SVM54" s="58" t="s">
        <v>577</v>
      </c>
      <c r="SVN54" s="58" t="s">
        <v>577</v>
      </c>
      <c r="SVO54" s="58" t="s">
        <v>577</v>
      </c>
      <c r="SVP54" s="58" t="s">
        <v>577</v>
      </c>
      <c r="SVQ54" s="58" t="s">
        <v>577</v>
      </c>
      <c r="SVR54" s="58" t="s">
        <v>577</v>
      </c>
      <c r="SVS54" s="58" t="s">
        <v>577</v>
      </c>
      <c r="SVT54" s="58" t="s">
        <v>577</v>
      </c>
      <c r="SVU54" s="58" t="s">
        <v>577</v>
      </c>
      <c r="SVV54" s="58" t="s">
        <v>577</v>
      </c>
      <c r="SVW54" s="58" t="s">
        <v>577</v>
      </c>
      <c r="SVX54" s="58" t="s">
        <v>577</v>
      </c>
      <c r="SVY54" s="58" t="s">
        <v>577</v>
      </c>
      <c r="SVZ54" s="58" t="s">
        <v>577</v>
      </c>
      <c r="SWA54" s="58" t="s">
        <v>577</v>
      </c>
      <c r="SWB54" s="58" t="s">
        <v>577</v>
      </c>
      <c r="SWC54" s="58" t="s">
        <v>577</v>
      </c>
      <c r="SWD54" s="58" t="s">
        <v>577</v>
      </c>
      <c r="SWE54" s="58" t="s">
        <v>577</v>
      </c>
      <c r="SWF54" s="58" t="s">
        <v>577</v>
      </c>
      <c r="SWG54" s="58" t="s">
        <v>577</v>
      </c>
      <c r="SWH54" s="58" t="s">
        <v>577</v>
      </c>
      <c r="SWI54" s="58" t="s">
        <v>577</v>
      </c>
      <c r="SWJ54" s="58" t="s">
        <v>577</v>
      </c>
      <c r="SWK54" s="58" t="s">
        <v>577</v>
      </c>
      <c r="SWL54" s="58" t="s">
        <v>577</v>
      </c>
      <c r="SWM54" s="58" t="s">
        <v>577</v>
      </c>
      <c r="SWN54" s="58" t="s">
        <v>577</v>
      </c>
      <c r="SWO54" s="58" t="s">
        <v>577</v>
      </c>
      <c r="SWP54" s="58" t="s">
        <v>577</v>
      </c>
      <c r="SWQ54" s="58" t="s">
        <v>577</v>
      </c>
      <c r="SWR54" s="58" t="s">
        <v>577</v>
      </c>
      <c r="SWS54" s="58" t="s">
        <v>577</v>
      </c>
      <c r="SWT54" s="58" t="s">
        <v>577</v>
      </c>
      <c r="SWU54" s="58" t="s">
        <v>577</v>
      </c>
      <c r="SWV54" s="58" t="s">
        <v>577</v>
      </c>
      <c r="SWW54" s="58" t="s">
        <v>577</v>
      </c>
      <c r="SWX54" s="58" t="s">
        <v>577</v>
      </c>
      <c r="SWY54" s="58" t="s">
        <v>577</v>
      </c>
      <c r="SWZ54" s="58" t="s">
        <v>577</v>
      </c>
      <c r="SXA54" s="58" t="s">
        <v>577</v>
      </c>
      <c r="SXB54" s="58" t="s">
        <v>577</v>
      </c>
      <c r="SXC54" s="58" t="s">
        <v>577</v>
      </c>
      <c r="SXD54" s="58" t="s">
        <v>577</v>
      </c>
      <c r="SXE54" s="58" t="s">
        <v>577</v>
      </c>
      <c r="SXF54" s="58" t="s">
        <v>577</v>
      </c>
      <c r="SXG54" s="58" t="s">
        <v>577</v>
      </c>
      <c r="SXH54" s="58" t="s">
        <v>577</v>
      </c>
      <c r="SXI54" s="58" t="s">
        <v>577</v>
      </c>
      <c r="SXJ54" s="58" t="s">
        <v>577</v>
      </c>
      <c r="SXK54" s="58" t="s">
        <v>577</v>
      </c>
      <c r="SXL54" s="58" t="s">
        <v>577</v>
      </c>
      <c r="SXM54" s="58" t="s">
        <v>577</v>
      </c>
      <c r="SXN54" s="58" t="s">
        <v>577</v>
      </c>
      <c r="SXO54" s="58" t="s">
        <v>577</v>
      </c>
      <c r="SXP54" s="58" t="s">
        <v>577</v>
      </c>
      <c r="SXQ54" s="58" t="s">
        <v>577</v>
      </c>
      <c r="SXR54" s="58" t="s">
        <v>577</v>
      </c>
      <c r="SXS54" s="58" t="s">
        <v>577</v>
      </c>
      <c r="SXT54" s="58" t="s">
        <v>577</v>
      </c>
      <c r="SXU54" s="58" t="s">
        <v>577</v>
      </c>
      <c r="SXV54" s="58" t="s">
        <v>577</v>
      </c>
      <c r="SXW54" s="58" t="s">
        <v>577</v>
      </c>
      <c r="SXX54" s="58" t="s">
        <v>577</v>
      </c>
      <c r="SXY54" s="58" t="s">
        <v>577</v>
      </c>
      <c r="SXZ54" s="58" t="s">
        <v>577</v>
      </c>
      <c r="SYA54" s="58" t="s">
        <v>577</v>
      </c>
      <c r="SYB54" s="58" t="s">
        <v>577</v>
      </c>
      <c r="SYC54" s="58" t="s">
        <v>577</v>
      </c>
      <c r="SYD54" s="58" t="s">
        <v>577</v>
      </c>
      <c r="SYE54" s="58" t="s">
        <v>577</v>
      </c>
      <c r="SYF54" s="58" t="s">
        <v>577</v>
      </c>
      <c r="SYG54" s="58" t="s">
        <v>577</v>
      </c>
      <c r="SYH54" s="58" t="s">
        <v>577</v>
      </c>
      <c r="SYI54" s="58" t="s">
        <v>577</v>
      </c>
      <c r="SYJ54" s="58" t="s">
        <v>577</v>
      </c>
      <c r="SYK54" s="58" t="s">
        <v>577</v>
      </c>
      <c r="SYL54" s="58" t="s">
        <v>577</v>
      </c>
      <c r="SYM54" s="58" t="s">
        <v>577</v>
      </c>
      <c r="SYN54" s="58" t="s">
        <v>577</v>
      </c>
      <c r="SYO54" s="58" t="s">
        <v>577</v>
      </c>
      <c r="SYP54" s="58" t="s">
        <v>577</v>
      </c>
      <c r="SYQ54" s="58" t="s">
        <v>577</v>
      </c>
      <c r="SYR54" s="58" t="s">
        <v>577</v>
      </c>
      <c r="SYS54" s="58" t="s">
        <v>577</v>
      </c>
      <c r="SYT54" s="58" t="s">
        <v>577</v>
      </c>
      <c r="SYU54" s="58" t="s">
        <v>577</v>
      </c>
      <c r="SYV54" s="58" t="s">
        <v>577</v>
      </c>
      <c r="SYW54" s="58" t="s">
        <v>577</v>
      </c>
      <c r="SYX54" s="58" t="s">
        <v>577</v>
      </c>
      <c r="SYY54" s="58" t="s">
        <v>577</v>
      </c>
      <c r="SYZ54" s="58" t="s">
        <v>577</v>
      </c>
      <c r="SZA54" s="58" t="s">
        <v>577</v>
      </c>
      <c r="SZB54" s="58" t="s">
        <v>577</v>
      </c>
      <c r="SZC54" s="58" t="s">
        <v>577</v>
      </c>
      <c r="SZD54" s="58" t="s">
        <v>577</v>
      </c>
      <c r="SZE54" s="58" t="s">
        <v>577</v>
      </c>
      <c r="SZF54" s="58" t="s">
        <v>577</v>
      </c>
      <c r="SZG54" s="58" t="s">
        <v>577</v>
      </c>
      <c r="SZH54" s="58" t="s">
        <v>577</v>
      </c>
      <c r="SZI54" s="58" t="s">
        <v>577</v>
      </c>
      <c r="SZJ54" s="58" t="s">
        <v>577</v>
      </c>
      <c r="SZK54" s="58" t="s">
        <v>577</v>
      </c>
      <c r="SZL54" s="58" t="s">
        <v>577</v>
      </c>
      <c r="SZM54" s="58" t="s">
        <v>577</v>
      </c>
      <c r="SZN54" s="58" t="s">
        <v>577</v>
      </c>
      <c r="SZO54" s="58" t="s">
        <v>577</v>
      </c>
      <c r="SZP54" s="58" t="s">
        <v>577</v>
      </c>
      <c r="SZQ54" s="58" t="s">
        <v>577</v>
      </c>
      <c r="SZR54" s="58" t="s">
        <v>577</v>
      </c>
      <c r="SZS54" s="58" t="s">
        <v>577</v>
      </c>
      <c r="SZT54" s="58" t="s">
        <v>577</v>
      </c>
      <c r="SZU54" s="58" t="s">
        <v>577</v>
      </c>
      <c r="SZV54" s="58" t="s">
        <v>577</v>
      </c>
      <c r="SZW54" s="58" t="s">
        <v>577</v>
      </c>
      <c r="SZX54" s="58" t="s">
        <v>577</v>
      </c>
      <c r="SZY54" s="58" t="s">
        <v>577</v>
      </c>
      <c r="SZZ54" s="58" t="s">
        <v>577</v>
      </c>
      <c r="TAA54" s="58" t="s">
        <v>577</v>
      </c>
      <c r="TAB54" s="58" t="s">
        <v>577</v>
      </c>
      <c r="TAC54" s="58" t="s">
        <v>577</v>
      </c>
      <c r="TAD54" s="58" t="s">
        <v>577</v>
      </c>
      <c r="TAE54" s="58" t="s">
        <v>577</v>
      </c>
      <c r="TAF54" s="58" t="s">
        <v>577</v>
      </c>
      <c r="TAG54" s="58" t="s">
        <v>577</v>
      </c>
      <c r="TAH54" s="58" t="s">
        <v>577</v>
      </c>
      <c r="TAI54" s="58" t="s">
        <v>577</v>
      </c>
      <c r="TAJ54" s="58" t="s">
        <v>577</v>
      </c>
      <c r="TAK54" s="58" t="s">
        <v>577</v>
      </c>
      <c r="TAL54" s="58" t="s">
        <v>577</v>
      </c>
      <c r="TAM54" s="58" t="s">
        <v>577</v>
      </c>
      <c r="TAN54" s="58" t="s">
        <v>577</v>
      </c>
      <c r="TAO54" s="58" t="s">
        <v>577</v>
      </c>
      <c r="TAP54" s="58" t="s">
        <v>577</v>
      </c>
      <c r="TAQ54" s="58" t="s">
        <v>577</v>
      </c>
      <c r="TAR54" s="58" t="s">
        <v>577</v>
      </c>
      <c r="TAS54" s="58" t="s">
        <v>577</v>
      </c>
      <c r="TAT54" s="58" t="s">
        <v>577</v>
      </c>
      <c r="TAU54" s="58" t="s">
        <v>577</v>
      </c>
      <c r="TAV54" s="58" t="s">
        <v>577</v>
      </c>
      <c r="TAW54" s="58" t="s">
        <v>577</v>
      </c>
      <c r="TAX54" s="58" t="s">
        <v>577</v>
      </c>
      <c r="TAY54" s="58" t="s">
        <v>577</v>
      </c>
      <c r="TAZ54" s="58" t="s">
        <v>577</v>
      </c>
      <c r="TBA54" s="58" t="s">
        <v>577</v>
      </c>
      <c r="TBB54" s="58" t="s">
        <v>577</v>
      </c>
      <c r="TBC54" s="58" t="s">
        <v>577</v>
      </c>
      <c r="TBD54" s="58" t="s">
        <v>577</v>
      </c>
      <c r="TBE54" s="58" t="s">
        <v>577</v>
      </c>
      <c r="TBF54" s="58" t="s">
        <v>577</v>
      </c>
      <c r="TBG54" s="58" t="s">
        <v>577</v>
      </c>
      <c r="TBH54" s="58" t="s">
        <v>577</v>
      </c>
      <c r="TBI54" s="58" t="s">
        <v>577</v>
      </c>
      <c r="TBJ54" s="58" t="s">
        <v>577</v>
      </c>
      <c r="TBK54" s="58" t="s">
        <v>577</v>
      </c>
      <c r="TBL54" s="58" t="s">
        <v>577</v>
      </c>
      <c r="TBM54" s="58" t="s">
        <v>577</v>
      </c>
      <c r="TBN54" s="58" t="s">
        <v>577</v>
      </c>
      <c r="TBO54" s="58" t="s">
        <v>577</v>
      </c>
      <c r="TBP54" s="58" t="s">
        <v>577</v>
      </c>
      <c r="TBQ54" s="58" t="s">
        <v>577</v>
      </c>
      <c r="TBR54" s="58" t="s">
        <v>577</v>
      </c>
      <c r="TBS54" s="58" t="s">
        <v>577</v>
      </c>
      <c r="TBT54" s="58" t="s">
        <v>577</v>
      </c>
      <c r="TBU54" s="58" t="s">
        <v>577</v>
      </c>
      <c r="TBV54" s="58" t="s">
        <v>577</v>
      </c>
      <c r="TBW54" s="58" t="s">
        <v>577</v>
      </c>
      <c r="TBX54" s="58" t="s">
        <v>577</v>
      </c>
      <c r="TBY54" s="58" t="s">
        <v>577</v>
      </c>
      <c r="TBZ54" s="58" t="s">
        <v>577</v>
      </c>
      <c r="TCA54" s="58" t="s">
        <v>577</v>
      </c>
      <c r="TCB54" s="58" t="s">
        <v>577</v>
      </c>
      <c r="TCC54" s="58" t="s">
        <v>577</v>
      </c>
      <c r="TCD54" s="58" t="s">
        <v>577</v>
      </c>
      <c r="TCE54" s="58" t="s">
        <v>577</v>
      </c>
      <c r="TCF54" s="58" t="s">
        <v>577</v>
      </c>
      <c r="TCG54" s="58" t="s">
        <v>577</v>
      </c>
      <c r="TCH54" s="58" t="s">
        <v>577</v>
      </c>
      <c r="TCI54" s="58" t="s">
        <v>577</v>
      </c>
      <c r="TCJ54" s="58" t="s">
        <v>577</v>
      </c>
      <c r="TCK54" s="58" t="s">
        <v>577</v>
      </c>
      <c r="TCL54" s="58" t="s">
        <v>577</v>
      </c>
      <c r="TCM54" s="58" t="s">
        <v>577</v>
      </c>
      <c r="TCN54" s="58" t="s">
        <v>577</v>
      </c>
      <c r="TCO54" s="58" t="s">
        <v>577</v>
      </c>
      <c r="TCP54" s="58" t="s">
        <v>577</v>
      </c>
      <c r="TCQ54" s="58" t="s">
        <v>577</v>
      </c>
      <c r="TCR54" s="58" t="s">
        <v>577</v>
      </c>
      <c r="TCS54" s="58" t="s">
        <v>577</v>
      </c>
      <c r="TCT54" s="58" t="s">
        <v>577</v>
      </c>
      <c r="TCU54" s="58" t="s">
        <v>577</v>
      </c>
      <c r="TCV54" s="58" t="s">
        <v>577</v>
      </c>
      <c r="TCW54" s="58" t="s">
        <v>577</v>
      </c>
      <c r="TCX54" s="58" t="s">
        <v>577</v>
      </c>
      <c r="TCY54" s="58" t="s">
        <v>577</v>
      </c>
      <c r="TCZ54" s="58" t="s">
        <v>577</v>
      </c>
      <c r="TDA54" s="58" t="s">
        <v>577</v>
      </c>
      <c r="TDB54" s="58" t="s">
        <v>577</v>
      </c>
      <c r="TDC54" s="58" t="s">
        <v>577</v>
      </c>
      <c r="TDD54" s="58" t="s">
        <v>577</v>
      </c>
      <c r="TDE54" s="58" t="s">
        <v>577</v>
      </c>
      <c r="TDF54" s="58" t="s">
        <v>577</v>
      </c>
      <c r="TDG54" s="58" t="s">
        <v>577</v>
      </c>
      <c r="TDH54" s="58" t="s">
        <v>577</v>
      </c>
      <c r="TDI54" s="58" t="s">
        <v>577</v>
      </c>
      <c r="TDJ54" s="58" t="s">
        <v>577</v>
      </c>
      <c r="TDK54" s="58" t="s">
        <v>577</v>
      </c>
      <c r="TDL54" s="58" t="s">
        <v>577</v>
      </c>
      <c r="TDM54" s="58" t="s">
        <v>577</v>
      </c>
      <c r="TDN54" s="58" t="s">
        <v>577</v>
      </c>
      <c r="TDO54" s="58" t="s">
        <v>577</v>
      </c>
      <c r="TDP54" s="58" t="s">
        <v>577</v>
      </c>
      <c r="TDQ54" s="58" t="s">
        <v>577</v>
      </c>
      <c r="TDR54" s="58" t="s">
        <v>577</v>
      </c>
      <c r="TDS54" s="58" t="s">
        <v>577</v>
      </c>
      <c r="TDT54" s="58" t="s">
        <v>577</v>
      </c>
      <c r="TDU54" s="58" t="s">
        <v>577</v>
      </c>
      <c r="TDV54" s="58" t="s">
        <v>577</v>
      </c>
      <c r="TDW54" s="58" t="s">
        <v>577</v>
      </c>
      <c r="TDX54" s="58" t="s">
        <v>577</v>
      </c>
      <c r="TDY54" s="58" t="s">
        <v>577</v>
      </c>
      <c r="TDZ54" s="58" t="s">
        <v>577</v>
      </c>
      <c r="TEA54" s="58" t="s">
        <v>577</v>
      </c>
      <c r="TEB54" s="58" t="s">
        <v>577</v>
      </c>
      <c r="TEC54" s="58" t="s">
        <v>577</v>
      </c>
      <c r="TED54" s="58" t="s">
        <v>577</v>
      </c>
      <c r="TEE54" s="58" t="s">
        <v>577</v>
      </c>
      <c r="TEF54" s="58" t="s">
        <v>577</v>
      </c>
      <c r="TEG54" s="58" t="s">
        <v>577</v>
      </c>
      <c r="TEH54" s="58" t="s">
        <v>577</v>
      </c>
      <c r="TEI54" s="58" t="s">
        <v>577</v>
      </c>
      <c r="TEJ54" s="58" t="s">
        <v>577</v>
      </c>
      <c r="TEK54" s="58" t="s">
        <v>577</v>
      </c>
      <c r="TEL54" s="58" t="s">
        <v>577</v>
      </c>
      <c r="TEM54" s="58" t="s">
        <v>577</v>
      </c>
      <c r="TEN54" s="58" t="s">
        <v>577</v>
      </c>
      <c r="TEO54" s="58" t="s">
        <v>577</v>
      </c>
      <c r="TEP54" s="58" t="s">
        <v>577</v>
      </c>
      <c r="TEQ54" s="58" t="s">
        <v>577</v>
      </c>
      <c r="TER54" s="58" t="s">
        <v>577</v>
      </c>
      <c r="TES54" s="58" t="s">
        <v>577</v>
      </c>
      <c r="TET54" s="58" t="s">
        <v>577</v>
      </c>
      <c r="TEU54" s="58" t="s">
        <v>577</v>
      </c>
      <c r="TEV54" s="58" t="s">
        <v>577</v>
      </c>
      <c r="TEW54" s="58" t="s">
        <v>577</v>
      </c>
      <c r="TEX54" s="58" t="s">
        <v>577</v>
      </c>
      <c r="TEY54" s="58" t="s">
        <v>577</v>
      </c>
      <c r="TEZ54" s="58" t="s">
        <v>577</v>
      </c>
      <c r="TFA54" s="58" t="s">
        <v>577</v>
      </c>
      <c r="TFB54" s="58" t="s">
        <v>577</v>
      </c>
      <c r="TFC54" s="58" t="s">
        <v>577</v>
      </c>
      <c r="TFD54" s="58" t="s">
        <v>577</v>
      </c>
      <c r="TFE54" s="58" t="s">
        <v>577</v>
      </c>
      <c r="TFF54" s="58" t="s">
        <v>577</v>
      </c>
      <c r="TFG54" s="58" t="s">
        <v>577</v>
      </c>
      <c r="TFH54" s="58" t="s">
        <v>577</v>
      </c>
      <c r="TFI54" s="58" t="s">
        <v>577</v>
      </c>
      <c r="TFJ54" s="58" t="s">
        <v>577</v>
      </c>
      <c r="TFK54" s="58" t="s">
        <v>577</v>
      </c>
      <c r="TFL54" s="58" t="s">
        <v>577</v>
      </c>
      <c r="TFM54" s="58" t="s">
        <v>577</v>
      </c>
      <c r="TFN54" s="58" t="s">
        <v>577</v>
      </c>
      <c r="TFO54" s="58" t="s">
        <v>577</v>
      </c>
      <c r="TFP54" s="58" t="s">
        <v>577</v>
      </c>
      <c r="TFQ54" s="58" t="s">
        <v>577</v>
      </c>
      <c r="TFR54" s="58" t="s">
        <v>577</v>
      </c>
      <c r="TFS54" s="58" t="s">
        <v>577</v>
      </c>
      <c r="TFT54" s="58" t="s">
        <v>577</v>
      </c>
      <c r="TFU54" s="58" t="s">
        <v>577</v>
      </c>
      <c r="TFV54" s="58" t="s">
        <v>577</v>
      </c>
      <c r="TFW54" s="58" t="s">
        <v>577</v>
      </c>
      <c r="TFX54" s="58" t="s">
        <v>577</v>
      </c>
      <c r="TFY54" s="58" t="s">
        <v>577</v>
      </c>
      <c r="TFZ54" s="58" t="s">
        <v>577</v>
      </c>
      <c r="TGA54" s="58" t="s">
        <v>577</v>
      </c>
      <c r="TGB54" s="58" t="s">
        <v>577</v>
      </c>
      <c r="TGC54" s="58" t="s">
        <v>577</v>
      </c>
      <c r="TGD54" s="58" t="s">
        <v>577</v>
      </c>
      <c r="TGE54" s="58" t="s">
        <v>577</v>
      </c>
      <c r="TGF54" s="58" t="s">
        <v>577</v>
      </c>
      <c r="TGG54" s="58" t="s">
        <v>577</v>
      </c>
      <c r="TGH54" s="58" t="s">
        <v>577</v>
      </c>
      <c r="TGI54" s="58" t="s">
        <v>577</v>
      </c>
      <c r="TGJ54" s="58" t="s">
        <v>577</v>
      </c>
      <c r="TGK54" s="58" t="s">
        <v>577</v>
      </c>
      <c r="TGL54" s="58" t="s">
        <v>577</v>
      </c>
      <c r="TGM54" s="58" t="s">
        <v>577</v>
      </c>
      <c r="TGN54" s="58" t="s">
        <v>577</v>
      </c>
      <c r="TGO54" s="58" t="s">
        <v>577</v>
      </c>
      <c r="TGP54" s="58" t="s">
        <v>577</v>
      </c>
      <c r="TGQ54" s="58" t="s">
        <v>577</v>
      </c>
      <c r="TGR54" s="58" t="s">
        <v>577</v>
      </c>
      <c r="TGS54" s="58" t="s">
        <v>577</v>
      </c>
      <c r="TGT54" s="58" t="s">
        <v>577</v>
      </c>
      <c r="TGU54" s="58" t="s">
        <v>577</v>
      </c>
      <c r="TGV54" s="58" t="s">
        <v>577</v>
      </c>
      <c r="TGW54" s="58" t="s">
        <v>577</v>
      </c>
      <c r="TGX54" s="58" t="s">
        <v>577</v>
      </c>
      <c r="TGY54" s="58" t="s">
        <v>577</v>
      </c>
      <c r="TGZ54" s="58" t="s">
        <v>577</v>
      </c>
      <c r="THA54" s="58" t="s">
        <v>577</v>
      </c>
      <c r="THB54" s="58" t="s">
        <v>577</v>
      </c>
      <c r="THC54" s="58" t="s">
        <v>577</v>
      </c>
      <c r="THD54" s="58" t="s">
        <v>577</v>
      </c>
      <c r="THE54" s="58" t="s">
        <v>577</v>
      </c>
      <c r="THF54" s="58" t="s">
        <v>577</v>
      </c>
      <c r="THG54" s="58" t="s">
        <v>577</v>
      </c>
      <c r="THH54" s="58" t="s">
        <v>577</v>
      </c>
      <c r="THI54" s="58" t="s">
        <v>577</v>
      </c>
      <c r="THJ54" s="58" t="s">
        <v>577</v>
      </c>
      <c r="THK54" s="58" t="s">
        <v>577</v>
      </c>
      <c r="THL54" s="58" t="s">
        <v>577</v>
      </c>
      <c r="THM54" s="58" t="s">
        <v>577</v>
      </c>
      <c r="THN54" s="58" t="s">
        <v>577</v>
      </c>
      <c r="THO54" s="58" t="s">
        <v>577</v>
      </c>
      <c r="THP54" s="58" t="s">
        <v>577</v>
      </c>
      <c r="THQ54" s="58" t="s">
        <v>577</v>
      </c>
      <c r="THR54" s="58" t="s">
        <v>577</v>
      </c>
      <c r="THS54" s="58" t="s">
        <v>577</v>
      </c>
      <c r="THT54" s="58" t="s">
        <v>577</v>
      </c>
      <c r="THU54" s="58" t="s">
        <v>577</v>
      </c>
      <c r="THV54" s="58" t="s">
        <v>577</v>
      </c>
      <c r="THW54" s="58" t="s">
        <v>577</v>
      </c>
      <c r="THX54" s="58" t="s">
        <v>577</v>
      </c>
      <c r="THY54" s="58" t="s">
        <v>577</v>
      </c>
      <c r="THZ54" s="58" t="s">
        <v>577</v>
      </c>
      <c r="TIA54" s="58" t="s">
        <v>577</v>
      </c>
      <c r="TIB54" s="58" t="s">
        <v>577</v>
      </c>
      <c r="TIC54" s="58" t="s">
        <v>577</v>
      </c>
      <c r="TID54" s="58" t="s">
        <v>577</v>
      </c>
      <c r="TIE54" s="58" t="s">
        <v>577</v>
      </c>
      <c r="TIF54" s="58" t="s">
        <v>577</v>
      </c>
      <c r="TIG54" s="58" t="s">
        <v>577</v>
      </c>
      <c r="TIH54" s="58" t="s">
        <v>577</v>
      </c>
      <c r="TII54" s="58" t="s">
        <v>577</v>
      </c>
      <c r="TIJ54" s="58" t="s">
        <v>577</v>
      </c>
      <c r="TIK54" s="58" t="s">
        <v>577</v>
      </c>
      <c r="TIL54" s="58" t="s">
        <v>577</v>
      </c>
      <c r="TIM54" s="58" t="s">
        <v>577</v>
      </c>
      <c r="TIN54" s="58" t="s">
        <v>577</v>
      </c>
      <c r="TIO54" s="58" t="s">
        <v>577</v>
      </c>
      <c r="TIP54" s="58" t="s">
        <v>577</v>
      </c>
      <c r="TIQ54" s="58" t="s">
        <v>577</v>
      </c>
      <c r="TIR54" s="58" t="s">
        <v>577</v>
      </c>
      <c r="TIS54" s="58" t="s">
        <v>577</v>
      </c>
      <c r="TIT54" s="58" t="s">
        <v>577</v>
      </c>
      <c r="TIU54" s="58" t="s">
        <v>577</v>
      </c>
      <c r="TIV54" s="58" t="s">
        <v>577</v>
      </c>
      <c r="TIW54" s="58" t="s">
        <v>577</v>
      </c>
      <c r="TIX54" s="58" t="s">
        <v>577</v>
      </c>
      <c r="TIY54" s="58" t="s">
        <v>577</v>
      </c>
      <c r="TIZ54" s="58" t="s">
        <v>577</v>
      </c>
      <c r="TJA54" s="58" t="s">
        <v>577</v>
      </c>
      <c r="TJB54" s="58" t="s">
        <v>577</v>
      </c>
      <c r="TJC54" s="58" t="s">
        <v>577</v>
      </c>
      <c r="TJD54" s="58" t="s">
        <v>577</v>
      </c>
      <c r="TJE54" s="58" t="s">
        <v>577</v>
      </c>
      <c r="TJF54" s="58" t="s">
        <v>577</v>
      </c>
      <c r="TJG54" s="58" t="s">
        <v>577</v>
      </c>
      <c r="TJH54" s="58" t="s">
        <v>577</v>
      </c>
      <c r="TJI54" s="58" t="s">
        <v>577</v>
      </c>
      <c r="TJJ54" s="58" t="s">
        <v>577</v>
      </c>
      <c r="TJK54" s="58" t="s">
        <v>577</v>
      </c>
      <c r="TJL54" s="58" t="s">
        <v>577</v>
      </c>
      <c r="TJM54" s="58" t="s">
        <v>577</v>
      </c>
      <c r="TJN54" s="58" t="s">
        <v>577</v>
      </c>
      <c r="TJO54" s="58" t="s">
        <v>577</v>
      </c>
      <c r="TJP54" s="58" t="s">
        <v>577</v>
      </c>
      <c r="TJQ54" s="58" t="s">
        <v>577</v>
      </c>
      <c r="TJR54" s="58" t="s">
        <v>577</v>
      </c>
      <c r="TJS54" s="58" t="s">
        <v>577</v>
      </c>
      <c r="TJT54" s="58" t="s">
        <v>577</v>
      </c>
      <c r="TJU54" s="58" t="s">
        <v>577</v>
      </c>
      <c r="TJV54" s="58" t="s">
        <v>577</v>
      </c>
      <c r="TJW54" s="58" t="s">
        <v>577</v>
      </c>
      <c r="TJX54" s="58" t="s">
        <v>577</v>
      </c>
      <c r="TJY54" s="58" t="s">
        <v>577</v>
      </c>
      <c r="TJZ54" s="58" t="s">
        <v>577</v>
      </c>
      <c r="TKA54" s="58" t="s">
        <v>577</v>
      </c>
      <c r="TKB54" s="58" t="s">
        <v>577</v>
      </c>
      <c r="TKC54" s="58" t="s">
        <v>577</v>
      </c>
      <c r="TKD54" s="58" t="s">
        <v>577</v>
      </c>
      <c r="TKE54" s="58" t="s">
        <v>577</v>
      </c>
      <c r="TKF54" s="58" t="s">
        <v>577</v>
      </c>
      <c r="TKG54" s="58" t="s">
        <v>577</v>
      </c>
      <c r="TKH54" s="58" t="s">
        <v>577</v>
      </c>
      <c r="TKI54" s="58" t="s">
        <v>577</v>
      </c>
      <c r="TKJ54" s="58" t="s">
        <v>577</v>
      </c>
      <c r="TKK54" s="58" t="s">
        <v>577</v>
      </c>
      <c r="TKL54" s="58" t="s">
        <v>577</v>
      </c>
      <c r="TKM54" s="58" t="s">
        <v>577</v>
      </c>
      <c r="TKN54" s="58" t="s">
        <v>577</v>
      </c>
      <c r="TKO54" s="58" t="s">
        <v>577</v>
      </c>
      <c r="TKP54" s="58" t="s">
        <v>577</v>
      </c>
      <c r="TKQ54" s="58" t="s">
        <v>577</v>
      </c>
      <c r="TKR54" s="58" t="s">
        <v>577</v>
      </c>
      <c r="TKS54" s="58" t="s">
        <v>577</v>
      </c>
      <c r="TKT54" s="58" t="s">
        <v>577</v>
      </c>
      <c r="TKU54" s="58" t="s">
        <v>577</v>
      </c>
      <c r="TKV54" s="58" t="s">
        <v>577</v>
      </c>
      <c r="TKW54" s="58" t="s">
        <v>577</v>
      </c>
      <c r="TKX54" s="58" t="s">
        <v>577</v>
      </c>
      <c r="TKY54" s="58" t="s">
        <v>577</v>
      </c>
      <c r="TKZ54" s="58" t="s">
        <v>577</v>
      </c>
      <c r="TLA54" s="58" t="s">
        <v>577</v>
      </c>
      <c r="TLB54" s="58" t="s">
        <v>577</v>
      </c>
      <c r="TLC54" s="58" t="s">
        <v>577</v>
      </c>
      <c r="TLD54" s="58" t="s">
        <v>577</v>
      </c>
      <c r="TLE54" s="58" t="s">
        <v>577</v>
      </c>
      <c r="TLF54" s="58" t="s">
        <v>577</v>
      </c>
      <c r="TLG54" s="58" t="s">
        <v>577</v>
      </c>
      <c r="TLH54" s="58" t="s">
        <v>577</v>
      </c>
      <c r="TLI54" s="58" t="s">
        <v>577</v>
      </c>
      <c r="TLJ54" s="58" t="s">
        <v>577</v>
      </c>
      <c r="TLK54" s="58" t="s">
        <v>577</v>
      </c>
      <c r="TLL54" s="58" t="s">
        <v>577</v>
      </c>
      <c r="TLM54" s="58" t="s">
        <v>577</v>
      </c>
      <c r="TLN54" s="58" t="s">
        <v>577</v>
      </c>
      <c r="TLO54" s="58" t="s">
        <v>577</v>
      </c>
      <c r="TLP54" s="58" t="s">
        <v>577</v>
      </c>
      <c r="TLQ54" s="58" t="s">
        <v>577</v>
      </c>
      <c r="TLR54" s="58" t="s">
        <v>577</v>
      </c>
      <c r="TLS54" s="58" t="s">
        <v>577</v>
      </c>
      <c r="TLT54" s="58" t="s">
        <v>577</v>
      </c>
      <c r="TLU54" s="58" t="s">
        <v>577</v>
      </c>
      <c r="TLV54" s="58" t="s">
        <v>577</v>
      </c>
      <c r="TLW54" s="58" t="s">
        <v>577</v>
      </c>
      <c r="TLX54" s="58" t="s">
        <v>577</v>
      </c>
      <c r="TLY54" s="58" t="s">
        <v>577</v>
      </c>
      <c r="TLZ54" s="58" t="s">
        <v>577</v>
      </c>
      <c r="TMA54" s="58" t="s">
        <v>577</v>
      </c>
      <c r="TMB54" s="58" t="s">
        <v>577</v>
      </c>
      <c r="TMC54" s="58" t="s">
        <v>577</v>
      </c>
      <c r="TMD54" s="58" t="s">
        <v>577</v>
      </c>
      <c r="TME54" s="58" t="s">
        <v>577</v>
      </c>
      <c r="TMF54" s="58" t="s">
        <v>577</v>
      </c>
      <c r="TMG54" s="58" t="s">
        <v>577</v>
      </c>
      <c r="TMH54" s="58" t="s">
        <v>577</v>
      </c>
      <c r="TMI54" s="58" t="s">
        <v>577</v>
      </c>
      <c r="TMJ54" s="58" t="s">
        <v>577</v>
      </c>
      <c r="TMK54" s="58" t="s">
        <v>577</v>
      </c>
      <c r="TML54" s="58" t="s">
        <v>577</v>
      </c>
      <c r="TMM54" s="58" t="s">
        <v>577</v>
      </c>
      <c r="TMN54" s="58" t="s">
        <v>577</v>
      </c>
      <c r="TMO54" s="58" t="s">
        <v>577</v>
      </c>
      <c r="TMP54" s="58" t="s">
        <v>577</v>
      </c>
      <c r="TMQ54" s="58" t="s">
        <v>577</v>
      </c>
      <c r="TMR54" s="58" t="s">
        <v>577</v>
      </c>
      <c r="TMS54" s="58" t="s">
        <v>577</v>
      </c>
      <c r="TMT54" s="58" t="s">
        <v>577</v>
      </c>
      <c r="TMU54" s="58" t="s">
        <v>577</v>
      </c>
      <c r="TMV54" s="58" t="s">
        <v>577</v>
      </c>
      <c r="TMW54" s="58" t="s">
        <v>577</v>
      </c>
      <c r="TMX54" s="58" t="s">
        <v>577</v>
      </c>
      <c r="TMY54" s="58" t="s">
        <v>577</v>
      </c>
      <c r="TMZ54" s="58" t="s">
        <v>577</v>
      </c>
      <c r="TNA54" s="58" t="s">
        <v>577</v>
      </c>
      <c r="TNB54" s="58" t="s">
        <v>577</v>
      </c>
      <c r="TNC54" s="58" t="s">
        <v>577</v>
      </c>
      <c r="TND54" s="58" t="s">
        <v>577</v>
      </c>
      <c r="TNE54" s="58" t="s">
        <v>577</v>
      </c>
      <c r="TNF54" s="58" t="s">
        <v>577</v>
      </c>
      <c r="TNG54" s="58" t="s">
        <v>577</v>
      </c>
      <c r="TNH54" s="58" t="s">
        <v>577</v>
      </c>
      <c r="TNI54" s="58" t="s">
        <v>577</v>
      </c>
      <c r="TNJ54" s="58" t="s">
        <v>577</v>
      </c>
      <c r="TNK54" s="58" t="s">
        <v>577</v>
      </c>
      <c r="TNL54" s="58" t="s">
        <v>577</v>
      </c>
      <c r="TNM54" s="58" t="s">
        <v>577</v>
      </c>
      <c r="TNN54" s="58" t="s">
        <v>577</v>
      </c>
      <c r="TNO54" s="58" t="s">
        <v>577</v>
      </c>
      <c r="TNP54" s="58" t="s">
        <v>577</v>
      </c>
      <c r="TNQ54" s="58" t="s">
        <v>577</v>
      </c>
      <c r="TNR54" s="58" t="s">
        <v>577</v>
      </c>
      <c r="TNS54" s="58" t="s">
        <v>577</v>
      </c>
      <c r="TNT54" s="58" t="s">
        <v>577</v>
      </c>
      <c r="TNU54" s="58" t="s">
        <v>577</v>
      </c>
      <c r="TNV54" s="58" t="s">
        <v>577</v>
      </c>
      <c r="TNW54" s="58" t="s">
        <v>577</v>
      </c>
      <c r="TNX54" s="58" t="s">
        <v>577</v>
      </c>
      <c r="TNY54" s="58" t="s">
        <v>577</v>
      </c>
      <c r="TNZ54" s="58" t="s">
        <v>577</v>
      </c>
      <c r="TOA54" s="58" t="s">
        <v>577</v>
      </c>
      <c r="TOB54" s="58" t="s">
        <v>577</v>
      </c>
      <c r="TOC54" s="58" t="s">
        <v>577</v>
      </c>
      <c r="TOD54" s="58" t="s">
        <v>577</v>
      </c>
      <c r="TOE54" s="58" t="s">
        <v>577</v>
      </c>
      <c r="TOF54" s="58" t="s">
        <v>577</v>
      </c>
      <c r="TOG54" s="58" t="s">
        <v>577</v>
      </c>
      <c r="TOH54" s="58" t="s">
        <v>577</v>
      </c>
      <c r="TOI54" s="58" t="s">
        <v>577</v>
      </c>
      <c r="TOJ54" s="58" t="s">
        <v>577</v>
      </c>
      <c r="TOK54" s="58" t="s">
        <v>577</v>
      </c>
      <c r="TOL54" s="58" t="s">
        <v>577</v>
      </c>
      <c r="TOM54" s="58" t="s">
        <v>577</v>
      </c>
      <c r="TON54" s="58" t="s">
        <v>577</v>
      </c>
      <c r="TOO54" s="58" t="s">
        <v>577</v>
      </c>
      <c r="TOP54" s="58" t="s">
        <v>577</v>
      </c>
      <c r="TOQ54" s="58" t="s">
        <v>577</v>
      </c>
      <c r="TOR54" s="58" t="s">
        <v>577</v>
      </c>
      <c r="TOS54" s="58" t="s">
        <v>577</v>
      </c>
      <c r="TOT54" s="58" t="s">
        <v>577</v>
      </c>
      <c r="TOU54" s="58" t="s">
        <v>577</v>
      </c>
      <c r="TOV54" s="58" t="s">
        <v>577</v>
      </c>
      <c r="TOW54" s="58" t="s">
        <v>577</v>
      </c>
      <c r="TOX54" s="58" t="s">
        <v>577</v>
      </c>
      <c r="TOY54" s="58" t="s">
        <v>577</v>
      </c>
      <c r="TOZ54" s="58" t="s">
        <v>577</v>
      </c>
      <c r="TPA54" s="58" t="s">
        <v>577</v>
      </c>
      <c r="TPB54" s="58" t="s">
        <v>577</v>
      </c>
      <c r="TPC54" s="58" t="s">
        <v>577</v>
      </c>
      <c r="TPD54" s="58" t="s">
        <v>577</v>
      </c>
      <c r="TPE54" s="58" t="s">
        <v>577</v>
      </c>
      <c r="TPF54" s="58" t="s">
        <v>577</v>
      </c>
      <c r="TPG54" s="58" t="s">
        <v>577</v>
      </c>
      <c r="TPH54" s="58" t="s">
        <v>577</v>
      </c>
      <c r="TPI54" s="58" t="s">
        <v>577</v>
      </c>
      <c r="TPJ54" s="58" t="s">
        <v>577</v>
      </c>
      <c r="TPK54" s="58" t="s">
        <v>577</v>
      </c>
      <c r="TPL54" s="58" t="s">
        <v>577</v>
      </c>
      <c r="TPM54" s="58" t="s">
        <v>577</v>
      </c>
      <c r="TPN54" s="58" t="s">
        <v>577</v>
      </c>
      <c r="TPO54" s="58" t="s">
        <v>577</v>
      </c>
      <c r="TPP54" s="58" t="s">
        <v>577</v>
      </c>
      <c r="TPQ54" s="58" t="s">
        <v>577</v>
      </c>
      <c r="TPR54" s="58" t="s">
        <v>577</v>
      </c>
      <c r="TPS54" s="58" t="s">
        <v>577</v>
      </c>
      <c r="TPT54" s="58" t="s">
        <v>577</v>
      </c>
      <c r="TPU54" s="58" t="s">
        <v>577</v>
      </c>
      <c r="TPV54" s="58" t="s">
        <v>577</v>
      </c>
      <c r="TPW54" s="58" t="s">
        <v>577</v>
      </c>
      <c r="TPX54" s="58" t="s">
        <v>577</v>
      </c>
      <c r="TPY54" s="58" t="s">
        <v>577</v>
      </c>
      <c r="TPZ54" s="58" t="s">
        <v>577</v>
      </c>
      <c r="TQA54" s="58" t="s">
        <v>577</v>
      </c>
      <c r="TQB54" s="58" t="s">
        <v>577</v>
      </c>
      <c r="TQC54" s="58" t="s">
        <v>577</v>
      </c>
      <c r="TQD54" s="58" t="s">
        <v>577</v>
      </c>
      <c r="TQE54" s="58" t="s">
        <v>577</v>
      </c>
      <c r="TQF54" s="58" t="s">
        <v>577</v>
      </c>
      <c r="TQG54" s="58" t="s">
        <v>577</v>
      </c>
      <c r="TQH54" s="58" t="s">
        <v>577</v>
      </c>
      <c r="TQI54" s="58" t="s">
        <v>577</v>
      </c>
      <c r="TQJ54" s="58" t="s">
        <v>577</v>
      </c>
      <c r="TQK54" s="58" t="s">
        <v>577</v>
      </c>
      <c r="TQL54" s="58" t="s">
        <v>577</v>
      </c>
      <c r="TQM54" s="58" t="s">
        <v>577</v>
      </c>
      <c r="TQN54" s="58" t="s">
        <v>577</v>
      </c>
      <c r="TQO54" s="58" t="s">
        <v>577</v>
      </c>
      <c r="TQP54" s="58" t="s">
        <v>577</v>
      </c>
      <c r="TQQ54" s="58" t="s">
        <v>577</v>
      </c>
      <c r="TQR54" s="58" t="s">
        <v>577</v>
      </c>
      <c r="TQS54" s="58" t="s">
        <v>577</v>
      </c>
      <c r="TQT54" s="58" t="s">
        <v>577</v>
      </c>
      <c r="TQU54" s="58" t="s">
        <v>577</v>
      </c>
      <c r="TQV54" s="58" t="s">
        <v>577</v>
      </c>
      <c r="TQW54" s="58" t="s">
        <v>577</v>
      </c>
      <c r="TQX54" s="58" t="s">
        <v>577</v>
      </c>
      <c r="TQY54" s="58" t="s">
        <v>577</v>
      </c>
      <c r="TQZ54" s="58" t="s">
        <v>577</v>
      </c>
      <c r="TRA54" s="58" t="s">
        <v>577</v>
      </c>
      <c r="TRB54" s="58" t="s">
        <v>577</v>
      </c>
      <c r="TRC54" s="58" t="s">
        <v>577</v>
      </c>
      <c r="TRD54" s="58" t="s">
        <v>577</v>
      </c>
      <c r="TRE54" s="58" t="s">
        <v>577</v>
      </c>
      <c r="TRF54" s="58" t="s">
        <v>577</v>
      </c>
      <c r="TRG54" s="58" t="s">
        <v>577</v>
      </c>
      <c r="TRH54" s="58" t="s">
        <v>577</v>
      </c>
      <c r="TRI54" s="58" t="s">
        <v>577</v>
      </c>
      <c r="TRJ54" s="58" t="s">
        <v>577</v>
      </c>
      <c r="TRK54" s="58" t="s">
        <v>577</v>
      </c>
      <c r="TRL54" s="58" t="s">
        <v>577</v>
      </c>
      <c r="TRM54" s="58" t="s">
        <v>577</v>
      </c>
      <c r="TRN54" s="58" t="s">
        <v>577</v>
      </c>
      <c r="TRO54" s="58" t="s">
        <v>577</v>
      </c>
      <c r="TRP54" s="58" t="s">
        <v>577</v>
      </c>
      <c r="TRQ54" s="58" t="s">
        <v>577</v>
      </c>
      <c r="TRR54" s="58" t="s">
        <v>577</v>
      </c>
      <c r="TRS54" s="58" t="s">
        <v>577</v>
      </c>
      <c r="TRT54" s="58" t="s">
        <v>577</v>
      </c>
      <c r="TRU54" s="58" t="s">
        <v>577</v>
      </c>
      <c r="TRV54" s="58" t="s">
        <v>577</v>
      </c>
      <c r="TRW54" s="58" t="s">
        <v>577</v>
      </c>
      <c r="TRX54" s="58" t="s">
        <v>577</v>
      </c>
      <c r="TRY54" s="58" t="s">
        <v>577</v>
      </c>
      <c r="TRZ54" s="58" t="s">
        <v>577</v>
      </c>
      <c r="TSA54" s="58" t="s">
        <v>577</v>
      </c>
      <c r="TSB54" s="58" t="s">
        <v>577</v>
      </c>
      <c r="TSC54" s="58" t="s">
        <v>577</v>
      </c>
      <c r="TSD54" s="58" t="s">
        <v>577</v>
      </c>
      <c r="TSE54" s="58" t="s">
        <v>577</v>
      </c>
      <c r="TSF54" s="58" t="s">
        <v>577</v>
      </c>
      <c r="TSG54" s="58" t="s">
        <v>577</v>
      </c>
      <c r="TSH54" s="58" t="s">
        <v>577</v>
      </c>
      <c r="TSI54" s="58" t="s">
        <v>577</v>
      </c>
      <c r="TSJ54" s="58" t="s">
        <v>577</v>
      </c>
      <c r="TSK54" s="58" t="s">
        <v>577</v>
      </c>
      <c r="TSL54" s="58" t="s">
        <v>577</v>
      </c>
      <c r="TSM54" s="58" t="s">
        <v>577</v>
      </c>
      <c r="TSN54" s="58" t="s">
        <v>577</v>
      </c>
      <c r="TSO54" s="58" t="s">
        <v>577</v>
      </c>
      <c r="TSP54" s="58" t="s">
        <v>577</v>
      </c>
      <c r="TSQ54" s="58" t="s">
        <v>577</v>
      </c>
      <c r="TSR54" s="58" t="s">
        <v>577</v>
      </c>
      <c r="TSS54" s="58" t="s">
        <v>577</v>
      </c>
      <c r="TST54" s="58" t="s">
        <v>577</v>
      </c>
      <c r="TSU54" s="58" t="s">
        <v>577</v>
      </c>
      <c r="TSV54" s="58" t="s">
        <v>577</v>
      </c>
      <c r="TSW54" s="58" t="s">
        <v>577</v>
      </c>
      <c r="TSX54" s="58" t="s">
        <v>577</v>
      </c>
      <c r="TSY54" s="58" t="s">
        <v>577</v>
      </c>
      <c r="TSZ54" s="58" t="s">
        <v>577</v>
      </c>
      <c r="TTA54" s="58" t="s">
        <v>577</v>
      </c>
      <c r="TTB54" s="58" t="s">
        <v>577</v>
      </c>
      <c r="TTC54" s="58" t="s">
        <v>577</v>
      </c>
      <c r="TTD54" s="58" t="s">
        <v>577</v>
      </c>
      <c r="TTE54" s="58" t="s">
        <v>577</v>
      </c>
      <c r="TTF54" s="58" t="s">
        <v>577</v>
      </c>
      <c r="TTG54" s="58" t="s">
        <v>577</v>
      </c>
      <c r="TTH54" s="58" t="s">
        <v>577</v>
      </c>
      <c r="TTI54" s="58" t="s">
        <v>577</v>
      </c>
      <c r="TTJ54" s="58" t="s">
        <v>577</v>
      </c>
      <c r="TTK54" s="58" t="s">
        <v>577</v>
      </c>
      <c r="TTL54" s="58" t="s">
        <v>577</v>
      </c>
      <c r="TTM54" s="58" t="s">
        <v>577</v>
      </c>
      <c r="TTN54" s="58" t="s">
        <v>577</v>
      </c>
      <c r="TTO54" s="58" t="s">
        <v>577</v>
      </c>
      <c r="TTP54" s="58" t="s">
        <v>577</v>
      </c>
      <c r="TTQ54" s="58" t="s">
        <v>577</v>
      </c>
      <c r="TTR54" s="58" t="s">
        <v>577</v>
      </c>
      <c r="TTS54" s="58" t="s">
        <v>577</v>
      </c>
      <c r="TTT54" s="58" t="s">
        <v>577</v>
      </c>
      <c r="TTU54" s="58" t="s">
        <v>577</v>
      </c>
      <c r="TTV54" s="58" t="s">
        <v>577</v>
      </c>
      <c r="TTW54" s="58" t="s">
        <v>577</v>
      </c>
      <c r="TTX54" s="58" t="s">
        <v>577</v>
      </c>
      <c r="TTY54" s="58" t="s">
        <v>577</v>
      </c>
      <c r="TTZ54" s="58" t="s">
        <v>577</v>
      </c>
      <c r="TUA54" s="58" t="s">
        <v>577</v>
      </c>
      <c r="TUB54" s="58" t="s">
        <v>577</v>
      </c>
      <c r="TUC54" s="58" t="s">
        <v>577</v>
      </c>
      <c r="TUD54" s="58" t="s">
        <v>577</v>
      </c>
      <c r="TUE54" s="58" t="s">
        <v>577</v>
      </c>
      <c r="TUF54" s="58" t="s">
        <v>577</v>
      </c>
      <c r="TUG54" s="58" t="s">
        <v>577</v>
      </c>
      <c r="TUH54" s="58" t="s">
        <v>577</v>
      </c>
      <c r="TUI54" s="58" t="s">
        <v>577</v>
      </c>
      <c r="TUJ54" s="58" t="s">
        <v>577</v>
      </c>
      <c r="TUK54" s="58" t="s">
        <v>577</v>
      </c>
      <c r="TUL54" s="58" t="s">
        <v>577</v>
      </c>
      <c r="TUM54" s="58" t="s">
        <v>577</v>
      </c>
      <c r="TUN54" s="58" t="s">
        <v>577</v>
      </c>
      <c r="TUO54" s="58" t="s">
        <v>577</v>
      </c>
      <c r="TUP54" s="58" t="s">
        <v>577</v>
      </c>
      <c r="TUQ54" s="58" t="s">
        <v>577</v>
      </c>
      <c r="TUR54" s="58" t="s">
        <v>577</v>
      </c>
      <c r="TUS54" s="58" t="s">
        <v>577</v>
      </c>
      <c r="TUT54" s="58" t="s">
        <v>577</v>
      </c>
      <c r="TUU54" s="58" t="s">
        <v>577</v>
      </c>
      <c r="TUV54" s="58" t="s">
        <v>577</v>
      </c>
      <c r="TUW54" s="58" t="s">
        <v>577</v>
      </c>
      <c r="TUX54" s="58" t="s">
        <v>577</v>
      </c>
      <c r="TUY54" s="58" t="s">
        <v>577</v>
      </c>
      <c r="TUZ54" s="58" t="s">
        <v>577</v>
      </c>
      <c r="TVA54" s="58" t="s">
        <v>577</v>
      </c>
      <c r="TVB54" s="58" t="s">
        <v>577</v>
      </c>
      <c r="TVC54" s="58" t="s">
        <v>577</v>
      </c>
      <c r="TVD54" s="58" t="s">
        <v>577</v>
      </c>
      <c r="TVE54" s="58" t="s">
        <v>577</v>
      </c>
      <c r="TVF54" s="58" t="s">
        <v>577</v>
      </c>
      <c r="TVG54" s="58" t="s">
        <v>577</v>
      </c>
      <c r="TVH54" s="58" t="s">
        <v>577</v>
      </c>
      <c r="TVI54" s="58" t="s">
        <v>577</v>
      </c>
      <c r="TVJ54" s="58" t="s">
        <v>577</v>
      </c>
      <c r="TVK54" s="58" t="s">
        <v>577</v>
      </c>
      <c r="TVL54" s="58" t="s">
        <v>577</v>
      </c>
      <c r="TVM54" s="58" t="s">
        <v>577</v>
      </c>
      <c r="TVN54" s="58" t="s">
        <v>577</v>
      </c>
      <c r="TVO54" s="58" t="s">
        <v>577</v>
      </c>
      <c r="TVP54" s="58" t="s">
        <v>577</v>
      </c>
      <c r="TVQ54" s="58" t="s">
        <v>577</v>
      </c>
      <c r="TVR54" s="58" t="s">
        <v>577</v>
      </c>
      <c r="TVS54" s="58" t="s">
        <v>577</v>
      </c>
      <c r="TVT54" s="58" t="s">
        <v>577</v>
      </c>
      <c r="TVU54" s="58" t="s">
        <v>577</v>
      </c>
      <c r="TVV54" s="58" t="s">
        <v>577</v>
      </c>
      <c r="TVW54" s="58" t="s">
        <v>577</v>
      </c>
      <c r="TVX54" s="58" t="s">
        <v>577</v>
      </c>
      <c r="TVY54" s="58" t="s">
        <v>577</v>
      </c>
      <c r="TVZ54" s="58" t="s">
        <v>577</v>
      </c>
      <c r="TWA54" s="58" t="s">
        <v>577</v>
      </c>
      <c r="TWB54" s="58" t="s">
        <v>577</v>
      </c>
      <c r="TWC54" s="58" t="s">
        <v>577</v>
      </c>
      <c r="TWD54" s="58" t="s">
        <v>577</v>
      </c>
      <c r="TWE54" s="58" t="s">
        <v>577</v>
      </c>
      <c r="TWF54" s="58" t="s">
        <v>577</v>
      </c>
      <c r="TWG54" s="58" t="s">
        <v>577</v>
      </c>
      <c r="TWH54" s="58" t="s">
        <v>577</v>
      </c>
      <c r="TWI54" s="58" t="s">
        <v>577</v>
      </c>
      <c r="TWJ54" s="58" t="s">
        <v>577</v>
      </c>
      <c r="TWK54" s="58" t="s">
        <v>577</v>
      </c>
      <c r="TWL54" s="58" t="s">
        <v>577</v>
      </c>
      <c r="TWM54" s="58" t="s">
        <v>577</v>
      </c>
      <c r="TWN54" s="58" t="s">
        <v>577</v>
      </c>
      <c r="TWO54" s="58" t="s">
        <v>577</v>
      </c>
      <c r="TWP54" s="58" t="s">
        <v>577</v>
      </c>
      <c r="TWQ54" s="58" t="s">
        <v>577</v>
      </c>
      <c r="TWR54" s="58" t="s">
        <v>577</v>
      </c>
      <c r="TWS54" s="58" t="s">
        <v>577</v>
      </c>
      <c r="TWT54" s="58" t="s">
        <v>577</v>
      </c>
      <c r="TWU54" s="58" t="s">
        <v>577</v>
      </c>
      <c r="TWV54" s="58" t="s">
        <v>577</v>
      </c>
      <c r="TWW54" s="58" t="s">
        <v>577</v>
      </c>
      <c r="TWX54" s="58" t="s">
        <v>577</v>
      </c>
      <c r="TWY54" s="58" t="s">
        <v>577</v>
      </c>
      <c r="TWZ54" s="58" t="s">
        <v>577</v>
      </c>
      <c r="TXA54" s="58" t="s">
        <v>577</v>
      </c>
      <c r="TXB54" s="58" t="s">
        <v>577</v>
      </c>
      <c r="TXC54" s="58" t="s">
        <v>577</v>
      </c>
      <c r="TXD54" s="58" t="s">
        <v>577</v>
      </c>
      <c r="TXE54" s="58" t="s">
        <v>577</v>
      </c>
      <c r="TXF54" s="58" t="s">
        <v>577</v>
      </c>
      <c r="TXG54" s="58" t="s">
        <v>577</v>
      </c>
      <c r="TXH54" s="58" t="s">
        <v>577</v>
      </c>
      <c r="TXI54" s="58" t="s">
        <v>577</v>
      </c>
      <c r="TXJ54" s="58" t="s">
        <v>577</v>
      </c>
      <c r="TXK54" s="58" t="s">
        <v>577</v>
      </c>
      <c r="TXL54" s="58" t="s">
        <v>577</v>
      </c>
      <c r="TXM54" s="58" t="s">
        <v>577</v>
      </c>
      <c r="TXN54" s="58" t="s">
        <v>577</v>
      </c>
      <c r="TXO54" s="58" t="s">
        <v>577</v>
      </c>
      <c r="TXP54" s="58" t="s">
        <v>577</v>
      </c>
      <c r="TXQ54" s="58" t="s">
        <v>577</v>
      </c>
      <c r="TXR54" s="58" t="s">
        <v>577</v>
      </c>
      <c r="TXS54" s="58" t="s">
        <v>577</v>
      </c>
      <c r="TXT54" s="58" t="s">
        <v>577</v>
      </c>
      <c r="TXU54" s="58" t="s">
        <v>577</v>
      </c>
      <c r="TXV54" s="58" t="s">
        <v>577</v>
      </c>
      <c r="TXW54" s="58" t="s">
        <v>577</v>
      </c>
      <c r="TXX54" s="58" t="s">
        <v>577</v>
      </c>
      <c r="TXY54" s="58" t="s">
        <v>577</v>
      </c>
      <c r="TXZ54" s="58" t="s">
        <v>577</v>
      </c>
      <c r="TYA54" s="58" t="s">
        <v>577</v>
      </c>
      <c r="TYB54" s="58" t="s">
        <v>577</v>
      </c>
      <c r="TYC54" s="58" t="s">
        <v>577</v>
      </c>
      <c r="TYD54" s="58" t="s">
        <v>577</v>
      </c>
      <c r="TYE54" s="58" t="s">
        <v>577</v>
      </c>
      <c r="TYF54" s="58" t="s">
        <v>577</v>
      </c>
      <c r="TYG54" s="58" t="s">
        <v>577</v>
      </c>
      <c r="TYH54" s="58" t="s">
        <v>577</v>
      </c>
      <c r="TYI54" s="58" t="s">
        <v>577</v>
      </c>
      <c r="TYJ54" s="58" t="s">
        <v>577</v>
      </c>
      <c r="TYK54" s="58" t="s">
        <v>577</v>
      </c>
      <c r="TYL54" s="58" t="s">
        <v>577</v>
      </c>
      <c r="TYM54" s="58" t="s">
        <v>577</v>
      </c>
      <c r="TYN54" s="58" t="s">
        <v>577</v>
      </c>
      <c r="TYO54" s="58" t="s">
        <v>577</v>
      </c>
      <c r="TYP54" s="58" t="s">
        <v>577</v>
      </c>
      <c r="TYQ54" s="58" t="s">
        <v>577</v>
      </c>
      <c r="TYR54" s="58" t="s">
        <v>577</v>
      </c>
      <c r="TYS54" s="58" t="s">
        <v>577</v>
      </c>
      <c r="TYT54" s="58" t="s">
        <v>577</v>
      </c>
      <c r="TYU54" s="58" t="s">
        <v>577</v>
      </c>
      <c r="TYV54" s="58" t="s">
        <v>577</v>
      </c>
      <c r="TYW54" s="58" t="s">
        <v>577</v>
      </c>
      <c r="TYX54" s="58" t="s">
        <v>577</v>
      </c>
      <c r="TYY54" s="58" t="s">
        <v>577</v>
      </c>
      <c r="TYZ54" s="58" t="s">
        <v>577</v>
      </c>
      <c r="TZA54" s="58" t="s">
        <v>577</v>
      </c>
      <c r="TZB54" s="58" t="s">
        <v>577</v>
      </c>
      <c r="TZC54" s="58" t="s">
        <v>577</v>
      </c>
      <c r="TZD54" s="58" t="s">
        <v>577</v>
      </c>
      <c r="TZE54" s="58" t="s">
        <v>577</v>
      </c>
      <c r="TZF54" s="58" t="s">
        <v>577</v>
      </c>
      <c r="TZG54" s="58" t="s">
        <v>577</v>
      </c>
      <c r="TZH54" s="58" t="s">
        <v>577</v>
      </c>
      <c r="TZI54" s="58" t="s">
        <v>577</v>
      </c>
      <c r="TZJ54" s="58" t="s">
        <v>577</v>
      </c>
      <c r="TZK54" s="58" t="s">
        <v>577</v>
      </c>
      <c r="TZL54" s="58" t="s">
        <v>577</v>
      </c>
      <c r="TZM54" s="58" t="s">
        <v>577</v>
      </c>
      <c r="TZN54" s="58" t="s">
        <v>577</v>
      </c>
      <c r="TZO54" s="58" t="s">
        <v>577</v>
      </c>
      <c r="TZP54" s="58" t="s">
        <v>577</v>
      </c>
      <c r="TZQ54" s="58" t="s">
        <v>577</v>
      </c>
      <c r="TZR54" s="58" t="s">
        <v>577</v>
      </c>
      <c r="TZS54" s="58" t="s">
        <v>577</v>
      </c>
      <c r="TZT54" s="58" t="s">
        <v>577</v>
      </c>
      <c r="TZU54" s="58" t="s">
        <v>577</v>
      </c>
      <c r="TZV54" s="58" t="s">
        <v>577</v>
      </c>
      <c r="TZW54" s="58" t="s">
        <v>577</v>
      </c>
      <c r="TZX54" s="58" t="s">
        <v>577</v>
      </c>
      <c r="TZY54" s="58" t="s">
        <v>577</v>
      </c>
      <c r="TZZ54" s="58" t="s">
        <v>577</v>
      </c>
      <c r="UAA54" s="58" t="s">
        <v>577</v>
      </c>
      <c r="UAB54" s="58" t="s">
        <v>577</v>
      </c>
      <c r="UAC54" s="58" t="s">
        <v>577</v>
      </c>
      <c r="UAD54" s="58" t="s">
        <v>577</v>
      </c>
      <c r="UAE54" s="58" t="s">
        <v>577</v>
      </c>
      <c r="UAF54" s="58" t="s">
        <v>577</v>
      </c>
      <c r="UAG54" s="58" t="s">
        <v>577</v>
      </c>
      <c r="UAH54" s="58" t="s">
        <v>577</v>
      </c>
      <c r="UAI54" s="58" t="s">
        <v>577</v>
      </c>
      <c r="UAJ54" s="58" t="s">
        <v>577</v>
      </c>
      <c r="UAK54" s="58" t="s">
        <v>577</v>
      </c>
      <c r="UAL54" s="58" t="s">
        <v>577</v>
      </c>
      <c r="UAM54" s="58" t="s">
        <v>577</v>
      </c>
      <c r="UAN54" s="58" t="s">
        <v>577</v>
      </c>
      <c r="UAO54" s="58" t="s">
        <v>577</v>
      </c>
      <c r="UAP54" s="58" t="s">
        <v>577</v>
      </c>
      <c r="UAQ54" s="58" t="s">
        <v>577</v>
      </c>
      <c r="UAR54" s="58" t="s">
        <v>577</v>
      </c>
      <c r="UAS54" s="58" t="s">
        <v>577</v>
      </c>
      <c r="UAT54" s="58" t="s">
        <v>577</v>
      </c>
      <c r="UAU54" s="58" t="s">
        <v>577</v>
      </c>
      <c r="UAV54" s="58" t="s">
        <v>577</v>
      </c>
      <c r="UAW54" s="58" t="s">
        <v>577</v>
      </c>
      <c r="UAX54" s="58" t="s">
        <v>577</v>
      </c>
      <c r="UAY54" s="58" t="s">
        <v>577</v>
      </c>
      <c r="UAZ54" s="58" t="s">
        <v>577</v>
      </c>
      <c r="UBA54" s="58" t="s">
        <v>577</v>
      </c>
      <c r="UBB54" s="58" t="s">
        <v>577</v>
      </c>
      <c r="UBC54" s="58" t="s">
        <v>577</v>
      </c>
      <c r="UBD54" s="58" t="s">
        <v>577</v>
      </c>
      <c r="UBE54" s="58" t="s">
        <v>577</v>
      </c>
      <c r="UBF54" s="58" t="s">
        <v>577</v>
      </c>
      <c r="UBG54" s="58" t="s">
        <v>577</v>
      </c>
      <c r="UBH54" s="58" t="s">
        <v>577</v>
      </c>
      <c r="UBI54" s="58" t="s">
        <v>577</v>
      </c>
      <c r="UBJ54" s="58" t="s">
        <v>577</v>
      </c>
      <c r="UBK54" s="58" t="s">
        <v>577</v>
      </c>
      <c r="UBL54" s="58" t="s">
        <v>577</v>
      </c>
      <c r="UBM54" s="58" t="s">
        <v>577</v>
      </c>
      <c r="UBN54" s="58" t="s">
        <v>577</v>
      </c>
      <c r="UBO54" s="58" t="s">
        <v>577</v>
      </c>
      <c r="UBP54" s="58" t="s">
        <v>577</v>
      </c>
      <c r="UBQ54" s="58" t="s">
        <v>577</v>
      </c>
      <c r="UBR54" s="58" t="s">
        <v>577</v>
      </c>
      <c r="UBS54" s="58" t="s">
        <v>577</v>
      </c>
      <c r="UBT54" s="58" t="s">
        <v>577</v>
      </c>
      <c r="UBU54" s="58" t="s">
        <v>577</v>
      </c>
      <c r="UBV54" s="58" t="s">
        <v>577</v>
      </c>
      <c r="UBW54" s="58" t="s">
        <v>577</v>
      </c>
      <c r="UBX54" s="58" t="s">
        <v>577</v>
      </c>
      <c r="UBY54" s="58" t="s">
        <v>577</v>
      </c>
      <c r="UBZ54" s="58" t="s">
        <v>577</v>
      </c>
      <c r="UCA54" s="58" t="s">
        <v>577</v>
      </c>
      <c r="UCB54" s="58" t="s">
        <v>577</v>
      </c>
      <c r="UCC54" s="58" t="s">
        <v>577</v>
      </c>
      <c r="UCD54" s="58" t="s">
        <v>577</v>
      </c>
      <c r="UCE54" s="58" t="s">
        <v>577</v>
      </c>
      <c r="UCF54" s="58" t="s">
        <v>577</v>
      </c>
      <c r="UCG54" s="58" t="s">
        <v>577</v>
      </c>
      <c r="UCH54" s="58" t="s">
        <v>577</v>
      </c>
      <c r="UCI54" s="58" t="s">
        <v>577</v>
      </c>
      <c r="UCJ54" s="58" t="s">
        <v>577</v>
      </c>
      <c r="UCK54" s="58" t="s">
        <v>577</v>
      </c>
      <c r="UCL54" s="58" t="s">
        <v>577</v>
      </c>
      <c r="UCM54" s="58" t="s">
        <v>577</v>
      </c>
      <c r="UCN54" s="58" t="s">
        <v>577</v>
      </c>
      <c r="UCO54" s="58" t="s">
        <v>577</v>
      </c>
      <c r="UCP54" s="58" t="s">
        <v>577</v>
      </c>
      <c r="UCQ54" s="58" t="s">
        <v>577</v>
      </c>
      <c r="UCR54" s="58" t="s">
        <v>577</v>
      </c>
      <c r="UCS54" s="58" t="s">
        <v>577</v>
      </c>
      <c r="UCT54" s="58" t="s">
        <v>577</v>
      </c>
      <c r="UCU54" s="58" t="s">
        <v>577</v>
      </c>
      <c r="UCV54" s="58" t="s">
        <v>577</v>
      </c>
      <c r="UCW54" s="58" t="s">
        <v>577</v>
      </c>
      <c r="UCX54" s="58" t="s">
        <v>577</v>
      </c>
      <c r="UCY54" s="58" t="s">
        <v>577</v>
      </c>
      <c r="UCZ54" s="58" t="s">
        <v>577</v>
      </c>
      <c r="UDA54" s="58" t="s">
        <v>577</v>
      </c>
      <c r="UDB54" s="58" t="s">
        <v>577</v>
      </c>
      <c r="UDC54" s="58" t="s">
        <v>577</v>
      </c>
      <c r="UDD54" s="58" t="s">
        <v>577</v>
      </c>
      <c r="UDE54" s="58" t="s">
        <v>577</v>
      </c>
      <c r="UDF54" s="58" t="s">
        <v>577</v>
      </c>
      <c r="UDG54" s="58" t="s">
        <v>577</v>
      </c>
      <c r="UDH54" s="58" t="s">
        <v>577</v>
      </c>
      <c r="UDI54" s="58" t="s">
        <v>577</v>
      </c>
      <c r="UDJ54" s="58" t="s">
        <v>577</v>
      </c>
      <c r="UDK54" s="58" t="s">
        <v>577</v>
      </c>
      <c r="UDL54" s="58" t="s">
        <v>577</v>
      </c>
      <c r="UDM54" s="58" t="s">
        <v>577</v>
      </c>
      <c r="UDN54" s="58" t="s">
        <v>577</v>
      </c>
      <c r="UDO54" s="58" t="s">
        <v>577</v>
      </c>
      <c r="UDP54" s="58" t="s">
        <v>577</v>
      </c>
      <c r="UDQ54" s="58" t="s">
        <v>577</v>
      </c>
      <c r="UDR54" s="58" t="s">
        <v>577</v>
      </c>
      <c r="UDS54" s="58" t="s">
        <v>577</v>
      </c>
      <c r="UDT54" s="58" t="s">
        <v>577</v>
      </c>
      <c r="UDU54" s="58" t="s">
        <v>577</v>
      </c>
      <c r="UDV54" s="58" t="s">
        <v>577</v>
      </c>
      <c r="UDW54" s="58" t="s">
        <v>577</v>
      </c>
      <c r="UDX54" s="58" t="s">
        <v>577</v>
      </c>
      <c r="UDY54" s="58" t="s">
        <v>577</v>
      </c>
      <c r="UDZ54" s="58" t="s">
        <v>577</v>
      </c>
      <c r="UEA54" s="58" t="s">
        <v>577</v>
      </c>
      <c r="UEB54" s="58" t="s">
        <v>577</v>
      </c>
      <c r="UEC54" s="58" t="s">
        <v>577</v>
      </c>
      <c r="UED54" s="58" t="s">
        <v>577</v>
      </c>
      <c r="UEE54" s="58" t="s">
        <v>577</v>
      </c>
      <c r="UEF54" s="58" t="s">
        <v>577</v>
      </c>
      <c r="UEG54" s="58" t="s">
        <v>577</v>
      </c>
      <c r="UEH54" s="58" t="s">
        <v>577</v>
      </c>
      <c r="UEI54" s="58" t="s">
        <v>577</v>
      </c>
      <c r="UEJ54" s="58" t="s">
        <v>577</v>
      </c>
      <c r="UEK54" s="58" t="s">
        <v>577</v>
      </c>
      <c r="UEL54" s="58" t="s">
        <v>577</v>
      </c>
      <c r="UEM54" s="58" t="s">
        <v>577</v>
      </c>
      <c r="UEN54" s="58" t="s">
        <v>577</v>
      </c>
      <c r="UEO54" s="58" t="s">
        <v>577</v>
      </c>
      <c r="UEP54" s="58" t="s">
        <v>577</v>
      </c>
      <c r="UEQ54" s="58" t="s">
        <v>577</v>
      </c>
      <c r="UER54" s="58" t="s">
        <v>577</v>
      </c>
      <c r="UES54" s="58" t="s">
        <v>577</v>
      </c>
      <c r="UET54" s="58" t="s">
        <v>577</v>
      </c>
      <c r="UEU54" s="58" t="s">
        <v>577</v>
      </c>
      <c r="UEV54" s="58" t="s">
        <v>577</v>
      </c>
      <c r="UEW54" s="58" t="s">
        <v>577</v>
      </c>
      <c r="UEX54" s="58" t="s">
        <v>577</v>
      </c>
      <c r="UEY54" s="58" t="s">
        <v>577</v>
      </c>
      <c r="UEZ54" s="58" t="s">
        <v>577</v>
      </c>
      <c r="UFA54" s="58" t="s">
        <v>577</v>
      </c>
      <c r="UFB54" s="58" t="s">
        <v>577</v>
      </c>
      <c r="UFC54" s="58" t="s">
        <v>577</v>
      </c>
      <c r="UFD54" s="58" t="s">
        <v>577</v>
      </c>
      <c r="UFE54" s="58" t="s">
        <v>577</v>
      </c>
      <c r="UFF54" s="58" t="s">
        <v>577</v>
      </c>
      <c r="UFG54" s="58" t="s">
        <v>577</v>
      </c>
      <c r="UFH54" s="58" t="s">
        <v>577</v>
      </c>
      <c r="UFI54" s="58" t="s">
        <v>577</v>
      </c>
      <c r="UFJ54" s="58" t="s">
        <v>577</v>
      </c>
      <c r="UFK54" s="58" t="s">
        <v>577</v>
      </c>
      <c r="UFL54" s="58" t="s">
        <v>577</v>
      </c>
      <c r="UFM54" s="58" t="s">
        <v>577</v>
      </c>
      <c r="UFN54" s="58" t="s">
        <v>577</v>
      </c>
      <c r="UFO54" s="58" t="s">
        <v>577</v>
      </c>
      <c r="UFP54" s="58" t="s">
        <v>577</v>
      </c>
      <c r="UFQ54" s="58" t="s">
        <v>577</v>
      </c>
      <c r="UFR54" s="58" t="s">
        <v>577</v>
      </c>
      <c r="UFS54" s="58" t="s">
        <v>577</v>
      </c>
      <c r="UFT54" s="58" t="s">
        <v>577</v>
      </c>
      <c r="UFU54" s="58" t="s">
        <v>577</v>
      </c>
      <c r="UFV54" s="58" t="s">
        <v>577</v>
      </c>
      <c r="UFW54" s="58" t="s">
        <v>577</v>
      </c>
      <c r="UFX54" s="58" t="s">
        <v>577</v>
      </c>
      <c r="UFY54" s="58" t="s">
        <v>577</v>
      </c>
      <c r="UFZ54" s="58" t="s">
        <v>577</v>
      </c>
      <c r="UGA54" s="58" t="s">
        <v>577</v>
      </c>
      <c r="UGB54" s="58" t="s">
        <v>577</v>
      </c>
      <c r="UGC54" s="58" t="s">
        <v>577</v>
      </c>
      <c r="UGD54" s="58" t="s">
        <v>577</v>
      </c>
      <c r="UGE54" s="58" t="s">
        <v>577</v>
      </c>
      <c r="UGF54" s="58" t="s">
        <v>577</v>
      </c>
      <c r="UGG54" s="58" t="s">
        <v>577</v>
      </c>
      <c r="UGH54" s="58" t="s">
        <v>577</v>
      </c>
      <c r="UGI54" s="58" t="s">
        <v>577</v>
      </c>
      <c r="UGJ54" s="58" t="s">
        <v>577</v>
      </c>
      <c r="UGK54" s="58" t="s">
        <v>577</v>
      </c>
      <c r="UGL54" s="58" t="s">
        <v>577</v>
      </c>
      <c r="UGM54" s="58" t="s">
        <v>577</v>
      </c>
      <c r="UGN54" s="58" t="s">
        <v>577</v>
      </c>
      <c r="UGO54" s="58" t="s">
        <v>577</v>
      </c>
      <c r="UGP54" s="58" t="s">
        <v>577</v>
      </c>
      <c r="UGQ54" s="58" t="s">
        <v>577</v>
      </c>
      <c r="UGR54" s="58" t="s">
        <v>577</v>
      </c>
      <c r="UGS54" s="58" t="s">
        <v>577</v>
      </c>
      <c r="UGT54" s="58" t="s">
        <v>577</v>
      </c>
      <c r="UGU54" s="58" t="s">
        <v>577</v>
      </c>
      <c r="UGV54" s="58" t="s">
        <v>577</v>
      </c>
      <c r="UGW54" s="58" t="s">
        <v>577</v>
      </c>
      <c r="UGX54" s="58" t="s">
        <v>577</v>
      </c>
      <c r="UGY54" s="58" t="s">
        <v>577</v>
      </c>
      <c r="UGZ54" s="58" t="s">
        <v>577</v>
      </c>
      <c r="UHA54" s="58" t="s">
        <v>577</v>
      </c>
      <c r="UHB54" s="58" t="s">
        <v>577</v>
      </c>
      <c r="UHC54" s="58" t="s">
        <v>577</v>
      </c>
      <c r="UHD54" s="58" t="s">
        <v>577</v>
      </c>
      <c r="UHE54" s="58" t="s">
        <v>577</v>
      </c>
      <c r="UHF54" s="58" t="s">
        <v>577</v>
      </c>
      <c r="UHG54" s="58" t="s">
        <v>577</v>
      </c>
      <c r="UHH54" s="58" t="s">
        <v>577</v>
      </c>
      <c r="UHI54" s="58" t="s">
        <v>577</v>
      </c>
      <c r="UHJ54" s="58" t="s">
        <v>577</v>
      </c>
      <c r="UHK54" s="58" t="s">
        <v>577</v>
      </c>
      <c r="UHL54" s="58" t="s">
        <v>577</v>
      </c>
      <c r="UHM54" s="58" t="s">
        <v>577</v>
      </c>
      <c r="UHN54" s="58" t="s">
        <v>577</v>
      </c>
      <c r="UHO54" s="58" t="s">
        <v>577</v>
      </c>
      <c r="UHP54" s="58" t="s">
        <v>577</v>
      </c>
      <c r="UHQ54" s="58" t="s">
        <v>577</v>
      </c>
      <c r="UHR54" s="58" t="s">
        <v>577</v>
      </c>
      <c r="UHS54" s="58" t="s">
        <v>577</v>
      </c>
      <c r="UHT54" s="58" t="s">
        <v>577</v>
      </c>
      <c r="UHU54" s="58" t="s">
        <v>577</v>
      </c>
      <c r="UHV54" s="58" t="s">
        <v>577</v>
      </c>
      <c r="UHW54" s="58" t="s">
        <v>577</v>
      </c>
      <c r="UHX54" s="58" t="s">
        <v>577</v>
      </c>
      <c r="UHY54" s="58" t="s">
        <v>577</v>
      </c>
      <c r="UHZ54" s="58" t="s">
        <v>577</v>
      </c>
      <c r="UIA54" s="58" t="s">
        <v>577</v>
      </c>
      <c r="UIB54" s="58" t="s">
        <v>577</v>
      </c>
      <c r="UIC54" s="58" t="s">
        <v>577</v>
      </c>
      <c r="UID54" s="58" t="s">
        <v>577</v>
      </c>
      <c r="UIE54" s="58" t="s">
        <v>577</v>
      </c>
      <c r="UIF54" s="58" t="s">
        <v>577</v>
      </c>
      <c r="UIG54" s="58" t="s">
        <v>577</v>
      </c>
      <c r="UIH54" s="58" t="s">
        <v>577</v>
      </c>
      <c r="UII54" s="58" t="s">
        <v>577</v>
      </c>
      <c r="UIJ54" s="58" t="s">
        <v>577</v>
      </c>
      <c r="UIK54" s="58" t="s">
        <v>577</v>
      </c>
      <c r="UIL54" s="58" t="s">
        <v>577</v>
      </c>
      <c r="UIM54" s="58" t="s">
        <v>577</v>
      </c>
      <c r="UIN54" s="58" t="s">
        <v>577</v>
      </c>
      <c r="UIO54" s="58" t="s">
        <v>577</v>
      </c>
      <c r="UIP54" s="58" t="s">
        <v>577</v>
      </c>
      <c r="UIQ54" s="58" t="s">
        <v>577</v>
      </c>
      <c r="UIR54" s="58" t="s">
        <v>577</v>
      </c>
      <c r="UIS54" s="58" t="s">
        <v>577</v>
      </c>
      <c r="UIT54" s="58" t="s">
        <v>577</v>
      </c>
      <c r="UIU54" s="58" t="s">
        <v>577</v>
      </c>
      <c r="UIV54" s="58" t="s">
        <v>577</v>
      </c>
      <c r="UIW54" s="58" t="s">
        <v>577</v>
      </c>
      <c r="UIX54" s="58" t="s">
        <v>577</v>
      </c>
      <c r="UIY54" s="58" t="s">
        <v>577</v>
      </c>
      <c r="UIZ54" s="58" t="s">
        <v>577</v>
      </c>
      <c r="UJA54" s="58" t="s">
        <v>577</v>
      </c>
      <c r="UJB54" s="58" t="s">
        <v>577</v>
      </c>
      <c r="UJC54" s="58" t="s">
        <v>577</v>
      </c>
      <c r="UJD54" s="58" t="s">
        <v>577</v>
      </c>
      <c r="UJE54" s="58" t="s">
        <v>577</v>
      </c>
      <c r="UJF54" s="58" t="s">
        <v>577</v>
      </c>
      <c r="UJG54" s="58" t="s">
        <v>577</v>
      </c>
      <c r="UJH54" s="58" t="s">
        <v>577</v>
      </c>
      <c r="UJI54" s="58" t="s">
        <v>577</v>
      </c>
      <c r="UJJ54" s="58" t="s">
        <v>577</v>
      </c>
      <c r="UJK54" s="58" t="s">
        <v>577</v>
      </c>
      <c r="UJL54" s="58" t="s">
        <v>577</v>
      </c>
      <c r="UJM54" s="58" t="s">
        <v>577</v>
      </c>
      <c r="UJN54" s="58" t="s">
        <v>577</v>
      </c>
      <c r="UJO54" s="58" t="s">
        <v>577</v>
      </c>
      <c r="UJP54" s="58" t="s">
        <v>577</v>
      </c>
      <c r="UJQ54" s="58" t="s">
        <v>577</v>
      </c>
      <c r="UJR54" s="58" t="s">
        <v>577</v>
      </c>
      <c r="UJS54" s="58" t="s">
        <v>577</v>
      </c>
      <c r="UJT54" s="58" t="s">
        <v>577</v>
      </c>
      <c r="UJU54" s="58" t="s">
        <v>577</v>
      </c>
      <c r="UJV54" s="58" t="s">
        <v>577</v>
      </c>
      <c r="UJW54" s="58" t="s">
        <v>577</v>
      </c>
      <c r="UJX54" s="58" t="s">
        <v>577</v>
      </c>
      <c r="UJY54" s="58" t="s">
        <v>577</v>
      </c>
      <c r="UJZ54" s="58" t="s">
        <v>577</v>
      </c>
      <c r="UKA54" s="58" t="s">
        <v>577</v>
      </c>
      <c r="UKB54" s="58" t="s">
        <v>577</v>
      </c>
      <c r="UKC54" s="58" t="s">
        <v>577</v>
      </c>
      <c r="UKD54" s="58" t="s">
        <v>577</v>
      </c>
      <c r="UKE54" s="58" t="s">
        <v>577</v>
      </c>
      <c r="UKF54" s="58" t="s">
        <v>577</v>
      </c>
      <c r="UKG54" s="58" t="s">
        <v>577</v>
      </c>
      <c r="UKH54" s="58" t="s">
        <v>577</v>
      </c>
      <c r="UKI54" s="58" t="s">
        <v>577</v>
      </c>
      <c r="UKJ54" s="58" t="s">
        <v>577</v>
      </c>
      <c r="UKK54" s="58" t="s">
        <v>577</v>
      </c>
      <c r="UKL54" s="58" t="s">
        <v>577</v>
      </c>
      <c r="UKM54" s="58" t="s">
        <v>577</v>
      </c>
      <c r="UKN54" s="58" t="s">
        <v>577</v>
      </c>
      <c r="UKO54" s="58" t="s">
        <v>577</v>
      </c>
      <c r="UKP54" s="58" t="s">
        <v>577</v>
      </c>
      <c r="UKQ54" s="58" t="s">
        <v>577</v>
      </c>
      <c r="UKR54" s="58" t="s">
        <v>577</v>
      </c>
      <c r="UKS54" s="58" t="s">
        <v>577</v>
      </c>
      <c r="UKT54" s="58" t="s">
        <v>577</v>
      </c>
      <c r="UKU54" s="58" t="s">
        <v>577</v>
      </c>
      <c r="UKV54" s="58" t="s">
        <v>577</v>
      </c>
      <c r="UKW54" s="58" t="s">
        <v>577</v>
      </c>
      <c r="UKX54" s="58" t="s">
        <v>577</v>
      </c>
      <c r="UKY54" s="58" t="s">
        <v>577</v>
      </c>
      <c r="UKZ54" s="58" t="s">
        <v>577</v>
      </c>
      <c r="ULA54" s="58" t="s">
        <v>577</v>
      </c>
      <c r="ULB54" s="58" t="s">
        <v>577</v>
      </c>
      <c r="ULC54" s="58" t="s">
        <v>577</v>
      </c>
      <c r="ULD54" s="58" t="s">
        <v>577</v>
      </c>
      <c r="ULE54" s="58" t="s">
        <v>577</v>
      </c>
      <c r="ULF54" s="58" t="s">
        <v>577</v>
      </c>
      <c r="ULG54" s="58" t="s">
        <v>577</v>
      </c>
      <c r="ULH54" s="58" t="s">
        <v>577</v>
      </c>
      <c r="ULI54" s="58" t="s">
        <v>577</v>
      </c>
      <c r="ULJ54" s="58" t="s">
        <v>577</v>
      </c>
      <c r="ULK54" s="58" t="s">
        <v>577</v>
      </c>
      <c r="ULL54" s="58" t="s">
        <v>577</v>
      </c>
      <c r="ULM54" s="58" t="s">
        <v>577</v>
      </c>
      <c r="ULN54" s="58" t="s">
        <v>577</v>
      </c>
      <c r="ULO54" s="58" t="s">
        <v>577</v>
      </c>
      <c r="ULP54" s="58" t="s">
        <v>577</v>
      </c>
      <c r="ULQ54" s="58" t="s">
        <v>577</v>
      </c>
      <c r="ULR54" s="58" t="s">
        <v>577</v>
      </c>
      <c r="ULS54" s="58" t="s">
        <v>577</v>
      </c>
      <c r="ULT54" s="58" t="s">
        <v>577</v>
      </c>
      <c r="ULU54" s="58" t="s">
        <v>577</v>
      </c>
      <c r="ULV54" s="58" t="s">
        <v>577</v>
      </c>
      <c r="ULW54" s="58" t="s">
        <v>577</v>
      </c>
      <c r="ULX54" s="58" t="s">
        <v>577</v>
      </c>
      <c r="ULY54" s="58" t="s">
        <v>577</v>
      </c>
      <c r="ULZ54" s="58" t="s">
        <v>577</v>
      </c>
      <c r="UMA54" s="58" t="s">
        <v>577</v>
      </c>
      <c r="UMB54" s="58" t="s">
        <v>577</v>
      </c>
      <c r="UMC54" s="58" t="s">
        <v>577</v>
      </c>
      <c r="UMD54" s="58" t="s">
        <v>577</v>
      </c>
      <c r="UME54" s="58" t="s">
        <v>577</v>
      </c>
      <c r="UMF54" s="58" t="s">
        <v>577</v>
      </c>
      <c r="UMG54" s="58" t="s">
        <v>577</v>
      </c>
      <c r="UMH54" s="58" t="s">
        <v>577</v>
      </c>
      <c r="UMI54" s="58" t="s">
        <v>577</v>
      </c>
      <c r="UMJ54" s="58" t="s">
        <v>577</v>
      </c>
      <c r="UMK54" s="58" t="s">
        <v>577</v>
      </c>
      <c r="UML54" s="58" t="s">
        <v>577</v>
      </c>
      <c r="UMM54" s="58" t="s">
        <v>577</v>
      </c>
      <c r="UMN54" s="58" t="s">
        <v>577</v>
      </c>
      <c r="UMO54" s="58" t="s">
        <v>577</v>
      </c>
      <c r="UMP54" s="58" t="s">
        <v>577</v>
      </c>
      <c r="UMQ54" s="58" t="s">
        <v>577</v>
      </c>
      <c r="UMR54" s="58" t="s">
        <v>577</v>
      </c>
      <c r="UMS54" s="58" t="s">
        <v>577</v>
      </c>
      <c r="UMT54" s="58" t="s">
        <v>577</v>
      </c>
      <c r="UMU54" s="58" t="s">
        <v>577</v>
      </c>
      <c r="UMV54" s="58" t="s">
        <v>577</v>
      </c>
      <c r="UMW54" s="58" t="s">
        <v>577</v>
      </c>
      <c r="UMX54" s="58" t="s">
        <v>577</v>
      </c>
      <c r="UMY54" s="58" t="s">
        <v>577</v>
      </c>
      <c r="UMZ54" s="58" t="s">
        <v>577</v>
      </c>
      <c r="UNA54" s="58" t="s">
        <v>577</v>
      </c>
      <c r="UNB54" s="58" t="s">
        <v>577</v>
      </c>
      <c r="UNC54" s="58" t="s">
        <v>577</v>
      </c>
      <c r="UND54" s="58" t="s">
        <v>577</v>
      </c>
      <c r="UNE54" s="58" t="s">
        <v>577</v>
      </c>
      <c r="UNF54" s="58" t="s">
        <v>577</v>
      </c>
      <c r="UNG54" s="58" t="s">
        <v>577</v>
      </c>
      <c r="UNH54" s="58" t="s">
        <v>577</v>
      </c>
      <c r="UNI54" s="58" t="s">
        <v>577</v>
      </c>
      <c r="UNJ54" s="58" t="s">
        <v>577</v>
      </c>
      <c r="UNK54" s="58" t="s">
        <v>577</v>
      </c>
      <c r="UNL54" s="58" t="s">
        <v>577</v>
      </c>
      <c r="UNM54" s="58" t="s">
        <v>577</v>
      </c>
      <c r="UNN54" s="58" t="s">
        <v>577</v>
      </c>
      <c r="UNO54" s="58" t="s">
        <v>577</v>
      </c>
      <c r="UNP54" s="58" t="s">
        <v>577</v>
      </c>
      <c r="UNQ54" s="58" t="s">
        <v>577</v>
      </c>
      <c r="UNR54" s="58" t="s">
        <v>577</v>
      </c>
      <c r="UNS54" s="58" t="s">
        <v>577</v>
      </c>
      <c r="UNT54" s="58" t="s">
        <v>577</v>
      </c>
      <c r="UNU54" s="58" t="s">
        <v>577</v>
      </c>
      <c r="UNV54" s="58" t="s">
        <v>577</v>
      </c>
      <c r="UNW54" s="58" t="s">
        <v>577</v>
      </c>
      <c r="UNX54" s="58" t="s">
        <v>577</v>
      </c>
      <c r="UNY54" s="58" t="s">
        <v>577</v>
      </c>
      <c r="UNZ54" s="58" t="s">
        <v>577</v>
      </c>
      <c r="UOA54" s="58" t="s">
        <v>577</v>
      </c>
      <c r="UOB54" s="58" t="s">
        <v>577</v>
      </c>
      <c r="UOC54" s="58" t="s">
        <v>577</v>
      </c>
      <c r="UOD54" s="58" t="s">
        <v>577</v>
      </c>
      <c r="UOE54" s="58" t="s">
        <v>577</v>
      </c>
      <c r="UOF54" s="58" t="s">
        <v>577</v>
      </c>
      <c r="UOG54" s="58" t="s">
        <v>577</v>
      </c>
      <c r="UOH54" s="58" t="s">
        <v>577</v>
      </c>
      <c r="UOI54" s="58" t="s">
        <v>577</v>
      </c>
      <c r="UOJ54" s="58" t="s">
        <v>577</v>
      </c>
      <c r="UOK54" s="58" t="s">
        <v>577</v>
      </c>
      <c r="UOL54" s="58" t="s">
        <v>577</v>
      </c>
      <c r="UOM54" s="58" t="s">
        <v>577</v>
      </c>
      <c r="UON54" s="58" t="s">
        <v>577</v>
      </c>
      <c r="UOO54" s="58" t="s">
        <v>577</v>
      </c>
      <c r="UOP54" s="58" t="s">
        <v>577</v>
      </c>
      <c r="UOQ54" s="58" t="s">
        <v>577</v>
      </c>
      <c r="UOR54" s="58" t="s">
        <v>577</v>
      </c>
      <c r="UOS54" s="58" t="s">
        <v>577</v>
      </c>
      <c r="UOT54" s="58" t="s">
        <v>577</v>
      </c>
      <c r="UOU54" s="58" t="s">
        <v>577</v>
      </c>
      <c r="UOV54" s="58" t="s">
        <v>577</v>
      </c>
      <c r="UOW54" s="58" t="s">
        <v>577</v>
      </c>
      <c r="UOX54" s="58" t="s">
        <v>577</v>
      </c>
      <c r="UOY54" s="58" t="s">
        <v>577</v>
      </c>
      <c r="UOZ54" s="58" t="s">
        <v>577</v>
      </c>
      <c r="UPA54" s="58" t="s">
        <v>577</v>
      </c>
      <c r="UPB54" s="58" t="s">
        <v>577</v>
      </c>
      <c r="UPC54" s="58" t="s">
        <v>577</v>
      </c>
      <c r="UPD54" s="58" t="s">
        <v>577</v>
      </c>
      <c r="UPE54" s="58" t="s">
        <v>577</v>
      </c>
      <c r="UPF54" s="58" t="s">
        <v>577</v>
      </c>
      <c r="UPG54" s="58" t="s">
        <v>577</v>
      </c>
      <c r="UPH54" s="58" t="s">
        <v>577</v>
      </c>
      <c r="UPI54" s="58" t="s">
        <v>577</v>
      </c>
      <c r="UPJ54" s="58" t="s">
        <v>577</v>
      </c>
      <c r="UPK54" s="58" t="s">
        <v>577</v>
      </c>
      <c r="UPL54" s="58" t="s">
        <v>577</v>
      </c>
      <c r="UPM54" s="58" t="s">
        <v>577</v>
      </c>
      <c r="UPN54" s="58" t="s">
        <v>577</v>
      </c>
      <c r="UPO54" s="58" t="s">
        <v>577</v>
      </c>
      <c r="UPP54" s="58" t="s">
        <v>577</v>
      </c>
      <c r="UPQ54" s="58" t="s">
        <v>577</v>
      </c>
      <c r="UPR54" s="58" t="s">
        <v>577</v>
      </c>
      <c r="UPS54" s="58" t="s">
        <v>577</v>
      </c>
      <c r="UPT54" s="58" t="s">
        <v>577</v>
      </c>
      <c r="UPU54" s="58" t="s">
        <v>577</v>
      </c>
      <c r="UPV54" s="58" t="s">
        <v>577</v>
      </c>
      <c r="UPW54" s="58" t="s">
        <v>577</v>
      </c>
      <c r="UPX54" s="58" t="s">
        <v>577</v>
      </c>
      <c r="UPY54" s="58" t="s">
        <v>577</v>
      </c>
      <c r="UPZ54" s="58" t="s">
        <v>577</v>
      </c>
      <c r="UQA54" s="58" t="s">
        <v>577</v>
      </c>
      <c r="UQB54" s="58" t="s">
        <v>577</v>
      </c>
      <c r="UQC54" s="58" t="s">
        <v>577</v>
      </c>
      <c r="UQD54" s="58" t="s">
        <v>577</v>
      </c>
      <c r="UQE54" s="58" t="s">
        <v>577</v>
      </c>
      <c r="UQF54" s="58" t="s">
        <v>577</v>
      </c>
      <c r="UQG54" s="58" t="s">
        <v>577</v>
      </c>
      <c r="UQH54" s="58" t="s">
        <v>577</v>
      </c>
      <c r="UQI54" s="58" t="s">
        <v>577</v>
      </c>
      <c r="UQJ54" s="58" t="s">
        <v>577</v>
      </c>
      <c r="UQK54" s="58" t="s">
        <v>577</v>
      </c>
      <c r="UQL54" s="58" t="s">
        <v>577</v>
      </c>
      <c r="UQM54" s="58" t="s">
        <v>577</v>
      </c>
      <c r="UQN54" s="58" t="s">
        <v>577</v>
      </c>
      <c r="UQO54" s="58" t="s">
        <v>577</v>
      </c>
      <c r="UQP54" s="58" t="s">
        <v>577</v>
      </c>
      <c r="UQQ54" s="58" t="s">
        <v>577</v>
      </c>
      <c r="UQR54" s="58" t="s">
        <v>577</v>
      </c>
      <c r="UQS54" s="58" t="s">
        <v>577</v>
      </c>
      <c r="UQT54" s="58" t="s">
        <v>577</v>
      </c>
      <c r="UQU54" s="58" t="s">
        <v>577</v>
      </c>
      <c r="UQV54" s="58" t="s">
        <v>577</v>
      </c>
      <c r="UQW54" s="58" t="s">
        <v>577</v>
      </c>
      <c r="UQX54" s="58" t="s">
        <v>577</v>
      </c>
      <c r="UQY54" s="58" t="s">
        <v>577</v>
      </c>
      <c r="UQZ54" s="58" t="s">
        <v>577</v>
      </c>
      <c r="URA54" s="58" t="s">
        <v>577</v>
      </c>
      <c r="URB54" s="58" t="s">
        <v>577</v>
      </c>
      <c r="URC54" s="58" t="s">
        <v>577</v>
      </c>
      <c r="URD54" s="58" t="s">
        <v>577</v>
      </c>
      <c r="URE54" s="58" t="s">
        <v>577</v>
      </c>
      <c r="URF54" s="58" t="s">
        <v>577</v>
      </c>
      <c r="URG54" s="58" t="s">
        <v>577</v>
      </c>
      <c r="URH54" s="58" t="s">
        <v>577</v>
      </c>
      <c r="URI54" s="58" t="s">
        <v>577</v>
      </c>
      <c r="URJ54" s="58" t="s">
        <v>577</v>
      </c>
      <c r="URK54" s="58" t="s">
        <v>577</v>
      </c>
      <c r="URL54" s="58" t="s">
        <v>577</v>
      </c>
      <c r="URM54" s="58" t="s">
        <v>577</v>
      </c>
      <c r="URN54" s="58" t="s">
        <v>577</v>
      </c>
      <c r="URO54" s="58" t="s">
        <v>577</v>
      </c>
      <c r="URP54" s="58" t="s">
        <v>577</v>
      </c>
      <c r="URQ54" s="58" t="s">
        <v>577</v>
      </c>
      <c r="URR54" s="58" t="s">
        <v>577</v>
      </c>
      <c r="URS54" s="58" t="s">
        <v>577</v>
      </c>
      <c r="URT54" s="58" t="s">
        <v>577</v>
      </c>
      <c r="URU54" s="58" t="s">
        <v>577</v>
      </c>
      <c r="URV54" s="58" t="s">
        <v>577</v>
      </c>
      <c r="URW54" s="58" t="s">
        <v>577</v>
      </c>
      <c r="URX54" s="58" t="s">
        <v>577</v>
      </c>
      <c r="URY54" s="58" t="s">
        <v>577</v>
      </c>
      <c r="URZ54" s="58" t="s">
        <v>577</v>
      </c>
      <c r="USA54" s="58" t="s">
        <v>577</v>
      </c>
      <c r="USB54" s="58" t="s">
        <v>577</v>
      </c>
      <c r="USC54" s="58" t="s">
        <v>577</v>
      </c>
      <c r="USD54" s="58" t="s">
        <v>577</v>
      </c>
      <c r="USE54" s="58" t="s">
        <v>577</v>
      </c>
      <c r="USF54" s="58" t="s">
        <v>577</v>
      </c>
      <c r="USG54" s="58" t="s">
        <v>577</v>
      </c>
      <c r="USH54" s="58" t="s">
        <v>577</v>
      </c>
      <c r="USI54" s="58" t="s">
        <v>577</v>
      </c>
      <c r="USJ54" s="58" t="s">
        <v>577</v>
      </c>
      <c r="USK54" s="58" t="s">
        <v>577</v>
      </c>
      <c r="USL54" s="58" t="s">
        <v>577</v>
      </c>
      <c r="USM54" s="58" t="s">
        <v>577</v>
      </c>
      <c r="USN54" s="58" t="s">
        <v>577</v>
      </c>
      <c r="USO54" s="58" t="s">
        <v>577</v>
      </c>
      <c r="USP54" s="58" t="s">
        <v>577</v>
      </c>
      <c r="USQ54" s="58" t="s">
        <v>577</v>
      </c>
      <c r="USR54" s="58" t="s">
        <v>577</v>
      </c>
      <c r="USS54" s="58" t="s">
        <v>577</v>
      </c>
      <c r="UST54" s="58" t="s">
        <v>577</v>
      </c>
      <c r="USU54" s="58" t="s">
        <v>577</v>
      </c>
      <c r="USV54" s="58" t="s">
        <v>577</v>
      </c>
      <c r="USW54" s="58" t="s">
        <v>577</v>
      </c>
      <c r="USX54" s="58" t="s">
        <v>577</v>
      </c>
      <c r="USY54" s="58" t="s">
        <v>577</v>
      </c>
      <c r="USZ54" s="58" t="s">
        <v>577</v>
      </c>
      <c r="UTA54" s="58" t="s">
        <v>577</v>
      </c>
      <c r="UTB54" s="58" t="s">
        <v>577</v>
      </c>
      <c r="UTC54" s="58" t="s">
        <v>577</v>
      </c>
      <c r="UTD54" s="58" t="s">
        <v>577</v>
      </c>
      <c r="UTE54" s="58" t="s">
        <v>577</v>
      </c>
      <c r="UTF54" s="58" t="s">
        <v>577</v>
      </c>
      <c r="UTG54" s="58" t="s">
        <v>577</v>
      </c>
      <c r="UTH54" s="58" t="s">
        <v>577</v>
      </c>
      <c r="UTI54" s="58" t="s">
        <v>577</v>
      </c>
      <c r="UTJ54" s="58" t="s">
        <v>577</v>
      </c>
      <c r="UTK54" s="58" t="s">
        <v>577</v>
      </c>
      <c r="UTL54" s="58" t="s">
        <v>577</v>
      </c>
      <c r="UTM54" s="58" t="s">
        <v>577</v>
      </c>
      <c r="UTN54" s="58" t="s">
        <v>577</v>
      </c>
      <c r="UTO54" s="58" t="s">
        <v>577</v>
      </c>
      <c r="UTP54" s="58" t="s">
        <v>577</v>
      </c>
      <c r="UTQ54" s="58" t="s">
        <v>577</v>
      </c>
      <c r="UTR54" s="58" t="s">
        <v>577</v>
      </c>
      <c r="UTS54" s="58" t="s">
        <v>577</v>
      </c>
      <c r="UTT54" s="58" t="s">
        <v>577</v>
      </c>
      <c r="UTU54" s="58" t="s">
        <v>577</v>
      </c>
      <c r="UTV54" s="58" t="s">
        <v>577</v>
      </c>
      <c r="UTW54" s="58" t="s">
        <v>577</v>
      </c>
      <c r="UTX54" s="58" t="s">
        <v>577</v>
      </c>
      <c r="UTY54" s="58" t="s">
        <v>577</v>
      </c>
      <c r="UTZ54" s="58" t="s">
        <v>577</v>
      </c>
      <c r="UUA54" s="58" t="s">
        <v>577</v>
      </c>
      <c r="UUB54" s="58" t="s">
        <v>577</v>
      </c>
      <c r="UUC54" s="58" t="s">
        <v>577</v>
      </c>
      <c r="UUD54" s="58" t="s">
        <v>577</v>
      </c>
      <c r="UUE54" s="58" t="s">
        <v>577</v>
      </c>
      <c r="UUF54" s="58" t="s">
        <v>577</v>
      </c>
      <c r="UUG54" s="58" t="s">
        <v>577</v>
      </c>
      <c r="UUH54" s="58" t="s">
        <v>577</v>
      </c>
      <c r="UUI54" s="58" t="s">
        <v>577</v>
      </c>
      <c r="UUJ54" s="58" t="s">
        <v>577</v>
      </c>
      <c r="UUK54" s="58" t="s">
        <v>577</v>
      </c>
      <c r="UUL54" s="58" t="s">
        <v>577</v>
      </c>
      <c r="UUM54" s="58" t="s">
        <v>577</v>
      </c>
      <c r="UUN54" s="58" t="s">
        <v>577</v>
      </c>
      <c r="UUO54" s="58" t="s">
        <v>577</v>
      </c>
      <c r="UUP54" s="58" t="s">
        <v>577</v>
      </c>
      <c r="UUQ54" s="58" t="s">
        <v>577</v>
      </c>
      <c r="UUR54" s="58" t="s">
        <v>577</v>
      </c>
      <c r="UUS54" s="58" t="s">
        <v>577</v>
      </c>
      <c r="UUT54" s="58" t="s">
        <v>577</v>
      </c>
      <c r="UUU54" s="58" t="s">
        <v>577</v>
      </c>
      <c r="UUV54" s="58" t="s">
        <v>577</v>
      </c>
      <c r="UUW54" s="58" t="s">
        <v>577</v>
      </c>
      <c r="UUX54" s="58" t="s">
        <v>577</v>
      </c>
      <c r="UUY54" s="58" t="s">
        <v>577</v>
      </c>
      <c r="UUZ54" s="58" t="s">
        <v>577</v>
      </c>
      <c r="UVA54" s="58" t="s">
        <v>577</v>
      </c>
      <c r="UVB54" s="58" t="s">
        <v>577</v>
      </c>
      <c r="UVC54" s="58" t="s">
        <v>577</v>
      </c>
      <c r="UVD54" s="58" t="s">
        <v>577</v>
      </c>
      <c r="UVE54" s="58" t="s">
        <v>577</v>
      </c>
      <c r="UVF54" s="58" t="s">
        <v>577</v>
      </c>
      <c r="UVG54" s="58" t="s">
        <v>577</v>
      </c>
      <c r="UVH54" s="58" t="s">
        <v>577</v>
      </c>
      <c r="UVI54" s="58" t="s">
        <v>577</v>
      </c>
      <c r="UVJ54" s="58" t="s">
        <v>577</v>
      </c>
      <c r="UVK54" s="58" t="s">
        <v>577</v>
      </c>
      <c r="UVL54" s="58" t="s">
        <v>577</v>
      </c>
      <c r="UVM54" s="58" t="s">
        <v>577</v>
      </c>
      <c r="UVN54" s="58" t="s">
        <v>577</v>
      </c>
      <c r="UVO54" s="58" t="s">
        <v>577</v>
      </c>
      <c r="UVP54" s="58" t="s">
        <v>577</v>
      </c>
      <c r="UVQ54" s="58" t="s">
        <v>577</v>
      </c>
      <c r="UVR54" s="58" t="s">
        <v>577</v>
      </c>
      <c r="UVS54" s="58" t="s">
        <v>577</v>
      </c>
      <c r="UVT54" s="58" t="s">
        <v>577</v>
      </c>
      <c r="UVU54" s="58" t="s">
        <v>577</v>
      </c>
      <c r="UVV54" s="58" t="s">
        <v>577</v>
      </c>
      <c r="UVW54" s="58" t="s">
        <v>577</v>
      </c>
      <c r="UVX54" s="58" t="s">
        <v>577</v>
      </c>
      <c r="UVY54" s="58" t="s">
        <v>577</v>
      </c>
      <c r="UVZ54" s="58" t="s">
        <v>577</v>
      </c>
      <c r="UWA54" s="58" t="s">
        <v>577</v>
      </c>
      <c r="UWB54" s="58" t="s">
        <v>577</v>
      </c>
      <c r="UWC54" s="58" t="s">
        <v>577</v>
      </c>
      <c r="UWD54" s="58" t="s">
        <v>577</v>
      </c>
      <c r="UWE54" s="58" t="s">
        <v>577</v>
      </c>
      <c r="UWF54" s="58" t="s">
        <v>577</v>
      </c>
      <c r="UWG54" s="58" t="s">
        <v>577</v>
      </c>
      <c r="UWH54" s="58" t="s">
        <v>577</v>
      </c>
      <c r="UWI54" s="58" t="s">
        <v>577</v>
      </c>
      <c r="UWJ54" s="58" t="s">
        <v>577</v>
      </c>
      <c r="UWK54" s="58" t="s">
        <v>577</v>
      </c>
      <c r="UWL54" s="58" t="s">
        <v>577</v>
      </c>
      <c r="UWM54" s="58" t="s">
        <v>577</v>
      </c>
      <c r="UWN54" s="58" t="s">
        <v>577</v>
      </c>
      <c r="UWO54" s="58" t="s">
        <v>577</v>
      </c>
      <c r="UWP54" s="58" t="s">
        <v>577</v>
      </c>
      <c r="UWQ54" s="58" t="s">
        <v>577</v>
      </c>
      <c r="UWR54" s="58" t="s">
        <v>577</v>
      </c>
      <c r="UWS54" s="58" t="s">
        <v>577</v>
      </c>
      <c r="UWT54" s="58" t="s">
        <v>577</v>
      </c>
      <c r="UWU54" s="58" t="s">
        <v>577</v>
      </c>
      <c r="UWV54" s="58" t="s">
        <v>577</v>
      </c>
      <c r="UWW54" s="58" t="s">
        <v>577</v>
      </c>
      <c r="UWX54" s="58" t="s">
        <v>577</v>
      </c>
      <c r="UWY54" s="58" t="s">
        <v>577</v>
      </c>
      <c r="UWZ54" s="58" t="s">
        <v>577</v>
      </c>
      <c r="UXA54" s="58" t="s">
        <v>577</v>
      </c>
      <c r="UXB54" s="58" t="s">
        <v>577</v>
      </c>
      <c r="UXC54" s="58" t="s">
        <v>577</v>
      </c>
      <c r="UXD54" s="58" t="s">
        <v>577</v>
      </c>
      <c r="UXE54" s="58" t="s">
        <v>577</v>
      </c>
      <c r="UXF54" s="58" t="s">
        <v>577</v>
      </c>
      <c r="UXG54" s="58" t="s">
        <v>577</v>
      </c>
      <c r="UXH54" s="58" t="s">
        <v>577</v>
      </c>
      <c r="UXI54" s="58" t="s">
        <v>577</v>
      </c>
      <c r="UXJ54" s="58" t="s">
        <v>577</v>
      </c>
      <c r="UXK54" s="58" t="s">
        <v>577</v>
      </c>
      <c r="UXL54" s="58" t="s">
        <v>577</v>
      </c>
      <c r="UXM54" s="58" t="s">
        <v>577</v>
      </c>
      <c r="UXN54" s="58" t="s">
        <v>577</v>
      </c>
      <c r="UXO54" s="58" t="s">
        <v>577</v>
      </c>
      <c r="UXP54" s="58" t="s">
        <v>577</v>
      </c>
      <c r="UXQ54" s="58" t="s">
        <v>577</v>
      </c>
      <c r="UXR54" s="58" t="s">
        <v>577</v>
      </c>
      <c r="UXS54" s="58" t="s">
        <v>577</v>
      </c>
      <c r="UXT54" s="58" t="s">
        <v>577</v>
      </c>
      <c r="UXU54" s="58" t="s">
        <v>577</v>
      </c>
      <c r="UXV54" s="58" t="s">
        <v>577</v>
      </c>
      <c r="UXW54" s="58" t="s">
        <v>577</v>
      </c>
      <c r="UXX54" s="58" t="s">
        <v>577</v>
      </c>
      <c r="UXY54" s="58" t="s">
        <v>577</v>
      </c>
      <c r="UXZ54" s="58" t="s">
        <v>577</v>
      </c>
      <c r="UYA54" s="58" t="s">
        <v>577</v>
      </c>
      <c r="UYB54" s="58" t="s">
        <v>577</v>
      </c>
      <c r="UYC54" s="58" t="s">
        <v>577</v>
      </c>
      <c r="UYD54" s="58" t="s">
        <v>577</v>
      </c>
      <c r="UYE54" s="58" t="s">
        <v>577</v>
      </c>
      <c r="UYF54" s="58" t="s">
        <v>577</v>
      </c>
      <c r="UYG54" s="58" t="s">
        <v>577</v>
      </c>
      <c r="UYH54" s="58" t="s">
        <v>577</v>
      </c>
      <c r="UYI54" s="58" t="s">
        <v>577</v>
      </c>
      <c r="UYJ54" s="58" t="s">
        <v>577</v>
      </c>
      <c r="UYK54" s="58" t="s">
        <v>577</v>
      </c>
      <c r="UYL54" s="58" t="s">
        <v>577</v>
      </c>
      <c r="UYM54" s="58" t="s">
        <v>577</v>
      </c>
      <c r="UYN54" s="58" t="s">
        <v>577</v>
      </c>
      <c r="UYO54" s="58" t="s">
        <v>577</v>
      </c>
      <c r="UYP54" s="58" t="s">
        <v>577</v>
      </c>
      <c r="UYQ54" s="58" t="s">
        <v>577</v>
      </c>
      <c r="UYR54" s="58" t="s">
        <v>577</v>
      </c>
      <c r="UYS54" s="58" t="s">
        <v>577</v>
      </c>
      <c r="UYT54" s="58" t="s">
        <v>577</v>
      </c>
      <c r="UYU54" s="58" t="s">
        <v>577</v>
      </c>
      <c r="UYV54" s="58" t="s">
        <v>577</v>
      </c>
      <c r="UYW54" s="58" t="s">
        <v>577</v>
      </c>
      <c r="UYX54" s="58" t="s">
        <v>577</v>
      </c>
      <c r="UYY54" s="58" t="s">
        <v>577</v>
      </c>
      <c r="UYZ54" s="58" t="s">
        <v>577</v>
      </c>
      <c r="UZA54" s="58" t="s">
        <v>577</v>
      </c>
      <c r="UZB54" s="58" t="s">
        <v>577</v>
      </c>
      <c r="UZC54" s="58" t="s">
        <v>577</v>
      </c>
      <c r="UZD54" s="58" t="s">
        <v>577</v>
      </c>
      <c r="UZE54" s="58" t="s">
        <v>577</v>
      </c>
      <c r="UZF54" s="58" t="s">
        <v>577</v>
      </c>
      <c r="UZG54" s="58" t="s">
        <v>577</v>
      </c>
      <c r="UZH54" s="58" t="s">
        <v>577</v>
      </c>
      <c r="UZI54" s="58" t="s">
        <v>577</v>
      </c>
      <c r="UZJ54" s="58" t="s">
        <v>577</v>
      </c>
      <c r="UZK54" s="58" t="s">
        <v>577</v>
      </c>
      <c r="UZL54" s="58" t="s">
        <v>577</v>
      </c>
      <c r="UZM54" s="58" t="s">
        <v>577</v>
      </c>
      <c r="UZN54" s="58" t="s">
        <v>577</v>
      </c>
      <c r="UZO54" s="58" t="s">
        <v>577</v>
      </c>
      <c r="UZP54" s="58" t="s">
        <v>577</v>
      </c>
      <c r="UZQ54" s="58" t="s">
        <v>577</v>
      </c>
      <c r="UZR54" s="58" t="s">
        <v>577</v>
      </c>
      <c r="UZS54" s="58" t="s">
        <v>577</v>
      </c>
      <c r="UZT54" s="58" t="s">
        <v>577</v>
      </c>
      <c r="UZU54" s="58" t="s">
        <v>577</v>
      </c>
      <c r="UZV54" s="58" t="s">
        <v>577</v>
      </c>
      <c r="UZW54" s="58" t="s">
        <v>577</v>
      </c>
      <c r="UZX54" s="58" t="s">
        <v>577</v>
      </c>
      <c r="UZY54" s="58" t="s">
        <v>577</v>
      </c>
      <c r="UZZ54" s="58" t="s">
        <v>577</v>
      </c>
      <c r="VAA54" s="58" t="s">
        <v>577</v>
      </c>
      <c r="VAB54" s="58" t="s">
        <v>577</v>
      </c>
      <c r="VAC54" s="58" t="s">
        <v>577</v>
      </c>
      <c r="VAD54" s="58" t="s">
        <v>577</v>
      </c>
      <c r="VAE54" s="58" t="s">
        <v>577</v>
      </c>
      <c r="VAF54" s="58" t="s">
        <v>577</v>
      </c>
      <c r="VAG54" s="58" t="s">
        <v>577</v>
      </c>
      <c r="VAH54" s="58" t="s">
        <v>577</v>
      </c>
      <c r="VAI54" s="58" t="s">
        <v>577</v>
      </c>
      <c r="VAJ54" s="58" t="s">
        <v>577</v>
      </c>
      <c r="VAK54" s="58" t="s">
        <v>577</v>
      </c>
      <c r="VAL54" s="58" t="s">
        <v>577</v>
      </c>
      <c r="VAM54" s="58" t="s">
        <v>577</v>
      </c>
      <c r="VAN54" s="58" t="s">
        <v>577</v>
      </c>
      <c r="VAO54" s="58" t="s">
        <v>577</v>
      </c>
      <c r="VAP54" s="58" t="s">
        <v>577</v>
      </c>
      <c r="VAQ54" s="58" t="s">
        <v>577</v>
      </c>
      <c r="VAR54" s="58" t="s">
        <v>577</v>
      </c>
      <c r="VAS54" s="58" t="s">
        <v>577</v>
      </c>
      <c r="VAT54" s="58" t="s">
        <v>577</v>
      </c>
      <c r="VAU54" s="58" t="s">
        <v>577</v>
      </c>
      <c r="VAV54" s="58" t="s">
        <v>577</v>
      </c>
      <c r="VAW54" s="58" t="s">
        <v>577</v>
      </c>
      <c r="VAX54" s="58" t="s">
        <v>577</v>
      </c>
      <c r="VAY54" s="58" t="s">
        <v>577</v>
      </c>
      <c r="VAZ54" s="58" t="s">
        <v>577</v>
      </c>
      <c r="VBA54" s="58" t="s">
        <v>577</v>
      </c>
      <c r="VBB54" s="58" t="s">
        <v>577</v>
      </c>
      <c r="VBC54" s="58" t="s">
        <v>577</v>
      </c>
      <c r="VBD54" s="58" t="s">
        <v>577</v>
      </c>
      <c r="VBE54" s="58" t="s">
        <v>577</v>
      </c>
      <c r="VBF54" s="58" t="s">
        <v>577</v>
      </c>
      <c r="VBG54" s="58" t="s">
        <v>577</v>
      </c>
      <c r="VBH54" s="58" t="s">
        <v>577</v>
      </c>
      <c r="VBI54" s="58" t="s">
        <v>577</v>
      </c>
      <c r="VBJ54" s="58" t="s">
        <v>577</v>
      </c>
      <c r="VBK54" s="58" t="s">
        <v>577</v>
      </c>
      <c r="VBL54" s="58" t="s">
        <v>577</v>
      </c>
      <c r="VBM54" s="58" t="s">
        <v>577</v>
      </c>
      <c r="VBN54" s="58" t="s">
        <v>577</v>
      </c>
      <c r="VBO54" s="58" t="s">
        <v>577</v>
      </c>
      <c r="VBP54" s="58" t="s">
        <v>577</v>
      </c>
      <c r="VBQ54" s="58" t="s">
        <v>577</v>
      </c>
      <c r="VBR54" s="58" t="s">
        <v>577</v>
      </c>
      <c r="VBS54" s="58" t="s">
        <v>577</v>
      </c>
      <c r="VBT54" s="58" t="s">
        <v>577</v>
      </c>
      <c r="VBU54" s="58" t="s">
        <v>577</v>
      </c>
      <c r="VBV54" s="58" t="s">
        <v>577</v>
      </c>
      <c r="VBW54" s="58" t="s">
        <v>577</v>
      </c>
      <c r="VBX54" s="58" t="s">
        <v>577</v>
      </c>
      <c r="VBY54" s="58" t="s">
        <v>577</v>
      </c>
      <c r="VBZ54" s="58" t="s">
        <v>577</v>
      </c>
      <c r="VCA54" s="58" t="s">
        <v>577</v>
      </c>
      <c r="VCB54" s="58" t="s">
        <v>577</v>
      </c>
      <c r="VCC54" s="58" t="s">
        <v>577</v>
      </c>
      <c r="VCD54" s="58" t="s">
        <v>577</v>
      </c>
      <c r="VCE54" s="58" t="s">
        <v>577</v>
      </c>
      <c r="VCF54" s="58" t="s">
        <v>577</v>
      </c>
      <c r="VCG54" s="58" t="s">
        <v>577</v>
      </c>
      <c r="VCH54" s="58" t="s">
        <v>577</v>
      </c>
      <c r="VCI54" s="58" t="s">
        <v>577</v>
      </c>
      <c r="VCJ54" s="58" t="s">
        <v>577</v>
      </c>
      <c r="VCK54" s="58" t="s">
        <v>577</v>
      </c>
      <c r="VCL54" s="58" t="s">
        <v>577</v>
      </c>
      <c r="VCM54" s="58" t="s">
        <v>577</v>
      </c>
      <c r="VCN54" s="58" t="s">
        <v>577</v>
      </c>
      <c r="VCO54" s="58" t="s">
        <v>577</v>
      </c>
      <c r="VCP54" s="58" t="s">
        <v>577</v>
      </c>
      <c r="VCQ54" s="58" t="s">
        <v>577</v>
      </c>
      <c r="VCR54" s="58" t="s">
        <v>577</v>
      </c>
      <c r="VCS54" s="58" t="s">
        <v>577</v>
      </c>
      <c r="VCT54" s="58" t="s">
        <v>577</v>
      </c>
      <c r="VCU54" s="58" t="s">
        <v>577</v>
      </c>
      <c r="VCV54" s="58" t="s">
        <v>577</v>
      </c>
      <c r="VCW54" s="58" t="s">
        <v>577</v>
      </c>
      <c r="VCX54" s="58" t="s">
        <v>577</v>
      </c>
      <c r="VCY54" s="58" t="s">
        <v>577</v>
      </c>
      <c r="VCZ54" s="58" t="s">
        <v>577</v>
      </c>
      <c r="VDA54" s="58" t="s">
        <v>577</v>
      </c>
      <c r="VDB54" s="58" t="s">
        <v>577</v>
      </c>
      <c r="VDC54" s="58" t="s">
        <v>577</v>
      </c>
      <c r="VDD54" s="58" t="s">
        <v>577</v>
      </c>
      <c r="VDE54" s="58" t="s">
        <v>577</v>
      </c>
      <c r="VDF54" s="58" t="s">
        <v>577</v>
      </c>
      <c r="VDG54" s="58" t="s">
        <v>577</v>
      </c>
      <c r="VDH54" s="58" t="s">
        <v>577</v>
      </c>
      <c r="VDI54" s="58" t="s">
        <v>577</v>
      </c>
      <c r="VDJ54" s="58" t="s">
        <v>577</v>
      </c>
      <c r="VDK54" s="58" t="s">
        <v>577</v>
      </c>
      <c r="VDL54" s="58" t="s">
        <v>577</v>
      </c>
      <c r="VDM54" s="58" t="s">
        <v>577</v>
      </c>
      <c r="VDN54" s="58" t="s">
        <v>577</v>
      </c>
      <c r="VDO54" s="58" t="s">
        <v>577</v>
      </c>
      <c r="VDP54" s="58" t="s">
        <v>577</v>
      </c>
      <c r="VDQ54" s="58" t="s">
        <v>577</v>
      </c>
      <c r="VDR54" s="58" t="s">
        <v>577</v>
      </c>
      <c r="VDS54" s="58" t="s">
        <v>577</v>
      </c>
      <c r="VDT54" s="58" t="s">
        <v>577</v>
      </c>
      <c r="VDU54" s="58" t="s">
        <v>577</v>
      </c>
      <c r="VDV54" s="58" t="s">
        <v>577</v>
      </c>
      <c r="VDW54" s="58" t="s">
        <v>577</v>
      </c>
      <c r="VDX54" s="58" t="s">
        <v>577</v>
      </c>
      <c r="VDY54" s="58" t="s">
        <v>577</v>
      </c>
      <c r="VDZ54" s="58" t="s">
        <v>577</v>
      </c>
      <c r="VEA54" s="58" t="s">
        <v>577</v>
      </c>
      <c r="VEB54" s="58" t="s">
        <v>577</v>
      </c>
      <c r="VEC54" s="58" t="s">
        <v>577</v>
      </c>
      <c r="VED54" s="58" t="s">
        <v>577</v>
      </c>
      <c r="VEE54" s="58" t="s">
        <v>577</v>
      </c>
      <c r="VEF54" s="58" t="s">
        <v>577</v>
      </c>
      <c r="VEG54" s="58" t="s">
        <v>577</v>
      </c>
      <c r="VEH54" s="58" t="s">
        <v>577</v>
      </c>
      <c r="VEI54" s="58" t="s">
        <v>577</v>
      </c>
      <c r="VEJ54" s="58" t="s">
        <v>577</v>
      </c>
      <c r="VEK54" s="58" t="s">
        <v>577</v>
      </c>
      <c r="VEL54" s="58" t="s">
        <v>577</v>
      </c>
      <c r="VEM54" s="58" t="s">
        <v>577</v>
      </c>
      <c r="VEN54" s="58" t="s">
        <v>577</v>
      </c>
      <c r="VEO54" s="58" t="s">
        <v>577</v>
      </c>
      <c r="VEP54" s="58" t="s">
        <v>577</v>
      </c>
      <c r="VEQ54" s="58" t="s">
        <v>577</v>
      </c>
      <c r="VER54" s="58" t="s">
        <v>577</v>
      </c>
      <c r="VES54" s="58" t="s">
        <v>577</v>
      </c>
      <c r="VET54" s="58" t="s">
        <v>577</v>
      </c>
      <c r="VEU54" s="58" t="s">
        <v>577</v>
      </c>
      <c r="VEV54" s="58" t="s">
        <v>577</v>
      </c>
      <c r="VEW54" s="58" t="s">
        <v>577</v>
      </c>
      <c r="VEX54" s="58" t="s">
        <v>577</v>
      </c>
      <c r="VEY54" s="58" t="s">
        <v>577</v>
      </c>
      <c r="VEZ54" s="58" t="s">
        <v>577</v>
      </c>
      <c r="VFA54" s="58" t="s">
        <v>577</v>
      </c>
      <c r="VFB54" s="58" t="s">
        <v>577</v>
      </c>
      <c r="VFC54" s="58" t="s">
        <v>577</v>
      </c>
      <c r="VFD54" s="58" t="s">
        <v>577</v>
      </c>
      <c r="VFE54" s="58" t="s">
        <v>577</v>
      </c>
      <c r="VFF54" s="58" t="s">
        <v>577</v>
      </c>
      <c r="VFG54" s="58" t="s">
        <v>577</v>
      </c>
      <c r="VFH54" s="58" t="s">
        <v>577</v>
      </c>
      <c r="VFI54" s="58" t="s">
        <v>577</v>
      </c>
      <c r="VFJ54" s="58" t="s">
        <v>577</v>
      </c>
      <c r="VFK54" s="58" t="s">
        <v>577</v>
      </c>
      <c r="VFL54" s="58" t="s">
        <v>577</v>
      </c>
      <c r="VFM54" s="58" t="s">
        <v>577</v>
      </c>
      <c r="VFN54" s="58" t="s">
        <v>577</v>
      </c>
      <c r="VFO54" s="58" t="s">
        <v>577</v>
      </c>
      <c r="VFP54" s="58" t="s">
        <v>577</v>
      </c>
      <c r="VFQ54" s="58" t="s">
        <v>577</v>
      </c>
      <c r="VFR54" s="58" t="s">
        <v>577</v>
      </c>
      <c r="VFS54" s="58" t="s">
        <v>577</v>
      </c>
      <c r="VFT54" s="58" t="s">
        <v>577</v>
      </c>
      <c r="VFU54" s="58" t="s">
        <v>577</v>
      </c>
      <c r="VFV54" s="58" t="s">
        <v>577</v>
      </c>
      <c r="VFW54" s="58" t="s">
        <v>577</v>
      </c>
      <c r="VFX54" s="58" t="s">
        <v>577</v>
      </c>
      <c r="VFY54" s="58" t="s">
        <v>577</v>
      </c>
      <c r="VFZ54" s="58" t="s">
        <v>577</v>
      </c>
      <c r="VGA54" s="58" t="s">
        <v>577</v>
      </c>
      <c r="VGB54" s="58" t="s">
        <v>577</v>
      </c>
      <c r="VGC54" s="58" t="s">
        <v>577</v>
      </c>
      <c r="VGD54" s="58" t="s">
        <v>577</v>
      </c>
      <c r="VGE54" s="58" t="s">
        <v>577</v>
      </c>
      <c r="VGF54" s="58" t="s">
        <v>577</v>
      </c>
      <c r="VGG54" s="58" t="s">
        <v>577</v>
      </c>
      <c r="VGH54" s="58" t="s">
        <v>577</v>
      </c>
      <c r="VGI54" s="58" t="s">
        <v>577</v>
      </c>
      <c r="VGJ54" s="58" t="s">
        <v>577</v>
      </c>
      <c r="VGK54" s="58" t="s">
        <v>577</v>
      </c>
      <c r="VGL54" s="58" t="s">
        <v>577</v>
      </c>
      <c r="VGM54" s="58" t="s">
        <v>577</v>
      </c>
      <c r="VGN54" s="58" t="s">
        <v>577</v>
      </c>
      <c r="VGO54" s="58" t="s">
        <v>577</v>
      </c>
      <c r="VGP54" s="58" t="s">
        <v>577</v>
      </c>
      <c r="VGQ54" s="58" t="s">
        <v>577</v>
      </c>
      <c r="VGR54" s="58" t="s">
        <v>577</v>
      </c>
      <c r="VGS54" s="58" t="s">
        <v>577</v>
      </c>
      <c r="VGT54" s="58" t="s">
        <v>577</v>
      </c>
      <c r="VGU54" s="58" t="s">
        <v>577</v>
      </c>
      <c r="VGV54" s="58" t="s">
        <v>577</v>
      </c>
      <c r="VGW54" s="58" t="s">
        <v>577</v>
      </c>
      <c r="VGX54" s="58" t="s">
        <v>577</v>
      </c>
      <c r="VGY54" s="58" t="s">
        <v>577</v>
      </c>
      <c r="VGZ54" s="58" t="s">
        <v>577</v>
      </c>
      <c r="VHA54" s="58" t="s">
        <v>577</v>
      </c>
      <c r="VHB54" s="58" t="s">
        <v>577</v>
      </c>
      <c r="VHC54" s="58" t="s">
        <v>577</v>
      </c>
      <c r="VHD54" s="58" t="s">
        <v>577</v>
      </c>
      <c r="VHE54" s="58" t="s">
        <v>577</v>
      </c>
      <c r="VHF54" s="58" t="s">
        <v>577</v>
      </c>
      <c r="VHG54" s="58" t="s">
        <v>577</v>
      </c>
      <c r="VHH54" s="58" t="s">
        <v>577</v>
      </c>
      <c r="VHI54" s="58" t="s">
        <v>577</v>
      </c>
      <c r="VHJ54" s="58" t="s">
        <v>577</v>
      </c>
      <c r="VHK54" s="58" t="s">
        <v>577</v>
      </c>
      <c r="VHL54" s="58" t="s">
        <v>577</v>
      </c>
      <c r="VHM54" s="58" t="s">
        <v>577</v>
      </c>
      <c r="VHN54" s="58" t="s">
        <v>577</v>
      </c>
      <c r="VHO54" s="58" t="s">
        <v>577</v>
      </c>
      <c r="VHP54" s="58" t="s">
        <v>577</v>
      </c>
      <c r="VHQ54" s="58" t="s">
        <v>577</v>
      </c>
      <c r="VHR54" s="58" t="s">
        <v>577</v>
      </c>
      <c r="VHS54" s="58" t="s">
        <v>577</v>
      </c>
      <c r="VHT54" s="58" t="s">
        <v>577</v>
      </c>
      <c r="VHU54" s="58" t="s">
        <v>577</v>
      </c>
      <c r="VHV54" s="58" t="s">
        <v>577</v>
      </c>
      <c r="VHW54" s="58" t="s">
        <v>577</v>
      </c>
      <c r="VHX54" s="58" t="s">
        <v>577</v>
      </c>
      <c r="VHY54" s="58" t="s">
        <v>577</v>
      </c>
      <c r="VHZ54" s="58" t="s">
        <v>577</v>
      </c>
      <c r="VIA54" s="58" t="s">
        <v>577</v>
      </c>
      <c r="VIB54" s="58" t="s">
        <v>577</v>
      </c>
      <c r="VIC54" s="58" t="s">
        <v>577</v>
      </c>
      <c r="VID54" s="58" t="s">
        <v>577</v>
      </c>
      <c r="VIE54" s="58" t="s">
        <v>577</v>
      </c>
      <c r="VIF54" s="58" t="s">
        <v>577</v>
      </c>
      <c r="VIG54" s="58" t="s">
        <v>577</v>
      </c>
      <c r="VIH54" s="58" t="s">
        <v>577</v>
      </c>
      <c r="VII54" s="58" t="s">
        <v>577</v>
      </c>
      <c r="VIJ54" s="58" t="s">
        <v>577</v>
      </c>
      <c r="VIK54" s="58" t="s">
        <v>577</v>
      </c>
      <c r="VIL54" s="58" t="s">
        <v>577</v>
      </c>
      <c r="VIM54" s="58" t="s">
        <v>577</v>
      </c>
      <c r="VIN54" s="58" t="s">
        <v>577</v>
      </c>
      <c r="VIO54" s="58" t="s">
        <v>577</v>
      </c>
      <c r="VIP54" s="58" t="s">
        <v>577</v>
      </c>
      <c r="VIQ54" s="58" t="s">
        <v>577</v>
      </c>
      <c r="VIR54" s="58" t="s">
        <v>577</v>
      </c>
      <c r="VIS54" s="58" t="s">
        <v>577</v>
      </c>
      <c r="VIT54" s="58" t="s">
        <v>577</v>
      </c>
      <c r="VIU54" s="58" t="s">
        <v>577</v>
      </c>
      <c r="VIV54" s="58" t="s">
        <v>577</v>
      </c>
      <c r="VIW54" s="58" t="s">
        <v>577</v>
      </c>
      <c r="VIX54" s="58" t="s">
        <v>577</v>
      </c>
      <c r="VIY54" s="58" t="s">
        <v>577</v>
      </c>
      <c r="VIZ54" s="58" t="s">
        <v>577</v>
      </c>
      <c r="VJA54" s="58" t="s">
        <v>577</v>
      </c>
      <c r="VJB54" s="58" t="s">
        <v>577</v>
      </c>
      <c r="VJC54" s="58" t="s">
        <v>577</v>
      </c>
      <c r="VJD54" s="58" t="s">
        <v>577</v>
      </c>
      <c r="VJE54" s="58" t="s">
        <v>577</v>
      </c>
      <c r="VJF54" s="58" t="s">
        <v>577</v>
      </c>
      <c r="VJG54" s="58" t="s">
        <v>577</v>
      </c>
      <c r="VJH54" s="58" t="s">
        <v>577</v>
      </c>
      <c r="VJI54" s="58" t="s">
        <v>577</v>
      </c>
      <c r="VJJ54" s="58" t="s">
        <v>577</v>
      </c>
      <c r="VJK54" s="58" t="s">
        <v>577</v>
      </c>
      <c r="VJL54" s="58" t="s">
        <v>577</v>
      </c>
      <c r="VJM54" s="58" t="s">
        <v>577</v>
      </c>
      <c r="VJN54" s="58" t="s">
        <v>577</v>
      </c>
      <c r="VJO54" s="58" t="s">
        <v>577</v>
      </c>
      <c r="VJP54" s="58" t="s">
        <v>577</v>
      </c>
      <c r="VJQ54" s="58" t="s">
        <v>577</v>
      </c>
      <c r="VJR54" s="58" t="s">
        <v>577</v>
      </c>
      <c r="VJS54" s="58" t="s">
        <v>577</v>
      </c>
      <c r="VJT54" s="58" t="s">
        <v>577</v>
      </c>
      <c r="VJU54" s="58" t="s">
        <v>577</v>
      </c>
      <c r="VJV54" s="58" t="s">
        <v>577</v>
      </c>
      <c r="VJW54" s="58" t="s">
        <v>577</v>
      </c>
      <c r="VJX54" s="58" t="s">
        <v>577</v>
      </c>
      <c r="VJY54" s="58" t="s">
        <v>577</v>
      </c>
      <c r="VJZ54" s="58" t="s">
        <v>577</v>
      </c>
      <c r="VKA54" s="58" t="s">
        <v>577</v>
      </c>
      <c r="VKB54" s="58" t="s">
        <v>577</v>
      </c>
      <c r="VKC54" s="58" t="s">
        <v>577</v>
      </c>
      <c r="VKD54" s="58" t="s">
        <v>577</v>
      </c>
      <c r="VKE54" s="58" t="s">
        <v>577</v>
      </c>
      <c r="VKF54" s="58" t="s">
        <v>577</v>
      </c>
      <c r="VKG54" s="58" t="s">
        <v>577</v>
      </c>
      <c r="VKH54" s="58" t="s">
        <v>577</v>
      </c>
      <c r="VKI54" s="58" t="s">
        <v>577</v>
      </c>
      <c r="VKJ54" s="58" t="s">
        <v>577</v>
      </c>
      <c r="VKK54" s="58" t="s">
        <v>577</v>
      </c>
      <c r="VKL54" s="58" t="s">
        <v>577</v>
      </c>
      <c r="VKM54" s="58" t="s">
        <v>577</v>
      </c>
      <c r="VKN54" s="58" t="s">
        <v>577</v>
      </c>
      <c r="VKO54" s="58" t="s">
        <v>577</v>
      </c>
      <c r="VKP54" s="58" t="s">
        <v>577</v>
      </c>
      <c r="VKQ54" s="58" t="s">
        <v>577</v>
      </c>
      <c r="VKR54" s="58" t="s">
        <v>577</v>
      </c>
      <c r="VKS54" s="58" t="s">
        <v>577</v>
      </c>
      <c r="VKT54" s="58" t="s">
        <v>577</v>
      </c>
      <c r="VKU54" s="58" t="s">
        <v>577</v>
      </c>
      <c r="VKV54" s="58" t="s">
        <v>577</v>
      </c>
      <c r="VKW54" s="58" t="s">
        <v>577</v>
      </c>
      <c r="VKX54" s="58" t="s">
        <v>577</v>
      </c>
      <c r="VKY54" s="58" t="s">
        <v>577</v>
      </c>
      <c r="VKZ54" s="58" t="s">
        <v>577</v>
      </c>
      <c r="VLA54" s="58" t="s">
        <v>577</v>
      </c>
      <c r="VLB54" s="58" t="s">
        <v>577</v>
      </c>
      <c r="VLC54" s="58" t="s">
        <v>577</v>
      </c>
      <c r="VLD54" s="58" t="s">
        <v>577</v>
      </c>
      <c r="VLE54" s="58" t="s">
        <v>577</v>
      </c>
      <c r="VLF54" s="58" t="s">
        <v>577</v>
      </c>
      <c r="VLG54" s="58" t="s">
        <v>577</v>
      </c>
      <c r="VLH54" s="58" t="s">
        <v>577</v>
      </c>
      <c r="VLI54" s="58" t="s">
        <v>577</v>
      </c>
      <c r="VLJ54" s="58" t="s">
        <v>577</v>
      </c>
      <c r="VLK54" s="58" t="s">
        <v>577</v>
      </c>
      <c r="VLL54" s="58" t="s">
        <v>577</v>
      </c>
      <c r="VLM54" s="58" t="s">
        <v>577</v>
      </c>
      <c r="VLN54" s="58" t="s">
        <v>577</v>
      </c>
      <c r="VLO54" s="58" t="s">
        <v>577</v>
      </c>
      <c r="VLP54" s="58" t="s">
        <v>577</v>
      </c>
      <c r="VLQ54" s="58" t="s">
        <v>577</v>
      </c>
      <c r="VLR54" s="58" t="s">
        <v>577</v>
      </c>
      <c r="VLS54" s="58" t="s">
        <v>577</v>
      </c>
      <c r="VLT54" s="58" t="s">
        <v>577</v>
      </c>
      <c r="VLU54" s="58" t="s">
        <v>577</v>
      </c>
      <c r="VLV54" s="58" t="s">
        <v>577</v>
      </c>
      <c r="VLW54" s="58" t="s">
        <v>577</v>
      </c>
      <c r="VLX54" s="58" t="s">
        <v>577</v>
      </c>
      <c r="VLY54" s="58" t="s">
        <v>577</v>
      </c>
      <c r="VLZ54" s="58" t="s">
        <v>577</v>
      </c>
      <c r="VMA54" s="58" t="s">
        <v>577</v>
      </c>
      <c r="VMB54" s="58" t="s">
        <v>577</v>
      </c>
      <c r="VMC54" s="58" t="s">
        <v>577</v>
      </c>
      <c r="VMD54" s="58" t="s">
        <v>577</v>
      </c>
      <c r="VME54" s="58" t="s">
        <v>577</v>
      </c>
      <c r="VMF54" s="58" t="s">
        <v>577</v>
      </c>
      <c r="VMG54" s="58" t="s">
        <v>577</v>
      </c>
      <c r="VMH54" s="58" t="s">
        <v>577</v>
      </c>
      <c r="VMI54" s="58" t="s">
        <v>577</v>
      </c>
      <c r="VMJ54" s="58" t="s">
        <v>577</v>
      </c>
      <c r="VMK54" s="58" t="s">
        <v>577</v>
      </c>
      <c r="VML54" s="58" t="s">
        <v>577</v>
      </c>
      <c r="VMM54" s="58" t="s">
        <v>577</v>
      </c>
      <c r="VMN54" s="58" t="s">
        <v>577</v>
      </c>
      <c r="VMO54" s="58" t="s">
        <v>577</v>
      </c>
      <c r="VMP54" s="58" t="s">
        <v>577</v>
      </c>
      <c r="VMQ54" s="58" t="s">
        <v>577</v>
      </c>
      <c r="VMR54" s="58" t="s">
        <v>577</v>
      </c>
      <c r="VMS54" s="58" t="s">
        <v>577</v>
      </c>
      <c r="VMT54" s="58" t="s">
        <v>577</v>
      </c>
      <c r="VMU54" s="58" t="s">
        <v>577</v>
      </c>
      <c r="VMV54" s="58" t="s">
        <v>577</v>
      </c>
      <c r="VMW54" s="58" t="s">
        <v>577</v>
      </c>
      <c r="VMX54" s="58" t="s">
        <v>577</v>
      </c>
      <c r="VMY54" s="58" t="s">
        <v>577</v>
      </c>
      <c r="VMZ54" s="58" t="s">
        <v>577</v>
      </c>
      <c r="VNA54" s="58" t="s">
        <v>577</v>
      </c>
      <c r="VNB54" s="58" t="s">
        <v>577</v>
      </c>
      <c r="VNC54" s="58" t="s">
        <v>577</v>
      </c>
      <c r="VND54" s="58" t="s">
        <v>577</v>
      </c>
      <c r="VNE54" s="58" t="s">
        <v>577</v>
      </c>
      <c r="VNF54" s="58" t="s">
        <v>577</v>
      </c>
      <c r="VNG54" s="58" t="s">
        <v>577</v>
      </c>
      <c r="VNH54" s="58" t="s">
        <v>577</v>
      </c>
      <c r="VNI54" s="58" t="s">
        <v>577</v>
      </c>
      <c r="VNJ54" s="58" t="s">
        <v>577</v>
      </c>
      <c r="VNK54" s="58" t="s">
        <v>577</v>
      </c>
      <c r="VNL54" s="58" t="s">
        <v>577</v>
      </c>
      <c r="VNM54" s="58" t="s">
        <v>577</v>
      </c>
      <c r="VNN54" s="58" t="s">
        <v>577</v>
      </c>
      <c r="VNO54" s="58" t="s">
        <v>577</v>
      </c>
      <c r="VNP54" s="58" t="s">
        <v>577</v>
      </c>
      <c r="VNQ54" s="58" t="s">
        <v>577</v>
      </c>
      <c r="VNR54" s="58" t="s">
        <v>577</v>
      </c>
      <c r="VNS54" s="58" t="s">
        <v>577</v>
      </c>
      <c r="VNT54" s="58" t="s">
        <v>577</v>
      </c>
      <c r="VNU54" s="58" t="s">
        <v>577</v>
      </c>
      <c r="VNV54" s="58" t="s">
        <v>577</v>
      </c>
      <c r="VNW54" s="58" t="s">
        <v>577</v>
      </c>
      <c r="VNX54" s="58" t="s">
        <v>577</v>
      </c>
      <c r="VNY54" s="58" t="s">
        <v>577</v>
      </c>
      <c r="VNZ54" s="58" t="s">
        <v>577</v>
      </c>
      <c r="VOA54" s="58" t="s">
        <v>577</v>
      </c>
      <c r="VOB54" s="58" t="s">
        <v>577</v>
      </c>
      <c r="VOC54" s="58" t="s">
        <v>577</v>
      </c>
      <c r="VOD54" s="58" t="s">
        <v>577</v>
      </c>
      <c r="VOE54" s="58" t="s">
        <v>577</v>
      </c>
      <c r="VOF54" s="58" t="s">
        <v>577</v>
      </c>
      <c r="VOG54" s="58" t="s">
        <v>577</v>
      </c>
      <c r="VOH54" s="58" t="s">
        <v>577</v>
      </c>
      <c r="VOI54" s="58" t="s">
        <v>577</v>
      </c>
      <c r="VOJ54" s="58" t="s">
        <v>577</v>
      </c>
      <c r="VOK54" s="58" t="s">
        <v>577</v>
      </c>
      <c r="VOL54" s="58" t="s">
        <v>577</v>
      </c>
      <c r="VOM54" s="58" t="s">
        <v>577</v>
      </c>
      <c r="VON54" s="58" t="s">
        <v>577</v>
      </c>
      <c r="VOO54" s="58" t="s">
        <v>577</v>
      </c>
      <c r="VOP54" s="58" t="s">
        <v>577</v>
      </c>
      <c r="VOQ54" s="58" t="s">
        <v>577</v>
      </c>
      <c r="VOR54" s="58" t="s">
        <v>577</v>
      </c>
      <c r="VOS54" s="58" t="s">
        <v>577</v>
      </c>
      <c r="VOT54" s="58" t="s">
        <v>577</v>
      </c>
      <c r="VOU54" s="58" t="s">
        <v>577</v>
      </c>
      <c r="VOV54" s="58" t="s">
        <v>577</v>
      </c>
      <c r="VOW54" s="58" t="s">
        <v>577</v>
      </c>
      <c r="VOX54" s="58" t="s">
        <v>577</v>
      </c>
      <c r="VOY54" s="58" t="s">
        <v>577</v>
      </c>
      <c r="VOZ54" s="58" t="s">
        <v>577</v>
      </c>
      <c r="VPA54" s="58" t="s">
        <v>577</v>
      </c>
      <c r="VPB54" s="58" t="s">
        <v>577</v>
      </c>
      <c r="VPC54" s="58" t="s">
        <v>577</v>
      </c>
      <c r="VPD54" s="58" t="s">
        <v>577</v>
      </c>
      <c r="VPE54" s="58" t="s">
        <v>577</v>
      </c>
      <c r="VPF54" s="58" t="s">
        <v>577</v>
      </c>
      <c r="VPG54" s="58" t="s">
        <v>577</v>
      </c>
      <c r="VPH54" s="58" t="s">
        <v>577</v>
      </c>
      <c r="VPI54" s="58" t="s">
        <v>577</v>
      </c>
      <c r="VPJ54" s="58" t="s">
        <v>577</v>
      </c>
      <c r="VPK54" s="58" t="s">
        <v>577</v>
      </c>
      <c r="VPL54" s="58" t="s">
        <v>577</v>
      </c>
      <c r="VPM54" s="58" t="s">
        <v>577</v>
      </c>
      <c r="VPN54" s="58" t="s">
        <v>577</v>
      </c>
      <c r="VPO54" s="58" t="s">
        <v>577</v>
      </c>
      <c r="VPP54" s="58" t="s">
        <v>577</v>
      </c>
      <c r="VPQ54" s="58" t="s">
        <v>577</v>
      </c>
      <c r="VPR54" s="58" t="s">
        <v>577</v>
      </c>
      <c r="VPS54" s="58" t="s">
        <v>577</v>
      </c>
      <c r="VPT54" s="58" t="s">
        <v>577</v>
      </c>
      <c r="VPU54" s="58" t="s">
        <v>577</v>
      </c>
      <c r="VPV54" s="58" t="s">
        <v>577</v>
      </c>
      <c r="VPW54" s="58" t="s">
        <v>577</v>
      </c>
      <c r="VPX54" s="58" t="s">
        <v>577</v>
      </c>
      <c r="VPY54" s="58" t="s">
        <v>577</v>
      </c>
      <c r="VPZ54" s="58" t="s">
        <v>577</v>
      </c>
      <c r="VQA54" s="58" t="s">
        <v>577</v>
      </c>
      <c r="VQB54" s="58" t="s">
        <v>577</v>
      </c>
      <c r="VQC54" s="58" t="s">
        <v>577</v>
      </c>
      <c r="VQD54" s="58" t="s">
        <v>577</v>
      </c>
      <c r="VQE54" s="58" t="s">
        <v>577</v>
      </c>
      <c r="VQF54" s="58" t="s">
        <v>577</v>
      </c>
      <c r="VQG54" s="58" t="s">
        <v>577</v>
      </c>
      <c r="VQH54" s="58" t="s">
        <v>577</v>
      </c>
      <c r="VQI54" s="58" t="s">
        <v>577</v>
      </c>
      <c r="VQJ54" s="58" t="s">
        <v>577</v>
      </c>
      <c r="VQK54" s="58" t="s">
        <v>577</v>
      </c>
      <c r="VQL54" s="58" t="s">
        <v>577</v>
      </c>
      <c r="VQM54" s="58" t="s">
        <v>577</v>
      </c>
      <c r="VQN54" s="58" t="s">
        <v>577</v>
      </c>
      <c r="VQO54" s="58" t="s">
        <v>577</v>
      </c>
      <c r="VQP54" s="58" t="s">
        <v>577</v>
      </c>
      <c r="VQQ54" s="58" t="s">
        <v>577</v>
      </c>
      <c r="VQR54" s="58" t="s">
        <v>577</v>
      </c>
      <c r="VQS54" s="58" t="s">
        <v>577</v>
      </c>
      <c r="VQT54" s="58" t="s">
        <v>577</v>
      </c>
      <c r="VQU54" s="58" t="s">
        <v>577</v>
      </c>
      <c r="VQV54" s="58" t="s">
        <v>577</v>
      </c>
      <c r="VQW54" s="58" t="s">
        <v>577</v>
      </c>
      <c r="VQX54" s="58" t="s">
        <v>577</v>
      </c>
      <c r="VQY54" s="58" t="s">
        <v>577</v>
      </c>
      <c r="VQZ54" s="58" t="s">
        <v>577</v>
      </c>
      <c r="VRA54" s="58" t="s">
        <v>577</v>
      </c>
      <c r="VRB54" s="58" t="s">
        <v>577</v>
      </c>
      <c r="VRC54" s="58" t="s">
        <v>577</v>
      </c>
      <c r="VRD54" s="58" t="s">
        <v>577</v>
      </c>
      <c r="VRE54" s="58" t="s">
        <v>577</v>
      </c>
      <c r="VRF54" s="58" t="s">
        <v>577</v>
      </c>
      <c r="VRG54" s="58" t="s">
        <v>577</v>
      </c>
      <c r="VRH54" s="58" t="s">
        <v>577</v>
      </c>
      <c r="VRI54" s="58" t="s">
        <v>577</v>
      </c>
      <c r="VRJ54" s="58" t="s">
        <v>577</v>
      </c>
      <c r="VRK54" s="58" t="s">
        <v>577</v>
      </c>
      <c r="VRL54" s="58" t="s">
        <v>577</v>
      </c>
      <c r="VRM54" s="58" t="s">
        <v>577</v>
      </c>
      <c r="VRN54" s="58" t="s">
        <v>577</v>
      </c>
      <c r="VRO54" s="58" t="s">
        <v>577</v>
      </c>
      <c r="VRP54" s="58" t="s">
        <v>577</v>
      </c>
      <c r="VRQ54" s="58" t="s">
        <v>577</v>
      </c>
      <c r="VRR54" s="58" t="s">
        <v>577</v>
      </c>
      <c r="VRS54" s="58" t="s">
        <v>577</v>
      </c>
      <c r="VRT54" s="58" t="s">
        <v>577</v>
      </c>
      <c r="VRU54" s="58" t="s">
        <v>577</v>
      </c>
      <c r="VRV54" s="58" t="s">
        <v>577</v>
      </c>
      <c r="VRW54" s="58" t="s">
        <v>577</v>
      </c>
      <c r="VRX54" s="58" t="s">
        <v>577</v>
      </c>
      <c r="VRY54" s="58" t="s">
        <v>577</v>
      </c>
      <c r="VRZ54" s="58" t="s">
        <v>577</v>
      </c>
      <c r="VSA54" s="58" t="s">
        <v>577</v>
      </c>
      <c r="VSB54" s="58" t="s">
        <v>577</v>
      </c>
      <c r="VSC54" s="58" t="s">
        <v>577</v>
      </c>
      <c r="VSD54" s="58" t="s">
        <v>577</v>
      </c>
      <c r="VSE54" s="58" t="s">
        <v>577</v>
      </c>
      <c r="VSF54" s="58" t="s">
        <v>577</v>
      </c>
      <c r="VSG54" s="58" t="s">
        <v>577</v>
      </c>
      <c r="VSH54" s="58" t="s">
        <v>577</v>
      </c>
      <c r="VSI54" s="58" t="s">
        <v>577</v>
      </c>
      <c r="VSJ54" s="58" t="s">
        <v>577</v>
      </c>
      <c r="VSK54" s="58" t="s">
        <v>577</v>
      </c>
      <c r="VSL54" s="58" t="s">
        <v>577</v>
      </c>
      <c r="VSM54" s="58" t="s">
        <v>577</v>
      </c>
      <c r="VSN54" s="58" t="s">
        <v>577</v>
      </c>
      <c r="VSO54" s="58" t="s">
        <v>577</v>
      </c>
      <c r="VSP54" s="58" t="s">
        <v>577</v>
      </c>
      <c r="VSQ54" s="58" t="s">
        <v>577</v>
      </c>
      <c r="VSR54" s="58" t="s">
        <v>577</v>
      </c>
      <c r="VSS54" s="58" t="s">
        <v>577</v>
      </c>
      <c r="VST54" s="58" t="s">
        <v>577</v>
      </c>
      <c r="VSU54" s="58" t="s">
        <v>577</v>
      </c>
      <c r="VSV54" s="58" t="s">
        <v>577</v>
      </c>
      <c r="VSW54" s="58" t="s">
        <v>577</v>
      </c>
      <c r="VSX54" s="58" t="s">
        <v>577</v>
      </c>
      <c r="VSY54" s="58" t="s">
        <v>577</v>
      </c>
      <c r="VSZ54" s="58" t="s">
        <v>577</v>
      </c>
      <c r="VTA54" s="58" t="s">
        <v>577</v>
      </c>
      <c r="VTB54" s="58" t="s">
        <v>577</v>
      </c>
      <c r="VTC54" s="58" t="s">
        <v>577</v>
      </c>
      <c r="VTD54" s="58" t="s">
        <v>577</v>
      </c>
      <c r="VTE54" s="58" t="s">
        <v>577</v>
      </c>
      <c r="VTF54" s="58" t="s">
        <v>577</v>
      </c>
      <c r="VTG54" s="58" t="s">
        <v>577</v>
      </c>
      <c r="VTH54" s="58" t="s">
        <v>577</v>
      </c>
      <c r="VTI54" s="58" t="s">
        <v>577</v>
      </c>
      <c r="VTJ54" s="58" t="s">
        <v>577</v>
      </c>
      <c r="VTK54" s="58" t="s">
        <v>577</v>
      </c>
      <c r="VTL54" s="58" t="s">
        <v>577</v>
      </c>
      <c r="VTM54" s="58" t="s">
        <v>577</v>
      </c>
      <c r="VTN54" s="58" t="s">
        <v>577</v>
      </c>
      <c r="VTO54" s="58" t="s">
        <v>577</v>
      </c>
      <c r="VTP54" s="58" t="s">
        <v>577</v>
      </c>
      <c r="VTQ54" s="58" t="s">
        <v>577</v>
      </c>
      <c r="VTR54" s="58" t="s">
        <v>577</v>
      </c>
      <c r="VTS54" s="58" t="s">
        <v>577</v>
      </c>
      <c r="VTT54" s="58" t="s">
        <v>577</v>
      </c>
      <c r="VTU54" s="58" t="s">
        <v>577</v>
      </c>
      <c r="VTV54" s="58" t="s">
        <v>577</v>
      </c>
      <c r="VTW54" s="58" t="s">
        <v>577</v>
      </c>
      <c r="VTX54" s="58" t="s">
        <v>577</v>
      </c>
      <c r="VTY54" s="58" t="s">
        <v>577</v>
      </c>
      <c r="VTZ54" s="58" t="s">
        <v>577</v>
      </c>
      <c r="VUA54" s="58" t="s">
        <v>577</v>
      </c>
      <c r="VUB54" s="58" t="s">
        <v>577</v>
      </c>
      <c r="VUC54" s="58" t="s">
        <v>577</v>
      </c>
      <c r="VUD54" s="58" t="s">
        <v>577</v>
      </c>
      <c r="VUE54" s="58" t="s">
        <v>577</v>
      </c>
      <c r="VUF54" s="58" t="s">
        <v>577</v>
      </c>
      <c r="VUG54" s="58" t="s">
        <v>577</v>
      </c>
      <c r="VUH54" s="58" t="s">
        <v>577</v>
      </c>
      <c r="VUI54" s="58" t="s">
        <v>577</v>
      </c>
      <c r="VUJ54" s="58" t="s">
        <v>577</v>
      </c>
      <c r="VUK54" s="58" t="s">
        <v>577</v>
      </c>
      <c r="VUL54" s="58" t="s">
        <v>577</v>
      </c>
      <c r="VUM54" s="58" t="s">
        <v>577</v>
      </c>
      <c r="VUN54" s="58" t="s">
        <v>577</v>
      </c>
      <c r="VUO54" s="58" t="s">
        <v>577</v>
      </c>
      <c r="VUP54" s="58" t="s">
        <v>577</v>
      </c>
      <c r="VUQ54" s="58" t="s">
        <v>577</v>
      </c>
      <c r="VUR54" s="58" t="s">
        <v>577</v>
      </c>
      <c r="VUS54" s="58" t="s">
        <v>577</v>
      </c>
      <c r="VUT54" s="58" t="s">
        <v>577</v>
      </c>
      <c r="VUU54" s="58" t="s">
        <v>577</v>
      </c>
      <c r="VUV54" s="58" t="s">
        <v>577</v>
      </c>
      <c r="VUW54" s="58" t="s">
        <v>577</v>
      </c>
      <c r="VUX54" s="58" t="s">
        <v>577</v>
      </c>
      <c r="VUY54" s="58" t="s">
        <v>577</v>
      </c>
      <c r="VUZ54" s="58" t="s">
        <v>577</v>
      </c>
      <c r="VVA54" s="58" t="s">
        <v>577</v>
      </c>
      <c r="VVB54" s="58" t="s">
        <v>577</v>
      </c>
      <c r="VVC54" s="58" t="s">
        <v>577</v>
      </c>
      <c r="VVD54" s="58" t="s">
        <v>577</v>
      </c>
      <c r="VVE54" s="58" t="s">
        <v>577</v>
      </c>
      <c r="VVF54" s="58" t="s">
        <v>577</v>
      </c>
      <c r="VVG54" s="58" t="s">
        <v>577</v>
      </c>
      <c r="VVH54" s="58" t="s">
        <v>577</v>
      </c>
      <c r="VVI54" s="58" t="s">
        <v>577</v>
      </c>
      <c r="VVJ54" s="58" t="s">
        <v>577</v>
      </c>
      <c r="VVK54" s="58" t="s">
        <v>577</v>
      </c>
      <c r="VVL54" s="58" t="s">
        <v>577</v>
      </c>
      <c r="VVM54" s="58" t="s">
        <v>577</v>
      </c>
      <c r="VVN54" s="58" t="s">
        <v>577</v>
      </c>
      <c r="VVO54" s="58" t="s">
        <v>577</v>
      </c>
      <c r="VVP54" s="58" t="s">
        <v>577</v>
      </c>
      <c r="VVQ54" s="58" t="s">
        <v>577</v>
      </c>
      <c r="VVR54" s="58" t="s">
        <v>577</v>
      </c>
      <c r="VVS54" s="58" t="s">
        <v>577</v>
      </c>
      <c r="VVT54" s="58" t="s">
        <v>577</v>
      </c>
      <c r="VVU54" s="58" t="s">
        <v>577</v>
      </c>
      <c r="VVV54" s="58" t="s">
        <v>577</v>
      </c>
      <c r="VVW54" s="58" t="s">
        <v>577</v>
      </c>
      <c r="VVX54" s="58" t="s">
        <v>577</v>
      </c>
      <c r="VVY54" s="58" t="s">
        <v>577</v>
      </c>
      <c r="VVZ54" s="58" t="s">
        <v>577</v>
      </c>
      <c r="VWA54" s="58" t="s">
        <v>577</v>
      </c>
      <c r="VWB54" s="58" t="s">
        <v>577</v>
      </c>
      <c r="VWC54" s="58" t="s">
        <v>577</v>
      </c>
      <c r="VWD54" s="58" t="s">
        <v>577</v>
      </c>
      <c r="VWE54" s="58" t="s">
        <v>577</v>
      </c>
      <c r="VWF54" s="58" t="s">
        <v>577</v>
      </c>
      <c r="VWG54" s="58" t="s">
        <v>577</v>
      </c>
      <c r="VWH54" s="58" t="s">
        <v>577</v>
      </c>
      <c r="VWI54" s="58" t="s">
        <v>577</v>
      </c>
      <c r="VWJ54" s="58" t="s">
        <v>577</v>
      </c>
      <c r="VWK54" s="58" t="s">
        <v>577</v>
      </c>
      <c r="VWL54" s="58" t="s">
        <v>577</v>
      </c>
      <c r="VWM54" s="58" t="s">
        <v>577</v>
      </c>
      <c r="VWN54" s="58" t="s">
        <v>577</v>
      </c>
      <c r="VWO54" s="58" t="s">
        <v>577</v>
      </c>
      <c r="VWP54" s="58" t="s">
        <v>577</v>
      </c>
      <c r="VWQ54" s="58" t="s">
        <v>577</v>
      </c>
      <c r="VWR54" s="58" t="s">
        <v>577</v>
      </c>
      <c r="VWS54" s="58" t="s">
        <v>577</v>
      </c>
      <c r="VWT54" s="58" t="s">
        <v>577</v>
      </c>
      <c r="VWU54" s="58" t="s">
        <v>577</v>
      </c>
      <c r="VWV54" s="58" t="s">
        <v>577</v>
      </c>
      <c r="VWW54" s="58" t="s">
        <v>577</v>
      </c>
      <c r="VWX54" s="58" t="s">
        <v>577</v>
      </c>
      <c r="VWY54" s="58" t="s">
        <v>577</v>
      </c>
      <c r="VWZ54" s="58" t="s">
        <v>577</v>
      </c>
      <c r="VXA54" s="58" t="s">
        <v>577</v>
      </c>
      <c r="VXB54" s="58" t="s">
        <v>577</v>
      </c>
      <c r="VXC54" s="58" t="s">
        <v>577</v>
      </c>
      <c r="VXD54" s="58" t="s">
        <v>577</v>
      </c>
      <c r="VXE54" s="58" t="s">
        <v>577</v>
      </c>
      <c r="VXF54" s="58" t="s">
        <v>577</v>
      </c>
      <c r="VXG54" s="58" t="s">
        <v>577</v>
      </c>
      <c r="VXH54" s="58" t="s">
        <v>577</v>
      </c>
      <c r="VXI54" s="58" t="s">
        <v>577</v>
      </c>
      <c r="VXJ54" s="58" t="s">
        <v>577</v>
      </c>
      <c r="VXK54" s="58" t="s">
        <v>577</v>
      </c>
      <c r="VXL54" s="58" t="s">
        <v>577</v>
      </c>
      <c r="VXM54" s="58" t="s">
        <v>577</v>
      </c>
      <c r="VXN54" s="58" t="s">
        <v>577</v>
      </c>
      <c r="VXO54" s="58" t="s">
        <v>577</v>
      </c>
      <c r="VXP54" s="58" t="s">
        <v>577</v>
      </c>
      <c r="VXQ54" s="58" t="s">
        <v>577</v>
      </c>
      <c r="VXR54" s="58" t="s">
        <v>577</v>
      </c>
      <c r="VXS54" s="58" t="s">
        <v>577</v>
      </c>
      <c r="VXT54" s="58" t="s">
        <v>577</v>
      </c>
      <c r="VXU54" s="58" t="s">
        <v>577</v>
      </c>
      <c r="VXV54" s="58" t="s">
        <v>577</v>
      </c>
      <c r="VXW54" s="58" t="s">
        <v>577</v>
      </c>
      <c r="VXX54" s="58" t="s">
        <v>577</v>
      </c>
      <c r="VXY54" s="58" t="s">
        <v>577</v>
      </c>
      <c r="VXZ54" s="58" t="s">
        <v>577</v>
      </c>
      <c r="VYA54" s="58" t="s">
        <v>577</v>
      </c>
      <c r="VYB54" s="58" t="s">
        <v>577</v>
      </c>
      <c r="VYC54" s="58" t="s">
        <v>577</v>
      </c>
      <c r="VYD54" s="58" t="s">
        <v>577</v>
      </c>
      <c r="VYE54" s="58" t="s">
        <v>577</v>
      </c>
      <c r="VYF54" s="58" t="s">
        <v>577</v>
      </c>
      <c r="VYG54" s="58" t="s">
        <v>577</v>
      </c>
      <c r="VYH54" s="58" t="s">
        <v>577</v>
      </c>
      <c r="VYI54" s="58" t="s">
        <v>577</v>
      </c>
      <c r="VYJ54" s="58" t="s">
        <v>577</v>
      </c>
      <c r="VYK54" s="58" t="s">
        <v>577</v>
      </c>
      <c r="VYL54" s="58" t="s">
        <v>577</v>
      </c>
      <c r="VYM54" s="58" t="s">
        <v>577</v>
      </c>
      <c r="VYN54" s="58" t="s">
        <v>577</v>
      </c>
      <c r="VYO54" s="58" t="s">
        <v>577</v>
      </c>
      <c r="VYP54" s="58" t="s">
        <v>577</v>
      </c>
      <c r="VYQ54" s="58" t="s">
        <v>577</v>
      </c>
      <c r="VYR54" s="58" t="s">
        <v>577</v>
      </c>
      <c r="VYS54" s="58" t="s">
        <v>577</v>
      </c>
      <c r="VYT54" s="58" t="s">
        <v>577</v>
      </c>
      <c r="VYU54" s="58" t="s">
        <v>577</v>
      </c>
      <c r="VYV54" s="58" t="s">
        <v>577</v>
      </c>
      <c r="VYW54" s="58" t="s">
        <v>577</v>
      </c>
      <c r="VYX54" s="58" t="s">
        <v>577</v>
      </c>
      <c r="VYY54" s="58" t="s">
        <v>577</v>
      </c>
      <c r="VYZ54" s="58" t="s">
        <v>577</v>
      </c>
      <c r="VZA54" s="58" t="s">
        <v>577</v>
      </c>
      <c r="VZB54" s="58" t="s">
        <v>577</v>
      </c>
      <c r="VZC54" s="58" t="s">
        <v>577</v>
      </c>
      <c r="VZD54" s="58" t="s">
        <v>577</v>
      </c>
      <c r="VZE54" s="58" t="s">
        <v>577</v>
      </c>
      <c r="VZF54" s="58" t="s">
        <v>577</v>
      </c>
      <c r="VZG54" s="58" t="s">
        <v>577</v>
      </c>
      <c r="VZH54" s="58" t="s">
        <v>577</v>
      </c>
      <c r="VZI54" s="58" t="s">
        <v>577</v>
      </c>
      <c r="VZJ54" s="58" t="s">
        <v>577</v>
      </c>
      <c r="VZK54" s="58" t="s">
        <v>577</v>
      </c>
      <c r="VZL54" s="58" t="s">
        <v>577</v>
      </c>
      <c r="VZM54" s="58" t="s">
        <v>577</v>
      </c>
      <c r="VZN54" s="58" t="s">
        <v>577</v>
      </c>
      <c r="VZO54" s="58" t="s">
        <v>577</v>
      </c>
      <c r="VZP54" s="58" t="s">
        <v>577</v>
      </c>
      <c r="VZQ54" s="58" t="s">
        <v>577</v>
      </c>
      <c r="VZR54" s="58" t="s">
        <v>577</v>
      </c>
      <c r="VZS54" s="58" t="s">
        <v>577</v>
      </c>
      <c r="VZT54" s="58" t="s">
        <v>577</v>
      </c>
      <c r="VZU54" s="58" t="s">
        <v>577</v>
      </c>
      <c r="VZV54" s="58" t="s">
        <v>577</v>
      </c>
      <c r="VZW54" s="58" t="s">
        <v>577</v>
      </c>
      <c r="VZX54" s="58" t="s">
        <v>577</v>
      </c>
      <c r="VZY54" s="58" t="s">
        <v>577</v>
      </c>
      <c r="VZZ54" s="58" t="s">
        <v>577</v>
      </c>
      <c r="WAA54" s="58" t="s">
        <v>577</v>
      </c>
      <c r="WAB54" s="58" t="s">
        <v>577</v>
      </c>
      <c r="WAC54" s="58" t="s">
        <v>577</v>
      </c>
      <c r="WAD54" s="58" t="s">
        <v>577</v>
      </c>
      <c r="WAE54" s="58" t="s">
        <v>577</v>
      </c>
      <c r="WAF54" s="58" t="s">
        <v>577</v>
      </c>
      <c r="WAG54" s="58" t="s">
        <v>577</v>
      </c>
      <c r="WAH54" s="58" t="s">
        <v>577</v>
      </c>
      <c r="WAI54" s="58" t="s">
        <v>577</v>
      </c>
      <c r="WAJ54" s="58" t="s">
        <v>577</v>
      </c>
      <c r="WAK54" s="58" t="s">
        <v>577</v>
      </c>
      <c r="WAL54" s="58" t="s">
        <v>577</v>
      </c>
      <c r="WAM54" s="58" t="s">
        <v>577</v>
      </c>
      <c r="WAN54" s="58" t="s">
        <v>577</v>
      </c>
      <c r="WAO54" s="58" t="s">
        <v>577</v>
      </c>
      <c r="WAP54" s="58" t="s">
        <v>577</v>
      </c>
      <c r="WAQ54" s="58" t="s">
        <v>577</v>
      </c>
      <c r="WAR54" s="58" t="s">
        <v>577</v>
      </c>
      <c r="WAS54" s="58" t="s">
        <v>577</v>
      </c>
      <c r="WAT54" s="58" t="s">
        <v>577</v>
      </c>
      <c r="WAU54" s="58" t="s">
        <v>577</v>
      </c>
      <c r="WAV54" s="58" t="s">
        <v>577</v>
      </c>
      <c r="WAW54" s="58" t="s">
        <v>577</v>
      </c>
      <c r="WAX54" s="58" t="s">
        <v>577</v>
      </c>
      <c r="WAY54" s="58" t="s">
        <v>577</v>
      </c>
      <c r="WAZ54" s="58" t="s">
        <v>577</v>
      </c>
      <c r="WBA54" s="58" t="s">
        <v>577</v>
      </c>
      <c r="WBB54" s="58" t="s">
        <v>577</v>
      </c>
      <c r="WBC54" s="58" t="s">
        <v>577</v>
      </c>
      <c r="WBD54" s="58" t="s">
        <v>577</v>
      </c>
      <c r="WBE54" s="58" t="s">
        <v>577</v>
      </c>
      <c r="WBF54" s="58" t="s">
        <v>577</v>
      </c>
      <c r="WBG54" s="58" t="s">
        <v>577</v>
      </c>
      <c r="WBH54" s="58" t="s">
        <v>577</v>
      </c>
      <c r="WBI54" s="58" t="s">
        <v>577</v>
      </c>
      <c r="WBJ54" s="58" t="s">
        <v>577</v>
      </c>
      <c r="WBK54" s="58" t="s">
        <v>577</v>
      </c>
      <c r="WBL54" s="58" t="s">
        <v>577</v>
      </c>
      <c r="WBM54" s="58" t="s">
        <v>577</v>
      </c>
      <c r="WBN54" s="58" t="s">
        <v>577</v>
      </c>
      <c r="WBO54" s="58" t="s">
        <v>577</v>
      </c>
      <c r="WBP54" s="58" t="s">
        <v>577</v>
      </c>
      <c r="WBQ54" s="58" t="s">
        <v>577</v>
      </c>
      <c r="WBR54" s="58" t="s">
        <v>577</v>
      </c>
      <c r="WBS54" s="58" t="s">
        <v>577</v>
      </c>
      <c r="WBT54" s="58" t="s">
        <v>577</v>
      </c>
      <c r="WBU54" s="58" t="s">
        <v>577</v>
      </c>
      <c r="WBV54" s="58" t="s">
        <v>577</v>
      </c>
      <c r="WBW54" s="58" t="s">
        <v>577</v>
      </c>
      <c r="WBX54" s="58" t="s">
        <v>577</v>
      </c>
      <c r="WBY54" s="58" t="s">
        <v>577</v>
      </c>
      <c r="WBZ54" s="58" t="s">
        <v>577</v>
      </c>
      <c r="WCA54" s="58" t="s">
        <v>577</v>
      </c>
      <c r="WCB54" s="58" t="s">
        <v>577</v>
      </c>
      <c r="WCC54" s="58" t="s">
        <v>577</v>
      </c>
      <c r="WCD54" s="58" t="s">
        <v>577</v>
      </c>
      <c r="WCE54" s="58" t="s">
        <v>577</v>
      </c>
      <c r="WCF54" s="58" t="s">
        <v>577</v>
      </c>
      <c r="WCG54" s="58" t="s">
        <v>577</v>
      </c>
      <c r="WCH54" s="58" t="s">
        <v>577</v>
      </c>
      <c r="WCI54" s="58" t="s">
        <v>577</v>
      </c>
      <c r="WCJ54" s="58" t="s">
        <v>577</v>
      </c>
      <c r="WCK54" s="58" t="s">
        <v>577</v>
      </c>
      <c r="WCL54" s="58" t="s">
        <v>577</v>
      </c>
      <c r="WCM54" s="58" t="s">
        <v>577</v>
      </c>
      <c r="WCN54" s="58" t="s">
        <v>577</v>
      </c>
      <c r="WCO54" s="58" t="s">
        <v>577</v>
      </c>
      <c r="WCP54" s="58" t="s">
        <v>577</v>
      </c>
      <c r="WCQ54" s="58" t="s">
        <v>577</v>
      </c>
      <c r="WCR54" s="58" t="s">
        <v>577</v>
      </c>
      <c r="WCS54" s="58" t="s">
        <v>577</v>
      </c>
      <c r="WCT54" s="58" t="s">
        <v>577</v>
      </c>
      <c r="WCU54" s="58" t="s">
        <v>577</v>
      </c>
      <c r="WCV54" s="58" t="s">
        <v>577</v>
      </c>
      <c r="WCW54" s="58" t="s">
        <v>577</v>
      </c>
      <c r="WCX54" s="58" t="s">
        <v>577</v>
      </c>
      <c r="WCY54" s="58" t="s">
        <v>577</v>
      </c>
      <c r="WCZ54" s="58" t="s">
        <v>577</v>
      </c>
      <c r="WDA54" s="58" t="s">
        <v>577</v>
      </c>
      <c r="WDB54" s="58" t="s">
        <v>577</v>
      </c>
      <c r="WDC54" s="58" t="s">
        <v>577</v>
      </c>
      <c r="WDD54" s="58" t="s">
        <v>577</v>
      </c>
      <c r="WDE54" s="58" t="s">
        <v>577</v>
      </c>
      <c r="WDF54" s="58" t="s">
        <v>577</v>
      </c>
      <c r="WDG54" s="58" t="s">
        <v>577</v>
      </c>
      <c r="WDH54" s="58" t="s">
        <v>577</v>
      </c>
      <c r="WDI54" s="58" t="s">
        <v>577</v>
      </c>
      <c r="WDJ54" s="58" t="s">
        <v>577</v>
      </c>
      <c r="WDK54" s="58" t="s">
        <v>577</v>
      </c>
      <c r="WDL54" s="58" t="s">
        <v>577</v>
      </c>
      <c r="WDM54" s="58" t="s">
        <v>577</v>
      </c>
      <c r="WDN54" s="58" t="s">
        <v>577</v>
      </c>
      <c r="WDO54" s="58" t="s">
        <v>577</v>
      </c>
      <c r="WDP54" s="58" t="s">
        <v>577</v>
      </c>
      <c r="WDQ54" s="58" t="s">
        <v>577</v>
      </c>
      <c r="WDR54" s="58" t="s">
        <v>577</v>
      </c>
      <c r="WDS54" s="58" t="s">
        <v>577</v>
      </c>
      <c r="WDT54" s="58" t="s">
        <v>577</v>
      </c>
      <c r="WDU54" s="58" t="s">
        <v>577</v>
      </c>
      <c r="WDV54" s="58" t="s">
        <v>577</v>
      </c>
      <c r="WDW54" s="58" t="s">
        <v>577</v>
      </c>
      <c r="WDX54" s="58" t="s">
        <v>577</v>
      </c>
      <c r="WDY54" s="58" t="s">
        <v>577</v>
      </c>
      <c r="WDZ54" s="58" t="s">
        <v>577</v>
      </c>
      <c r="WEA54" s="58" t="s">
        <v>577</v>
      </c>
      <c r="WEB54" s="58" t="s">
        <v>577</v>
      </c>
      <c r="WEC54" s="58" t="s">
        <v>577</v>
      </c>
      <c r="WED54" s="58" t="s">
        <v>577</v>
      </c>
      <c r="WEE54" s="58" t="s">
        <v>577</v>
      </c>
      <c r="WEF54" s="58" t="s">
        <v>577</v>
      </c>
      <c r="WEG54" s="58" t="s">
        <v>577</v>
      </c>
      <c r="WEH54" s="58" t="s">
        <v>577</v>
      </c>
      <c r="WEI54" s="58" t="s">
        <v>577</v>
      </c>
      <c r="WEJ54" s="58" t="s">
        <v>577</v>
      </c>
      <c r="WEK54" s="58" t="s">
        <v>577</v>
      </c>
      <c r="WEL54" s="58" t="s">
        <v>577</v>
      </c>
      <c r="WEM54" s="58" t="s">
        <v>577</v>
      </c>
      <c r="WEN54" s="58" t="s">
        <v>577</v>
      </c>
      <c r="WEO54" s="58" t="s">
        <v>577</v>
      </c>
      <c r="WEP54" s="58" t="s">
        <v>577</v>
      </c>
      <c r="WEQ54" s="58" t="s">
        <v>577</v>
      </c>
      <c r="WER54" s="58" t="s">
        <v>577</v>
      </c>
      <c r="WES54" s="58" t="s">
        <v>577</v>
      </c>
      <c r="WET54" s="58" t="s">
        <v>577</v>
      </c>
      <c r="WEU54" s="58" t="s">
        <v>577</v>
      </c>
      <c r="WEV54" s="58" t="s">
        <v>577</v>
      </c>
      <c r="WEW54" s="58" t="s">
        <v>577</v>
      </c>
      <c r="WEX54" s="58" t="s">
        <v>577</v>
      </c>
      <c r="WEY54" s="58" t="s">
        <v>577</v>
      </c>
      <c r="WEZ54" s="58" t="s">
        <v>577</v>
      </c>
      <c r="WFA54" s="58" t="s">
        <v>577</v>
      </c>
      <c r="WFB54" s="58" t="s">
        <v>577</v>
      </c>
      <c r="WFC54" s="58" t="s">
        <v>577</v>
      </c>
      <c r="WFD54" s="58" t="s">
        <v>577</v>
      </c>
      <c r="WFE54" s="58" t="s">
        <v>577</v>
      </c>
      <c r="WFF54" s="58" t="s">
        <v>577</v>
      </c>
      <c r="WFG54" s="58" t="s">
        <v>577</v>
      </c>
      <c r="WFH54" s="58" t="s">
        <v>577</v>
      </c>
      <c r="WFI54" s="58" t="s">
        <v>577</v>
      </c>
      <c r="WFJ54" s="58" t="s">
        <v>577</v>
      </c>
      <c r="WFK54" s="58" t="s">
        <v>577</v>
      </c>
      <c r="WFL54" s="58" t="s">
        <v>577</v>
      </c>
      <c r="WFM54" s="58" t="s">
        <v>577</v>
      </c>
      <c r="WFN54" s="58" t="s">
        <v>577</v>
      </c>
      <c r="WFO54" s="58" t="s">
        <v>577</v>
      </c>
      <c r="WFP54" s="58" t="s">
        <v>577</v>
      </c>
      <c r="WFQ54" s="58" t="s">
        <v>577</v>
      </c>
      <c r="WFR54" s="58" t="s">
        <v>577</v>
      </c>
      <c r="WFS54" s="58" t="s">
        <v>577</v>
      </c>
      <c r="WFT54" s="58" t="s">
        <v>577</v>
      </c>
      <c r="WFU54" s="58" t="s">
        <v>577</v>
      </c>
      <c r="WFV54" s="58" t="s">
        <v>577</v>
      </c>
      <c r="WFW54" s="58" t="s">
        <v>577</v>
      </c>
      <c r="WFX54" s="58" t="s">
        <v>577</v>
      </c>
      <c r="WFY54" s="58" t="s">
        <v>577</v>
      </c>
      <c r="WFZ54" s="58" t="s">
        <v>577</v>
      </c>
      <c r="WGA54" s="58" t="s">
        <v>577</v>
      </c>
      <c r="WGB54" s="58" t="s">
        <v>577</v>
      </c>
      <c r="WGC54" s="58" t="s">
        <v>577</v>
      </c>
      <c r="WGD54" s="58" t="s">
        <v>577</v>
      </c>
      <c r="WGE54" s="58" t="s">
        <v>577</v>
      </c>
      <c r="WGF54" s="58" t="s">
        <v>577</v>
      </c>
      <c r="WGG54" s="58" t="s">
        <v>577</v>
      </c>
      <c r="WGH54" s="58" t="s">
        <v>577</v>
      </c>
      <c r="WGI54" s="58" t="s">
        <v>577</v>
      </c>
      <c r="WGJ54" s="58" t="s">
        <v>577</v>
      </c>
      <c r="WGK54" s="58" t="s">
        <v>577</v>
      </c>
      <c r="WGL54" s="58" t="s">
        <v>577</v>
      </c>
      <c r="WGM54" s="58" t="s">
        <v>577</v>
      </c>
      <c r="WGN54" s="58" t="s">
        <v>577</v>
      </c>
      <c r="WGO54" s="58" t="s">
        <v>577</v>
      </c>
      <c r="WGP54" s="58" t="s">
        <v>577</v>
      </c>
      <c r="WGQ54" s="58" t="s">
        <v>577</v>
      </c>
      <c r="WGR54" s="58" t="s">
        <v>577</v>
      </c>
      <c r="WGS54" s="58" t="s">
        <v>577</v>
      </c>
      <c r="WGT54" s="58" t="s">
        <v>577</v>
      </c>
      <c r="WGU54" s="58" t="s">
        <v>577</v>
      </c>
      <c r="WGV54" s="58" t="s">
        <v>577</v>
      </c>
      <c r="WGW54" s="58" t="s">
        <v>577</v>
      </c>
      <c r="WGX54" s="58" t="s">
        <v>577</v>
      </c>
      <c r="WGY54" s="58" t="s">
        <v>577</v>
      </c>
      <c r="WGZ54" s="58" t="s">
        <v>577</v>
      </c>
      <c r="WHA54" s="58" t="s">
        <v>577</v>
      </c>
      <c r="WHB54" s="58" t="s">
        <v>577</v>
      </c>
      <c r="WHC54" s="58" t="s">
        <v>577</v>
      </c>
      <c r="WHD54" s="58" t="s">
        <v>577</v>
      </c>
      <c r="WHE54" s="58" t="s">
        <v>577</v>
      </c>
      <c r="WHF54" s="58" t="s">
        <v>577</v>
      </c>
      <c r="WHG54" s="58" t="s">
        <v>577</v>
      </c>
      <c r="WHH54" s="58" t="s">
        <v>577</v>
      </c>
      <c r="WHI54" s="58" t="s">
        <v>577</v>
      </c>
      <c r="WHJ54" s="58" t="s">
        <v>577</v>
      </c>
      <c r="WHK54" s="58" t="s">
        <v>577</v>
      </c>
      <c r="WHL54" s="58" t="s">
        <v>577</v>
      </c>
      <c r="WHM54" s="58" t="s">
        <v>577</v>
      </c>
      <c r="WHN54" s="58" t="s">
        <v>577</v>
      </c>
      <c r="WHO54" s="58" t="s">
        <v>577</v>
      </c>
      <c r="WHP54" s="58" t="s">
        <v>577</v>
      </c>
      <c r="WHQ54" s="58" t="s">
        <v>577</v>
      </c>
      <c r="WHR54" s="58" t="s">
        <v>577</v>
      </c>
      <c r="WHS54" s="58" t="s">
        <v>577</v>
      </c>
      <c r="WHT54" s="58" t="s">
        <v>577</v>
      </c>
      <c r="WHU54" s="58" t="s">
        <v>577</v>
      </c>
      <c r="WHV54" s="58" t="s">
        <v>577</v>
      </c>
      <c r="WHW54" s="58" t="s">
        <v>577</v>
      </c>
      <c r="WHX54" s="58" t="s">
        <v>577</v>
      </c>
      <c r="WHY54" s="58" t="s">
        <v>577</v>
      </c>
      <c r="WHZ54" s="58" t="s">
        <v>577</v>
      </c>
      <c r="WIA54" s="58" t="s">
        <v>577</v>
      </c>
      <c r="WIB54" s="58" t="s">
        <v>577</v>
      </c>
      <c r="WIC54" s="58" t="s">
        <v>577</v>
      </c>
      <c r="WID54" s="58" t="s">
        <v>577</v>
      </c>
      <c r="WIE54" s="58" t="s">
        <v>577</v>
      </c>
      <c r="WIF54" s="58" t="s">
        <v>577</v>
      </c>
      <c r="WIG54" s="58" t="s">
        <v>577</v>
      </c>
      <c r="WIH54" s="58" t="s">
        <v>577</v>
      </c>
      <c r="WII54" s="58" t="s">
        <v>577</v>
      </c>
      <c r="WIJ54" s="58" t="s">
        <v>577</v>
      </c>
      <c r="WIK54" s="58" t="s">
        <v>577</v>
      </c>
      <c r="WIL54" s="58" t="s">
        <v>577</v>
      </c>
      <c r="WIM54" s="58" t="s">
        <v>577</v>
      </c>
      <c r="WIN54" s="58" t="s">
        <v>577</v>
      </c>
      <c r="WIO54" s="58" t="s">
        <v>577</v>
      </c>
      <c r="WIP54" s="58" t="s">
        <v>577</v>
      </c>
      <c r="WIQ54" s="58" t="s">
        <v>577</v>
      </c>
      <c r="WIR54" s="58" t="s">
        <v>577</v>
      </c>
      <c r="WIS54" s="58" t="s">
        <v>577</v>
      </c>
      <c r="WIT54" s="58" t="s">
        <v>577</v>
      </c>
      <c r="WIU54" s="58" t="s">
        <v>577</v>
      </c>
      <c r="WIV54" s="58" t="s">
        <v>577</v>
      </c>
      <c r="WIW54" s="58" t="s">
        <v>577</v>
      </c>
      <c r="WIX54" s="58" t="s">
        <v>577</v>
      </c>
      <c r="WIY54" s="58" t="s">
        <v>577</v>
      </c>
      <c r="WIZ54" s="58" t="s">
        <v>577</v>
      </c>
      <c r="WJA54" s="58" t="s">
        <v>577</v>
      </c>
      <c r="WJB54" s="58" t="s">
        <v>577</v>
      </c>
      <c r="WJC54" s="58" t="s">
        <v>577</v>
      </c>
      <c r="WJD54" s="58" t="s">
        <v>577</v>
      </c>
      <c r="WJE54" s="58" t="s">
        <v>577</v>
      </c>
      <c r="WJF54" s="58" t="s">
        <v>577</v>
      </c>
      <c r="WJG54" s="58" t="s">
        <v>577</v>
      </c>
      <c r="WJH54" s="58" t="s">
        <v>577</v>
      </c>
      <c r="WJI54" s="58" t="s">
        <v>577</v>
      </c>
      <c r="WJJ54" s="58" t="s">
        <v>577</v>
      </c>
      <c r="WJK54" s="58" t="s">
        <v>577</v>
      </c>
      <c r="WJL54" s="58" t="s">
        <v>577</v>
      </c>
      <c r="WJM54" s="58" t="s">
        <v>577</v>
      </c>
      <c r="WJN54" s="58" t="s">
        <v>577</v>
      </c>
      <c r="WJO54" s="58" t="s">
        <v>577</v>
      </c>
      <c r="WJP54" s="58" t="s">
        <v>577</v>
      </c>
      <c r="WJQ54" s="58" t="s">
        <v>577</v>
      </c>
      <c r="WJR54" s="58" t="s">
        <v>577</v>
      </c>
      <c r="WJS54" s="58" t="s">
        <v>577</v>
      </c>
      <c r="WJT54" s="58" t="s">
        <v>577</v>
      </c>
      <c r="WJU54" s="58" t="s">
        <v>577</v>
      </c>
      <c r="WJV54" s="58" t="s">
        <v>577</v>
      </c>
      <c r="WJW54" s="58" t="s">
        <v>577</v>
      </c>
      <c r="WJX54" s="58" t="s">
        <v>577</v>
      </c>
      <c r="WJY54" s="58" t="s">
        <v>577</v>
      </c>
      <c r="WJZ54" s="58" t="s">
        <v>577</v>
      </c>
      <c r="WKA54" s="58" t="s">
        <v>577</v>
      </c>
      <c r="WKB54" s="58" t="s">
        <v>577</v>
      </c>
      <c r="WKC54" s="58" t="s">
        <v>577</v>
      </c>
      <c r="WKD54" s="58" t="s">
        <v>577</v>
      </c>
      <c r="WKE54" s="58" t="s">
        <v>577</v>
      </c>
      <c r="WKF54" s="58" t="s">
        <v>577</v>
      </c>
      <c r="WKG54" s="58" t="s">
        <v>577</v>
      </c>
      <c r="WKH54" s="58" t="s">
        <v>577</v>
      </c>
      <c r="WKI54" s="58" t="s">
        <v>577</v>
      </c>
      <c r="WKJ54" s="58" t="s">
        <v>577</v>
      </c>
      <c r="WKK54" s="58" t="s">
        <v>577</v>
      </c>
      <c r="WKL54" s="58" t="s">
        <v>577</v>
      </c>
      <c r="WKM54" s="58" t="s">
        <v>577</v>
      </c>
      <c r="WKN54" s="58" t="s">
        <v>577</v>
      </c>
      <c r="WKO54" s="58" t="s">
        <v>577</v>
      </c>
      <c r="WKP54" s="58" t="s">
        <v>577</v>
      </c>
      <c r="WKQ54" s="58" t="s">
        <v>577</v>
      </c>
      <c r="WKR54" s="58" t="s">
        <v>577</v>
      </c>
      <c r="WKS54" s="58" t="s">
        <v>577</v>
      </c>
      <c r="WKT54" s="58" t="s">
        <v>577</v>
      </c>
      <c r="WKU54" s="58" t="s">
        <v>577</v>
      </c>
      <c r="WKV54" s="58" t="s">
        <v>577</v>
      </c>
      <c r="WKW54" s="58" t="s">
        <v>577</v>
      </c>
      <c r="WKX54" s="58" t="s">
        <v>577</v>
      </c>
      <c r="WKY54" s="58" t="s">
        <v>577</v>
      </c>
      <c r="WKZ54" s="58" t="s">
        <v>577</v>
      </c>
      <c r="WLA54" s="58" t="s">
        <v>577</v>
      </c>
      <c r="WLB54" s="58" t="s">
        <v>577</v>
      </c>
      <c r="WLC54" s="58" t="s">
        <v>577</v>
      </c>
      <c r="WLD54" s="58" t="s">
        <v>577</v>
      </c>
      <c r="WLE54" s="58" t="s">
        <v>577</v>
      </c>
      <c r="WLF54" s="58" t="s">
        <v>577</v>
      </c>
      <c r="WLG54" s="58" t="s">
        <v>577</v>
      </c>
      <c r="WLH54" s="58" t="s">
        <v>577</v>
      </c>
      <c r="WLI54" s="58" t="s">
        <v>577</v>
      </c>
      <c r="WLJ54" s="58" t="s">
        <v>577</v>
      </c>
      <c r="WLK54" s="58" t="s">
        <v>577</v>
      </c>
      <c r="WLL54" s="58" t="s">
        <v>577</v>
      </c>
      <c r="WLM54" s="58" t="s">
        <v>577</v>
      </c>
      <c r="WLN54" s="58" t="s">
        <v>577</v>
      </c>
      <c r="WLO54" s="58" t="s">
        <v>577</v>
      </c>
      <c r="WLP54" s="58" t="s">
        <v>577</v>
      </c>
      <c r="WLQ54" s="58" t="s">
        <v>577</v>
      </c>
      <c r="WLR54" s="58" t="s">
        <v>577</v>
      </c>
      <c r="WLS54" s="58" t="s">
        <v>577</v>
      </c>
      <c r="WLT54" s="58" t="s">
        <v>577</v>
      </c>
      <c r="WLU54" s="58" t="s">
        <v>577</v>
      </c>
      <c r="WLV54" s="58" t="s">
        <v>577</v>
      </c>
      <c r="WLW54" s="58" t="s">
        <v>577</v>
      </c>
      <c r="WLX54" s="58" t="s">
        <v>577</v>
      </c>
      <c r="WLY54" s="58" t="s">
        <v>577</v>
      </c>
      <c r="WLZ54" s="58" t="s">
        <v>577</v>
      </c>
      <c r="WMA54" s="58" t="s">
        <v>577</v>
      </c>
      <c r="WMB54" s="58" t="s">
        <v>577</v>
      </c>
      <c r="WMC54" s="58" t="s">
        <v>577</v>
      </c>
      <c r="WMD54" s="58" t="s">
        <v>577</v>
      </c>
      <c r="WME54" s="58" t="s">
        <v>577</v>
      </c>
      <c r="WMF54" s="58" t="s">
        <v>577</v>
      </c>
      <c r="WMG54" s="58" t="s">
        <v>577</v>
      </c>
      <c r="WMH54" s="58" t="s">
        <v>577</v>
      </c>
      <c r="WMI54" s="58" t="s">
        <v>577</v>
      </c>
      <c r="WMJ54" s="58" t="s">
        <v>577</v>
      </c>
      <c r="WMK54" s="58" t="s">
        <v>577</v>
      </c>
      <c r="WML54" s="58" t="s">
        <v>577</v>
      </c>
      <c r="WMM54" s="58" t="s">
        <v>577</v>
      </c>
      <c r="WMN54" s="58" t="s">
        <v>577</v>
      </c>
      <c r="WMO54" s="58" t="s">
        <v>577</v>
      </c>
      <c r="WMP54" s="58" t="s">
        <v>577</v>
      </c>
      <c r="WMQ54" s="58" t="s">
        <v>577</v>
      </c>
      <c r="WMR54" s="58" t="s">
        <v>577</v>
      </c>
      <c r="WMS54" s="58" t="s">
        <v>577</v>
      </c>
      <c r="WMT54" s="58" t="s">
        <v>577</v>
      </c>
      <c r="WMU54" s="58" t="s">
        <v>577</v>
      </c>
      <c r="WMV54" s="58" t="s">
        <v>577</v>
      </c>
      <c r="WMW54" s="58" t="s">
        <v>577</v>
      </c>
      <c r="WMX54" s="58" t="s">
        <v>577</v>
      </c>
      <c r="WMY54" s="58" t="s">
        <v>577</v>
      </c>
      <c r="WMZ54" s="58" t="s">
        <v>577</v>
      </c>
      <c r="WNA54" s="58" t="s">
        <v>577</v>
      </c>
      <c r="WNB54" s="58" t="s">
        <v>577</v>
      </c>
      <c r="WNC54" s="58" t="s">
        <v>577</v>
      </c>
      <c r="WND54" s="58" t="s">
        <v>577</v>
      </c>
      <c r="WNE54" s="58" t="s">
        <v>577</v>
      </c>
      <c r="WNF54" s="58" t="s">
        <v>577</v>
      </c>
      <c r="WNG54" s="58" t="s">
        <v>577</v>
      </c>
      <c r="WNH54" s="58" t="s">
        <v>577</v>
      </c>
      <c r="WNI54" s="58" t="s">
        <v>577</v>
      </c>
      <c r="WNJ54" s="58" t="s">
        <v>577</v>
      </c>
      <c r="WNK54" s="58" t="s">
        <v>577</v>
      </c>
      <c r="WNL54" s="58" t="s">
        <v>577</v>
      </c>
      <c r="WNM54" s="58" t="s">
        <v>577</v>
      </c>
      <c r="WNN54" s="58" t="s">
        <v>577</v>
      </c>
      <c r="WNO54" s="58" t="s">
        <v>577</v>
      </c>
      <c r="WNP54" s="58" t="s">
        <v>577</v>
      </c>
      <c r="WNQ54" s="58" t="s">
        <v>577</v>
      </c>
      <c r="WNR54" s="58" t="s">
        <v>577</v>
      </c>
      <c r="WNS54" s="58" t="s">
        <v>577</v>
      </c>
      <c r="WNT54" s="58" t="s">
        <v>577</v>
      </c>
      <c r="WNU54" s="58" t="s">
        <v>577</v>
      </c>
      <c r="WNV54" s="58" t="s">
        <v>577</v>
      </c>
      <c r="WNW54" s="58" t="s">
        <v>577</v>
      </c>
      <c r="WNX54" s="58" t="s">
        <v>577</v>
      </c>
      <c r="WNY54" s="58" t="s">
        <v>577</v>
      </c>
      <c r="WNZ54" s="58" t="s">
        <v>577</v>
      </c>
      <c r="WOA54" s="58" t="s">
        <v>577</v>
      </c>
      <c r="WOB54" s="58" t="s">
        <v>577</v>
      </c>
      <c r="WOC54" s="58" t="s">
        <v>577</v>
      </c>
      <c r="WOD54" s="58" t="s">
        <v>577</v>
      </c>
      <c r="WOE54" s="58" t="s">
        <v>577</v>
      </c>
      <c r="WOF54" s="58" t="s">
        <v>577</v>
      </c>
      <c r="WOG54" s="58" t="s">
        <v>577</v>
      </c>
      <c r="WOH54" s="58" t="s">
        <v>577</v>
      </c>
      <c r="WOI54" s="58" t="s">
        <v>577</v>
      </c>
      <c r="WOJ54" s="58" t="s">
        <v>577</v>
      </c>
      <c r="WOK54" s="58" t="s">
        <v>577</v>
      </c>
      <c r="WOL54" s="58" t="s">
        <v>577</v>
      </c>
      <c r="WOM54" s="58" t="s">
        <v>577</v>
      </c>
      <c r="WON54" s="58" t="s">
        <v>577</v>
      </c>
      <c r="WOO54" s="58" t="s">
        <v>577</v>
      </c>
      <c r="WOP54" s="58" t="s">
        <v>577</v>
      </c>
      <c r="WOQ54" s="58" t="s">
        <v>577</v>
      </c>
      <c r="WOR54" s="58" t="s">
        <v>577</v>
      </c>
      <c r="WOS54" s="58" t="s">
        <v>577</v>
      </c>
      <c r="WOT54" s="58" t="s">
        <v>577</v>
      </c>
      <c r="WOU54" s="58" t="s">
        <v>577</v>
      </c>
      <c r="WOV54" s="58" t="s">
        <v>577</v>
      </c>
      <c r="WOW54" s="58" t="s">
        <v>577</v>
      </c>
      <c r="WOX54" s="58" t="s">
        <v>577</v>
      </c>
      <c r="WOY54" s="58" t="s">
        <v>577</v>
      </c>
      <c r="WOZ54" s="58" t="s">
        <v>577</v>
      </c>
      <c r="WPA54" s="58" t="s">
        <v>577</v>
      </c>
      <c r="WPB54" s="58" t="s">
        <v>577</v>
      </c>
      <c r="WPC54" s="58" t="s">
        <v>577</v>
      </c>
      <c r="WPD54" s="58" t="s">
        <v>577</v>
      </c>
      <c r="WPE54" s="58" t="s">
        <v>577</v>
      </c>
      <c r="WPF54" s="58" t="s">
        <v>577</v>
      </c>
      <c r="WPG54" s="58" t="s">
        <v>577</v>
      </c>
      <c r="WPH54" s="58" t="s">
        <v>577</v>
      </c>
      <c r="WPI54" s="58" t="s">
        <v>577</v>
      </c>
      <c r="WPJ54" s="58" t="s">
        <v>577</v>
      </c>
      <c r="WPK54" s="58" t="s">
        <v>577</v>
      </c>
      <c r="WPL54" s="58" t="s">
        <v>577</v>
      </c>
      <c r="WPM54" s="58" t="s">
        <v>577</v>
      </c>
      <c r="WPN54" s="58" t="s">
        <v>577</v>
      </c>
      <c r="WPO54" s="58" t="s">
        <v>577</v>
      </c>
      <c r="WPP54" s="58" t="s">
        <v>577</v>
      </c>
      <c r="WPQ54" s="58" t="s">
        <v>577</v>
      </c>
      <c r="WPR54" s="58" t="s">
        <v>577</v>
      </c>
      <c r="WPS54" s="58" t="s">
        <v>577</v>
      </c>
      <c r="WPT54" s="58" t="s">
        <v>577</v>
      </c>
      <c r="WPU54" s="58" t="s">
        <v>577</v>
      </c>
      <c r="WPV54" s="58" t="s">
        <v>577</v>
      </c>
      <c r="WPW54" s="58" t="s">
        <v>577</v>
      </c>
      <c r="WPX54" s="58" t="s">
        <v>577</v>
      </c>
      <c r="WPY54" s="58" t="s">
        <v>577</v>
      </c>
      <c r="WPZ54" s="58" t="s">
        <v>577</v>
      </c>
      <c r="WQA54" s="58" t="s">
        <v>577</v>
      </c>
      <c r="WQB54" s="58" t="s">
        <v>577</v>
      </c>
      <c r="WQC54" s="58" t="s">
        <v>577</v>
      </c>
      <c r="WQD54" s="58" t="s">
        <v>577</v>
      </c>
      <c r="WQE54" s="58" t="s">
        <v>577</v>
      </c>
      <c r="WQF54" s="58" t="s">
        <v>577</v>
      </c>
      <c r="WQG54" s="58" t="s">
        <v>577</v>
      </c>
      <c r="WQH54" s="58" t="s">
        <v>577</v>
      </c>
      <c r="WQI54" s="58" t="s">
        <v>577</v>
      </c>
      <c r="WQJ54" s="58" t="s">
        <v>577</v>
      </c>
      <c r="WQK54" s="58" t="s">
        <v>577</v>
      </c>
      <c r="WQL54" s="58" t="s">
        <v>577</v>
      </c>
      <c r="WQM54" s="58" t="s">
        <v>577</v>
      </c>
      <c r="WQN54" s="58" t="s">
        <v>577</v>
      </c>
      <c r="WQO54" s="58" t="s">
        <v>577</v>
      </c>
      <c r="WQP54" s="58" t="s">
        <v>577</v>
      </c>
      <c r="WQQ54" s="58" t="s">
        <v>577</v>
      </c>
      <c r="WQR54" s="58" t="s">
        <v>577</v>
      </c>
      <c r="WQS54" s="58" t="s">
        <v>577</v>
      </c>
      <c r="WQT54" s="58" t="s">
        <v>577</v>
      </c>
      <c r="WQU54" s="58" t="s">
        <v>577</v>
      </c>
      <c r="WQV54" s="58" t="s">
        <v>577</v>
      </c>
      <c r="WQW54" s="58" t="s">
        <v>577</v>
      </c>
      <c r="WQX54" s="58" t="s">
        <v>577</v>
      </c>
      <c r="WQY54" s="58" t="s">
        <v>577</v>
      </c>
      <c r="WQZ54" s="58" t="s">
        <v>577</v>
      </c>
      <c r="WRA54" s="58" t="s">
        <v>577</v>
      </c>
      <c r="WRB54" s="58" t="s">
        <v>577</v>
      </c>
      <c r="WRC54" s="58" t="s">
        <v>577</v>
      </c>
      <c r="WRD54" s="58" t="s">
        <v>577</v>
      </c>
      <c r="WRE54" s="58" t="s">
        <v>577</v>
      </c>
      <c r="WRF54" s="58" t="s">
        <v>577</v>
      </c>
      <c r="WRG54" s="58" t="s">
        <v>577</v>
      </c>
      <c r="WRH54" s="58" t="s">
        <v>577</v>
      </c>
      <c r="WRI54" s="58" t="s">
        <v>577</v>
      </c>
      <c r="WRJ54" s="58" t="s">
        <v>577</v>
      </c>
      <c r="WRK54" s="58" t="s">
        <v>577</v>
      </c>
      <c r="WRL54" s="58" t="s">
        <v>577</v>
      </c>
      <c r="WRM54" s="58" t="s">
        <v>577</v>
      </c>
      <c r="WRN54" s="58" t="s">
        <v>577</v>
      </c>
      <c r="WRO54" s="58" t="s">
        <v>577</v>
      </c>
      <c r="WRP54" s="58" t="s">
        <v>577</v>
      </c>
      <c r="WRQ54" s="58" t="s">
        <v>577</v>
      </c>
      <c r="WRR54" s="58" t="s">
        <v>577</v>
      </c>
      <c r="WRS54" s="58" t="s">
        <v>577</v>
      </c>
      <c r="WRT54" s="58" t="s">
        <v>577</v>
      </c>
      <c r="WRU54" s="58" t="s">
        <v>577</v>
      </c>
      <c r="WRV54" s="58" t="s">
        <v>577</v>
      </c>
      <c r="WRW54" s="58" t="s">
        <v>577</v>
      </c>
      <c r="WRX54" s="58" t="s">
        <v>577</v>
      </c>
      <c r="WRY54" s="58" t="s">
        <v>577</v>
      </c>
      <c r="WRZ54" s="58" t="s">
        <v>577</v>
      </c>
      <c r="WSA54" s="58" t="s">
        <v>577</v>
      </c>
      <c r="WSB54" s="58" t="s">
        <v>577</v>
      </c>
      <c r="WSC54" s="58" t="s">
        <v>577</v>
      </c>
      <c r="WSD54" s="58" t="s">
        <v>577</v>
      </c>
      <c r="WSE54" s="58" t="s">
        <v>577</v>
      </c>
      <c r="WSF54" s="58" t="s">
        <v>577</v>
      </c>
      <c r="WSG54" s="58" t="s">
        <v>577</v>
      </c>
      <c r="WSH54" s="58" t="s">
        <v>577</v>
      </c>
      <c r="WSI54" s="58" t="s">
        <v>577</v>
      </c>
      <c r="WSJ54" s="58" t="s">
        <v>577</v>
      </c>
      <c r="WSK54" s="58" t="s">
        <v>577</v>
      </c>
      <c r="WSL54" s="58" t="s">
        <v>577</v>
      </c>
      <c r="WSM54" s="58" t="s">
        <v>577</v>
      </c>
      <c r="WSN54" s="58" t="s">
        <v>577</v>
      </c>
      <c r="WSO54" s="58" t="s">
        <v>577</v>
      </c>
      <c r="WSP54" s="58" t="s">
        <v>577</v>
      </c>
      <c r="WSQ54" s="58" t="s">
        <v>577</v>
      </c>
      <c r="WSR54" s="58" t="s">
        <v>577</v>
      </c>
      <c r="WSS54" s="58" t="s">
        <v>577</v>
      </c>
      <c r="WST54" s="58" t="s">
        <v>577</v>
      </c>
      <c r="WSU54" s="58" t="s">
        <v>577</v>
      </c>
      <c r="WSV54" s="58" t="s">
        <v>577</v>
      </c>
      <c r="WSW54" s="58" t="s">
        <v>577</v>
      </c>
      <c r="WSX54" s="58" t="s">
        <v>577</v>
      </c>
      <c r="WSY54" s="58" t="s">
        <v>577</v>
      </c>
      <c r="WSZ54" s="58" t="s">
        <v>577</v>
      </c>
      <c r="WTA54" s="58" t="s">
        <v>577</v>
      </c>
      <c r="WTB54" s="58" t="s">
        <v>577</v>
      </c>
      <c r="WTC54" s="58" t="s">
        <v>577</v>
      </c>
      <c r="WTD54" s="58" t="s">
        <v>577</v>
      </c>
      <c r="WTE54" s="58" t="s">
        <v>577</v>
      </c>
      <c r="WTF54" s="58" t="s">
        <v>577</v>
      </c>
      <c r="WTG54" s="58" t="s">
        <v>577</v>
      </c>
      <c r="WTH54" s="58" t="s">
        <v>577</v>
      </c>
      <c r="WTI54" s="58" t="s">
        <v>577</v>
      </c>
      <c r="WTJ54" s="58" t="s">
        <v>577</v>
      </c>
      <c r="WTK54" s="58" t="s">
        <v>577</v>
      </c>
      <c r="WTL54" s="58" t="s">
        <v>577</v>
      </c>
      <c r="WTM54" s="58" t="s">
        <v>577</v>
      </c>
      <c r="WTN54" s="58" t="s">
        <v>577</v>
      </c>
      <c r="WTO54" s="58" t="s">
        <v>577</v>
      </c>
      <c r="WTP54" s="58" t="s">
        <v>577</v>
      </c>
      <c r="WTQ54" s="58" t="s">
        <v>577</v>
      </c>
      <c r="WTR54" s="58" t="s">
        <v>577</v>
      </c>
      <c r="WTS54" s="58" t="s">
        <v>577</v>
      </c>
      <c r="WTT54" s="58" t="s">
        <v>577</v>
      </c>
      <c r="WTU54" s="58" t="s">
        <v>577</v>
      </c>
      <c r="WTV54" s="58" t="s">
        <v>577</v>
      </c>
      <c r="WTW54" s="58" t="s">
        <v>577</v>
      </c>
      <c r="WTX54" s="58" t="s">
        <v>577</v>
      </c>
      <c r="WTY54" s="58" t="s">
        <v>577</v>
      </c>
      <c r="WTZ54" s="58" t="s">
        <v>577</v>
      </c>
      <c r="WUA54" s="58" t="s">
        <v>577</v>
      </c>
      <c r="WUB54" s="58" t="s">
        <v>577</v>
      </c>
      <c r="WUC54" s="58" t="s">
        <v>577</v>
      </c>
      <c r="WUD54" s="58" t="s">
        <v>577</v>
      </c>
      <c r="WUE54" s="58" t="s">
        <v>577</v>
      </c>
      <c r="WUF54" s="58" t="s">
        <v>577</v>
      </c>
      <c r="WUG54" s="58" t="s">
        <v>577</v>
      </c>
      <c r="WUH54" s="58" t="s">
        <v>577</v>
      </c>
      <c r="WUI54" s="58" t="s">
        <v>577</v>
      </c>
      <c r="WUJ54" s="58" t="s">
        <v>577</v>
      </c>
      <c r="WUK54" s="58" t="s">
        <v>577</v>
      </c>
      <c r="WUL54" s="58" t="s">
        <v>577</v>
      </c>
      <c r="WUM54" s="58" t="s">
        <v>577</v>
      </c>
      <c r="WUN54" s="58" t="s">
        <v>577</v>
      </c>
      <c r="WUO54" s="58" t="s">
        <v>577</v>
      </c>
      <c r="WUP54" s="58" t="s">
        <v>577</v>
      </c>
      <c r="WUQ54" s="58" t="s">
        <v>577</v>
      </c>
      <c r="WUR54" s="58" t="s">
        <v>577</v>
      </c>
      <c r="WUS54" s="58" t="s">
        <v>577</v>
      </c>
      <c r="WUT54" s="58" t="s">
        <v>577</v>
      </c>
      <c r="WUU54" s="58" t="s">
        <v>577</v>
      </c>
      <c r="WUV54" s="58" t="s">
        <v>577</v>
      </c>
      <c r="WUW54" s="58" t="s">
        <v>577</v>
      </c>
      <c r="WUX54" s="58" t="s">
        <v>577</v>
      </c>
      <c r="WUY54" s="58" t="s">
        <v>577</v>
      </c>
      <c r="WUZ54" s="58" t="s">
        <v>577</v>
      </c>
      <c r="WVA54" s="58" t="s">
        <v>577</v>
      </c>
      <c r="WVB54" s="58" t="s">
        <v>577</v>
      </c>
      <c r="WVC54" s="58" t="s">
        <v>577</v>
      </c>
      <c r="WVD54" s="58" t="s">
        <v>577</v>
      </c>
      <c r="WVE54" s="58" t="s">
        <v>577</v>
      </c>
      <c r="WVF54" s="58" t="s">
        <v>577</v>
      </c>
      <c r="WVG54" s="58" t="s">
        <v>577</v>
      </c>
      <c r="WVH54" s="58" t="s">
        <v>577</v>
      </c>
      <c r="WVI54" s="58" t="s">
        <v>577</v>
      </c>
      <c r="WVJ54" s="58" t="s">
        <v>577</v>
      </c>
      <c r="WVK54" s="58" t="s">
        <v>577</v>
      </c>
      <c r="WVL54" s="58" t="s">
        <v>577</v>
      </c>
      <c r="WVM54" s="58" t="s">
        <v>577</v>
      </c>
      <c r="WVN54" s="58" t="s">
        <v>577</v>
      </c>
      <c r="WVO54" s="58" t="s">
        <v>577</v>
      </c>
      <c r="WVP54" s="58" t="s">
        <v>577</v>
      </c>
      <c r="WVQ54" s="58" t="s">
        <v>577</v>
      </c>
      <c r="WVR54" s="58" t="s">
        <v>577</v>
      </c>
      <c r="WVS54" s="58" t="s">
        <v>577</v>
      </c>
      <c r="WVT54" s="58" t="s">
        <v>577</v>
      </c>
      <c r="WVU54" s="58" t="s">
        <v>577</v>
      </c>
      <c r="WVV54" s="58" t="s">
        <v>577</v>
      </c>
      <c r="WVW54" s="58" t="s">
        <v>577</v>
      </c>
      <c r="WVX54" s="58" t="s">
        <v>577</v>
      </c>
      <c r="WVY54" s="58" t="s">
        <v>577</v>
      </c>
      <c r="WVZ54" s="58" t="s">
        <v>577</v>
      </c>
      <c r="WWA54" s="58" t="s">
        <v>577</v>
      </c>
      <c r="WWB54" s="58" t="s">
        <v>577</v>
      </c>
      <c r="WWC54" s="58" t="s">
        <v>577</v>
      </c>
      <c r="WWD54" s="58" t="s">
        <v>577</v>
      </c>
      <c r="WWE54" s="58" t="s">
        <v>577</v>
      </c>
      <c r="WWF54" s="58" t="s">
        <v>577</v>
      </c>
      <c r="WWG54" s="58" t="s">
        <v>577</v>
      </c>
      <c r="WWH54" s="58" t="s">
        <v>577</v>
      </c>
      <c r="WWI54" s="58" t="s">
        <v>577</v>
      </c>
      <c r="WWJ54" s="58" t="s">
        <v>577</v>
      </c>
      <c r="WWK54" s="58" t="s">
        <v>577</v>
      </c>
      <c r="WWL54" s="58" t="s">
        <v>577</v>
      </c>
      <c r="WWM54" s="58" t="s">
        <v>577</v>
      </c>
      <c r="WWN54" s="58" t="s">
        <v>577</v>
      </c>
      <c r="WWO54" s="58" t="s">
        <v>577</v>
      </c>
      <c r="WWP54" s="58" t="s">
        <v>577</v>
      </c>
      <c r="WWQ54" s="58" t="s">
        <v>577</v>
      </c>
      <c r="WWR54" s="58" t="s">
        <v>577</v>
      </c>
      <c r="WWS54" s="58" t="s">
        <v>577</v>
      </c>
      <c r="WWT54" s="58" t="s">
        <v>577</v>
      </c>
      <c r="WWU54" s="58" t="s">
        <v>577</v>
      </c>
      <c r="WWV54" s="58" t="s">
        <v>577</v>
      </c>
      <c r="WWW54" s="58" t="s">
        <v>577</v>
      </c>
      <c r="WWX54" s="58" t="s">
        <v>577</v>
      </c>
      <c r="WWY54" s="58" t="s">
        <v>577</v>
      </c>
      <c r="WWZ54" s="58" t="s">
        <v>577</v>
      </c>
      <c r="WXA54" s="58" t="s">
        <v>577</v>
      </c>
      <c r="WXB54" s="58" t="s">
        <v>577</v>
      </c>
      <c r="WXC54" s="58" t="s">
        <v>577</v>
      </c>
      <c r="WXD54" s="58" t="s">
        <v>577</v>
      </c>
      <c r="WXE54" s="58" t="s">
        <v>577</v>
      </c>
      <c r="WXF54" s="58" t="s">
        <v>577</v>
      </c>
      <c r="WXG54" s="58" t="s">
        <v>577</v>
      </c>
      <c r="WXH54" s="58" t="s">
        <v>577</v>
      </c>
      <c r="WXI54" s="58" t="s">
        <v>577</v>
      </c>
      <c r="WXJ54" s="58" t="s">
        <v>577</v>
      </c>
      <c r="WXK54" s="58" t="s">
        <v>577</v>
      </c>
      <c r="WXL54" s="58" t="s">
        <v>577</v>
      </c>
      <c r="WXM54" s="58" t="s">
        <v>577</v>
      </c>
      <c r="WXN54" s="58" t="s">
        <v>577</v>
      </c>
      <c r="WXO54" s="58" t="s">
        <v>577</v>
      </c>
      <c r="WXP54" s="58" t="s">
        <v>577</v>
      </c>
      <c r="WXQ54" s="58" t="s">
        <v>577</v>
      </c>
      <c r="WXR54" s="58" t="s">
        <v>577</v>
      </c>
      <c r="WXS54" s="58" t="s">
        <v>577</v>
      </c>
      <c r="WXT54" s="58" t="s">
        <v>577</v>
      </c>
      <c r="WXU54" s="58" t="s">
        <v>577</v>
      </c>
      <c r="WXV54" s="58" t="s">
        <v>577</v>
      </c>
      <c r="WXW54" s="58" t="s">
        <v>577</v>
      </c>
      <c r="WXX54" s="58" t="s">
        <v>577</v>
      </c>
      <c r="WXY54" s="58" t="s">
        <v>577</v>
      </c>
      <c r="WXZ54" s="58" t="s">
        <v>577</v>
      </c>
      <c r="WYA54" s="58" t="s">
        <v>577</v>
      </c>
      <c r="WYB54" s="58" t="s">
        <v>577</v>
      </c>
      <c r="WYC54" s="58" t="s">
        <v>577</v>
      </c>
      <c r="WYD54" s="58" t="s">
        <v>577</v>
      </c>
      <c r="WYE54" s="58" t="s">
        <v>577</v>
      </c>
      <c r="WYF54" s="58" t="s">
        <v>577</v>
      </c>
      <c r="WYG54" s="58" t="s">
        <v>577</v>
      </c>
      <c r="WYH54" s="58" t="s">
        <v>577</v>
      </c>
      <c r="WYI54" s="58" t="s">
        <v>577</v>
      </c>
      <c r="WYJ54" s="58" t="s">
        <v>577</v>
      </c>
      <c r="WYK54" s="58" t="s">
        <v>577</v>
      </c>
      <c r="WYL54" s="58" t="s">
        <v>577</v>
      </c>
      <c r="WYM54" s="58" t="s">
        <v>577</v>
      </c>
      <c r="WYN54" s="58" t="s">
        <v>577</v>
      </c>
      <c r="WYO54" s="58" t="s">
        <v>577</v>
      </c>
      <c r="WYP54" s="58" t="s">
        <v>577</v>
      </c>
      <c r="WYQ54" s="58" t="s">
        <v>577</v>
      </c>
      <c r="WYR54" s="58" t="s">
        <v>577</v>
      </c>
      <c r="WYS54" s="58" t="s">
        <v>577</v>
      </c>
      <c r="WYT54" s="58" t="s">
        <v>577</v>
      </c>
      <c r="WYU54" s="58" t="s">
        <v>577</v>
      </c>
      <c r="WYV54" s="58" t="s">
        <v>577</v>
      </c>
      <c r="WYW54" s="58" t="s">
        <v>577</v>
      </c>
      <c r="WYX54" s="58" t="s">
        <v>577</v>
      </c>
      <c r="WYY54" s="58" t="s">
        <v>577</v>
      </c>
      <c r="WYZ54" s="58" t="s">
        <v>577</v>
      </c>
      <c r="WZA54" s="58" t="s">
        <v>577</v>
      </c>
      <c r="WZB54" s="58" t="s">
        <v>577</v>
      </c>
      <c r="WZC54" s="58" t="s">
        <v>577</v>
      </c>
      <c r="WZD54" s="58" t="s">
        <v>577</v>
      </c>
      <c r="WZE54" s="58" t="s">
        <v>577</v>
      </c>
      <c r="WZF54" s="58" t="s">
        <v>577</v>
      </c>
      <c r="WZG54" s="58" t="s">
        <v>577</v>
      </c>
      <c r="WZH54" s="58" t="s">
        <v>577</v>
      </c>
      <c r="WZI54" s="58" t="s">
        <v>577</v>
      </c>
      <c r="WZJ54" s="58" t="s">
        <v>577</v>
      </c>
      <c r="WZK54" s="58" t="s">
        <v>577</v>
      </c>
      <c r="WZL54" s="58" t="s">
        <v>577</v>
      </c>
      <c r="WZM54" s="58" t="s">
        <v>577</v>
      </c>
      <c r="WZN54" s="58" t="s">
        <v>577</v>
      </c>
      <c r="WZO54" s="58" t="s">
        <v>577</v>
      </c>
      <c r="WZP54" s="58" t="s">
        <v>577</v>
      </c>
      <c r="WZQ54" s="58" t="s">
        <v>577</v>
      </c>
      <c r="WZR54" s="58" t="s">
        <v>577</v>
      </c>
      <c r="WZS54" s="58" t="s">
        <v>577</v>
      </c>
      <c r="WZT54" s="58" t="s">
        <v>577</v>
      </c>
      <c r="WZU54" s="58" t="s">
        <v>577</v>
      </c>
      <c r="WZV54" s="58" t="s">
        <v>577</v>
      </c>
      <c r="WZW54" s="58" t="s">
        <v>577</v>
      </c>
      <c r="WZX54" s="58" t="s">
        <v>577</v>
      </c>
      <c r="WZY54" s="58" t="s">
        <v>577</v>
      </c>
      <c r="WZZ54" s="58" t="s">
        <v>577</v>
      </c>
      <c r="XAA54" s="58" t="s">
        <v>577</v>
      </c>
      <c r="XAB54" s="58" t="s">
        <v>577</v>
      </c>
      <c r="XAC54" s="58" t="s">
        <v>577</v>
      </c>
      <c r="XAD54" s="58" t="s">
        <v>577</v>
      </c>
      <c r="XAE54" s="58" t="s">
        <v>577</v>
      </c>
      <c r="XAF54" s="58" t="s">
        <v>577</v>
      </c>
      <c r="XAG54" s="58" t="s">
        <v>577</v>
      </c>
      <c r="XAH54" s="58" t="s">
        <v>577</v>
      </c>
      <c r="XAI54" s="58" t="s">
        <v>577</v>
      </c>
      <c r="XAJ54" s="58" t="s">
        <v>577</v>
      </c>
      <c r="XAK54" s="58" t="s">
        <v>577</v>
      </c>
      <c r="XAL54" s="58" t="s">
        <v>577</v>
      </c>
      <c r="XAM54" s="58" t="s">
        <v>577</v>
      </c>
      <c r="XAN54" s="58" t="s">
        <v>577</v>
      </c>
      <c r="XAO54" s="58" t="s">
        <v>577</v>
      </c>
      <c r="XAP54" s="58" t="s">
        <v>577</v>
      </c>
      <c r="XAQ54" s="58" t="s">
        <v>577</v>
      </c>
      <c r="XAR54" s="58" t="s">
        <v>577</v>
      </c>
      <c r="XAS54" s="58" t="s">
        <v>577</v>
      </c>
      <c r="XAT54" s="58" t="s">
        <v>577</v>
      </c>
      <c r="XAU54" s="58" t="s">
        <v>577</v>
      </c>
      <c r="XAV54" s="58" t="s">
        <v>577</v>
      </c>
      <c r="XAW54" s="58" t="s">
        <v>577</v>
      </c>
      <c r="XAX54" s="58" t="s">
        <v>577</v>
      </c>
      <c r="XAY54" s="58" t="s">
        <v>577</v>
      </c>
      <c r="XAZ54" s="58" t="s">
        <v>577</v>
      </c>
      <c r="XBA54" s="58" t="s">
        <v>577</v>
      </c>
      <c r="XBB54" s="58" t="s">
        <v>577</v>
      </c>
      <c r="XBC54" s="58" t="s">
        <v>577</v>
      </c>
      <c r="XBD54" s="58" t="s">
        <v>577</v>
      </c>
      <c r="XBE54" s="58" t="s">
        <v>577</v>
      </c>
      <c r="XBF54" s="58" t="s">
        <v>577</v>
      </c>
      <c r="XBG54" s="58" t="s">
        <v>577</v>
      </c>
      <c r="XBH54" s="58" t="s">
        <v>577</v>
      </c>
      <c r="XBI54" s="58" t="s">
        <v>577</v>
      </c>
      <c r="XBJ54" s="58" t="s">
        <v>577</v>
      </c>
      <c r="XBK54" s="58" t="s">
        <v>577</v>
      </c>
      <c r="XBL54" s="58" t="s">
        <v>577</v>
      </c>
      <c r="XBM54" s="58" t="s">
        <v>577</v>
      </c>
      <c r="XBN54" s="58" t="s">
        <v>577</v>
      </c>
      <c r="XBO54" s="58" t="s">
        <v>577</v>
      </c>
      <c r="XBP54" s="58" t="s">
        <v>577</v>
      </c>
      <c r="XBQ54" s="58" t="s">
        <v>577</v>
      </c>
      <c r="XBR54" s="58" t="s">
        <v>577</v>
      </c>
      <c r="XBS54" s="58" t="s">
        <v>577</v>
      </c>
      <c r="XBT54" s="58" t="s">
        <v>577</v>
      </c>
      <c r="XBU54" s="58" t="s">
        <v>577</v>
      </c>
      <c r="XBV54" s="58" t="s">
        <v>577</v>
      </c>
      <c r="XBW54" s="58" t="s">
        <v>577</v>
      </c>
      <c r="XBX54" s="58" t="s">
        <v>577</v>
      </c>
      <c r="XBY54" s="58" t="s">
        <v>577</v>
      </c>
      <c r="XBZ54" s="58" t="s">
        <v>577</v>
      </c>
      <c r="XCA54" s="58" t="s">
        <v>577</v>
      </c>
      <c r="XCB54" s="58" t="s">
        <v>577</v>
      </c>
      <c r="XCC54" s="58" t="s">
        <v>577</v>
      </c>
      <c r="XCD54" s="58" t="s">
        <v>577</v>
      </c>
      <c r="XCE54" s="58" t="s">
        <v>577</v>
      </c>
      <c r="XCF54" s="58" t="s">
        <v>577</v>
      </c>
      <c r="XCG54" s="58" t="s">
        <v>577</v>
      </c>
      <c r="XCH54" s="58" t="s">
        <v>577</v>
      </c>
      <c r="XCI54" s="58" t="s">
        <v>577</v>
      </c>
      <c r="XCJ54" s="58" t="s">
        <v>577</v>
      </c>
      <c r="XCK54" s="58" t="s">
        <v>577</v>
      </c>
      <c r="XCL54" s="58" t="s">
        <v>577</v>
      </c>
      <c r="XCM54" s="58" t="s">
        <v>577</v>
      </c>
      <c r="XCN54" s="58" t="s">
        <v>577</v>
      </c>
      <c r="XCO54" s="58" t="s">
        <v>577</v>
      </c>
      <c r="XCP54" s="58" t="s">
        <v>577</v>
      </c>
      <c r="XCQ54" s="58" t="s">
        <v>577</v>
      </c>
      <c r="XCR54" s="58" t="s">
        <v>577</v>
      </c>
      <c r="XCS54" s="58" t="s">
        <v>577</v>
      </c>
      <c r="XCT54" s="58" t="s">
        <v>577</v>
      </c>
      <c r="XCU54" s="58" t="s">
        <v>577</v>
      </c>
      <c r="XCV54" s="58" t="s">
        <v>577</v>
      </c>
      <c r="XCW54" s="58" t="s">
        <v>577</v>
      </c>
      <c r="XCX54" s="58" t="s">
        <v>577</v>
      </c>
      <c r="XCY54" s="58" t="s">
        <v>577</v>
      </c>
      <c r="XCZ54" s="58" t="s">
        <v>577</v>
      </c>
      <c r="XDA54" s="58" t="s">
        <v>577</v>
      </c>
      <c r="XDB54" s="58" t="s">
        <v>577</v>
      </c>
      <c r="XDC54" s="58" t="s">
        <v>577</v>
      </c>
      <c r="XDD54" s="58" t="s">
        <v>577</v>
      </c>
      <c r="XDE54" s="58" t="s">
        <v>577</v>
      </c>
      <c r="XDF54" s="58" t="s">
        <v>577</v>
      </c>
      <c r="XDG54" s="58" t="s">
        <v>577</v>
      </c>
      <c r="XDH54" s="58" t="s">
        <v>577</v>
      </c>
      <c r="XDI54" s="58" t="s">
        <v>577</v>
      </c>
      <c r="XDJ54" s="58" t="s">
        <v>577</v>
      </c>
      <c r="XDK54" s="58" t="s">
        <v>577</v>
      </c>
      <c r="XDL54" s="58" t="s">
        <v>577</v>
      </c>
      <c r="XDM54" s="58" t="s">
        <v>577</v>
      </c>
      <c r="XDN54" s="58" t="s">
        <v>577</v>
      </c>
      <c r="XDO54" s="58" t="s">
        <v>577</v>
      </c>
      <c r="XDP54" s="58" t="s">
        <v>577</v>
      </c>
      <c r="XDQ54" s="58" t="s">
        <v>577</v>
      </c>
      <c r="XDR54" s="58" t="s">
        <v>577</v>
      </c>
      <c r="XDS54" s="58" t="s">
        <v>577</v>
      </c>
      <c r="XDT54" s="58" t="s">
        <v>577</v>
      </c>
      <c r="XDU54" s="58" t="s">
        <v>577</v>
      </c>
      <c r="XDV54" s="58" t="s">
        <v>577</v>
      </c>
      <c r="XDW54" s="58" t="s">
        <v>577</v>
      </c>
      <c r="XDX54" s="58" t="s">
        <v>577</v>
      </c>
      <c r="XDY54" s="58" t="s">
        <v>577</v>
      </c>
      <c r="XDZ54" s="58" t="s">
        <v>577</v>
      </c>
      <c r="XEA54" s="58" t="s">
        <v>577</v>
      </c>
      <c r="XEB54" s="58" t="s">
        <v>577</v>
      </c>
      <c r="XEC54" s="58" t="s">
        <v>577</v>
      </c>
      <c r="XED54" s="58" t="s">
        <v>577</v>
      </c>
      <c r="XEE54" s="58" t="s">
        <v>577</v>
      </c>
      <c r="XEF54" s="58" t="s">
        <v>577</v>
      </c>
      <c r="XEG54" s="58" t="s">
        <v>577</v>
      </c>
      <c r="XEH54" s="58" t="s">
        <v>577</v>
      </c>
      <c r="XEI54" s="58" t="s">
        <v>577</v>
      </c>
    </row>
    <row r="55" spans="1:16384" s="172" customFormat="1" x14ac:dyDescent="0.2">
      <c r="A55" s="34"/>
      <c r="B55" s="177" t="s">
        <v>209</v>
      </c>
      <c r="C55" s="177" t="str">
        <f>Questions!C13</f>
        <v>Yes</v>
      </c>
      <c r="D55" s="178">
        <f>SUM(E55:XEI55)</f>
        <v>0.05</v>
      </c>
      <c r="E55" s="172">
        <v>0.05</v>
      </c>
      <c r="XEJ55" s="179"/>
      <c r="XEK55" s="179"/>
      <c r="XEL55" s="179"/>
      <c r="XEM55" s="179"/>
      <c r="XEN55" s="179"/>
      <c r="XEO55" s="179"/>
      <c r="XEP55" s="179"/>
      <c r="XEQ55" s="179"/>
      <c r="XER55" s="179"/>
      <c r="XES55" s="179"/>
      <c r="XET55" s="179"/>
      <c r="XEU55" s="179"/>
      <c r="XEV55" s="179"/>
      <c r="XEW55" s="179"/>
      <c r="XEX55" s="179"/>
      <c r="XEY55" s="179"/>
      <c r="XEZ55" s="179"/>
      <c r="XFA55" s="179"/>
      <c r="XFB55" s="179"/>
      <c r="XFC55" s="179"/>
      <c r="XFD55" s="179"/>
    </row>
    <row r="57" spans="1:16384" s="34" customFormat="1" x14ac:dyDescent="0.2">
      <c r="XEJ57" s="179"/>
      <c r="XEK57" s="179"/>
      <c r="XEL57" s="179"/>
      <c r="XEM57" s="179"/>
      <c r="XEN57" s="179"/>
      <c r="XEO57" s="179"/>
      <c r="XEP57" s="179"/>
      <c r="XEQ57" s="179"/>
      <c r="XER57" s="179"/>
      <c r="XES57" s="179"/>
      <c r="XET57" s="179"/>
      <c r="XEU57" s="179"/>
      <c r="XEV57" s="179"/>
      <c r="XEW57" s="179"/>
      <c r="XEX57" s="179"/>
      <c r="XEY57" s="179"/>
      <c r="XEZ57" s="179"/>
      <c r="XFA57" s="179"/>
      <c r="XFB57" s="179"/>
      <c r="XFC57" s="179"/>
      <c r="XFD57" s="179"/>
    </row>
  </sheetData>
  <conditionalFormatting sqref="B12:XEI27">
    <cfRule type="expression" dxfId="3" priority="2">
      <formula>$C12:$C27="No"</formula>
    </cfRule>
  </conditionalFormatting>
  <conditionalFormatting sqref="B34:XEI49">
    <cfRule type="expression" dxfId="2" priority="3">
      <formula>$C34:$C49="No"</formula>
    </cfRule>
  </conditionalFormatting>
  <conditionalFormatting sqref="B55:XEI55">
    <cfRule type="expression" dxfId="1" priority="1">
      <formula>$C55="No"</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0577-A5A1-45E6-B7D4-10CEB8D2AB44}">
  <sheetPr>
    <tabColor theme="7"/>
  </sheetPr>
  <dimension ref="A1:XFD29"/>
  <sheetViews>
    <sheetView workbookViewId="0">
      <pane xSplit="2" topLeftCell="C1" activePane="topRight" state="frozen"/>
      <selection activeCell="C52" sqref="C52"/>
      <selection pane="topRight" activeCell="G4" sqref="G4"/>
    </sheetView>
  </sheetViews>
  <sheetFormatPr defaultColWidth="9.28515625" defaultRowHeight="14.25" x14ac:dyDescent="0.2"/>
  <cols>
    <col min="1" max="1" width="6.7109375" style="34" customWidth="1"/>
    <col min="2" max="2" width="32.140625" style="34" customWidth="1"/>
    <col min="3" max="3" width="18.85546875" style="34" hidden="1" customWidth="1"/>
    <col min="4" max="4" width="17.7109375" style="34" customWidth="1"/>
    <col min="5" max="5" width="16.28515625" style="34" customWidth="1"/>
    <col min="6" max="6" width="15.42578125" style="34" customWidth="1"/>
    <col min="7" max="7" width="22.7109375" style="34" customWidth="1"/>
    <col min="8" max="8" width="17.7109375" style="34" customWidth="1"/>
    <col min="9" max="9" width="14.140625" style="34" bestFit="1" customWidth="1"/>
    <col min="10" max="10" width="14.28515625" style="34" customWidth="1"/>
    <col min="11" max="16384" width="9.28515625" style="34"/>
  </cols>
  <sheetData>
    <row r="1" spans="1:10 16364:16384" s="230" customFormat="1" ht="22.9" customHeight="1" x14ac:dyDescent="0.25">
      <c r="B1" s="231"/>
    </row>
    <row r="2" spans="1:10 16364:16384" s="230" customFormat="1" ht="22.9" customHeight="1" x14ac:dyDescent="0.45">
      <c r="B2" s="231"/>
      <c r="D2" s="234" t="s">
        <v>718</v>
      </c>
    </row>
    <row r="3" spans="1:10 16364:16384" s="230" customFormat="1" ht="22.9" customHeight="1" x14ac:dyDescent="0.45">
      <c r="B3" s="231"/>
      <c r="D3" s="234" t="s">
        <v>719</v>
      </c>
    </row>
    <row r="4" spans="1:10 16364:16384" s="230" customFormat="1" ht="22.9" customHeight="1" x14ac:dyDescent="0.45">
      <c r="B4" s="231"/>
      <c r="D4" s="234" t="s">
        <v>720</v>
      </c>
    </row>
    <row r="5" spans="1:10 16364:16384" s="230" customFormat="1" ht="22.9" customHeight="1" x14ac:dyDescent="0.5">
      <c r="B5" s="231"/>
      <c r="C5" s="232"/>
    </row>
    <row r="6" spans="1:10 16364:16384" s="110" customFormat="1" ht="21.75" customHeight="1" x14ac:dyDescent="0.2">
      <c r="XEJ6" s="179"/>
      <c r="XEK6" s="179"/>
      <c r="XEL6" s="179"/>
      <c r="XEM6" s="179"/>
      <c r="XEN6" s="179"/>
      <c r="XEO6" s="179"/>
      <c r="XEP6" s="179"/>
      <c r="XEQ6" s="179"/>
      <c r="XER6" s="179"/>
      <c r="XES6" s="179"/>
      <c r="XET6" s="179"/>
      <c r="XEU6" s="179"/>
      <c r="XEV6" s="179"/>
      <c r="XEW6" s="179"/>
      <c r="XEX6" s="179"/>
      <c r="XEY6" s="179"/>
      <c r="XEZ6" s="179"/>
      <c r="XFA6" s="179"/>
      <c r="XFB6" s="179"/>
      <c r="XFC6" s="179"/>
      <c r="XFD6" s="179"/>
    </row>
    <row r="7" spans="1:10 16364:16384" s="103" customFormat="1" ht="21.75" customHeight="1" thickBot="1" x14ac:dyDescent="0.3">
      <c r="A7" s="103" t="s">
        <v>578</v>
      </c>
    </row>
    <row r="8" spans="1:10 16364:16384" s="110" customFormat="1" ht="21.75" customHeight="1" x14ac:dyDescent="0.25"/>
    <row r="9" spans="1:10 16364:16384" ht="15" x14ac:dyDescent="0.25">
      <c r="B9" s="111" t="s">
        <v>571</v>
      </c>
      <c r="C9" s="111"/>
    </row>
    <row r="10" spans="1:10 16364:16384" x14ac:dyDescent="0.2">
      <c r="B10" s="106"/>
      <c r="C10" s="106"/>
    </row>
    <row r="11" spans="1:10 16364:16384" ht="38.25" x14ac:dyDescent="0.2">
      <c r="B11" s="9" t="s">
        <v>375</v>
      </c>
      <c r="C11" s="9" t="str">
        <f>Questions!C10</f>
        <v>Include in Scheme</v>
      </c>
      <c r="D11" s="58" t="s">
        <v>579</v>
      </c>
      <c r="E11" s="58" t="s">
        <v>580</v>
      </c>
      <c r="F11" s="58" t="s">
        <v>581</v>
      </c>
      <c r="G11" s="58" t="s">
        <v>621</v>
      </c>
      <c r="H11" s="58" t="s">
        <v>582</v>
      </c>
      <c r="I11" s="58" t="s">
        <v>583</v>
      </c>
      <c r="J11" s="58" t="s">
        <v>623</v>
      </c>
    </row>
    <row r="12" spans="1:10 16364:16384" x14ac:dyDescent="0.2">
      <c r="B12" s="24" t="str">
        <f>'Scheme Items &amp; Costs Calc'!B12</f>
        <v>Aluminium cans</v>
      </c>
      <c r="C12" s="177" t="str">
        <f>Questions!C11</f>
        <v>Yes</v>
      </c>
      <c r="D12" s="68">
        <f>'Scheme Items &amp; Costs Calc'!H12</f>
        <v>587079.83753988985</v>
      </c>
      <c r="E12" s="68">
        <f>'Daily Data Collection'!D12</f>
        <v>0</v>
      </c>
      <c r="F12" s="185">
        <f>IF(Questions!C11="yes", E12/D12, "")</f>
        <v>0</v>
      </c>
      <c r="G12" s="90">
        <f>'Daily Data Collection'!D34</f>
        <v>0</v>
      </c>
      <c r="H12" s="90">
        <f>(G12*(Assumptions!B250*Assumptions!B$260))</f>
        <v>0</v>
      </c>
      <c r="I12" s="90">
        <f>H12/(Assumptions!B264/1000000)</f>
        <v>0</v>
      </c>
      <c r="J12" s="185">
        <f>IF(Questions!C11="yes", I12/D12, "")</f>
        <v>0</v>
      </c>
    </row>
    <row r="13" spans="1:10 16364:16384" x14ac:dyDescent="0.2">
      <c r="B13" s="24" t="str">
        <f>'Scheme Items &amp; Costs Calc'!B13</f>
        <v>PET bottles</v>
      </c>
      <c r="C13" s="177" t="str">
        <f>Questions!C12</f>
        <v>Yes</v>
      </c>
      <c r="D13" s="68">
        <f>'Scheme Items &amp; Costs Calc'!H13</f>
        <v>191471.5</v>
      </c>
      <c r="E13" s="68">
        <f>'Daily Data Collection'!D13</f>
        <v>0</v>
      </c>
      <c r="F13" s="185">
        <f>IF(Questions!C12="yes", E13/D13, "")</f>
        <v>0</v>
      </c>
      <c r="G13" s="90">
        <f>'Daily Data Collection'!D35</f>
        <v>0</v>
      </c>
      <c r="H13" s="90">
        <f>(G13*(Assumptions!B251*Assumptions!B$260))</f>
        <v>0</v>
      </c>
      <c r="I13" s="90">
        <f>H13/(Assumptions!B265/1000000)</f>
        <v>0</v>
      </c>
      <c r="J13" s="185">
        <f>IF(Questions!C12="yes", I13/D13, "")</f>
        <v>0</v>
      </c>
    </row>
    <row r="14" spans="1:10 16364:16384" x14ac:dyDescent="0.2">
      <c r="B14" s="24" t="str">
        <f>'Scheme Items &amp; Costs Calc'!B14</f>
        <v>Glass bottles</v>
      </c>
      <c r="C14" s="177" t="str">
        <f>Questions!C13</f>
        <v>Yes</v>
      </c>
      <c r="D14" s="68">
        <f>'Scheme Items &amp; Costs Calc'!H14</f>
        <v>21503.448275862072</v>
      </c>
      <c r="E14" s="68">
        <f>'Daily Data Collection'!D14</f>
        <v>0</v>
      </c>
      <c r="F14" s="185">
        <f>IF(Questions!C13="yes", E14/D14, "")</f>
        <v>0</v>
      </c>
      <c r="G14" s="90">
        <f>'Daily Data Collection'!D36</f>
        <v>0</v>
      </c>
      <c r="H14" s="90">
        <v>0</v>
      </c>
      <c r="I14" s="90">
        <f>H14/(Assumptions!B265/1000000)</f>
        <v>0</v>
      </c>
      <c r="J14" s="185">
        <f>IF(Questions!C13="yes", I14/D14, "")</f>
        <v>0</v>
      </c>
    </row>
    <row r="15" spans="1:10 16364:16384" x14ac:dyDescent="0.2">
      <c r="B15" s="24" t="str">
        <f>'Scheme Items &amp; Costs Calc'!B15</f>
        <v>Mobile phones</v>
      </c>
      <c r="C15" s="177" t="str">
        <f>Questions!C14</f>
        <v>Yes</v>
      </c>
      <c r="D15" s="68">
        <f>'Scheme Items &amp; Costs Calc'!H15</f>
        <v>1846.5</v>
      </c>
      <c r="E15" s="68">
        <f>'Daily Data Collection'!D15</f>
        <v>0</v>
      </c>
      <c r="F15" s="185">
        <f>IF(Questions!C14="yes", E15/D15, "")</f>
        <v>0</v>
      </c>
      <c r="G15" s="90">
        <f>'Daily Data Collection'!D37</f>
        <v>0</v>
      </c>
      <c r="H15" s="90">
        <f>(G15*(Assumptions!B253*Assumptions!B$260))</f>
        <v>0</v>
      </c>
      <c r="I15" s="90">
        <f>H15/(Assumptions!B266/1000000)</f>
        <v>0</v>
      </c>
      <c r="J15" s="185">
        <f>IF(Questions!C14="yes", I15/D15, "")</f>
        <v>0</v>
      </c>
    </row>
    <row r="16" spans="1:10 16364:16384" x14ac:dyDescent="0.2">
      <c r="B16" s="24" t="str">
        <f>'Scheme Items &amp; Costs Calc'!B16</f>
        <v>Computers/laptops</v>
      </c>
      <c r="C16" s="177" t="str">
        <f>Questions!C15</f>
        <v>Yes</v>
      </c>
      <c r="D16" s="68">
        <f>'Scheme Items &amp; Costs Calc'!H16</f>
        <v>61.528571428571432</v>
      </c>
      <c r="E16" s="68">
        <f>'Daily Data Collection'!D16</f>
        <v>0</v>
      </c>
      <c r="F16" s="185">
        <f>IF(Questions!C15="yes", E16/D16, "")</f>
        <v>0</v>
      </c>
      <c r="G16" s="90">
        <f>'Daily Data Collection'!D38</f>
        <v>0</v>
      </c>
      <c r="H16" s="90">
        <f>(G16*(Assumptions!B253*Assumptions!B$260))</f>
        <v>0</v>
      </c>
      <c r="I16" s="90">
        <f>H16/(Assumptions!B267/1000000)</f>
        <v>0</v>
      </c>
      <c r="J16" s="185">
        <f>IF(Questions!C15="yes", I16/D16, "")</f>
        <v>0</v>
      </c>
    </row>
    <row r="17" spans="2:10" x14ac:dyDescent="0.2">
      <c r="B17" s="24" t="str">
        <f>'Scheme Items &amp; Costs Calc'!B17</f>
        <v>Televisions/monitors</v>
      </c>
      <c r="C17" s="177" t="str">
        <f>Questions!C16</f>
        <v>Yes</v>
      </c>
      <c r="D17" s="68">
        <f>'Scheme Items &amp; Costs Calc'!H17</f>
        <v>190.70866141732284</v>
      </c>
      <c r="E17" s="68">
        <f>'Daily Data Collection'!D17</f>
        <v>0</v>
      </c>
      <c r="F17" s="185">
        <f>IF(Questions!C16="yes", E17/D17, "")</f>
        <v>0</v>
      </c>
      <c r="G17" s="90">
        <f>'Daily Data Collection'!D39</f>
        <v>0</v>
      </c>
      <c r="H17" s="90">
        <f>(G17*(Assumptions!B253*Assumptions!B$260))</f>
        <v>0</v>
      </c>
      <c r="I17" s="90">
        <f>H17/(Assumptions!B268/1000)</f>
        <v>0</v>
      </c>
      <c r="J17" s="185">
        <f>IF(Questions!C16="yes", I17/D17, "")</f>
        <v>0</v>
      </c>
    </row>
    <row r="18" spans="2:10" x14ac:dyDescent="0.2">
      <c r="B18" s="24" t="str">
        <f>'Scheme Items &amp; Costs Calc'!B18</f>
        <v>Refrigerators/freezers</v>
      </c>
      <c r="C18" s="177" t="str">
        <f>Questions!C17</f>
        <v>Yes</v>
      </c>
      <c r="D18" s="68">
        <f>'Scheme Items &amp; Costs Calc'!H18</f>
        <v>164.16323076923075</v>
      </c>
      <c r="E18" s="68">
        <f>'Daily Data Collection'!D18</f>
        <v>0</v>
      </c>
      <c r="F18" s="185">
        <f>IF(Questions!C17="yes", E18/D18, "")</f>
        <v>0</v>
      </c>
      <c r="G18" s="90">
        <f>'Daily Data Collection'!D40</f>
        <v>0</v>
      </c>
      <c r="H18" s="90">
        <f>(G18*(Assumptions!B254*Assumptions!B$260))</f>
        <v>0</v>
      </c>
      <c r="I18" s="90">
        <f>H18/(Assumptions!B270/1000)</f>
        <v>0</v>
      </c>
      <c r="J18" s="185">
        <f>IF(Questions!C17="yes", I18/D18, "")</f>
        <v>0</v>
      </c>
    </row>
    <row r="19" spans="2:10" x14ac:dyDescent="0.2">
      <c r="B19" s="24" t="str">
        <f>'Scheme Items &amp; Costs Calc'!B19</f>
        <v>Washing machines</v>
      </c>
      <c r="C19" s="177" t="str">
        <f>Questions!C18</f>
        <v>Yes</v>
      </c>
      <c r="D19" s="68">
        <f>'Scheme Items &amp; Costs Calc'!H19</f>
        <v>59.825076923076914</v>
      </c>
      <c r="E19" s="68">
        <f>'Daily Data Collection'!D19</f>
        <v>0</v>
      </c>
      <c r="F19" s="185">
        <f>IF(Questions!C18="yes", E19/D19, "")</f>
        <v>0</v>
      </c>
      <c r="G19" s="90">
        <f>'Daily Data Collection'!D41</f>
        <v>0</v>
      </c>
      <c r="H19" s="90">
        <f>(G19*(Assumptions!B254*Assumptions!B$260))</f>
        <v>0</v>
      </c>
      <c r="I19" s="90">
        <f>H19/(Assumptions!B269/1000)</f>
        <v>0</v>
      </c>
      <c r="J19" s="185">
        <f>IF(Questions!C18="yes", I19/D19, "")</f>
        <v>0</v>
      </c>
    </row>
    <row r="20" spans="2:10" x14ac:dyDescent="0.2">
      <c r="B20" s="24" t="str">
        <f>'Scheme Items &amp; Costs Calc'!B20</f>
        <v>Lead acid batteries</v>
      </c>
      <c r="C20" s="177" t="str">
        <f>Questions!C19</f>
        <v>Yes</v>
      </c>
      <c r="D20" s="68">
        <f>'Scheme Items &amp; Costs Calc'!H20</f>
        <v>1.4705882352941175</v>
      </c>
      <c r="E20" s="68">
        <f>'Daily Data Collection'!D20</f>
        <v>0</v>
      </c>
      <c r="F20" s="185">
        <f>IF(Questions!C19="yes", E20/D20, "")</f>
        <v>0</v>
      </c>
      <c r="G20" s="90">
        <f>'Daily Data Collection'!D42</f>
        <v>0</v>
      </c>
      <c r="H20" s="90">
        <f>(G20*(Assumptions!B255*Assumptions!B$261))</f>
        <v>0</v>
      </c>
      <c r="I20" s="90">
        <f>H20/(Assumptions!B271/1000)</f>
        <v>0</v>
      </c>
      <c r="J20" s="185">
        <f>IF(Questions!C19="yes", I20/D20, "")</f>
        <v>0</v>
      </c>
    </row>
    <row r="21" spans="2:10" x14ac:dyDescent="0.2">
      <c r="B21" s="24" t="str">
        <f>'Scheme Items &amp; Costs Calc'!B21</f>
        <v>Car / truck tyres</v>
      </c>
      <c r="C21" s="177" t="str">
        <f>Questions!C20</f>
        <v>Yes</v>
      </c>
      <c r="D21" s="68">
        <f>'Scheme Items &amp; Costs Calc'!H21</f>
        <v>610</v>
      </c>
      <c r="E21" s="68">
        <f>'Daily Data Collection'!D21</f>
        <v>0</v>
      </c>
      <c r="F21" s="185">
        <f>IF(Questions!C20="yes", E21/D21, "")</f>
        <v>0</v>
      </c>
      <c r="G21" s="90">
        <f>'Daily Data Collection'!D43</f>
        <v>0</v>
      </c>
      <c r="H21" s="90">
        <f>(G21*(Assumptions!B256*Assumptions!B$260))</f>
        <v>0</v>
      </c>
      <c r="I21" s="90">
        <f>H21/(Assumptions!B272/1000)</f>
        <v>0</v>
      </c>
      <c r="J21" s="185">
        <f>IF(Questions!C20="yes", I21/D21, "")</f>
        <v>0</v>
      </c>
    </row>
    <row r="22" spans="2:10" x14ac:dyDescent="0.2">
      <c r="B22" s="24" t="str">
        <f>'Scheme Items &amp; Costs Calc'!B22</f>
        <v>Vehicles - car (under 5t)</v>
      </c>
      <c r="C22" s="177" t="str">
        <f>Questions!C21</f>
        <v>Yes</v>
      </c>
      <c r="D22" s="68">
        <f>'Scheme Items &amp; Costs Calc'!H22</f>
        <v>23.104843304843307</v>
      </c>
      <c r="E22" s="68">
        <f>'Daily Data Collection'!D22</f>
        <v>0</v>
      </c>
      <c r="F22" s="185">
        <f>IF(Questions!C21="yes", E22/D22, "")</f>
        <v>0</v>
      </c>
      <c r="G22" s="90">
        <f>'Daily Data Collection'!D44</f>
        <v>0</v>
      </c>
      <c r="H22" s="90">
        <f>(G22*(Assumptions!B256*Assumptions!B$260))</f>
        <v>0</v>
      </c>
      <c r="I22" s="90">
        <f>H22/(Assumptions!B273/1000)</f>
        <v>0</v>
      </c>
      <c r="J22" s="185">
        <f>IF(Questions!C21="yes", I22/D22, "")</f>
        <v>0</v>
      </c>
    </row>
    <row r="23" spans="2:10" x14ac:dyDescent="0.2">
      <c r="B23" s="24" t="str">
        <f>'Scheme Items &amp; Costs Calc'!B23</f>
        <v/>
      </c>
      <c r="C23" s="177" t="str">
        <f>Questions!C22</f>
        <v>No</v>
      </c>
      <c r="D23" s="68" t="str">
        <f>'Scheme Items &amp; Costs Calc'!H23</f>
        <v/>
      </c>
      <c r="E23" s="68">
        <f>'Daily Data Collection'!D23</f>
        <v>0</v>
      </c>
      <c r="F23" s="185" t="str">
        <f>IF(Questions!C22="yes", E23/D23, "")</f>
        <v/>
      </c>
      <c r="G23" s="90">
        <f>SUM('Daily Data Collection'!D45:XFD45)</f>
        <v>0</v>
      </c>
      <c r="H23" s="90">
        <f>(G23*(Assumptions!B256*Assumptions!B$260))</f>
        <v>0</v>
      </c>
      <c r="I23" s="90">
        <f>H23/(Assumptions!B274/1000)</f>
        <v>0</v>
      </c>
      <c r="J23" s="185" t="str">
        <f>IF(Questions!C22="yes", I23/D23, "")</f>
        <v/>
      </c>
    </row>
    <row r="24" spans="2:10" x14ac:dyDescent="0.2">
      <c r="B24" s="24" t="str">
        <f>'Scheme Items &amp; Costs Calc'!B24</f>
        <v/>
      </c>
      <c r="C24" s="177">
        <f>Questions!C23</f>
        <v>0</v>
      </c>
      <c r="D24" s="68" t="str">
        <f>'Scheme Items &amp; Costs Calc'!H24</f>
        <v/>
      </c>
      <c r="E24" s="68">
        <f>'Daily Data Collection'!D24</f>
        <v>0</v>
      </c>
      <c r="F24" s="185" t="str">
        <f>IF(Questions!C23="yes", E24/D24, "")</f>
        <v/>
      </c>
      <c r="G24" s="90">
        <f>SUM('Daily Data Collection'!D46:XFD46)</f>
        <v>0</v>
      </c>
      <c r="H24" s="90">
        <f>(G24*(Assumptions!B$257*Assumptions!B$262))</f>
        <v>0</v>
      </c>
      <c r="I24" s="90">
        <f>H24/(Assumptions!B$275)</f>
        <v>0</v>
      </c>
      <c r="J24" s="185" t="str">
        <f>IF(Questions!C23="yes", I24/D24, "")</f>
        <v/>
      </c>
    </row>
    <row r="25" spans="2:10" x14ac:dyDescent="0.2">
      <c r="B25" s="24" t="str">
        <f>'Scheme Items &amp; Costs Calc'!B25</f>
        <v/>
      </c>
      <c r="C25" s="177">
        <f>Questions!C24</f>
        <v>0</v>
      </c>
      <c r="D25" s="68" t="str">
        <f>'Scheme Items &amp; Costs Calc'!H25</f>
        <v/>
      </c>
      <c r="E25" s="68">
        <f>'Daily Data Collection'!D25</f>
        <v>0</v>
      </c>
      <c r="F25" s="185" t="str">
        <f>IF(Questions!C24="yes", E25/D25, "")</f>
        <v/>
      </c>
      <c r="G25" s="90">
        <f>SUM('Daily Data Collection'!D47:XFD47)</f>
        <v>0</v>
      </c>
      <c r="H25" s="90">
        <f>(G25*(Assumptions!B$257*Assumptions!B$262))</f>
        <v>0</v>
      </c>
      <c r="I25" s="90">
        <f>H25/(Assumptions!B$275)</f>
        <v>0</v>
      </c>
      <c r="J25" s="185" t="str">
        <f>IF(Questions!C24="yes", I25/D25, "")</f>
        <v/>
      </c>
    </row>
    <row r="26" spans="2:10" x14ac:dyDescent="0.2">
      <c r="B26" s="24" t="str">
        <f>'Scheme Items &amp; Costs Calc'!B26</f>
        <v/>
      </c>
      <c r="C26" s="177">
        <f>Questions!C25</f>
        <v>0</v>
      </c>
      <c r="D26" s="68" t="str">
        <f>'Scheme Items &amp; Costs Calc'!H26</f>
        <v/>
      </c>
      <c r="E26" s="68">
        <f>'Daily Data Collection'!D26</f>
        <v>0</v>
      </c>
      <c r="F26" s="185" t="str">
        <f>IF(Questions!C25="yes", E26/D26, "")</f>
        <v/>
      </c>
      <c r="G26" s="90">
        <f>SUM('Daily Data Collection'!D48:XFD48)</f>
        <v>0</v>
      </c>
      <c r="H26" s="90">
        <f>(G26*(Assumptions!B$257*Assumptions!B$262))</f>
        <v>0</v>
      </c>
      <c r="I26" s="90">
        <f>H26/(Assumptions!B$275)</f>
        <v>0</v>
      </c>
      <c r="J26" s="185" t="str">
        <f>IF(Questions!C25="yes", I26/D26, "")</f>
        <v/>
      </c>
    </row>
    <row r="27" spans="2:10" x14ac:dyDescent="0.2">
      <c r="B27" s="24" t="str">
        <f>'Scheme Items &amp; Costs Calc'!B27</f>
        <v/>
      </c>
      <c r="C27" s="177">
        <f>Questions!C26</f>
        <v>0</v>
      </c>
      <c r="D27" s="68" t="str">
        <f>'Scheme Items &amp; Costs Calc'!H27</f>
        <v/>
      </c>
      <c r="E27" s="68">
        <f>'Daily Data Collection'!D27</f>
        <v>0</v>
      </c>
      <c r="F27" s="185" t="str">
        <f>IF(Questions!C26="yes", E27/D27, "")</f>
        <v/>
      </c>
      <c r="G27" s="90">
        <f>SUM('Daily Data Collection'!D49:XFD49)</f>
        <v>0</v>
      </c>
      <c r="H27" s="90">
        <f>(G27*(Assumptions!B$257*Assumptions!B$262))</f>
        <v>0</v>
      </c>
      <c r="I27" s="90">
        <f>H27/(Assumptions!B$275)</f>
        <v>0</v>
      </c>
      <c r="J27" s="185" t="str">
        <f>IF(Questions!C26="yes", I27/D27, "")</f>
        <v/>
      </c>
    </row>
    <row r="28" spans="2:10" ht="15" thickBot="1" x14ac:dyDescent="0.25">
      <c r="B28" s="108"/>
      <c r="C28" s="108"/>
      <c r="D28" s="109"/>
      <c r="E28" s="109"/>
      <c r="F28" s="109"/>
      <c r="G28" s="109"/>
      <c r="J28" s="109"/>
    </row>
    <row r="29" spans="2:10" ht="15.75" thickBot="1" x14ac:dyDescent="0.3">
      <c r="B29" s="65" t="s">
        <v>519</v>
      </c>
      <c r="C29" s="155"/>
      <c r="D29" s="64">
        <f>SUM(D12:D27)</f>
        <v>803012.08678783034</v>
      </c>
      <c r="E29" s="64">
        <f>SUM(E12:E27)</f>
        <v>0</v>
      </c>
      <c r="F29" s="64"/>
      <c r="G29" s="64">
        <f>SUM(G12:G27)</f>
        <v>0</v>
      </c>
      <c r="H29" s="64">
        <f>SUM(H12:H27)</f>
        <v>0</v>
      </c>
      <c r="I29" s="64">
        <f>SUM(I12:I27)</f>
        <v>0</v>
      </c>
      <c r="J29" s="64"/>
    </row>
  </sheetData>
  <conditionalFormatting sqref="B12:J27">
    <cfRule type="expression" dxfId="0" priority="1">
      <formula>$C12="No"</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C3A77-2B65-4AE2-A75A-81F350BF901A}">
  <sheetPr>
    <tabColor rgb="FFFF7C80"/>
  </sheetPr>
  <dimension ref="A1:I305"/>
  <sheetViews>
    <sheetView topLeftCell="A177" workbookViewId="0">
      <selection activeCell="B205" sqref="B205"/>
    </sheetView>
  </sheetViews>
  <sheetFormatPr defaultColWidth="9.28515625" defaultRowHeight="14.25" x14ac:dyDescent="0.2"/>
  <cols>
    <col min="1" max="1" width="41.28515625" style="34" customWidth="1"/>
    <col min="2" max="3" width="11.28515625" style="34" customWidth="1"/>
    <col min="4" max="4" width="35.85546875" style="34" customWidth="1"/>
    <col min="5" max="5" width="49.28515625" style="34" customWidth="1"/>
    <col min="6" max="6" width="13" style="34" customWidth="1"/>
    <col min="7" max="16384" width="9.28515625" style="34"/>
  </cols>
  <sheetData>
    <row r="1" spans="1:5" s="230" customFormat="1" ht="22.9" customHeight="1" x14ac:dyDescent="0.25">
      <c r="B1" s="231"/>
    </row>
    <row r="2" spans="1:5" s="230" customFormat="1" ht="22.9" customHeight="1" x14ac:dyDescent="0.45">
      <c r="B2" s="231"/>
      <c r="C2" s="257" t="s">
        <v>718</v>
      </c>
      <c r="D2" s="233"/>
    </row>
    <row r="3" spans="1:5" s="230" customFormat="1" ht="22.9" customHeight="1" x14ac:dyDescent="0.45">
      <c r="B3" s="231"/>
      <c r="C3" s="257" t="s">
        <v>719</v>
      </c>
      <c r="D3" s="233"/>
    </row>
    <row r="4" spans="1:5" s="230" customFormat="1" ht="22.9" customHeight="1" x14ac:dyDescent="0.45">
      <c r="B4" s="231"/>
      <c r="C4" s="257" t="s">
        <v>720</v>
      </c>
      <c r="D4" s="233"/>
    </row>
    <row r="5" spans="1:5" s="230" customFormat="1" ht="22.9" customHeight="1" x14ac:dyDescent="0.5">
      <c r="B5" s="231"/>
      <c r="C5" s="232"/>
    </row>
    <row r="6" spans="1:5" s="105" customFormat="1" ht="17.25" customHeight="1" x14ac:dyDescent="0.25">
      <c r="B6" s="186"/>
    </row>
    <row r="7" spans="1:5" s="103" customFormat="1" ht="17.25" customHeight="1" thickBot="1" x14ac:dyDescent="0.3">
      <c r="A7" s="103" t="s">
        <v>2</v>
      </c>
      <c r="B7" s="187"/>
    </row>
    <row r="8" spans="1:5" x14ac:dyDescent="0.2">
      <c r="B8" s="106"/>
      <c r="C8" s="106"/>
    </row>
    <row r="9" spans="1:5" ht="18" x14ac:dyDescent="0.25">
      <c r="A9" s="188" t="s">
        <v>264</v>
      </c>
    </row>
    <row r="10" spans="1:5" x14ac:dyDescent="0.2">
      <c r="A10" s="8" t="s">
        <v>265</v>
      </c>
      <c r="B10" s="9" t="s">
        <v>266</v>
      </c>
      <c r="C10" s="9" t="s">
        <v>365</v>
      </c>
      <c r="D10" s="8" t="s">
        <v>268</v>
      </c>
      <c r="E10" s="8" t="s">
        <v>269</v>
      </c>
    </row>
    <row r="11" spans="1:5" x14ac:dyDescent="0.2">
      <c r="A11" s="285" t="s">
        <v>414</v>
      </c>
      <c r="B11" s="286" t="s">
        <v>266</v>
      </c>
      <c r="C11" s="286" t="s">
        <v>267</v>
      </c>
      <c r="D11" s="286" t="s">
        <v>268</v>
      </c>
      <c r="E11" s="287" t="s">
        <v>269</v>
      </c>
    </row>
    <row r="12" spans="1:5" x14ac:dyDescent="0.2">
      <c r="A12" s="14" t="s">
        <v>270</v>
      </c>
      <c r="B12" s="192">
        <v>0.4</v>
      </c>
      <c r="C12" s="193" t="s">
        <v>271</v>
      </c>
      <c r="D12" s="10"/>
      <c r="E12" s="10" t="s">
        <v>586</v>
      </c>
    </row>
    <row r="13" spans="1:5" x14ac:dyDescent="0.2">
      <c r="A13" s="14" t="s">
        <v>272</v>
      </c>
      <c r="B13" s="192">
        <v>0.3</v>
      </c>
      <c r="C13" s="193" t="s">
        <v>271</v>
      </c>
      <c r="D13" s="10"/>
      <c r="E13" s="10" t="s">
        <v>586</v>
      </c>
    </row>
    <row r="14" spans="1:5" x14ac:dyDescent="0.2">
      <c r="A14" s="14" t="s">
        <v>273</v>
      </c>
      <c r="B14" s="194">
        <v>0.53</v>
      </c>
      <c r="C14" s="193" t="s">
        <v>271</v>
      </c>
      <c r="D14" s="10"/>
      <c r="E14" s="10" t="s">
        <v>586</v>
      </c>
    </row>
    <row r="15" spans="1:5" x14ac:dyDescent="0.2">
      <c r="A15" s="14" t="s">
        <v>274</v>
      </c>
      <c r="B15" s="194">
        <v>0.48</v>
      </c>
      <c r="C15" s="193" t="s">
        <v>271</v>
      </c>
      <c r="D15" s="10"/>
      <c r="E15" s="10" t="s">
        <v>586</v>
      </c>
    </row>
    <row r="16" spans="1:5" x14ac:dyDescent="0.2">
      <c r="A16" s="51" t="s">
        <v>278</v>
      </c>
      <c r="B16" s="195">
        <f>B14</f>
        <v>0.53</v>
      </c>
      <c r="C16" s="196" t="s">
        <v>271</v>
      </c>
      <c r="D16" s="46" t="s">
        <v>279</v>
      </c>
      <c r="E16" s="10" t="s">
        <v>586</v>
      </c>
    </row>
    <row r="17" spans="1:5" x14ac:dyDescent="0.2">
      <c r="A17" s="14" t="s">
        <v>280</v>
      </c>
      <c r="B17" s="194">
        <v>0.56000000000000005</v>
      </c>
      <c r="C17" s="193" t="s">
        <v>271</v>
      </c>
      <c r="D17" s="10"/>
      <c r="E17" s="10" t="s">
        <v>281</v>
      </c>
    </row>
    <row r="18" spans="1:5" x14ac:dyDescent="0.2">
      <c r="A18" s="14" t="s">
        <v>282</v>
      </c>
      <c r="B18" s="194">
        <v>0.65</v>
      </c>
      <c r="C18" s="193" t="s">
        <v>271</v>
      </c>
      <c r="D18" s="10"/>
      <c r="E18" s="10" t="s">
        <v>283</v>
      </c>
    </row>
    <row r="19" spans="1:5" x14ac:dyDescent="0.2">
      <c r="A19" s="285" t="s">
        <v>415</v>
      </c>
      <c r="B19" s="286" t="s">
        <v>266</v>
      </c>
      <c r="C19" s="286" t="s">
        <v>267</v>
      </c>
      <c r="D19" s="286" t="s">
        <v>268</v>
      </c>
      <c r="E19" s="287" t="s">
        <v>269</v>
      </c>
    </row>
    <row r="20" spans="1:5" x14ac:dyDescent="0.2">
      <c r="A20" s="14" t="s">
        <v>284</v>
      </c>
      <c r="B20" s="194">
        <f>AVERAGE(1200,1600,2000,1500,2400,3000)/1000</f>
        <v>1.95</v>
      </c>
      <c r="C20" s="193" t="s">
        <v>285</v>
      </c>
      <c r="D20" s="10" t="s">
        <v>717</v>
      </c>
      <c r="E20" s="46" t="s">
        <v>586</v>
      </c>
    </row>
    <row r="21" spans="1:5" x14ac:dyDescent="0.2">
      <c r="A21" s="14" t="s">
        <v>275</v>
      </c>
      <c r="B21" s="194">
        <v>2</v>
      </c>
      <c r="C21" s="193" t="s">
        <v>276</v>
      </c>
      <c r="D21" s="10"/>
      <c r="E21" s="10" t="s">
        <v>277</v>
      </c>
    </row>
    <row r="22" spans="1:5" x14ac:dyDescent="0.2">
      <c r="A22" s="14" t="s">
        <v>526</v>
      </c>
      <c r="B22" s="194">
        <f>B20*0.9</f>
        <v>1.7549999999999999</v>
      </c>
      <c r="C22" s="193" t="s">
        <v>378</v>
      </c>
      <c r="D22" s="10"/>
      <c r="E22" s="10" t="s">
        <v>586</v>
      </c>
    </row>
    <row r="23" spans="1:5" x14ac:dyDescent="0.2">
      <c r="A23" s="14" t="s">
        <v>380</v>
      </c>
      <c r="B23" s="194">
        <f>330+B24</f>
        <v>344.7</v>
      </c>
      <c r="C23" s="193" t="s">
        <v>286</v>
      </c>
      <c r="D23" s="10"/>
      <c r="E23" s="46" t="s">
        <v>586</v>
      </c>
    </row>
    <row r="24" spans="1:5" x14ac:dyDescent="0.2">
      <c r="A24" s="14" t="s">
        <v>381</v>
      </c>
      <c r="B24" s="195">
        <v>14.7</v>
      </c>
      <c r="C24" s="196" t="s">
        <v>286</v>
      </c>
      <c r="D24" s="46"/>
      <c r="E24" s="46" t="s">
        <v>586</v>
      </c>
    </row>
    <row r="25" spans="1:5" x14ac:dyDescent="0.2">
      <c r="A25" s="14" t="s">
        <v>382</v>
      </c>
      <c r="B25" s="197">
        <f>B24/B23</f>
        <v>4.2645778938207139E-2</v>
      </c>
      <c r="C25" s="196"/>
      <c r="D25" s="46"/>
      <c r="E25" s="10" t="s">
        <v>586</v>
      </c>
    </row>
    <row r="26" spans="1:5" x14ac:dyDescent="0.2">
      <c r="A26" s="14" t="s">
        <v>387</v>
      </c>
      <c r="B26" s="195">
        <v>20</v>
      </c>
      <c r="C26" s="196" t="s">
        <v>286</v>
      </c>
      <c r="D26" s="46"/>
      <c r="E26" s="46" t="s">
        <v>586</v>
      </c>
    </row>
    <row r="27" spans="1:5" x14ac:dyDescent="0.2">
      <c r="A27" s="14" t="s">
        <v>386</v>
      </c>
      <c r="B27" s="195">
        <v>27</v>
      </c>
      <c r="C27" s="196" t="s">
        <v>286</v>
      </c>
      <c r="D27" s="46"/>
      <c r="E27" s="46" t="s">
        <v>586</v>
      </c>
    </row>
    <row r="28" spans="1:5" x14ac:dyDescent="0.2">
      <c r="A28" s="14" t="s">
        <v>388</v>
      </c>
      <c r="B28" s="195">
        <v>53</v>
      </c>
      <c r="C28" s="196" t="s">
        <v>286</v>
      </c>
      <c r="D28" s="46"/>
      <c r="E28" s="46" t="s">
        <v>586</v>
      </c>
    </row>
    <row r="29" spans="1:5" x14ac:dyDescent="0.2">
      <c r="A29" s="14" t="s">
        <v>389</v>
      </c>
      <c r="B29" s="195">
        <v>10</v>
      </c>
      <c r="C29" s="196" t="s">
        <v>286</v>
      </c>
      <c r="D29" s="46"/>
      <c r="E29" s="46" t="s">
        <v>586</v>
      </c>
    </row>
    <row r="30" spans="1:5" x14ac:dyDescent="0.2">
      <c r="A30" s="14" t="s">
        <v>390</v>
      </c>
      <c r="B30" s="195">
        <v>27</v>
      </c>
      <c r="C30" s="193" t="s">
        <v>286</v>
      </c>
      <c r="D30" s="46"/>
      <c r="E30" s="10" t="s">
        <v>586</v>
      </c>
    </row>
    <row r="31" spans="1:5" x14ac:dyDescent="0.2">
      <c r="A31" s="14" t="s">
        <v>391</v>
      </c>
      <c r="B31" s="198">
        <f>AVERAGE(1000,600,1250,2000,750)</f>
        <v>1120</v>
      </c>
      <c r="C31" s="193" t="s">
        <v>286</v>
      </c>
      <c r="D31" s="10" t="s">
        <v>392</v>
      </c>
      <c r="E31" s="10" t="s">
        <v>586</v>
      </c>
    </row>
    <row r="32" spans="1:5" x14ac:dyDescent="0.2">
      <c r="A32" s="14" t="s">
        <v>393</v>
      </c>
      <c r="B32" s="197">
        <f>B30/B31</f>
        <v>2.4107142857142858E-2</v>
      </c>
      <c r="C32" s="196"/>
      <c r="D32" s="46"/>
      <c r="E32" s="10" t="s">
        <v>586</v>
      </c>
    </row>
    <row r="33" spans="1:5" x14ac:dyDescent="0.2">
      <c r="A33" s="14" t="s">
        <v>398</v>
      </c>
      <c r="B33" s="198">
        <v>450</v>
      </c>
      <c r="C33" s="193" t="s">
        <v>286</v>
      </c>
      <c r="D33" s="10" t="s">
        <v>400</v>
      </c>
      <c r="E33" s="46" t="s">
        <v>399</v>
      </c>
    </row>
    <row r="34" spans="1:5" x14ac:dyDescent="0.2">
      <c r="A34" s="14" t="s">
        <v>401</v>
      </c>
      <c r="B34" s="199">
        <f>SUM(B33,1000)</f>
        <v>1450</v>
      </c>
      <c r="C34" s="193" t="s">
        <v>286</v>
      </c>
      <c r="D34" s="46" t="s">
        <v>400</v>
      </c>
      <c r="E34" s="10" t="s">
        <v>586</v>
      </c>
    </row>
    <row r="35" spans="1:5" x14ac:dyDescent="0.2">
      <c r="A35" s="14" t="s">
        <v>402</v>
      </c>
      <c r="B35" s="197">
        <f>B33/B34</f>
        <v>0.31034482758620691</v>
      </c>
      <c r="C35" s="196"/>
      <c r="D35" s="46"/>
      <c r="E35" s="10" t="s">
        <v>586</v>
      </c>
    </row>
    <row r="36" spans="1:5" ht="15" x14ac:dyDescent="0.25">
      <c r="A36" s="14" t="s">
        <v>496</v>
      </c>
      <c r="B36" s="198">
        <v>100</v>
      </c>
      <c r="C36" s="193" t="s">
        <v>286</v>
      </c>
      <c r="D36" s="46"/>
      <c r="E36" s="54" t="s">
        <v>304</v>
      </c>
    </row>
    <row r="37" spans="1:5" ht="15" x14ac:dyDescent="0.25">
      <c r="A37" s="14" t="s">
        <v>503</v>
      </c>
      <c r="B37" s="195">
        <v>3.5</v>
      </c>
      <c r="C37" s="193" t="s">
        <v>437</v>
      </c>
      <c r="D37" s="46"/>
      <c r="E37" s="54" t="s">
        <v>304</v>
      </c>
    </row>
    <row r="38" spans="1:5" ht="15" x14ac:dyDescent="0.25">
      <c r="A38" s="14" t="s">
        <v>505</v>
      </c>
      <c r="B38" s="195">
        <f>12.7</f>
        <v>12.7</v>
      </c>
      <c r="C38" s="193" t="s">
        <v>437</v>
      </c>
      <c r="D38" s="46"/>
      <c r="E38" s="54" t="s">
        <v>304</v>
      </c>
    </row>
    <row r="39" spans="1:5" x14ac:dyDescent="0.2">
      <c r="A39" s="14" t="s">
        <v>457</v>
      </c>
      <c r="B39" s="198">
        <v>65</v>
      </c>
      <c r="C39" s="196" t="s">
        <v>437</v>
      </c>
      <c r="D39" s="46"/>
      <c r="E39" s="10" t="s">
        <v>438</v>
      </c>
    </row>
    <row r="40" spans="1:5" x14ac:dyDescent="0.2">
      <c r="A40" s="14" t="s">
        <v>456</v>
      </c>
      <c r="B40" s="198">
        <v>65</v>
      </c>
      <c r="C40" s="196" t="s">
        <v>437</v>
      </c>
      <c r="D40" s="46" t="s">
        <v>449</v>
      </c>
      <c r="E40" s="10"/>
    </row>
    <row r="41" spans="1:5" x14ac:dyDescent="0.2">
      <c r="A41" s="14" t="s">
        <v>507</v>
      </c>
      <c r="B41" s="198">
        <v>17</v>
      </c>
      <c r="C41" s="196" t="s">
        <v>437</v>
      </c>
      <c r="D41" s="46"/>
      <c r="E41" s="10" t="s">
        <v>508</v>
      </c>
    </row>
    <row r="42" spans="1:5" ht="15" x14ac:dyDescent="0.25">
      <c r="A42" s="14" t="s">
        <v>287</v>
      </c>
      <c r="B42" s="195">
        <v>8</v>
      </c>
      <c r="C42" s="196" t="s">
        <v>288</v>
      </c>
      <c r="D42" s="10" t="s">
        <v>464</v>
      </c>
      <c r="E42" s="54" t="s">
        <v>467</v>
      </c>
    </row>
    <row r="43" spans="1:5" ht="15" x14ac:dyDescent="0.25">
      <c r="A43" s="14" t="s">
        <v>462</v>
      </c>
      <c r="B43" s="195">
        <v>2</v>
      </c>
      <c r="C43" s="196"/>
      <c r="D43" s="10" t="s">
        <v>465</v>
      </c>
      <c r="E43" s="54" t="s">
        <v>467</v>
      </c>
    </row>
    <row r="44" spans="1:5" ht="15" x14ac:dyDescent="0.25">
      <c r="A44" s="14" t="s">
        <v>463</v>
      </c>
      <c r="B44" s="195">
        <v>5</v>
      </c>
      <c r="C44" s="196"/>
      <c r="D44" s="10" t="s">
        <v>466</v>
      </c>
      <c r="E44" s="54" t="s">
        <v>467</v>
      </c>
    </row>
    <row r="45" spans="1:5" ht="15" x14ac:dyDescent="0.25">
      <c r="A45" s="14" t="s">
        <v>538</v>
      </c>
      <c r="B45" s="200">
        <f>B42*B43</f>
        <v>16</v>
      </c>
      <c r="C45" s="193" t="s">
        <v>437</v>
      </c>
      <c r="D45" s="10"/>
      <c r="E45" s="54" t="s">
        <v>467</v>
      </c>
    </row>
    <row r="46" spans="1:5" ht="15" x14ac:dyDescent="0.25">
      <c r="A46" s="14" t="s">
        <v>539</v>
      </c>
      <c r="B46" s="200">
        <f>B42*B44</f>
        <v>40</v>
      </c>
      <c r="C46" s="193" t="s">
        <v>437</v>
      </c>
      <c r="D46" s="10"/>
      <c r="E46" s="54" t="s">
        <v>467</v>
      </c>
    </row>
    <row r="47" spans="1:5" x14ac:dyDescent="0.2">
      <c r="A47" s="285" t="s">
        <v>417</v>
      </c>
      <c r="B47" s="286" t="s">
        <v>266</v>
      </c>
      <c r="C47" s="286" t="s">
        <v>267</v>
      </c>
      <c r="D47" s="286" t="s">
        <v>268</v>
      </c>
      <c r="E47" s="287" t="s">
        <v>269</v>
      </c>
    </row>
    <row r="48" spans="1:5" x14ac:dyDescent="0.2">
      <c r="A48" s="14" t="s">
        <v>425</v>
      </c>
      <c r="B48" s="192">
        <v>8</v>
      </c>
      <c r="C48" s="193" t="s">
        <v>413</v>
      </c>
      <c r="D48" s="10"/>
      <c r="E48" s="10"/>
    </row>
    <row r="49" spans="1:5" x14ac:dyDescent="0.2">
      <c r="A49" s="14" t="s">
        <v>422</v>
      </c>
      <c r="B49" s="192">
        <f>Questions!C35</f>
        <v>0.05</v>
      </c>
      <c r="C49" s="193" t="s">
        <v>303</v>
      </c>
      <c r="D49" s="10"/>
      <c r="E49" s="10" t="s">
        <v>424</v>
      </c>
    </row>
    <row r="50" spans="1:5" x14ac:dyDescent="0.2">
      <c r="A50" s="14" t="s">
        <v>423</v>
      </c>
      <c r="B50" s="192">
        <f>Questions!C36</f>
        <v>0.05</v>
      </c>
      <c r="C50" s="193" t="s">
        <v>303</v>
      </c>
      <c r="D50" s="10"/>
      <c r="E50" s="10" t="s">
        <v>424</v>
      </c>
    </row>
    <row r="51" spans="1:5" x14ac:dyDescent="0.2">
      <c r="A51" s="14" t="s">
        <v>430</v>
      </c>
      <c r="B51" s="192">
        <f>Questions!C37</f>
        <v>0.05</v>
      </c>
      <c r="C51" s="193" t="s">
        <v>303</v>
      </c>
      <c r="D51" s="53"/>
      <c r="E51" s="6" t="s">
        <v>509</v>
      </c>
    </row>
    <row r="52" spans="1:5" ht="15" x14ac:dyDescent="0.25">
      <c r="A52" s="14" t="s">
        <v>498</v>
      </c>
      <c r="B52" s="194">
        <f>((60/5)*B36)/1000</f>
        <v>1.2</v>
      </c>
      <c r="C52" s="193" t="s">
        <v>499</v>
      </c>
      <c r="D52" s="10" t="s">
        <v>500</v>
      </c>
      <c r="E52" s="54" t="s">
        <v>304</v>
      </c>
    </row>
    <row r="53" spans="1:5" x14ac:dyDescent="0.2">
      <c r="A53" s="14" t="s">
        <v>497</v>
      </c>
      <c r="B53" s="201">
        <f>1.2/1000</f>
        <v>1.1999999999999999E-3</v>
      </c>
      <c r="C53" s="193" t="s">
        <v>303</v>
      </c>
      <c r="D53" s="10" t="s">
        <v>500</v>
      </c>
      <c r="E53" s="10" t="s">
        <v>586</v>
      </c>
    </row>
    <row r="54" spans="1:5" ht="15" x14ac:dyDescent="0.25">
      <c r="A54" s="14" t="s">
        <v>501</v>
      </c>
      <c r="B54" s="199">
        <f>(60/30)*B37</f>
        <v>7</v>
      </c>
      <c r="C54" s="193" t="s">
        <v>499</v>
      </c>
      <c r="D54" s="10" t="s">
        <v>431</v>
      </c>
      <c r="E54" s="54" t="s">
        <v>304</v>
      </c>
    </row>
    <row r="55" spans="1:5" x14ac:dyDescent="0.2">
      <c r="A55" s="14" t="s">
        <v>502</v>
      </c>
      <c r="B55" s="202">
        <f>B54/1000</f>
        <v>7.0000000000000001E-3</v>
      </c>
      <c r="C55" s="193" t="s">
        <v>303</v>
      </c>
      <c r="D55" s="10"/>
      <c r="E55" s="10" t="s">
        <v>586</v>
      </c>
    </row>
    <row r="56" spans="1:5" ht="15" x14ac:dyDescent="0.25">
      <c r="A56" s="14" t="s">
        <v>504</v>
      </c>
      <c r="B56" s="202">
        <f>(60/27.5)*B38</f>
        <v>27.709090909090907</v>
      </c>
      <c r="C56" s="193" t="s">
        <v>499</v>
      </c>
      <c r="D56" s="10" t="s">
        <v>432</v>
      </c>
      <c r="E56" s="54" t="s">
        <v>304</v>
      </c>
    </row>
    <row r="57" spans="1:5" x14ac:dyDescent="0.2">
      <c r="A57" s="14" t="s">
        <v>506</v>
      </c>
      <c r="B57" s="202">
        <f>B56/1000</f>
        <v>2.7709090909090909E-2</v>
      </c>
      <c r="C57" s="193" t="s">
        <v>303</v>
      </c>
      <c r="D57" s="10"/>
      <c r="E57" s="10" t="s">
        <v>586</v>
      </c>
    </row>
    <row r="58" spans="1:5" x14ac:dyDescent="0.2">
      <c r="A58" s="14" t="s">
        <v>447</v>
      </c>
      <c r="B58" s="194">
        <v>0.35460000000000003</v>
      </c>
      <c r="C58" s="193" t="s">
        <v>303</v>
      </c>
      <c r="D58" s="10" t="s">
        <v>449</v>
      </c>
      <c r="E58" s="53" t="s">
        <v>586</v>
      </c>
    </row>
    <row r="59" spans="1:5" x14ac:dyDescent="0.2">
      <c r="A59" s="14" t="s">
        <v>450</v>
      </c>
      <c r="B59" s="194">
        <v>0.35460000000000003</v>
      </c>
      <c r="C59" s="193" t="s">
        <v>303</v>
      </c>
      <c r="D59" s="10" t="s">
        <v>439</v>
      </c>
      <c r="E59" s="10" t="s">
        <v>438</v>
      </c>
    </row>
    <row r="60" spans="1:5" x14ac:dyDescent="0.2">
      <c r="A60" s="14" t="s">
        <v>436</v>
      </c>
      <c r="B60" s="192">
        <v>2</v>
      </c>
      <c r="C60" s="193" t="s">
        <v>446</v>
      </c>
      <c r="D60" s="10" t="s">
        <v>444</v>
      </c>
      <c r="E60" s="10" t="s">
        <v>429</v>
      </c>
    </row>
    <row r="61" spans="1:5" x14ac:dyDescent="0.2">
      <c r="A61" s="14" t="s">
        <v>476</v>
      </c>
      <c r="B61" s="199">
        <v>50</v>
      </c>
      <c r="C61" s="193" t="s">
        <v>293</v>
      </c>
      <c r="D61" s="10"/>
      <c r="E61" s="10" t="s">
        <v>559</v>
      </c>
    </row>
    <row r="62" spans="1:5" x14ac:dyDescent="0.2">
      <c r="A62" s="14" t="s">
        <v>475</v>
      </c>
      <c r="B62" s="192">
        <f>B61*B42/1000</f>
        <v>0.4</v>
      </c>
      <c r="C62" s="193" t="s">
        <v>303</v>
      </c>
      <c r="D62" s="10"/>
      <c r="E62" s="10" t="s">
        <v>586</v>
      </c>
    </row>
    <row r="63" spans="1:5" x14ac:dyDescent="0.2">
      <c r="A63" s="14" t="s">
        <v>474</v>
      </c>
      <c r="B63" s="199">
        <v>250</v>
      </c>
      <c r="C63" s="193" t="s">
        <v>294</v>
      </c>
      <c r="D63" s="10"/>
      <c r="E63" s="10" t="s">
        <v>511</v>
      </c>
    </row>
    <row r="64" spans="1:5" x14ac:dyDescent="0.2">
      <c r="A64" s="14" t="s">
        <v>473</v>
      </c>
      <c r="B64" s="194">
        <f>B63*B48/1000</f>
        <v>2</v>
      </c>
      <c r="C64" s="193" t="s">
        <v>303</v>
      </c>
      <c r="D64" s="10"/>
      <c r="E64" s="10" t="s">
        <v>586</v>
      </c>
    </row>
    <row r="65" spans="1:5" x14ac:dyDescent="0.2">
      <c r="A65" s="14" t="s">
        <v>470</v>
      </c>
      <c r="B65" s="199">
        <f>B63/B43</f>
        <v>125</v>
      </c>
      <c r="C65" s="193" t="s">
        <v>294</v>
      </c>
      <c r="D65" s="10" t="s">
        <v>460</v>
      </c>
      <c r="E65" s="10" t="s">
        <v>586</v>
      </c>
    </row>
    <row r="66" spans="1:5" x14ac:dyDescent="0.2">
      <c r="A66" s="14" t="s">
        <v>471</v>
      </c>
      <c r="B66" s="199">
        <f>B65*B42/1000</f>
        <v>1</v>
      </c>
      <c r="C66" s="193" t="s">
        <v>303</v>
      </c>
      <c r="D66" s="10"/>
      <c r="E66" s="10" t="s">
        <v>586</v>
      </c>
    </row>
    <row r="67" spans="1:5" x14ac:dyDescent="0.2">
      <c r="A67" s="14" t="s">
        <v>469</v>
      </c>
      <c r="B67" s="199">
        <f>B63/B44</f>
        <v>50</v>
      </c>
      <c r="C67" s="193" t="s">
        <v>294</v>
      </c>
      <c r="D67" s="10" t="s">
        <v>461</v>
      </c>
      <c r="E67" s="10" t="s">
        <v>586</v>
      </c>
    </row>
    <row r="68" spans="1:5" x14ac:dyDescent="0.2">
      <c r="A68" s="14" t="s">
        <v>472</v>
      </c>
      <c r="B68" s="194">
        <f>B67*B42/1000</f>
        <v>0.4</v>
      </c>
      <c r="C68" s="193" t="s">
        <v>303</v>
      </c>
      <c r="D68" s="10"/>
      <c r="E68" s="10" t="s">
        <v>586</v>
      </c>
    </row>
    <row r="69" spans="1:5" x14ac:dyDescent="0.2">
      <c r="A69" s="14" t="s">
        <v>428</v>
      </c>
      <c r="B69" s="192">
        <f>B49*2</f>
        <v>0.1</v>
      </c>
      <c r="C69" s="193" t="s">
        <v>426</v>
      </c>
      <c r="D69" s="10"/>
      <c r="E69" s="10" t="s">
        <v>586</v>
      </c>
    </row>
    <row r="70" spans="1:5" x14ac:dyDescent="0.2">
      <c r="A70" s="14" t="s">
        <v>427</v>
      </c>
      <c r="B70" s="192">
        <f t="shared" ref="B70:B71" si="0">B50*2</f>
        <v>0.1</v>
      </c>
      <c r="C70" s="193" t="s">
        <v>426</v>
      </c>
      <c r="D70" s="10"/>
      <c r="E70" s="10" t="s">
        <v>586</v>
      </c>
    </row>
    <row r="71" spans="1:5" x14ac:dyDescent="0.2">
      <c r="A71" s="14" t="s">
        <v>510</v>
      </c>
      <c r="B71" s="192">
        <f t="shared" si="0"/>
        <v>0.1</v>
      </c>
      <c r="C71" s="193" t="s">
        <v>426</v>
      </c>
      <c r="D71" s="10"/>
      <c r="E71" s="10" t="s">
        <v>586</v>
      </c>
    </row>
    <row r="72" spans="1:5" x14ac:dyDescent="0.2">
      <c r="A72" s="14" t="s">
        <v>440</v>
      </c>
      <c r="B72" s="192">
        <f>B53*B48</f>
        <v>9.5999999999999992E-3</v>
      </c>
      <c r="C72" s="193" t="s">
        <v>426</v>
      </c>
      <c r="D72" s="10"/>
      <c r="E72" s="10" t="s">
        <v>586</v>
      </c>
    </row>
    <row r="73" spans="1:5" x14ac:dyDescent="0.2">
      <c r="A73" s="14" t="s">
        <v>441</v>
      </c>
      <c r="B73" s="202">
        <f>B55*B48</f>
        <v>5.6000000000000001E-2</v>
      </c>
      <c r="C73" s="193" t="s">
        <v>426</v>
      </c>
      <c r="D73" s="10"/>
      <c r="E73" s="10" t="s">
        <v>586</v>
      </c>
    </row>
    <row r="74" spans="1:5" x14ac:dyDescent="0.2">
      <c r="A74" s="14" t="s">
        <v>442</v>
      </c>
      <c r="B74" s="202">
        <f>B57*B48</f>
        <v>0.22167272727272727</v>
      </c>
      <c r="C74" s="193" t="s">
        <v>426</v>
      </c>
      <c r="D74" s="10"/>
      <c r="E74" s="10" t="s">
        <v>586</v>
      </c>
    </row>
    <row r="75" spans="1:5" x14ac:dyDescent="0.2">
      <c r="A75" s="14" t="s">
        <v>451</v>
      </c>
      <c r="B75" s="192">
        <f>B58*B48</f>
        <v>2.8368000000000002</v>
      </c>
      <c r="C75" s="193" t="s">
        <v>426</v>
      </c>
      <c r="D75" s="10"/>
      <c r="E75" s="10" t="s">
        <v>586</v>
      </c>
    </row>
    <row r="76" spans="1:5" x14ac:dyDescent="0.2">
      <c r="A76" s="14" t="s">
        <v>448</v>
      </c>
      <c r="B76" s="192">
        <f>B59*B48</f>
        <v>2.8368000000000002</v>
      </c>
      <c r="C76" s="193" t="s">
        <v>426</v>
      </c>
      <c r="D76" s="10"/>
      <c r="E76" s="10" t="s">
        <v>586</v>
      </c>
    </row>
    <row r="77" spans="1:5" x14ac:dyDescent="0.2">
      <c r="A77" s="14" t="s">
        <v>443</v>
      </c>
      <c r="B77" s="192">
        <f>B48/B60</f>
        <v>4</v>
      </c>
      <c r="C77" s="193" t="s">
        <v>445</v>
      </c>
      <c r="D77" s="10"/>
      <c r="E77" s="10" t="s">
        <v>586</v>
      </c>
    </row>
    <row r="78" spans="1:5" x14ac:dyDescent="0.2">
      <c r="A78" s="14" t="s">
        <v>452</v>
      </c>
      <c r="B78" s="199">
        <f>B62*B48</f>
        <v>3.2</v>
      </c>
      <c r="C78" s="193" t="s">
        <v>426</v>
      </c>
      <c r="D78" s="10"/>
      <c r="E78" s="10" t="s">
        <v>586</v>
      </c>
    </row>
    <row r="79" spans="1:5" x14ac:dyDescent="0.2">
      <c r="A79" s="14" t="s">
        <v>458</v>
      </c>
      <c r="B79" s="199">
        <f>B64*B48</f>
        <v>16</v>
      </c>
      <c r="C79" s="193" t="s">
        <v>426</v>
      </c>
      <c r="D79" s="10"/>
      <c r="E79" s="10" t="s">
        <v>586</v>
      </c>
    </row>
    <row r="80" spans="1:5" x14ac:dyDescent="0.2">
      <c r="A80" s="14" t="s">
        <v>459</v>
      </c>
      <c r="B80" s="199">
        <f>B66*B48</f>
        <v>8</v>
      </c>
      <c r="C80" s="193" t="s">
        <v>426</v>
      </c>
      <c r="D80" s="10"/>
      <c r="E80" s="10" t="s">
        <v>586</v>
      </c>
    </row>
    <row r="81" spans="1:5" x14ac:dyDescent="0.2">
      <c r="A81" s="14" t="s">
        <v>468</v>
      </c>
      <c r="B81" s="199">
        <f>B68*B48</f>
        <v>3.2</v>
      </c>
      <c r="C81" s="193" t="s">
        <v>426</v>
      </c>
      <c r="D81" s="10"/>
      <c r="E81" s="10" t="s">
        <v>586</v>
      </c>
    </row>
    <row r="82" spans="1:5" x14ac:dyDescent="0.2">
      <c r="A82" s="14" t="s">
        <v>512</v>
      </c>
      <c r="B82" s="199">
        <f>Questions!C31*('Scheme Items &amp; Costs Calc'!L14*8)</f>
        <v>433.50951724137934</v>
      </c>
      <c r="C82" s="193" t="s">
        <v>299</v>
      </c>
      <c r="D82" s="6"/>
      <c r="E82" s="10" t="s">
        <v>509</v>
      </c>
    </row>
    <row r="83" spans="1:5" x14ac:dyDescent="0.2">
      <c r="A83" s="14" t="s">
        <v>734</v>
      </c>
      <c r="B83" s="199">
        <v>2</v>
      </c>
      <c r="C83" s="193" t="s">
        <v>301</v>
      </c>
      <c r="D83" s="10" t="s">
        <v>513</v>
      </c>
      <c r="E83" s="10"/>
    </row>
    <row r="84" spans="1:5" ht="15" x14ac:dyDescent="0.25">
      <c r="A84" s="14" t="s">
        <v>298</v>
      </c>
      <c r="B84" s="199">
        <v>15</v>
      </c>
      <c r="C84" s="193" t="s">
        <v>299</v>
      </c>
      <c r="D84" s="10"/>
      <c r="E84" s="54" t="s">
        <v>300</v>
      </c>
    </row>
    <row r="85" spans="1:5" x14ac:dyDescent="0.2">
      <c r="A85" s="14" t="s">
        <v>735</v>
      </c>
      <c r="B85" s="199">
        <v>2</v>
      </c>
      <c r="C85" s="193" t="s">
        <v>301</v>
      </c>
      <c r="D85" s="10" t="s">
        <v>411</v>
      </c>
      <c r="E85" s="10" t="s">
        <v>511</v>
      </c>
    </row>
    <row r="86" spans="1:5" x14ac:dyDescent="0.2">
      <c r="A86" s="14" t="s">
        <v>410</v>
      </c>
      <c r="B86" s="199">
        <v>37</v>
      </c>
      <c r="C86" s="193" t="s">
        <v>299</v>
      </c>
      <c r="D86" s="10"/>
      <c r="E86" s="10" t="s">
        <v>511</v>
      </c>
    </row>
    <row r="87" spans="1:5" x14ac:dyDescent="0.2">
      <c r="A87" s="14" t="s">
        <v>736</v>
      </c>
      <c r="B87" s="199">
        <v>4</v>
      </c>
      <c r="C87" s="193" t="s">
        <v>301</v>
      </c>
      <c r="D87" s="10" t="s">
        <v>411</v>
      </c>
      <c r="E87" s="10" t="s">
        <v>511</v>
      </c>
    </row>
    <row r="88" spans="1:5" ht="14.25" customHeight="1" x14ac:dyDescent="0.2">
      <c r="A88" s="14" t="s">
        <v>311</v>
      </c>
      <c r="B88" s="192">
        <v>2</v>
      </c>
      <c r="C88" s="193" t="s">
        <v>312</v>
      </c>
      <c r="D88" s="10"/>
      <c r="E88" s="46" t="s">
        <v>313</v>
      </c>
    </row>
    <row r="89" spans="1:5" ht="14.25" customHeight="1" x14ac:dyDescent="0.2">
      <c r="A89" s="14" t="s">
        <v>314</v>
      </c>
      <c r="B89" s="194">
        <f>B88*B20</f>
        <v>3.9</v>
      </c>
      <c r="C89" s="193" t="s">
        <v>303</v>
      </c>
      <c r="D89" s="10"/>
      <c r="E89" s="46" t="s">
        <v>586</v>
      </c>
    </row>
    <row r="90" spans="1:5" ht="14.25" customHeight="1" x14ac:dyDescent="0.2">
      <c r="A90" s="14" t="s">
        <v>483</v>
      </c>
      <c r="B90" s="192">
        <f>B89*B48</f>
        <v>31.2</v>
      </c>
      <c r="C90" s="193" t="s">
        <v>426</v>
      </c>
      <c r="D90" s="10"/>
      <c r="E90" s="46" t="s">
        <v>586</v>
      </c>
    </row>
    <row r="91" spans="1:5" ht="14.25" customHeight="1" x14ac:dyDescent="0.2">
      <c r="A91" s="14" t="s">
        <v>315</v>
      </c>
      <c r="B91" s="193">
        <f>B93/B113+B89</f>
        <v>7.7999999999999989</v>
      </c>
      <c r="C91" s="193" t="s">
        <v>302</v>
      </c>
      <c r="D91" s="10"/>
      <c r="E91" s="46" t="s">
        <v>586</v>
      </c>
    </row>
    <row r="92" spans="1:5" x14ac:dyDescent="0.2">
      <c r="A92" s="285" t="s">
        <v>416</v>
      </c>
      <c r="B92" s="286" t="s">
        <v>266</v>
      </c>
      <c r="C92" s="286" t="s">
        <v>267</v>
      </c>
      <c r="D92" s="286" t="s">
        <v>268</v>
      </c>
      <c r="E92" s="287" t="s">
        <v>269</v>
      </c>
    </row>
    <row r="93" spans="1:5" x14ac:dyDescent="0.2">
      <c r="A93" s="14" t="s">
        <v>619</v>
      </c>
      <c r="B93" s="193">
        <f>Questions!C32</f>
        <v>5</v>
      </c>
      <c r="C93" s="193" t="s">
        <v>289</v>
      </c>
      <c r="D93" s="10"/>
      <c r="E93" s="10"/>
    </row>
    <row r="94" spans="1:5" x14ac:dyDescent="0.2">
      <c r="A94" s="14" t="s">
        <v>620</v>
      </c>
      <c r="B94" s="193">
        <f>Questions!C55</f>
        <v>10</v>
      </c>
      <c r="C94" s="193"/>
      <c r="D94" s="10"/>
      <c r="E94" s="10"/>
    </row>
    <row r="95" spans="1:5" x14ac:dyDescent="0.2">
      <c r="A95" s="51" t="s">
        <v>290</v>
      </c>
      <c r="B95" s="193">
        <f>40*$B$159</f>
        <v>63.6</v>
      </c>
      <c r="C95" s="196" t="s">
        <v>291</v>
      </c>
      <c r="D95" s="10"/>
      <c r="E95" s="46" t="s">
        <v>292</v>
      </c>
    </row>
    <row r="96" spans="1:5" x14ac:dyDescent="0.2">
      <c r="A96" s="14" t="s">
        <v>377</v>
      </c>
      <c r="B96" s="193">
        <f>(B95*B122+B60*B93)/B124</f>
        <v>65.252525252525245</v>
      </c>
      <c r="C96" s="193" t="s">
        <v>302</v>
      </c>
      <c r="D96" s="52"/>
      <c r="E96" s="10" t="s">
        <v>586</v>
      </c>
    </row>
    <row r="97" spans="1:5" x14ac:dyDescent="0.2">
      <c r="A97" s="14" t="s">
        <v>305</v>
      </c>
      <c r="B97" s="193">
        <f>20*$B$159</f>
        <v>31.8</v>
      </c>
      <c r="C97" s="193" t="s">
        <v>302</v>
      </c>
      <c r="D97" s="10"/>
      <c r="E97" s="46" t="s">
        <v>306</v>
      </c>
    </row>
    <row r="98" spans="1:5" x14ac:dyDescent="0.2">
      <c r="A98" s="14" t="s">
        <v>307</v>
      </c>
      <c r="B98" s="193">
        <f>20*$B$159</f>
        <v>31.8</v>
      </c>
      <c r="C98" s="193" t="s">
        <v>302</v>
      </c>
      <c r="D98" s="10"/>
      <c r="E98" s="46" t="s">
        <v>306</v>
      </c>
    </row>
    <row r="99" spans="1:5" x14ac:dyDescent="0.2">
      <c r="A99" s="14" t="s">
        <v>308</v>
      </c>
      <c r="B99" s="193">
        <f>20*$B$159</f>
        <v>31.8</v>
      </c>
      <c r="C99" s="193" t="s">
        <v>302</v>
      </c>
      <c r="D99" s="10"/>
      <c r="E99" s="46" t="s">
        <v>306</v>
      </c>
    </row>
    <row r="100" spans="1:5" x14ac:dyDescent="0.2">
      <c r="A100" s="14" t="s">
        <v>514</v>
      </c>
      <c r="B100" s="193">
        <f>B83*B93+B109*B82</f>
        <v>313.4566620689655</v>
      </c>
      <c r="C100" s="193" t="s">
        <v>302</v>
      </c>
      <c r="D100" s="10"/>
      <c r="E100" s="10" t="s">
        <v>586</v>
      </c>
    </row>
    <row r="101" spans="1:5" x14ac:dyDescent="0.2">
      <c r="A101" s="14" t="s">
        <v>515</v>
      </c>
      <c r="B101" s="193">
        <f>B100/B51</f>
        <v>6269.1332413793098</v>
      </c>
      <c r="C101" s="193" t="s">
        <v>289</v>
      </c>
      <c r="D101" s="10"/>
      <c r="E101" s="10" t="s">
        <v>586</v>
      </c>
    </row>
    <row r="102" spans="1:5" x14ac:dyDescent="0.2">
      <c r="A102" s="14" t="s">
        <v>309</v>
      </c>
      <c r="B102" s="193">
        <f>35*$B$159</f>
        <v>55.650000000000006</v>
      </c>
      <c r="C102" s="193" t="s">
        <v>302</v>
      </c>
      <c r="D102" s="10"/>
      <c r="E102" s="46" t="s">
        <v>306</v>
      </c>
    </row>
    <row r="103" spans="1:5" x14ac:dyDescent="0.2">
      <c r="A103" s="14" t="s">
        <v>376</v>
      </c>
      <c r="B103" s="193">
        <f>B85*B93+B109*B84</f>
        <v>20.5</v>
      </c>
      <c r="C103" s="193" t="s">
        <v>289</v>
      </c>
      <c r="D103" s="10"/>
      <c r="E103" s="46" t="s">
        <v>586</v>
      </c>
    </row>
    <row r="104" spans="1:5" x14ac:dyDescent="0.2">
      <c r="A104" s="14" t="s">
        <v>379</v>
      </c>
      <c r="B104" s="193">
        <f>B103/B62</f>
        <v>51.25</v>
      </c>
      <c r="C104" s="193" t="s">
        <v>302</v>
      </c>
      <c r="D104" s="10"/>
      <c r="E104" s="46" t="s">
        <v>586</v>
      </c>
    </row>
    <row r="105" spans="1:5" x14ac:dyDescent="0.2">
      <c r="A105" s="14" t="s">
        <v>418</v>
      </c>
      <c r="B105" s="193">
        <f>B87*$B$93+$B$86*$B$109</f>
        <v>45.9</v>
      </c>
      <c r="C105" s="193" t="s">
        <v>289</v>
      </c>
      <c r="D105" s="10"/>
      <c r="E105" s="46" t="s">
        <v>586</v>
      </c>
    </row>
    <row r="106" spans="1:5" x14ac:dyDescent="0.2">
      <c r="A106" s="14" t="s">
        <v>479</v>
      </c>
      <c r="B106" s="193">
        <f>B105/B64</f>
        <v>22.95</v>
      </c>
      <c r="C106" s="193" t="s">
        <v>302</v>
      </c>
      <c r="D106" s="10"/>
      <c r="E106" s="10" t="s">
        <v>586</v>
      </c>
    </row>
    <row r="107" spans="1:5" x14ac:dyDescent="0.2">
      <c r="A107" s="14" t="s">
        <v>477</v>
      </c>
      <c r="B107" s="193">
        <f>B105/B66</f>
        <v>45.9</v>
      </c>
      <c r="C107" s="193" t="s">
        <v>302</v>
      </c>
      <c r="D107" s="10"/>
      <c r="E107" s="46" t="s">
        <v>586</v>
      </c>
    </row>
    <row r="108" spans="1:5" x14ac:dyDescent="0.2">
      <c r="A108" s="14" t="s">
        <v>478</v>
      </c>
      <c r="B108" s="193">
        <f>B105/B68</f>
        <v>114.74999999999999</v>
      </c>
      <c r="C108" s="193" t="s">
        <v>302</v>
      </c>
      <c r="D108" s="10"/>
      <c r="E108" s="46" t="s">
        <v>586</v>
      </c>
    </row>
    <row r="109" spans="1:5" x14ac:dyDescent="0.2">
      <c r="A109" s="14" t="s">
        <v>295</v>
      </c>
      <c r="B109" s="193">
        <f>Questions!C31</f>
        <v>0.7</v>
      </c>
      <c r="C109" s="193" t="s">
        <v>296</v>
      </c>
      <c r="D109" s="10"/>
      <c r="E109" s="46" t="s">
        <v>297</v>
      </c>
    </row>
    <row r="110" spans="1:5" x14ac:dyDescent="0.2">
      <c r="A110" s="14" t="s">
        <v>433</v>
      </c>
      <c r="B110" s="193">
        <f>B93/B53</f>
        <v>4166.666666666667</v>
      </c>
      <c r="C110" s="193" t="s">
        <v>302</v>
      </c>
      <c r="D110" s="10"/>
      <c r="E110" s="46" t="s">
        <v>586</v>
      </c>
    </row>
    <row r="111" spans="1:5" x14ac:dyDescent="0.2">
      <c r="A111" s="14" t="s">
        <v>434</v>
      </c>
      <c r="B111" s="193">
        <f>B93/B54</f>
        <v>0.7142857142857143</v>
      </c>
      <c r="C111" s="193"/>
      <c r="D111" s="10"/>
      <c r="E111" s="46" t="s">
        <v>586</v>
      </c>
    </row>
    <row r="112" spans="1:5" x14ac:dyDescent="0.2">
      <c r="A112" s="14" t="s">
        <v>435</v>
      </c>
      <c r="B112" s="193">
        <f>(B93/B56)+(Questions!C31*(60/5))</f>
        <v>8.5804461942257202</v>
      </c>
      <c r="C112" s="193"/>
      <c r="D112" s="10"/>
      <c r="E112" s="46" t="s">
        <v>586</v>
      </c>
    </row>
    <row r="113" spans="1:5" x14ac:dyDescent="0.2">
      <c r="A113" s="14" t="s">
        <v>310</v>
      </c>
      <c r="B113" s="193">
        <f>B93/(B20*B21)</f>
        <v>1.2820512820512822</v>
      </c>
      <c r="C113" s="193" t="s">
        <v>302</v>
      </c>
      <c r="D113" s="10" t="s">
        <v>737</v>
      </c>
      <c r="E113" s="46" t="s">
        <v>586</v>
      </c>
    </row>
    <row r="114" spans="1:5" x14ac:dyDescent="0.2">
      <c r="A114" s="6"/>
      <c r="B114" s="6"/>
      <c r="C114" s="6"/>
      <c r="D114" s="6"/>
      <c r="E114" s="6"/>
    </row>
    <row r="115" spans="1:5" ht="18" x14ac:dyDescent="0.25">
      <c r="A115" s="27" t="s">
        <v>316</v>
      </c>
      <c r="B115" s="6"/>
      <c r="C115" s="6"/>
      <c r="D115" s="6"/>
      <c r="E115" s="6"/>
    </row>
    <row r="116" spans="1:5" x14ac:dyDescent="0.2">
      <c r="A116" s="8" t="s">
        <v>265</v>
      </c>
      <c r="B116" s="9" t="s">
        <v>266</v>
      </c>
      <c r="C116" s="9" t="s">
        <v>365</v>
      </c>
      <c r="D116" s="8" t="s">
        <v>268</v>
      </c>
      <c r="E116" s="8" t="s">
        <v>269</v>
      </c>
    </row>
    <row r="117" spans="1:5" x14ac:dyDescent="0.2">
      <c r="A117" s="285" t="s">
        <v>317</v>
      </c>
      <c r="B117" s="286"/>
      <c r="C117" s="286"/>
      <c r="D117" s="286"/>
      <c r="E117" s="287"/>
    </row>
    <row r="118" spans="1:5" x14ac:dyDescent="0.2">
      <c r="A118" s="10" t="s">
        <v>318</v>
      </c>
      <c r="B118" s="192">
        <v>33</v>
      </c>
      <c r="C118" s="193" t="s">
        <v>319</v>
      </c>
      <c r="D118" s="10" t="s">
        <v>320</v>
      </c>
      <c r="E118" s="46" t="s">
        <v>321</v>
      </c>
    </row>
    <row r="119" spans="1:5" x14ac:dyDescent="0.2">
      <c r="A119" s="10" t="s">
        <v>322</v>
      </c>
      <c r="B119" s="192">
        <v>25.4</v>
      </c>
      <c r="C119" s="193" t="s">
        <v>323</v>
      </c>
      <c r="D119" s="10"/>
      <c r="E119" s="46" t="s">
        <v>324</v>
      </c>
    </row>
    <row r="120" spans="1:5" x14ac:dyDescent="0.2">
      <c r="A120" s="285" t="s">
        <v>420</v>
      </c>
      <c r="B120" s="286"/>
      <c r="C120" s="286"/>
      <c r="D120" s="286"/>
      <c r="E120" s="287"/>
    </row>
    <row r="121" spans="1:5" ht="15" x14ac:dyDescent="0.25">
      <c r="A121" s="46" t="s">
        <v>325</v>
      </c>
      <c r="B121" s="203">
        <v>1.5</v>
      </c>
      <c r="C121" s="196" t="s">
        <v>326</v>
      </c>
      <c r="D121" s="46"/>
      <c r="E121" s="54" t="s">
        <v>327</v>
      </c>
    </row>
    <row r="122" spans="1:5" x14ac:dyDescent="0.2">
      <c r="A122" s="46" t="s">
        <v>328</v>
      </c>
      <c r="B122" s="192">
        <v>10</v>
      </c>
      <c r="C122" s="196" t="s">
        <v>329</v>
      </c>
      <c r="D122" s="46"/>
      <c r="E122" s="46" t="s">
        <v>330</v>
      </c>
    </row>
    <row r="123" spans="1:5" x14ac:dyDescent="0.2">
      <c r="A123" s="285" t="s">
        <v>419</v>
      </c>
      <c r="B123" s="286"/>
      <c r="C123" s="286"/>
      <c r="D123" s="286"/>
      <c r="E123" s="287"/>
    </row>
    <row r="124" spans="1:5" x14ac:dyDescent="0.2">
      <c r="A124" s="14" t="s">
        <v>611</v>
      </c>
      <c r="B124" s="195">
        <f>B13*B118</f>
        <v>9.9</v>
      </c>
      <c r="C124" s="196" t="s">
        <v>323</v>
      </c>
      <c r="D124" s="46"/>
      <c r="E124" s="46" t="s">
        <v>586</v>
      </c>
    </row>
    <row r="125" spans="1:5" x14ac:dyDescent="0.2">
      <c r="A125" s="14" t="s">
        <v>331</v>
      </c>
      <c r="B125" s="194">
        <f>B12*B118</f>
        <v>13.200000000000001</v>
      </c>
      <c r="C125" s="196" t="s">
        <v>323</v>
      </c>
      <c r="D125" s="46"/>
      <c r="E125" s="46" t="s">
        <v>586</v>
      </c>
    </row>
    <row r="126" spans="1:5" x14ac:dyDescent="0.2">
      <c r="A126" s="14" t="s">
        <v>612</v>
      </c>
      <c r="B126" s="194">
        <f>B16*B118</f>
        <v>17.490000000000002</v>
      </c>
      <c r="C126" s="196" t="s">
        <v>323</v>
      </c>
      <c r="D126" s="46"/>
      <c r="E126" s="46" t="s">
        <v>586</v>
      </c>
    </row>
    <row r="127" spans="1:5" x14ac:dyDescent="0.2">
      <c r="A127" s="14" t="s">
        <v>613</v>
      </c>
      <c r="B127" s="195">
        <f>B14*B118</f>
        <v>17.490000000000002</v>
      </c>
      <c r="C127" s="196" t="s">
        <v>323</v>
      </c>
      <c r="D127" s="46"/>
      <c r="E127" s="46" t="s">
        <v>586</v>
      </c>
    </row>
    <row r="128" spans="1:5" x14ac:dyDescent="0.2">
      <c r="A128" s="14" t="s">
        <v>614</v>
      </c>
      <c r="B128" s="194">
        <f>B121*B122</f>
        <v>15</v>
      </c>
      <c r="C128" s="193" t="s">
        <v>323</v>
      </c>
      <c r="D128" s="46"/>
      <c r="E128" s="46" t="s">
        <v>586</v>
      </c>
    </row>
    <row r="129" spans="1:5" x14ac:dyDescent="0.2">
      <c r="A129" s="14" t="s">
        <v>615</v>
      </c>
      <c r="B129" s="194">
        <f>B17*B118</f>
        <v>18.48</v>
      </c>
      <c r="C129" s="193" t="s">
        <v>323</v>
      </c>
      <c r="D129" s="46"/>
      <c r="E129" s="46" t="s">
        <v>586</v>
      </c>
    </row>
    <row r="130" spans="1:5" x14ac:dyDescent="0.2">
      <c r="A130" s="14" t="s">
        <v>616</v>
      </c>
      <c r="B130" s="194">
        <f>B18*B118</f>
        <v>21.45</v>
      </c>
      <c r="C130" s="193" t="s">
        <v>323</v>
      </c>
      <c r="D130" s="46"/>
      <c r="E130" s="46" t="s">
        <v>586</v>
      </c>
    </row>
    <row r="131" spans="1:5" x14ac:dyDescent="0.2">
      <c r="A131" s="14" t="s">
        <v>617</v>
      </c>
      <c r="B131" s="194">
        <f>B20*B21</f>
        <v>3.9</v>
      </c>
      <c r="C131" s="193" t="s">
        <v>323</v>
      </c>
      <c r="D131" s="46"/>
      <c r="E131" s="46" t="s">
        <v>586</v>
      </c>
    </row>
    <row r="132" spans="1:5" x14ac:dyDescent="0.2">
      <c r="A132" s="288" t="s">
        <v>332</v>
      </c>
      <c r="B132" s="289"/>
      <c r="C132" s="289"/>
      <c r="D132" s="289"/>
      <c r="E132" s="290"/>
    </row>
    <row r="133" spans="1:5" x14ac:dyDescent="0.2">
      <c r="A133" s="12" t="s">
        <v>593</v>
      </c>
      <c r="B133" s="204">
        <f>Questions!C40</f>
        <v>5000</v>
      </c>
      <c r="C133" s="193" t="s">
        <v>333</v>
      </c>
      <c r="D133" s="10"/>
      <c r="E133" s="46" t="s">
        <v>334</v>
      </c>
    </row>
    <row r="134" spans="1:5" x14ac:dyDescent="0.2">
      <c r="A134" s="11" t="s">
        <v>335</v>
      </c>
      <c r="B134" s="192">
        <v>1</v>
      </c>
      <c r="C134" s="193" t="s">
        <v>336</v>
      </c>
      <c r="D134" s="10" t="s">
        <v>337</v>
      </c>
      <c r="E134" s="46"/>
    </row>
    <row r="135" spans="1:5" x14ac:dyDescent="0.2">
      <c r="A135" s="11" t="s">
        <v>338</v>
      </c>
      <c r="B135" s="204">
        <f>Questions!C41</f>
        <v>500</v>
      </c>
      <c r="C135" s="193" t="s">
        <v>383</v>
      </c>
      <c r="D135" s="10"/>
      <c r="E135" s="46" t="s">
        <v>339</v>
      </c>
    </row>
    <row r="136" spans="1:5" x14ac:dyDescent="0.2">
      <c r="A136" s="11" t="s">
        <v>340</v>
      </c>
      <c r="B136" s="204">
        <f>Questions!C42</f>
        <v>288.75</v>
      </c>
      <c r="C136" s="193" t="s">
        <v>333</v>
      </c>
      <c r="D136" s="10"/>
      <c r="E136" s="46" t="s">
        <v>341</v>
      </c>
    </row>
    <row r="137" spans="1:5" x14ac:dyDescent="0.2">
      <c r="A137" s="11" t="s">
        <v>342</v>
      </c>
      <c r="B137" s="204">
        <f>Questions!C43</f>
        <v>82.5</v>
      </c>
      <c r="C137" s="193" t="s">
        <v>333</v>
      </c>
      <c r="D137" s="10"/>
      <c r="E137" s="46" t="s">
        <v>341</v>
      </c>
    </row>
    <row r="138" spans="1:5" x14ac:dyDescent="0.2">
      <c r="A138" s="11" t="s">
        <v>343</v>
      </c>
      <c r="B138" s="204">
        <f>Questions!C44</f>
        <v>693</v>
      </c>
      <c r="C138" s="193" t="s">
        <v>333</v>
      </c>
      <c r="D138" s="10"/>
      <c r="E138" s="46" t="s">
        <v>344</v>
      </c>
    </row>
    <row r="139" spans="1:5" x14ac:dyDescent="0.2">
      <c r="A139" s="11" t="s">
        <v>345</v>
      </c>
      <c r="B139" s="204">
        <f>Questions!C45</f>
        <v>445.5</v>
      </c>
      <c r="C139" s="193" t="s">
        <v>333</v>
      </c>
      <c r="D139" s="10"/>
      <c r="E139" s="46" t="s">
        <v>344</v>
      </c>
    </row>
    <row r="140" spans="1:5" x14ac:dyDescent="0.2">
      <c r="A140" s="11" t="s">
        <v>346</v>
      </c>
      <c r="B140" s="204">
        <f>Questions!C46</f>
        <v>41.25</v>
      </c>
      <c r="C140" s="193" t="s">
        <v>333</v>
      </c>
      <c r="D140" s="10"/>
      <c r="E140" s="46" t="s">
        <v>344</v>
      </c>
    </row>
    <row r="141" spans="1:5" x14ac:dyDescent="0.2">
      <c r="A141" s="11" t="s">
        <v>347</v>
      </c>
      <c r="B141" s="204">
        <f>Questions!C47</f>
        <v>165</v>
      </c>
      <c r="C141" s="193" t="s">
        <v>333</v>
      </c>
      <c r="D141" s="10" t="s">
        <v>738</v>
      </c>
      <c r="E141" s="46" t="s">
        <v>348</v>
      </c>
    </row>
    <row r="142" spans="1:5" x14ac:dyDescent="0.2">
      <c r="A142" s="6"/>
      <c r="B142" s="6"/>
      <c r="C142" s="6"/>
      <c r="D142" s="6"/>
      <c r="E142" s="6"/>
    </row>
    <row r="143" spans="1:5" ht="18" x14ac:dyDescent="0.25">
      <c r="A143" s="27" t="s">
        <v>349</v>
      </c>
      <c r="B143" s="6"/>
      <c r="C143" s="6"/>
      <c r="D143" s="6"/>
      <c r="E143" s="6"/>
    </row>
    <row r="144" spans="1:5" x14ac:dyDescent="0.2">
      <c r="A144" s="8" t="s">
        <v>265</v>
      </c>
      <c r="B144" s="9" t="s">
        <v>266</v>
      </c>
      <c r="C144" s="9" t="s">
        <v>523</v>
      </c>
      <c r="D144" s="8" t="s">
        <v>268</v>
      </c>
      <c r="E144" s="8" t="s">
        <v>269</v>
      </c>
    </row>
    <row r="145" spans="1:5" x14ac:dyDescent="0.2">
      <c r="A145" s="25" t="s">
        <v>569</v>
      </c>
      <c r="B145" s="193">
        <f>Questions!C50</f>
        <v>5000</v>
      </c>
      <c r="C145" s="193" t="s">
        <v>350</v>
      </c>
      <c r="D145" s="10" t="s">
        <v>550</v>
      </c>
      <c r="E145" s="12"/>
    </row>
    <row r="146" spans="1:5" x14ac:dyDescent="0.2">
      <c r="A146" s="25" t="s">
        <v>359</v>
      </c>
      <c r="B146" s="193">
        <f>10%*SUM(B145,B147,B149,B150,B151,B152)</f>
        <v>2548</v>
      </c>
      <c r="C146" s="193" t="s">
        <v>350</v>
      </c>
      <c r="D146" s="10" t="s">
        <v>548</v>
      </c>
      <c r="E146" s="12"/>
    </row>
    <row r="147" spans="1:5" x14ac:dyDescent="0.2">
      <c r="A147" s="25" t="s">
        <v>351</v>
      </c>
      <c r="B147" s="193">
        <f>B93*96</f>
        <v>480</v>
      </c>
      <c r="C147" s="193" t="s">
        <v>350</v>
      </c>
      <c r="D147" s="10" t="s">
        <v>531</v>
      </c>
      <c r="E147" s="12"/>
    </row>
    <row r="148" spans="1:5" x14ac:dyDescent="0.2">
      <c r="A148" s="285" t="s">
        <v>352</v>
      </c>
      <c r="B148" s="286"/>
      <c r="C148" s="286"/>
      <c r="D148" s="286"/>
      <c r="E148" s="287"/>
    </row>
    <row r="149" spans="1:5" x14ac:dyDescent="0.2">
      <c r="A149" s="11" t="s">
        <v>353</v>
      </c>
      <c r="B149" s="193">
        <f>Questions!C51</f>
        <v>5000</v>
      </c>
      <c r="C149" s="193" t="s">
        <v>350</v>
      </c>
      <c r="D149" s="10"/>
      <c r="E149" s="10"/>
    </row>
    <row r="150" spans="1:5" x14ac:dyDescent="0.2">
      <c r="A150" s="11" t="s">
        <v>354</v>
      </c>
      <c r="B150" s="193">
        <f>Questions!C52</f>
        <v>5000</v>
      </c>
      <c r="C150" s="193" t="s">
        <v>350</v>
      </c>
      <c r="D150" s="10"/>
      <c r="E150" s="10"/>
    </row>
    <row r="151" spans="1:5" x14ac:dyDescent="0.2">
      <c r="A151" s="11" t="s">
        <v>355</v>
      </c>
      <c r="B151" s="193">
        <f>Questions!C53</f>
        <v>5000</v>
      </c>
      <c r="C151" s="193" t="s">
        <v>350</v>
      </c>
      <c r="D151" s="10"/>
      <c r="E151" s="12"/>
    </row>
    <row r="152" spans="1:5" x14ac:dyDescent="0.2">
      <c r="A152" s="11" t="s">
        <v>356</v>
      </c>
      <c r="B152" s="193">
        <f>Questions!C54</f>
        <v>5000</v>
      </c>
      <c r="C152" s="193" t="s">
        <v>350</v>
      </c>
      <c r="D152" s="10"/>
      <c r="E152" s="12"/>
    </row>
    <row r="153" spans="1:5" x14ac:dyDescent="0.2">
      <c r="A153" s="11" t="s">
        <v>558</v>
      </c>
      <c r="B153" s="204">
        <f>Questions!C32*8</f>
        <v>40</v>
      </c>
      <c r="C153" s="193" t="s">
        <v>557</v>
      </c>
      <c r="D153" s="10"/>
      <c r="E153" s="12"/>
    </row>
    <row r="154" spans="1:5" x14ac:dyDescent="0.2">
      <c r="A154" s="82"/>
      <c r="B154" s="83"/>
      <c r="C154" s="84"/>
      <c r="D154" s="85"/>
      <c r="E154" s="86"/>
    </row>
    <row r="155" spans="1:5" x14ac:dyDescent="0.2">
      <c r="A155" s="3"/>
      <c r="B155" s="3"/>
      <c r="C155" s="3"/>
      <c r="D155" s="16"/>
      <c r="E155" s="29"/>
    </row>
    <row r="156" spans="1:5" ht="18" x14ac:dyDescent="0.25">
      <c r="A156" s="27" t="s">
        <v>357</v>
      </c>
      <c r="B156" s="6"/>
      <c r="C156" s="6"/>
      <c r="D156" s="6"/>
      <c r="E156" s="6"/>
    </row>
    <row r="157" spans="1:5" x14ac:dyDescent="0.2">
      <c r="A157" s="8" t="s">
        <v>265</v>
      </c>
      <c r="B157" s="9" t="s">
        <v>266</v>
      </c>
      <c r="C157" s="9" t="s">
        <v>365</v>
      </c>
      <c r="D157" s="8" t="s">
        <v>268</v>
      </c>
      <c r="E157" s="8" t="s">
        <v>269</v>
      </c>
    </row>
    <row r="158" spans="1:5" x14ac:dyDescent="0.2">
      <c r="A158" s="10" t="str">
        <f>Questions!B58</f>
        <v>Local currency to USD</v>
      </c>
      <c r="B158" s="193">
        <f>Questions!C58</f>
        <v>0.62</v>
      </c>
      <c r="C158" s="193"/>
      <c r="D158" s="10" t="s">
        <v>358</v>
      </c>
      <c r="E158" s="46"/>
    </row>
    <row r="159" spans="1:5" x14ac:dyDescent="0.2">
      <c r="A159" s="10" t="str">
        <f>Questions!B59</f>
        <v>USD to Local currency</v>
      </c>
      <c r="B159" s="193">
        <f>Questions!C59</f>
        <v>1.59</v>
      </c>
      <c r="C159" s="193"/>
      <c r="D159" s="10" t="s">
        <v>358</v>
      </c>
      <c r="E159" s="46"/>
    </row>
    <row r="160" spans="1:5" x14ac:dyDescent="0.2">
      <c r="A160" s="11" t="s">
        <v>361</v>
      </c>
      <c r="B160" s="205">
        <v>0.7</v>
      </c>
      <c r="C160" s="193" t="s">
        <v>360</v>
      </c>
      <c r="D160" s="10"/>
      <c r="E160" s="46"/>
    </row>
    <row r="161" spans="1:5" x14ac:dyDescent="0.2">
      <c r="A161" s="11" t="s">
        <v>362</v>
      </c>
      <c r="B161" s="206">
        <v>0.3</v>
      </c>
      <c r="C161" s="193" t="s">
        <v>360</v>
      </c>
      <c r="D161" s="10"/>
      <c r="E161" s="46" t="s">
        <v>363</v>
      </c>
    </row>
    <row r="162" spans="1:5" x14ac:dyDescent="0.2">
      <c r="A162" s="75" t="s">
        <v>364</v>
      </c>
      <c r="B162" s="206">
        <v>0.03</v>
      </c>
      <c r="C162" s="193" t="s">
        <v>360</v>
      </c>
      <c r="D162" s="10"/>
      <c r="E162" s="46"/>
    </row>
    <row r="163" spans="1:5" x14ac:dyDescent="0.2">
      <c r="A163" s="281" t="s">
        <v>739</v>
      </c>
      <c r="B163" s="282"/>
      <c r="C163" s="283"/>
      <c r="D163" s="10"/>
      <c r="E163" s="46"/>
    </row>
    <row r="164" spans="1:5" x14ac:dyDescent="0.2">
      <c r="A164" s="281" t="s">
        <v>542</v>
      </c>
      <c r="B164" s="282"/>
      <c r="C164" s="283"/>
      <c r="D164" s="10"/>
      <c r="E164" s="46"/>
    </row>
    <row r="165" spans="1:5" x14ac:dyDescent="0.2">
      <c r="A165" s="281" t="s">
        <v>543</v>
      </c>
      <c r="B165" s="282"/>
      <c r="C165" s="283"/>
      <c r="D165" s="10"/>
      <c r="E165" s="46"/>
    </row>
    <row r="166" spans="1:5" x14ac:dyDescent="0.2">
      <c r="A166" s="281" t="s">
        <v>541</v>
      </c>
      <c r="B166" s="282"/>
      <c r="C166" s="283"/>
      <c r="D166" s="10"/>
      <c r="E166" s="46"/>
    </row>
    <row r="167" spans="1:5" x14ac:dyDescent="0.2">
      <c r="A167" s="281" t="s">
        <v>714</v>
      </c>
      <c r="B167" s="282"/>
      <c r="C167" s="283"/>
      <c r="D167" s="10"/>
      <c r="E167" s="46"/>
    </row>
    <row r="168" spans="1:5" x14ac:dyDescent="0.2">
      <c r="A168" s="281" t="s">
        <v>544</v>
      </c>
      <c r="B168" s="282"/>
      <c r="C168" s="283"/>
      <c r="D168" s="10"/>
      <c r="E168" s="46"/>
    </row>
    <row r="169" spans="1:5" x14ac:dyDescent="0.2">
      <c r="A169" s="281" t="s">
        <v>547</v>
      </c>
      <c r="B169" s="282"/>
      <c r="C169" s="283"/>
      <c r="D169" s="10"/>
      <c r="E169" s="46"/>
    </row>
    <row r="170" spans="1:5" x14ac:dyDescent="0.2">
      <c r="D170" s="10"/>
      <c r="E170" s="46"/>
    </row>
    <row r="171" spans="1:5" x14ac:dyDescent="0.2">
      <c r="A171" s="6"/>
      <c r="B171" s="6"/>
      <c r="C171" s="6"/>
      <c r="D171" s="6"/>
      <c r="E171" s="6"/>
    </row>
    <row r="172" spans="1:5" ht="18" x14ac:dyDescent="0.25">
      <c r="A172" s="27" t="s">
        <v>740</v>
      </c>
      <c r="B172" s="6"/>
      <c r="C172" s="6"/>
      <c r="D172" s="6"/>
      <c r="E172" s="6"/>
    </row>
    <row r="173" spans="1:5" ht="25.5" customHeight="1" x14ac:dyDescent="0.2">
      <c r="A173" s="8" t="s">
        <v>395</v>
      </c>
      <c r="B173" s="291" t="s">
        <v>396</v>
      </c>
      <c r="C173" s="292"/>
      <c r="D173" s="9" t="s">
        <v>268</v>
      </c>
      <c r="E173" s="9" t="s">
        <v>269</v>
      </c>
    </row>
    <row r="174" spans="1:5" ht="15" x14ac:dyDescent="0.25">
      <c r="A174" s="11" t="s">
        <v>211</v>
      </c>
      <c r="B174" s="279">
        <f>Questions!E11</f>
        <v>0.8</v>
      </c>
      <c r="C174" s="280"/>
      <c r="D174" s="54"/>
      <c r="E174" s="10" t="s">
        <v>385</v>
      </c>
    </row>
    <row r="175" spans="1:5" x14ac:dyDescent="0.2">
      <c r="A175" s="13" t="s">
        <v>206</v>
      </c>
      <c r="B175" s="279">
        <f>Questions!E12</f>
        <v>0.6</v>
      </c>
      <c r="C175" s="280"/>
      <c r="D175" s="10"/>
      <c r="E175" s="10" t="s">
        <v>394</v>
      </c>
    </row>
    <row r="176" spans="1:5" x14ac:dyDescent="0.2">
      <c r="A176" s="11" t="s">
        <v>209</v>
      </c>
      <c r="B176" s="279">
        <f>Questions!E13</f>
        <v>0.8</v>
      </c>
      <c r="C176" s="280"/>
      <c r="D176" s="10"/>
      <c r="E176" s="10" t="s">
        <v>385</v>
      </c>
    </row>
    <row r="177" spans="1:5" ht="15" x14ac:dyDescent="0.25">
      <c r="A177" s="11" t="s">
        <v>213</v>
      </c>
      <c r="B177" s="279">
        <f>Questions!E14</f>
        <v>0.9</v>
      </c>
      <c r="C177" s="280"/>
      <c r="D177" s="54"/>
      <c r="E177" s="10" t="s">
        <v>397</v>
      </c>
    </row>
    <row r="178" spans="1:5" ht="15" x14ac:dyDescent="0.25">
      <c r="A178" s="11" t="s">
        <v>216</v>
      </c>
      <c r="B178" s="279">
        <f>Questions!E15</f>
        <v>0.9</v>
      </c>
      <c r="C178" s="280"/>
      <c r="D178" s="54"/>
      <c r="E178" s="10" t="s">
        <v>403</v>
      </c>
    </row>
    <row r="179" spans="1:5" x14ac:dyDescent="0.2">
      <c r="A179" s="11" t="s">
        <v>219</v>
      </c>
      <c r="B179" s="279">
        <f>Questions!E16</f>
        <v>0.9</v>
      </c>
      <c r="C179" s="280"/>
      <c r="D179" s="10" t="s">
        <v>404</v>
      </c>
      <c r="E179" s="10"/>
    </row>
    <row r="180" spans="1:5" x14ac:dyDescent="0.2">
      <c r="A180" s="11" t="s">
        <v>221</v>
      </c>
      <c r="B180" s="279">
        <f>Questions!E17</f>
        <v>0.85</v>
      </c>
      <c r="C180" s="280"/>
      <c r="D180" s="10"/>
      <c r="E180" s="10" t="s">
        <v>405</v>
      </c>
    </row>
    <row r="181" spans="1:5" x14ac:dyDescent="0.2">
      <c r="A181" s="10" t="s">
        <v>226</v>
      </c>
      <c r="B181" s="279">
        <f>Questions!E18</f>
        <v>0.85</v>
      </c>
      <c r="C181" s="280"/>
      <c r="D181" s="10" t="s">
        <v>406</v>
      </c>
      <c r="E181" s="10"/>
    </row>
    <row r="182" spans="1:5" x14ac:dyDescent="0.2">
      <c r="A182" s="11" t="s">
        <v>421</v>
      </c>
      <c r="B182" s="279">
        <f>Questions!E19</f>
        <v>1</v>
      </c>
      <c r="C182" s="280"/>
      <c r="D182" s="10" t="s">
        <v>407</v>
      </c>
      <c r="E182" s="10"/>
    </row>
    <row r="183" spans="1:5" x14ac:dyDescent="0.2">
      <c r="A183" s="13" t="s">
        <v>228</v>
      </c>
      <c r="B183" s="279">
        <f>Questions!E20</f>
        <v>0.85</v>
      </c>
      <c r="C183" s="280"/>
      <c r="D183" s="10" t="s">
        <v>454</v>
      </c>
      <c r="E183" s="10" t="s">
        <v>453</v>
      </c>
    </row>
    <row r="184" spans="1:5" x14ac:dyDescent="0.2">
      <c r="A184" s="11" t="s">
        <v>231</v>
      </c>
      <c r="B184" s="279">
        <f>Questions!E21</f>
        <v>0.6</v>
      </c>
      <c r="C184" s="280"/>
      <c r="D184" s="10" t="s">
        <v>455</v>
      </c>
      <c r="E184" s="10" t="s">
        <v>409</v>
      </c>
    </row>
    <row r="185" spans="1:5" x14ac:dyDescent="0.2">
      <c r="A185" s="11" t="s">
        <v>233</v>
      </c>
      <c r="B185" s="279">
        <f>Questions!E22</f>
        <v>0</v>
      </c>
      <c r="C185" s="280"/>
      <c r="D185" s="10" t="s">
        <v>408</v>
      </c>
      <c r="E185" s="10"/>
    </row>
    <row r="186" spans="1:5" x14ac:dyDescent="0.2">
      <c r="A186" s="6"/>
      <c r="B186" s="6"/>
      <c r="C186" s="6"/>
      <c r="D186" s="6"/>
      <c r="E186" s="6"/>
    </row>
    <row r="187" spans="1:5" ht="18" x14ac:dyDescent="0.25">
      <c r="A187" s="27" t="s">
        <v>545</v>
      </c>
      <c r="B187" s="6"/>
      <c r="C187" s="6"/>
      <c r="D187" s="6"/>
      <c r="E187" s="6"/>
    </row>
    <row r="188" spans="1:5" x14ac:dyDescent="0.2">
      <c r="A188" s="8" t="s">
        <v>516</v>
      </c>
      <c r="B188" s="60" t="s">
        <v>266</v>
      </c>
      <c r="C188" s="61" t="s">
        <v>267</v>
      </c>
      <c r="D188" s="9" t="s">
        <v>268</v>
      </c>
      <c r="E188" s="9" t="s">
        <v>269</v>
      </c>
    </row>
    <row r="189" spans="1:5" x14ac:dyDescent="0.2">
      <c r="A189" s="11" t="s">
        <v>366</v>
      </c>
      <c r="B189" s="204">
        <f>440*Assumptions!B158</f>
        <v>272.8</v>
      </c>
      <c r="C189" s="15" t="s">
        <v>302</v>
      </c>
      <c r="D189" s="10" t="s">
        <v>715</v>
      </c>
      <c r="E189" s="12" t="s">
        <v>367</v>
      </c>
    </row>
    <row r="190" spans="1:5" x14ac:dyDescent="0.2">
      <c r="A190" s="11" t="s">
        <v>368</v>
      </c>
      <c r="B190" s="204">
        <f>2400*Assumptions!B158</f>
        <v>1488</v>
      </c>
      <c r="C190" s="15" t="s">
        <v>302</v>
      </c>
      <c r="D190" s="10" t="s">
        <v>715</v>
      </c>
      <c r="E190" s="10" t="s">
        <v>367</v>
      </c>
    </row>
    <row r="191" spans="1:5" x14ac:dyDescent="0.2">
      <c r="A191" s="11" t="s">
        <v>369</v>
      </c>
      <c r="B191" s="204">
        <f>-30*Assumptions!B158</f>
        <v>-18.600000000000001</v>
      </c>
      <c r="C191" s="15" t="s">
        <v>302</v>
      </c>
      <c r="D191" s="10" t="s">
        <v>715</v>
      </c>
      <c r="E191" s="10" t="s">
        <v>367</v>
      </c>
    </row>
    <row r="192" spans="1:5" x14ac:dyDescent="0.2">
      <c r="A192" s="11" t="s">
        <v>716</v>
      </c>
      <c r="B192" s="204">
        <v>150</v>
      </c>
      <c r="C192" s="15" t="s">
        <v>302</v>
      </c>
      <c r="D192" s="10" t="s">
        <v>715</v>
      </c>
      <c r="E192" s="46" t="s">
        <v>586</v>
      </c>
    </row>
    <row r="193" spans="1:9" x14ac:dyDescent="0.2">
      <c r="A193" s="11" t="s">
        <v>370</v>
      </c>
      <c r="B193" s="204">
        <f>10*Assumptions!B158*(1+Assumptions!B162)^5</f>
        <v>7.1874992606599992</v>
      </c>
      <c r="C193" s="15" t="s">
        <v>302</v>
      </c>
      <c r="D193" s="10" t="s">
        <v>715</v>
      </c>
      <c r="E193" s="14" t="s">
        <v>371</v>
      </c>
    </row>
    <row r="194" spans="1:9" x14ac:dyDescent="0.2">
      <c r="A194" s="11" t="s">
        <v>372</v>
      </c>
      <c r="B194" s="204">
        <f>-100*Assumptions!B158*(1+Assumptions!B162)^5</f>
        <v>-71.874992606599989</v>
      </c>
      <c r="C194" s="15" t="s">
        <v>302</v>
      </c>
      <c r="D194" s="10" t="s">
        <v>715</v>
      </c>
      <c r="E194" s="14" t="s">
        <v>371</v>
      </c>
    </row>
    <row r="195" spans="1:9" x14ac:dyDescent="0.2">
      <c r="A195" s="11" t="s">
        <v>412</v>
      </c>
      <c r="B195" s="204">
        <f>450*Assumptions!B158</f>
        <v>279</v>
      </c>
      <c r="C195" s="15" t="s">
        <v>302</v>
      </c>
      <c r="D195" s="10" t="s">
        <v>715</v>
      </c>
      <c r="E195" s="14" t="s">
        <v>373</v>
      </c>
    </row>
    <row r="196" spans="1:9" x14ac:dyDescent="0.2">
      <c r="A196" s="11" t="s">
        <v>384</v>
      </c>
      <c r="B196" s="204">
        <f>500*Assumptions!B158</f>
        <v>310</v>
      </c>
      <c r="C196" s="15" t="s">
        <v>302</v>
      </c>
      <c r="D196" s="10" t="s">
        <v>715</v>
      </c>
      <c r="E196" s="12" t="s">
        <v>367</v>
      </c>
    </row>
    <row r="197" spans="1:9" x14ac:dyDescent="0.2">
      <c r="A197" s="6"/>
      <c r="B197" s="6"/>
      <c r="C197" s="6"/>
      <c r="D197" s="6"/>
      <c r="E197" s="6"/>
    </row>
    <row r="198" spans="1:9" x14ac:dyDescent="0.2">
      <c r="A198" s="6"/>
      <c r="B198" s="6"/>
      <c r="C198" s="6"/>
      <c r="D198" s="6"/>
      <c r="E198" s="6"/>
    </row>
    <row r="199" spans="1:9" ht="18" x14ac:dyDescent="0.25">
      <c r="A199" s="27" t="s">
        <v>533</v>
      </c>
      <c r="B199" s="6"/>
      <c r="C199" s="6"/>
      <c r="D199" s="6"/>
      <c r="E199" s="6"/>
    </row>
    <row r="200" spans="1:9" x14ac:dyDescent="0.2">
      <c r="A200" s="8" t="s">
        <v>395</v>
      </c>
      <c r="B200" s="73" t="s">
        <v>534</v>
      </c>
      <c r="C200" s="74" t="s">
        <v>267</v>
      </c>
      <c r="D200" s="9" t="s">
        <v>268</v>
      </c>
      <c r="E200" s="9" t="s">
        <v>269</v>
      </c>
    </row>
    <row r="201" spans="1:9" x14ac:dyDescent="0.2">
      <c r="A201" s="11" t="s">
        <v>211</v>
      </c>
      <c r="B201" s="205">
        <v>0.26</v>
      </c>
      <c r="C201" s="44"/>
      <c r="D201" s="11"/>
      <c r="E201" s="46" t="s">
        <v>586</v>
      </c>
      <c r="G201" s="275"/>
      <c r="H201" s="275"/>
      <c r="I201" s="276"/>
    </row>
    <row r="202" spans="1:9" x14ac:dyDescent="0.2">
      <c r="A202" s="13" t="s">
        <v>206</v>
      </c>
      <c r="B202" s="205">
        <v>0.26</v>
      </c>
      <c r="C202" s="44"/>
      <c r="D202" s="11"/>
      <c r="E202" s="46" t="s">
        <v>586</v>
      </c>
      <c r="G202" s="275"/>
      <c r="H202" s="275"/>
      <c r="I202" s="276"/>
    </row>
    <row r="203" spans="1:9" x14ac:dyDescent="0.2">
      <c r="A203" s="11" t="s">
        <v>209</v>
      </c>
      <c r="B203" s="205">
        <v>0.03</v>
      </c>
      <c r="C203" s="44"/>
      <c r="D203" s="11"/>
      <c r="E203" s="46" t="s">
        <v>586</v>
      </c>
      <c r="G203" s="275"/>
      <c r="H203" s="275"/>
      <c r="I203" s="276"/>
    </row>
    <row r="204" spans="1:9" x14ac:dyDescent="0.2">
      <c r="A204" s="11" t="s">
        <v>213</v>
      </c>
      <c r="B204" s="205">
        <v>0.15</v>
      </c>
      <c r="C204" s="44"/>
      <c r="D204" s="11"/>
      <c r="E204" s="46" t="s">
        <v>586</v>
      </c>
      <c r="G204" s="275"/>
      <c r="H204" s="275"/>
      <c r="I204" s="276"/>
    </row>
    <row r="205" spans="1:9" x14ac:dyDescent="0.2">
      <c r="A205" s="11" t="s">
        <v>216</v>
      </c>
      <c r="B205" s="205">
        <v>0.02</v>
      </c>
      <c r="C205" s="44"/>
      <c r="D205" s="11"/>
      <c r="E205" s="46" t="s">
        <v>586</v>
      </c>
      <c r="G205" s="275"/>
      <c r="H205" s="275"/>
      <c r="I205" s="276"/>
    </row>
    <row r="206" spans="1:9" x14ac:dyDescent="0.2">
      <c r="A206" s="11" t="s">
        <v>219</v>
      </c>
      <c r="B206" s="205">
        <v>0.05</v>
      </c>
      <c r="C206" s="44"/>
      <c r="D206" s="11"/>
      <c r="E206" s="46" t="s">
        <v>586</v>
      </c>
      <c r="G206" s="275"/>
      <c r="H206" s="275"/>
      <c r="I206" s="276"/>
    </row>
    <row r="207" spans="1:9" x14ac:dyDescent="0.2">
      <c r="A207" s="11" t="s">
        <v>221</v>
      </c>
      <c r="B207" s="205">
        <v>0.05</v>
      </c>
      <c r="C207" s="44"/>
      <c r="D207" s="11"/>
      <c r="E207" s="46" t="s">
        <v>586</v>
      </c>
      <c r="G207" s="275"/>
      <c r="H207" s="275"/>
      <c r="I207" s="276"/>
    </row>
    <row r="208" spans="1:9" x14ac:dyDescent="0.2">
      <c r="A208" s="10" t="s">
        <v>226</v>
      </c>
      <c r="B208" s="205">
        <v>0.05</v>
      </c>
      <c r="C208" s="44"/>
      <c r="D208" s="11"/>
      <c r="E208" s="46" t="s">
        <v>586</v>
      </c>
      <c r="G208" s="275"/>
      <c r="H208" s="275"/>
      <c r="I208" s="276"/>
    </row>
    <row r="209" spans="1:9" x14ac:dyDescent="0.2">
      <c r="A209" s="11" t="s">
        <v>421</v>
      </c>
      <c r="B209" s="205">
        <v>0.02</v>
      </c>
      <c r="C209" s="44"/>
      <c r="D209" s="11"/>
      <c r="E209" s="46" t="s">
        <v>586</v>
      </c>
      <c r="G209" s="275"/>
      <c r="H209" s="275"/>
      <c r="I209" s="276"/>
    </row>
    <row r="210" spans="1:9" x14ac:dyDescent="0.2">
      <c r="A210" s="13" t="s">
        <v>228</v>
      </c>
      <c r="B210" s="205">
        <v>0.05</v>
      </c>
      <c r="C210" s="44"/>
      <c r="D210" s="11"/>
      <c r="E210" s="46" t="s">
        <v>586</v>
      </c>
      <c r="G210" s="275"/>
      <c r="H210" s="275"/>
      <c r="I210" s="276"/>
    </row>
    <row r="211" spans="1:9" x14ac:dyDescent="0.2">
      <c r="A211" s="11" t="s">
        <v>231</v>
      </c>
      <c r="B211" s="205">
        <v>0.03</v>
      </c>
      <c r="C211" s="44"/>
      <c r="D211" s="11"/>
      <c r="E211" s="46" t="s">
        <v>586</v>
      </c>
      <c r="G211" s="275"/>
      <c r="H211" s="275"/>
      <c r="I211" s="276"/>
    </row>
    <row r="212" spans="1:9" x14ac:dyDescent="0.2">
      <c r="A212" s="11" t="s">
        <v>233</v>
      </c>
      <c r="B212" s="205">
        <v>0.03</v>
      </c>
      <c r="C212" s="44"/>
      <c r="D212" s="11"/>
      <c r="E212" s="46" t="s">
        <v>586</v>
      </c>
      <c r="G212" s="275"/>
      <c r="H212" s="275"/>
      <c r="I212" s="276"/>
    </row>
    <row r="213" spans="1:9" x14ac:dyDescent="0.2">
      <c r="A213" s="10" t="s">
        <v>536</v>
      </c>
      <c r="B213" s="205">
        <f>SUM(B201:B212)</f>
        <v>1.0000000000000002</v>
      </c>
      <c r="C213" s="44"/>
      <c r="D213" s="11"/>
      <c r="E213" s="11"/>
    </row>
    <row r="214" spans="1:9" x14ac:dyDescent="0.2">
      <c r="A214" s="6"/>
      <c r="B214" s="6"/>
      <c r="C214" s="6"/>
      <c r="D214" s="6"/>
      <c r="E214" s="6"/>
    </row>
    <row r="215" spans="1:9" x14ac:dyDescent="0.2">
      <c r="A215" s="6"/>
      <c r="B215" s="6"/>
      <c r="C215" s="6"/>
      <c r="D215" s="6"/>
      <c r="E215" s="6"/>
    </row>
    <row r="216" spans="1:9" x14ac:dyDescent="0.2">
      <c r="A216" s="6"/>
      <c r="B216" s="6"/>
      <c r="C216" s="6"/>
      <c r="D216" s="6"/>
      <c r="E216" s="6"/>
    </row>
    <row r="217" spans="1:9" ht="18" x14ac:dyDescent="0.2">
      <c r="A217" s="28" t="s">
        <v>374</v>
      </c>
      <c r="B217" s="6"/>
      <c r="C217" s="7"/>
      <c r="D217" s="7"/>
      <c r="E217" s="6"/>
    </row>
    <row r="218" spans="1:9" x14ac:dyDescent="0.2">
      <c r="A218" s="8" t="s">
        <v>265</v>
      </c>
      <c r="B218" s="9" t="s">
        <v>266</v>
      </c>
      <c r="C218" s="9" t="s">
        <v>365</v>
      </c>
      <c r="D218" s="8" t="s">
        <v>268</v>
      </c>
      <c r="E218" s="189" t="s">
        <v>269</v>
      </c>
    </row>
    <row r="219" spans="1:9" x14ac:dyDescent="0.2">
      <c r="A219" s="10" t="s">
        <v>485</v>
      </c>
      <c r="B219" s="204">
        <f>'Scheme Items &amp; Costs Calc'!N28</f>
        <v>5750.0049768313293</v>
      </c>
      <c r="C219" s="22" t="s">
        <v>350</v>
      </c>
      <c r="D219" s="10" t="s">
        <v>486</v>
      </c>
      <c r="E219" s="14" t="s">
        <v>586</v>
      </c>
    </row>
    <row r="220" spans="1:9" x14ac:dyDescent="0.2">
      <c r="A220" s="10" t="s">
        <v>517</v>
      </c>
      <c r="B220" s="199">
        <f>'Scheme Items &amp; Costs Calc'!L28</f>
        <v>214.52144357968493</v>
      </c>
      <c r="C220" s="22" t="s">
        <v>549</v>
      </c>
      <c r="D220" s="10" t="s">
        <v>518</v>
      </c>
      <c r="E220" s="14" t="s">
        <v>586</v>
      </c>
    </row>
    <row r="221" spans="1:9" x14ac:dyDescent="0.2">
      <c r="A221" s="6"/>
      <c r="B221" s="6"/>
      <c r="C221" s="6"/>
      <c r="D221" s="6"/>
    </row>
    <row r="222" spans="1:9" ht="18" x14ac:dyDescent="0.2">
      <c r="A222" s="28" t="s">
        <v>332</v>
      </c>
      <c r="B222" s="6"/>
      <c r="C222" s="7"/>
      <c r="D222" s="6"/>
    </row>
    <row r="223" spans="1:9" x14ac:dyDescent="0.2">
      <c r="A223" s="8" t="s">
        <v>265</v>
      </c>
      <c r="B223" s="9" t="s">
        <v>266</v>
      </c>
      <c r="C223" s="9" t="s">
        <v>365</v>
      </c>
      <c r="D223" s="8" t="s">
        <v>268</v>
      </c>
      <c r="E223" s="189" t="s">
        <v>269</v>
      </c>
    </row>
    <row r="224" spans="1:9" x14ac:dyDescent="0.2">
      <c r="A224" s="26" t="s">
        <v>484</v>
      </c>
      <c r="B224" s="204">
        <f>SUM('Scheme Items &amp; Costs Calc'!Q12:Q23)</f>
        <v>41247.912437100065</v>
      </c>
      <c r="C224" s="22" t="s">
        <v>350</v>
      </c>
      <c r="D224" s="10" t="s">
        <v>520</v>
      </c>
      <c r="E224" s="14" t="s">
        <v>586</v>
      </c>
    </row>
    <row r="225" spans="1:7" x14ac:dyDescent="0.2">
      <c r="A225" s="26" t="s">
        <v>487</v>
      </c>
      <c r="B225" s="204">
        <f>SUM('Scheme Items &amp; Costs Calc'!R12:R23)</f>
        <v>13919.449105828466</v>
      </c>
      <c r="C225" s="22" t="s">
        <v>350</v>
      </c>
      <c r="D225" s="10" t="s">
        <v>495</v>
      </c>
      <c r="E225" s="14" t="s">
        <v>586</v>
      </c>
    </row>
    <row r="226" spans="1:7" x14ac:dyDescent="0.2">
      <c r="A226" s="6"/>
      <c r="B226" s="6"/>
      <c r="C226" s="6"/>
      <c r="D226" s="6"/>
      <c r="E226" s="6"/>
    </row>
    <row r="227" spans="1:7" x14ac:dyDescent="0.2">
      <c r="A227" s="6"/>
      <c r="B227" s="6"/>
      <c r="C227" s="6"/>
      <c r="D227" s="6"/>
      <c r="E227" s="6"/>
    </row>
    <row r="228" spans="1:7" x14ac:dyDescent="0.2">
      <c r="A228" s="6"/>
      <c r="B228" s="6"/>
      <c r="C228" s="6"/>
      <c r="D228" s="6"/>
      <c r="E228" s="6"/>
    </row>
    <row r="229" spans="1:7" ht="18" x14ac:dyDescent="0.2">
      <c r="A229" s="284" t="s">
        <v>492</v>
      </c>
      <c r="B229" s="284"/>
      <c r="C229" s="284"/>
      <c r="D229" s="284"/>
      <c r="E229" s="284"/>
      <c r="F229" s="284"/>
      <c r="G229" s="110"/>
    </row>
    <row r="230" spans="1:7" ht="38.25" x14ac:dyDescent="0.2">
      <c r="A230" s="55" t="s">
        <v>395</v>
      </c>
      <c r="B230" s="55" t="s">
        <v>491</v>
      </c>
      <c r="C230" s="55" t="s">
        <v>490</v>
      </c>
      <c r="D230" s="55" t="s">
        <v>489</v>
      </c>
      <c r="E230" s="55" t="s">
        <v>488</v>
      </c>
      <c r="F230" s="190" t="s">
        <v>481</v>
      </c>
      <c r="G230" s="110"/>
    </row>
    <row r="231" spans="1:7" ht="15" x14ac:dyDescent="0.25">
      <c r="A231" s="271" t="str">
        <f>'Scheme Items &amp; Costs Calc'!B12</f>
        <v>Aluminium cans</v>
      </c>
      <c r="B231" s="157">
        <f>Assumptions!$B$135</f>
        <v>500</v>
      </c>
      <c r="C231" s="157">
        <f>Assumptions!$B$136</f>
        <v>288.75</v>
      </c>
      <c r="D231" s="272">
        <f>Assumptions!$B$137</f>
        <v>82.5</v>
      </c>
      <c r="E231" s="272" cm="1">
        <f t="array" ref="E231">_xlfn.IFS('Scheme Items &amp; Costs Calc'!D12="No",Assumptions!$B$139,'Scheme Items &amp; Costs Calc'!D12="Yes",Assumptions!$B$138)</f>
        <v>445.5</v>
      </c>
      <c r="F231" s="272" cm="1">
        <f t="array" ref="F231">_xlfn.IFS('Scheme Items &amp; Costs Calc'!D12="No",Assumptions!$B$140,'Scheme Items &amp; Costs Calc'!D12="Yes",Assumptions!$B$141)</f>
        <v>41.25</v>
      </c>
      <c r="G231" s="273">
        <f t="shared" ref="G231:G243" si="1">SUM(B231:F231)</f>
        <v>1358</v>
      </c>
    </row>
    <row r="232" spans="1:7" ht="15" x14ac:dyDescent="0.25">
      <c r="A232" s="271" t="str">
        <f>'Scheme Items &amp; Costs Calc'!B13</f>
        <v>PET bottles</v>
      </c>
      <c r="B232" s="157">
        <f>Assumptions!$B$135</f>
        <v>500</v>
      </c>
      <c r="C232" s="157">
        <f>Assumptions!$B$136</f>
        <v>288.75</v>
      </c>
      <c r="D232" s="272">
        <f>Assumptions!$B$137</f>
        <v>82.5</v>
      </c>
      <c r="E232" s="272" cm="1">
        <f t="array" ref="E232">_xlfn.IFS('Scheme Items &amp; Costs Calc'!D13="No",Assumptions!$B$139,'Scheme Items &amp; Costs Calc'!D13="Yes",Assumptions!$B$138)</f>
        <v>445.5</v>
      </c>
      <c r="F232" s="272" cm="1">
        <f t="array" ref="F232">_xlfn.IFS('Scheme Items &amp; Costs Calc'!D13="No",Assumptions!$B$140,'Scheme Items &amp; Costs Calc'!D13="Yes",Assumptions!$B$141)</f>
        <v>41.25</v>
      </c>
      <c r="G232" s="273">
        <f>SUM(B232:F232)</f>
        <v>1358</v>
      </c>
    </row>
    <row r="233" spans="1:7" ht="15" x14ac:dyDescent="0.25">
      <c r="A233" s="271" t="str">
        <f>'Scheme Items &amp; Costs Calc'!B14</f>
        <v>Glass bottles</v>
      </c>
      <c r="B233" s="157">
        <f>Assumptions!$B$135</f>
        <v>500</v>
      </c>
      <c r="C233" s="157">
        <f>Assumptions!$B$136</f>
        <v>288.75</v>
      </c>
      <c r="D233" s="272">
        <f>Assumptions!$B$137</f>
        <v>82.5</v>
      </c>
      <c r="E233" s="272" cm="1">
        <f t="array" ref="E233">_xlfn.IFS('Scheme Items &amp; Costs Calc'!D14="No",Assumptions!$B$139,'Scheme Items &amp; Costs Calc'!D14="Yes",Assumptions!$B$138)</f>
        <v>445.5</v>
      </c>
      <c r="F233" s="272" cm="1">
        <f t="array" ref="F233">_xlfn.IFS('Scheme Items &amp; Costs Calc'!D14="No",Assumptions!$B$140,'Scheme Items &amp; Costs Calc'!D14="Yes",Assumptions!$B$141)</f>
        <v>41.25</v>
      </c>
      <c r="G233" s="273">
        <f t="shared" si="1"/>
        <v>1358</v>
      </c>
    </row>
    <row r="234" spans="1:7" ht="15" x14ac:dyDescent="0.25">
      <c r="A234" s="271" t="str">
        <f>'Scheme Items &amp; Costs Calc'!B15</f>
        <v>Mobile phones</v>
      </c>
      <c r="B234" s="157">
        <f>Assumptions!$B$135</f>
        <v>500</v>
      </c>
      <c r="C234" s="157">
        <f>Assumptions!$B$136</f>
        <v>288.75</v>
      </c>
      <c r="D234" s="272">
        <f>Assumptions!$B$137</f>
        <v>82.5</v>
      </c>
      <c r="E234" s="272" cm="1">
        <f t="array" ref="E234">_xlfn.IFS('Scheme Items &amp; Costs Calc'!D15="No",Assumptions!$B$139,'Scheme Items &amp; Costs Calc'!D15="Yes",Assumptions!$B$138)</f>
        <v>693</v>
      </c>
      <c r="F234" s="272" cm="1">
        <f t="array" ref="F234">_xlfn.IFS('Scheme Items &amp; Costs Calc'!D15="No",Assumptions!$B$140,'Scheme Items &amp; Costs Calc'!D15="Yes",Assumptions!$B$141)</f>
        <v>165</v>
      </c>
      <c r="G234" s="273">
        <f t="shared" si="1"/>
        <v>1729.25</v>
      </c>
    </row>
    <row r="235" spans="1:7" ht="15" x14ac:dyDescent="0.25">
      <c r="A235" s="271" t="str">
        <f>'Scheme Items &amp; Costs Calc'!B16</f>
        <v>Computers/laptops</v>
      </c>
      <c r="B235" s="157">
        <f>Assumptions!$B$135</f>
        <v>500</v>
      </c>
      <c r="C235" s="157">
        <f>Assumptions!$B$136</f>
        <v>288.75</v>
      </c>
      <c r="D235" s="272">
        <f>Assumptions!$B$137</f>
        <v>82.5</v>
      </c>
      <c r="E235" s="272" cm="1">
        <f t="array" ref="E235">_xlfn.IFS('Scheme Items &amp; Costs Calc'!D16="No",Assumptions!$B$139,'Scheme Items &amp; Costs Calc'!D16="Yes",Assumptions!$B$138)</f>
        <v>693</v>
      </c>
      <c r="F235" s="272" cm="1">
        <f t="array" ref="F235">_xlfn.IFS('Scheme Items &amp; Costs Calc'!D16="No",Assumptions!$B$140,'Scheme Items &amp; Costs Calc'!D16="Yes",Assumptions!$B$141)</f>
        <v>165</v>
      </c>
      <c r="G235" s="273">
        <f t="shared" si="1"/>
        <v>1729.25</v>
      </c>
    </row>
    <row r="236" spans="1:7" ht="15" x14ac:dyDescent="0.25">
      <c r="A236" s="271" t="str">
        <f>'Scheme Items &amp; Costs Calc'!B17</f>
        <v>Televisions/monitors</v>
      </c>
      <c r="B236" s="157">
        <f>Assumptions!$B$135</f>
        <v>500</v>
      </c>
      <c r="C236" s="157">
        <f>Assumptions!$B$136</f>
        <v>288.75</v>
      </c>
      <c r="D236" s="272">
        <f>Assumptions!$B$137</f>
        <v>82.5</v>
      </c>
      <c r="E236" s="272" cm="1">
        <f t="array" ref="E236">_xlfn.IFS('Scheme Items &amp; Costs Calc'!D17="No",Assumptions!$B$139,'Scheme Items &amp; Costs Calc'!D17="Yes",Assumptions!$B$138)</f>
        <v>693</v>
      </c>
      <c r="F236" s="272" cm="1">
        <f t="array" ref="F236">_xlfn.IFS('Scheme Items &amp; Costs Calc'!D17="No",Assumptions!$B$140,'Scheme Items &amp; Costs Calc'!D17="Yes",Assumptions!$B$141)</f>
        <v>165</v>
      </c>
      <c r="G236" s="273">
        <f t="shared" si="1"/>
        <v>1729.25</v>
      </c>
    </row>
    <row r="237" spans="1:7" ht="15" x14ac:dyDescent="0.25">
      <c r="A237" s="271" t="str">
        <f>'Scheme Items &amp; Costs Calc'!B18</f>
        <v>Refrigerators/freezers</v>
      </c>
      <c r="B237" s="157">
        <f>Assumptions!$B$135</f>
        <v>500</v>
      </c>
      <c r="C237" s="157">
        <f>Assumptions!$B$136</f>
        <v>288.75</v>
      </c>
      <c r="D237" s="272">
        <f>Assumptions!$B$137</f>
        <v>82.5</v>
      </c>
      <c r="E237" s="272" cm="1">
        <f t="array" ref="E237">_xlfn.IFS('Scheme Items &amp; Costs Calc'!D18="No",Assumptions!$B$139,'Scheme Items &amp; Costs Calc'!D18="Yes",Assumptions!$B$138)</f>
        <v>693</v>
      </c>
      <c r="F237" s="272" cm="1">
        <f t="array" ref="F237">_xlfn.IFS('Scheme Items &amp; Costs Calc'!D18="No",Assumptions!$B$140,'Scheme Items &amp; Costs Calc'!D18="Yes",Assumptions!$B$141)</f>
        <v>165</v>
      </c>
      <c r="G237" s="273">
        <f t="shared" si="1"/>
        <v>1729.25</v>
      </c>
    </row>
    <row r="238" spans="1:7" ht="15" x14ac:dyDescent="0.25">
      <c r="A238" s="271" t="str">
        <f>'Scheme Items &amp; Costs Calc'!B19</f>
        <v>Washing machines</v>
      </c>
      <c r="B238" s="157">
        <f>Assumptions!$B$135</f>
        <v>500</v>
      </c>
      <c r="C238" s="157">
        <f>Assumptions!$B$136</f>
        <v>288.75</v>
      </c>
      <c r="D238" s="272">
        <f>Assumptions!$B$137</f>
        <v>82.5</v>
      </c>
      <c r="E238" s="272" cm="1">
        <f t="array" ref="E238">_xlfn.IFS('Scheme Items &amp; Costs Calc'!D19="No",Assumptions!$B$139,'Scheme Items &amp; Costs Calc'!D19="Yes",Assumptions!$B$138)</f>
        <v>693</v>
      </c>
      <c r="F238" s="272" cm="1">
        <f t="array" ref="F238">_xlfn.IFS('Scheme Items &amp; Costs Calc'!D19="No",Assumptions!$B$140,'Scheme Items &amp; Costs Calc'!D19="Yes",Assumptions!$B$141)</f>
        <v>165</v>
      </c>
      <c r="G238" s="273">
        <f t="shared" si="1"/>
        <v>1729.25</v>
      </c>
    </row>
    <row r="239" spans="1:7" ht="15" x14ac:dyDescent="0.25">
      <c r="A239" s="271" t="str">
        <f>'Scheme Items &amp; Costs Calc'!B20</f>
        <v>Lead acid batteries</v>
      </c>
      <c r="B239" s="157">
        <f>Assumptions!$B$135</f>
        <v>500</v>
      </c>
      <c r="C239" s="157">
        <f>Assumptions!$B$136</f>
        <v>288.75</v>
      </c>
      <c r="D239" s="272">
        <f>Assumptions!$B$137</f>
        <v>82.5</v>
      </c>
      <c r="E239" s="272" cm="1">
        <f t="array" ref="E239">_xlfn.IFS('Scheme Items &amp; Costs Calc'!D20="No",Assumptions!$B$139,'Scheme Items &amp; Costs Calc'!D20="Yes",Assumptions!$B$138)</f>
        <v>693</v>
      </c>
      <c r="F239" s="272" cm="1">
        <f t="array" ref="F239">_xlfn.IFS('Scheme Items &amp; Costs Calc'!D20="No",Assumptions!$B$140,'Scheme Items &amp; Costs Calc'!D20="Yes",Assumptions!$B$141)</f>
        <v>165</v>
      </c>
      <c r="G239" s="273">
        <f t="shared" si="1"/>
        <v>1729.25</v>
      </c>
    </row>
    <row r="240" spans="1:7" ht="15" x14ac:dyDescent="0.25">
      <c r="A240" s="271" t="str">
        <f>'Scheme Items &amp; Costs Calc'!B21</f>
        <v>Car / truck tyres</v>
      </c>
      <c r="B240" s="157">
        <f>Assumptions!$B$135</f>
        <v>500</v>
      </c>
      <c r="C240" s="157">
        <f>Assumptions!$B$136</f>
        <v>288.75</v>
      </c>
      <c r="D240" s="272">
        <f>Assumptions!$B$137</f>
        <v>82.5</v>
      </c>
      <c r="E240" s="272" cm="1">
        <f t="array" ref="E240">_xlfn.IFS('Scheme Items &amp; Costs Calc'!D21="No",Assumptions!$B$139,'Scheme Items &amp; Costs Calc'!D21="Yes",Assumptions!$B$138)</f>
        <v>693</v>
      </c>
      <c r="F240" s="272" cm="1">
        <f t="array" ref="F240">_xlfn.IFS('Scheme Items &amp; Costs Calc'!D21="No",Assumptions!$B$140,'Scheme Items &amp; Costs Calc'!D21="Yes",Assumptions!$B$141)</f>
        <v>165</v>
      </c>
      <c r="G240" s="273">
        <f t="shared" si="1"/>
        <v>1729.25</v>
      </c>
    </row>
    <row r="241" spans="1:7" ht="15" x14ac:dyDescent="0.25">
      <c r="A241" s="271" t="str">
        <f>'Scheme Items &amp; Costs Calc'!B22</f>
        <v>Vehicles - car (under 5t)</v>
      </c>
      <c r="B241" s="157">
        <f>Assumptions!$B$135</f>
        <v>500</v>
      </c>
      <c r="C241" s="157">
        <f>Assumptions!$B$136</f>
        <v>288.75</v>
      </c>
      <c r="D241" s="272">
        <f>Assumptions!$B$137</f>
        <v>82.5</v>
      </c>
      <c r="E241" s="272" cm="1">
        <f t="array" ref="E241">_xlfn.IFS('Scheme Items &amp; Costs Calc'!D22="No",Assumptions!$B$139,'Scheme Items &amp; Costs Calc'!D22="Yes",Assumptions!$B$138)</f>
        <v>693</v>
      </c>
      <c r="F241" s="272" cm="1">
        <f t="array" ref="F241">_xlfn.IFS('Scheme Items &amp; Costs Calc'!D22="No",Assumptions!$B$140,'Scheme Items &amp; Costs Calc'!D22="Yes",Assumptions!$B$141)</f>
        <v>165</v>
      </c>
      <c r="G241" s="273">
        <f t="shared" si="1"/>
        <v>1729.25</v>
      </c>
    </row>
    <row r="242" spans="1:7" ht="15" x14ac:dyDescent="0.25">
      <c r="A242" s="271" t="str">
        <f>'Scheme Items &amp; Costs Calc'!B23</f>
        <v/>
      </c>
      <c r="B242" s="157">
        <f>Assumptions!$B$135</f>
        <v>500</v>
      </c>
      <c r="C242" s="157">
        <f>Assumptions!$B$136</f>
        <v>288.75</v>
      </c>
      <c r="D242" s="272">
        <f>Assumptions!$B$137</f>
        <v>82.5</v>
      </c>
      <c r="E242" s="272" t="e" cm="1">
        <f t="array" ref="E242">_xlfn.IFS('Scheme Items &amp; Costs Calc'!D23="No",Assumptions!$B$139,'Scheme Items &amp; Costs Calc'!D23="Yes",Assumptions!$B$138)</f>
        <v>#N/A</v>
      </c>
      <c r="F242" s="272" t="e" cm="1">
        <f t="array" ref="F242">_xlfn.IFS('Scheme Items &amp; Costs Calc'!D23="No",Assumptions!$B$140,'Scheme Items &amp; Costs Calc'!D23="Yes",Assumptions!$B$141)</f>
        <v>#N/A</v>
      </c>
      <c r="G242" s="273" t="e">
        <f t="shared" si="1"/>
        <v>#N/A</v>
      </c>
    </row>
    <row r="243" spans="1:7" ht="15" x14ac:dyDescent="0.25">
      <c r="A243" s="66"/>
      <c r="B243" s="67">
        <f>SUM(B231:B242)</f>
        <v>6000</v>
      </c>
      <c r="C243" s="67">
        <f>SUM(C231:C242)</f>
        <v>3465</v>
      </c>
      <c r="D243" s="67">
        <f>SUM(D231:D242)</f>
        <v>990</v>
      </c>
      <c r="E243" s="67" t="e">
        <f>SUM(E231:E242)</f>
        <v>#N/A</v>
      </c>
      <c r="F243" s="191" t="e">
        <f>SUM(F231:F242)</f>
        <v>#N/A</v>
      </c>
      <c r="G243" s="191" t="e">
        <f t="shared" si="1"/>
        <v>#N/A</v>
      </c>
    </row>
    <row r="245" spans="1:7" x14ac:dyDescent="0.2">
      <c r="B245" s="34" t="s">
        <v>521</v>
      </c>
    </row>
    <row r="246" spans="1:7" x14ac:dyDescent="0.2">
      <c r="B246" s="34" t="s">
        <v>522</v>
      </c>
    </row>
    <row r="247" spans="1:7" ht="15" x14ac:dyDescent="0.25">
      <c r="A247"/>
      <c r="G247"/>
    </row>
    <row r="249" spans="1:7" ht="15" x14ac:dyDescent="0.25">
      <c r="A249" s="112" t="s">
        <v>2</v>
      </c>
    </row>
    <row r="250" spans="1:7" x14ac:dyDescent="0.2">
      <c r="A250" s="14" t="s">
        <v>272</v>
      </c>
      <c r="B250" s="192">
        <v>0.3</v>
      </c>
      <c r="C250" s="15" t="s">
        <v>271</v>
      </c>
    </row>
    <row r="251" spans="1:7" x14ac:dyDescent="0.2">
      <c r="A251" s="14" t="s">
        <v>270</v>
      </c>
      <c r="B251" s="192">
        <v>0.4</v>
      </c>
      <c r="C251" s="15" t="s">
        <v>271</v>
      </c>
    </row>
    <row r="252" spans="1:7" x14ac:dyDescent="0.2">
      <c r="A252" s="6"/>
      <c r="B252" s="6"/>
      <c r="C252" s="6"/>
    </row>
    <row r="253" spans="1:7" x14ac:dyDescent="0.2">
      <c r="A253" s="14" t="s">
        <v>278</v>
      </c>
      <c r="B253" s="194">
        <f>B254</f>
        <v>0.53</v>
      </c>
      <c r="C253" s="15" t="s">
        <v>271</v>
      </c>
    </row>
    <row r="254" spans="1:7" x14ac:dyDescent="0.2">
      <c r="A254" s="14" t="s">
        <v>273</v>
      </c>
      <c r="B254" s="194">
        <v>0.53</v>
      </c>
      <c r="C254" s="15" t="s">
        <v>271</v>
      </c>
    </row>
    <row r="255" spans="1:7" x14ac:dyDescent="0.2">
      <c r="A255" s="10" t="s">
        <v>325</v>
      </c>
      <c r="B255" s="192">
        <v>1.5</v>
      </c>
      <c r="C255" s="15" t="s">
        <v>326</v>
      </c>
    </row>
    <row r="256" spans="1:7" x14ac:dyDescent="0.2">
      <c r="A256" s="14" t="s">
        <v>280</v>
      </c>
      <c r="B256" s="194">
        <v>0.56000000000000005</v>
      </c>
      <c r="C256" s="15" t="s">
        <v>271</v>
      </c>
    </row>
    <row r="257" spans="1:3" x14ac:dyDescent="0.2">
      <c r="A257" s="14" t="s">
        <v>284</v>
      </c>
      <c r="B257" s="194">
        <f>AVERAGE(1200,1600,2000,1500,2400,3000)/1000</f>
        <v>1.95</v>
      </c>
      <c r="C257" s="15"/>
    </row>
    <row r="260" spans="1:3" x14ac:dyDescent="0.2">
      <c r="A260" s="10" t="s">
        <v>318</v>
      </c>
      <c r="B260" s="192">
        <v>33</v>
      </c>
      <c r="C260" s="15" t="s">
        <v>319</v>
      </c>
    </row>
    <row r="261" spans="1:3" x14ac:dyDescent="0.2">
      <c r="A261" s="10" t="s">
        <v>584</v>
      </c>
      <c r="B261" s="192">
        <v>10</v>
      </c>
      <c r="C261" s="15" t="s">
        <v>329</v>
      </c>
    </row>
    <row r="262" spans="1:3" x14ac:dyDescent="0.2">
      <c r="A262" s="14" t="s">
        <v>275</v>
      </c>
      <c r="B262" s="194">
        <v>2</v>
      </c>
      <c r="C262" s="15" t="s">
        <v>271</v>
      </c>
    </row>
    <row r="263" spans="1:3" x14ac:dyDescent="0.2">
      <c r="A263" s="6"/>
      <c r="B263" s="6"/>
      <c r="C263" s="6"/>
    </row>
    <row r="264" spans="1:3" x14ac:dyDescent="0.2">
      <c r="A264" s="14" t="s">
        <v>381</v>
      </c>
      <c r="B264" s="194">
        <v>14.7</v>
      </c>
      <c r="C264" s="15" t="s">
        <v>286</v>
      </c>
    </row>
    <row r="265" spans="1:3" x14ac:dyDescent="0.2">
      <c r="A265" s="14" t="s">
        <v>390</v>
      </c>
      <c r="B265" s="194">
        <v>27</v>
      </c>
      <c r="C265" s="15" t="s">
        <v>286</v>
      </c>
    </row>
    <row r="266" spans="1:3" x14ac:dyDescent="0.2">
      <c r="A266" s="14" t="s">
        <v>496</v>
      </c>
      <c r="B266" s="199">
        <v>100</v>
      </c>
      <c r="C266" s="15" t="s">
        <v>286</v>
      </c>
    </row>
    <row r="267" spans="1:3" x14ac:dyDescent="0.2">
      <c r="A267" s="14" t="s">
        <v>503</v>
      </c>
      <c r="B267" s="194">
        <v>3.5</v>
      </c>
      <c r="C267" s="15" t="s">
        <v>437</v>
      </c>
    </row>
    <row r="268" spans="1:3" x14ac:dyDescent="0.2">
      <c r="A268" s="14" t="s">
        <v>505</v>
      </c>
      <c r="B268" s="194">
        <f>12.7</f>
        <v>12.7</v>
      </c>
      <c r="C268" s="15" t="s">
        <v>437</v>
      </c>
    </row>
    <row r="269" spans="1:3" x14ac:dyDescent="0.2">
      <c r="A269" s="14" t="s">
        <v>457</v>
      </c>
      <c r="B269" s="199">
        <v>65</v>
      </c>
      <c r="C269" s="15" t="s">
        <v>437</v>
      </c>
    </row>
    <row r="270" spans="1:3" x14ac:dyDescent="0.2">
      <c r="A270" s="14" t="s">
        <v>456</v>
      </c>
      <c r="B270" s="199">
        <v>65</v>
      </c>
      <c r="C270" s="15" t="s">
        <v>437</v>
      </c>
    </row>
    <row r="271" spans="1:3" x14ac:dyDescent="0.2">
      <c r="A271" s="14" t="s">
        <v>507</v>
      </c>
      <c r="B271" s="199">
        <v>17</v>
      </c>
      <c r="C271" s="15" t="s">
        <v>437</v>
      </c>
    </row>
    <row r="272" spans="1:3" x14ac:dyDescent="0.2">
      <c r="A272" s="14" t="s">
        <v>287</v>
      </c>
      <c r="B272" s="194">
        <v>8</v>
      </c>
      <c r="C272" s="15" t="s">
        <v>288</v>
      </c>
    </row>
    <row r="273" spans="1:3" x14ac:dyDescent="0.2">
      <c r="A273" s="14" t="s">
        <v>538</v>
      </c>
      <c r="B273" s="274">
        <v>16</v>
      </c>
      <c r="C273" s="15" t="s">
        <v>437</v>
      </c>
    </row>
    <row r="274" spans="1:3" x14ac:dyDescent="0.2">
      <c r="A274" s="14" t="s">
        <v>539</v>
      </c>
      <c r="B274" s="274">
        <v>40</v>
      </c>
      <c r="C274" s="15" t="s">
        <v>437</v>
      </c>
    </row>
    <row r="275" spans="1:3" x14ac:dyDescent="0.2">
      <c r="A275" s="14" t="s">
        <v>526</v>
      </c>
      <c r="B275" s="194">
        <v>1.2</v>
      </c>
      <c r="C275" s="15" t="s">
        <v>378</v>
      </c>
    </row>
    <row r="278" spans="1:3" x14ac:dyDescent="0.2">
      <c r="A278" s="14" t="s">
        <v>585</v>
      </c>
      <c r="B278" s="202">
        <v>0.01</v>
      </c>
      <c r="C278" s="15"/>
    </row>
    <row r="281" spans="1:3" ht="15" x14ac:dyDescent="0.25">
      <c r="A281" s="112" t="s">
        <v>656</v>
      </c>
    </row>
    <row r="282" spans="1:3" x14ac:dyDescent="0.2">
      <c r="A282" s="10" t="s">
        <v>633</v>
      </c>
      <c r="B282" s="192">
        <v>1</v>
      </c>
      <c r="C282" s="15" t="s">
        <v>634</v>
      </c>
    </row>
    <row r="284" spans="1:3" x14ac:dyDescent="0.2">
      <c r="A284" s="14" t="s">
        <v>635</v>
      </c>
      <c r="B284" s="192">
        <v>1E-4</v>
      </c>
      <c r="C284" s="15" t="s">
        <v>634</v>
      </c>
    </row>
    <row r="285" spans="1:3" x14ac:dyDescent="0.2">
      <c r="A285" s="14" t="s">
        <v>645</v>
      </c>
      <c r="B285" s="192">
        <f>B$282/B284</f>
        <v>10000</v>
      </c>
      <c r="C285" s="15"/>
    </row>
    <row r="286" spans="1:3" x14ac:dyDescent="0.2">
      <c r="A286" s="14" t="s">
        <v>636</v>
      </c>
      <c r="B286" s="192">
        <v>2.0000000000000001E-4</v>
      </c>
      <c r="C286" s="15" t="s">
        <v>634</v>
      </c>
    </row>
    <row r="287" spans="1:3" x14ac:dyDescent="0.2">
      <c r="A287" s="14" t="s">
        <v>649</v>
      </c>
      <c r="B287" s="192">
        <f>B$282/B286</f>
        <v>5000</v>
      </c>
      <c r="C287" s="15"/>
    </row>
    <row r="288" spans="1:3" x14ac:dyDescent="0.2">
      <c r="A288" s="14" t="s">
        <v>667</v>
      </c>
      <c r="B288" s="192">
        <v>5.0000000000000001E-4</v>
      </c>
      <c r="C288" s="15" t="s">
        <v>634</v>
      </c>
    </row>
    <row r="289" spans="1:3" x14ac:dyDescent="0.2">
      <c r="A289" s="14" t="s">
        <v>668</v>
      </c>
      <c r="B289" s="192">
        <f>B$282/B288</f>
        <v>2000</v>
      </c>
      <c r="C289" s="15"/>
    </row>
    <row r="290" spans="1:3" x14ac:dyDescent="0.2">
      <c r="A290" s="14" t="s">
        <v>637</v>
      </c>
      <c r="B290" s="192">
        <v>2.0000000000000001E-4</v>
      </c>
      <c r="C290" s="15" t="s">
        <v>634</v>
      </c>
    </row>
    <row r="291" spans="1:3" x14ac:dyDescent="0.2">
      <c r="A291" s="14" t="s">
        <v>650</v>
      </c>
      <c r="B291" s="192">
        <f>B$282/B290</f>
        <v>5000</v>
      </c>
      <c r="C291" s="15"/>
    </row>
    <row r="292" spans="1:3" x14ac:dyDescent="0.2">
      <c r="A292" s="14" t="s">
        <v>638</v>
      </c>
      <c r="B292" s="192">
        <v>4.0000000000000002E-4</v>
      </c>
      <c r="C292" s="15" t="s">
        <v>634</v>
      </c>
    </row>
    <row r="293" spans="1:3" x14ac:dyDescent="0.2">
      <c r="A293" s="14" t="s">
        <v>651</v>
      </c>
      <c r="B293" s="192">
        <f>B$282/B292</f>
        <v>2500</v>
      </c>
      <c r="C293" s="15"/>
    </row>
    <row r="294" spans="1:3" x14ac:dyDescent="0.2">
      <c r="A294" s="14" t="s">
        <v>639</v>
      </c>
      <c r="B294" s="192">
        <v>0.02</v>
      </c>
      <c r="C294" s="15" t="s">
        <v>634</v>
      </c>
    </row>
    <row r="295" spans="1:3" x14ac:dyDescent="0.2">
      <c r="A295" s="14" t="s">
        <v>652</v>
      </c>
      <c r="B295" s="192">
        <f>B$282/B294</f>
        <v>50</v>
      </c>
      <c r="C295" s="15"/>
    </row>
    <row r="296" spans="1:3" x14ac:dyDescent="0.2">
      <c r="A296" s="14" t="s">
        <v>641</v>
      </c>
      <c r="B296" s="192">
        <v>0.45</v>
      </c>
      <c r="C296" s="15" t="s">
        <v>634</v>
      </c>
    </row>
    <row r="297" spans="1:3" x14ac:dyDescent="0.2">
      <c r="A297" s="14" t="s">
        <v>654</v>
      </c>
      <c r="B297" s="192">
        <f>B$282/B296</f>
        <v>2.2222222222222223</v>
      </c>
      <c r="C297" s="15"/>
    </row>
    <row r="298" spans="1:3" x14ac:dyDescent="0.2">
      <c r="A298" s="14" t="s">
        <v>640</v>
      </c>
      <c r="B298" s="192">
        <v>0.3</v>
      </c>
      <c r="C298" s="15" t="s">
        <v>634</v>
      </c>
    </row>
    <row r="299" spans="1:3" x14ac:dyDescent="0.2">
      <c r="A299" s="14" t="s">
        <v>653</v>
      </c>
      <c r="B299" s="192">
        <f>B$282/B298</f>
        <v>3.3333333333333335</v>
      </c>
      <c r="C299" s="15"/>
    </row>
    <row r="300" spans="1:3" x14ac:dyDescent="0.2">
      <c r="A300" s="14" t="s">
        <v>642</v>
      </c>
      <c r="B300" s="192">
        <v>9.7999999999999997E-3</v>
      </c>
      <c r="C300" s="15" t="s">
        <v>634</v>
      </c>
    </row>
    <row r="301" spans="1:3" x14ac:dyDescent="0.2">
      <c r="A301" s="14" t="s">
        <v>648</v>
      </c>
      <c r="B301" s="192">
        <f>B$282/B300</f>
        <v>102.04081632653062</v>
      </c>
      <c r="C301" s="15"/>
    </row>
    <row r="302" spans="1:3" x14ac:dyDescent="0.2">
      <c r="A302" s="14" t="s">
        <v>644</v>
      </c>
      <c r="B302" s="192">
        <v>4.4999999999999998E-2</v>
      </c>
      <c r="C302" s="15" t="s">
        <v>634</v>
      </c>
    </row>
    <row r="303" spans="1:3" x14ac:dyDescent="0.2">
      <c r="A303" s="14" t="s">
        <v>647</v>
      </c>
      <c r="B303" s="192">
        <f>B$282/B302</f>
        <v>22.222222222222221</v>
      </c>
      <c r="C303" s="15"/>
    </row>
    <row r="304" spans="1:3" x14ac:dyDescent="0.2">
      <c r="A304" s="14" t="s">
        <v>643</v>
      </c>
      <c r="B304" s="192">
        <v>13</v>
      </c>
      <c r="C304" s="15" t="s">
        <v>634</v>
      </c>
    </row>
    <row r="305" spans="1:3" x14ac:dyDescent="0.2">
      <c r="A305" s="14" t="s">
        <v>646</v>
      </c>
      <c r="B305" s="192">
        <f>B$282/B304</f>
        <v>7.6923076923076927E-2</v>
      </c>
      <c r="C305" s="15"/>
    </row>
  </sheetData>
  <mergeCells count="30">
    <mergeCell ref="A229:F229"/>
    <mergeCell ref="A11:E11"/>
    <mergeCell ref="B184:C184"/>
    <mergeCell ref="A148:E148"/>
    <mergeCell ref="A132:E132"/>
    <mergeCell ref="A117:E117"/>
    <mergeCell ref="A120:E120"/>
    <mergeCell ref="A123:E123"/>
    <mergeCell ref="A92:E92"/>
    <mergeCell ref="A47:E47"/>
    <mergeCell ref="A19:E19"/>
    <mergeCell ref="A163:C163"/>
    <mergeCell ref="A164:C164"/>
    <mergeCell ref="B185:C185"/>
    <mergeCell ref="B173:C173"/>
    <mergeCell ref="B174:C174"/>
    <mergeCell ref="B180:C180"/>
    <mergeCell ref="B181:C181"/>
    <mergeCell ref="B182:C182"/>
    <mergeCell ref="B183:C183"/>
    <mergeCell ref="A165:C165"/>
    <mergeCell ref="A166:C166"/>
    <mergeCell ref="A167:C167"/>
    <mergeCell ref="A168:C168"/>
    <mergeCell ref="A169:C169"/>
    <mergeCell ref="B175:C175"/>
    <mergeCell ref="B176:C176"/>
    <mergeCell ref="B177:C177"/>
    <mergeCell ref="B178:C178"/>
    <mergeCell ref="B179:C179"/>
  </mergeCells>
  <phoneticPr fontId="14" type="noConversion"/>
  <hyperlinks>
    <hyperlink ref="E136" r:id="rId1" xr:uid="{F6E70C4A-4372-4AB2-BDC5-BC26A50C34E6}"/>
    <hyperlink ref="E135" r:id="rId2" xr:uid="{53740F22-3E81-4D1E-901B-F887B41B4655}"/>
    <hyperlink ref="E118" r:id="rId3" xr:uid="{33F4CBD2-65E1-451E-BDFA-391D64B02400}"/>
    <hyperlink ref="E138" r:id="rId4" xr:uid="{FE2DEB7A-9170-4DFC-BAD4-48B29EF2EEA7}"/>
    <hyperlink ref="E139" r:id="rId5" xr:uid="{866D0D90-D120-44C6-9C81-00AEC94B314A}"/>
    <hyperlink ref="E137" r:id="rId6" xr:uid="{682A40DC-B697-4288-AF78-1D9C45712DF9}"/>
    <hyperlink ref="E140" r:id="rId7" xr:uid="{F44C9639-E8D4-4A10-8AAD-69E254B1B945}"/>
    <hyperlink ref="E141" r:id="rId8" xr:uid="{F80A688F-A229-4220-9DA8-F3A7EF69222A}"/>
    <hyperlink ref="E122" r:id="rId9" xr:uid="{214ED4A9-340B-4695-8A72-104DE15A358D}"/>
    <hyperlink ref="E42" r:id="rId10" xr:uid="{A6D83611-A206-4332-ABCC-845993EFB42B}"/>
    <hyperlink ref="E95" r:id="rId11" xr:uid="{85008621-ADDE-465E-AA7A-D6C1CD2CA1C4}"/>
    <hyperlink ref="E133" r:id="rId12" xr:uid="{A302A649-4402-46A3-98A8-2E01889CD32D}"/>
    <hyperlink ref="E109" r:id="rId13" xr:uid="{74AF13BB-A9F5-482A-947D-12D07C954795}"/>
    <hyperlink ref="E174" r:id="rId14" xr:uid="{0431EB47-183D-4020-BD87-46C3B9604AA2}"/>
    <hyperlink ref="E177" r:id="rId15" xr:uid="{B9446EA0-4A76-40D0-8CEA-CAB0874911A6}"/>
    <hyperlink ref="E178" r:id="rId16" xr:uid="{9C4ABA7F-048D-4144-A4AD-1E2B8A3E0097}"/>
    <hyperlink ref="E54" r:id="rId17" xr:uid="{E36C3226-255E-4D7F-99A4-6C13EA67AD21}"/>
    <hyperlink ref="E56" r:id="rId18" xr:uid="{E55C051C-CD0A-4F0D-B6F7-114E7899FD34}"/>
    <hyperlink ref="E43:E44" r:id="rId19" display="https://www.tyrestewardship.org.au/reports-facts-figures/epu-ratio/" xr:uid="{2D39CAAB-829E-4145-9298-3B13549330B6}"/>
    <hyperlink ref="E84" r:id="rId20" xr:uid="{18416F45-B25E-41F4-9A73-B91EA121DAA4}"/>
    <hyperlink ref="E52" r:id="rId21" xr:uid="{EDB1BEDD-F0E2-4347-A36C-1C4F57EF7091}"/>
    <hyperlink ref="E36" r:id="rId22" xr:uid="{79D17CC9-D763-4D46-90F6-491BD66A979F}"/>
    <hyperlink ref="E37" r:id="rId23" xr:uid="{FC68E67D-CD1F-4535-B8AA-0BD09B1BBEBD}"/>
    <hyperlink ref="E38" r:id="rId24" xr:uid="{FED3FD4E-5E20-417F-85A0-95E6324CC787}"/>
    <hyperlink ref="E121" r:id="rId25" xr:uid="{07D50313-C654-4450-BA30-FF0CAA927738}"/>
    <hyperlink ref="E45:E46" r:id="rId26" display="https://www.tyrestewardship.org.au/reports-facts-figures/epu-ratio/" xr:uid="{F1300C1D-6E97-46B0-85F4-F58EFE052614}"/>
  </hyperlinks>
  <pageMargins left="0.7" right="0.7" top="0.75" bottom="0.75" header="0.3" footer="0.3"/>
  <pageSetup paperSize="9" orientation="portrait" r:id="rId27"/>
  <drawing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EC7A-BBB2-46CB-BE91-F9DB076A4984}">
  <sheetPr>
    <tabColor rgb="FFFF7C80"/>
  </sheetPr>
  <dimension ref="A1:D29"/>
  <sheetViews>
    <sheetView workbookViewId="0">
      <selection activeCell="H18" sqref="H17:H18"/>
    </sheetView>
  </sheetViews>
  <sheetFormatPr defaultRowHeight="15" x14ac:dyDescent="0.25"/>
  <cols>
    <col min="1" max="1" width="13.85546875" customWidth="1"/>
    <col min="2" max="2" width="27.140625" customWidth="1"/>
    <col min="3" max="5" width="10" customWidth="1"/>
  </cols>
  <sheetData>
    <row r="1" spans="1:4" s="230" customFormat="1" ht="22.9" customHeight="1" x14ac:dyDescent="0.25">
      <c r="B1" s="231"/>
    </row>
    <row r="2" spans="1:4" s="230" customFormat="1" ht="22.9" customHeight="1" x14ac:dyDescent="0.45">
      <c r="B2" s="231"/>
      <c r="C2" s="255" t="s">
        <v>718</v>
      </c>
      <c r="D2" s="233"/>
    </row>
    <row r="3" spans="1:4" s="230" customFormat="1" ht="22.9" customHeight="1" x14ac:dyDescent="0.45">
      <c r="B3" s="231"/>
      <c r="C3" s="255" t="s">
        <v>719</v>
      </c>
      <c r="D3" s="233"/>
    </row>
    <row r="4" spans="1:4" s="230" customFormat="1" ht="22.9" customHeight="1" x14ac:dyDescent="0.45">
      <c r="B4" s="231"/>
      <c r="C4" s="255" t="s">
        <v>720</v>
      </c>
      <c r="D4" s="233"/>
    </row>
    <row r="5" spans="1:4" s="230" customFormat="1" ht="22.9" customHeight="1" x14ac:dyDescent="0.5">
      <c r="B5" s="231"/>
      <c r="C5" s="232"/>
    </row>
    <row r="6" spans="1:4" x14ac:dyDescent="0.25">
      <c r="A6" s="37"/>
      <c r="B6" s="37"/>
    </row>
    <row r="7" spans="1:4" x14ac:dyDescent="0.25">
      <c r="A7" s="37" t="s">
        <v>198</v>
      </c>
      <c r="B7" s="37" t="s">
        <v>242</v>
      </c>
    </row>
    <row r="8" spans="1:4" x14ac:dyDescent="0.25">
      <c r="A8">
        <v>22.01</v>
      </c>
      <c r="B8" t="s">
        <v>243</v>
      </c>
    </row>
    <row r="9" spans="1:4" x14ac:dyDescent="0.25">
      <c r="A9">
        <v>22.02</v>
      </c>
      <c r="B9" t="s">
        <v>244</v>
      </c>
    </row>
    <row r="10" spans="1:4" x14ac:dyDescent="0.25">
      <c r="A10">
        <v>22.03</v>
      </c>
      <c r="B10" t="s">
        <v>245</v>
      </c>
    </row>
    <row r="11" spans="1:4" x14ac:dyDescent="0.25">
      <c r="A11">
        <v>22.04</v>
      </c>
      <c r="B11" t="s">
        <v>246</v>
      </c>
    </row>
    <row r="12" spans="1:4" x14ac:dyDescent="0.25">
      <c r="A12">
        <v>22.06</v>
      </c>
      <c r="B12" t="s">
        <v>247</v>
      </c>
    </row>
    <row r="13" spans="1:4" x14ac:dyDescent="0.25">
      <c r="A13">
        <v>22.08</v>
      </c>
      <c r="B13" t="s">
        <v>248</v>
      </c>
    </row>
    <row r="14" spans="1:4" x14ac:dyDescent="0.25">
      <c r="A14">
        <v>22.09</v>
      </c>
      <c r="B14" t="s">
        <v>56</v>
      </c>
    </row>
    <row r="15" spans="1:4" x14ac:dyDescent="0.25">
      <c r="A15">
        <v>39.15</v>
      </c>
      <c r="B15" t="s">
        <v>249</v>
      </c>
    </row>
    <row r="16" spans="1:4" x14ac:dyDescent="0.25">
      <c r="A16">
        <v>40.11</v>
      </c>
      <c r="B16" t="s">
        <v>250</v>
      </c>
    </row>
    <row r="17" spans="1:2" x14ac:dyDescent="0.25">
      <c r="A17">
        <v>40.119999999999997</v>
      </c>
      <c r="B17" t="s">
        <v>251</v>
      </c>
    </row>
    <row r="18" spans="1:2" x14ac:dyDescent="0.25">
      <c r="A18">
        <v>40.130000000000003</v>
      </c>
      <c r="B18" t="s">
        <v>252</v>
      </c>
    </row>
    <row r="19" spans="1:2" x14ac:dyDescent="0.25">
      <c r="A19">
        <v>84.18</v>
      </c>
      <c r="B19" t="s">
        <v>253</v>
      </c>
    </row>
    <row r="20" spans="1:2" x14ac:dyDescent="0.25">
      <c r="A20">
        <v>84.5</v>
      </c>
      <c r="B20" t="s">
        <v>254</v>
      </c>
    </row>
    <row r="21" spans="1:2" x14ac:dyDescent="0.25">
      <c r="A21">
        <v>84.71</v>
      </c>
      <c r="B21" t="s">
        <v>255</v>
      </c>
    </row>
    <row r="22" spans="1:2" x14ac:dyDescent="0.25">
      <c r="A22">
        <v>85.06</v>
      </c>
      <c r="B22" t="s">
        <v>256</v>
      </c>
    </row>
    <row r="23" spans="1:2" x14ac:dyDescent="0.25">
      <c r="A23">
        <v>85.07</v>
      </c>
      <c r="B23" t="s">
        <v>257</v>
      </c>
    </row>
    <row r="24" spans="1:2" x14ac:dyDescent="0.25">
      <c r="A24">
        <v>85.17</v>
      </c>
      <c r="B24" t="s">
        <v>258</v>
      </c>
    </row>
    <row r="25" spans="1:2" x14ac:dyDescent="0.25">
      <c r="A25">
        <v>85.28</v>
      </c>
      <c r="B25" t="s">
        <v>259</v>
      </c>
    </row>
    <row r="26" spans="1:2" x14ac:dyDescent="0.25">
      <c r="A26">
        <v>87.04</v>
      </c>
      <c r="B26" t="s">
        <v>260</v>
      </c>
    </row>
    <row r="27" spans="1:2" x14ac:dyDescent="0.25">
      <c r="A27">
        <v>87.05</v>
      </c>
      <c r="B27" t="s">
        <v>261</v>
      </c>
    </row>
    <row r="28" spans="1:2" x14ac:dyDescent="0.25">
      <c r="A28">
        <v>87.06</v>
      </c>
      <c r="B28" t="s">
        <v>262</v>
      </c>
    </row>
    <row r="29" spans="1:2" x14ac:dyDescent="0.25">
      <c r="A29">
        <v>87.07</v>
      </c>
      <c r="B29" t="s">
        <v>263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F3D7A1B-F2E7-4A6A-BF51-9B9324784E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vt:lpstr>
      <vt:lpstr>Questions</vt:lpstr>
      <vt:lpstr>Customs raw</vt:lpstr>
      <vt:lpstr>Customs calc</vt:lpstr>
      <vt:lpstr>Scheme Items &amp; Costs Calc</vt:lpstr>
      <vt:lpstr>Summary Scheme Fees &amp; Deposit</vt:lpstr>
      <vt:lpstr>Daily Data Collection</vt:lpstr>
      <vt:lpstr>Scheme Performance</vt:lpstr>
      <vt:lpstr>Assumptions</vt:lpstr>
      <vt:lpstr>HS Heading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Mink Ruttanaphon</dc:creator>
  <cp:keywords/>
  <dc:description/>
  <cp:lastModifiedBy>Hilary Boyes</cp:lastModifiedBy>
  <cp:revision/>
  <dcterms:created xsi:type="dcterms:W3CDTF">2022-10-20T06:43:21Z</dcterms:created>
  <dcterms:modified xsi:type="dcterms:W3CDTF">2025-05-23T07:22:11Z</dcterms:modified>
  <cp:category/>
  <cp:contentStatus/>
</cp:coreProperties>
</file>